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 Dashboard Project\E-COMMERCE\"/>
    </mc:Choice>
  </mc:AlternateContent>
  <xr:revisionPtr revIDLastSave="0" documentId="13_ncr:1_{9BEB4764-220C-496E-97AF-BF5E68F0051B}" xr6:coauthVersionLast="47" xr6:coauthVersionMax="47" xr10:uidLastSave="{00000000-0000-0000-0000-000000000000}"/>
  <bookViews>
    <workbookView xWindow="-120" yWindow="-120" windowWidth="51840" windowHeight="21120" tabRatio="810" activeTab="2" xr2:uid="{00000000-000D-0000-FFFF-FFFF00000000}"/>
  </bookViews>
  <sheets>
    <sheet name="Data" sheetId="1" r:id="rId1"/>
    <sheet name="Pivot Details" sheetId="2" r:id="rId2"/>
    <sheet name="Dashboard" sheetId="3" r:id="rId3"/>
  </sheets>
  <definedNames>
    <definedName name="_xlchart.v5.0" hidden="1">'Pivot Details'!$G$79</definedName>
    <definedName name="_xlchart.v5.1" hidden="1">'Pivot Details'!$G$80:$G$102</definedName>
    <definedName name="_xlchart.v5.2" hidden="1">'Pivot Details'!$H$79</definedName>
    <definedName name="_xlchart.v5.3" hidden="1">'Pivot Details'!$H$80:$H$102</definedName>
    <definedName name="Slicer_Category">#N/A</definedName>
    <definedName name="Slicer_Region">#N/A</definedName>
    <definedName name="Slicer_Segment">#N/A</definedName>
    <definedName name="Slicer_Ship_Mod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9" roundtripDataSignature="AMtx7mgYS6wfnPy0iIjdhtUlD2xFm8j14w=="/>
    </ext>
  </extLst>
</workbook>
</file>

<file path=xl/calcChain.xml><?xml version="1.0" encoding="utf-8"?>
<calcChain xmlns="http://schemas.openxmlformats.org/spreadsheetml/2006/main">
  <c r="Y9995" i="1" l="1"/>
  <c r="Y9994" i="1"/>
  <c r="Y9993" i="1"/>
  <c r="Y9992" i="1"/>
  <c r="Y9991" i="1"/>
  <c r="Y9990" i="1"/>
  <c r="Y9989" i="1"/>
  <c r="Y9988" i="1"/>
  <c r="Y9987" i="1"/>
  <c r="Y9986" i="1"/>
  <c r="Y9985" i="1"/>
  <c r="Y9984" i="1"/>
  <c r="Y9983" i="1"/>
  <c r="Y9982" i="1"/>
  <c r="Y9981" i="1"/>
  <c r="Y9980" i="1"/>
  <c r="Y9979" i="1"/>
  <c r="Y9978" i="1"/>
  <c r="Y9977" i="1"/>
  <c r="Y9976" i="1"/>
  <c r="Y9975" i="1"/>
  <c r="Y9974" i="1"/>
  <c r="Y9973" i="1"/>
  <c r="Y9972" i="1"/>
  <c r="Y9971" i="1"/>
  <c r="Y9970" i="1"/>
  <c r="Y9969" i="1"/>
  <c r="Y9968" i="1"/>
  <c r="Y9967" i="1"/>
  <c r="Y9966" i="1"/>
  <c r="Y9965" i="1"/>
  <c r="Y9964" i="1"/>
  <c r="Y9963" i="1"/>
  <c r="Y9962" i="1"/>
  <c r="Y9961" i="1"/>
  <c r="Y9960" i="1"/>
  <c r="Y9959" i="1"/>
  <c r="Y9958" i="1"/>
  <c r="Y9957" i="1"/>
  <c r="Y9956" i="1"/>
  <c r="Y9955" i="1"/>
  <c r="Y9954" i="1"/>
  <c r="Y9953" i="1"/>
  <c r="Y9952" i="1"/>
  <c r="Y9951" i="1"/>
  <c r="Y9950" i="1"/>
  <c r="Y9949" i="1"/>
  <c r="Y9948" i="1"/>
  <c r="Y9947" i="1"/>
  <c r="Y9946" i="1"/>
  <c r="Y9945" i="1"/>
  <c r="Y9944" i="1"/>
  <c r="Y9943" i="1"/>
  <c r="Y9942" i="1"/>
  <c r="Y9941" i="1"/>
  <c r="Y9940" i="1"/>
  <c r="Y9939" i="1"/>
  <c r="Y9938" i="1"/>
  <c r="Y9937" i="1"/>
  <c r="Y9936" i="1"/>
  <c r="Y9935" i="1"/>
  <c r="Y9934" i="1"/>
  <c r="Y9933" i="1"/>
  <c r="Y9932" i="1"/>
  <c r="Y9931" i="1"/>
  <c r="Y9930" i="1"/>
  <c r="Y9929" i="1"/>
  <c r="Y9928" i="1"/>
  <c r="Y9927" i="1"/>
  <c r="Y9926" i="1"/>
  <c r="Y9925" i="1"/>
  <c r="Y9924" i="1"/>
  <c r="Y9923" i="1"/>
  <c r="Y9922" i="1"/>
  <c r="Y9921" i="1"/>
  <c r="Y9920" i="1"/>
  <c r="Y9919" i="1"/>
  <c r="Y9918" i="1"/>
  <c r="Y9917" i="1"/>
  <c r="Y9916" i="1"/>
  <c r="Y9915" i="1"/>
  <c r="Y9914" i="1"/>
  <c r="Y9913" i="1"/>
  <c r="Y9912" i="1"/>
  <c r="Y9911" i="1"/>
  <c r="Y9910" i="1"/>
  <c r="Y9909" i="1"/>
  <c r="Y9908" i="1"/>
  <c r="Y9907" i="1"/>
  <c r="Y9906" i="1"/>
  <c r="Y9905" i="1"/>
  <c r="Y9904" i="1"/>
  <c r="Y9903" i="1"/>
  <c r="Y9902" i="1"/>
  <c r="Y9901" i="1"/>
  <c r="Y9900" i="1"/>
  <c r="Y9899" i="1"/>
  <c r="Y9898" i="1"/>
  <c r="Y9897" i="1"/>
  <c r="Y9896" i="1"/>
  <c r="Y9895" i="1"/>
  <c r="Y9894" i="1"/>
  <c r="Y9893" i="1"/>
  <c r="Y9892" i="1"/>
  <c r="Y9891" i="1"/>
  <c r="Y9890" i="1"/>
  <c r="Y9889" i="1"/>
  <c r="Y9888" i="1"/>
  <c r="Y9887" i="1"/>
  <c r="Y9886" i="1"/>
  <c r="Y9885" i="1"/>
  <c r="Y9884" i="1"/>
  <c r="Y9883" i="1"/>
  <c r="Y9882" i="1"/>
  <c r="Y9881" i="1"/>
  <c r="Y9880" i="1"/>
  <c r="Y9879" i="1"/>
  <c r="Y9878" i="1"/>
  <c r="Y9877" i="1"/>
  <c r="Y9876" i="1"/>
  <c r="Y9875" i="1"/>
  <c r="Y9874" i="1"/>
  <c r="Y9873" i="1"/>
  <c r="Y9872" i="1"/>
  <c r="Y9871" i="1"/>
  <c r="Y9870" i="1"/>
  <c r="Y9869" i="1"/>
  <c r="Y9868" i="1"/>
  <c r="Y9867" i="1"/>
  <c r="Y9866" i="1"/>
  <c r="Y9865" i="1"/>
  <c r="Y9864" i="1"/>
  <c r="Y9863" i="1"/>
  <c r="Y9862" i="1"/>
  <c r="Y9861" i="1"/>
  <c r="Y9860" i="1"/>
  <c r="Y9859" i="1"/>
  <c r="Y9858" i="1"/>
  <c r="Y9857" i="1"/>
  <c r="Y9856" i="1"/>
  <c r="Y9855" i="1"/>
  <c r="Y9854" i="1"/>
  <c r="Y9853" i="1"/>
  <c r="Y9852" i="1"/>
  <c r="Y9851" i="1"/>
  <c r="Y9850" i="1"/>
  <c r="Y9849" i="1"/>
  <c r="Y9848" i="1"/>
  <c r="Y9847" i="1"/>
  <c r="Y9846" i="1"/>
  <c r="Y9845" i="1"/>
  <c r="Y9844" i="1"/>
  <c r="Y9843" i="1"/>
  <c r="Y9842" i="1"/>
  <c r="Y9841" i="1"/>
  <c r="Y9840" i="1"/>
  <c r="Y9839" i="1"/>
  <c r="Y9838" i="1"/>
  <c r="Y9837" i="1"/>
  <c r="Y9836" i="1"/>
  <c r="Y9835" i="1"/>
  <c r="Y9834" i="1"/>
  <c r="Y9833" i="1"/>
  <c r="Y9832" i="1"/>
  <c r="Y9831" i="1"/>
  <c r="Y9830" i="1"/>
  <c r="Y9829" i="1"/>
  <c r="Y9828" i="1"/>
  <c r="Y9827" i="1"/>
  <c r="Y9826" i="1"/>
  <c r="Y9825" i="1"/>
  <c r="Y9824" i="1"/>
  <c r="Y9823" i="1"/>
  <c r="Y9822" i="1"/>
  <c r="Y9821" i="1"/>
  <c r="Y9820" i="1"/>
  <c r="Y9819" i="1"/>
  <c r="Y9818" i="1"/>
  <c r="Y9817" i="1"/>
  <c r="Y9816" i="1"/>
  <c r="Y9815" i="1"/>
  <c r="Y9814" i="1"/>
  <c r="Y9813" i="1"/>
  <c r="Y9812" i="1"/>
  <c r="Y9811" i="1"/>
  <c r="Y9810" i="1"/>
  <c r="Y9809" i="1"/>
  <c r="Y9808" i="1"/>
  <c r="Y9807" i="1"/>
  <c r="Y9806" i="1"/>
  <c r="Y9805" i="1"/>
  <c r="Y9804" i="1"/>
  <c r="Y9803" i="1"/>
  <c r="Y9802" i="1"/>
  <c r="Y9801" i="1"/>
  <c r="Y9800" i="1"/>
  <c r="Y9799" i="1"/>
  <c r="Y9798" i="1"/>
  <c r="Y9797" i="1"/>
  <c r="Y9796" i="1"/>
  <c r="Y9795" i="1"/>
  <c r="Y9794" i="1"/>
  <c r="Y9793" i="1"/>
  <c r="Y9792" i="1"/>
  <c r="Y9791" i="1"/>
  <c r="Y9790" i="1"/>
  <c r="Y9789" i="1"/>
  <c r="Y9788" i="1"/>
  <c r="Y9787" i="1"/>
  <c r="Y9786" i="1"/>
  <c r="Y9785" i="1"/>
  <c r="Y9784" i="1"/>
  <c r="Y9783" i="1"/>
  <c r="Y9782" i="1"/>
  <c r="Y9781" i="1"/>
  <c r="Y9780" i="1"/>
  <c r="Y9779" i="1"/>
  <c r="Y9778" i="1"/>
  <c r="Y9777" i="1"/>
  <c r="Y9776" i="1"/>
  <c r="Y9775" i="1"/>
  <c r="Y9774" i="1"/>
  <c r="Y9773" i="1"/>
  <c r="Y9772" i="1"/>
  <c r="Y9771" i="1"/>
  <c r="Y9770" i="1"/>
  <c r="Y9769" i="1"/>
  <c r="Y9768" i="1"/>
  <c r="Y9767" i="1"/>
  <c r="Y9766" i="1"/>
  <c r="Y9765" i="1"/>
  <c r="Y9764" i="1"/>
  <c r="Y9763" i="1"/>
  <c r="Y9762" i="1"/>
  <c r="Y9761" i="1"/>
  <c r="Y9760" i="1"/>
  <c r="Y9759" i="1"/>
  <c r="Y9758" i="1"/>
  <c r="Y9757" i="1"/>
  <c r="Y9756" i="1"/>
  <c r="Y9755" i="1"/>
  <c r="Y9754" i="1"/>
  <c r="Y9753" i="1"/>
  <c r="Y9752" i="1"/>
  <c r="Y9751" i="1"/>
  <c r="Y9750" i="1"/>
  <c r="Y9749" i="1"/>
  <c r="Y9748" i="1"/>
  <c r="Y9747" i="1"/>
  <c r="Y9746" i="1"/>
  <c r="Y9745" i="1"/>
  <c r="Y9744" i="1"/>
  <c r="Y9743" i="1"/>
  <c r="Y9742" i="1"/>
  <c r="Y9741" i="1"/>
  <c r="Y9740" i="1"/>
  <c r="Y9739" i="1"/>
  <c r="Y9738" i="1"/>
  <c r="Y9737" i="1"/>
  <c r="Y9736" i="1"/>
  <c r="Y9735" i="1"/>
  <c r="Y9734" i="1"/>
  <c r="Y9733" i="1"/>
  <c r="Y9732" i="1"/>
  <c r="Y9731" i="1"/>
  <c r="Y9730" i="1"/>
  <c r="Y9729" i="1"/>
  <c r="Y9728" i="1"/>
  <c r="Y9727" i="1"/>
  <c r="Y9726" i="1"/>
  <c r="Y9725" i="1"/>
  <c r="Y9724" i="1"/>
  <c r="Y9723" i="1"/>
  <c r="Y9722" i="1"/>
  <c r="Y9721" i="1"/>
  <c r="Y9720" i="1"/>
  <c r="Y9719" i="1"/>
  <c r="Y9718" i="1"/>
  <c r="Y9717" i="1"/>
  <c r="Y9716" i="1"/>
  <c r="Y9715" i="1"/>
  <c r="Y9714" i="1"/>
  <c r="Y9713" i="1"/>
  <c r="Y9712" i="1"/>
  <c r="Y9711" i="1"/>
  <c r="Y9710" i="1"/>
  <c r="Y9709" i="1"/>
  <c r="Y9708" i="1"/>
  <c r="Y9707" i="1"/>
  <c r="Y9706" i="1"/>
  <c r="Y9705" i="1"/>
  <c r="Y9704" i="1"/>
  <c r="Y9703" i="1"/>
  <c r="Y9702" i="1"/>
  <c r="Y9701" i="1"/>
  <c r="Y9700" i="1"/>
  <c r="Y9699" i="1"/>
  <c r="Y9698" i="1"/>
  <c r="Y9697" i="1"/>
  <c r="Y9696" i="1"/>
  <c r="Y9695" i="1"/>
  <c r="Y9694" i="1"/>
  <c r="Y9693" i="1"/>
  <c r="Y9692" i="1"/>
  <c r="Y9691" i="1"/>
  <c r="Y9690" i="1"/>
  <c r="Y9689" i="1"/>
  <c r="Y9688" i="1"/>
  <c r="Y9687" i="1"/>
  <c r="Y9686" i="1"/>
  <c r="Y9685" i="1"/>
  <c r="Y9684" i="1"/>
  <c r="Y9683" i="1"/>
  <c r="Y9682" i="1"/>
  <c r="Y9681" i="1"/>
  <c r="Y9680" i="1"/>
  <c r="Y9679" i="1"/>
  <c r="Y9678" i="1"/>
  <c r="Y9677" i="1"/>
  <c r="Y9676" i="1"/>
  <c r="Y9675" i="1"/>
  <c r="Y9674" i="1"/>
  <c r="Y9673" i="1"/>
  <c r="Y9672" i="1"/>
  <c r="Y9671" i="1"/>
  <c r="Y9670" i="1"/>
  <c r="Y9669" i="1"/>
  <c r="Y9668" i="1"/>
  <c r="Y9667" i="1"/>
  <c r="Y9666" i="1"/>
  <c r="Y9665" i="1"/>
  <c r="Y9664" i="1"/>
  <c r="Y9663" i="1"/>
  <c r="Y9662" i="1"/>
  <c r="Y9661" i="1"/>
  <c r="Y9660" i="1"/>
  <c r="Y9659" i="1"/>
  <c r="Y9658" i="1"/>
  <c r="Y9657" i="1"/>
  <c r="Y9656" i="1"/>
  <c r="Y9655" i="1"/>
  <c r="Y9654" i="1"/>
  <c r="Y9653" i="1"/>
  <c r="Y9652" i="1"/>
  <c r="Y9651" i="1"/>
  <c r="Y9650" i="1"/>
  <c r="Y9649" i="1"/>
  <c r="Y9648" i="1"/>
  <c r="Y9647" i="1"/>
  <c r="Y9646" i="1"/>
  <c r="Y9645" i="1"/>
  <c r="Y9644" i="1"/>
  <c r="Y9643" i="1"/>
  <c r="Y9642" i="1"/>
  <c r="Y9641" i="1"/>
  <c r="Y9640" i="1"/>
  <c r="Y9639" i="1"/>
  <c r="Y9638" i="1"/>
  <c r="Y9637" i="1"/>
  <c r="Y9636" i="1"/>
  <c r="Y9635" i="1"/>
  <c r="Y9634" i="1"/>
  <c r="Y9633" i="1"/>
  <c r="Y9632" i="1"/>
  <c r="Y9631" i="1"/>
  <c r="Y9630" i="1"/>
  <c r="Y9629" i="1"/>
  <c r="Y9628" i="1"/>
  <c r="Y9627" i="1"/>
  <c r="Y9626" i="1"/>
  <c r="Y9625" i="1"/>
  <c r="Y9624" i="1"/>
  <c r="Y9623" i="1"/>
  <c r="Y9622" i="1"/>
  <c r="Y9621" i="1"/>
  <c r="Y9620" i="1"/>
  <c r="Y9619" i="1"/>
  <c r="Y9618" i="1"/>
  <c r="Y9617" i="1"/>
  <c r="Y9616" i="1"/>
  <c r="Y9615" i="1"/>
  <c r="Y9614" i="1"/>
  <c r="Y9613" i="1"/>
  <c r="Y9612" i="1"/>
  <c r="Y9611" i="1"/>
  <c r="Y9610" i="1"/>
  <c r="Y9609" i="1"/>
  <c r="Y9608" i="1"/>
  <c r="Y9607" i="1"/>
  <c r="Y9606" i="1"/>
  <c r="Y9605" i="1"/>
  <c r="Y9604" i="1"/>
  <c r="Y9603" i="1"/>
  <c r="Y9602" i="1"/>
  <c r="Y9601" i="1"/>
  <c r="Y9600" i="1"/>
  <c r="Y9599" i="1"/>
  <c r="Y9598" i="1"/>
  <c r="Y9597" i="1"/>
  <c r="Y9596" i="1"/>
  <c r="Y9595" i="1"/>
  <c r="Y9594" i="1"/>
  <c r="Y9593" i="1"/>
  <c r="Y9592" i="1"/>
  <c r="Y9591" i="1"/>
  <c r="Y9590" i="1"/>
  <c r="Y9589" i="1"/>
  <c r="Y9588" i="1"/>
  <c r="Y9587" i="1"/>
  <c r="Y9586" i="1"/>
  <c r="Y9585" i="1"/>
  <c r="Y9584" i="1"/>
  <c r="Y9583" i="1"/>
  <c r="Y9582" i="1"/>
  <c r="Y9581" i="1"/>
  <c r="Y9580" i="1"/>
  <c r="Y9579" i="1"/>
  <c r="Y9578" i="1"/>
  <c r="Y9577" i="1"/>
  <c r="Y9576" i="1"/>
  <c r="Y9575" i="1"/>
  <c r="Y9574" i="1"/>
  <c r="Y9573" i="1"/>
  <c r="Y9572" i="1"/>
  <c r="Y9571" i="1"/>
  <c r="Y9570" i="1"/>
  <c r="Y9569" i="1"/>
  <c r="Y9568" i="1"/>
  <c r="Y9567" i="1"/>
  <c r="Y9566" i="1"/>
  <c r="Y9565" i="1"/>
  <c r="Y9564" i="1"/>
  <c r="Y9563" i="1"/>
  <c r="Y9562" i="1"/>
  <c r="Y9561" i="1"/>
  <c r="Y9560" i="1"/>
  <c r="Y9559" i="1"/>
  <c r="Y9558" i="1"/>
  <c r="Y9557" i="1"/>
  <c r="Y9556" i="1"/>
  <c r="Y9555" i="1"/>
  <c r="Y9554" i="1"/>
  <c r="Y9553" i="1"/>
  <c r="Y9552" i="1"/>
  <c r="Y9551" i="1"/>
  <c r="Y9550" i="1"/>
  <c r="Y9549" i="1"/>
  <c r="Y9548" i="1"/>
  <c r="Y9547" i="1"/>
  <c r="Y9546" i="1"/>
  <c r="Y9545" i="1"/>
  <c r="Y9544" i="1"/>
  <c r="Y9543" i="1"/>
  <c r="Y9542" i="1"/>
  <c r="Y9541" i="1"/>
  <c r="Y9540" i="1"/>
  <c r="Y9539" i="1"/>
  <c r="Y9538" i="1"/>
  <c r="Y9537" i="1"/>
  <c r="Y9536" i="1"/>
  <c r="Y9535" i="1"/>
  <c r="Y9534" i="1"/>
  <c r="Y9533" i="1"/>
  <c r="Y9532" i="1"/>
  <c r="Y9531" i="1"/>
  <c r="Y9530" i="1"/>
  <c r="Y9529" i="1"/>
  <c r="Y9528" i="1"/>
  <c r="Y9527" i="1"/>
  <c r="Y9526" i="1"/>
  <c r="Y9525" i="1"/>
  <c r="Y9524" i="1"/>
  <c r="Y9523" i="1"/>
  <c r="Y9522" i="1"/>
  <c r="Y9521" i="1"/>
  <c r="Y9520" i="1"/>
  <c r="Y9519" i="1"/>
  <c r="Y9518" i="1"/>
  <c r="Y9517" i="1"/>
  <c r="Y9516" i="1"/>
  <c r="Y9515" i="1"/>
  <c r="Y9514" i="1"/>
  <c r="Y9513" i="1"/>
  <c r="Y9512" i="1"/>
  <c r="Y9511" i="1"/>
  <c r="Y9510" i="1"/>
  <c r="Y9509" i="1"/>
  <c r="Y9508" i="1"/>
  <c r="Y9507" i="1"/>
  <c r="Y9506" i="1"/>
  <c r="Y9505" i="1"/>
  <c r="Y9504" i="1"/>
  <c r="Y9503" i="1"/>
  <c r="Y9502" i="1"/>
  <c r="Y9501" i="1"/>
  <c r="Y9500" i="1"/>
  <c r="Y9499" i="1"/>
  <c r="Y9498" i="1"/>
  <c r="Y9497" i="1"/>
  <c r="Y9496" i="1"/>
  <c r="Y9495" i="1"/>
  <c r="Y9494" i="1"/>
  <c r="Y9493" i="1"/>
  <c r="Y9492" i="1"/>
  <c r="Y9491" i="1"/>
  <c r="Y9490" i="1"/>
  <c r="Y9489" i="1"/>
  <c r="Y9488" i="1"/>
  <c r="Y9487" i="1"/>
  <c r="Y9486" i="1"/>
  <c r="Y9485" i="1"/>
  <c r="Y9484" i="1"/>
  <c r="Y9483" i="1"/>
  <c r="Y9482" i="1"/>
  <c r="Y9481" i="1"/>
  <c r="Y9480" i="1"/>
  <c r="Y9479" i="1"/>
  <c r="Y9478" i="1"/>
  <c r="Y9477" i="1"/>
  <c r="Y9476" i="1"/>
  <c r="Y9475" i="1"/>
  <c r="Y9474" i="1"/>
  <c r="Y9473" i="1"/>
  <c r="Y9472" i="1"/>
  <c r="Y9471" i="1"/>
  <c r="Y9470" i="1"/>
  <c r="Y9469" i="1"/>
  <c r="Y9468" i="1"/>
  <c r="Y9467" i="1"/>
  <c r="Y9466" i="1"/>
  <c r="Y9465" i="1"/>
  <c r="Y9464" i="1"/>
  <c r="Y9463" i="1"/>
  <c r="Y9462" i="1"/>
  <c r="Y9461" i="1"/>
  <c r="Y9460" i="1"/>
  <c r="Y9459" i="1"/>
  <c r="Y9458" i="1"/>
  <c r="Y9457" i="1"/>
  <c r="Y9456" i="1"/>
  <c r="Y9455" i="1"/>
  <c r="Y9454" i="1"/>
  <c r="Y9453" i="1"/>
  <c r="Y9452" i="1"/>
  <c r="Y9451" i="1"/>
  <c r="Y9450" i="1"/>
  <c r="Y9449" i="1"/>
  <c r="Y9448" i="1"/>
  <c r="Y9447" i="1"/>
  <c r="Y9446" i="1"/>
  <c r="Y9445" i="1"/>
  <c r="Y9444" i="1"/>
  <c r="Y9443" i="1"/>
  <c r="Y9442" i="1"/>
  <c r="Y9441" i="1"/>
  <c r="Y9440" i="1"/>
  <c r="Y9439" i="1"/>
  <c r="Y9438" i="1"/>
  <c r="Y9437" i="1"/>
  <c r="Y9436" i="1"/>
  <c r="Y9435" i="1"/>
  <c r="Y9434" i="1"/>
  <c r="Y9433" i="1"/>
  <c r="Y9432" i="1"/>
  <c r="Y9431" i="1"/>
  <c r="Y9430" i="1"/>
  <c r="Y9429" i="1"/>
  <c r="Y9428" i="1"/>
  <c r="Y9427" i="1"/>
  <c r="Y9426" i="1"/>
  <c r="Y9425" i="1"/>
  <c r="Y9424" i="1"/>
  <c r="Y9423" i="1"/>
  <c r="Y9422" i="1"/>
  <c r="Y9421" i="1"/>
  <c r="Y9420" i="1"/>
  <c r="Y9419" i="1"/>
  <c r="Y9418" i="1"/>
  <c r="Y9417" i="1"/>
  <c r="Y9416" i="1"/>
  <c r="Y9415" i="1"/>
  <c r="Y9414" i="1"/>
  <c r="Y9413" i="1"/>
  <c r="Y9412" i="1"/>
  <c r="Y9411" i="1"/>
  <c r="Y9410" i="1"/>
  <c r="Y9409" i="1"/>
  <c r="Y9408" i="1"/>
  <c r="Y9407" i="1"/>
  <c r="Y9406" i="1"/>
  <c r="Y9405" i="1"/>
  <c r="Y9404" i="1"/>
  <c r="Y9403" i="1"/>
  <c r="Y9402" i="1"/>
  <c r="Y9401" i="1"/>
  <c r="Y9400" i="1"/>
  <c r="Y9399" i="1"/>
  <c r="Y9398" i="1"/>
  <c r="Y9397" i="1"/>
  <c r="Y9396" i="1"/>
  <c r="Y9395" i="1"/>
  <c r="Y9394" i="1"/>
  <c r="Y9393" i="1"/>
  <c r="Y9392" i="1"/>
  <c r="Y9391" i="1"/>
  <c r="Y9390" i="1"/>
  <c r="Y9389" i="1"/>
  <c r="Y9388" i="1"/>
  <c r="Y9387" i="1"/>
  <c r="Y9386" i="1"/>
  <c r="Y9385" i="1"/>
  <c r="Y9384" i="1"/>
  <c r="Y9383" i="1"/>
  <c r="Y9382" i="1"/>
  <c r="Y9381" i="1"/>
  <c r="Y9380" i="1"/>
  <c r="Y9379" i="1"/>
  <c r="Y9378" i="1"/>
  <c r="Y9377" i="1"/>
  <c r="Y9376" i="1"/>
  <c r="Y9375" i="1"/>
  <c r="Y9374" i="1"/>
  <c r="Y9373" i="1"/>
  <c r="Y9372" i="1"/>
  <c r="Y9371" i="1"/>
  <c r="Y9370" i="1"/>
  <c r="Y9369" i="1"/>
  <c r="Y9368" i="1"/>
  <c r="Y9367" i="1"/>
  <c r="Y9366" i="1"/>
  <c r="Y9365" i="1"/>
  <c r="Y9364" i="1"/>
  <c r="Y9363" i="1"/>
  <c r="Y9362" i="1"/>
  <c r="Y9361" i="1"/>
  <c r="Y9360" i="1"/>
  <c r="Y9359" i="1"/>
  <c r="Y9358" i="1"/>
  <c r="Y9357" i="1"/>
  <c r="Y9356" i="1"/>
  <c r="Y9355" i="1"/>
  <c r="Y9354" i="1"/>
  <c r="Y9353" i="1"/>
  <c r="Y9352" i="1"/>
  <c r="Y9351" i="1"/>
  <c r="Y9350" i="1"/>
  <c r="Y9349" i="1"/>
  <c r="Y9348" i="1"/>
  <c r="Y9347" i="1"/>
  <c r="Y9346" i="1"/>
  <c r="Y9345" i="1"/>
  <c r="Y9344" i="1"/>
  <c r="Y9343" i="1"/>
  <c r="Y9342" i="1"/>
  <c r="Y9341" i="1"/>
  <c r="Y9340" i="1"/>
  <c r="Y9339" i="1"/>
  <c r="Y9338" i="1"/>
  <c r="Y9337" i="1"/>
  <c r="Y9336" i="1"/>
  <c r="Y9335" i="1"/>
  <c r="Y9334" i="1"/>
  <c r="Y9333" i="1"/>
  <c r="Y9332" i="1"/>
  <c r="Y9331" i="1"/>
  <c r="Y9330" i="1"/>
  <c r="Y9329" i="1"/>
  <c r="Y9328" i="1"/>
  <c r="Y9327" i="1"/>
  <c r="Y9326" i="1"/>
  <c r="Y9325" i="1"/>
  <c r="Y9324" i="1"/>
  <c r="Y9323" i="1"/>
  <c r="Y9322" i="1"/>
  <c r="Y9321" i="1"/>
  <c r="Y9320" i="1"/>
  <c r="Y9319" i="1"/>
  <c r="Y9318" i="1"/>
  <c r="Y9317" i="1"/>
  <c r="Y9316" i="1"/>
  <c r="Y9315" i="1"/>
  <c r="Y9314" i="1"/>
  <c r="Y9313" i="1"/>
  <c r="Y9312" i="1"/>
  <c r="Y9311" i="1"/>
  <c r="Y9310" i="1"/>
  <c r="Y9309" i="1"/>
  <c r="Y9308" i="1"/>
  <c r="Y9307" i="1"/>
  <c r="Y9306" i="1"/>
  <c r="Y9305" i="1"/>
  <c r="Y9304" i="1"/>
  <c r="Y9303" i="1"/>
  <c r="Y9302" i="1"/>
  <c r="Y9301" i="1"/>
  <c r="Y9300" i="1"/>
  <c r="Y9299" i="1"/>
  <c r="Y9298" i="1"/>
  <c r="Y9297" i="1"/>
  <c r="Y9296" i="1"/>
  <c r="Y9295" i="1"/>
  <c r="Y9294" i="1"/>
  <c r="Y9293" i="1"/>
  <c r="Y9292" i="1"/>
  <c r="Y9291" i="1"/>
  <c r="Y9290" i="1"/>
  <c r="Y9289" i="1"/>
  <c r="Y9288" i="1"/>
  <c r="Y9287" i="1"/>
  <c r="Y9286" i="1"/>
  <c r="Y9285" i="1"/>
  <c r="Y9284" i="1"/>
  <c r="Y9283" i="1"/>
  <c r="Y9282" i="1"/>
  <c r="Y9281" i="1"/>
  <c r="Y9280" i="1"/>
  <c r="Y9279" i="1"/>
  <c r="Y9278" i="1"/>
  <c r="Y9277" i="1"/>
  <c r="Y9276" i="1"/>
  <c r="Y9275" i="1"/>
  <c r="Y9274" i="1"/>
  <c r="Y9273" i="1"/>
  <c r="Y9272" i="1"/>
  <c r="Y9271" i="1"/>
  <c r="Y9270" i="1"/>
  <c r="Y9269" i="1"/>
  <c r="Y9268" i="1"/>
  <c r="Y9267" i="1"/>
  <c r="Y9266" i="1"/>
  <c r="Y9265" i="1"/>
  <c r="Y9264" i="1"/>
  <c r="Y9263" i="1"/>
  <c r="Y9262" i="1"/>
  <c r="Y9261" i="1"/>
  <c r="Y9260" i="1"/>
  <c r="Y9259" i="1"/>
  <c r="Y9258" i="1"/>
  <c r="Y9257" i="1"/>
  <c r="Y9256" i="1"/>
  <c r="Y9255" i="1"/>
  <c r="Y9254" i="1"/>
  <c r="Y9253" i="1"/>
  <c r="Y9252" i="1"/>
  <c r="Y9251" i="1"/>
  <c r="Y9250" i="1"/>
  <c r="Y9249" i="1"/>
  <c r="Y9248" i="1"/>
  <c r="Y9247" i="1"/>
  <c r="Y9246" i="1"/>
  <c r="Y9245" i="1"/>
  <c r="Y9244" i="1"/>
  <c r="Y9243" i="1"/>
  <c r="Y9242" i="1"/>
  <c r="Y9241" i="1"/>
  <c r="Y9240" i="1"/>
  <c r="Y9239" i="1"/>
  <c r="Y9238" i="1"/>
  <c r="Y9237" i="1"/>
  <c r="Y9236" i="1"/>
  <c r="Y9235" i="1"/>
  <c r="Y9234" i="1"/>
  <c r="Y9233" i="1"/>
  <c r="Y9232" i="1"/>
  <c r="Y9231" i="1"/>
  <c r="Y9230" i="1"/>
  <c r="Y9229" i="1"/>
  <c r="Y9228" i="1"/>
  <c r="Y9227" i="1"/>
  <c r="Y9226" i="1"/>
  <c r="Y9225" i="1"/>
  <c r="Y9224" i="1"/>
  <c r="Y9223" i="1"/>
  <c r="Y9222" i="1"/>
  <c r="Y9221" i="1"/>
  <c r="Y9220" i="1"/>
  <c r="Y9219" i="1"/>
  <c r="Y9218" i="1"/>
  <c r="Y9217" i="1"/>
  <c r="Y9216" i="1"/>
  <c r="Y9215" i="1"/>
  <c r="Y9214" i="1"/>
  <c r="Y9213" i="1"/>
  <c r="Y9212" i="1"/>
  <c r="Y9211" i="1"/>
  <c r="Y9210" i="1"/>
  <c r="Y9209" i="1"/>
  <c r="Y9208" i="1"/>
  <c r="Y9207" i="1"/>
  <c r="Y9206" i="1"/>
  <c r="Y9205" i="1"/>
  <c r="Y9204" i="1"/>
  <c r="Y9203" i="1"/>
  <c r="Y9202" i="1"/>
  <c r="Y9201" i="1"/>
  <c r="Y9200" i="1"/>
  <c r="Y9199" i="1"/>
  <c r="Y9198" i="1"/>
  <c r="Y9197" i="1"/>
  <c r="Y9196" i="1"/>
  <c r="Y9195" i="1"/>
  <c r="Y9194" i="1"/>
  <c r="Y9193" i="1"/>
  <c r="Y9192" i="1"/>
  <c r="Y9191" i="1"/>
  <c r="Y9190" i="1"/>
  <c r="Y9189" i="1"/>
  <c r="Y9188" i="1"/>
  <c r="Y9187" i="1"/>
  <c r="Y9186" i="1"/>
  <c r="Y9185" i="1"/>
  <c r="Y9184" i="1"/>
  <c r="Y9183" i="1"/>
  <c r="Y9182" i="1"/>
  <c r="Y9181" i="1"/>
  <c r="Y9180" i="1"/>
  <c r="Y9179" i="1"/>
  <c r="Y9178" i="1"/>
  <c r="Y9177" i="1"/>
  <c r="Y9176" i="1"/>
  <c r="Y9175" i="1"/>
  <c r="Y9174" i="1"/>
  <c r="Y9173" i="1"/>
  <c r="Y9172" i="1"/>
  <c r="Y9171" i="1"/>
  <c r="Y9170" i="1"/>
  <c r="Y9169" i="1"/>
  <c r="Y9168" i="1"/>
  <c r="Y9167" i="1"/>
  <c r="Y9166" i="1"/>
  <c r="Y9165" i="1"/>
  <c r="Y9164" i="1"/>
  <c r="Y9163" i="1"/>
  <c r="Y9162" i="1"/>
  <c r="Y9161" i="1"/>
  <c r="Y9160" i="1"/>
  <c r="Y9159" i="1"/>
  <c r="Y9158" i="1"/>
  <c r="Y9157" i="1"/>
  <c r="Y9156" i="1"/>
  <c r="Y9155" i="1"/>
  <c r="Y9154" i="1"/>
  <c r="Y9153" i="1"/>
  <c r="Y9152" i="1"/>
  <c r="Y9151" i="1"/>
  <c r="Y9150" i="1"/>
  <c r="Y9149" i="1"/>
  <c r="Y9148" i="1"/>
  <c r="Y9147" i="1"/>
  <c r="Y9146" i="1"/>
  <c r="Y9145" i="1"/>
  <c r="Y9144" i="1"/>
  <c r="Y9143" i="1"/>
  <c r="Y9142" i="1"/>
  <c r="Y9141" i="1"/>
  <c r="Y9140" i="1"/>
  <c r="Y9139" i="1"/>
  <c r="Y9138" i="1"/>
  <c r="Y9137" i="1"/>
  <c r="Y9136" i="1"/>
  <c r="Y9135" i="1"/>
  <c r="Y9134" i="1"/>
  <c r="Y9133" i="1"/>
  <c r="Y9132" i="1"/>
  <c r="Y9131" i="1"/>
  <c r="Y9130" i="1"/>
  <c r="Y9129" i="1"/>
  <c r="Y9128" i="1"/>
  <c r="Y9127" i="1"/>
  <c r="Y9126" i="1"/>
  <c r="Y9125" i="1"/>
  <c r="Y9124" i="1"/>
  <c r="Y9123" i="1"/>
  <c r="Y9122" i="1"/>
  <c r="Y9121" i="1"/>
  <c r="Y9120" i="1"/>
  <c r="Y9119" i="1"/>
  <c r="Y9118" i="1"/>
  <c r="Y9117" i="1"/>
  <c r="Y9116" i="1"/>
  <c r="Y9115" i="1"/>
  <c r="Y9114" i="1"/>
  <c r="Y9113" i="1"/>
  <c r="Y9112" i="1"/>
  <c r="Y9111" i="1"/>
  <c r="Y9110" i="1"/>
  <c r="Y9109" i="1"/>
  <c r="Y9108" i="1"/>
  <c r="Y9107" i="1"/>
  <c r="Y9106" i="1"/>
  <c r="Y9105" i="1"/>
  <c r="Y9104" i="1"/>
  <c r="Y9103" i="1"/>
  <c r="Y9102" i="1"/>
  <c r="Y9101" i="1"/>
  <c r="Y9100" i="1"/>
  <c r="Y9099" i="1"/>
  <c r="Y9098" i="1"/>
  <c r="Y9097" i="1"/>
  <c r="Y9096" i="1"/>
  <c r="Y9095" i="1"/>
  <c r="Y9094" i="1"/>
  <c r="Y9093" i="1"/>
  <c r="Y9092" i="1"/>
  <c r="Y9091" i="1"/>
  <c r="Y9090" i="1"/>
  <c r="Y9089" i="1"/>
  <c r="Y9088" i="1"/>
  <c r="Y9087" i="1"/>
  <c r="Y9086" i="1"/>
  <c r="Y9085" i="1"/>
  <c r="Y9084" i="1"/>
  <c r="Y9083" i="1"/>
  <c r="Y9082" i="1"/>
  <c r="Y9081" i="1"/>
  <c r="Y9080" i="1"/>
  <c r="Y9079" i="1"/>
  <c r="Y9078" i="1"/>
  <c r="Y9077" i="1"/>
  <c r="Y9076" i="1"/>
  <c r="Y9075" i="1"/>
  <c r="Y9074" i="1"/>
  <c r="Y9073" i="1"/>
  <c r="Y9072" i="1"/>
  <c r="Y9071" i="1"/>
  <c r="Y9070" i="1"/>
  <c r="Y9069" i="1"/>
  <c r="Y9068" i="1"/>
  <c r="Y9067" i="1"/>
  <c r="Y9066" i="1"/>
  <c r="Y9065" i="1"/>
  <c r="Y9064" i="1"/>
  <c r="Y9063" i="1"/>
  <c r="Y9062" i="1"/>
  <c r="Y9061" i="1"/>
  <c r="Y9060" i="1"/>
  <c r="Y9059" i="1"/>
  <c r="Y9058" i="1"/>
  <c r="Y9057" i="1"/>
  <c r="Y9056" i="1"/>
  <c r="Y9055" i="1"/>
  <c r="Y9054" i="1"/>
  <c r="Y9053" i="1"/>
  <c r="Y9052" i="1"/>
  <c r="Y9051" i="1"/>
  <c r="Y9050" i="1"/>
  <c r="Y9049" i="1"/>
  <c r="Y9048" i="1"/>
  <c r="Y9047" i="1"/>
  <c r="Y9046" i="1"/>
  <c r="Y9045" i="1"/>
  <c r="Y9044" i="1"/>
  <c r="Y9043" i="1"/>
  <c r="Y9042" i="1"/>
  <c r="Y9041" i="1"/>
  <c r="Y9040" i="1"/>
  <c r="Y9039" i="1"/>
  <c r="Y9038" i="1"/>
  <c r="Y9037" i="1"/>
  <c r="Y9036" i="1"/>
  <c r="Y9035" i="1"/>
  <c r="Y9034" i="1"/>
  <c r="Y9033" i="1"/>
  <c r="Y9032" i="1"/>
  <c r="Y9031" i="1"/>
  <c r="Y9030" i="1"/>
  <c r="Y9029" i="1"/>
  <c r="Y9028" i="1"/>
  <c r="Y9027" i="1"/>
  <c r="Y9026" i="1"/>
  <c r="Y9025" i="1"/>
  <c r="Y9024" i="1"/>
  <c r="Y9023" i="1"/>
  <c r="Y9022" i="1"/>
  <c r="Y9021" i="1"/>
  <c r="Y9020" i="1"/>
  <c r="Y9019" i="1"/>
  <c r="Y9018" i="1"/>
  <c r="Y9017" i="1"/>
  <c r="Y9016" i="1"/>
  <c r="Y9015" i="1"/>
  <c r="Y9014" i="1"/>
  <c r="Y9013" i="1"/>
  <c r="Y9012" i="1"/>
  <c r="Y9011" i="1"/>
  <c r="Y9010" i="1"/>
  <c r="Y9009" i="1"/>
  <c r="Y9008" i="1"/>
  <c r="Y9007" i="1"/>
  <c r="Y9006" i="1"/>
  <c r="Y9005" i="1"/>
  <c r="Y9004" i="1"/>
  <c r="Y9003" i="1"/>
  <c r="Y9002" i="1"/>
  <c r="Y9001" i="1"/>
  <c r="Y9000" i="1"/>
  <c r="Y8999" i="1"/>
  <c r="Y8998" i="1"/>
  <c r="Y8997" i="1"/>
  <c r="Y8996" i="1"/>
  <c r="Y8995" i="1"/>
  <c r="Y8994" i="1"/>
  <c r="Y8993" i="1"/>
  <c r="Y8992" i="1"/>
  <c r="Y8991" i="1"/>
  <c r="Y8990" i="1"/>
  <c r="Y8989" i="1"/>
  <c r="Y8988" i="1"/>
  <c r="Y8987" i="1"/>
  <c r="Y8986" i="1"/>
  <c r="Y8985" i="1"/>
  <c r="Y8984" i="1"/>
  <c r="Y8983" i="1"/>
  <c r="Y8982" i="1"/>
  <c r="Y8981" i="1"/>
  <c r="Y8980" i="1"/>
  <c r="Y8979" i="1"/>
  <c r="Y8978" i="1"/>
  <c r="Y8977" i="1"/>
  <c r="Y8976" i="1"/>
  <c r="Y8975" i="1"/>
  <c r="Y8974" i="1"/>
  <c r="Y8973" i="1"/>
  <c r="Y8972" i="1"/>
  <c r="Y8971" i="1"/>
  <c r="Y8970" i="1"/>
  <c r="Y8969" i="1"/>
  <c r="Y8968" i="1"/>
  <c r="Y8967" i="1"/>
  <c r="Y8966" i="1"/>
  <c r="Y8965" i="1"/>
  <c r="Y8964" i="1"/>
  <c r="Y8963" i="1"/>
  <c r="Y8962" i="1"/>
  <c r="Y8961" i="1"/>
  <c r="Y8960" i="1"/>
  <c r="Y8959" i="1"/>
  <c r="Y8958" i="1"/>
  <c r="Y8957" i="1"/>
  <c r="Y8956" i="1"/>
  <c r="Y8955" i="1"/>
  <c r="Y8954" i="1"/>
  <c r="Y8953" i="1"/>
  <c r="Y8952" i="1"/>
  <c r="Y8951" i="1"/>
  <c r="Y8950" i="1"/>
  <c r="Y8949" i="1"/>
  <c r="Y8948" i="1"/>
  <c r="Y8947" i="1"/>
  <c r="Y8946" i="1"/>
  <c r="Y8945" i="1"/>
  <c r="Y8944" i="1"/>
  <c r="Y8943" i="1"/>
  <c r="Y8942" i="1"/>
  <c r="Y8941" i="1"/>
  <c r="Y8940" i="1"/>
  <c r="Y8939" i="1"/>
  <c r="Y8938" i="1"/>
  <c r="Y8937" i="1"/>
  <c r="Y8936" i="1"/>
  <c r="Y8935" i="1"/>
  <c r="Y8934" i="1"/>
  <c r="Y8933" i="1"/>
  <c r="Y8932" i="1"/>
  <c r="Y8931" i="1"/>
  <c r="Y8930" i="1"/>
  <c r="Y8929" i="1"/>
  <c r="Y8928" i="1"/>
  <c r="Y8927" i="1"/>
  <c r="Y8926" i="1"/>
  <c r="Y8925" i="1"/>
  <c r="Y8924" i="1"/>
  <c r="Y8923" i="1"/>
  <c r="Y8922" i="1"/>
  <c r="Y8921" i="1"/>
  <c r="Y8920" i="1"/>
  <c r="Y8919" i="1"/>
  <c r="Y8918" i="1"/>
  <c r="Y8917" i="1"/>
  <c r="Y8916" i="1"/>
  <c r="Y8915" i="1"/>
  <c r="Y8914" i="1"/>
  <c r="Y8913" i="1"/>
  <c r="Y8912" i="1"/>
  <c r="Y8911" i="1"/>
  <c r="Y8910" i="1"/>
  <c r="Y8909" i="1"/>
  <c r="Y8908" i="1"/>
  <c r="Y8907" i="1"/>
  <c r="Y8906" i="1"/>
  <c r="Y8905" i="1"/>
  <c r="Y8904" i="1"/>
  <c r="Y8903" i="1"/>
  <c r="Y8902" i="1"/>
  <c r="Y8901" i="1"/>
  <c r="Y8900" i="1"/>
  <c r="Y8899" i="1"/>
  <c r="Y8898" i="1"/>
  <c r="Y8897" i="1"/>
  <c r="Y8896" i="1"/>
  <c r="Y8895" i="1"/>
  <c r="Y8894" i="1"/>
  <c r="Y8893" i="1"/>
  <c r="Y8892" i="1"/>
  <c r="Y8891" i="1"/>
  <c r="Y8890" i="1"/>
  <c r="Y8889" i="1"/>
  <c r="Y8888" i="1"/>
  <c r="Y8887" i="1"/>
  <c r="Y8886" i="1"/>
  <c r="Y8885" i="1"/>
  <c r="Y8884" i="1"/>
  <c r="Y8883" i="1"/>
  <c r="Y8882" i="1"/>
  <c r="Y8881" i="1"/>
  <c r="Y8880" i="1"/>
  <c r="Y8879" i="1"/>
  <c r="Y8878" i="1"/>
  <c r="Y8877" i="1"/>
  <c r="Y8876" i="1"/>
  <c r="Y8875" i="1"/>
  <c r="Y8874" i="1"/>
  <c r="Y8873" i="1"/>
  <c r="Y8872" i="1"/>
  <c r="Y8871" i="1"/>
  <c r="Y8870" i="1"/>
  <c r="Y8869" i="1"/>
  <c r="Y8868" i="1"/>
  <c r="Y8867" i="1"/>
  <c r="Y8866" i="1"/>
  <c r="Y8865" i="1"/>
  <c r="Y8864" i="1"/>
  <c r="Y8863" i="1"/>
  <c r="Y8862" i="1"/>
  <c r="Y8861" i="1"/>
  <c r="Y8860" i="1"/>
  <c r="Y8859" i="1"/>
  <c r="Y8858" i="1"/>
  <c r="Y8857" i="1"/>
  <c r="Y8856" i="1"/>
  <c r="Y8855" i="1"/>
  <c r="Y8854" i="1"/>
  <c r="Y8853" i="1"/>
  <c r="Y8852" i="1"/>
  <c r="Y8851" i="1"/>
  <c r="Y8850" i="1"/>
  <c r="Y8849" i="1"/>
  <c r="Y8848" i="1"/>
  <c r="Y8847" i="1"/>
  <c r="Y8846" i="1"/>
  <c r="Y8845" i="1"/>
  <c r="Y8844" i="1"/>
  <c r="Y8843" i="1"/>
  <c r="Y8842" i="1"/>
  <c r="Y8841" i="1"/>
  <c r="Y8840" i="1"/>
  <c r="Y8839" i="1"/>
  <c r="Y8838" i="1"/>
  <c r="Y8837" i="1"/>
  <c r="Y8836" i="1"/>
  <c r="Y8835" i="1"/>
  <c r="Y8834" i="1"/>
  <c r="Y8833" i="1"/>
  <c r="Y8832" i="1"/>
  <c r="Y8831" i="1"/>
  <c r="Y8830" i="1"/>
  <c r="Y8829" i="1"/>
  <c r="Y8828" i="1"/>
  <c r="Y8827" i="1"/>
  <c r="Y8826" i="1"/>
  <c r="Y8825" i="1"/>
  <c r="Y8824" i="1"/>
  <c r="Y8823" i="1"/>
  <c r="Y8822" i="1"/>
  <c r="Y8821" i="1"/>
  <c r="Y8820" i="1"/>
  <c r="Y8819" i="1"/>
  <c r="Y8818" i="1"/>
  <c r="Y8817" i="1"/>
  <c r="Y8816" i="1"/>
  <c r="Y8815" i="1"/>
  <c r="Y8814" i="1"/>
  <c r="Y8813" i="1"/>
  <c r="Y8812" i="1"/>
  <c r="Y8811" i="1"/>
  <c r="Y8810" i="1"/>
  <c r="Y8809" i="1"/>
  <c r="Y8808" i="1"/>
  <c r="Y8807" i="1"/>
  <c r="Y8806" i="1"/>
  <c r="Y8805" i="1"/>
  <c r="Y8804" i="1"/>
  <c r="Y8803" i="1"/>
  <c r="Y8802" i="1"/>
  <c r="Y8801" i="1"/>
  <c r="Y8800" i="1"/>
  <c r="Y8799" i="1"/>
  <c r="Y8798" i="1"/>
  <c r="Y8797" i="1"/>
  <c r="Y8796" i="1"/>
  <c r="Y8795" i="1"/>
  <c r="Y8794" i="1"/>
  <c r="Y8793" i="1"/>
  <c r="Y8792" i="1"/>
  <c r="Y8791" i="1"/>
  <c r="Y8790" i="1"/>
  <c r="Y8789" i="1"/>
  <c r="Y8788" i="1"/>
  <c r="Y8787" i="1"/>
  <c r="Y8786" i="1"/>
  <c r="Y8785" i="1"/>
  <c r="Y8784" i="1"/>
  <c r="Y8783" i="1"/>
  <c r="Y8782" i="1"/>
  <c r="Y8781" i="1"/>
  <c r="Y8780" i="1"/>
  <c r="Y8779" i="1"/>
  <c r="Y8778" i="1"/>
  <c r="Y8777" i="1"/>
  <c r="Y8776" i="1"/>
  <c r="Y8775" i="1"/>
  <c r="Y8774" i="1"/>
  <c r="Y8773" i="1"/>
  <c r="Y8772" i="1"/>
  <c r="Y8771" i="1"/>
  <c r="Y8770" i="1"/>
  <c r="Y8769" i="1"/>
  <c r="Y8768" i="1"/>
  <c r="Y8767" i="1"/>
  <c r="Y8766" i="1"/>
  <c r="Y8765" i="1"/>
  <c r="Y8764" i="1"/>
  <c r="Y8763" i="1"/>
  <c r="Y8762" i="1"/>
  <c r="Y8761" i="1"/>
  <c r="Y8760" i="1"/>
  <c r="Y8759" i="1"/>
  <c r="Y8758" i="1"/>
  <c r="Y8757" i="1"/>
  <c r="Y8756" i="1"/>
  <c r="Y8755" i="1"/>
  <c r="Y8754" i="1"/>
  <c r="Y8753" i="1"/>
  <c r="Y8752" i="1"/>
  <c r="Y8751" i="1"/>
  <c r="Y8750" i="1"/>
  <c r="Y8749" i="1"/>
  <c r="Y8748" i="1"/>
  <c r="Y8747" i="1"/>
  <c r="Y8746" i="1"/>
  <c r="Y8745" i="1"/>
  <c r="Y8744" i="1"/>
  <c r="Y8743" i="1"/>
  <c r="Y8742" i="1"/>
  <c r="Y8741" i="1"/>
  <c r="Y8740" i="1"/>
  <c r="Y8739" i="1"/>
  <c r="Y8738" i="1"/>
  <c r="Y8737" i="1"/>
  <c r="Y8736" i="1"/>
  <c r="Y8735" i="1"/>
  <c r="Y8734" i="1"/>
  <c r="Y8733" i="1"/>
  <c r="Y8732" i="1"/>
  <c r="Y8731" i="1"/>
  <c r="Y8730" i="1"/>
  <c r="Y8729" i="1"/>
  <c r="Y8728" i="1"/>
  <c r="Y8727" i="1"/>
  <c r="Y8726" i="1"/>
  <c r="Y8725" i="1"/>
  <c r="Y8724" i="1"/>
  <c r="Y8723" i="1"/>
  <c r="Y8722" i="1"/>
  <c r="Y8721" i="1"/>
  <c r="Y8720" i="1"/>
  <c r="Y8719" i="1"/>
  <c r="Y8718" i="1"/>
  <c r="Y8717" i="1"/>
  <c r="Y8716" i="1"/>
  <c r="Y8715" i="1"/>
  <c r="Y8714" i="1"/>
  <c r="Y8713" i="1"/>
  <c r="Y8712" i="1"/>
  <c r="Y8711" i="1"/>
  <c r="Y8710" i="1"/>
  <c r="Y8709" i="1"/>
  <c r="Y8708" i="1"/>
  <c r="Y8707" i="1"/>
  <c r="Y8706" i="1"/>
  <c r="Y8705" i="1"/>
  <c r="Y8704" i="1"/>
  <c r="Y8703" i="1"/>
  <c r="Y8702" i="1"/>
  <c r="Y8701" i="1"/>
  <c r="Y8700" i="1"/>
  <c r="Y8699" i="1"/>
  <c r="Y8698" i="1"/>
  <c r="Y8697" i="1"/>
  <c r="Y8696" i="1"/>
  <c r="Y8695" i="1"/>
  <c r="Y8694" i="1"/>
  <c r="Y8693" i="1"/>
  <c r="Y8692" i="1"/>
  <c r="Y8691" i="1"/>
  <c r="Y8690" i="1"/>
  <c r="Y8689" i="1"/>
  <c r="Y8688" i="1"/>
  <c r="Y8687" i="1"/>
  <c r="Y8686" i="1"/>
  <c r="Y8685" i="1"/>
  <c r="Y8684" i="1"/>
  <c r="Y8683" i="1"/>
  <c r="Y8682" i="1"/>
  <c r="Y8681" i="1"/>
  <c r="Y8680" i="1"/>
  <c r="Y8679" i="1"/>
  <c r="Y8678" i="1"/>
  <c r="Y8677" i="1"/>
  <c r="Y8676" i="1"/>
  <c r="Y8675" i="1"/>
  <c r="Y8674" i="1"/>
  <c r="Y8673" i="1"/>
  <c r="Y8672" i="1"/>
  <c r="Y8671" i="1"/>
  <c r="Y8670" i="1"/>
  <c r="Y8669" i="1"/>
  <c r="Y8668" i="1"/>
  <c r="Y8667" i="1"/>
  <c r="Y8666" i="1"/>
  <c r="Y8665" i="1"/>
  <c r="Y8664" i="1"/>
  <c r="Y8663" i="1"/>
  <c r="Y8662" i="1"/>
  <c r="Y8661" i="1"/>
  <c r="Y8660" i="1"/>
  <c r="Y8659" i="1"/>
  <c r="Y8658" i="1"/>
  <c r="Y8657" i="1"/>
  <c r="Y8656" i="1"/>
  <c r="Y8655" i="1"/>
  <c r="Y8654" i="1"/>
  <c r="Y8653" i="1"/>
  <c r="Y8652" i="1"/>
  <c r="Y8651" i="1"/>
  <c r="Y8650" i="1"/>
  <c r="Y8649" i="1"/>
  <c r="Y8648" i="1"/>
  <c r="Y8647" i="1"/>
  <c r="Y8646" i="1"/>
  <c r="Y8645" i="1"/>
  <c r="Y8644" i="1"/>
  <c r="Y8643" i="1"/>
  <c r="Y8642" i="1"/>
  <c r="Y8641" i="1"/>
  <c r="Y8640" i="1"/>
  <c r="Y8639" i="1"/>
  <c r="Y8638" i="1"/>
  <c r="Y8637" i="1"/>
  <c r="Y8636" i="1"/>
  <c r="Y8635" i="1"/>
  <c r="Y8634" i="1"/>
  <c r="Y8633" i="1"/>
  <c r="Y8632" i="1"/>
  <c r="Y8631" i="1"/>
  <c r="Y8630" i="1"/>
  <c r="Y8629" i="1"/>
  <c r="Y8628" i="1"/>
  <c r="Y8627" i="1"/>
  <c r="Y8626" i="1"/>
  <c r="Y8625" i="1"/>
  <c r="Y8624" i="1"/>
  <c r="Y8623" i="1"/>
  <c r="Y8622" i="1"/>
  <c r="Y8621" i="1"/>
  <c r="Y8620" i="1"/>
  <c r="Y8619" i="1"/>
  <c r="Y8618" i="1"/>
  <c r="Y8617" i="1"/>
  <c r="Y8616" i="1"/>
  <c r="Y8615" i="1"/>
  <c r="Y8614" i="1"/>
  <c r="Y8613" i="1"/>
  <c r="Y8612" i="1"/>
  <c r="Y8611" i="1"/>
  <c r="Y8610" i="1"/>
  <c r="Y8609" i="1"/>
  <c r="Y8608" i="1"/>
  <c r="Y8607" i="1"/>
  <c r="Y8606" i="1"/>
  <c r="Y8605" i="1"/>
  <c r="Y8604" i="1"/>
  <c r="Y8603" i="1"/>
  <c r="Y8602" i="1"/>
  <c r="Y8601" i="1"/>
  <c r="Y8600" i="1"/>
  <c r="Y8599" i="1"/>
  <c r="Y8598" i="1"/>
  <c r="Y8597" i="1"/>
  <c r="Y8596" i="1"/>
  <c r="Y8595" i="1"/>
  <c r="Y8594" i="1"/>
  <c r="Y8593" i="1"/>
  <c r="Y8592" i="1"/>
  <c r="Y8591" i="1"/>
  <c r="Y8590" i="1"/>
  <c r="Y8589" i="1"/>
  <c r="Y8588" i="1"/>
  <c r="Y8587" i="1"/>
  <c r="Y8586" i="1"/>
  <c r="Y8585" i="1"/>
  <c r="Y8584" i="1"/>
  <c r="Y8583" i="1"/>
  <c r="Y8582" i="1"/>
  <c r="Y8581" i="1"/>
  <c r="Y8580" i="1"/>
  <c r="Y8579" i="1"/>
  <c r="Y8578" i="1"/>
  <c r="Y8577" i="1"/>
  <c r="Y8576" i="1"/>
  <c r="Y8575" i="1"/>
  <c r="Y8574" i="1"/>
  <c r="Y8573" i="1"/>
  <c r="Y8572" i="1"/>
  <c r="Y8571" i="1"/>
  <c r="Y8570" i="1"/>
  <c r="Y8569" i="1"/>
  <c r="Y8568" i="1"/>
  <c r="Y8567" i="1"/>
  <c r="Y8566" i="1"/>
  <c r="Y8565" i="1"/>
  <c r="Y8564" i="1"/>
  <c r="Y8563" i="1"/>
  <c r="Y8562" i="1"/>
  <c r="Y8561" i="1"/>
  <c r="Y8560" i="1"/>
  <c r="Y8559" i="1"/>
  <c r="Y8558" i="1"/>
  <c r="Y8557" i="1"/>
  <c r="Y8556" i="1"/>
  <c r="Y8555" i="1"/>
  <c r="Y8554" i="1"/>
  <c r="Y8553" i="1"/>
  <c r="Y8552" i="1"/>
  <c r="Y8551" i="1"/>
  <c r="Y8550" i="1"/>
  <c r="Y8549" i="1"/>
  <c r="Y8548" i="1"/>
  <c r="Y8547" i="1"/>
  <c r="Y8546" i="1"/>
  <c r="Y8545" i="1"/>
  <c r="Y8544" i="1"/>
  <c r="Y8543" i="1"/>
  <c r="Y8542" i="1"/>
  <c r="Y8541" i="1"/>
  <c r="Y8540" i="1"/>
  <c r="Y8539" i="1"/>
  <c r="Y8538" i="1"/>
  <c r="Y8537" i="1"/>
  <c r="Y8536" i="1"/>
  <c r="Y8535" i="1"/>
  <c r="Y8534" i="1"/>
  <c r="Y8533" i="1"/>
  <c r="Y8532" i="1"/>
  <c r="Y8531" i="1"/>
  <c r="Y8530" i="1"/>
  <c r="Y8529" i="1"/>
  <c r="Y8528" i="1"/>
  <c r="Y8527" i="1"/>
  <c r="Y8526" i="1"/>
  <c r="Y8525" i="1"/>
  <c r="Y8524" i="1"/>
  <c r="Y8523" i="1"/>
  <c r="Y8522" i="1"/>
  <c r="Y8521" i="1"/>
  <c r="Y8520" i="1"/>
  <c r="Y8519" i="1"/>
  <c r="Y8518" i="1"/>
  <c r="Y8517" i="1"/>
  <c r="Y8516" i="1"/>
  <c r="Y8515" i="1"/>
  <c r="Y8514" i="1"/>
  <c r="Y8513" i="1"/>
  <c r="Y8512" i="1"/>
  <c r="Y8511" i="1"/>
  <c r="Y8510" i="1"/>
  <c r="Y8509" i="1"/>
  <c r="Y8508" i="1"/>
  <c r="Y8507" i="1"/>
  <c r="Y8506" i="1"/>
  <c r="Y8505" i="1"/>
  <c r="Y8504" i="1"/>
  <c r="Y8503" i="1"/>
  <c r="Y8502" i="1"/>
  <c r="Y8501" i="1"/>
  <c r="Y8500" i="1"/>
  <c r="Y8499" i="1"/>
  <c r="Y8498" i="1"/>
  <c r="Y8497" i="1"/>
  <c r="Y8496" i="1"/>
  <c r="Y8495" i="1"/>
  <c r="Y8494" i="1"/>
  <c r="Y8493" i="1"/>
  <c r="Y8492" i="1"/>
  <c r="Y8491" i="1"/>
  <c r="Y8490" i="1"/>
  <c r="Y8489" i="1"/>
  <c r="Y8488" i="1"/>
  <c r="Y8487" i="1"/>
  <c r="Y8486" i="1"/>
  <c r="Y8485" i="1"/>
  <c r="Y8484" i="1"/>
  <c r="Y8483" i="1"/>
  <c r="Y8482" i="1"/>
  <c r="Y8481" i="1"/>
  <c r="Y8480" i="1"/>
  <c r="Y8479" i="1"/>
  <c r="Y8478" i="1"/>
  <c r="Y8477" i="1"/>
  <c r="Y8476" i="1"/>
  <c r="Y8475" i="1"/>
  <c r="Y8474" i="1"/>
  <c r="Y8473" i="1"/>
  <c r="Y8472" i="1"/>
  <c r="Y8471" i="1"/>
  <c r="Y8470" i="1"/>
  <c r="Y8469" i="1"/>
  <c r="Y8468" i="1"/>
  <c r="Y8467" i="1"/>
  <c r="Y8466" i="1"/>
  <c r="Y8465" i="1"/>
  <c r="Y8464" i="1"/>
  <c r="Y8463" i="1"/>
  <c r="Y8462" i="1"/>
  <c r="Y8461" i="1"/>
  <c r="Y8460" i="1"/>
  <c r="Y8459" i="1"/>
  <c r="Y8458" i="1"/>
  <c r="Y8457" i="1"/>
  <c r="Y8456" i="1"/>
  <c r="Y8455" i="1"/>
  <c r="Y8454" i="1"/>
  <c r="Y8453" i="1"/>
  <c r="Y8452" i="1"/>
  <c r="Y8451" i="1"/>
  <c r="Y8450" i="1"/>
  <c r="Y8449" i="1"/>
  <c r="Y8448" i="1"/>
  <c r="Y8447" i="1"/>
  <c r="Y8446" i="1"/>
  <c r="Y8445" i="1"/>
  <c r="Y8444" i="1"/>
  <c r="Y8443" i="1"/>
  <c r="Y8442" i="1"/>
  <c r="Y8441" i="1"/>
  <c r="Y8440" i="1"/>
  <c r="Y8439" i="1"/>
  <c r="Y8438" i="1"/>
  <c r="Y8437" i="1"/>
  <c r="Y8436" i="1"/>
  <c r="Y8435" i="1"/>
  <c r="Y8434" i="1"/>
  <c r="Y8433" i="1"/>
  <c r="Y8432" i="1"/>
  <c r="Y8431" i="1"/>
  <c r="Y8430" i="1"/>
  <c r="Y8429" i="1"/>
  <c r="Y8428" i="1"/>
  <c r="Y8427" i="1"/>
  <c r="Y8426" i="1"/>
  <c r="Y8425" i="1"/>
  <c r="Y8424" i="1"/>
  <c r="Y8423" i="1"/>
  <c r="Y8422" i="1"/>
  <c r="Y8421" i="1"/>
  <c r="Y8420" i="1"/>
  <c r="Y8419" i="1"/>
  <c r="Y8418" i="1"/>
  <c r="Y8417" i="1"/>
  <c r="Y8416" i="1"/>
  <c r="Y8415" i="1"/>
  <c r="Y8414" i="1"/>
  <c r="Y8413" i="1"/>
  <c r="Y8412" i="1"/>
  <c r="Y8411" i="1"/>
  <c r="Y8410" i="1"/>
  <c r="Y8409" i="1"/>
  <c r="Y8408" i="1"/>
  <c r="Y8407" i="1"/>
  <c r="Y8406" i="1"/>
  <c r="Y8405" i="1"/>
  <c r="Y8404" i="1"/>
  <c r="Y8403" i="1"/>
  <c r="Y8402" i="1"/>
  <c r="Y8401" i="1"/>
  <c r="Y8400" i="1"/>
  <c r="Y8399" i="1"/>
  <c r="Y8398" i="1"/>
  <c r="Y8397" i="1"/>
  <c r="Y8396" i="1"/>
  <c r="Y8395" i="1"/>
  <c r="Y8394" i="1"/>
  <c r="Y8393" i="1"/>
  <c r="Y8392" i="1"/>
  <c r="Y8391" i="1"/>
  <c r="Y8390" i="1"/>
  <c r="Y8389" i="1"/>
  <c r="Y8388" i="1"/>
  <c r="Y8387" i="1"/>
  <c r="Y8386" i="1"/>
  <c r="Y8385" i="1"/>
  <c r="Y8384" i="1"/>
  <c r="Y8383" i="1"/>
  <c r="Y8382" i="1"/>
  <c r="Y8381" i="1"/>
  <c r="Y8380" i="1"/>
  <c r="Y8379" i="1"/>
  <c r="Y8378" i="1"/>
  <c r="Y8377" i="1"/>
  <c r="Y8376" i="1"/>
  <c r="Y8375" i="1"/>
  <c r="Y8374" i="1"/>
  <c r="Y8373" i="1"/>
  <c r="Y8372" i="1"/>
  <c r="Y8371" i="1"/>
  <c r="Y8370" i="1"/>
  <c r="Y8369" i="1"/>
  <c r="Y8368" i="1"/>
  <c r="Y8367" i="1"/>
  <c r="Y8366" i="1"/>
  <c r="Y8365" i="1"/>
  <c r="Y8364" i="1"/>
  <c r="Y8363" i="1"/>
  <c r="Y8362" i="1"/>
  <c r="Y8361" i="1"/>
  <c r="Y8360" i="1"/>
  <c r="Y8359" i="1"/>
  <c r="Y8358" i="1"/>
  <c r="Y8357" i="1"/>
  <c r="Y8356" i="1"/>
  <c r="Y8355" i="1"/>
  <c r="Y8354" i="1"/>
  <c r="Y8353" i="1"/>
  <c r="Y8352" i="1"/>
  <c r="Y8351" i="1"/>
  <c r="Y8350" i="1"/>
  <c r="Y8349" i="1"/>
  <c r="Y8348" i="1"/>
  <c r="Y8347" i="1"/>
  <c r="Y8346" i="1"/>
  <c r="Y8345" i="1"/>
  <c r="Y8344" i="1"/>
  <c r="Y8343" i="1"/>
  <c r="Y8342" i="1"/>
  <c r="Y8341" i="1"/>
  <c r="Y8340" i="1"/>
  <c r="Y8339" i="1"/>
  <c r="Y8338" i="1"/>
  <c r="Y8337" i="1"/>
  <c r="Y8336" i="1"/>
  <c r="Y8335" i="1"/>
  <c r="Y8334" i="1"/>
  <c r="Y8333" i="1"/>
  <c r="Y8332" i="1"/>
  <c r="Y8331" i="1"/>
  <c r="Y8330" i="1"/>
  <c r="Y8329" i="1"/>
  <c r="Y8328" i="1"/>
  <c r="Y8327" i="1"/>
  <c r="Y8326" i="1"/>
  <c r="Y8325" i="1"/>
  <c r="Y8324" i="1"/>
  <c r="Y8323" i="1"/>
  <c r="Y8322" i="1"/>
  <c r="Y8321" i="1"/>
  <c r="Y8320" i="1"/>
  <c r="Y8319" i="1"/>
  <c r="Y8318" i="1"/>
  <c r="Y8317" i="1"/>
  <c r="Y8316" i="1"/>
  <c r="Y8315" i="1"/>
  <c r="Y8314" i="1"/>
  <c r="Y8313" i="1"/>
  <c r="Y8312" i="1"/>
  <c r="Y8311" i="1"/>
  <c r="Y8310" i="1"/>
  <c r="Y8309" i="1"/>
  <c r="Y8308" i="1"/>
  <c r="Y8307" i="1"/>
  <c r="Y8306" i="1"/>
  <c r="Y8305" i="1"/>
  <c r="Y8304" i="1"/>
  <c r="Y8303" i="1"/>
  <c r="Y8302" i="1"/>
  <c r="Y8301" i="1"/>
  <c r="Y8300" i="1"/>
  <c r="Y8299" i="1"/>
  <c r="Y8298" i="1"/>
  <c r="Y8297" i="1"/>
  <c r="Y8296" i="1"/>
  <c r="Y8295" i="1"/>
  <c r="Y8294" i="1"/>
  <c r="Y8293" i="1"/>
  <c r="Y8292" i="1"/>
  <c r="Y8291" i="1"/>
  <c r="Y8290" i="1"/>
  <c r="Y8289" i="1"/>
  <c r="Y8288" i="1"/>
  <c r="Y8287" i="1"/>
  <c r="Y8286" i="1"/>
  <c r="Y8285" i="1"/>
  <c r="Y8284" i="1"/>
  <c r="Y8283" i="1"/>
  <c r="Y8282" i="1"/>
  <c r="Y8281" i="1"/>
  <c r="Y8280" i="1"/>
  <c r="Y8279" i="1"/>
  <c r="Y8278" i="1"/>
  <c r="Y8277" i="1"/>
  <c r="Y8276" i="1"/>
  <c r="Y8275" i="1"/>
  <c r="Y8274" i="1"/>
  <c r="Y8273" i="1"/>
  <c r="Y8272" i="1"/>
  <c r="Y8271" i="1"/>
  <c r="Y8270" i="1"/>
  <c r="Y8269" i="1"/>
  <c r="Y8268" i="1"/>
  <c r="Y8267" i="1"/>
  <c r="Y8266" i="1"/>
  <c r="Y8265" i="1"/>
  <c r="Y8264" i="1"/>
  <c r="Y8263" i="1"/>
  <c r="Y8262" i="1"/>
  <c r="Y8261" i="1"/>
  <c r="Y8260" i="1"/>
  <c r="Y8259" i="1"/>
  <c r="Y8258" i="1"/>
  <c r="Y8257" i="1"/>
  <c r="Y8256" i="1"/>
  <c r="Y8255" i="1"/>
  <c r="Y8254" i="1"/>
  <c r="Y8253" i="1"/>
  <c r="Y8252" i="1"/>
  <c r="Y8251" i="1"/>
  <c r="Y8250" i="1"/>
  <c r="Y8249" i="1"/>
  <c r="Y8248" i="1"/>
  <c r="Y8247" i="1"/>
  <c r="Y8246" i="1"/>
  <c r="Y8245" i="1"/>
  <c r="Y8244" i="1"/>
  <c r="Y8243" i="1"/>
  <c r="Y8242" i="1"/>
  <c r="Y8241" i="1"/>
  <c r="Y8240" i="1"/>
  <c r="Y8239" i="1"/>
  <c r="Y8238" i="1"/>
  <c r="Y8237" i="1"/>
  <c r="Y8236" i="1"/>
  <c r="Y8235" i="1"/>
  <c r="Y8234" i="1"/>
  <c r="Y8233" i="1"/>
  <c r="Y8232" i="1"/>
  <c r="Y8231" i="1"/>
  <c r="Y8230" i="1"/>
  <c r="Y8229" i="1"/>
  <c r="Y8228" i="1"/>
  <c r="Y8227" i="1"/>
  <c r="Y8226" i="1"/>
  <c r="Y8225" i="1"/>
  <c r="Y8224" i="1"/>
  <c r="Y8223" i="1"/>
  <c r="Y8222" i="1"/>
  <c r="Y8221" i="1"/>
  <c r="Y8220" i="1"/>
  <c r="Y8219" i="1"/>
  <c r="Y8218" i="1"/>
  <c r="Y8217" i="1"/>
  <c r="Y8216" i="1"/>
  <c r="Y8215" i="1"/>
  <c r="Y8214" i="1"/>
  <c r="Y8213" i="1"/>
  <c r="Y8212" i="1"/>
  <c r="Y8211" i="1"/>
  <c r="Y8210" i="1"/>
  <c r="Y8209" i="1"/>
  <c r="Y8208" i="1"/>
  <c r="Y8207" i="1"/>
  <c r="Y8206" i="1"/>
  <c r="Y8205" i="1"/>
  <c r="Y8204" i="1"/>
  <c r="Y8203" i="1"/>
  <c r="Y8202" i="1"/>
  <c r="Y8201" i="1"/>
  <c r="Y8200" i="1"/>
  <c r="Y8199" i="1"/>
  <c r="Y8198" i="1"/>
  <c r="Y8197" i="1"/>
  <c r="Y8196" i="1"/>
  <c r="Y8195" i="1"/>
  <c r="Y8194" i="1"/>
  <c r="Y8193" i="1"/>
  <c r="Y8192" i="1"/>
  <c r="Y8191" i="1"/>
  <c r="Y8190" i="1"/>
  <c r="Y8189" i="1"/>
  <c r="Y8188" i="1"/>
  <c r="Y8187" i="1"/>
  <c r="Y8186" i="1"/>
  <c r="Y8185" i="1"/>
  <c r="Y8184" i="1"/>
  <c r="Y8183" i="1"/>
  <c r="Y8182" i="1"/>
  <c r="Y8181" i="1"/>
  <c r="Y8180" i="1"/>
  <c r="Y8179" i="1"/>
  <c r="Y8178" i="1"/>
  <c r="Y8177" i="1"/>
  <c r="Y8176" i="1"/>
  <c r="Y8175" i="1"/>
  <c r="Y8174" i="1"/>
  <c r="Y8173" i="1"/>
  <c r="Y8172" i="1"/>
  <c r="Y8171" i="1"/>
  <c r="Y8170" i="1"/>
  <c r="Y8169" i="1"/>
  <c r="Y8168" i="1"/>
  <c r="Y8167" i="1"/>
  <c r="Y8166" i="1"/>
  <c r="Y8165" i="1"/>
  <c r="Y8164" i="1"/>
  <c r="Y8163" i="1"/>
  <c r="Y8162" i="1"/>
  <c r="Y8161" i="1"/>
  <c r="Y8160" i="1"/>
  <c r="Y8159" i="1"/>
  <c r="Y8158" i="1"/>
  <c r="Y8157" i="1"/>
  <c r="Y8156" i="1"/>
  <c r="Y8155" i="1"/>
  <c r="Y8154" i="1"/>
  <c r="Y8153" i="1"/>
  <c r="Y8152" i="1"/>
  <c r="Y8151" i="1"/>
  <c r="Y8150" i="1"/>
  <c r="Y8149" i="1"/>
  <c r="Y8148" i="1"/>
  <c r="Y8147" i="1"/>
  <c r="Y8146" i="1"/>
  <c r="Y8145" i="1"/>
  <c r="Y8144" i="1"/>
  <c r="Y8143" i="1"/>
  <c r="Y8142" i="1"/>
  <c r="Y8141" i="1"/>
  <c r="Y8140" i="1"/>
  <c r="Y8139" i="1"/>
  <c r="Y8138" i="1"/>
  <c r="Y8137" i="1"/>
  <c r="Y8136" i="1"/>
  <c r="Y8135" i="1"/>
  <c r="Y8134" i="1"/>
  <c r="Y8133" i="1"/>
  <c r="Y8132" i="1"/>
  <c r="Y8131" i="1"/>
  <c r="Y8130" i="1"/>
  <c r="Y8129" i="1"/>
  <c r="Y8128" i="1"/>
  <c r="Y8127" i="1"/>
  <c r="Y8126" i="1"/>
  <c r="Y8125" i="1"/>
  <c r="Y8124" i="1"/>
  <c r="Y8123" i="1"/>
  <c r="Y8122" i="1"/>
  <c r="Y8121" i="1"/>
  <c r="Y8120" i="1"/>
  <c r="Y8119" i="1"/>
  <c r="Y8118" i="1"/>
  <c r="Y8117" i="1"/>
  <c r="Y8116" i="1"/>
  <c r="Y8115" i="1"/>
  <c r="Y8114" i="1"/>
  <c r="Y8113" i="1"/>
  <c r="Y8112" i="1"/>
  <c r="Y8111" i="1"/>
  <c r="Y8110" i="1"/>
  <c r="Y8109" i="1"/>
  <c r="Y8108" i="1"/>
  <c r="Y8107" i="1"/>
  <c r="Y8106" i="1"/>
  <c r="Y8105" i="1"/>
  <c r="Y8104" i="1"/>
  <c r="Y8103" i="1"/>
  <c r="Y8102" i="1"/>
  <c r="Y8101" i="1"/>
  <c r="Y8100" i="1"/>
  <c r="Y8099" i="1"/>
  <c r="Y8098" i="1"/>
  <c r="Y8097" i="1"/>
  <c r="Y8096" i="1"/>
  <c r="Y8095" i="1"/>
  <c r="Y8094" i="1"/>
  <c r="Y8093" i="1"/>
  <c r="Y8092" i="1"/>
  <c r="Y8091" i="1"/>
  <c r="Y8090" i="1"/>
  <c r="Y8089" i="1"/>
  <c r="Y8088" i="1"/>
  <c r="Y8087" i="1"/>
  <c r="Y8086" i="1"/>
  <c r="Y8085" i="1"/>
  <c r="Y8084" i="1"/>
  <c r="Y8083" i="1"/>
  <c r="Y8082" i="1"/>
  <c r="Y8081" i="1"/>
  <c r="Y8080" i="1"/>
  <c r="Y8079" i="1"/>
  <c r="Y8078" i="1"/>
  <c r="Y8077" i="1"/>
  <c r="Y8076" i="1"/>
  <c r="Y8075" i="1"/>
  <c r="Y8074" i="1"/>
  <c r="Y8073" i="1"/>
  <c r="Y8072" i="1"/>
  <c r="Y8071" i="1"/>
  <c r="Y8070" i="1"/>
  <c r="Y8069" i="1"/>
  <c r="Y8068" i="1"/>
  <c r="Y8067" i="1"/>
  <c r="Y8066" i="1"/>
  <c r="Y8065" i="1"/>
  <c r="Y8064" i="1"/>
  <c r="Y8063" i="1"/>
  <c r="Y8062" i="1"/>
  <c r="Y8061" i="1"/>
  <c r="Y8060" i="1"/>
  <c r="Y8059" i="1"/>
  <c r="Y8058" i="1"/>
  <c r="Y8057" i="1"/>
  <c r="Y8056" i="1"/>
  <c r="Y8055" i="1"/>
  <c r="Y8054" i="1"/>
  <c r="Y8053" i="1"/>
  <c r="Y8052" i="1"/>
  <c r="Y8051" i="1"/>
  <c r="Y8050" i="1"/>
  <c r="Y8049" i="1"/>
  <c r="Y8048" i="1"/>
  <c r="Y8047" i="1"/>
  <c r="Y8046" i="1"/>
  <c r="Y8045" i="1"/>
  <c r="Y8044" i="1"/>
  <c r="Y8043" i="1"/>
  <c r="Y8042" i="1"/>
  <c r="Y8041" i="1"/>
  <c r="Y8040" i="1"/>
  <c r="Y8039" i="1"/>
  <c r="Y8038" i="1"/>
  <c r="Y8037" i="1"/>
  <c r="Y8036" i="1"/>
  <c r="Y8035" i="1"/>
  <c r="Y8034" i="1"/>
  <c r="Y8033" i="1"/>
  <c r="Y8032" i="1"/>
  <c r="Y8031" i="1"/>
  <c r="Y8030" i="1"/>
  <c r="Y8029" i="1"/>
  <c r="Y8028" i="1"/>
  <c r="Y8027" i="1"/>
  <c r="Y8026" i="1"/>
  <c r="Y8025" i="1"/>
  <c r="Y8024" i="1"/>
  <c r="Y8023" i="1"/>
  <c r="Y8022" i="1"/>
  <c r="Y8021" i="1"/>
  <c r="Y8020" i="1"/>
  <c r="Y8019" i="1"/>
  <c r="Y8018" i="1"/>
  <c r="Y8017" i="1"/>
  <c r="Y8016" i="1"/>
  <c r="Y8015" i="1"/>
  <c r="Y8014" i="1"/>
  <c r="Y8013" i="1"/>
  <c r="Y8012" i="1"/>
  <c r="Y8011" i="1"/>
  <c r="Y8010" i="1"/>
  <c r="Y8009" i="1"/>
  <c r="Y8008" i="1"/>
  <c r="Y8007" i="1"/>
  <c r="Y8006" i="1"/>
  <c r="Y8005" i="1"/>
  <c r="Y8004" i="1"/>
  <c r="Y8003" i="1"/>
  <c r="Y8002" i="1"/>
  <c r="Y8001" i="1"/>
  <c r="Y8000" i="1"/>
  <c r="Y7999" i="1"/>
  <c r="Y7998" i="1"/>
  <c r="Y7997" i="1"/>
  <c r="Y7996" i="1"/>
  <c r="Y7995" i="1"/>
  <c r="Y7994" i="1"/>
  <c r="Y7993" i="1"/>
  <c r="Y7992" i="1"/>
  <c r="Y7991" i="1"/>
  <c r="Y7990" i="1"/>
  <c r="Y7989" i="1"/>
  <c r="Y7988" i="1"/>
  <c r="Y7987" i="1"/>
  <c r="Y7986" i="1"/>
  <c r="Y7985" i="1"/>
  <c r="Y7984" i="1"/>
  <c r="Y7983" i="1"/>
  <c r="Y7982" i="1"/>
  <c r="Y7981" i="1"/>
  <c r="Y7980" i="1"/>
  <c r="Y7979" i="1"/>
  <c r="Y7978" i="1"/>
  <c r="Y7977" i="1"/>
  <c r="Y7976" i="1"/>
  <c r="Y7975" i="1"/>
  <c r="Y7974" i="1"/>
  <c r="Y7973" i="1"/>
  <c r="Y7972" i="1"/>
  <c r="Y7971" i="1"/>
  <c r="Y7970" i="1"/>
  <c r="Y7969" i="1"/>
  <c r="Y7968" i="1"/>
  <c r="Y7967" i="1"/>
  <c r="Y7966" i="1"/>
  <c r="Y7965" i="1"/>
  <c r="Y7964" i="1"/>
  <c r="Y7963" i="1"/>
  <c r="Y7962" i="1"/>
  <c r="Y7961" i="1"/>
  <c r="Y7960" i="1"/>
  <c r="Y7959" i="1"/>
  <c r="Y7958" i="1"/>
  <c r="Y7957" i="1"/>
  <c r="Y7956" i="1"/>
  <c r="Y7955" i="1"/>
  <c r="Y7954" i="1"/>
  <c r="Y7953" i="1"/>
  <c r="Y7952" i="1"/>
  <c r="Y7951" i="1"/>
  <c r="Y7950" i="1"/>
  <c r="Y7949" i="1"/>
  <c r="Y7948" i="1"/>
  <c r="Y7947" i="1"/>
  <c r="Y7946" i="1"/>
  <c r="Y7945" i="1"/>
  <c r="Y7944" i="1"/>
  <c r="Y7943" i="1"/>
  <c r="Y7942" i="1"/>
  <c r="Y7941" i="1"/>
  <c r="Y7940" i="1"/>
  <c r="Y7939" i="1"/>
  <c r="Y7938" i="1"/>
  <c r="Y7937" i="1"/>
  <c r="Y7936" i="1"/>
  <c r="Y7935" i="1"/>
  <c r="Y7934" i="1"/>
  <c r="Y7933" i="1"/>
  <c r="Y7932" i="1"/>
  <c r="Y7931" i="1"/>
  <c r="Y7930" i="1"/>
  <c r="Y7929" i="1"/>
  <c r="Y7928" i="1"/>
  <c r="Y7927" i="1"/>
  <c r="Y7926" i="1"/>
  <c r="Y7925" i="1"/>
  <c r="Y7924" i="1"/>
  <c r="Y7923" i="1"/>
  <c r="Y7922" i="1"/>
  <c r="Y7921" i="1"/>
  <c r="Y7920" i="1"/>
  <c r="Y7919" i="1"/>
  <c r="Y7918" i="1"/>
  <c r="Y7917" i="1"/>
  <c r="Y7916" i="1"/>
  <c r="Y7915" i="1"/>
  <c r="Y7914" i="1"/>
  <c r="Y7913" i="1"/>
  <c r="Y7912" i="1"/>
  <c r="Y7911" i="1"/>
  <c r="Y7910" i="1"/>
  <c r="Y7909" i="1"/>
  <c r="Y7908" i="1"/>
  <c r="Y7907" i="1"/>
  <c r="Y7906" i="1"/>
  <c r="Y7905" i="1"/>
  <c r="Y7904" i="1"/>
  <c r="Y7903" i="1"/>
  <c r="Y7902" i="1"/>
  <c r="Y7901" i="1"/>
  <c r="Y7900" i="1"/>
  <c r="Y7899" i="1"/>
  <c r="Y7898" i="1"/>
  <c r="Y7897" i="1"/>
  <c r="Y7896" i="1"/>
  <c r="Y7895" i="1"/>
  <c r="Y7894" i="1"/>
  <c r="Y7893" i="1"/>
  <c r="Y7892" i="1"/>
  <c r="Y7891" i="1"/>
  <c r="Y7890" i="1"/>
  <c r="Y7889" i="1"/>
  <c r="Y7888" i="1"/>
  <c r="Y7887" i="1"/>
  <c r="Y7886" i="1"/>
  <c r="Y7885" i="1"/>
  <c r="Y7884" i="1"/>
  <c r="Y7883" i="1"/>
  <c r="Y7882" i="1"/>
  <c r="Y7881" i="1"/>
  <c r="Y7880" i="1"/>
  <c r="Y7879" i="1"/>
  <c r="Y7878" i="1"/>
  <c r="Y7877" i="1"/>
  <c r="Y7876" i="1"/>
  <c r="Y7875" i="1"/>
  <c r="Y7874" i="1"/>
  <c r="Y7873" i="1"/>
  <c r="Y7872" i="1"/>
  <c r="Y7871" i="1"/>
  <c r="Y7870" i="1"/>
  <c r="Y7869" i="1"/>
  <c r="Y7868" i="1"/>
  <c r="Y7867" i="1"/>
  <c r="Y7866" i="1"/>
  <c r="Y7865" i="1"/>
  <c r="Y7864" i="1"/>
  <c r="Y7863" i="1"/>
  <c r="Y7862" i="1"/>
  <c r="Y7861" i="1"/>
  <c r="Y7860" i="1"/>
  <c r="Y7859" i="1"/>
  <c r="Y7858" i="1"/>
  <c r="Y7857" i="1"/>
  <c r="Y7856" i="1"/>
  <c r="Y7855" i="1"/>
  <c r="Y7854" i="1"/>
  <c r="Y7853" i="1"/>
  <c r="Y7852" i="1"/>
  <c r="Y7851" i="1"/>
  <c r="Y7850" i="1"/>
  <c r="Y7849" i="1"/>
  <c r="Y7848" i="1"/>
  <c r="Y7847" i="1"/>
  <c r="Y7846" i="1"/>
  <c r="Y7845" i="1"/>
  <c r="Y7844" i="1"/>
  <c r="Y7843" i="1"/>
  <c r="Y7842" i="1"/>
  <c r="Y7841" i="1"/>
  <c r="Y7840" i="1"/>
  <c r="Y7839" i="1"/>
  <c r="Y7838" i="1"/>
  <c r="Y7837" i="1"/>
  <c r="Y7836" i="1"/>
  <c r="Y7835" i="1"/>
  <c r="Y7834" i="1"/>
  <c r="Y7833" i="1"/>
  <c r="Y7832" i="1"/>
  <c r="Y7831" i="1"/>
  <c r="Y7830" i="1"/>
  <c r="Y7829" i="1"/>
  <c r="Y7828" i="1"/>
  <c r="Y7827" i="1"/>
  <c r="Y7826" i="1"/>
  <c r="Y7825" i="1"/>
  <c r="Y7824" i="1"/>
  <c r="Y7823" i="1"/>
  <c r="Y7822" i="1"/>
  <c r="Y7821" i="1"/>
  <c r="Y7820" i="1"/>
  <c r="Y7819" i="1"/>
  <c r="Y7818" i="1"/>
  <c r="Y7817" i="1"/>
  <c r="Y7816" i="1"/>
  <c r="Y7815" i="1"/>
  <c r="Y7814" i="1"/>
  <c r="Y7813" i="1"/>
  <c r="Y7812" i="1"/>
  <c r="Y7811" i="1"/>
  <c r="Y7810" i="1"/>
  <c r="Y7809" i="1"/>
  <c r="Y7808" i="1"/>
  <c r="Y7807" i="1"/>
  <c r="Y7806" i="1"/>
  <c r="Y7805" i="1"/>
  <c r="Y7804" i="1"/>
  <c r="Y7803" i="1"/>
  <c r="Y7802" i="1"/>
  <c r="Y7801" i="1"/>
  <c r="Y7800" i="1"/>
  <c r="Y7799" i="1"/>
  <c r="Y7798" i="1"/>
  <c r="Y7797" i="1"/>
  <c r="Y7796" i="1"/>
  <c r="Y7795" i="1"/>
  <c r="Y7794" i="1"/>
  <c r="Y7793" i="1"/>
  <c r="Y7792" i="1"/>
  <c r="Y7791" i="1"/>
  <c r="Y7790" i="1"/>
  <c r="Y7789" i="1"/>
  <c r="Y7788" i="1"/>
  <c r="Y7787" i="1"/>
  <c r="Y7786" i="1"/>
  <c r="Y7785" i="1"/>
  <c r="Y7784" i="1"/>
  <c r="Y7783" i="1"/>
  <c r="Y7782" i="1"/>
  <c r="Y7781" i="1"/>
  <c r="Y7780" i="1"/>
  <c r="Y7779" i="1"/>
  <c r="Y7778" i="1"/>
  <c r="Y7777" i="1"/>
  <c r="Y7776" i="1"/>
  <c r="Y7775" i="1"/>
  <c r="Y7774" i="1"/>
  <c r="Y7773" i="1"/>
  <c r="Y7772" i="1"/>
  <c r="Y7771" i="1"/>
  <c r="Y7770" i="1"/>
  <c r="Y7769" i="1"/>
  <c r="Y7768" i="1"/>
  <c r="Y7767" i="1"/>
  <c r="Y7766" i="1"/>
  <c r="Y7765" i="1"/>
  <c r="Y7764" i="1"/>
  <c r="Y7763" i="1"/>
  <c r="Y7762" i="1"/>
  <c r="Y7761" i="1"/>
  <c r="Y7760" i="1"/>
  <c r="Y7759" i="1"/>
  <c r="Y7758" i="1"/>
  <c r="Y7757" i="1"/>
  <c r="Y7756" i="1"/>
  <c r="Y7755" i="1"/>
  <c r="Y7754" i="1"/>
  <c r="Y7753" i="1"/>
  <c r="Y7752" i="1"/>
  <c r="Y7751" i="1"/>
  <c r="Y7750" i="1"/>
  <c r="Y7749" i="1"/>
  <c r="Y7748" i="1"/>
  <c r="Y7747" i="1"/>
  <c r="Y7746" i="1"/>
  <c r="Y7745" i="1"/>
  <c r="Y7744" i="1"/>
  <c r="Y7743" i="1"/>
  <c r="Y7742" i="1"/>
  <c r="Y7741" i="1"/>
  <c r="Y7740" i="1"/>
  <c r="Y7739" i="1"/>
  <c r="Y7738" i="1"/>
  <c r="Y7737" i="1"/>
  <c r="Y7736" i="1"/>
  <c r="Y7735" i="1"/>
  <c r="Y7734" i="1"/>
  <c r="Y7733" i="1"/>
  <c r="Y7732" i="1"/>
  <c r="Y7731" i="1"/>
  <c r="Y7730" i="1"/>
  <c r="Y7729" i="1"/>
  <c r="Y7728" i="1"/>
  <c r="Y7727" i="1"/>
  <c r="Y7726" i="1"/>
  <c r="Y7725" i="1"/>
  <c r="Y7724" i="1"/>
  <c r="Y7723" i="1"/>
  <c r="Y7722" i="1"/>
  <c r="Y7721" i="1"/>
  <c r="Y7720" i="1"/>
  <c r="Y7719" i="1"/>
  <c r="Y7718" i="1"/>
  <c r="Y7717" i="1"/>
  <c r="Y7716" i="1"/>
  <c r="Y7715" i="1"/>
  <c r="Y7714" i="1"/>
  <c r="Y7713" i="1"/>
  <c r="Y7712" i="1"/>
  <c r="Y7711" i="1"/>
  <c r="Y7710" i="1"/>
  <c r="Y7709" i="1"/>
  <c r="Y7708" i="1"/>
  <c r="Y7707" i="1"/>
  <c r="Y7706" i="1"/>
  <c r="Y7705" i="1"/>
  <c r="Y7704" i="1"/>
  <c r="Y7703" i="1"/>
  <c r="Y7702" i="1"/>
  <c r="Y7701" i="1"/>
  <c r="Y7700" i="1"/>
  <c r="Y7699" i="1"/>
  <c r="Y7698" i="1"/>
  <c r="Y7697" i="1"/>
  <c r="Y7696" i="1"/>
  <c r="Y7695" i="1"/>
  <c r="Y7694" i="1"/>
  <c r="Y7693" i="1"/>
  <c r="Y7692" i="1"/>
  <c r="Y7691" i="1"/>
  <c r="Y7690" i="1"/>
  <c r="Y7689" i="1"/>
  <c r="Y7688" i="1"/>
  <c r="Y7687" i="1"/>
  <c r="Y7686" i="1"/>
  <c r="Y7685" i="1"/>
  <c r="Y7684" i="1"/>
  <c r="Y7683" i="1"/>
  <c r="Y7682" i="1"/>
  <c r="Y7681" i="1"/>
  <c r="Y7680" i="1"/>
  <c r="Y7679" i="1"/>
  <c r="Y7678" i="1"/>
  <c r="Y7677" i="1"/>
  <c r="Y7676" i="1"/>
  <c r="Y7675" i="1"/>
  <c r="Y7674" i="1"/>
  <c r="Y7673" i="1"/>
  <c r="Y7672" i="1"/>
  <c r="Y7671" i="1"/>
  <c r="Y7670" i="1"/>
  <c r="Y7669" i="1"/>
  <c r="Y7668" i="1"/>
  <c r="Y7667" i="1"/>
  <c r="Y7666" i="1"/>
  <c r="Y7665" i="1"/>
  <c r="Y7664" i="1"/>
  <c r="Y7663" i="1"/>
  <c r="Y7662" i="1"/>
  <c r="Y7661" i="1"/>
  <c r="Y7660" i="1"/>
  <c r="Y7659" i="1"/>
  <c r="Y7658" i="1"/>
  <c r="Y7657" i="1"/>
  <c r="Y7656" i="1"/>
  <c r="Y7655" i="1"/>
  <c r="Y7654" i="1"/>
  <c r="Y7653" i="1"/>
  <c r="Y7652" i="1"/>
  <c r="Y7651" i="1"/>
  <c r="Y7650" i="1"/>
  <c r="Y7649" i="1"/>
  <c r="Y7648" i="1"/>
  <c r="Y7647" i="1"/>
  <c r="Y7646" i="1"/>
  <c r="Y7645" i="1"/>
  <c r="Y7644" i="1"/>
  <c r="Y7643" i="1"/>
  <c r="Y7642" i="1"/>
  <c r="Y7641" i="1"/>
  <c r="Y7640" i="1"/>
  <c r="Y7639" i="1"/>
  <c r="Y7638" i="1"/>
  <c r="Y7637" i="1"/>
  <c r="Y7636" i="1"/>
  <c r="Y7635" i="1"/>
  <c r="Y7634" i="1"/>
  <c r="Y7633" i="1"/>
  <c r="Y7632" i="1"/>
  <c r="Y7631" i="1"/>
  <c r="Y7630" i="1"/>
  <c r="Y7629" i="1"/>
  <c r="Y7628" i="1"/>
  <c r="Y7627" i="1"/>
  <c r="Y7626" i="1"/>
  <c r="Y7625" i="1"/>
  <c r="Y7624" i="1"/>
  <c r="Y7623" i="1"/>
  <c r="Y7622" i="1"/>
  <c r="Y7621" i="1"/>
  <c r="Y7620" i="1"/>
  <c r="Y7619" i="1"/>
  <c r="Y7618" i="1"/>
  <c r="Y7617" i="1"/>
  <c r="Y7616" i="1"/>
  <c r="Y7615" i="1"/>
  <c r="Y7614" i="1"/>
  <c r="Y7613" i="1"/>
  <c r="Y7612" i="1"/>
  <c r="Y7611" i="1"/>
  <c r="Y7610" i="1"/>
  <c r="Y7609" i="1"/>
  <c r="Y7608" i="1"/>
  <c r="Y7607" i="1"/>
  <c r="Y7606" i="1"/>
  <c r="Y7605" i="1"/>
  <c r="Y7604" i="1"/>
  <c r="Y7603" i="1"/>
  <c r="Y7602" i="1"/>
  <c r="Y7601" i="1"/>
  <c r="Y7600" i="1"/>
  <c r="Y7599" i="1"/>
  <c r="Y7598" i="1"/>
  <c r="Y7597" i="1"/>
  <c r="Y7596" i="1"/>
  <c r="Y7595" i="1"/>
  <c r="Y7594" i="1"/>
  <c r="Y7593" i="1"/>
  <c r="Y7592" i="1"/>
  <c r="Y7591" i="1"/>
  <c r="Y7590" i="1"/>
  <c r="Y7589" i="1"/>
  <c r="Y7588" i="1"/>
  <c r="Y7587" i="1"/>
  <c r="Y7586" i="1"/>
  <c r="Y7585" i="1"/>
  <c r="Y7584" i="1"/>
  <c r="Y7583" i="1"/>
  <c r="Y7582" i="1"/>
  <c r="Y7581" i="1"/>
  <c r="Y7580" i="1"/>
  <c r="Y7579" i="1"/>
  <c r="Y7578" i="1"/>
  <c r="Y7577" i="1"/>
  <c r="Y7576" i="1"/>
  <c r="Y7575" i="1"/>
  <c r="Y7574" i="1"/>
  <c r="Y7573" i="1"/>
  <c r="Y7572" i="1"/>
  <c r="Y7571" i="1"/>
  <c r="Y7570" i="1"/>
  <c r="Y7569" i="1"/>
  <c r="Y7568" i="1"/>
  <c r="Y7567" i="1"/>
  <c r="Y7566" i="1"/>
  <c r="Y7565" i="1"/>
  <c r="Y7564" i="1"/>
  <c r="Y7563" i="1"/>
  <c r="Y7562" i="1"/>
  <c r="Y7561" i="1"/>
  <c r="Y7560" i="1"/>
  <c r="Y7559" i="1"/>
  <c r="Y7558" i="1"/>
  <c r="Y7557" i="1"/>
  <c r="Y7556" i="1"/>
  <c r="Y7555" i="1"/>
  <c r="Y7554" i="1"/>
  <c r="Y7553" i="1"/>
  <c r="Y7552" i="1"/>
  <c r="Y7551" i="1"/>
  <c r="Y7550" i="1"/>
  <c r="Y7549" i="1"/>
  <c r="Y7548" i="1"/>
  <c r="Y7547" i="1"/>
  <c r="Y7546" i="1"/>
  <c r="Y7545" i="1"/>
  <c r="Y7544" i="1"/>
  <c r="Y7543" i="1"/>
  <c r="Y7542" i="1"/>
  <c r="Y7541" i="1"/>
  <c r="Y7540" i="1"/>
  <c r="Y7539" i="1"/>
  <c r="Y7538" i="1"/>
  <c r="Y7537" i="1"/>
  <c r="Y7536" i="1"/>
  <c r="Y7535" i="1"/>
  <c r="Y7534" i="1"/>
  <c r="Y7533" i="1"/>
  <c r="Y7532" i="1"/>
  <c r="Y7531" i="1"/>
  <c r="Y7530" i="1"/>
  <c r="Y7529" i="1"/>
  <c r="Y7528" i="1"/>
  <c r="Y7527" i="1"/>
  <c r="Y7526" i="1"/>
  <c r="Y7525" i="1"/>
  <c r="Y7524" i="1"/>
  <c r="Y7523" i="1"/>
  <c r="Y7522" i="1"/>
  <c r="Y7521" i="1"/>
  <c r="Y7520" i="1"/>
  <c r="Y7519" i="1"/>
  <c r="Y7518" i="1"/>
  <c r="Y7517" i="1"/>
  <c r="Y7516" i="1"/>
  <c r="Y7515" i="1"/>
  <c r="Y7514" i="1"/>
  <c r="Y7513" i="1"/>
  <c r="Y7512" i="1"/>
  <c r="Y7511" i="1"/>
  <c r="Y7510" i="1"/>
  <c r="Y7509" i="1"/>
  <c r="Y7508" i="1"/>
  <c r="Y7507" i="1"/>
  <c r="Y7506" i="1"/>
  <c r="Y7505" i="1"/>
  <c r="Y7504" i="1"/>
  <c r="Y7503" i="1"/>
  <c r="Y7502" i="1"/>
  <c r="Y7501" i="1"/>
  <c r="Y7500" i="1"/>
  <c r="Y7499" i="1"/>
  <c r="Y7498" i="1"/>
  <c r="Y7497" i="1"/>
  <c r="Y7496" i="1"/>
  <c r="Y7495" i="1"/>
  <c r="Y7494" i="1"/>
  <c r="Y7493" i="1"/>
  <c r="Y7492" i="1"/>
  <c r="Y7491" i="1"/>
  <c r="Y7490" i="1"/>
  <c r="Y7489" i="1"/>
  <c r="Y7488" i="1"/>
  <c r="Y7487" i="1"/>
  <c r="Y7486" i="1"/>
  <c r="Y7485" i="1"/>
  <c r="Y7484" i="1"/>
  <c r="Y7483" i="1"/>
  <c r="Y7482" i="1"/>
  <c r="Y7481" i="1"/>
  <c r="Y7480" i="1"/>
  <c r="Y7479" i="1"/>
  <c r="Y7478" i="1"/>
  <c r="Y7477" i="1"/>
  <c r="Y7476" i="1"/>
  <c r="Y7475" i="1"/>
  <c r="Y7474" i="1"/>
  <c r="Y7473" i="1"/>
  <c r="Y7472" i="1"/>
  <c r="Y7471" i="1"/>
  <c r="Y7470" i="1"/>
  <c r="Y7469" i="1"/>
  <c r="Y7468" i="1"/>
  <c r="Y7467" i="1"/>
  <c r="Y7466" i="1"/>
  <c r="Y7465" i="1"/>
  <c r="Y7464" i="1"/>
  <c r="Y7463" i="1"/>
  <c r="Y7462" i="1"/>
  <c r="Y7461" i="1"/>
  <c r="Y7460" i="1"/>
  <c r="Y7459" i="1"/>
  <c r="Y7458" i="1"/>
  <c r="Y7457" i="1"/>
  <c r="Y7456" i="1"/>
  <c r="Y7455" i="1"/>
  <c r="Y7454" i="1"/>
  <c r="Y7453" i="1"/>
  <c r="Y7452" i="1"/>
  <c r="Y7451" i="1"/>
  <c r="Y7450" i="1"/>
  <c r="Y7449" i="1"/>
  <c r="Y7448" i="1"/>
  <c r="Y7447" i="1"/>
  <c r="Y7446" i="1"/>
  <c r="Y7445" i="1"/>
  <c r="Y7444" i="1"/>
  <c r="Y7443" i="1"/>
  <c r="Y7442" i="1"/>
  <c r="Y7441" i="1"/>
  <c r="Y7440" i="1"/>
  <c r="Y7439" i="1"/>
  <c r="Y7438" i="1"/>
  <c r="Y7437" i="1"/>
  <c r="Y7436" i="1"/>
  <c r="Y7435" i="1"/>
  <c r="Y7434" i="1"/>
  <c r="Y7433" i="1"/>
  <c r="Y7432" i="1"/>
  <c r="Y7431" i="1"/>
  <c r="Y7430" i="1"/>
  <c r="Y7429" i="1"/>
  <c r="Y7428" i="1"/>
  <c r="Y7427" i="1"/>
  <c r="Y7426" i="1"/>
  <c r="Y7425" i="1"/>
  <c r="Y7424" i="1"/>
  <c r="Y7423" i="1"/>
  <c r="Y7422" i="1"/>
  <c r="Y7421" i="1"/>
  <c r="Y7420" i="1"/>
  <c r="Y7419" i="1"/>
  <c r="Y7418" i="1"/>
  <c r="Y7417" i="1"/>
  <c r="Y7416" i="1"/>
  <c r="Y7415" i="1"/>
  <c r="Y7414" i="1"/>
  <c r="Y7413" i="1"/>
  <c r="Y7412" i="1"/>
  <c r="Y7411" i="1"/>
  <c r="Y7410" i="1"/>
  <c r="Y7409" i="1"/>
  <c r="Y7408" i="1"/>
  <c r="Y7407" i="1"/>
  <c r="Y7406" i="1"/>
  <c r="Y7405" i="1"/>
  <c r="Y7404" i="1"/>
  <c r="Y7403" i="1"/>
  <c r="Y7402" i="1"/>
  <c r="Y7401" i="1"/>
  <c r="Y7400" i="1"/>
  <c r="Y7399" i="1"/>
  <c r="Y7398" i="1"/>
  <c r="Y7397" i="1"/>
  <c r="Y7396" i="1"/>
  <c r="Y7395" i="1"/>
  <c r="Y7394" i="1"/>
  <c r="Y7393" i="1"/>
  <c r="Y7392" i="1"/>
  <c r="Y7391" i="1"/>
  <c r="Y7390" i="1"/>
  <c r="Y7389" i="1"/>
  <c r="Y7388" i="1"/>
  <c r="Y7387" i="1"/>
  <c r="Y7386" i="1"/>
  <c r="Y7385" i="1"/>
  <c r="Y7384" i="1"/>
  <c r="Y7383" i="1"/>
  <c r="Y7382" i="1"/>
  <c r="Y7381" i="1"/>
  <c r="Y7380" i="1"/>
  <c r="Y7379" i="1"/>
  <c r="Y7378" i="1"/>
  <c r="Y7377" i="1"/>
  <c r="Y7376" i="1"/>
  <c r="Y7375" i="1"/>
  <c r="Y7374" i="1"/>
  <c r="Y7373" i="1"/>
  <c r="Y7372" i="1"/>
  <c r="Y7371" i="1"/>
  <c r="Y7370" i="1"/>
  <c r="Y7369" i="1"/>
  <c r="Y7368" i="1"/>
  <c r="Y7367" i="1"/>
  <c r="Y7366" i="1"/>
  <c r="Y7365" i="1"/>
  <c r="Y7364" i="1"/>
  <c r="Y7363" i="1"/>
  <c r="Y7362" i="1"/>
  <c r="Y7361" i="1"/>
  <c r="Y7360" i="1"/>
  <c r="Y7359" i="1"/>
  <c r="Y7358" i="1"/>
  <c r="Y7357" i="1"/>
  <c r="Y7356" i="1"/>
  <c r="Y7355" i="1"/>
  <c r="Y7354" i="1"/>
  <c r="Y7353" i="1"/>
  <c r="Y7352" i="1"/>
  <c r="Y7351" i="1"/>
  <c r="Y7350" i="1"/>
  <c r="Y7349" i="1"/>
  <c r="Y7348" i="1"/>
  <c r="Y7347" i="1"/>
  <c r="Y7346" i="1"/>
  <c r="Y7345" i="1"/>
  <c r="Y7344" i="1"/>
  <c r="Y7343" i="1"/>
  <c r="Y7342" i="1"/>
  <c r="Y7341" i="1"/>
  <c r="Y7340" i="1"/>
  <c r="Y7339" i="1"/>
  <c r="Y7338" i="1"/>
  <c r="Y7337" i="1"/>
  <c r="Y7336" i="1"/>
  <c r="Y7335" i="1"/>
  <c r="Y7334" i="1"/>
  <c r="Y7333" i="1"/>
  <c r="Y7332" i="1"/>
  <c r="Y7331" i="1"/>
  <c r="Y7330" i="1"/>
  <c r="Y7329" i="1"/>
  <c r="Y7328" i="1"/>
  <c r="Y7327" i="1"/>
  <c r="Y7326" i="1"/>
  <c r="Y7325" i="1"/>
  <c r="Y7324" i="1"/>
  <c r="Y7323" i="1"/>
  <c r="Y7322" i="1"/>
  <c r="Y7321" i="1"/>
  <c r="Y7320" i="1"/>
  <c r="Y7319" i="1"/>
  <c r="Y7318" i="1"/>
  <c r="Y7317" i="1"/>
  <c r="Y7316" i="1"/>
  <c r="Y7315" i="1"/>
  <c r="Y7314" i="1"/>
  <c r="Y7313" i="1"/>
  <c r="Y7312" i="1"/>
  <c r="Y7311" i="1"/>
  <c r="Y7310" i="1"/>
  <c r="Y7309" i="1"/>
  <c r="Y7308" i="1"/>
  <c r="Y7307" i="1"/>
  <c r="Y7306" i="1"/>
  <c r="Y7305" i="1"/>
  <c r="Y7304" i="1"/>
  <c r="Y7303" i="1"/>
  <c r="Y7302" i="1"/>
  <c r="Y7301" i="1"/>
  <c r="Y7300" i="1"/>
  <c r="Y7299" i="1"/>
  <c r="Y7298" i="1"/>
  <c r="Y7297" i="1"/>
  <c r="Y7296" i="1"/>
  <c r="Y7295" i="1"/>
  <c r="Y7294" i="1"/>
  <c r="Y7293" i="1"/>
  <c r="Y7292" i="1"/>
  <c r="Y7291" i="1"/>
  <c r="Y7290" i="1"/>
  <c r="Y7289" i="1"/>
  <c r="Y7288" i="1"/>
  <c r="Y7287" i="1"/>
  <c r="Y7286" i="1"/>
  <c r="Y7285" i="1"/>
  <c r="Y7284" i="1"/>
  <c r="Y7283" i="1"/>
  <c r="Y7282" i="1"/>
  <c r="Y7281" i="1"/>
  <c r="Y7280" i="1"/>
  <c r="Y7279" i="1"/>
  <c r="Y7278" i="1"/>
  <c r="Y7277" i="1"/>
  <c r="Y7276" i="1"/>
  <c r="Y7275" i="1"/>
  <c r="Y7274" i="1"/>
  <c r="Y7273" i="1"/>
  <c r="Y7272" i="1"/>
  <c r="Y7271" i="1"/>
  <c r="Y7270" i="1"/>
  <c r="Y7269" i="1"/>
  <c r="Y7268" i="1"/>
  <c r="Y7267" i="1"/>
  <c r="Y7266" i="1"/>
  <c r="Y7265" i="1"/>
  <c r="Y7264" i="1"/>
  <c r="Y7263" i="1"/>
  <c r="Y7262" i="1"/>
  <c r="Y7261" i="1"/>
  <c r="Y7260" i="1"/>
  <c r="Y7259" i="1"/>
  <c r="Y7258" i="1"/>
  <c r="Y7257" i="1"/>
  <c r="Y7256" i="1"/>
  <c r="Y7255" i="1"/>
  <c r="Y7254" i="1"/>
  <c r="Y7253" i="1"/>
  <c r="Y7252" i="1"/>
  <c r="Y7251" i="1"/>
  <c r="Y7250" i="1"/>
  <c r="Y7249" i="1"/>
  <c r="Y7248" i="1"/>
  <c r="Y7247" i="1"/>
  <c r="Y7246" i="1"/>
  <c r="Y7245" i="1"/>
  <c r="Y7244" i="1"/>
  <c r="Y7243" i="1"/>
  <c r="Y7242" i="1"/>
  <c r="Y7241" i="1"/>
  <c r="Y7240" i="1"/>
  <c r="Y7239" i="1"/>
  <c r="Y7238" i="1"/>
  <c r="Y7237" i="1"/>
  <c r="Y7236" i="1"/>
  <c r="Y7235" i="1"/>
  <c r="Y7234" i="1"/>
  <c r="Y7233" i="1"/>
  <c r="Y7232" i="1"/>
  <c r="Y7231" i="1"/>
  <c r="Y7230" i="1"/>
  <c r="Y7229" i="1"/>
  <c r="Y7228" i="1"/>
  <c r="Y7227" i="1"/>
  <c r="Y7226" i="1"/>
  <c r="Y7225" i="1"/>
  <c r="Y7224" i="1"/>
  <c r="Y7223" i="1"/>
  <c r="Y7222" i="1"/>
  <c r="Y7221" i="1"/>
  <c r="Y7220" i="1"/>
  <c r="Y7219" i="1"/>
  <c r="Y7218" i="1"/>
  <c r="Y7217" i="1"/>
  <c r="Y7216" i="1"/>
  <c r="Y7215" i="1"/>
  <c r="Y7214" i="1"/>
  <c r="Y7213" i="1"/>
  <c r="Y7212" i="1"/>
  <c r="Y7211" i="1"/>
  <c r="Y7210" i="1"/>
  <c r="Y7209" i="1"/>
  <c r="Y7208" i="1"/>
  <c r="Y7207" i="1"/>
  <c r="Y7206" i="1"/>
  <c r="Y7205" i="1"/>
  <c r="Y7204" i="1"/>
  <c r="Y7203" i="1"/>
  <c r="Y7202" i="1"/>
  <c r="Y7201" i="1"/>
  <c r="Y7200" i="1"/>
  <c r="Y7199" i="1"/>
  <c r="Y7198" i="1"/>
  <c r="Y7197" i="1"/>
  <c r="Y7196" i="1"/>
  <c r="Y7195" i="1"/>
  <c r="Y7194" i="1"/>
  <c r="Y7193" i="1"/>
  <c r="Y7192" i="1"/>
  <c r="Y7191" i="1"/>
  <c r="Y7190" i="1"/>
  <c r="Y7189" i="1"/>
  <c r="Y7188" i="1"/>
  <c r="Y7187" i="1"/>
  <c r="Y7186" i="1"/>
  <c r="Y7185" i="1"/>
  <c r="Y7184" i="1"/>
  <c r="Y7183" i="1"/>
  <c r="Y7182" i="1"/>
  <c r="Y7181" i="1"/>
  <c r="Y7180" i="1"/>
  <c r="Y7179" i="1"/>
  <c r="Y7178" i="1"/>
  <c r="Y7177" i="1"/>
  <c r="Y7176" i="1"/>
  <c r="Y7175" i="1"/>
  <c r="Y7174" i="1"/>
  <c r="Y7173" i="1"/>
  <c r="Y7172" i="1"/>
  <c r="Y7171" i="1"/>
  <c r="Y7170" i="1"/>
  <c r="Y7169" i="1"/>
  <c r="Y7168" i="1"/>
  <c r="Y7167" i="1"/>
  <c r="Y7166" i="1"/>
  <c r="Y7165" i="1"/>
  <c r="Y7164" i="1"/>
  <c r="Y7163" i="1"/>
  <c r="Y7162" i="1"/>
  <c r="Y7161" i="1"/>
  <c r="Y7160" i="1"/>
  <c r="Y7159" i="1"/>
  <c r="Y7158" i="1"/>
  <c r="Y7157" i="1"/>
  <c r="Y7156" i="1"/>
  <c r="Y7155" i="1"/>
  <c r="Y7154" i="1"/>
  <c r="Y7153" i="1"/>
  <c r="Y7152" i="1"/>
  <c r="Y7151" i="1"/>
  <c r="Y7150" i="1"/>
  <c r="Y7149" i="1"/>
  <c r="Y7148" i="1"/>
  <c r="Y7147" i="1"/>
  <c r="Y7146" i="1"/>
  <c r="Y7145" i="1"/>
  <c r="Y7144" i="1"/>
  <c r="Y7143" i="1"/>
  <c r="Y7142" i="1"/>
  <c r="Y7141" i="1"/>
  <c r="Y7140" i="1"/>
  <c r="Y7139" i="1"/>
  <c r="Y7138" i="1"/>
  <c r="Y7137" i="1"/>
  <c r="Y7136" i="1"/>
  <c r="Y7135" i="1"/>
  <c r="Y7134" i="1"/>
  <c r="Y7133" i="1"/>
  <c r="Y7132" i="1"/>
  <c r="Y7131" i="1"/>
  <c r="Y7130" i="1"/>
  <c r="Y7129" i="1"/>
  <c r="Y7128" i="1"/>
  <c r="Y7127" i="1"/>
  <c r="Y7126" i="1"/>
  <c r="Y7125" i="1"/>
  <c r="Y7124" i="1"/>
  <c r="Y7123" i="1"/>
  <c r="Y7122" i="1"/>
  <c r="Y7121" i="1"/>
  <c r="Y7120" i="1"/>
  <c r="Y7119" i="1"/>
  <c r="Y7118" i="1"/>
  <c r="Y7117" i="1"/>
  <c r="Y7116" i="1"/>
  <c r="Y7115" i="1"/>
  <c r="Y7114" i="1"/>
  <c r="Y7113" i="1"/>
  <c r="Y7112" i="1"/>
  <c r="Y7111" i="1"/>
  <c r="Y7110" i="1"/>
  <c r="Y7109" i="1"/>
  <c r="Y7108" i="1"/>
  <c r="Y7107" i="1"/>
  <c r="Y7106" i="1"/>
  <c r="Y7105" i="1"/>
  <c r="Y7104" i="1"/>
  <c r="Y7103" i="1"/>
  <c r="Y7102" i="1"/>
  <c r="Y7101" i="1"/>
  <c r="Y7100" i="1"/>
  <c r="Y7099" i="1"/>
  <c r="Y7098" i="1"/>
  <c r="Y7097" i="1"/>
  <c r="Y7096" i="1"/>
  <c r="Y7095" i="1"/>
  <c r="Y7094" i="1"/>
  <c r="Y7093" i="1"/>
  <c r="Y7092" i="1"/>
  <c r="Y7091" i="1"/>
  <c r="Y7090" i="1"/>
  <c r="Y7089" i="1"/>
  <c r="Y7088" i="1"/>
  <c r="Y7087" i="1"/>
  <c r="Y7086" i="1"/>
  <c r="Y7085" i="1"/>
  <c r="Y7084" i="1"/>
  <c r="Y7083" i="1"/>
  <c r="Y7082" i="1"/>
  <c r="Y7081" i="1"/>
  <c r="Y7080" i="1"/>
  <c r="Y7079" i="1"/>
  <c r="Y7078" i="1"/>
  <c r="Y7077" i="1"/>
  <c r="Y7076" i="1"/>
  <c r="Y7075" i="1"/>
  <c r="Y7074" i="1"/>
  <c r="Y7073" i="1"/>
  <c r="Y7072" i="1"/>
  <c r="Y7071" i="1"/>
  <c r="Y7070" i="1"/>
  <c r="Y7069" i="1"/>
  <c r="Y7068" i="1"/>
  <c r="Y7067" i="1"/>
  <c r="Y7066" i="1"/>
  <c r="Y7065" i="1"/>
  <c r="Y7064" i="1"/>
  <c r="Y7063" i="1"/>
  <c r="Y7062" i="1"/>
  <c r="Y7061" i="1"/>
  <c r="Y7060" i="1"/>
  <c r="Y7059" i="1"/>
  <c r="Y7058" i="1"/>
  <c r="Y7057" i="1"/>
  <c r="Y7056" i="1"/>
  <c r="Y7055" i="1"/>
  <c r="Y7054" i="1"/>
  <c r="Y7053" i="1"/>
  <c r="Y7052" i="1"/>
  <c r="Y7051" i="1"/>
  <c r="Y7050" i="1"/>
  <c r="Y7049" i="1"/>
  <c r="Y7048" i="1"/>
  <c r="Y7047" i="1"/>
  <c r="Y7046" i="1"/>
  <c r="Y7045" i="1"/>
  <c r="Y7044" i="1"/>
  <c r="Y7043" i="1"/>
  <c r="Y7042" i="1"/>
  <c r="Y7041" i="1"/>
  <c r="Y7040" i="1"/>
  <c r="Y7039" i="1"/>
  <c r="Y7038" i="1"/>
  <c r="Y7037" i="1"/>
  <c r="Y7036" i="1"/>
  <c r="Y7035" i="1"/>
  <c r="Y7034" i="1"/>
  <c r="Y7033" i="1"/>
  <c r="Y7032" i="1"/>
  <c r="Y7031" i="1"/>
  <c r="Y7030" i="1"/>
  <c r="Y7029" i="1"/>
  <c r="Y7028" i="1"/>
  <c r="Y7027" i="1"/>
  <c r="Y7026" i="1"/>
  <c r="Y7025" i="1"/>
  <c r="Y7024" i="1"/>
  <c r="Y7023" i="1"/>
  <c r="Y7022" i="1"/>
  <c r="Y7021" i="1"/>
  <c r="Y7020" i="1"/>
  <c r="Y7019" i="1"/>
  <c r="Y7018" i="1"/>
  <c r="Y7017" i="1"/>
  <c r="Y7016" i="1"/>
  <c r="Y7015" i="1"/>
  <c r="Y7014" i="1"/>
  <c r="Y7013" i="1"/>
  <c r="Y7012" i="1"/>
  <c r="Y7011" i="1"/>
  <c r="Y7010" i="1"/>
  <c r="Y7009" i="1"/>
  <c r="Y7008" i="1"/>
  <c r="Y7007" i="1"/>
  <c r="Y7006" i="1"/>
  <c r="Y7005" i="1"/>
  <c r="Y7004" i="1"/>
  <c r="Y7003" i="1"/>
  <c r="Y7002" i="1"/>
  <c r="Y7001" i="1"/>
  <c r="Y7000" i="1"/>
  <c r="Y6999" i="1"/>
  <c r="Y6998" i="1"/>
  <c r="Y6997" i="1"/>
  <c r="Y6996" i="1"/>
  <c r="Y6995" i="1"/>
  <c r="Y6994" i="1"/>
  <c r="Y6993" i="1"/>
  <c r="Y6992" i="1"/>
  <c r="Y6991" i="1"/>
  <c r="Y6990" i="1"/>
  <c r="Y6989" i="1"/>
  <c r="Y6988" i="1"/>
  <c r="Y6987" i="1"/>
  <c r="Y6986" i="1"/>
  <c r="Y6985" i="1"/>
  <c r="Y6984" i="1"/>
  <c r="Y6983" i="1"/>
  <c r="Y6982" i="1"/>
  <c r="Y6981" i="1"/>
  <c r="Y6980" i="1"/>
  <c r="Y6979" i="1"/>
  <c r="Y6978" i="1"/>
  <c r="Y6977" i="1"/>
  <c r="Y6976" i="1"/>
  <c r="Y6975" i="1"/>
  <c r="Y6974" i="1"/>
  <c r="Y6973" i="1"/>
  <c r="Y6972" i="1"/>
  <c r="Y6971" i="1"/>
  <c r="Y6970" i="1"/>
  <c r="Y6969" i="1"/>
  <c r="Y6968" i="1"/>
  <c r="Y6967" i="1"/>
  <c r="Y6966" i="1"/>
  <c r="Y6965" i="1"/>
  <c r="Y6964" i="1"/>
  <c r="Y6963" i="1"/>
  <c r="Y6962" i="1"/>
  <c r="Y6961" i="1"/>
  <c r="Y6960" i="1"/>
  <c r="Y6959" i="1"/>
  <c r="Y6958" i="1"/>
  <c r="Y6957" i="1"/>
  <c r="Y6956" i="1"/>
  <c r="Y6955" i="1"/>
  <c r="Y6954" i="1"/>
  <c r="Y6953" i="1"/>
  <c r="Y6952" i="1"/>
  <c r="Y6951" i="1"/>
  <c r="Y6950" i="1"/>
  <c r="Y6949" i="1"/>
  <c r="Y6948" i="1"/>
  <c r="Y6947" i="1"/>
  <c r="Y6946" i="1"/>
  <c r="Y6945" i="1"/>
  <c r="Y6944" i="1"/>
  <c r="Y6943" i="1"/>
  <c r="Y6942" i="1"/>
  <c r="Y6941" i="1"/>
  <c r="Y6940" i="1"/>
  <c r="Y6939" i="1"/>
  <c r="Y6938" i="1"/>
  <c r="Y6937" i="1"/>
  <c r="Y6936" i="1"/>
  <c r="Y6935" i="1"/>
  <c r="Y6934" i="1"/>
  <c r="Y6933" i="1"/>
  <c r="Y6932" i="1"/>
  <c r="Y6931" i="1"/>
  <c r="Y6930" i="1"/>
  <c r="Y6929" i="1"/>
  <c r="Y6928" i="1"/>
  <c r="Y6927" i="1"/>
  <c r="Y6926" i="1"/>
  <c r="Y6925" i="1"/>
  <c r="Y6924" i="1"/>
  <c r="Y6923" i="1"/>
  <c r="Y6922" i="1"/>
  <c r="Y6921" i="1"/>
  <c r="Y6920" i="1"/>
  <c r="Y6919" i="1"/>
  <c r="Y6918" i="1"/>
  <c r="Y6917" i="1"/>
  <c r="Y6916" i="1"/>
  <c r="Y6915" i="1"/>
  <c r="Y6914" i="1"/>
  <c r="Y6913" i="1"/>
  <c r="Y6912" i="1"/>
  <c r="Y6911" i="1"/>
  <c r="Y6910" i="1"/>
  <c r="Y6909" i="1"/>
  <c r="Y6908" i="1"/>
  <c r="Y6907" i="1"/>
  <c r="Y6906" i="1"/>
  <c r="Y6905" i="1"/>
  <c r="Y6904" i="1"/>
  <c r="Y6903" i="1"/>
  <c r="Y6902" i="1"/>
  <c r="Y6901" i="1"/>
  <c r="Y6900" i="1"/>
  <c r="Y6899" i="1"/>
  <c r="Y6898" i="1"/>
  <c r="Y6897" i="1"/>
  <c r="Y6896" i="1"/>
  <c r="Y6895" i="1"/>
  <c r="Y6894" i="1"/>
  <c r="Y6893" i="1"/>
  <c r="Y6892" i="1"/>
  <c r="Y6891" i="1"/>
  <c r="Y6890" i="1"/>
  <c r="Y6889" i="1"/>
  <c r="Y6888" i="1"/>
  <c r="Y6887" i="1"/>
  <c r="Y6886" i="1"/>
  <c r="Y6885" i="1"/>
  <c r="Y6884" i="1"/>
  <c r="Y6883" i="1"/>
  <c r="Y6882" i="1"/>
  <c r="Y6881" i="1"/>
  <c r="Y6880" i="1"/>
  <c r="Y6879" i="1"/>
  <c r="Y6878" i="1"/>
  <c r="Y6877" i="1"/>
  <c r="Y6876" i="1"/>
  <c r="Y6875" i="1"/>
  <c r="Y6874" i="1"/>
  <c r="Y6873" i="1"/>
  <c r="Y6872" i="1"/>
  <c r="Y6871" i="1"/>
  <c r="Y6870" i="1"/>
  <c r="Y6869" i="1"/>
  <c r="Y6868" i="1"/>
  <c r="Y6867" i="1"/>
  <c r="Y6866" i="1"/>
  <c r="Y6865" i="1"/>
  <c r="Y6864" i="1"/>
  <c r="Y6863" i="1"/>
  <c r="Y6862" i="1"/>
  <c r="Y6861" i="1"/>
  <c r="Y6860" i="1"/>
  <c r="Y6859" i="1"/>
  <c r="Y6858" i="1"/>
  <c r="Y6857" i="1"/>
  <c r="Y6856" i="1"/>
  <c r="Y6855" i="1"/>
  <c r="Y6854" i="1"/>
  <c r="Y6853" i="1"/>
  <c r="Y6852" i="1"/>
  <c r="Y6851" i="1"/>
  <c r="Y6850" i="1"/>
  <c r="Y6849" i="1"/>
  <c r="Y6848" i="1"/>
  <c r="Y6847" i="1"/>
  <c r="Y6846" i="1"/>
  <c r="Y6845" i="1"/>
  <c r="Y6844" i="1"/>
  <c r="Y6843" i="1"/>
  <c r="Y6842" i="1"/>
  <c r="Y6841" i="1"/>
  <c r="Y6840" i="1"/>
  <c r="Y6839" i="1"/>
  <c r="Y6838" i="1"/>
  <c r="Y6837" i="1"/>
  <c r="Y6836" i="1"/>
  <c r="Y6835" i="1"/>
  <c r="Y6834" i="1"/>
  <c r="Y6833" i="1"/>
  <c r="Y6832" i="1"/>
  <c r="Y6831" i="1"/>
  <c r="Y6830" i="1"/>
  <c r="Y6829" i="1"/>
  <c r="Y6828" i="1"/>
  <c r="Y6827" i="1"/>
  <c r="Y6826" i="1"/>
  <c r="Y6825" i="1"/>
  <c r="Y6824" i="1"/>
  <c r="Y6823" i="1"/>
  <c r="Y6822" i="1"/>
  <c r="Y6821" i="1"/>
  <c r="Y6820" i="1"/>
  <c r="Y6819" i="1"/>
  <c r="Y6818" i="1"/>
  <c r="Y6817" i="1"/>
  <c r="Y6816" i="1"/>
  <c r="Y6815" i="1"/>
  <c r="Y6814" i="1"/>
  <c r="Y6813" i="1"/>
  <c r="Y6812" i="1"/>
  <c r="Y6811" i="1"/>
  <c r="Y6810" i="1"/>
  <c r="Y6809" i="1"/>
  <c r="Y6808" i="1"/>
  <c r="Y6807" i="1"/>
  <c r="Y6806" i="1"/>
  <c r="Y6805" i="1"/>
  <c r="Y6804" i="1"/>
  <c r="Y6803" i="1"/>
  <c r="Y6802" i="1"/>
  <c r="Y6801" i="1"/>
  <c r="Y6800" i="1"/>
  <c r="Y6799" i="1"/>
  <c r="Y6798" i="1"/>
  <c r="Y6797" i="1"/>
  <c r="Y6796" i="1"/>
  <c r="Y6795" i="1"/>
  <c r="Y6794" i="1"/>
  <c r="Y6793" i="1"/>
  <c r="Y6792" i="1"/>
  <c r="Y6791" i="1"/>
  <c r="Y6790" i="1"/>
  <c r="Y6789" i="1"/>
  <c r="Y6788" i="1"/>
  <c r="Y6787" i="1"/>
  <c r="Y6786" i="1"/>
  <c r="Y6785" i="1"/>
  <c r="Y6784" i="1"/>
  <c r="Y6783" i="1"/>
  <c r="Y6782" i="1"/>
  <c r="Y6781" i="1"/>
  <c r="Y6780" i="1"/>
  <c r="Y6779" i="1"/>
  <c r="Y6778" i="1"/>
  <c r="Y6777" i="1"/>
  <c r="Y6776" i="1"/>
  <c r="Y6775" i="1"/>
  <c r="Y6774" i="1"/>
  <c r="Y6773" i="1"/>
  <c r="Y6772" i="1"/>
  <c r="Y6771" i="1"/>
  <c r="Y6770" i="1"/>
  <c r="Y6769" i="1"/>
  <c r="Y6768" i="1"/>
  <c r="Y6767" i="1"/>
  <c r="Y6766" i="1"/>
  <c r="Y6765" i="1"/>
  <c r="Y6764" i="1"/>
  <c r="Y6763" i="1"/>
  <c r="Y6762" i="1"/>
  <c r="Y6761" i="1"/>
  <c r="Y6760" i="1"/>
  <c r="Y6759" i="1"/>
  <c r="Y6758" i="1"/>
  <c r="Y6757" i="1"/>
  <c r="Y6756" i="1"/>
  <c r="Y6755" i="1"/>
  <c r="Y6754" i="1"/>
  <c r="Y6753" i="1"/>
  <c r="Y6752" i="1"/>
  <c r="Y6751" i="1"/>
  <c r="Y6750" i="1"/>
  <c r="Y6749" i="1"/>
  <c r="Y6748" i="1"/>
  <c r="Y6747" i="1"/>
  <c r="Y6746" i="1"/>
  <c r="Y6745" i="1"/>
  <c r="Y6744" i="1"/>
  <c r="Y6743" i="1"/>
  <c r="Y6742" i="1"/>
  <c r="Y6741" i="1"/>
  <c r="Y6740" i="1"/>
  <c r="Y6739" i="1"/>
  <c r="Y6738" i="1"/>
  <c r="Y6737" i="1"/>
  <c r="Y6736" i="1"/>
  <c r="Y6735" i="1"/>
  <c r="Y6734" i="1"/>
  <c r="Y6733" i="1"/>
  <c r="Y6732" i="1"/>
  <c r="Y6731" i="1"/>
  <c r="Y6730" i="1"/>
  <c r="Y6729" i="1"/>
  <c r="Y6728" i="1"/>
  <c r="Y6727" i="1"/>
  <c r="Y6726" i="1"/>
  <c r="Y6725" i="1"/>
  <c r="Y6724" i="1"/>
  <c r="Y6723" i="1"/>
  <c r="Y6722" i="1"/>
  <c r="Y6721" i="1"/>
  <c r="Y6720" i="1"/>
  <c r="Y6719" i="1"/>
  <c r="Y6718" i="1"/>
  <c r="Y6717" i="1"/>
  <c r="Y6716" i="1"/>
  <c r="Y6715" i="1"/>
  <c r="Y6714" i="1"/>
  <c r="Y6713" i="1"/>
  <c r="Y6712" i="1"/>
  <c r="Y6711" i="1"/>
  <c r="Y6710" i="1"/>
  <c r="Y6709" i="1"/>
  <c r="Y6708" i="1"/>
  <c r="Y6707" i="1"/>
  <c r="Y6706" i="1"/>
  <c r="Y6705" i="1"/>
  <c r="Y6704" i="1"/>
  <c r="Y6703" i="1"/>
  <c r="Y6702" i="1"/>
  <c r="Y6701" i="1"/>
  <c r="Y6700" i="1"/>
  <c r="Y6699" i="1"/>
  <c r="Y6698" i="1"/>
  <c r="Y6697" i="1"/>
  <c r="Y6696" i="1"/>
  <c r="Y6695" i="1"/>
  <c r="Y6694" i="1"/>
  <c r="Y6693" i="1"/>
  <c r="Y6692" i="1"/>
  <c r="Y6691" i="1"/>
  <c r="Y6690" i="1"/>
  <c r="Y6689" i="1"/>
  <c r="Y6688" i="1"/>
  <c r="Y6687" i="1"/>
  <c r="Y6686" i="1"/>
  <c r="Y6685" i="1"/>
  <c r="Y6684" i="1"/>
  <c r="Y6683" i="1"/>
  <c r="Y6682" i="1"/>
  <c r="Y6681" i="1"/>
  <c r="Y6680" i="1"/>
  <c r="Y6679" i="1"/>
  <c r="Y6678" i="1"/>
  <c r="Y6677" i="1"/>
  <c r="Y6676" i="1"/>
  <c r="Y6675" i="1"/>
  <c r="Y6674" i="1"/>
  <c r="Y6673" i="1"/>
  <c r="Y6672" i="1"/>
  <c r="Y6671" i="1"/>
  <c r="Y6670" i="1"/>
  <c r="Y6669" i="1"/>
  <c r="Y6668" i="1"/>
  <c r="Y6667" i="1"/>
  <c r="Y6666" i="1"/>
  <c r="Y6665" i="1"/>
  <c r="Y6664" i="1"/>
  <c r="Y6663" i="1"/>
  <c r="Y6662" i="1"/>
  <c r="Y6661" i="1"/>
  <c r="Y6660" i="1"/>
  <c r="Y6659" i="1"/>
  <c r="Y6658" i="1"/>
  <c r="Y6657" i="1"/>
  <c r="Y6656" i="1"/>
  <c r="Y6655" i="1"/>
  <c r="Y6654" i="1"/>
  <c r="Y6653" i="1"/>
  <c r="Y6652" i="1"/>
  <c r="Y6651" i="1"/>
  <c r="Y6650" i="1"/>
  <c r="Y6649" i="1"/>
  <c r="Y6648" i="1"/>
  <c r="Y6647" i="1"/>
  <c r="Y6646" i="1"/>
  <c r="Y6645" i="1"/>
  <c r="Y6644" i="1"/>
  <c r="Y6643" i="1"/>
  <c r="Y6642" i="1"/>
  <c r="Y6641" i="1"/>
  <c r="Y6640" i="1"/>
  <c r="Y6639" i="1"/>
  <c r="Y6638" i="1"/>
  <c r="Y6637" i="1"/>
  <c r="Y6636" i="1"/>
  <c r="Y6635" i="1"/>
  <c r="Y6634" i="1"/>
  <c r="Y6633" i="1"/>
  <c r="Y6632" i="1"/>
  <c r="Y6631" i="1"/>
  <c r="Y6630" i="1"/>
  <c r="Y6629" i="1"/>
  <c r="Y6628" i="1"/>
  <c r="Y6627" i="1"/>
  <c r="Y6626" i="1"/>
  <c r="Y6625" i="1"/>
  <c r="Y6624" i="1"/>
  <c r="Y6623" i="1"/>
  <c r="Y6622" i="1"/>
  <c r="Y6621" i="1"/>
  <c r="Y6620" i="1"/>
  <c r="Y6619" i="1"/>
  <c r="Y6618" i="1"/>
  <c r="Y6617" i="1"/>
  <c r="Y6616" i="1"/>
  <c r="Y6615" i="1"/>
  <c r="Y6614" i="1"/>
  <c r="Y6613" i="1"/>
  <c r="Y6612" i="1"/>
  <c r="Y6611" i="1"/>
  <c r="Y6610" i="1"/>
  <c r="Y6609" i="1"/>
  <c r="Y6608" i="1"/>
  <c r="Y6607" i="1"/>
  <c r="Y6606" i="1"/>
  <c r="Y6605" i="1"/>
  <c r="Y6604" i="1"/>
  <c r="Y6603" i="1"/>
  <c r="Y6602" i="1"/>
  <c r="Y6601" i="1"/>
  <c r="Y6600" i="1"/>
  <c r="Y6599" i="1"/>
  <c r="Y6598" i="1"/>
  <c r="Y6597" i="1"/>
  <c r="Y6596" i="1"/>
  <c r="Y6595" i="1"/>
  <c r="Y6594" i="1"/>
  <c r="Y6593" i="1"/>
  <c r="Y6592" i="1"/>
  <c r="Y6591" i="1"/>
  <c r="Y6590" i="1"/>
  <c r="Y6589" i="1"/>
  <c r="Y6588" i="1"/>
  <c r="Y6587" i="1"/>
  <c r="Y6586" i="1"/>
  <c r="Y6585" i="1"/>
  <c r="Y6584" i="1"/>
  <c r="Y6583" i="1"/>
  <c r="Y6582" i="1"/>
  <c r="Y6581" i="1"/>
  <c r="Y6580" i="1"/>
  <c r="Y6579" i="1"/>
  <c r="Y6578" i="1"/>
  <c r="Y6577" i="1"/>
  <c r="Y6576" i="1"/>
  <c r="Y6575" i="1"/>
  <c r="Y6574" i="1"/>
  <c r="Y6573" i="1"/>
  <c r="Y6572" i="1"/>
  <c r="Y6571" i="1"/>
  <c r="Y6570" i="1"/>
  <c r="Y6569" i="1"/>
  <c r="Y6568" i="1"/>
  <c r="Y6567" i="1"/>
  <c r="Y6566" i="1"/>
  <c r="Y6565" i="1"/>
  <c r="Y6564" i="1"/>
  <c r="Y6563" i="1"/>
  <c r="Y6562" i="1"/>
  <c r="Y6561" i="1"/>
  <c r="Y6560" i="1"/>
  <c r="Y6559" i="1"/>
  <c r="Y6558" i="1"/>
  <c r="Y6557" i="1"/>
  <c r="Y6556" i="1"/>
  <c r="Y6555" i="1"/>
  <c r="Y6554" i="1"/>
  <c r="Y6553" i="1"/>
  <c r="Y6552" i="1"/>
  <c r="Y6551" i="1"/>
  <c r="Y6550" i="1"/>
  <c r="Y6549" i="1"/>
  <c r="Y6548" i="1"/>
  <c r="Y6547" i="1"/>
  <c r="Y6546" i="1"/>
  <c r="Y6545" i="1"/>
  <c r="Y6544" i="1"/>
  <c r="Y6543" i="1"/>
  <c r="Y6542" i="1"/>
  <c r="Y6541" i="1"/>
  <c r="Y6540" i="1"/>
  <c r="Y6539" i="1"/>
  <c r="Y6538" i="1"/>
  <c r="Y6537" i="1"/>
  <c r="Y6536" i="1"/>
  <c r="Y6535" i="1"/>
  <c r="Y6534" i="1"/>
  <c r="Y6533" i="1"/>
  <c r="Y6532" i="1"/>
  <c r="Y6531" i="1"/>
  <c r="Y6530" i="1"/>
  <c r="Y6529" i="1"/>
  <c r="Y6528" i="1"/>
  <c r="Y6527" i="1"/>
  <c r="Y6526" i="1"/>
  <c r="Y6525" i="1"/>
  <c r="Y6524" i="1"/>
  <c r="Y6523" i="1"/>
  <c r="Y6522" i="1"/>
  <c r="Y6521" i="1"/>
  <c r="Y6520" i="1"/>
  <c r="Y6519" i="1"/>
  <c r="Y6518" i="1"/>
  <c r="Y6517" i="1"/>
  <c r="Y6516" i="1"/>
  <c r="Y6515" i="1"/>
  <c r="Y6514" i="1"/>
  <c r="Y6513" i="1"/>
  <c r="Y6512" i="1"/>
  <c r="Y6511" i="1"/>
  <c r="Y6510" i="1"/>
  <c r="Y6509" i="1"/>
  <c r="Y6508" i="1"/>
  <c r="Y6507" i="1"/>
  <c r="Y6506" i="1"/>
  <c r="Y6505" i="1"/>
  <c r="Y6504" i="1"/>
  <c r="Y6503" i="1"/>
  <c r="Y6502" i="1"/>
  <c r="Y6501" i="1"/>
  <c r="Y6500" i="1"/>
  <c r="Y6499" i="1"/>
  <c r="Y6498" i="1"/>
  <c r="Y6497" i="1"/>
  <c r="Y6496" i="1"/>
  <c r="Y6495" i="1"/>
  <c r="Y6494" i="1"/>
  <c r="Y6493" i="1"/>
  <c r="Y6492" i="1"/>
  <c r="Y6491" i="1"/>
  <c r="Y6490" i="1"/>
  <c r="Y6489" i="1"/>
  <c r="Y6488" i="1"/>
  <c r="Y6487" i="1"/>
  <c r="Y6486" i="1"/>
  <c r="Y6485" i="1"/>
  <c r="Y6484" i="1"/>
  <c r="Y6483" i="1"/>
  <c r="Y6482" i="1"/>
  <c r="Y6481" i="1"/>
  <c r="Y6480" i="1"/>
  <c r="Y6479" i="1"/>
  <c r="Y6478" i="1"/>
  <c r="Y6477" i="1"/>
  <c r="Y6476" i="1"/>
  <c r="Y6475" i="1"/>
  <c r="Y6474" i="1"/>
  <c r="Y6473" i="1"/>
  <c r="Y6472" i="1"/>
  <c r="Y6471" i="1"/>
  <c r="Y6470" i="1"/>
  <c r="Y6469" i="1"/>
  <c r="Y6468" i="1"/>
  <c r="Y6467" i="1"/>
  <c r="Y6466" i="1"/>
  <c r="Y6465" i="1"/>
  <c r="Y6464" i="1"/>
  <c r="Y6463" i="1"/>
  <c r="Y6462" i="1"/>
  <c r="Y6461" i="1"/>
  <c r="Y6460" i="1"/>
  <c r="Y6459" i="1"/>
  <c r="Y6458" i="1"/>
  <c r="Y6457" i="1"/>
  <c r="Y6456" i="1"/>
  <c r="Y6455" i="1"/>
  <c r="Y6454" i="1"/>
  <c r="Y6453" i="1"/>
  <c r="Y6452" i="1"/>
  <c r="Y6451" i="1"/>
  <c r="Y6450" i="1"/>
  <c r="Y6449" i="1"/>
  <c r="Y6448" i="1"/>
  <c r="Y6447" i="1"/>
  <c r="Y6446" i="1"/>
  <c r="Y6445" i="1"/>
  <c r="Y6444" i="1"/>
  <c r="Y6443" i="1"/>
  <c r="Y6442" i="1"/>
  <c r="Y6441" i="1"/>
  <c r="Y6440" i="1"/>
  <c r="Y6439" i="1"/>
  <c r="Y6438" i="1"/>
  <c r="Y6437" i="1"/>
  <c r="Y6436" i="1"/>
  <c r="Y6435" i="1"/>
  <c r="Y6434" i="1"/>
  <c r="Y6433" i="1"/>
  <c r="Y6432" i="1"/>
  <c r="Y6431" i="1"/>
  <c r="Y6430" i="1"/>
  <c r="Y6429" i="1"/>
  <c r="Y6428" i="1"/>
  <c r="Y6427" i="1"/>
  <c r="Y6426" i="1"/>
  <c r="Y6425" i="1"/>
  <c r="Y6424" i="1"/>
  <c r="Y6423" i="1"/>
  <c r="Y6422" i="1"/>
  <c r="Y6421" i="1"/>
  <c r="Y6420" i="1"/>
  <c r="Y6419" i="1"/>
  <c r="Y6418" i="1"/>
  <c r="Y6417" i="1"/>
  <c r="Y6416" i="1"/>
  <c r="Y6415" i="1"/>
  <c r="Y6414" i="1"/>
  <c r="Y6413" i="1"/>
  <c r="Y6412" i="1"/>
  <c r="Y6411" i="1"/>
  <c r="Y6410" i="1"/>
  <c r="Y6409" i="1"/>
  <c r="Y6408" i="1"/>
  <c r="Y6407" i="1"/>
  <c r="Y6406" i="1"/>
  <c r="Y6405" i="1"/>
  <c r="Y6404" i="1"/>
  <c r="Y6403" i="1"/>
  <c r="Y6402" i="1"/>
  <c r="Y6401" i="1"/>
  <c r="Y6400" i="1"/>
  <c r="Y6399" i="1"/>
  <c r="Y6398" i="1"/>
  <c r="Y6397" i="1"/>
  <c r="Y6396" i="1"/>
  <c r="Y6395" i="1"/>
  <c r="Y6394" i="1"/>
  <c r="Y6393" i="1"/>
  <c r="Y6392" i="1"/>
  <c r="Y6391" i="1"/>
  <c r="Y6390" i="1"/>
  <c r="Y6389" i="1"/>
  <c r="Y6388" i="1"/>
  <c r="Y6387" i="1"/>
  <c r="Y6386" i="1"/>
  <c r="Y6385" i="1"/>
  <c r="Y6384" i="1"/>
  <c r="Y6383" i="1"/>
  <c r="Y6382" i="1"/>
  <c r="Y6381" i="1"/>
  <c r="Y6380" i="1"/>
  <c r="Y6379" i="1"/>
  <c r="Y6378" i="1"/>
  <c r="Y6377" i="1"/>
  <c r="Y6376" i="1"/>
  <c r="Y6375" i="1"/>
  <c r="Y6374" i="1"/>
  <c r="Y6373" i="1"/>
  <c r="Y6372" i="1"/>
  <c r="Y6371" i="1"/>
  <c r="Y6370" i="1"/>
  <c r="Y6369" i="1"/>
  <c r="Y6368" i="1"/>
  <c r="Y6367" i="1"/>
  <c r="Y6366" i="1"/>
  <c r="Y6365" i="1"/>
  <c r="Y6364" i="1"/>
  <c r="Y6363" i="1"/>
  <c r="Y6362" i="1"/>
  <c r="Y6361" i="1"/>
  <c r="Y6360" i="1"/>
  <c r="Y6359" i="1"/>
  <c r="Y6358" i="1"/>
  <c r="Y6357" i="1"/>
  <c r="Y6356" i="1"/>
  <c r="Y6355" i="1"/>
  <c r="Y6354" i="1"/>
  <c r="Y6353" i="1"/>
  <c r="Y6352" i="1"/>
  <c r="Y6351" i="1"/>
  <c r="Y6350" i="1"/>
  <c r="Y6349" i="1"/>
  <c r="Y6348" i="1"/>
  <c r="Y6347" i="1"/>
  <c r="Y6346" i="1"/>
  <c r="Y6345" i="1"/>
  <c r="Y6344" i="1"/>
  <c r="Y6343" i="1"/>
  <c r="Y6342" i="1"/>
  <c r="Y6341" i="1"/>
  <c r="Y6340" i="1"/>
  <c r="Y6339" i="1"/>
  <c r="Y6338" i="1"/>
  <c r="Y6337" i="1"/>
  <c r="Y6336" i="1"/>
  <c r="Y6335" i="1"/>
  <c r="Y6334" i="1"/>
  <c r="Y6333" i="1"/>
  <c r="Y6332" i="1"/>
  <c r="Y6331" i="1"/>
  <c r="Y6330" i="1"/>
  <c r="Y6329" i="1"/>
  <c r="Y6328" i="1"/>
  <c r="Y6327" i="1"/>
  <c r="Y6326" i="1"/>
  <c r="Y6325" i="1"/>
  <c r="Y6324" i="1"/>
  <c r="Y6323" i="1"/>
  <c r="Y6322" i="1"/>
  <c r="Y6321" i="1"/>
  <c r="Y6320" i="1"/>
  <c r="Y6319" i="1"/>
  <c r="Y6318" i="1"/>
  <c r="Y6317" i="1"/>
  <c r="Y6316" i="1"/>
  <c r="Y6315" i="1"/>
  <c r="Y6314" i="1"/>
  <c r="Y6313" i="1"/>
  <c r="Y6312" i="1"/>
  <c r="Y6311" i="1"/>
  <c r="Y6310" i="1"/>
  <c r="Y6309" i="1"/>
  <c r="Y6308" i="1"/>
  <c r="Y6307" i="1"/>
  <c r="Y6306" i="1"/>
  <c r="Y6305" i="1"/>
  <c r="Y6304" i="1"/>
  <c r="Y6303" i="1"/>
  <c r="Y6302" i="1"/>
  <c r="Y6301" i="1"/>
  <c r="Y6300" i="1"/>
  <c r="Y6299" i="1"/>
  <c r="Y6298" i="1"/>
  <c r="Y6297" i="1"/>
  <c r="Y6296" i="1"/>
  <c r="Y6295" i="1"/>
  <c r="Y6294" i="1"/>
  <c r="Y6293" i="1"/>
  <c r="Y6292" i="1"/>
  <c r="Y6291" i="1"/>
  <c r="Y6290" i="1"/>
  <c r="Y6289" i="1"/>
  <c r="Y6288" i="1"/>
  <c r="Y6287" i="1"/>
  <c r="Y6286" i="1"/>
  <c r="Y6285" i="1"/>
  <c r="Y6284" i="1"/>
  <c r="Y6283" i="1"/>
  <c r="Y6282" i="1"/>
  <c r="Y6281" i="1"/>
  <c r="Y6280" i="1"/>
  <c r="Y6279" i="1"/>
  <c r="Y6278" i="1"/>
  <c r="Y6277" i="1"/>
  <c r="Y6276" i="1"/>
  <c r="Y6275" i="1"/>
  <c r="Y6274" i="1"/>
  <c r="Y6273" i="1"/>
  <c r="Y6272" i="1"/>
  <c r="Y6271" i="1"/>
  <c r="Y6270" i="1"/>
  <c r="Y6269" i="1"/>
  <c r="Y6268" i="1"/>
  <c r="Y6267" i="1"/>
  <c r="Y6266" i="1"/>
  <c r="Y6265" i="1"/>
  <c r="Y6264" i="1"/>
  <c r="Y6263" i="1"/>
  <c r="Y6262" i="1"/>
  <c r="Y6261" i="1"/>
  <c r="Y6260" i="1"/>
  <c r="Y6259" i="1"/>
  <c r="Y6258" i="1"/>
  <c r="Y6257" i="1"/>
  <c r="Y6256" i="1"/>
  <c r="Y6255" i="1"/>
  <c r="Y6254" i="1"/>
  <c r="Y6253" i="1"/>
  <c r="Y6252" i="1"/>
  <c r="Y6251" i="1"/>
  <c r="Y6250" i="1"/>
  <c r="Y6249" i="1"/>
  <c r="Y6248" i="1"/>
  <c r="Y6247" i="1"/>
  <c r="Y6246" i="1"/>
  <c r="Y6245" i="1"/>
  <c r="Y6244" i="1"/>
  <c r="Y6243" i="1"/>
  <c r="Y6242" i="1"/>
  <c r="Y6241" i="1"/>
  <c r="Y6240" i="1"/>
  <c r="Y6239" i="1"/>
  <c r="Y6238" i="1"/>
  <c r="Y6237" i="1"/>
  <c r="Y6236" i="1"/>
  <c r="Y6235" i="1"/>
  <c r="Y6234" i="1"/>
  <c r="Y6233" i="1"/>
  <c r="Y6232" i="1"/>
  <c r="Y6231" i="1"/>
  <c r="Y6230" i="1"/>
  <c r="Y6229" i="1"/>
  <c r="Y6228" i="1"/>
  <c r="Y6227" i="1"/>
  <c r="Y6226" i="1"/>
  <c r="Y6225" i="1"/>
  <c r="Y6224" i="1"/>
  <c r="Y6223" i="1"/>
  <c r="Y6222" i="1"/>
  <c r="Y6221" i="1"/>
  <c r="Y6220" i="1"/>
  <c r="Y6219" i="1"/>
  <c r="Y6218" i="1"/>
  <c r="Y6217" i="1"/>
  <c r="Y6216" i="1"/>
  <c r="Y6215" i="1"/>
  <c r="Y6214" i="1"/>
  <c r="Y6213" i="1"/>
  <c r="Y6212" i="1"/>
  <c r="Y6211" i="1"/>
  <c r="Y6210" i="1"/>
  <c r="Y6209" i="1"/>
  <c r="Y6208" i="1"/>
  <c r="Y6207" i="1"/>
  <c r="Y6206" i="1"/>
  <c r="Y6205" i="1"/>
  <c r="Y6204" i="1"/>
  <c r="Y6203" i="1"/>
  <c r="Y6202" i="1"/>
  <c r="Y6201" i="1"/>
  <c r="Y6200" i="1"/>
  <c r="Y6199" i="1"/>
  <c r="Y6198" i="1"/>
  <c r="Y6197" i="1"/>
  <c r="Y6196" i="1"/>
  <c r="Y6195" i="1"/>
  <c r="Y6194" i="1"/>
  <c r="Y6193" i="1"/>
  <c r="Y6192" i="1"/>
  <c r="Y6191" i="1"/>
  <c r="Y6190" i="1"/>
  <c r="Y6189" i="1"/>
  <c r="Y6188" i="1"/>
  <c r="Y6187" i="1"/>
  <c r="Y6186" i="1"/>
  <c r="Y6185" i="1"/>
  <c r="Y6184" i="1"/>
  <c r="Y6183" i="1"/>
  <c r="Y6182" i="1"/>
  <c r="Y6181" i="1"/>
  <c r="Y6180" i="1"/>
  <c r="Y6179" i="1"/>
  <c r="Y6178" i="1"/>
  <c r="Y6177" i="1"/>
  <c r="Y6176" i="1"/>
  <c r="Y6175" i="1"/>
  <c r="Y6174" i="1"/>
  <c r="Y6173" i="1"/>
  <c r="Y6172" i="1"/>
  <c r="Y6171" i="1"/>
  <c r="Y6170" i="1"/>
  <c r="Y6169" i="1"/>
  <c r="Y6168" i="1"/>
  <c r="Y6167" i="1"/>
  <c r="Y6166" i="1"/>
  <c r="Y6165" i="1"/>
  <c r="Y6164" i="1"/>
  <c r="Y6163" i="1"/>
  <c r="Y6162" i="1"/>
  <c r="Y6161" i="1"/>
  <c r="Y6160" i="1"/>
  <c r="Y6159" i="1"/>
  <c r="Y6158" i="1"/>
  <c r="Y6157" i="1"/>
  <c r="Y6156" i="1"/>
  <c r="Y6155" i="1"/>
  <c r="Y6154" i="1"/>
  <c r="Y6153" i="1"/>
  <c r="Y6152" i="1"/>
  <c r="Y6151" i="1"/>
  <c r="Y6150" i="1"/>
  <c r="Y6149" i="1"/>
  <c r="Y6148" i="1"/>
  <c r="Y6147" i="1"/>
  <c r="Y6146" i="1"/>
  <c r="Y6145" i="1"/>
  <c r="Y6144" i="1"/>
  <c r="Y6143" i="1"/>
  <c r="Y6142" i="1"/>
  <c r="Y6141" i="1"/>
  <c r="Y6140" i="1"/>
  <c r="Y6139" i="1"/>
  <c r="Y6138" i="1"/>
  <c r="Y6137" i="1"/>
  <c r="Y6136" i="1"/>
  <c r="Y6135" i="1"/>
  <c r="Y6134" i="1"/>
  <c r="Y6133" i="1"/>
  <c r="Y6132" i="1"/>
  <c r="Y6131" i="1"/>
  <c r="Y6130" i="1"/>
  <c r="Y6129" i="1"/>
  <c r="Y6128" i="1"/>
  <c r="Y6127" i="1"/>
  <c r="Y6126" i="1"/>
  <c r="Y6125" i="1"/>
  <c r="Y6124" i="1"/>
  <c r="Y6123" i="1"/>
  <c r="Y6122" i="1"/>
  <c r="Y6121" i="1"/>
  <c r="Y6120" i="1"/>
  <c r="Y6119" i="1"/>
  <c r="Y6118" i="1"/>
  <c r="Y6117" i="1"/>
  <c r="Y6116" i="1"/>
  <c r="Y6115" i="1"/>
  <c r="Y6114" i="1"/>
  <c r="Y6113" i="1"/>
  <c r="Y6112" i="1"/>
  <c r="Y6111" i="1"/>
  <c r="Y6110" i="1"/>
  <c r="Y6109" i="1"/>
  <c r="Y6108" i="1"/>
  <c r="Y6107" i="1"/>
  <c r="Y6106" i="1"/>
  <c r="Y6105" i="1"/>
  <c r="Y6104" i="1"/>
  <c r="Y6103" i="1"/>
  <c r="Y6102" i="1"/>
  <c r="Y6101" i="1"/>
  <c r="Y6100" i="1"/>
  <c r="Y6099" i="1"/>
  <c r="Y6098" i="1"/>
  <c r="Y6097" i="1"/>
  <c r="Y6096" i="1"/>
  <c r="Y6095" i="1"/>
  <c r="Y6094" i="1"/>
  <c r="Y6093" i="1"/>
  <c r="Y6092" i="1"/>
  <c r="Y6091" i="1"/>
  <c r="Y6090" i="1"/>
  <c r="Y6089" i="1"/>
  <c r="Y6088" i="1"/>
  <c r="Y6087" i="1"/>
  <c r="Y6086" i="1"/>
  <c r="Y6085" i="1"/>
  <c r="Y6084" i="1"/>
  <c r="Y6083" i="1"/>
  <c r="Y6082" i="1"/>
  <c r="Y6081" i="1"/>
  <c r="Y6080" i="1"/>
  <c r="Y6079" i="1"/>
  <c r="Y6078" i="1"/>
  <c r="Y6077" i="1"/>
  <c r="Y6076" i="1"/>
  <c r="Y6075" i="1"/>
  <c r="Y6074" i="1"/>
  <c r="Y6073" i="1"/>
  <c r="Y6072" i="1"/>
  <c r="Y6071" i="1"/>
  <c r="Y6070" i="1"/>
  <c r="Y6069" i="1"/>
  <c r="Y6068" i="1"/>
  <c r="Y6067" i="1"/>
  <c r="Y6066" i="1"/>
  <c r="Y6065" i="1"/>
  <c r="Y6064" i="1"/>
  <c r="Y6063" i="1"/>
  <c r="Y6062" i="1"/>
  <c r="Y6061" i="1"/>
  <c r="Y6060" i="1"/>
  <c r="Y6059" i="1"/>
  <c r="Y6058" i="1"/>
  <c r="Y6057" i="1"/>
  <c r="Y6056" i="1"/>
  <c r="Y6055" i="1"/>
  <c r="Y6054" i="1"/>
  <c r="Y6053" i="1"/>
  <c r="Y6052" i="1"/>
  <c r="Y6051" i="1"/>
  <c r="Y6050" i="1"/>
  <c r="Y6049" i="1"/>
  <c r="Y6048" i="1"/>
  <c r="Y6047" i="1"/>
  <c r="Y6046" i="1"/>
  <c r="Y6045" i="1"/>
  <c r="Y6044" i="1"/>
  <c r="Y6043" i="1"/>
  <c r="Y6042" i="1"/>
  <c r="Y6041" i="1"/>
  <c r="Y6040" i="1"/>
  <c r="Y6039" i="1"/>
  <c r="Y6038" i="1"/>
  <c r="Y6037" i="1"/>
  <c r="Y6036" i="1"/>
  <c r="Y6035" i="1"/>
  <c r="Y6034" i="1"/>
  <c r="Y6033" i="1"/>
  <c r="Y6032" i="1"/>
  <c r="Y6031" i="1"/>
  <c r="Y6030" i="1"/>
  <c r="Y6029" i="1"/>
  <c r="Y6028" i="1"/>
  <c r="Y6027" i="1"/>
  <c r="Y6026" i="1"/>
  <c r="Y6025" i="1"/>
  <c r="Y6024" i="1"/>
  <c r="Y6023" i="1"/>
  <c r="Y6022" i="1"/>
  <c r="Y6021" i="1"/>
  <c r="Y6020" i="1"/>
  <c r="Y6019" i="1"/>
  <c r="Y6018" i="1"/>
  <c r="Y6017" i="1"/>
  <c r="Y6016" i="1"/>
  <c r="Y6015" i="1"/>
  <c r="Y6014" i="1"/>
  <c r="Y6013" i="1"/>
  <c r="Y6012" i="1"/>
  <c r="Y6011" i="1"/>
  <c r="Y6010" i="1"/>
  <c r="Y6009" i="1"/>
  <c r="Y6008" i="1"/>
  <c r="Y6007" i="1"/>
  <c r="Y6006" i="1"/>
  <c r="Y6005" i="1"/>
  <c r="Y6004" i="1"/>
  <c r="Y6003" i="1"/>
  <c r="Y6002" i="1"/>
  <c r="Y6001" i="1"/>
  <c r="Y6000" i="1"/>
  <c r="Y5999" i="1"/>
  <c r="Y5998" i="1"/>
  <c r="Y5997" i="1"/>
  <c r="Y5996" i="1"/>
  <c r="Y5995" i="1"/>
  <c r="Y5994" i="1"/>
  <c r="Y5993" i="1"/>
  <c r="Y5992" i="1"/>
  <c r="Y5991" i="1"/>
  <c r="Y5990" i="1"/>
  <c r="Y5989" i="1"/>
  <c r="Y5988" i="1"/>
  <c r="Y5987" i="1"/>
  <c r="Y5986" i="1"/>
  <c r="Y5985" i="1"/>
  <c r="Y5984" i="1"/>
  <c r="Y5983" i="1"/>
  <c r="Y5982" i="1"/>
  <c r="Y5981" i="1"/>
  <c r="Y5980" i="1"/>
  <c r="Y5979" i="1"/>
  <c r="Y5978" i="1"/>
  <c r="Y5977" i="1"/>
  <c r="Y5976" i="1"/>
  <c r="Y5975" i="1"/>
  <c r="Y5974" i="1"/>
  <c r="Y5973" i="1"/>
  <c r="Y5972" i="1"/>
  <c r="Y5971" i="1"/>
  <c r="Y5970" i="1"/>
  <c r="Y5969" i="1"/>
  <c r="Y5968" i="1"/>
  <c r="Y5967" i="1"/>
  <c r="Y5966" i="1"/>
  <c r="Y5965" i="1"/>
  <c r="Y5964" i="1"/>
  <c r="Y5963" i="1"/>
  <c r="Y5962" i="1"/>
  <c r="Y5961" i="1"/>
  <c r="Y5960" i="1"/>
  <c r="Y5959" i="1"/>
  <c r="Y5958" i="1"/>
  <c r="Y5957" i="1"/>
  <c r="Y5956" i="1"/>
  <c r="Y5955" i="1"/>
  <c r="Y5954" i="1"/>
  <c r="Y5953" i="1"/>
  <c r="Y5952" i="1"/>
  <c r="Y5951" i="1"/>
  <c r="Y5950" i="1"/>
  <c r="Y5949" i="1"/>
  <c r="Y5948" i="1"/>
  <c r="Y5947" i="1"/>
  <c r="Y5946" i="1"/>
  <c r="Y5945" i="1"/>
  <c r="Y5944" i="1"/>
  <c r="Y5943" i="1"/>
  <c r="Y5942" i="1"/>
  <c r="Y5941" i="1"/>
  <c r="Y5940" i="1"/>
  <c r="Y5939" i="1"/>
  <c r="Y5938" i="1"/>
  <c r="Y5937" i="1"/>
  <c r="Y5936" i="1"/>
  <c r="Y5935" i="1"/>
  <c r="Y5934" i="1"/>
  <c r="Y5933" i="1"/>
  <c r="Y5932" i="1"/>
  <c r="Y5931" i="1"/>
  <c r="Y5930" i="1"/>
  <c r="Y5929" i="1"/>
  <c r="Y5928" i="1"/>
  <c r="Y5927" i="1"/>
  <c r="Y5926" i="1"/>
  <c r="Y5925" i="1"/>
  <c r="Y5924" i="1"/>
  <c r="Y5923" i="1"/>
  <c r="Y5922" i="1"/>
  <c r="Y5921" i="1"/>
  <c r="Y5920" i="1"/>
  <c r="Y5919" i="1"/>
  <c r="Y5918" i="1"/>
  <c r="Y5917" i="1"/>
  <c r="Y5916" i="1"/>
  <c r="Y5915" i="1"/>
  <c r="Y5914" i="1"/>
  <c r="Y5913" i="1"/>
  <c r="Y5912" i="1"/>
  <c r="Y5911" i="1"/>
  <c r="Y5910" i="1"/>
  <c r="Y5909" i="1"/>
  <c r="Y5908" i="1"/>
  <c r="Y5907" i="1"/>
  <c r="Y5906" i="1"/>
  <c r="Y5905" i="1"/>
  <c r="Y5904" i="1"/>
  <c r="Y5903" i="1"/>
  <c r="Y5902" i="1"/>
  <c r="Y5901" i="1"/>
  <c r="Y5900" i="1"/>
  <c r="Y5899" i="1"/>
  <c r="Y5898" i="1"/>
  <c r="Y5897" i="1"/>
  <c r="Y5896" i="1"/>
  <c r="Y5895" i="1"/>
  <c r="Y5894" i="1"/>
  <c r="Y5893" i="1"/>
  <c r="Y5892" i="1"/>
  <c r="Y5891" i="1"/>
  <c r="Y5890" i="1"/>
  <c r="Y5889" i="1"/>
  <c r="Y5888" i="1"/>
  <c r="Y5887" i="1"/>
  <c r="Y5886" i="1"/>
  <c r="Y5885" i="1"/>
  <c r="Y5884" i="1"/>
  <c r="Y5883" i="1"/>
  <c r="Y5882" i="1"/>
  <c r="Y5881" i="1"/>
  <c r="Y5880" i="1"/>
  <c r="Y5879" i="1"/>
  <c r="Y5878" i="1"/>
  <c r="Y5877" i="1"/>
  <c r="Y5876" i="1"/>
  <c r="Y5875" i="1"/>
  <c r="Y5874" i="1"/>
  <c r="Y5873" i="1"/>
  <c r="Y5872" i="1"/>
  <c r="Y5871" i="1"/>
  <c r="Y5870" i="1"/>
  <c r="Y5869" i="1"/>
  <c r="Y5868" i="1"/>
  <c r="Y5867" i="1"/>
  <c r="Y5866" i="1"/>
  <c r="Y5865" i="1"/>
  <c r="Y5864" i="1"/>
  <c r="Y5863" i="1"/>
  <c r="Y5862" i="1"/>
  <c r="Y5861" i="1"/>
  <c r="Y5860" i="1"/>
  <c r="Y5859" i="1"/>
  <c r="Y5858" i="1"/>
  <c r="Y5857" i="1"/>
  <c r="Y5856" i="1"/>
  <c r="Y5855" i="1"/>
  <c r="Y5854" i="1"/>
  <c r="Y5853" i="1"/>
  <c r="Y5852" i="1"/>
  <c r="Y5851" i="1"/>
  <c r="Y5850" i="1"/>
  <c r="Y5849" i="1"/>
  <c r="Y5848" i="1"/>
  <c r="Y5847" i="1"/>
  <c r="Y5846" i="1"/>
  <c r="Y5845" i="1"/>
  <c r="Y5844" i="1"/>
  <c r="Y5843" i="1"/>
  <c r="Y5842" i="1"/>
  <c r="Y5841" i="1"/>
  <c r="Y5840" i="1"/>
  <c r="Y5839" i="1"/>
  <c r="Y5838" i="1"/>
  <c r="Y5837" i="1"/>
  <c r="Y5836" i="1"/>
  <c r="Y5835" i="1"/>
  <c r="Y5834" i="1"/>
  <c r="Y5833" i="1"/>
  <c r="Y5832" i="1"/>
  <c r="Y5831" i="1"/>
  <c r="Y5830" i="1"/>
  <c r="Y5829" i="1"/>
  <c r="Y5828" i="1"/>
  <c r="Y5827" i="1"/>
  <c r="Y5826" i="1"/>
  <c r="Y5825" i="1"/>
  <c r="Y5824" i="1"/>
  <c r="Y5823" i="1"/>
  <c r="Y5822" i="1"/>
  <c r="Y5821" i="1"/>
  <c r="Y5820" i="1"/>
  <c r="Y5819" i="1"/>
  <c r="Y5818" i="1"/>
  <c r="Y5817" i="1"/>
  <c r="Y5816" i="1"/>
  <c r="Y5815" i="1"/>
  <c r="Y5814" i="1"/>
  <c r="Y5813" i="1"/>
  <c r="Y5812" i="1"/>
  <c r="Y5811" i="1"/>
  <c r="Y5810" i="1"/>
  <c r="Y5809" i="1"/>
  <c r="Y5808" i="1"/>
  <c r="Y5807" i="1"/>
  <c r="Y5806" i="1"/>
  <c r="Y5805" i="1"/>
  <c r="Y5804" i="1"/>
  <c r="Y5803" i="1"/>
  <c r="Y5802" i="1"/>
  <c r="Y5801" i="1"/>
  <c r="Y5800" i="1"/>
  <c r="Y5799" i="1"/>
  <c r="Y5798" i="1"/>
  <c r="Y5797" i="1"/>
  <c r="Y5796" i="1"/>
  <c r="Y5795" i="1"/>
  <c r="Y5794" i="1"/>
  <c r="Y5793" i="1"/>
  <c r="Y5792" i="1"/>
  <c r="Y5791" i="1"/>
  <c r="Y5790" i="1"/>
  <c r="Y5789" i="1"/>
  <c r="Y5788" i="1"/>
  <c r="Y5787" i="1"/>
  <c r="Y5786" i="1"/>
  <c r="Y5785" i="1"/>
  <c r="Y5784" i="1"/>
  <c r="Y5783" i="1"/>
  <c r="Y5782" i="1"/>
  <c r="Y5781" i="1"/>
  <c r="Y5780" i="1"/>
  <c r="Y5779" i="1"/>
  <c r="Y5778" i="1"/>
  <c r="Y5777" i="1"/>
  <c r="Y5776" i="1"/>
  <c r="Y5775" i="1"/>
  <c r="Y5774" i="1"/>
  <c r="Y5773" i="1"/>
  <c r="Y5772" i="1"/>
  <c r="Y5771" i="1"/>
  <c r="Y5770" i="1"/>
  <c r="Y5769" i="1"/>
  <c r="Y5768" i="1"/>
  <c r="Y5767" i="1"/>
  <c r="Y5766" i="1"/>
  <c r="Y5765" i="1"/>
  <c r="Y5764" i="1"/>
  <c r="Y5763" i="1"/>
  <c r="Y5762" i="1"/>
  <c r="Y5761" i="1"/>
  <c r="Y5760" i="1"/>
  <c r="Y5759" i="1"/>
  <c r="Y5758" i="1"/>
  <c r="Y5757" i="1"/>
  <c r="Y5756" i="1"/>
  <c r="Y5755" i="1"/>
  <c r="Y5754" i="1"/>
  <c r="Y5753" i="1"/>
  <c r="Y5752" i="1"/>
  <c r="Y5751" i="1"/>
  <c r="Y5750" i="1"/>
  <c r="Y5749" i="1"/>
  <c r="Y5748" i="1"/>
  <c r="Y5747" i="1"/>
  <c r="Y5746" i="1"/>
  <c r="Y5745" i="1"/>
  <c r="Y5744" i="1"/>
  <c r="Y5743" i="1"/>
  <c r="Y5742" i="1"/>
  <c r="Y5741" i="1"/>
  <c r="Y5740" i="1"/>
  <c r="Y5739" i="1"/>
  <c r="Y5738" i="1"/>
  <c r="Y5737" i="1"/>
  <c r="Y5736" i="1"/>
  <c r="Y5735" i="1"/>
  <c r="Y5734" i="1"/>
  <c r="Y5733" i="1"/>
  <c r="Y5732" i="1"/>
  <c r="Y5731" i="1"/>
  <c r="Y5730" i="1"/>
  <c r="Y5729" i="1"/>
  <c r="Y5728" i="1"/>
  <c r="Y5727" i="1"/>
  <c r="Y5726" i="1"/>
  <c r="Y5725" i="1"/>
  <c r="Y5724" i="1"/>
  <c r="Y5723" i="1"/>
  <c r="Y5722" i="1"/>
  <c r="Y5721" i="1"/>
  <c r="Y5720" i="1"/>
  <c r="Y5719" i="1"/>
  <c r="Y5718" i="1"/>
  <c r="Y5717" i="1"/>
  <c r="Y5716" i="1"/>
  <c r="Y5715" i="1"/>
  <c r="Y5714" i="1"/>
  <c r="Y5713" i="1"/>
  <c r="Y5712" i="1"/>
  <c r="Y5711" i="1"/>
  <c r="Y5710" i="1"/>
  <c r="Y5709" i="1"/>
  <c r="Y5708" i="1"/>
  <c r="Y5707" i="1"/>
  <c r="Y5706" i="1"/>
  <c r="Y5705" i="1"/>
  <c r="Y5704" i="1"/>
  <c r="Y5703" i="1"/>
  <c r="Y5702" i="1"/>
  <c r="Y5701" i="1"/>
  <c r="Y5700" i="1"/>
  <c r="Y5699" i="1"/>
  <c r="Y5698" i="1"/>
  <c r="Y5697" i="1"/>
  <c r="Y5696" i="1"/>
  <c r="Y5695" i="1"/>
  <c r="Y5694" i="1"/>
  <c r="Y5693" i="1"/>
  <c r="Y5692" i="1"/>
  <c r="Y5691" i="1"/>
  <c r="Y5690" i="1"/>
  <c r="Y5689" i="1"/>
  <c r="Y5688" i="1"/>
  <c r="Y5687" i="1"/>
  <c r="Y5686" i="1"/>
  <c r="Y5685" i="1"/>
  <c r="Y5684" i="1"/>
  <c r="Y5683" i="1"/>
  <c r="Y5682" i="1"/>
  <c r="Y5681" i="1"/>
  <c r="Y5680" i="1"/>
  <c r="Y5679" i="1"/>
  <c r="Y5678" i="1"/>
  <c r="Y5677" i="1"/>
  <c r="Y5676" i="1"/>
  <c r="Y5675" i="1"/>
  <c r="Y5674" i="1"/>
  <c r="Y5673" i="1"/>
  <c r="Y5672" i="1"/>
  <c r="Y5671" i="1"/>
  <c r="Y5670" i="1"/>
  <c r="Y5669" i="1"/>
  <c r="Y5668" i="1"/>
  <c r="Y5667" i="1"/>
  <c r="Y5666" i="1"/>
  <c r="Y5665" i="1"/>
  <c r="Y5664" i="1"/>
  <c r="Y5663" i="1"/>
  <c r="Y5662" i="1"/>
  <c r="Y5661" i="1"/>
  <c r="Y5660" i="1"/>
  <c r="Y5659" i="1"/>
  <c r="Y5658" i="1"/>
  <c r="Y5657" i="1"/>
  <c r="Y5656" i="1"/>
  <c r="Y5655" i="1"/>
  <c r="Y5654" i="1"/>
  <c r="Y5653" i="1"/>
  <c r="Y5652" i="1"/>
  <c r="Y5651" i="1"/>
  <c r="Y5650" i="1"/>
  <c r="Y5649" i="1"/>
  <c r="Y5648" i="1"/>
  <c r="Y5647" i="1"/>
  <c r="Y5646" i="1"/>
  <c r="Y5645" i="1"/>
  <c r="Y5644" i="1"/>
  <c r="Y5643" i="1"/>
  <c r="Y5642" i="1"/>
  <c r="Y5641" i="1"/>
  <c r="Y5640" i="1"/>
  <c r="Y5639" i="1"/>
  <c r="Y5638" i="1"/>
  <c r="Y5637" i="1"/>
  <c r="Y5636" i="1"/>
  <c r="Y5635" i="1"/>
  <c r="Y5634" i="1"/>
  <c r="Y5633" i="1"/>
  <c r="Y5632" i="1"/>
  <c r="Y5631" i="1"/>
  <c r="Y5630" i="1"/>
  <c r="Y5629" i="1"/>
  <c r="Y5628" i="1"/>
  <c r="Y5627" i="1"/>
  <c r="Y5626" i="1"/>
  <c r="Y5625" i="1"/>
  <c r="Y5624" i="1"/>
  <c r="Y5623" i="1"/>
  <c r="Y5622" i="1"/>
  <c r="Y5621" i="1"/>
  <c r="Y5620" i="1"/>
  <c r="Y5619" i="1"/>
  <c r="Y5618" i="1"/>
  <c r="Y5617" i="1"/>
  <c r="Y5616" i="1"/>
  <c r="Y5615" i="1"/>
  <c r="Y5614" i="1"/>
  <c r="Y5613" i="1"/>
  <c r="Y5612" i="1"/>
  <c r="Y5611" i="1"/>
  <c r="Y5610" i="1"/>
  <c r="Y5609" i="1"/>
  <c r="Y5608" i="1"/>
  <c r="Y5607" i="1"/>
  <c r="Y5606" i="1"/>
  <c r="Y5605" i="1"/>
  <c r="Y5604" i="1"/>
  <c r="Y5603" i="1"/>
  <c r="Y5602" i="1"/>
  <c r="Y5601" i="1"/>
  <c r="Y5600" i="1"/>
  <c r="Y5599" i="1"/>
  <c r="Y5598" i="1"/>
  <c r="Y5597" i="1"/>
  <c r="Y5596" i="1"/>
  <c r="Y5595" i="1"/>
  <c r="Y5594" i="1"/>
  <c r="Y5593" i="1"/>
  <c r="Y5592" i="1"/>
  <c r="Y5591" i="1"/>
  <c r="Y5590" i="1"/>
  <c r="Y5589" i="1"/>
  <c r="Y5588" i="1"/>
  <c r="Y5587" i="1"/>
  <c r="Y5586" i="1"/>
  <c r="Y5585" i="1"/>
  <c r="Y5584" i="1"/>
  <c r="Y5583" i="1"/>
  <c r="Y5582" i="1"/>
  <c r="Y5581" i="1"/>
  <c r="Y5580" i="1"/>
  <c r="Y5579" i="1"/>
  <c r="Y5578" i="1"/>
  <c r="Y5577" i="1"/>
  <c r="Y5576" i="1"/>
  <c r="Y5575" i="1"/>
  <c r="Y5574" i="1"/>
  <c r="Y5573" i="1"/>
  <c r="Y5572" i="1"/>
  <c r="Y5571" i="1"/>
  <c r="Y5570" i="1"/>
  <c r="Y5569" i="1"/>
  <c r="Y5568" i="1"/>
  <c r="Y5567" i="1"/>
  <c r="Y5566" i="1"/>
  <c r="Y5565" i="1"/>
  <c r="Y5564" i="1"/>
  <c r="Y5563" i="1"/>
  <c r="Y5562" i="1"/>
  <c r="Y5561" i="1"/>
  <c r="Y5560" i="1"/>
  <c r="Y5559" i="1"/>
  <c r="Y5558" i="1"/>
  <c r="Y5557" i="1"/>
  <c r="Y5556" i="1"/>
  <c r="Y5555" i="1"/>
  <c r="Y5554" i="1"/>
  <c r="Y5553" i="1"/>
  <c r="Y5552" i="1"/>
  <c r="Y5551" i="1"/>
  <c r="Y5550" i="1"/>
  <c r="Y5549" i="1"/>
  <c r="Y5548" i="1"/>
  <c r="Y5547" i="1"/>
  <c r="Y5546" i="1"/>
  <c r="Y5545" i="1"/>
  <c r="Y5544" i="1"/>
  <c r="Y5543" i="1"/>
  <c r="Y5542" i="1"/>
  <c r="Y5541" i="1"/>
  <c r="Y5540" i="1"/>
  <c r="Y5539" i="1"/>
  <c r="Y5538" i="1"/>
  <c r="Y5537" i="1"/>
  <c r="Y5536" i="1"/>
  <c r="Y5535" i="1"/>
  <c r="Y5534" i="1"/>
  <c r="Y5533" i="1"/>
  <c r="Y5532" i="1"/>
  <c r="Y5531" i="1"/>
  <c r="Y5530" i="1"/>
  <c r="Y5529" i="1"/>
  <c r="Y5528" i="1"/>
  <c r="Y5527" i="1"/>
  <c r="Y5526" i="1"/>
  <c r="Y5525" i="1"/>
  <c r="Y5524" i="1"/>
  <c r="Y5523" i="1"/>
  <c r="Y5522" i="1"/>
  <c r="Y5521" i="1"/>
  <c r="Y5520" i="1"/>
  <c r="Y5519" i="1"/>
  <c r="Y5518" i="1"/>
  <c r="Y5517" i="1"/>
  <c r="Y5516" i="1"/>
  <c r="Y5515" i="1"/>
  <c r="Y5514" i="1"/>
  <c r="Y5513" i="1"/>
  <c r="Y5512" i="1"/>
  <c r="Y5511" i="1"/>
  <c r="Y5510" i="1"/>
  <c r="Y5509" i="1"/>
  <c r="Y5508" i="1"/>
  <c r="Y5507" i="1"/>
  <c r="Y5506" i="1"/>
  <c r="Y5505" i="1"/>
  <c r="Y5504" i="1"/>
  <c r="Y5503" i="1"/>
  <c r="Y5502" i="1"/>
  <c r="Y5501" i="1"/>
  <c r="Y5500" i="1"/>
  <c r="Y5499" i="1"/>
  <c r="Y5498" i="1"/>
  <c r="Y5497" i="1"/>
  <c r="Y5496" i="1"/>
  <c r="Y5495" i="1"/>
  <c r="Y5494" i="1"/>
  <c r="Y5493" i="1"/>
  <c r="Y5492" i="1"/>
  <c r="Y5491" i="1"/>
  <c r="Y5490" i="1"/>
  <c r="Y5489" i="1"/>
  <c r="Y5488" i="1"/>
  <c r="Y5487" i="1"/>
  <c r="Y5486" i="1"/>
  <c r="Y5485" i="1"/>
  <c r="Y5484" i="1"/>
  <c r="Y5483" i="1"/>
  <c r="Y5482" i="1"/>
  <c r="Y5481" i="1"/>
  <c r="Y5480" i="1"/>
  <c r="Y5479" i="1"/>
  <c r="Y5478" i="1"/>
  <c r="Y5477" i="1"/>
  <c r="Y5476" i="1"/>
  <c r="Y5475" i="1"/>
  <c r="Y5474" i="1"/>
  <c r="Y5473" i="1"/>
  <c r="Y5472" i="1"/>
  <c r="Y5471" i="1"/>
  <c r="Y5470" i="1"/>
  <c r="Y5469" i="1"/>
  <c r="Y5468" i="1"/>
  <c r="Y5467" i="1"/>
  <c r="Y5466" i="1"/>
  <c r="Y5465" i="1"/>
  <c r="Y5464" i="1"/>
  <c r="Y5463" i="1"/>
  <c r="Y5462" i="1"/>
  <c r="Y5461" i="1"/>
  <c r="Y5460" i="1"/>
  <c r="Y5459" i="1"/>
  <c r="Y5458" i="1"/>
  <c r="Y5457" i="1"/>
  <c r="Y5456" i="1"/>
  <c r="Y5455" i="1"/>
  <c r="Y5454" i="1"/>
  <c r="Y5453" i="1"/>
  <c r="Y5452" i="1"/>
  <c r="Y5451" i="1"/>
  <c r="Y5450" i="1"/>
  <c r="Y5449" i="1"/>
  <c r="Y5448" i="1"/>
  <c r="Y5447" i="1"/>
  <c r="Y5446" i="1"/>
  <c r="Y5445" i="1"/>
  <c r="Y5444" i="1"/>
  <c r="Y5443" i="1"/>
  <c r="Y5442" i="1"/>
  <c r="Y5441" i="1"/>
  <c r="Y5440" i="1"/>
  <c r="Y5439" i="1"/>
  <c r="Y5438" i="1"/>
  <c r="Y5437" i="1"/>
  <c r="Y5436" i="1"/>
  <c r="Y5435" i="1"/>
  <c r="Y5434" i="1"/>
  <c r="Y5433" i="1"/>
  <c r="Y5432" i="1"/>
  <c r="Y5431" i="1"/>
  <c r="Y5430" i="1"/>
  <c r="Y5429" i="1"/>
  <c r="Y5428" i="1"/>
  <c r="Y5427" i="1"/>
  <c r="Y5426" i="1"/>
  <c r="Y5425" i="1"/>
  <c r="Y5424" i="1"/>
  <c r="Y5423" i="1"/>
  <c r="Y5422" i="1"/>
  <c r="Y5421" i="1"/>
  <c r="Y5420" i="1"/>
  <c r="Y5419" i="1"/>
  <c r="Y5418" i="1"/>
  <c r="Y5417" i="1"/>
  <c r="Y5416" i="1"/>
  <c r="Y5415" i="1"/>
  <c r="Y5414" i="1"/>
  <c r="Y5413" i="1"/>
  <c r="Y5412" i="1"/>
  <c r="Y5411" i="1"/>
  <c r="Y5410" i="1"/>
  <c r="Y5409" i="1"/>
  <c r="Y5408" i="1"/>
  <c r="Y5407" i="1"/>
  <c r="Y5406" i="1"/>
  <c r="Y5405" i="1"/>
  <c r="Y5404" i="1"/>
  <c r="Y5403" i="1"/>
  <c r="Y5402" i="1"/>
  <c r="Y5401" i="1"/>
  <c r="Y5400" i="1"/>
  <c r="Y5399" i="1"/>
  <c r="Y5398" i="1"/>
  <c r="Y5397" i="1"/>
  <c r="Y5396" i="1"/>
  <c r="Y5395" i="1"/>
  <c r="Y5394" i="1"/>
  <c r="Y5393" i="1"/>
  <c r="Y5392" i="1"/>
  <c r="Y5391" i="1"/>
  <c r="Y5390" i="1"/>
  <c r="Y5389" i="1"/>
  <c r="Y5388" i="1"/>
  <c r="Y5387" i="1"/>
  <c r="Y5386" i="1"/>
  <c r="Y5385" i="1"/>
  <c r="Y5384" i="1"/>
  <c r="Y5383" i="1"/>
  <c r="Y5382" i="1"/>
  <c r="Y5381" i="1"/>
  <c r="Y5380" i="1"/>
  <c r="Y5379" i="1"/>
  <c r="Y5378" i="1"/>
  <c r="Y5377" i="1"/>
  <c r="Y5376" i="1"/>
  <c r="Y5375" i="1"/>
  <c r="Y5374" i="1"/>
  <c r="Y5373" i="1"/>
  <c r="Y5372" i="1"/>
  <c r="Y5371" i="1"/>
  <c r="Y5370" i="1"/>
  <c r="Y5369" i="1"/>
  <c r="Y5368" i="1"/>
  <c r="Y5367" i="1"/>
  <c r="Y5366" i="1"/>
  <c r="Y5365" i="1"/>
  <c r="Y5364" i="1"/>
  <c r="Y5363" i="1"/>
  <c r="Y5362" i="1"/>
  <c r="Y5361" i="1"/>
  <c r="Y5360" i="1"/>
  <c r="Y5359" i="1"/>
  <c r="Y5358" i="1"/>
  <c r="Y5357" i="1"/>
  <c r="Y5356" i="1"/>
  <c r="Y5355" i="1"/>
  <c r="Y5354" i="1"/>
  <c r="Y5353" i="1"/>
  <c r="Y5352" i="1"/>
  <c r="Y5351" i="1"/>
  <c r="Y5350" i="1"/>
  <c r="Y5349" i="1"/>
  <c r="Y5348" i="1"/>
  <c r="Y5347" i="1"/>
  <c r="Y5346" i="1"/>
  <c r="Y5345" i="1"/>
  <c r="Y5344" i="1"/>
  <c r="Y5343" i="1"/>
  <c r="Y5342" i="1"/>
  <c r="Y5341" i="1"/>
  <c r="Y5340" i="1"/>
  <c r="Y5339" i="1"/>
  <c r="Y5338" i="1"/>
  <c r="Y5337" i="1"/>
  <c r="Y5336" i="1"/>
  <c r="Y5335" i="1"/>
  <c r="Y5334" i="1"/>
  <c r="Y5333" i="1"/>
  <c r="Y5332" i="1"/>
  <c r="Y5331" i="1"/>
  <c r="Y5330" i="1"/>
  <c r="Y5329" i="1"/>
  <c r="Y5328" i="1"/>
  <c r="Y5327" i="1"/>
  <c r="Y5326" i="1"/>
  <c r="Y5325" i="1"/>
  <c r="Y5324" i="1"/>
  <c r="Y5323" i="1"/>
  <c r="Y5322" i="1"/>
  <c r="Y5321" i="1"/>
  <c r="Y5320" i="1"/>
  <c r="Y5319" i="1"/>
  <c r="Y5318" i="1"/>
  <c r="Y5317" i="1"/>
  <c r="Y5316" i="1"/>
  <c r="Y5315" i="1"/>
  <c r="Y5314" i="1"/>
  <c r="Y5313" i="1"/>
  <c r="Y5312" i="1"/>
  <c r="Y5311" i="1"/>
  <c r="Y5310" i="1"/>
  <c r="Y5309" i="1"/>
  <c r="Y5308" i="1"/>
  <c r="Y5307" i="1"/>
  <c r="Y5306" i="1"/>
  <c r="Y5305" i="1"/>
  <c r="Y5304" i="1"/>
  <c r="Y5303" i="1"/>
  <c r="Y5302" i="1"/>
  <c r="Y5301" i="1"/>
  <c r="Y5300" i="1"/>
  <c r="Y5299" i="1"/>
  <c r="Y5298" i="1"/>
  <c r="Y5297" i="1"/>
  <c r="Y5296" i="1"/>
  <c r="Y5295" i="1"/>
  <c r="Y5294" i="1"/>
  <c r="Y5293" i="1"/>
  <c r="Y5292" i="1"/>
  <c r="Y5291" i="1"/>
  <c r="Y5290" i="1"/>
  <c r="Y5289" i="1"/>
  <c r="Y5288" i="1"/>
  <c r="Y5287" i="1"/>
  <c r="Y5286" i="1"/>
  <c r="Y5285" i="1"/>
  <c r="Y5284" i="1"/>
  <c r="Y5283" i="1"/>
  <c r="Y5282" i="1"/>
  <c r="Y5281" i="1"/>
  <c r="Y5280" i="1"/>
  <c r="Y5279" i="1"/>
  <c r="Y5278" i="1"/>
  <c r="Y5277" i="1"/>
  <c r="Y5276" i="1"/>
  <c r="Y5275" i="1"/>
  <c r="Y5274" i="1"/>
  <c r="Y5273" i="1"/>
  <c r="Y5272" i="1"/>
  <c r="Y5271" i="1"/>
  <c r="Y5270" i="1"/>
  <c r="Y5269" i="1"/>
  <c r="Y5268" i="1"/>
  <c r="Y5267" i="1"/>
  <c r="Y5266" i="1"/>
  <c r="Y5265" i="1"/>
  <c r="Y5264" i="1"/>
  <c r="Y5263" i="1"/>
  <c r="Y5262" i="1"/>
  <c r="Y5261" i="1"/>
  <c r="Y5260" i="1"/>
  <c r="Y5259" i="1"/>
  <c r="Y5258" i="1"/>
  <c r="Y5257" i="1"/>
  <c r="Y5256" i="1"/>
  <c r="Y5255" i="1"/>
  <c r="Y5254" i="1"/>
  <c r="Y5253" i="1"/>
  <c r="Y5252" i="1"/>
  <c r="Y5251" i="1"/>
  <c r="Y5250" i="1"/>
  <c r="Y5249" i="1"/>
  <c r="Y5248" i="1"/>
  <c r="Y5247" i="1"/>
  <c r="Y5246" i="1"/>
  <c r="Y5245" i="1"/>
  <c r="Y5244" i="1"/>
  <c r="Y5243" i="1"/>
  <c r="Y5242" i="1"/>
  <c r="Y5241" i="1"/>
  <c r="Y5240" i="1"/>
  <c r="Y5239" i="1"/>
  <c r="Y5238" i="1"/>
  <c r="Y5237" i="1"/>
  <c r="Y5236" i="1"/>
  <c r="Y5235" i="1"/>
  <c r="Y5234" i="1"/>
  <c r="Y5233" i="1"/>
  <c r="Y5232" i="1"/>
  <c r="Y5231" i="1"/>
  <c r="Y5230" i="1"/>
  <c r="Y5229" i="1"/>
  <c r="Y5228" i="1"/>
  <c r="Y5227" i="1"/>
  <c r="Y5226" i="1"/>
  <c r="Y5225" i="1"/>
  <c r="Y5224" i="1"/>
  <c r="Y5223" i="1"/>
  <c r="Y5222" i="1"/>
  <c r="Y5221" i="1"/>
  <c r="Y5220" i="1"/>
  <c r="Y5219" i="1"/>
  <c r="Y5218" i="1"/>
  <c r="Y5217" i="1"/>
  <c r="Y5216" i="1"/>
  <c r="Y5215" i="1"/>
  <c r="Y5214" i="1"/>
  <c r="Y5213" i="1"/>
  <c r="Y5212" i="1"/>
  <c r="Y5211" i="1"/>
  <c r="Y5210" i="1"/>
  <c r="Y5209" i="1"/>
  <c r="Y5208" i="1"/>
  <c r="Y5207" i="1"/>
  <c r="Y5206" i="1"/>
  <c r="Y5205" i="1"/>
  <c r="Y5204" i="1"/>
  <c r="Y5203" i="1"/>
  <c r="Y5202" i="1"/>
  <c r="Y5201" i="1"/>
  <c r="Y5200" i="1"/>
  <c r="Y5199" i="1"/>
  <c r="Y5198" i="1"/>
  <c r="Y5197" i="1"/>
  <c r="Y5196" i="1"/>
  <c r="Y5195" i="1"/>
  <c r="Y5194" i="1"/>
  <c r="Y5193" i="1"/>
  <c r="Y5192" i="1"/>
  <c r="Y5191" i="1"/>
  <c r="Y5190" i="1"/>
  <c r="Y5189" i="1"/>
  <c r="Y5188" i="1"/>
  <c r="Y5187" i="1"/>
  <c r="Y5186" i="1"/>
  <c r="Y5185" i="1"/>
  <c r="Y5184" i="1"/>
  <c r="Y5183" i="1"/>
  <c r="Y5182" i="1"/>
  <c r="Y5181" i="1"/>
  <c r="Y5180" i="1"/>
  <c r="Y5179" i="1"/>
  <c r="Y5178" i="1"/>
  <c r="Y5177" i="1"/>
  <c r="Y5176" i="1"/>
  <c r="Y5175" i="1"/>
  <c r="Y5174" i="1"/>
  <c r="Y5173" i="1"/>
  <c r="Y5172" i="1"/>
  <c r="Y5171" i="1"/>
  <c r="Y5170" i="1"/>
  <c r="Y5169" i="1"/>
  <c r="Y5168" i="1"/>
  <c r="Y5167" i="1"/>
  <c r="Y5166" i="1"/>
  <c r="Y5165" i="1"/>
  <c r="Y5164" i="1"/>
  <c r="Y5163" i="1"/>
  <c r="Y5162" i="1"/>
  <c r="Y5161" i="1"/>
  <c r="Y5160" i="1"/>
  <c r="Y5159" i="1"/>
  <c r="Y5158" i="1"/>
  <c r="Y5157" i="1"/>
  <c r="Y5156" i="1"/>
  <c r="Y5155" i="1"/>
  <c r="Y5154" i="1"/>
  <c r="Y5153" i="1"/>
  <c r="Y5152" i="1"/>
  <c r="Y5151" i="1"/>
  <c r="Y5150" i="1"/>
  <c r="Y5149" i="1"/>
  <c r="Y5148" i="1"/>
  <c r="Y5147" i="1"/>
  <c r="Y5146" i="1"/>
  <c r="Y5145" i="1"/>
  <c r="Y5144" i="1"/>
  <c r="Y5143" i="1"/>
  <c r="Y5142" i="1"/>
  <c r="Y5141" i="1"/>
  <c r="Y5140" i="1"/>
  <c r="Y5139" i="1"/>
  <c r="Y5138" i="1"/>
  <c r="Y5137" i="1"/>
  <c r="Y5136" i="1"/>
  <c r="Y5135" i="1"/>
  <c r="Y5134" i="1"/>
  <c r="Y5133" i="1"/>
  <c r="Y5132" i="1"/>
  <c r="Y5131" i="1"/>
  <c r="Y5130" i="1"/>
  <c r="Y5129" i="1"/>
  <c r="Y5128" i="1"/>
  <c r="Y5127" i="1"/>
  <c r="Y5126" i="1"/>
  <c r="Y5125" i="1"/>
  <c r="Y5124" i="1"/>
  <c r="Y5123" i="1"/>
  <c r="Y5122" i="1"/>
  <c r="Y5121" i="1"/>
  <c r="Y5120" i="1"/>
  <c r="Y5119" i="1"/>
  <c r="Y5118" i="1"/>
  <c r="Y5117" i="1"/>
  <c r="Y5116" i="1"/>
  <c r="Y5115" i="1"/>
  <c r="Y5114" i="1"/>
  <c r="Y5113" i="1"/>
  <c r="Y5112" i="1"/>
  <c r="Y5111" i="1"/>
  <c r="Y5110" i="1"/>
  <c r="Y5109" i="1"/>
  <c r="Y5108" i="1"/>
  <c r="Y5107" i="1"/>
  <c r="Y5106" i="1"/>
  <c r="Y5105" i="1"/>
  <c r="Y5104" i="1"/>
  <c r="Y5103" i="1"/>
  <c r="Y5102" i="1"/>
  <c r="Y5101" i="1"/>
  <c r="Y5100" i="1"/>
  <c r="Y5099" i="1"/>
  <c r="Y5098" i="1"/>
  <c r="Y5097" i="1"/>
  <c r="Y5096" i="1"/>
  <c r="Y5095" i="1"/>
  <c r="Y5094" i="1"/>
  <c r="Y5093" i="1"/>
  <c r="Y5092" i="1"/>
  <c r="Y5091" i="1"/>
  <c r="Y5090" i="1"/>
  <c r="Y5089" i="1"/>
  <c r="Y5088" i="1"/>
  <c r="Y5087" i="1"/>
  <c r="Y5086" i="1"/>
  <c r="Y5085" i="1"/>
  <c r="Y5084" i="1"/>
  <c r="Y5083" i="1"/>
  <c r="Y5082" i="1"/>
  <c r="Y5081" i="1"/>
  <c r="Y5080" i="1"/>
  <c r="Y5079" i="1"/>
  <c r="Y5078" i="1"/>
  <c r="Y5077" i="1"/>
  <c r="Y5076" i="1"/>
  <c r="Y5075" i="1"/>
  <c r="Y5074" i="1"/>
  <c r="Y5073" i="1"/>
  <c r="Y5072" i="1"/>
  <c r="Y5071" i="1"/>
  <c r="Y5070" i="1"/>
  <c r="Y5069" i="1"/>
  <c r="Y5068" i="1"/>
  <c r="Y5067" i="1"/>
  <c r="Y5066" i="1"/>
  <c r="Y5065" i="1"/>
  <c r="Y5064" i="1"/>
  <c r="Y5063" i="1"/>
  <c r="Y5062" i="1"/>
  <c r="Y5061" i="1"/>
  <c r="Y5060" i="1"/>
  <c r="Y5059" i="1"/>
  <c r="Y5058" i="1"/>
  <c r="Y5057" i="1"/>
  <c r="Y5056" i="1"/>
  <c r="Y5055" i="1"/>
  <c r="Y5054" i="1"/>
  <c r="Y5053" i="1"/>
  <c r="Y5052" i="1"/>
  <c r="Y5051" i="1"/>
  <c r="Y5050" i="1"/>
  <c r="Y5049" i="1"/>
  <c r="Y5048" i="1"/>
  <c r="Y5047" i="1"/>
  <c r="Y5046" i="1"/>
  <c r="Y5045" i="1"/>
  <c r="Y5044" i="1"/>
  <c r="Y5043" i="1"/>
  <c r="Y5042" i="1"/>
  <c r="Y5041" i="1"/>
  <c r="Y5040" i="1"/>
  <c r="Y5039" i="1"/>
  <c r="Y5038" i="1"/>
  <c r="Y5037" i="1"/>
  <c r="Y5036" i="1"/>
  <c r="Y5035" i="1"/>
  <c r="Y5034" i="1"/>
  <c r="Y5033" i="1"/>
  <c r="Y5032" i="1"/>
  <c r="Y5031" i="1"/>
  <c r="Y5030" i="1"/>
  <c r="Y5029" i="1"/>
  <c r="Y5028" i="1"/>
  <c r="Y5027" i="1"/>
  <c r="Y5026" i="1"/>
  <c r="Y5025" i="1"/>
  <c r="Y5024" i="1"/>
  <c r="Y5023" i="1"/>
  <c r="Y5022" i="1"/>
  <c r="Y5021" i="1"/>
  <c r="Y5020" i="1"/>
  <c r="Y5019" i="1"/>
  <c r="Y5018" i="1"/>
  <c r="Y5017" i="1"/>
  <c r="Y5016" i="1"/>
  <c r="Y5015" i="1"/>
  <c r="Y5014" i="1"/>
  <c r="Y5013" i="1"/>
  <c r="Y5012" i="1"/>
  <c r="Y5011" i="1"/>
  <c r="Y5010" i="1"/>
  <c r="Y5009" i="1"/>
  <c r="Y5008" i="1"/>
  <c r="Y5007" i="1"/>
  <c r="Y5006" i="1"/>
  <c r="Y5005" i="1"/>
  <c r="Y5004" i="1"/>
  <c r="Y5003" i="1"/>
  <c r="Y5002" i="1"/>
  <c r="Y5001" i="1"/>
  <c r="Y5000" i="1"/>
  <c r="Y4999" i="1"/>
  <c r="Y4998" i="1"/>
  <c r="Y4997" i="1"/>
  <c r="Y4996" i="1"/>
  <c r="Y4995" i="1"/>
  <c r="Y4994" i="1"/>
  <c r="Y4993" i="1"/>
  <c r="Y4992" i="1"/>
  <c r="Y4991" i="1"/>
  <c r="Y4990" i="1"/>
  <c r="Y4989" i="1"/>
  <c r="Y4988" i="1"/>
  <c r="Y4987" i="1"/>
  <c r="Y4986" i="1"/>
  <c r="Y4985" i="1"/>
  <c r="Y4984" i="1"/>
  <c r="Y4983" i="1"/>
  <c r="Y4982" i="1"/>
  <c r="Y4981" i="1"/>
  <c r="Y4980" i="1"/>
  <c r="Y4979" i="1"/>
  <c r="Y4978" i="1"/>
  <c r="Y4977" i="1"/>
  <c r="Y4976" i="1"/>
  <c r="Y4975" i="1"/>
  <c r="Y4974" i="1"/>
  <c r="Y4973" i="1"/>
  <c r="Y4972" i="1"/>
  <c r="Y4971" i="1"/>
  <c r="Y4970" i="1"/>
  <c r="Y4969" i="1"/>
  <c r="Y4968" i="1"/>
  <c r="Y4967" i="1"/>
  <c r="Y4966" i="1"/>
  <c r="Y4965" i="1"/>
  <c r="Y4964" i="1"/>
  <c r="Y4963" i="1"/>
  <c r="Y4962" i="1"/>
  <c r="Y4961" i="1"/>
  <c r="Y4960" i="1"/>
  <c r="Y4959" i="1"/>
  <c r="Y4958" i="1"/>
  <c r="Y4957" i="1"/>
  <c r="Y4956" i="1"/>
  <c r="Y4955" i="1"/>
  <c r="Y4954" i="1"/>
  <c r="Y4953" i="1"/>
  <c r="Y4952" i="1"/>
  <c r="Y4951" i="1"/>
  <c r="Y4950" i="1"/>
  <c r="Y4949" i="1"/>
  <c r="Y4948" i="1"/>
  <c r="Y4947" i="1"/>
  <c r="Y4946" i="1"/>
  <c r="Y4945" i="1"/>
  <c r="Y4944" i="1"/>
  <c r="Y4943" i="1"/>
  <c r="Y4942" i="1"/>
  <c r="Y4941" i="1"/>
  <c r="Y4940" i="1"/>
  <c r="Y4939" i="1"/>
  <c r="Y4938" i="1"/>
  <c r="Y4937" i="1"/>
  <c r="Y4936" i="1"/>
  <c r="Y4935" i="1"/>
  <c r="Y4934" i="1"/>
  <c r="Y4933" i="1"/>
  <c r="Y4932" i="1"/>
  <c r="Y4931" i="1"/>
  <c r="Y4930" i="1"/>
  <c r="Y4929" i="1"/>
  <c r="Y4928" i="1"/>
  <c r="Y4927" i="1"/>
  <c r="Y4926" i="1"/>
  <c r="Y4925" i="1"/>
  <c r="Y4924" i="1"/>
  <c r="Y4923" i="1"/>
  <c r="Y4922" i="1"/>
  <c r="Y4921" i="1"/>
  <c r="Y4920" i="1"/>
  <c r="Y4919" i="1"/>
  <c r="Y4918" i="1"/>
  <c r="Y4917" i="1"/>
  <c r="Y4916" i="1"/>
  <c r="Y4915" i="1"/>
  <c r="Y4914" i="1"/>
  <c r="Y4913" i="1"/>
  <c r="Y4912" i="1"/>
  <c r="Y4911" i="1"/>
  <c r="Y4910" i="1"/>
  <c r="Y4909" i="1"/>
  <c r="Y4908" i="1"/>
  <c r="Y4907" i="1"/>
  <c r="Y4906" i="1"/>
  <c r="Y4905" i="1"/>
  <c r="Y4904" i="1"/>
  <c r="Y4903" i="1"/>
  <c r="Y4902" i="1"/>
  <c r="Y4901" i="1"/>
  <c r="Y4900" i="1"/>
  <c r="Y4899" i="1"/>
  <c r="Y4898" i="1"/>
  <c r="Y4897" i="1"/>
  <c r="Y4896" i="1"/>
  <c r="Y4895" i="1"/>
  <c r="Y4894" i="1"/>
  <c r="Y4893" i="1"/>
  <c r="Y4892" i="1"/>
  <c r="Y4891" i="1"/>
  <c r="Y4890" i="1"/>
  <c r="Y4889" i="1"/>
  <c r="Y4888" i="1"/>
  <c r="Y4887" i="1"/>
  <c r="Y4886" i="1"/>
  <c r="Y4885" i="1"/>
  <c r="Y4884" i="1"/>
  <c r="Y4883" i="1"/>
  <c r="Y4882" i="1"/>
  <c r="Y4881" i="1"/>
  <c r="Y4880" i="1"/>
  <c r="Y4879" i="1"/>
  <c r="Y4878" i="1"/>
  <c r="Y4877" i="1"/>
  <c r="Y4876" i="1"/>
  <c r="Y4875" i="1"/>
  <c r="Y4874" i="1"/>
  <c r="Y4873" i="1"/>
  <c r="Y4872" i="1"/>
  <c r="Y4871" i="1"/>
  <c r="Y4870" i="1"/>
  <c r="Y4869" i="1"/>
  <c r="Y4868" i="1"/>
  <c r="Y4867" i="1"/>
  <c r="Y4866" i="1"/>
  <c r="Y4865" i="1"/>
  <c r="Y4864" i="1"/>
  <c r="Y4863" i="1"/>
  <c r="Y4862" i="1"/>
  <c r="Y4861" i="1"/>
  <c r="Y4860" i="1"/>
  <c r="Y4859" i="1"/>
  <c r="Y4858" i="1"/>
  <c r="Y4857" i="1"/>
  <c r="Y4856" i="1"/>
  <c r="Y4855" i="1"/>
  <c r="Y4854" i="1"/>
  <c r="Y4853" i="1"/>
  <c r="Y4852" i="1"/>
  <c r="Y4851" i="1"/>
  <c r="Y4850" i="1"/>
  <c r="Y4849" i="1"/>
  <c r="Y4848" i="1"/>
  <c r="Y4847" i="1"/>
  <c r="Y4846" i="1"/>
  <c r="Y4845" i="1"/>
  <c r="Y4844" i="1"/>
  <c r="Y4843" i="1"/>
  <c r="Y4842" i="1"/>
  <c r="Y4841" i="1"/>
  <c r="Y4840" i="1"/>
  <c r="Y4839" i="1"/>
  <c r="Y4838" i="1"/>
  <c r="Y4837" i="1"/>
  <c r="Y4836" i="1"/>
  <c r="Y4835" i="1"/>
  <c r="Y4834" i="1"/>
  <c r="Y4833" i="1"/>
  <c r="Y4832" i="1"/>
  <c r="Y4831" i="1"/>
  <c r="Y4830" i="1"/>
  <c r="Y4829" i="1"/>
  <c r="Y4828" i="1"/>
  <c r="Y4827" i="1"/>
  <c r="Y4826" i="1"/>
  <c r="Y4825" i="1"/>
  <c r="Y4824" i="1"/>
  <c r="Y4823" i="1"/>
  <c r="Y4822" i="1"/>
  <c r="Y4821" i="1"/>
  <c r="Y4820" i="1"/>
  <c r="Y4819" i="1"/>
  <c r="Y4818" i="1"/>
  <c r="Y4817" i="1"/>
  <c r="Y4816" i="1"/>
  <c r="Y4815" i="1"/>
  <c r="Y4814" i="1"/>
  <c r="Y4813" i="1"/>
  <c r="Y4812" i="1"/>
  <c r="Y4811" i="1"/>
  <c r="Y4810" i="1"/>
  <c r="Y4809" i="1"/>
  <c r="Y4808" i="1"/>
  <c r="Y4807" i="1"/>
  <c r="Y4806" i="1"/>
  <c r="Y4805" i="1"/>
  <c r="Y4804" i="1"/>
  <c r="Y4803" i="1"/>
  <c r="Y4802" i="1"/>
  <c r="Y4801" i="1"/>
  <c r="Y4800" i="1"/>
  <c r="Y4799" i="1"/>
  <c r="Y4798" i="1"/>
  <c r="Y4797" i="1"/>
  <c r="Y4796" i="1"/>
  <c r="Y4795" i="1"/>
  <c r="Y4794" i="1"/>
  <c r="Y4793" i="1"/>
  <c r="Y4792" i="1"/>
  <c r="Y4791" i="1"/>
  <c r="Y4790" i="1"/>
  <c r="Y4789" i="1"/>
  <c r="Y4788" i="1"/>
  <c r="Y4787" i="1"/>
  <c r="Y4786" i="1"/>
  <c r="Y4785" i="1"/>
  <c r="Y4784" i="1"/>
  <c r="Y4783" i="1"/>
  <c r="Y4782" i="1"/>
  <c r="Y4781" i="1"/>
  <c r="Y4780" i="1"/>
  <c r="Y4779" i="1"/>
  <c r="Y4778" i="1"/>
  <c r="Y4777" i="1"/>
  <c r="Y4776" i="1"/>
  <c r="Y4775" i="1"/>
  <c r="Y4774" i="1"/>
  <c r="Y4773" i="1"/>
  <c r="Y4772" i="1"/>
  <c r="Y4771" i="1"/>
  <c r="Y4770" i="1"/>
  <c r="Y4769" i="1"/>
  <c r="Y4768" i="1"/>
  <c r="Y4767" i="1"/>
  <c r="Y4766" i="1"/>
  <c r="Y4765" i="1"/>
  <c r="Y4764" i="1"/>
  <c r="Y4763" i="1"/>
  <c r="Y4762" i="1"/>
  <c r="Y4761" i="1"/>
  <c r="Y4760" i="1"/>
  <c r="Y4759" i="1"/>
  <c r="Y4758" i="1"/>
  <c r="Y4757" i="1"/>
  <c r="Y4756" i="1"/>
  <c r="Y4755" i="1"/>
  <c r="Y4754" i="1"/>
  <c r="Y4753" i="1"/>
  <c r="Y4752" i="1"/>
  <c r="Y4751" i="1"/>
  <c r="Y4750" i="1"/>
  <c r="Y4749" i="1"/>
  <c r="Y4748" i="1"/>
  <c r="Y4747" i="1"/>
  <c r="Y4746" i="1"/>
  <c r="Y4745" i="1"/>
  <c r="Y4744" i="1"/>
  <c r="Y4743" i="1"/>
  <c r="Y4742" i="1"/>
  <c r="Y4741" i="1"/>
  <c r="Y4740" i="1"/>
  <c r="Y4739" i="1"/>
  <c r="Y4738" i="1"/>
  <c r="Y4737" i="1"/>
  <c r="Y4736" i="1"/>
  <c r="Y4735" i="1"/>
  <c r="Y4734" i="1"/>
  <c r="Y4733" i="1"/>
  <c r="Y4732" i="1"/>
  <c r="Y4731" i="1"/>
  <c r="Y4730" i="1"/>
  <c r="Y4729" i="1"/>
  <c r="Y4728" i="1"/>
  <c r="Y4727" i="1"/>
  <c r="Y4726" i="1"/>
  <c r="Y4725" i="1"/>
  <c r="Y4724" i="1"/>
  <c r="Y4723" i="1"/>
  <c r="Y4722" i="1"/>
  <c r="Y4721" i="1"/>
  <c r="Y4720" i="1"/>
  <c r="Y4719" i="1"/>
  <c r="Y4718" i="1"/>
  <c r="Y4717" i="1"/>
  <c r="Y4716" i="1"/>
  <c r="Y4715" i="1"/>
  <c r="Y4714" i="1"/>
  <c r="Y4713" i="1"/>
  <c r="Y4712" i="1"/>
  <c r="Y4711" i="1"/>
  <c r="Y4710" i="1"/>
  <c r="Y4709" i="1"/>
  <c r="Y4708" i="1"/>
  <c r="Y4707" i="1"/>
  <c r="Y4706" i="1"/>
  <c r="Y4705" i="1"/>
  <c r="Y4704" i="1"/>
  <c r="Y4703" i="1"/>
  <c r="Y4702" i="1"/>
  <c r="Y4701" i="1"/>
  <c r="Y4700" i="1"/>
  <c r="Y4699" i="1"/>
  <c r="Y4698" i="1"/>
  <c r="Y4697" i="1"/>
  <c r="Y4696" i="1"/>
  <c r="Y4695" i="1"/>
  <c r="Y4694" i="1"/>
  <c r="Y4693" i="1"/>
  <c r="Y4692" i="1"/>
  <c r="Y4691" i="1"/>
  <c r="Y4690" i="1"/>
  <c r="Y4689" i="1"/>
  <c r="Y4688" i="1"/>
  <c r="Y4687" i="1"/>
  <c r="Y4686" i="1"/>
  <c r="Y4685" i="1"/>
  <c r="Y4684" i="1"/>
  <c r="Y4683" i="1"/>
  <c r="Y4682" i="1"/>
  <c r="Y4681" i="1"/>
  <c r="Y4680" i="1"/>
  <c r="Y4679" i="1"/>
  <c r="Y4678" i="1"/>
  <c r="Y4677" i="1"/>
  <c r="Y4676" i="1"/>
  <c r="Y4675" i="1"/>
  <c r="Y4674" i="1"/>
  <c r="Y4673" i="1"/>
  <c r="Y4672" i="1"/>
  <c r="Y4671" i="1"/>
  <c r="Y4670" i="1"/>
  <c r="Y4669" i="1"/>
  <c r="Y4668" i="1"/>
  <c r="Y4667" i="1"/>
  <c r="Y4666" i="1"/>
  <c r="Y4665" i="1"/>
  <c r="Y4664" i="1"/>
  <c r="Y4663" i="1"/>
  <c r="Y4662" i="1"/>
  <c r="Y4661" i="1"/>
  <c r="Y4660" i="1"/>
  <c r="Y4659" i="1"/>
  <c r="Y4658" i="1"/>
  <c r="Y4657" i="1"/>
  <c r="Y4656" i="1"/>
  <c r="Y4655" i="1"/>
  <c r="Y4654" i="1"/>
  <c r="Y4653" i="1"/>
  <c r="Y4652" i="1"/>
  <c r="Y4651" i="1"/>
  <c r="Y4650" i="1"/>
  <c r="Y4649" i="1"/>
  <c r="Y4648" i="1"/>
  <c r="Y4647" i="1"/>
  <c r="Y4646" i="1"/>
  <c r="Y4645" i="1"/>
  <c r="Y4644" i="1"/>
  <c r="Y4643" i="1"/>
  <c r="Y4642" i="1"/>
  <c r="Y4641" i="1"/>
  <c r="Y4640" i="1"/>
  <c r="Y4639" i="1"/>
  <c r="Y4638" i="1"/>
  <c r="Y4637" i="1"/>
  <c r="Y4636" i="1"/>
  <c r="Y4635" i="1"/>
  <c r="Y4634" i="1"/>
  <c r="Y4633" i="1"/>
  <c r="Y4632" i="1"/>
  <c r="Y4631" i="1"/>
  <c r="Y4630" i="1"/>
  <c r="Y4629" i="1"/>
  <c r="Y4628" i="1"/>
  <c r="Y4627" i="1"/>
  <c r="Y4626" i="1"/>
  <c r="Y4625" i="1"/>
  <c r="Y4624" i="1"/>
  <c r="Y4623" i="1"/>
  <c r="Y4622" i="1"/>
  <c r="Y4621" i="1"/>
  <c r="Y4620" i="1"/>
  <c r="Y4619" i="1"/>
  <c r="Y4618" i="1"/>
  <c r="Y4617" i="1"/>
  <c r="Y4616" i="1"/>
  <c r="Y4615" i="1"/>
  <c r="Y4614" i="1"/>
  <c r="Y4613" i="1"/>
  <c r="Y4612" i="1"/>
  <c r="Y4611" i="1"/>
  <c r="Y4610" i="1"/>
  <c r="Y4609" i="1"/>
  <c r="Y4608" i="1"/>
  <c r="Y4607" i="1"/>
  <c r="Y4606" i="1"/>
  <c r="Y4605" i="1"/>
  <c r="Y4604" i="1"/>
  <c r="Y4603" i="1"/>
  <c r="Y4602" i="1"/>
  <c r="Y4601" i="1"/>
  <c r="Y4600" i="1"/>
  <c r="Y4599" i="1"/>
  <c r="Y4598" i="1"/>
  <c r="Y4597" i="1"/>
  <c r="Y4596" i="1"/>
  <c r="Y4595" i="1"/>
  <c r="Y4594" i="1"/>
  <c r="Y4593" i="1"/>
  <c r="Y4592" i="1"/>
  <c r="Y4591" i="1"/>
  <c r="Y4590" i="1"/>
  <c r="Y4589" i="1"/>
  <c r="Y4588" i="1"/>
  <c r="Y4587" i="1"/>
  <c r="Y4586" i="1"/>
  <c r="Y4585" i="1"/>
  <c r="Y4584" i="1"/>
  <c r="Y4583" i="1"/>
  <c r="Y4582" i="1"/>
  <c r="Y4581" i="1"/>
  <c r="Y4580" i="1"/>
  <c r="Y4579" i="1"/>
  <c r="Y4578" i="1"/>
  <c r="Y4577" i="1"/>
  <c r="Y4576" i="1"/>
  <c r="Y4575" i="1"/>
  <c r="Y4574" i="1"/>
  <c r="Y4573" i="1"/>
  <c r="Y4572" i="1"/>
  <c r="Y4571" i="1"/>
  <c r="Y4570" i="1"/>
  <c r="Y4569" i="1"/>
  <c r="Y4568" i="1"/>
  <c r="Y4567" i="1"/>
  <c r="Y4566" i="1"/>
  <c r="Y4565" i="1"/>
  <c r="Y4564" i="1"/>
  <c r="Y4563" i="1"/>
  <c r="Y4562" i="1"/>
  <c r="Y4561" i="1"/>
  <c r="Y4560" i="1"/>
  <c r="Y4559" i="1"/>
  <c r="Y4558" i="1"/>
  <c r="Y4557" i="1"/>
  <c r="Y4556" i="1"/>
  <c r="Y4555" i="1"/>
  <c r="Y4554" i="1"/>
  <c r="Y4553" i="1"/>
  <c r="Y4552" i="1"/>
  <c r="Y4551" i="1"/>
  <c r="Y4550" i="1"/>
  <c r="Y4549" i="1"/>
  <c r="Y4548" i="1"/>
  <c r="Y4547" i="1"/>
  <c r="Y4546" i="1"/>
  <c r="Y4545" i="1"/>
  <c r="Y4544" i="1"/>
  <c r="Y4543" i="1"/>
  <c r="Y4542" i="1"/>
  <c r="Y4541" i="1"/>
  <c r="Y4540" i="1"/>
  <c r="Y4539" i="1"/>
  <c r="Y4538" i="1"/>
  <c r="Y4537" i="1"/>
  <c r="Y4536" i="1"/>
  <c r="Y4535" i="1"/>
  <c r="Y4534" i="1"/>
  <c r="Y4533" i="1"/>
  <c r="Y4532" i="1"/>
  <c r="Y4531" i="1"/>
  <c r="Y4530" i="1"/>
  <c r="Y4529" i="1"/>
  <c r="Y4528" i="1"/>
  <c r="Y4527" i="1"/>
  <c r="Y4526" i="1"/>
  <c r="Y4525" i="1"/>
  <c r="Y4524" i="1"/>
  <c r="Y4523" i="1"/>
  <c r="Y4522" i="1"/>
  <c r="Y4521" i="1"/>
  <c r="Y4520" i="1"/>
  <c r="Y4519" i="1"/>
  <c r="Y4518" i="1"/>
  <c r="Y4517" i="1"/>
  <c r="Y4516" i="1"/>
  <c r="Y4515" i="1"/>
  <c r="Y4514" i="1"/>
  <c r="Y4513" i="1"/>
  <c r="Y4512" i="1"/>
  <c r="Y4511" i="1"/>
  <c r="Y4510" i="1"/>
  <c r="Y4509" i="1"/>
  <c r="Y4508" i="1"/>
  <c r="Y4507" i="1"/>
  <c r="Y4506" i="1"/>
  <c r="Y4505" i="1"/>
  <c r="Y4504" i="1"/>
  <c r="Y4503" i="1"/>
  <c r="Y4502" i="1"/>
  <c r="Y4501" i="1"/>
  <c r="Y4500" i="1"/>
  <c r="Y4499" i="1"/>
  <c r="Y4498" i="1"/>
  <c r="Y4497" i="1"/>
  <c r="Y4496" i="1"/>
  <c r="Y4495" i="1"/>
  <c r="Y4494" i="1"/>
  <c r="Y4493" i="1"/>
  <c r="Y4492" i="1"/>
  <c r="Y4491" i="1"/>
  <c r="Y4490" i="1"/>
  <c r="Y4489" i="1"/>
  <c r="Y4488" i="1"/>
  <c r="Y4487" i="1"/>
  <c r="Y4486" i="1"/>
  <c r="Y4485" i="1"/>
  <c r="Y4484" i="1"/>
  <c r="Y4483" i="1"/>
  <c r="Y4482" i="1"/>
  <c r="Y4481" i="1"/>
  <c r="Y4480" i="1"/>
  <c r="Y4479" i="1"/>
  <c r="Y4478" i="1"/>
  <c r="Y4477" i="1"/>
  <c r="Y4476" i="1"/>
  <c r="Y4475" i="1"/>
  <c r="Y4474" i="1"/>
  <c r="Y4473" i="1"/>
  <c r="Y4472" i="1"/>
  <c r="Y4471" i="1"/>
  <c r="Y4470" i="1"/>
  <c r="Y4469" i="1"/>
  <c r="Y4468" i="1"/>
  <c r="Y4467" i="1"/>
  <c r="Y4466" i="1"/>
  <c r="Y4465" i="1"/>
  <c r="Y4464" i="1"/>
  <c r="Y4463" i="1"/>
  <c r="Y4462" i="1"/>
  <c r="Y4461" i="1"/>
  <c r="Y4460" i="1"/>
  <c r="Y4459" i="1"/>
  <c r="Y4458" i="1"/>
  <c r="Y4457" i="1"/>
  <c r="Y4456" i="1"/>
  <c r="Y4455" i="1"/>
  <c r="Y4454" i="1"/>
  <c r="Y4453" i="1"/>
  <c r="Y4452" i="1"/>
  <c r="Y4451" i="1"/>
  <c r="Y4450" i="1"/>
  <c r="Y4449" i="1"/>
  <c r="Y4448" i="1"/>
  <c r="Y4447" i="1"/>
  <c r="Y4446" i="1"/>
  <c r="Y4445" i="1"/>
  <c r="Y4444" i="1"/>
  <c r="Y4443" i="1"/>
  <c r="Y4442" i="1"/>
  <c r="Y4441" i="1"/>
  <c r="Y4440" i="1"/>
  <c r="Y4439" i="1"/>
  <c r="Y4438" i="1"/>
  <c r="Y4437" i="1"/>
  <c r="Y4436" i="1"/>
  <c r="Y4435" i="1"/>
  <c r="Y4434" i="1"/>
  <c r="Y4433" i="1"/>
  <c r="Y4432" i="1"/>
  <c r="Y4431" i="1"/>
  <c r="Y4430" i="1"/>
  <c r="Y4429" i="1"/>
  <c r="Y4428" i="1"/>
  <c r="Y4427" i="1"/>
  <c r="Y4426" i="1"/>
  <c r="Y4425" i="1"/>
  <c r="Y4424" i="1"/>
  <c r="Y4423" i="1"/>
  <c r="Y4422" i="1"/>
  <c r="Y4421" i="1"/>
  <c r="Y4420" i="1"/>
  <c r="Y4419" i="1"/>
  <c r="Y4418" i="1"/>
  <c r="Y4417" i="1"/>
  <c r="Y4416" i="1"/>
  <c r="Y4415" i="1"/>
  <c r="Y4414" i="1"/>
  <c r="Y4413" i="1"/>
  <c r="Y4412" i="1"/>
  <c r="Y4411" i="1"/>
  <c r="Y4410" i="1"/>
  <c r="Y4409" i="1"/>
  <c r="Y4408" i="1"/>
  <c r="Y4407" i="1"/>
  <c r="Y4406" i="1"/>
  <c r="Y4405" i="1"/>
  <c r="Y4404" i="1"/>
  <c r="Y4403" i="1"/>
  <c r="Y4402" i="1"/>
  <c r="Y4401" i="1"/>
  <c r="Y4400" i="1"/>
  <c r="Y4399" i="1"/>
  <c r="Y4398" i="1"/>
  <c r="Y4397" i="1"/>
  <c r="Y4396" i="1"/>
  <c r="Y4395" i="1"/>
  <c r="Y4394" i="1"/>
  <c r="Y4393" i="1"/>
  <c r="Y4392" i="1"/>
  <c r="Y4391" i="1"/>
  <c r="Y4390" i="1"/>
  <c r="Y4389" i="1"/>
  <c r="Y4388" i="1"/>
  <c r="Y4387" i="1"/>
  <c r="Y4386" i="1"/>
  <c r="Y4385" i="1"/>
  <c r="Y4384" i="1"/>
  <c r="Y4383" i="1"/>
  <c r="Y4382" i="1"/>
  <c r="Y4381" i="1"/>
  <c r="Y4380" i="1"/>
  <c r="Y4379" i="1"/>
  <c r="Y4378" i="1"/>
  <c r="Y4377" i="1"/>
  <c r="Y4376" i="1"/>
  <c r="Y4375" i="1"/>
  <c r="Y4374" i="1"/>
  <c r="Y4373" i="1"/>
  <c r="Y4372" i="1"/>
  <c r="Y4371" i="1"/>
  <c r="Y4370" i="1"/>
  <c r="Y4369" i="1"/>
  <c r="Y4368" i="1"/>
  <c r="Y4367" i="1"/>
  <c r="Y4366" i="1"/>
  <c r="Y4365" i="1"/>
  <c r="Y4364" i="1"/>
  <c r="Y4363" i="1"/>
  <c r="Y4362" i="1"/>
  <c r="Y4361" i="1"/>
  <c r="Y4360" i="1"/>
  <c r="Y4359" i="1"/>
  <c r="Y4358" i="1"/>
  <c r="Y4357" i="1"/>
  <c r="Y4356" i="1"/>
  <c r="Y4355" i="1"/>
  <c r="Y4354" i="1"/>
  <c r="Y4353" i="1"/>
  <c r="Y4352" i="1"/>
  <c r="Y4351" i="1"/>
  <c r="Y4350" i="1"/>
  <c r="Y4349" i="1"/>
  <c r="Y4348" i="1"/>
  <c r="Y4347" i="1"/>
  <c r="Y4346" i="1"/>
  <c r="Y4345" i="1"/>
  <c r="Y4344" i="1"/>
  <c r="Y4343" i="1"/>
  <c r="Y4342" i="1"/>
  <c r="Y4341" i="1"/>
  <c r="Y4340" i="1"/>
  <c r="Y4339" i="1"/>
  <c r="Y4338" i="1"/>
  <c r="Y4337" i="1"/>
  <c r="Y4336" i="1"/>
  <c r="Y4335" i="1"/>
  <c r="Y4334" i="1"/>
  <c r="Y4333" i="1"/>
  <c r="Y4332" i="1"/>
  <c r="Y4331" i="1"/>
  <c r="Y4330" i="1"/>
  <c r="Y4329" i="1"/>
  <c r="Y4328" i="1"/>
  <c r="Y4327" i="1"/>
  <c r="Y4326" i="1"/>
  <c r="Y4325" i="1"/>
  <c r="Y4324" i="1"/>
  <c r="Y4323" i="1"/>
  <c r="Y4322" i="1"/>
  <c r="Y4321" i="1"/>
  <c r="Y4320" i="1"/>
  <c r="Y4319" i="1"/>
  <c r="Y4318" i="1"/>
  <c r="Y4317" i="1"/>
  <c r="Y4316" i="1"/>
  <c r="Y4315" i="1"/>
  <c r="Y4314" i="1"/>
  <c r="Y4313" i="1"/>
  <c r="Y4312" i="1"/>
  <c r="Y4311" i="1"/>
  <c r="Y4310" i="1"/>
  <c r="Y4309" i="1"/>
  <c r="Y4308" i="1"/>
  <c r="Y4307" i="1"/>
  <c r="Y4306" i="1"/>
  <c r="Y4305" i="1"/>
  <c r="Y4304" i="1"/>
  <c r="Y4303" i="1"/>
  <c r="Y4302" i="1"/>
  <c r="Y4301" i="1"/>
  <c r="Y4300" i="1"/>
  <c r="Y4299" i="1"/>
  <c r="Y4298" i="1"/>
  <c r="Y4297" i="1"/>
  <c r="Y4296" i="1"/>
  <c r="Y4295" i="1"/>
  <c r="Y4294" i="1"/>
  <c r="Y4293" i="1"/>
  <c r="Y4292" i="1"/>
  <c r="Y4291" i="1"/>
  <c r="Y4290" i="1"/>
  <c r="Y4289" i="1"/>
  <c r="Y4288" i="1"/>
  <c r="Y4287" i="1"/>
  <c r="Y4286" i="1"/>
  <c r="Y4285" i="1"/>
  <c r="Y4284" i="1"/>
  <c r="Y4283" i="1"/>
  <c r="Y4282" i="1"/>
  <c r="Y4281" i="1"/>
  <c r="Y4280" i="1"/>
  <c r="Y4279" i="1"/>
  <c r="Y4278" i="1"/>
  <c r="Y4277" i="1"/>
  <c r="Y4276" i="1"/>
  <c r="Y4275" i="1"/>
  <c r="Y4274" i="1"/>
  <c r="Y4273" i="1"/>
  <c r="Y4272" i="1"/>
  <c r="Y4271" i="1"/>
  <c r="Y4270" i="1"/>
  <c r="Y4269" i="1"/>
  <c r="Y4268" i="1"/>
  <c r="Y4267" i="1"/>
  <c r="Y4266" i="1"/>
  <c r="Y4265" i="1"/>
  <c r="Y4264" i="1"/>
  <c r="Y4263" i="1"/>
  <c r="Y4262" i="1"/>
  <c r="Y4261" i="1"/>
  <c r="Y4260" i="1"/>
  <c r="Y4259" i="1"/>
  <c r="Y4258" i="1"/>
  <c r="Y4257" i="1"/>
  <c r="Y4256" i="1"/>
  <c r="Y4255" i="1"/>
  <c r="Y4254" i="1"/>
  <c r="Y4253" i="1"/>
  <c r="Y4252" i="1"/>
  <c r="Y4251" i="1"/>
  <c r="Y4250" i="1"/>
  <c r="Y4249" i="1"/>
  <c r="Y4248" i="1"/>
  <c r="Y4247" i="1"/>
  <c r="Y4246" i="1"/>
  <c r="Y4245" i="1"/>
  <c r="Y4244" i="1"/>
  <c r="Y4243" i="1"/>
  <c r="Y4242" i="1"/>
  <c r="Y4241" i="1"/>
  <c r="Y4240" i="1"/>
  <c r="Y4239" i="1"/>
  <c r="Y4238" i="1"/>
  <c r="Y4237" i="1"/>
  <c r="Y4236" i="1"/>
  <c r="Y4235" i="1"/>
  <c r="Y4234" i="1"/>
  <c r="Y4233" i="1"/>
  <c r="Y4232" i="1"/>
  <c r="Y4231" i="1"/>
  <c r="Y4230" i="1"/>
  <c r="Y4229" i="1"/>
  <c r="Y4228" i="1"/>
  <c r="Y4227" i="1"/>
  <c r="Y4226" i="1"/>
  <c r="Y4225" i="1"/>
  <c r="Y4224" i="1"/>
  <c r="Y4223" i="1"/>
  <c r="Y4222" i="1"/>
  <c r="Y4221" i="1"/>
  <c r="Y4220" i="1"/>
  <c r="Y4219" i="1"/>
  <c r="Y4218" i="1"/>
  <c r="Y4217" i="1"/>
  <c r="Y4216" i="1"/>
  <c r="Y4215" i="1"/>
  <c r="Y4214" i="1"/>
  <c r="Y4213" i="1"/>
  <c r="Y4212" i="1"/>
  <c r="Y4211" i="1"/>
  <c r="Y4210" i="1"/>
  <c r="Y4209" i="1"/>
  <c r="Y4208" i="1"/>
  <c r="Y4207" i="1"/>
  <c r="Y4206" i="1"/>
  <c r="Y4205" i="1"/>
  <c r="Y4204" i="1"/>
  <c r="Y4203" i="1"/>
  <c r="Y4202" i="1"/>
  <c r="Y4201" i="1"/>
  <c r="Y4200" i="1"/>
  <c r="Y4199" i="1"/>
  <c r="Y4198" i="1"/>
  <c r="Y4197" i="1"/>
  <c r="Y4196" i="1"/>
  <c r="Y4195" i="1"/>
  <c r="Y4194" i="1"/>
  <c r="Y4193" i="1"/>
  <c r="Y4192" i="1"/>
  <c r="Y4191" i="1"/>
  <c r="Y4190" i="1"/>
  <c r="Y4189" i="1"/>
  <c r="Y4188" i="1"/>
  <c r="Y4187" i="1"/>
  <c r="Y4186" i="1"/>
  <c r="Y4185" i="1"/>
  <c r="Y4184" i="1"/>
  <c r="Y4183" i="1"/>
  <c r="Y4182" i="1"/>
  <c r="Y4181" i="1"/>
  <c r="Y4180" i="1"/>
  <c r="Y4179" i="1"/>
  <c r="Y4178" i="1"/>
  <c r="Y4177" i="1"/>
  <c r="Y4176" i="1"/>
  <c r="Y4175" i="1"/>
  <c r="Y4174" i="1"/>
  <c r="Y4173" i="1"/>
  <c r="Y4172" i="1"/>
  <c r="Y4171" i="1"/>
  <c r="Y4170" i="1"/>
  <c r="Y4169" i="1"/>
  <c r="Y4168" i="1"/>
  <c r="Y4167" i="1"/>
  <c r="Y4166" i="1"/>
  <c r="Y4165" i="1"/>
  <c r="Y4164" i="1"/>
  <c r="Y4163" i="1"/>
  <c r="Y4162" i="1"/>
  <c r="Y4161" i="1"/>
  <c r="Y4160" i="1"/>
  <c r="Y4159" i="1"/>
  <c r="Y4158" i="1"/>
  <c r="Y4157" i="1"/>
  <c r="Y4156" i="1"/>
  <c r="Y4155" i="1"/>
  <c r="Y4154" i="1"/>
  <c r="Y4153" i="1"/>
  <c r="Y4152" i="1"/>
  <c r="Y4151" i="1"/>
  <c r="Y4150" i="1"/>
  <c r="Y4149" i="1"/>
  <c r="Y4148" i="1"/>
  <c r="Y4147" i="1"/>
  <c r="Y4146" i="1"/>
  <c r="Y4145" i="1"/>
  <c r="Y4144" i="1"/>
  <c r="Y4143" i="1"/>
  <c r="Y4142" i="1"/>
  <c r="Y4141" i="1"/>
  <c r="Y4140" i="1"/>
  <c r="Y4139" i="1"/>
  <c r="Y4138" i="1"/>
  <c r="Y4137" i="1"/>
  <c r="Y4136" i="1"/>
  <c r="Y4135" i="1"/>
  <c r="Y4134" i="1"/>
  <c r="Y4133" i="1"/>
  <c r="Y4132" i="1"/>
  <c r="Y4131" i="1"/>
  <c r="Y4130" i="1"/>
  <c r="Y4129" i="1"/>
  <c r="Y4128" i="1"/>
  <c r="Y4127" i="1"/>
  <c r="Y4126" i="1"/>
  <c r="Y4125" i="1"/>
  <c r="Y4124" i="1"/>
  <c r="Y4123" i="1"/>
  <c r="Y4122" i="1"/>
  <c r="Y4121" i="1"/>
  <c r="Y4120" i="1"/>
  <c r="Y4119" i="1"/>
  <c r="Y4118" i="1"/>
  <c r="Y4117" i="1"/>
  <c r="Y4116" i="1"/>
  <c r="Y4115" i="1"/>
  <c r="Y4114" i="1"/>
  <c r="Y4113" i="1"/>
  <c r="Y4112" i="1"/>
  <c r="Y4111" i="1"/>
  <c r="Y4110" i="1"/>
  <c r="Y4109" i="1"/>
  <c r="Y4108" i="1"/>
  <c r="Y4107" i="1"/>
  <c r="Y4106" i="1"/>
  <c r="Y4105" i="1"/>
  <c r="Y4104" i="1"/>
  <c r="Y4103" i="1"/>
  <c r="Y4102" i="1"/>
  <c r="Y4101" i="1"/>
  <c r="Y4100" i="1"/>
  <c r="Y4099" i="1"/>
  <c r="Y4098" i="1"/>
  <c r="Y4097" i="1"/>
  <c r="Y4096" i="1"/>
  <c r="Y4095" i="1"/>
  <c r="Y4094" i="1"/>
  <c r="Y4093" i="1"/>
  <c r="Y4092" i="1"/>
  <c r="Y4091" i="1"/>
  <c r="Y4090" i="1"/>
  <c r="Y4089" i="1"/>
  <c r="Y4088" i="1"/>
  <c r="Y4087" i="1"/>
  <c r="Y4086" i="1"/>
  <c r="Y4085" i="1"/>
  <c r="Y4084" i="1"/>
  <c r="Y4083" i="1"/>
  <c r="Y4082" i="1"/>
  <c r="Y4081" i="1"/>
  <c r="Y4080" i="1"/>
  <c r="Y4079" i="1"/>
  <c r="Y4078" i="1"/>
  <c r="Y4077" i="1"/>
  <c r="Y4076" i="1"/>
  <c r="Y4075" i="1"/>
  <c r="Y4074" i="1"/>
  <c r="Y4073" i="1"/>
  <c r="Y4072" i="1"/>
  <c r="Y4071" i="1"/>
  <c r="Y4070" i="1"/>
  <c r="Y4069" i="1"/>
  <c r="Y4068" i="1"/>
  <c r="Y4067" i="1"/>
  <c r="Y4066" i="1"/>
  <c r="Y4065" i="1"/>
  <c r="Y4064" i="1"/>
  <c r="Y4063" i="1"/>
  <c r="Y4062" i="1"/>
  <c r="Y4061" i="1"/>
  <c r="Y4060" i="1"/>
  <c r="Y4059" i="1"/>
  <c r="Y4058" i="1"/>
  <c r="Y4057" i="1"/>
  <c r="Y4056" i="1"/>
  <c r="Y4055" i="1"/>
  <c r="Y4054" i="1"/>
  <c r="Y4053" i="1"/>
  <c r="Y4052" i="1"/>
  <c r="Y4051" i="1"/>
  <c r="Y4050" i="1"/>
  <c r="Y4049" i="1"/>
  <c r="Y4048" i="1"/>
  <c r="Y4047" i="1"/>
  <c r="Y4046" i="1"/>
  <c r="Y4045" i="1"/>
  <c r="Y4044" i="1"/>
  <c r="Y4043" i="1"/>
  <c r="Y4042" i="1"/>
  <c r="Y4041" i="1"/>
  <c r="Y4040" i="1"/>
  <c r="Y4039" i="1"/>
  <c r="Y4038" i="1"/>
  <c r="Y4037" i="1"/>
  <c r="Y4036" i="1"/>
  <c r="Y4035" i="1"/>
  <c r="Y4034" i="1"/>
  <c r="Y4033" i="1"/>
  <c r="Y4032" i="1"/>
  <c r="Y4031" i="1"/>
  <c r="Y4030" i="1"/>
  <c r="Y4029" i="1"/>
  <c r="Y4028" i="1"/>
  <c r="Y4027" i="1"/>
  <c r="Y4026" i="1"/>
  <c r="Y4025" i="1"/>
  <c r="Y4024" i="1"/>
  <c r="Y4023" i="1"/>
  <c r="Y4022" i="1"/>
  <c r="Y4021" i="1"/>
  <c r="Y4020" i="1"/>
  <c r="Y4019" i="1"/>
  <c r="Y4018" i="1"/>
  <c r="Y4017" i="1"/>
  <c r="Y4016" i="1"/>
  <c r="Y4015" i="1"/>
  <c r="Y4014" i="1"/>
  <c r="Y4013" i="1"/>
  <c r="Y4012" i="1"/>
  <c r="Y4011" i="1"/>
  <c r="Y4010" i="1"/>
  <c r="Y4009" i="1"/>
  <c r="Y4008" i="1"/>
  <c r="Y4007" i="1"/>
  <c r="Y4006" i="1"/>
  <c r="Y4005" i="1"/>
  <c r="Y4004" i="1"/>
  <c r="Y4003" i="1"/>
  <c r="Y4002" i="1"/>
  <c r="Y4001" i="1"/>
  <c r="Y4000" i="1"/>
  <c r="Y3999" i="1"/>
  <c r="Y3998" i="1"/>
  <c r="Y3997" i="1"/>
  <c r="Y3996" i="1"/>
  <c r="Y3995" i="1"/>
  <c r="Y3994" i="1"/>
  <c r="Y3993" i="1"/>
  <c r="Y3992" i="1"/>
  <c r="Y3991" i="1"/>
  <c r="Y3990" i="1"/>
  <c r="Y3989" i="1"/>
  <c r="Y3988" i="1"/>
  <c r="Y3987" i="1"/>
  <c r="Y3986" i="1"/>
  <c r="Y3985" i="1"/>
  <c r="Y3984" i="1"/>
  <c r="Y3983" i="1"/>
  <c r="Y3982" i="1"/>
  <c r="Y3981" i="1"/>
  <c r="Y3980" i="1"/>
  <c r="Y3979" i="1"/>
  <c r="Y3978" i="1"/>
  <c r="Y3977" i="1"/>
  <c r="Y3976" i="1"/>
  <c r="Y3975" i="1"/>
  <c r="Y3974" i="1"/>
  <c r="Y3973" i="1"/>
  <c r="Y3972" i="1"/>
  <c r="Y3971" i="1"/>
  <c r="Y3970" i="1"/>
  <c r="Y3969" i="1"/>
  <c r="Y3968" i="1"/>
  <c r="Y3967" i="1"/>
  <c r="Y3966" i="1"/>
  <c r="Y3965" i="1"/>
  <c r="Y3964" i="1"/>
  <c r="Y3963" i="1"/>
  <c r="Y3962" i="1"/>
  <c r="Y3961" i="1"/>
  <c r="Y3960" i="1"/>
  <c r="Y3959" i="1"/>
  <c r="Y3958" i="1"/>
  <c r="Y3957" i="1"/>
  <c r="Y3956" i="1"/>
  <c r="Y3955" i="1"/>
  <c r="Y3954" i="1"/>
  <c r="Y3953" i="1"/>
  <c r="Y3952" i="1"/>
  <c r="Y3951" i="1"/>
  <c r="Y3950" i="1"/>
  <c r="Y3949" i="1"/>
  <c r="Y3948" i="1"/>
  <c r="Y3947" i="1"/>
  <c r="Y3946" i="1"/>
  <c r="Y3945" i="1"/>
  <c r="Y3944" i="1"/>
  <c r="Y3943" i="1"/>
  <c r="Y3942" i="1"/>
  <c r="Y3941" i="1"/>
  <c r="Y3940" i="1"/>
  <c r="Y3939" i="1"/>
  <c r="Y3938" i="1"/>
  <c r="Y3937" i="1"/>
  <c r="Y3936" i="1"/>
  <c r="Y3935" i="1"/>
  <c r="Y3934" i="1"/>
  <c r="Y3933" i="1"/>
  <c r="Y3932" i="1"/>
  <c r="Y3931" i="1"/>
  <c r="Y3930" i="1"/>
  <c r="Y3929" i="1"/>
  <c r="Y3928" i="1"/>
  <c r="Y3927" i="1"/>
  <c r="Y3926" i="1"/>
  <c r="Y3925" i="1"/>
  <c r="Y3924" i="1"/>
  <c r="Y3923" i="1"/>
  <c r="Y3922" i="1"/>
  <c r="Y3921" i="1"/>
  <c r="Y3920" i="1"/>
  <c r="Y3919" i="1"/>
  <c r="Y3918" i="1"/>
  <c r="Y3917" i="1"/>
  <c r="Y3916" i="1"/>
  <c r="Y3915" i="1"/>
  <c r="Y3914" i="1"/>
  <c r="Y3913" i="1"/>
  <c r="Y3912" i="1"/>
  <c r="Y3911" i="1"/>
  <c r="Y3910" i="1"/>
  <c r="Y3909" i="1"/>
  <c r="Y3908" i="1"/>
  <c r="Y3907" i="1"/>
  <c r="Y3906" i="1"/>
  <c r="Y3905" i="1"/>
  <c r="Y3904" i="1"/>
  <c r="Y3903" i="1"/>
  <c r="Y3902" i="1"/>
  <c r="Y3901" i="1"/>
  <c r="Y3900" i="1"/>
  <c r="Y3899" i="1"/>
  <c r="Y3898" i="1"/>
  <c r="Y3897" i="1"/>
  <c r="Y3896" i="1"/>
  <c r="Y3895" i="1"/>
  <c r="Y3894" i="1"/>
  <c r="Y3893" i="1"/>
  <c r="Y3892" i="1"/>
  <c r="Y3891" i="1"/>
  <c r="Y3890" i="1"/>
  <c r="Y3889" i="1"/>
  <c r="Y3888" i="1"/>
  <c r="Y3887" i="1"/>
  <c r="Y3886" i="1"/>
  <c r="Y3885" i="1"/>
  <c r="Y3884" i="1"/>
  <c r="Y3883" i="1"/>
  <c r="Y3882" i="1"/>
  <c r="Y3881" i="1"/>
  <c r="Y3880" i="1"/>
  <c r="Y3879" i="1"/>
  <c r="Y3878" i="1"/>
  <c r="Y3877" i="1"/>
  <c r="Y3876" i="1"/>
  <c r="Y3875" i="1"/>
  <c r="Y3874" i="1"/>
  <c r="Y3873" i="1"/>
  <c r="Y3872" i="1"/>
  <c r="Y3871" i="1"/>
  <c r="Y3870" i="1"/>
  <c r="Y3869" i="1"/>
  <c r="Y3868" i="1"/>
  <c r="Y3867" i="1"/>
  <c r="Y3866" i="1"/>
  <c r="Y3865" i="1"/>
  <c r="Y3864" i="1"/>
  <c r="Y3863" i="1"/>
  <c r="Y3862" i="1"/>
  <c r="Y3861" i="1"/>
  <c r="Y3860" i="1"/>
  <c r="Y3859" i="1"/>
  <c r="Y3858" i="1"/>
  <c r="Y3857" i="1"/>
  <c r="Y3856" i="1"/>
  <c r="Y3855" i="1"/>
  <c r="Y3854" i="1"/>
  <c r="Y3853" i="1"/>
  <c r="Y3852" i="1"/>
  <c r="Y3851" i="1"/>
  <c r="Y3850" i="1"/>
  <c r="Y3849" i="1"/>
  <c r="Y3848" i="1"/>
  <c r="Y3847" i="1"/>
  <c r="Y3846" i="1"/>
  <c r="Y3845" i="1"/>
  <c r="Y3844" i="1"/>
  <c r="Y3843" i="1"/>
  <c r="Y3842" i="1"/>
  <c r="Y3841" i="1"/>
  <c r="Y3840" i="1"/>
  <c r="Y3839" i="1"/>
  <c r="Y3838" i="1"/>
  <c r="Y3837" i="1"/>
  <c r="Y3836" i="1"/>
  <c r="Y3835" i="1"/>
  <c r="Y3834" i="1"/>
  <c r="Y3833" i="1"/>
  <c r="Y3832" i="1"/>
  <c r="Y3831" i="1"/>
  <c r="Y3830" i="1"/>
  <c r="Y3829" i="1"/>
  <c r="Y3828" i="1"/>
  <c r="Y3827" i="1"/>
  <c r="Y3826" i="1"/>
  <c r="Y3825" i="1"/>
  <c r="Y3824" i="1"/>
  <c r="Y3823" i="1"/>
  <c r="Y3822" i="1"/>
  <c r="Y3821" i="1"/>
  <c r="Y3820" i="1"/>
  <c r="Y3819" i="1"/>
  <c r="Y3818" i="1"/>
  <c r="Y3817" i="1"/>
  <c r="Y3816" i="1"/>
  <c r="Y3815" i="1"/>
  <c r="Y3814" i="1"/>
  <c r="Y3813" i="1"/>
  <c r="Y3812" i="1"/>
  <c r="Y3811" i="1"/>
  <c r="Y3810" i="1"/>
  <c r="Y3809" i="1"/>
  <c r="Y3808" i="1"/>
  <c r="Y3807" i="1"/>
  <c r="Y3806" i="1"/>
  <c r="Y3805" i="1"/>
  <c r="Y3804" i="1"/>
  <c r="Y3803" i="1"/>
  <c r="Y3802" i="1"/>
  <c r="Y3801" i="1"/>
  <c r="Y3800" i="1"/>
  <c r="Y3799" i="1"/>
  <c r="Y3798" i="1"/>
  <c r="Y3797" i="1"/>
  <c r="Y3796" i="1"/>
  <c r="Y3795" i="1"/>
  <c r="Y3794" i="1"/>
  <c r="Y3793" i="1"/>
  <c r="Y3792" i="1"/>
  <c r="Y3791" i="1"/>
  <c r="Y3790" i="1"/>
  <c r="Y3789" i="1"/>
  <c r="Y3788" i="1"/>
  <c r="Y3787" i="1"/>
  <c r="Y3786" i="1"/>
  <c r="Y3785" i="1"/>
  <c r="Y3784" i="1"/>
  <c r="Y3783" i="1"/>
  <c r="Y3782" i="1"/>
  <c r="Y3781" i="1"/>
  <c r="Y3780" i="1"/>
  <c r="Y3779" i="1"/>
  <c r="Y3778" i="1"/>
  <c r="Y3777" i="1"/>
  <c r="Y3776" i="1"/>
  <c r="Y3775" i="1"/>
  <c r="Y3774" i="1"/>
  <c r="Y3773" i="1"/>
  <c r="Y3772" i="1"/>
  <c r="Y3771" i="1"/>
  <c r="Y3770" i="1"/>
  <c r="Y3769" i="1"/>
  <c r="Y3768" i="1"/>
  <c r="Y3767" i="1"/>
  <c r="Y3766" i="1"/>
  <c r="Y3765" i="1"/>
  <c r="Y3764" i="1"/>
  <c r="Y3763" i="1"/>
  <c r="Y3762" i="1"/>
  <c r="Y3761" i="1"/>
  <c r="Y3760" i="1"/>
  <c r="Y3759" i="1"/>
  <c r="Y3758" i="1"/>
  <c r="Y3757" i="1"/>
  <c r="Y3756" i="1"/>
  <c r="Y3755" i="1"/>
  <c r="Y3754" i="1"/>
  <c r="Y3753" i="1"/>
  <c r="Y3752" i="1"/>
  <c r="Y3751" i="1"/>
  <c r="Y3750" i="1"/>
  <c r="Y3749" i="1"/>
  <c r="Y3748" i="1"/>
  <c r="Y3747" i="1"/>
  <c r="Y3746" i="1"/>
  <c r="Y3745" i="1"/>
  <c r="Y3744" i="1"/>
  <c r="Y3743" i="1"/>
  <c r="Y3742" i="1"/>
  <c r="Y3741" i="1"/>
  <c r="Y3740" i="1"/>
  <c r="Y3739" i="1"/>
  <c r="Y3738" i="1"/>
  <c r="Y3737" i="1"/>
  <c r="Y3736" i="1"/>
  <c r="Y3735" i="1"/>
  <c r="Y3734" i="1"/>
  <c r="Y3733" i="1"/>
  <c r="Y3732" i="1"/>
  <c r="Y3731" i="1"/>
  <c r="Y3730" i="1"/>
  <c r="Y3729" i="1"/>
  <c r="Y3728" i="1"/>
  <c r="Y3727" i="1"/>
  <c r="Y3726" i="1"/>
  <c r="Y3725" i="1"/>
  <c r="Y3724" i="1"/>
  <c r="Y3723" i="1"/>
  <c r="Y3722" i="1"/>
  <c r="Y3721" i="1"/>
  <c r="Y3720" i="1"/>
  <c r="Y3719" i="1"/>
  <c r="Y3718" i="1"/>
  <c r="Y3717" i="1"/>
  <c r="Y3716" i="1"/>
  <c r="Y3715" i="1"/>
  <c r="Y3714" i="1"/>
  <c r="Y3713" i="1"/>
  <c r="Y3712" i="1"/>
  <c r="Y3711" i="1"/>
  <c r="Y3710" i="1"/>
  <c r="Y3709" i="1"/>
  <c r="Y3708" i="1"/>
  <c r="Y3707" i="1"/>
  <c r="Y3706" i="1"/>
  <c r="Y3705" i="1"/>
  <c r="Y3704" i="1"/>
  <c r="Y3703" i="1"/>
  <c r="Y3702" i="1"/>
  <c r="Y3701" i="1"/>
  <c r="Y3700" i="1"/>
  <c r="Y3699" i="1"/>
  <c r="Y3698" i="1"/>
  <c r="Y3697" i="1"/>
  <c r="Y3696" i="1"/>
  <c r="Y3695" i="1"/>
  <c r="Y3694" i="1"/>
  <c r="Y3693" i="1"/>
  <c r="Y3692" i="1"/>
  <c r="Y3691" i="1"/>
  <c r="Y3690" i="1"/>
  <c r="Y3689" i="1"/>
  <c r="Y3688" i="1"/>
  <c r="Y3687" i="1"/>
  <c r="Y3686" i="1"/>
  <c r="Y3685" i="1"/>
  <c r="Y3684" i="1"/>
  <c r="Y3683" i="1"/>
  <c r="Y3682" i="1"/>
  <c r="Y3681" i="1"/>
  <c r="Y3680" i="1"/>
  <c r="Y3679" i="1"/>
  <c r="Y3678" i="1"/>
  <c r="Y3677" i="1"/>
  <c r="Y3676" i="1"/>
  <c r="Y3675" i="1"/>
  <c r="Y3674" i="1"/>
  <c r="Y3673" i="1"/>
  <c r="Y3672" i="1"/>
  <c r="Y3671" i="1"/>
  <c r="Y3670" i="1"/>
  <c r="Y3669" i="1"/>
  <c r="Y3668" i="1"/>
  <c r="Y3667" i="1"/>
  <c r="Y3666" i="1"/>
  <c r="Y3665" i="1"/>
  <c r="Y3664" i="1"/>
  <c r="Y3663" i="1"/>
  <c r="Y3662" i="1"/>
  <c r="Y3661" i="1"/>
  <c r="Y3660" i="1"/>
  <c r="Y3659" i="1"/>
  <c r="Y3658" i="1"/>
  <c r="Y3657" i="1"/>
  <c r="Y3656" i="1"/>
  <c r="Y3655" i="1"/>
  <c r="Y3654" i="1"/>
  <c r="Y3653" i="1"/>
  <c r="Y3652" i="1"/>
  <c r="Y3651" i="1"/>
  <c r="Y3650" i="1"/>
  <c r="Y3649" i="1"/>
  <c r="Y3648" i="1"/>
  <c r="Y3647" i="1"/>
  <c r="Y3646" i="1"/>
  <c r="Y3645" i="1"/>
  <c r="Y3644" i="1"/>
  <c r="Y3643" i="1"/>
  <c r="Y3642" i="1"/>
  <c r="Y3641" i="1"/>
  <c r="Y3640" i="1"/>
  <c r="Y3639" i="1"/>
  <c r="Y3638" i="1"/>
  <c r="Y3637" i="1"/>
  <c r="Y3636" i="1"/>
  <c r="Y3635" i="1"/>
  <c r="Y3634" i="1"/>
  <c r="Y3633" i="1"/>
  <c r="Y3632" i="1"/>
  <c r="Y3631" i="1"/>
  <c r="Y3630" i="1"/>
  <c r="Y3629" i="1"/>
  <c r="Y3628" i="1"/>
  <c r="Y3627" i="1"/>
  <c r="Y3626" i="1"/>
  <c r="Y3625" i="1"/>
  <c r="Y3624" i="1"/>
  <c r="Y3623" i="1"/>
  <c r="Y3622" i="1"/>
  <c r="Y3621" i="1"/>
  <c r="Y3620" i="1"/>
  <c r="Y3619" i="1"/>
  <c r="Y3618" i="1"/>
  <c r="Y3617" i="1"/>
  <c r="Y3616" i="1"/>
  <c r="Y3615" i="1"/>
  <c r="Y3614" i="1"/>
  <c r="Y3613" i="1"/>
  <c r="Y3612" i="1"/>
  <c r="Y3611" i="1"/>
  <c r="Y3610" i="1"/>
  <c r="Y3609" i="1"/>
  <c r="Y3608" i="1"/>
  <c r="Y3607" i="1"/>
  <c r="Y3606" i="1"/>
  <c r="Y3605" i="1"/>
  <c r="Y3604" i="1"/>
  <c r="Y3603" i="1"/>
  <c r="Y3602" i="1"/>
  <c r="Y3601" i="1"/>
  <c r="Y3600" i="1"/>
  <c r="Y3599" i="1"/>
  <c r="Y3598" i="1"/>
  <c r="Y3597" i="1"/>
  <c r="Y3596" i="1"/>
  <c r="Y3595" i="1"/>
  <c r="Y3594" i="1"/>
  <c r="Y3593" i="1"/>
  <c r="Y3592" i="1"/>
  <c r="Y3591" i="1"/>
  <c r="Y3590" i="1"/>
  <c r="Y3589" i="1"/>
  <c r="Y3588" i="1"/>
  <c r="Y3587" i="1"/>
  <c r="Y3586" i="1"/>
  <c r="Y3585" i="1"/>
  <c r="Y3584" i="1"/>
  <c r="Y3583" i="1"/>
  <c r="Y3582" i="1"/>
  <c r="Y3581" i="1"/>
  <c r="Y3580" i="1"/>
  <c r="Y3579" i="1"/>
  <c r="Y3578" i="1"/>
  <c r="Y3577" i="1"/>
  <c r="Y3576" i="1"/>
  <c r="Y3575" i="1"/>
  <c r="Y3574" i="1"/>
  <c r="Y3573" i="1"/>
  <c r="Y3572" i="1"/>
  <c r="Y3571" i="1"/>
  <c r="Y3570" i="1"/>
  <c r="Y3569" i="1"/>
  <c r="Y3568" i="1"/>
  <c r="Y3567" i="1"/>
  <c r="Y3566" i="1"/>
  <c r="Y3565" i="1"/>
  <c r="Y3564" i="1"/>
  <c r="Y3563" i="1"/>
  <c r="Y3562" i="1"/>
  <c r="Y3561" i="1"/>
  <c r="Y3560" i="1"/>
  <c r="Y3559" i="1"/>
  <c r="Y3558" i="1"/>
  <c r="Y3557" i="1"/>
  <c r="Y3556" i="1"/>
  <c r="Y3555" i="1"/>
  <c r="Y3554" i="1"/>
  <c r="Y3553" i="1"/>
  <c r="Y3552" i="1"/>
  <c r="Y3551" i="1"/>
  <c r="Y3550" i="1"/>
  <c r="Y3549" i="1"/>
  <c r="Y3548" i="1"/>
  <c r="Y3547" i="1"/>
  <c r="Y3546" i="1"/>
  <c r="Y3545" i="1"/>
  <c r="Y3544" i="1"/>
  <c r="Y3543" i="1"/>
  <c r="Y3542" i="1"/>
  <c r="Y3541" i="1"/>
  <c r="Y3540" i="1"/>
  <c r="Y3539" i="1"/>
  <c r="Y3538" i="1"/>
  <c r="Y3537" i="1"/>
  <c r="Y3536" i="1"/>
  <c r="Y3535" i="1"/>
  <c r="Y3534" i="1"/>
  <c r="Y3533" i="1"/>
  <c r="Y3532" i="1"/>
  <c r="Y3531" i="1"/>
  <c r="Y3530" i="1"/>
  <c r="Y3529" i="1"/>
  <c r="Y3528" i="1"/>
  <c r="Y3527" i="1"/>
  <c r="Y3526" i="1"/>
  <c r="Y3525" i="1"/>
  <c r="Y3524" i="1"/>
  <c r="Y3523" i="1"/>
  <c r="Y3522" i="1"/>
  <c r="Y3521" i="1"/>
  <c r="Y3520" i="1"/>
  <c r="Y3519" i="1"/>
  <c r="Y3518" i="1"/>
  <c r="Y3517" i="1"/>
  <c r="Y3516" i="1"/>
  <c r="Y3515" i="1"/>
  <c r="Y3514" i="1"/>
  <c r="Y3513" i="1"/>
  <c r="Y3512" i="1"/>
  <c r="Y3511" i="1"/>
  <c r="Y3510" i="1"/>
  <c r="Y3509" i="1"/>
  <c r="Y3508" i="1"/>
  <c r="Y3507" i="1"/>
  <c r="Y3506" i="1"/>
  <c r="Y3505" i="1"/>
  <c r="Y3504" i="1"/>
  <c r="Y3503" i="1"/>
  <c r="Y3502" i="1"/>
  <c r="Y3501" i="1"/>
  <c r="Y3500" i="1"/>
  <c r="Y3499" i="1"/>
  <c r="Y3498" i="1"/>
  <c r="Y3497" i="1"/>
  <c r="Y3496" i="1"/>
  <c r="Y3495" i="1"/>
  <c r="Y3494" i="1"/>
  <c r="Y3493" i="1"/>
  <c r="Y3492" i="1"/>
  <c r="Y3491" i="1"/>
  <c r="Y3490" i="1"/>
  <c r="Y3489" i="1"/>
  <c r="Y3488" i="1"/>
  <c r="Y3487" i="1"/>
  <c r="Y3486" i="1"/>
  <c r="Y3485" i="1"/>
  <c r="Y3484" i="1"/>
  <c r="Y3483" i="1"/>
  <c r="Y3482" i="1"/>
  <c r="Y3481" i="1"/>
  <c r="Y3480" i="1"/>
  <c r="Y3479" i="1"/>
  <c r="Y3478" i="1"/>
  <c r="Y3477" i="1"/>
  <c r="Y3476" i="1"/>
  <c r="Y3475" i="1"/>
  <c r="Y3474" i="1"/>
  <c r="Y3473" i="1"/>
  <c r="Y3472" i="1"/>
  <c r="Y3471" i="1"/>
  <c r="Y3470" i="1"/>
  <c r="Y3469" i="1"/>
  <c r="Y3468" i="1"/>
  <c r="Y3467" i="1"/>
  <c r="Y3466" i="1"/>
  <c r="Y3465" i="1"/>
  <c r="Y3464" i="1"/>
  <c r="Y3463" i="1"/>
  <c r="Y3462" i="1"/>
  <c r="Y3461" i="1"/>
  <c r="Y3460" i="1"/>
  <c r="Y3459" i="1"/>
  <c r="Y3458" i="1"/>
  <c r="Y3457" i="1"/>
  <c r="Y3456" i="1"/>
  <c r="Y3455" i="1"/>
  <c r="Y3454" i="1"/>
  <c r="Y3453" i="1"/>
  <c r="Y3452" i="1"/>
  <c r="Y3451" i="1"/>
  <c r="Y3450" i="1"/>
  <c r="Y3449" i="1"/>
  <c r="Y3448" i="1"/>
  <c r="Y3447" i="1"/>
  <c r="Y3446" i="1"/>
  <c r="Y3445" i="1"/>
  <c r="Y3444" i="1"/>
  <c r="Y3443" i="1"/>
  <c r="Y3442" i="1"/>
  <c r="Y3441" i="1"/>
  <c r="Y3440" i="1"/>
  <c r="Y3439" i="1"/>
  <c r="Y3438" i="1"/>
  <c r="Y3437" i="1"/>
  <c r="Y3436" i="1"/>
  <c r="Y3435" i="1"/>
  <c r="Y3434" i="1"/>
  <c r="Y3433" i="1"/>
  <c r="Y3432" i="1"/>
  <c r="Y3431" i="1"/>
  <c r="Y3430" i="1"/>
  <c r="Y3429" i="1"/>
  <c r="Y3428" i="1"/>
  <c r="Y3427" i="1"/>
  <c r="Y3426" i="1"/>
  <c r="Y3425" i="1"/>
  <c r="Y3424" i="1"/>
  <c r="Y3423" i="1"/>
  <c r="Y3422" i="1"/>
  <c r="Y3421" i="1"/>
  <c r="Y3420" i="1"/>
  <c r="Y3419" i="1"/>
  <c r="Y3418" i="1"/>
  <c r="Y3417" i="1"/>
  <c r="Y3416" i="1"/>
  <c r="Y3415" i="1"/>
  <c r="Y3414" i="1"/>
  <c r="Y3413" i="1"/>
  <c r="Y3412" i="1"/>
  <c r="Y3411" i="1"/>
  <c r="Y3410" i="1"/>
  <c r="Y3409" i="1"/>
  <c r="Y3408" i="1"/>
  <c r="Y3407" i="1"/>
  <c r="Y3406" i="1"/>
  <c r="Y3405" i="1"/>
  <c r="Y3404" i="1"/>
  <c r="Y3403" i="1"/>
  <c r="Y3402" i="1"/>
  <c r="Y3401" i="1"/>
  <c r="Y3400" i="1"/>
  <c r="Y3399" i="1"/>
  <c r="Y3398" i="1"/>
  <c r="Y3397" i="1"/>
  <c r="Y3396" i="1"/>
  <c r="Y3395" i="1"/>
  <c r="Y3394" i="1"/>
  <c r="Y3393" i="1"/>
  <c r="Y3392" i="1"/>
  <c r="Y3391" i="1"/>
  <c r="Y3390" i="1"/>
  <c r="Y3389" i="1"/>
  <c r="Y3388" i="1"/>
  <c r="Y3387" i="1"/>
  <c r="Y3386" i="1"/>
  <c r="Y3385" i="1"/>
  <c r="Y3384" i="1"/>
  <c r="Y3383" i="1"/>
  <c r="Y3382" i="1"/>
  <c r="Y3381" i="1"/>
  <c r="Y3380" i="1"/>
  <c r="Y3379" i="1"/>
  <c r="Y3378" i="1"/>
  <c r="Y3377" i="1"/>
  <c r="Y3376" i="1"/>
  <c r="Y3375" i="1"/>
  <c r="Y3374" i="1"/>
  <c r="Y3373" i="1"/>
  <c r="Y3372" i="1"/>
  <c r="Y3371" i="1"/>
  <c r="Y3370" i="1"/>
  <c r="Y3369" i="1"/>
  <c r="Y3368" i="1"/>
  <c r="Y3367" i="1"/>
  <c r="Y3366" i="1"/>
  <c r="Y3365" i="1"/>
  <c r="Y3364" i="1"/>
  <c r="Y3363" i="1"/>
  <c r="Y3362" i="1"/>
  <c r="Y3361" i="1"/>
  <c r="Y3360" i="1"/>
  <c r="Y3359" i="1"/>
  <c r="Y3358" i="1"/>
  <c r="Y3357" i="1"/>
  <c r="Y3356" i="1"/>
  <c r="Y3355" i="1"/>
  <c r="Y3354" i="1"/>
  <c r="Y3353" i="1"/>
  <c r="Y3352" i="1"/>
  <c r="Y3351" i="1"/>
  <c r="Y3350" i="1"/>
  <c r="Y3349" i="1"/>
  <c r="Y3348" i="1"/>
  <c r="Y3347" i="1"/>
  <c r="Y3346" i="1"/>
  <c r="Y3345" i="1"/>
  <c r="Y3344" i="1"/>
  <c r="Y3343" i="1"/>
  <c r="Y3342" i="1"/>
  <c r="Y3341" i="1"/>
  <c r="Y3340" i="1"/>
  <c r="Y3339" i="1"/>
  <c r="Y3338" i="1"/>
  <c r="Y3337" i="1"/>
  <c r="Y3336" i="1"/>
  <c r="Y3335" i="1"/>
  <c r="Y3334" i="1"/>
  <c r="Y3333" i="1"/>
  <c r="Y3332" i="1"/>
  <c r="Y3331" i="1"/>
  <c r="Y3330" i="1"/>
  <c r="Y3329" i="1"/>
  <c r="Y3328" i="1"/>
  <c r="Y3327" i="1"/>
  <c r="Y3326" i="1"/>
  <c r="Y3325" i="1"/>
  <c r="Y3324" i="1"/>
  <c r="Y3323" i="1"/>
  <c r="Y3322" i="1"/>
  <c r="Y3321" i="1"/>
  <c r="Y3320" i="1"/>
  <c r="Y3319" i="1"/>
  <c r="Y3318" i="1"/>
  <c r="Y3317" i="1"/>
  <c r="Y3316" i="1"/>
  <c r="Y3315" i="1"/>
  <c r="Y3314" i="1"/>
  <c r="Y3313" i="1"/>
  <c r="Y3312" i="1"/>
  <c r="Y3311" i="1"/>
  <c r="Y3310" i="1"/>
  <c r="Y3309" i="1"/>
  <c r="Y3308" i="1"/>
  <c r="Y3307" i="1"/>
  <c r="Y3306" i="1"/>
  <c r="Y3305" i="1"/>
  <c r="Y3304" i="1"/>
  <c r="Y3303" i="1"/>
  <c r="Y3302" i="1"/>
  <c r="Y3301" i="1"/>
  <c r="Y3300" i="1"/>
  <c r="Y3299" i="1"/>
  <c r="Y3298" i="1"/>
  <c r="Y3297" i="1"/>
  <c r="Y3296" i="1"/>
  <c r="Y3295" i="1"/>
  <c r="Y3294" i="1"/>
  <c r="Y3293" i="1"/>
  <c r="Y3292" i="1"/>
  <c r="Y3291" i="1"/>
  <c r="Y3290" i="1"/>
  <c r="Y3289" i="1"/>
  <c r="Y3288" i="1"/>
  <c r="Y3287" i="1"/>
  <c r="Y3286" i="1"/>
  <c r="Y3285" i="1"/>
  <c r="Y3284" i="1"/>
  <c r="Y3283" i="1"/>
  <c r="Y3282" i="1"/>
  <c r="Y3281" i="1"/>
  <c r="Y3280" i="1"/>
  <c r="Y3279" i="1"/>
  <c r="Y3278" i="1"/>
  <c r="Y3277" i="1"/>
  <c r="Y3276" i="1"/>
  <c r="Y3275" i="1"/>
  <c r="Y3274" i="1"/>
  <c r="Y3273" i="1"/>
  <c r="Y3272" i="1"/>
  <c r="Y3271" i="1"/>
  <c r="Y3270" i="1"/>
  <c r="Y3269" i="1"/>
  <c r="Y3268" i="1"/>
  <c r="Y3267" i="1"/>
  <c r="Y3266" i="1"/>
  <c r="Y3265" i="1"/>
  <c r="Y3264" i="1"/>
  <c r="Y3263" i="1"/>
  <c r="Y3262" i="1"/>
  <c r="Y3261" i="1"/>
  <c r="Y3260" i="1"/>
  <c r="Y3259" i="1"/>
  <c r="Y3258" i="1"/>
  <c r="Y3257" i="1"/>
  <c r="Y3256" i="1"/>
  <c r="Y3255" i="1"/>
  <c r="Y3254" i="1"/>
  <c r="Y3253" i="1"/>
  <c r="Y3252" i="1"/>
  <c r="Y3251" i="1"/>
  <c r="Y3250" i="1"/>
  <c r="Y3249" i="1"/>
  <c r="Y3248" i="1"/>
  <c r="Y3247" i="1"/>
  <c r="Y3246" i="1"/>
  <c r="Y3245" i="1"/>
  <c r="Y3244" i="1"/>
  <c r="Y3243" i="1"/>
  <c r="Y3242" i="1"/>
  <c r="Y3241" i="1"/>
  <c r="Y3240" i="1"/>
  <c r="Y3239" i="1"/>
  <c r="Y3238" i="1"/>
  <c r="Y3237" i="1"/>
  <c r="Y3236" i="1"/>
  <c r="Y3235" i="1"/>
  <c r="Y3234" i="1"/>
  <c r="Y3233" i="1"/>
  <c r="Y3232" i="1"/>
  <c r="Y3231" i="1"/>
  <c r="Y3230" i="1"/>
  <c r="Y3229" i="1"/>
  <c r="Y3228" i="1"/>
  <c r="Y3227" i="1"/>
  <c r="Y3226" i="1"/>
  <c r="Y3225" i="1"/>
  <c r="Y3224" i="1"/>
  <c r="Y3223" i="1"/>
  <c r="Y3222" i="1"/>
  <c r="Y3221" i="1"/>
  <c r="Y3220" i="1"/>
  <c r="Y3219" i="1"/>
  <c r="Y3218" i="1"/>
  <c r="Y3217" i="1"/>
  <c r="Y3216" i="1"/>
  <c r="Y3215" i="1"/>
  <c r="Y3214" i="1"/>
  <c r="Y3213" i="1"/>
  <c r="Y3212" i="1"/>
  <c r="Y3211" i="1"/>
  <c r="Y3210" i="1"/>
  <c r="Y3209" i="1"/>
  <c r="Y3208" i="1"/>
  <c r="Y3207" i="1"/>
  <c r="Y3206" i="1"/>
  <c r="Y3205" i="1"/>
  <c r="Y3204" i="1"/>
  <c r="Y3203" i="1"/>
  <c r="Y3202" i="1"/>
  <c r="Y3201" i="1"/>
  <c r="Y3200" i="1"/>
  <c r="Y3199" i="1"/>
  <c r="Y3198" i="1"/>
  <c r="Y3197" i="1"/>
  <c r="Y3196" i="1"/>
  <c r="Y3195" i="1"/>
  <c r="Y3194" i="1"/>
  <c r="Y3193" i="1"/>
  <c r="Y3192" i="1"/>
  <c r="Y3191" i="1"/>
  <c r="Y3190" i="1"/>
  <c r="Y3189" i="1"/>
  <c r="Y3188" i="1"/>
  <c r="Y3187" i="1"/>
  <c r="Y3186" i="1"/>
  <c r="Y3185" i="1"/>
  <c r="Y3184" i="1"/>
  <c r="Y3183" i="1"/>
  <c r="Y3182" i="1"/>
  <c r="Y3181" i="1"/>
  <c r="Y3180" i="1"/>
  <c r="Y3179" i="1"/>
  <c r="Y3178" i="1"/>
  <c r="Y3177" i="1"/>
  <c r="Y3176" i="1"/>
  <c r="Y3175" i="1"/>
  <c r="Y3174" i="1"/>
  <c r="Y3173" i="1"/>
  <c r="Y3172" i="1"/>
  <c r="Y3171" i="1"/>
  <c r="Y3170" i="1"/>
  <c r="Y3169" i="1"/>
  <c r="Y3168" i="1"/>
  <c r="Y3167" i="1"/>
  <c r="Y3166" i="1"/>
  <c r="Y3165" i="1"/>
  <c r="Y3164" i="1"/>
  <c r="Y3163" i="1"/>
  <c r="Y3162" i="1"/>
  <c r="Y3161" i="1"/>
  <c r="Y3160" i="1"/>
  <c r="Y3159" i="1"/>
  <c r="Y3158" i="1"/>
  <c r="Y3157" i="1"/>
  <c r="Y3156" i="1"/>
  <c r="Y3155" i="1"/>
  <c r="Y3154" i="1"/>
  <c r="Y3153" i="1"/>
  <c r="Y3152" i="1"/>
  <c r="Y3151" i="1"/>
  <c r="Y3150" i="1"/>
  <c r="Y3149" i="1"/>
  <c r="Y3148" i="1"/>
  <c r="Y3147" i="1"/>
  <c r="Y3146" i="1"/>
  <c r="Y3145" i="1"/>
  <c r="Y3144" i="1"/>
  <c r="Y3143" i="1"/>
  <c r="Y3142" i="1"/>
  <c r="Y3141" i="1"/>
  <c r="Y3140" i="1"/>
  <c r="Y3139" i="1"/>
  <c r="Y3138" i="1"/>
  <c r="Y3137" i="1"/>
  <c r="Y3136" i="1"/>
  <c r="Y3135" i="1"/>
  <c r="Y3134" i="1"/>
  <c r="Y3133" i="1"/>
  <c r="Y3132" i="1"/>
  <c r="Y3131" i="1"/>
  <c r="Y3130" i="1"/>
  <c r="Y3129" i="1"/>
  <c r="Y3128" i="1"/>
  <c r="Y3127" i="1"/>
  <c r="Y3126" i="1"/>
  <c r="Y3125" i="1"/>
  <c r="Y3124" i="1"/>
  <c r="Y3123" i="1"/>
  <c r="Y3122" i="1"/>
  <c r="Y3121" i="1"/>
  <c r="Y3120" i="1"/>
  <c r="Y3119" i="1"/>
  <c r="Y3118" i="1"/>
  <c r="Y3117" i="1"/>
  <c r="Y3116" i="1"/>
  <c r="Y3115" i="1"/>
  <c r="Y3114" i="1"/>
  <c r="Y3113" i="1"/>
  <c r="Y3112" i="1"/>
  <c r="Y3111" i="1"/>
  <c r="Y3110" i="1"/>
  <c r="Y3109" i="1"/>
  <c r="Y3108" i="1"/>
  <c r="Y3107" i="1"/>
  <c r="Y3106" i="1"/>
  <c r="Y3105" i="1"/>
  <c r="Y3104" i="1"/>
  <c r="Y3103" i="1"/>
  <c r="Y3102" i="1"/>
  <c r="Y3101" i="1"/>
  <c r="Y3100" i="1"/>
  <c r="Y3099" i="1"/>
  <c r="Y3098" i="1"/>
  <c r="Y3097" i="1"/>
  <c r="Y3096" i="1"/>
  <c r="Y3095" i="1"/>
  <c r="Y3094" i="1"/>
  <c r="Y3093" i="1"/>
  <c r="Y3092" i="1"/>
  <c r="Y3091" i="1"/>
  <c r="Y3090" i="1"/>
  <c r="Y3089" i="1"/>
  <c r="Y3088" i="1"/>
  <c r="Y3087" i="1"/>
  <c r="Y3086" i="1"/>
  <c r="Y3085" i="1"/>
  <c r="Y3084" i="1"/>
  <c r="Y3083" i="1"/>
  <c r="Y3082" i="1"/>
  <c r="Y3081" i="1"/>
  <c r="Y3080" i="1"/>
  <c r="Y3079" i="1"/>
  <c r="Y3078" i="1"/>
  <c r="Y3077" i="1"/>
  <c r="Y3076" i="1"/>
  <c r="Y3075" i="1"/>
  <c r="Y3074" i="1"/>
  <c r="Y3073" i="1"/>
  <c r="Y3072" i="1"/>
  <c r="Y3071" i="1"/>
  <c r="Y3070" i="1"/>
  <c r="Y3069" i="1"/>
  <c r="Y3068" i="1"/>
  <c r="Y3067" i="1"/>
  <c r="Y3066" i="1"/>
  <c r="Y3065" i="1"/>
  <c r="Y3064" i="1"/>
  <c r="Y3063" i="1"/>
  <c r="Y3062" i="1"/>
  <c r="Y3061" i="1"/>
  <c r="Y3060" i="1"/>
  <c r="Y3059" i="1"/>
  <c r="Y3058" i="1"/>
  <c r="Y3057" i="1"/>
  <c r="Y3056" i="1"/>
  <c r="Y3055" i="1"/>
  <c r="Y3054" i="1"/>
  <c r="Y3053" i="1"/>
  <c r="Y3052" i="1"/>
  <c r="Y3051" i="1"/>
  <c r="Y3050" i="1"/>
  <c r="Y3049" i="1"/>
  <c r="Y3048" i="1"/>
  <c r="Y3047" i="1"/>
  <c r="Y3046" i="1"/>
  <c r="Y3045" i="1"/>
  <c r="Y3044" i="1"/>
  <c r="Y3043" i="1"/>
  <c r="Y3042" i="1"/>
  <c r="Y3041" i="1"/>
  <c r="Y3040" i="1"/>
  <c r="Y3039" i="1"/>
  <c r="Y3038" i="1"/>
  <c r="Y3037" i="1"/>
  <c r="Y3036" i="1"/>
  <c r="Y3035" i="1"/>
  <c r="Y3034" i="1"/>
  <c r="Y3033" i="1"/>
  <c r="Y3032" i="1"/>
  <c r="Y3031" i="1"/>
  <c r="Y3030" i="1"/>
  <c r="Y3029" i="1"/>
  <c r="Y3028" i="1"/>
  <c r="Y3027" i="1"/>
  <c r="Y3026" i="1"/>
  <c r="Y3025" i="1"/>
  <c r="Y3024" i="1"/>
  <c r="Y3023" i="1"/>
  <c r="Y3022" i="1"/>
  <c r="Y3021" i="1"/>
  <c r="Y3020" i="1"/>
  <c r="Y3019" i="1"/>
  <c r="Y3018" i="1"/>
  <c r="Y3017" i="1"/>
  <c r="Y3016" i="1"/>
  <c r="Y3015" i="1"/>
  <c r="Y3014" i="1"/>
  <c r="Y3013" i="1"/>
  <c r="Y3012" i="1"/>
  <c r="Y3011" i="1"/>
  <c r="Y3010" i="1"/>
  <c r="Y3009" i="1"/>
  <c r="Y3008" i="1"/>
  <c r="Y3007" i="1"/>
  <c r="Y3006" i="1"/>
  <c r="Y3005" i="1"/>
  <c r="Y3004" i="1"/>
  <c r="Y3003" i="1"/>
  <c r="Y3002" i="1"/>
  <c r="Y3001" i="1"/>
  <c r="Y3000" i="1"/>
  <c r="Y2999" i="1"/>
  <c r="Y2998" i="1"/>
  <c r="Y2997" i="1"/>
  <c r="Y2996" i="1"/>
  <c r="Y2995" i="1"/>
  <c r="Y2994" i="1"/>
  <c r="Y2993" i="1"/>
  <c r="Y2992" i="1"/>
  <c r="Y2991" i="1"/>
  <c r="Y2990" i="1"/>
  <c r="Y2989" i="1"/>
  <c r="Y2988" i="1"/>
  <c r="Y2987" i="1"/>
  <c r="Y2986" i="1"/>
  <c r="Y2985" i="1"/>
  <c r="Y2984" i="1"/>
  <c r="Y2983" i="1"/>
  <c r="Y2982" i="1"/>
  <c r="Y2981" i="1"/>
  <c r="Y2980" i="1"/>
  <c r="Y2979" i="1"/>
  <c r="Y2978" i="1"/>
  <c r="Y2977" i="1"/>
  <c r="Y2976" i="1"/>
  <c r="Y2975" i="1"/>
  <c r="Y2974" i="1"/>
  <c r="Y2973" i="1"/>
  <c r="Y2972" i="1"/>
  <c r="Y2971" i="1"/>
  <c r="Y2970" i="1"/>
  <c r="Y2969" i="1"/>
  <c r="Y2968" i="1"/>
  <c r="Y2967" i="1"/>
  <c r="Y2966" i="1"/>
  <c r="Y2965" i="1"/>
  <c r="Y2964" i="1"/>
  <c r="Y2963" i="1"/>
  <c r="Y2962" i="1"/>
  <c r="Y2961" i="1"/>
  <c r="Y2960" i="1"/>
  <c r="Y2959" i="1"/>
  <c r="Y2958" i="1"/>
  <c r="Y2957" i="1"/>
  <c r="Y2956" i="1"/>
  <c r="Y2955" i="1"/>
  <c r="Y2954" i="1"/>
  <c r="Y2953" i="1"/>
  <c r="Y2952" i="1"/>
  <c r="Y2951" i="1"/>
  <c r="Y2950" i="1"/>
  <c r="Y2949" i="1"/>
  <c r="Y2948" i="1"/>
  <c r="Y2947" i="1"/>
  <c r="Y2946" i="1"/>
  <c r="Y2945" i="1"/>
  <c r="Y2944" i="1"/>
  <c r="Y2943" i="1"/>
  <c r="Y2942" i="1"/>
  <c r="Y2941" i="1"/>
  <c r="Y2940" i="1"/>
  <c r="Y2939" i="1"/>
  <c r="Y2938" i="1"/>
  <c r="Y2937" i="1"/>
  <c r="Y2936" i="1"/>
  <c r="Y2935" i="1"/>
  <c r="Y2934" i="1"/>
  <c r="Y2933" i="1"/>
  <c r="Y2932" i="1"/>
  <c r="Y2931" i="1"/>
  <c r="Y2930" i="1"/>
  <c r="Y2929" i="1"/>
  <c r="Y2928" i="1"/>
  <c r="Y2927" i="1"/>
  <c r="Y2926" i="1"/>
  <c r="Y2925" i="1"/>
  <c r="Y2924" i="1"/>
  <c r="Y2923" i="1"/>
  <c r="Y2922" i="1"/>
  <c r="Y2921" i="1"/>
  <c r="Y2920" i="1"/>
  <c r="Y2919" i="1"/>
  <c r="Y2918" i="1"/>
  <c r="Y2917" i="1"/>
  <c r="Y2916" i="1"/>
  <c r="Y2915" i="1"/>
  <c r="Y2914" i="1"/>
  <c r="Y2913" i="1"/>
  <c r="Y2912" i="1"/>
  <c r="Y2911" i="1"/>
  <c r="Y2910" i="1"/>
  <c r="Y2909" i="1"/>
  <c r="Y2908" i="1"/>
  <c r="Y2907" i="1"/>
  <c r="Y2906" i="1"/>
  <c r="Y2905" i="1"/>
  <c r="Y2904" i="1"/>
  <c r="Y2903" i="1"/>
  <c r="Y2902" i="1"/>
  <c r="Y2901" i="1"/>
  <c r="Y2900" i="1"/>
  <c r="Y2899" i="1"/>
  <c r="Y2898" i="1"/>
  <c r="Y2897" i="1"/>
  <c r="Y2896" i="1"/>
  <c r="Y2895" i="1"/>
  <c r="Y2894" i="1"/>
  <c r="Y2893" i="1"/>
  <c r="Y2892" i="1"/>
  <c r="Y2891" i="1"/>
  <c r="Y2890" i="1"/>
  <c r="Y2889" i="1"/>
  <c r="Y2888" i="1"/>
  <c r="Y2887" i="1"/>
  <c r="Y2886" i="1"/>
  <c r="Y2885" i="1"/>
  <c r="Y2884" i="1"/>
  <c r="Y2883" i="1"/>
  <c r="Y2882" i="1"/>
  <c r="Y2881" i="1"/>
  <c r="Y2880" i="1"/>
  <c r="Y2879" i="1"/>
  <c r="Y2878" i="1"/>
  <c r="Y2877" i="1"/>
  <c r="Y2876" i="1"/>
  <c r="Y2875" i="1"/>
  <c r="Y2874" i="1"/>
  <c r="Y2873" i="1"/>
  <c r="Y2872" i="1"/>
  <c r="Y2871" i="1"/>
  <c r="Y2870" i="1"/>
  <c r="Y2869" i="1"/>
  <c r="Y2868" i="1"/>
  <c r="Y2867" i="1"/>
  <c r="Y2866" i="1"/>
  <c r="Y2865" i="1"/>
  <c r="Y2864" i="1"/>
  <c r="Y2863" i="1"/>
  <c r="Y2862" i="1"/>
  <c r="Y2861" i="1"/>
  <c r="Y2860" i="1"/>
  <c r="Y2859" i="1"/>
  <c r="Y2858" i="1"/>
  <c r="Y2857" i="1"/>
  <c r="Y2856" i="1"/>
  <c r="Y2855" i="1"/>
  <c r="Y2854" i="1"/>
  <c r="Y2853" i="1"/>
  <c r="Y2852" i="1"/>
  <c r="Y2851" i="1"/>
  <c r="Y2850" i="1"/>
  <c r="Y2849" i="1"/>
  <c r="Y2848" i="1"/>
  <c r="Y2847" i="1"/>
  <c r="Y2846" i="1"/>
  <c r="Y2845" i="1"/>
  <c r="Y2844" i="1"/>
  <c r="Y2843" i="1"/>
  <c r="Y2842" i="1"/>
  <c r="Y2841" i="1"/>
  <c r="Y2840" i="1"/>
  <c r="Y2839" i="1"/>
  <c r="Y2838" i="1"/>
  <c r="Y2837" i="1"/>
  <c r="Y2836" i="1"/>
  <c r="Y2835" i="1"/>
  <c r="Y2834" i="1"/>
  <c r="Y2833" i="1"/>
  <c r="Y2832" i="1"/>
  <c r="Y2831" i="1"/>
  <c r="Y2830" i="1"/>
  <c r="Y2829" i="1"/>
  <c r="Y2828" i="1"/>
  <c r="Y2827" i="1"/>
  <c r="Y2826" i="1"/>
  <c r="Y2825" i="1"/>
  <c r="Y2824" i="1"/>
  <c r="Y2823" i="1"/>
  <c r="Y2822" i="1"/>
  <c r="Y2821" i="1"/>
  <c r="Y2820" i="1"/>
  <c r="Y2819" i="1"/>
  <c r="Y2818" i="1"/>
  <c r="Y2817" i="1"/>
  <c r="Y2816" i="1"/>
  <c r="Y2815" i="1"/>
  <c r="Y2814" i="1"/>
  <c r="Y2813" i="1"/>
  <c r="Y2812" i="1"/>
  <c r="Y2811" i="1"/>
  <c r="Y2810" i="1"/>
  <c r="Y2809" i="1"/>
  <c r="Y2808" i="1"/>
  <c r="Y2807" i="1"/>
  <c r="Y2806" i="1"/>
  <c r="Y2805" i="1"/>
  <c r="Y2804" i="1"/>
  <c r="Y2803" i="1"/>
  <c r="Y2802" i="1"/>
  <c r="Y2801" i="1"/>
  <c r="Y2800" i="1"/>
  <c r="Y2799" i="1"/>
  <c r="Y2798" i="1"/>
  <c r="Y2797" i="1"/>
  <c r="Y2796" i="1"/>
  <c r="Y2795" i="1"/>
  <c r="Y2794" i="1"/>
  <c r="Y2793" i="1"/>
  <c r="Y2792" i="1"/>
  <c r="Y2791" i="1"/>
  <c r="Y2790" i="1"/>
  <c r="Y2789" i="1"/>
  <c r="Y2788" i="1"/>
  <c r="Y2787" i="1"/>
  <c r="Y2786" i="1"/>
  <c r="Y2785" i="1"/>
  <c r="Y2784" i="1"/>
  <c r="Y2783" i="1"/>
  <c r="Y2782" i="1"/>
  <c r="Y2781" i="1"/>
  <c r="Y2780" i="1"/>
  <c r="Y2779" i="1"/>
  <c r="Y2778" i="1"/>
  <c r="Y2777" i="1"/>
  <c r="Y2776" i="1"/>
  <c r="Y2775" i="1"/>
  <c r="Y2774" i="1"/>
  <c r="Y2773" i="1"/>
  <c r="Y2772" i="1"/>
  <c r="Y2771" i="1"/>
  <c r="Y2770" i="1"/>
  <c r="Y2769" i="1"/>
  <c r="Y2768" i="1"/>
  <c r="Y2767" i="1"/>
  <c r="Y2766" i="1"/>
  <c r="Y2765" i="1"/>
  <c r="Y2764" i="1"/>
  <c r="Y2763" i="1"/>
  <c r="Y2762" i="1"/>
  <c r="Y2761" i="1"/>
  <c r="Y2760" i="1"/>
  <c r="Y2759" i="1"/>
  <c r="Y2758" i="1"/>
  <c r="Y2757" i="1"/>
  <c r="Y2756" i="1"/>
  <c r="Y2755" i="1"/>
  <c r="Y2754" i="1"/>
  <c r="Y2753" i="1"/>
  <c r="Y2752" i="1"/>
  <c r="Y2751" i="1"/>
  <c r="Y2750" i="1"/>
  <c r="Y2749" i="1"/>
  <c r="Y2748" i="1"/>
  <c r="Y2747" i="1"/>
  <c r="Y2746" i="1"/>
  <c r="Y2745" i="1"/>
  <c r="Y2744" i="1"/>
  <c r="Y2743" i="1"/>
  <c r="Y2742" i="1"/>
  <c r="Y2741" i="1"/>
  <c r="Y2740" i="1"/>
  <c r="Y2739" i="1"/>
  <c r="Y2738" i="1"/>
  <c r="Y2737" i="1"/>
  <c r="Y2736" i="1"/>
  <c r="Y2735" i="1"/>
  <c r="Y2734" i="1"/>
  <c r="Y2733" i="1"/>
  <c r="Y2732" i="1"/>
  <c r="Y2731" i="1"/>
  <c r="Y2730" i="1"/>
  <c r="Y2729" i="1"/>
  <c r="Y2728" i="1"/>
  <c r="Y2727" i="1"/>
  <c r="Y2726" i="1"/>
  <c r="Y2725" i="1"/>
  <c r="Y2724" i="1"/>
  <c r="Y2723" i="1"/>
  <c r="Y2722" i="1"/>
  <c r="Y2721" i="1"/>
  <c r="Y2720" i="1"/>
  <c r="Y2719" i="1"/>
  <c r="Y2718" i="1"/>
  <c r="Y2717" i="1"/>
  <c r="Y2716" i="1"/>
  <c r="Y2715" i="1"/>
  <c r="Y2714" i="1"/>
  <c r="Y2713" i="1"/>
  <c r="Y2712" i="1"/>
  <c r="Y2711" i="1"/>
  <c r="Y2710" i="1"/>
  <c r="Y2709" i="1"/>
  <c r="Y2708" i="1"/>
  <c r="Y2707" i="1"/>
  <c r="Y2706" i="1"/>
  <c r="Y2705" i="1"/>
  <c r="Y2704" i="1"/>
  <c r="Y2703" i="1"/>
  <c r="Y2702" i="1"/>
  <c r="Y2701" i="1"/>
  <c r="Y2700" i="1"/>
  <c r="Y2699" i="1"/>
  <c r="Y2698" i="1"/>
  <c r="Y2697" i="1"/>
  <c r="Y2696" i="1"/>
  <c r="Y2695" i="1"/>
  <c r="Y2694" i="1"/>
  <c r="Y2693" i="1"/>
  <c r="Y2692" i="1"/>
  <c r="Y2691" i="1"/>
  <c r="Y2690" i="1"/>
  <c r="Y2689" i="1"/>
  <c r="Y2688" i="1"/>
  <c r="Y2687" i="1"/>
  <c r="Y2686" i="1"/>
  <c r="Y2685" i="1"/>
  <c r="Y2684" i="1"/>
  <c r="Y2683" i="1"/>
  <c r="Y2682" i="1"/>
  <c r="Y2681" i="1"/>
  <c r="Y2680" i="1"/>
  <c r="Y2679" i="1"/>
  <c r="Y2678" i="1"/>
  <c r="Y2677" i="1"/>
  <c r="Y2676" i="1"/>
  <c r="Y2675" i="1"/>
  <c r="Y2674" i="1"/>
  <c r="Y2673" i="1"/>
  <c r="Y2672" i="1"/>
  <c r="Y2671" i="1"/>
  <c r="Y2670" i="1"/>
  <c r="Y2669" i="1"/>
  <c r="Y2668" i="1"/>
  <c r="Y2667" i="1"/>
  <c r="Y2666" i="1"/>
  <c r="Y2665" i="1"/>
  <c r="Y2664" i="1"/>
  <c r="Y2663" i="1"/>
  <c r="Y2662" i="1"/>
  <c r="Y2661" i="1"/>
  <c r="Y2660" i="1"/>
  <c r="Y2659" i="1"/>
  <c r="Y2658" i="1"/>
  <c r="Y2657" i="1"/>
  <c r="Y2656" i="1"/>
  <c r="Y2655" i="1"/>
  <c r="Y2654" i="1"/>
  <c r="Y2653" i="1"/>
  <c r="Y2652" i="1"/>
  <c r="Y2651" i="1"/>
  <c r="Y2650" i="1"/>
  <c r="Y2649" i="1"/>
  <c r="Y2648" i="1"/>
  <c r="Y2647" i="1"/>
  <c r="Y2646" i="1"/>
  <c r="Y2645" i="1"/>
  <c r="Y2644" i="1"/>
  <c r="Y2643" i="1"/>
  <c r="Y2642" i="1"/>
  <c r="Y2641" i="1"/>
  <c r="Y2640" i="1"/>
  <c r="Y2639" i="1"/>
  <c r="Y2638" i="1"/>
  <c r="Y2637" i="1"/>
  <c r="Y2636" i="1"/>
  <c r="Y2635" i="1"/>
  <c r="Y2634" i="1"/>
  <c r="Y2633" i="1"/>
  <c r="Y2632" i="1"/>
  <c r="Y2631" i="1"/>
  <c r="Y2630" i="1"/>
  <c r="Y2629" i="1"/>
  <c r="Y2628" i="1"/>
  <c r="Y2627" i="1"/>
  <c r="Y2626" i="1"/>
  <c r="Y2625" i="1"/>
  <c r="Y2624" i="1"/>
  <c r="Y2623" i="1"/>
  <c r="Y2622" i="1"/>
  <c r="Y2621" i="1"/>
  <c r="Y2620" i="1"/>
  <c r="Y2619" i="1"/>
  <c r="Y2618" i="1"/>
  <c r="Y2617" i="1"/>
  <c r="Y2616" i="1"/>
  <c r="Y2615" i="1"/>
  <c r="Y2614" i="1"/>
  <c r="Y2613" i="1"/>
  <c r="Y2612" i="1"/>
  <c r="Y2611" i="1"/>
  <c r="Y2610" i="1"/>
  <c r="Y2609" i="1"/>
  <c r="Y2608" i="1"/>
  <c r="Y2607" i="1"/>
  <c r="Y2606" i="1"/>
  <c r="Y2605" i="1"/>
  <c r="Y2604" i="1"/>
  <c r="Y2603" i="1"/>
  <c r="Y2602" i="1"/>
  <c r="Y2601" i="1"/>
  <c r="Y2600" i="1"/>
  <c r="Y2599" i="1"/>
  <c r="Y2598" i="1"/>
  <c r="Y2597" i="1"/>
  <c r="Y2596" i="1"/>
  <c r="Y2595" i="1"/>
  <c r="Y2594" i="1"/>
  <c r="Y2593" i="1"/>
  <c r="Y2592" i="1"/>
  <c r="Y2591" i="1"/>
  <c r="Y2590" i="1"/>
  <c r="Y2589" i="1"/>
  <c r="Y2588" i="1"/>
  <c r="Y2587" i="1"/>
  <c r="Y2586" i="1"/>
  <c r="Y2585" i="1"/>
  <c r="Y2584" i="1"/>
  <c r="Y2583" i="1"/>
  <c r="Y2582" i="1"/>
  <c r="Y2581" i="1"/>
  <c r="Y2580" i="1"/>
  <c r="Y2579" i="1"/>
  <c r="Y2578" i="1"/>
  <c r="Y2577" i="1"/>
  <c r="Y2576" i="1"/>
  <c r="Y2575" i="1"/>
  <c r="Y2574" i="1"/>
  <c r="Y2573" i="1"/>
  <c r="Y2572" i="1"/>
  <c r="Y2571" i="1"/>
  <c r="Y2570" i="1"/>
  <c r="Y2569" i="1"/>
  <c r="Y2568" i="1"/>
  <c r="Y2567" i="1"/>
  <c r="Y2566" i="1"/>
  <c r="Y2565" i="1"/>
  <c r="Y2564" i="1"/>
  <c r="Y2563" i="1"/>
  <c r="Y2562" i="1"/>
  <c r="Y2561" i="1"/>
  <c r="Y2560" i="1"/>
  <c r="Y2559" i="1"/>
  <c r="Y2558" i="1"/>
  <c r="Y2557" i="1"/>
  <c r="Y2556" i="1"/>
  <c r="Y2555" i="1"/>
  <c r="Y2554" i="1"/>
  <c r="Y2553" i="1"/>
  <c r="Y2552" i="1"/>
  <c r="Y2551" i="1"/>
  <c r="Y2550" i="1"/>
  <c r="Y2549" i="1"/>
  <c r="Y2548" i="1"/>
  <c r="Y2547" i="1"/>
  <c r="Y2546" i="1"/>
  <c r="Y2545" i="1"/>
  <c r="Y2544" i="1"/>
  <c r="Y2543" i="1"/>
  <c r="Y2542" i="1"/>
  <c r="Y2541" i="1"/>
  <c r="Y2540" i="1"/>
  <c r="Y2539" i="1"/>
  <c r="Y2538" i="1"/>
  <c r="Y2537" i="1"/>
  <c r="Y2536" i="1"/>
  <c r="Y2535" i="1"/>
  <c r="Y2534" i="1"/>
  <c r="Y2533" i="1"/>
  <c r="Y2532" i="1"/>
  <c r="Y2531" i="1"/>
  <c r="Y2530" i="1"/>
  <c r="Y2529" i="1"/>
  <c r="Y2528" i="1"/>
  <c r="Y2527" i="1"/>
  <c r="Y2526" i="1"/>
  <c r="Y2525" i="1"/>
  <c r="Y2524" i="1"/>
  <c r="Y2523" i="1"/>
  <c r="Y2522" i="1"/>
  <c r="Y2521" i="1"/>
  <c r="Y2520" i="1"/>
  <c r="Y2519" i="1"/>
  <c r="Y2518" i="1"/>
  <c r="Y2517" i="1"/>
  <c r="Y2516" i="1"/>
  <c r="Y2515" i="1"/>
  <c r="Y2514" i="1"/>
  <c r="Y2513" i="1"/>
  <c r="Y2512" i="1"/>
  <c r="Y2511" i="1"/>
  <c r="Y2510" i="1"/>
  <c r="Y2509" i="1"/>
  <c r="Y2508" i="1"/>
  <c r="Y2507" i="1"/>
  <c r="Y2506" i="1"/>
  <c r="Y2505" i="1"/>
  <c r="Y2504" i="1"/>
  <c r="Y2503" i="1"/>
  <c r="Y2502" i="1"/>
  <c r="Y2501" i="1"/>
  <c r="Y2500" i="1"/>
  <c r="Y2499" i="1"/>
  <c r="Y2498" i="1"/>
  <c r="Y2497" i="1"/>
  <c r="Y2496" i="1"/>
  <c r="Y2495" i="1"/>
  <c r="Y2494" i="1"/>
  <c r="Y2493" i="1"/>
  <c r="Y2492" i="1"/>
  <c r="Y2491" i="1"/>
  <c r="Y2490" i="1"/>
  <c r="Y2489" i="1"/>
  <c r="Y2488" i="1"/>
  <c r="Y2487" i="1"/>
  <c r="Y2486" i="1"/>
  <c r="Y2485" i="1"/>
  <c r="Y2484" i="1"/>
  <c r="Y2483" i="1"/>
  <c r="Y2482" i="1"/>
  <c r="Y2481" i="1"/>
  <c r="Y2480" i="1"/>
  <c r="Y2479" i="1"/>
  <c r="Y2478" i="1"/>
  <c r="Y2477" i="1"/>
  <c r="Y2476" i="1"/>
  <c r="Y2475" i="1"/>
  <c r="Y2474" i="1"/>
  <c r="Y2473" i="1"/>
  <c r="Y2472" i="1"/>
  <c r="Y2471" i="1"/>
  <c r="Y2470" i="1"/>
  <c r="Y2469" i="1"/>
  <c r="Y2468" i="1"/>
  <c r="Y2467" i="1"/>
  <c r="Y2466" i="1"/>
  <c r="Y2465" i="1"/>
  <c r="Y2464" i="1"/>
  <c r="Y2463" i="1"/>
  <c r="Y2462" i="1"/>
  <c r="Y2461" i="1"/>
  <c r="Y2460" i="1"/>
  <c r="Y2459" i="1"/>
  <c r="Y2458" i="1"/>
  <c r="Y2457" i="1"/>
  <c r="Y2456" i="1"/>
  <c r="Y2455" i="1"/>
  <c r="Y2454" i="1"/>
  <c r="Y2453" i="1"/>
  <c r="Y2452" i="1"/>
  <c r="Y2451" i="1"/>
  <c r="Y2450" i="1"/>
  <c r="Y2449" i="1"/>
  <c r="Y2448" i="1"/>
  <c r="Y2447" i="1"/>
  <c r="Y2446" i="1"/>
  <c r="Y2445" i="1"/>
  <c r="Y2444" i="1"/>
  <c r="Y2443" i="1"/>
  <c r="Y2442" i="1"/>
  <c r="Y2441" i="1"/>
  <c r="Y2440" i="1"/>
  <c r="Y2439" i="1"/>
  <c r="Y2438" i="1"/>
  <c r="Y2437" i="1"/>
  <c r="Y2436" i="1"/>
  <c r="Y2435" i="1"/>
  <c r="Y2434" i="1"/>
  <c r="Y2433" i="1"/>
  <c r="Y2432" i="1"/>
  <c r="Y2431" i="1"/>
  <c r="Y2430" i="1"/>
  <c r="Y2429" i="1"/>
  <c r="Y2428" i="1"/>
  <c r="Y2427" i="1"/>
  <c r="Y2426" i="1"/>
  <c r="Y2425" i="1"/>
  <c r="Y2424" i="1"/>
  <c r="Y2423" i="1"/>
  <c r="Y2422" i="1"/>
  <c r="Y2421" i="1"/>
  <c r="Y2420" i="1"/>
  <c r="Y2419" i="1"/>
  <c r="Y2418" i="1"/>
  <c r="Y2417" i="1"/>
  <c r="Y2416" i="1"/>
  <c r="Y2415" i="1"/>
  <c r="Y2414" i="1"/>
  <c r="Y2413" i="1"/>
  <c r="Y2412" i="1"/>
  <c r="Y2411" i="1"/>
  <c r="Y2410" i="1"/>
  <c r="Y2409" i="1"/>
  <c r="Y2408" i="1"/>
  <c r="Y2407" i="1"/>
  <c r="Y2406" i="1"/>
  <c r="Y2405" i="1"/>
  <c r="Y2404" i="1"/>
  <c r="Y2403" i="1"/>
  <c r="Y2402" i="1"/>
  <c r="Y2401" i="1"/>
  <c r="Y2400" i="1"/>
  <c r="Y2399" i="1"/>
  <c r="Y2398" i="1"/>
  <c r="Y2397" i="1"/>
  <c r="Y2396" i="1"/>
  <c r="Y2395" i="1"/>
  <c r="Y2394" i="1"/>
  <c r="Y2393" i="1"/>
  <c r="Y2392" i="1"/>
  <c r="Y2391" i="1"/>
  <c r="Y2390" i="1"/>
  <c r="Y2389" i="1"/>
  <c r="Y2388" i="1"/>
  <c r="Y2387" i="1"/>
  <c r="Y2386" i="1"/>
  <c r="Y2385" i="1"/>
  <c r="Y2384" i="1"/>
  <c r="Y2383" i="1"/>
  <c r="Y2382" i="1"/>
  <c r="Y2381" i="1"/>
  <c r="Y2380" i="1"/>
  <c r="Y2379" i="1"/>
  <c r="Y2378" i="1"/>
  <c r="Y2377" i="1"/>
  <c r="Y2376" i="1"/>
  <c r="Y2375" i="1"/>
  <c r="Y2374" i="1"/>
  <c r="Y2373" i="1"/>
  <c r="Y2372" i="1"/>
  <c r="Y2371" i="1"/>
  <c r="Y2370" i="1"/>
  <c r="Y2369" i="1"/>
  <c r="Y2368" i="1"/>
  <c r="Y2367" i="1"/>
  <c r="Y2366" i="1"/>
  <c r="Y2365" i="1"/>
  <c r="Y2364" i="1"/>
  <c r="Y2363" i="1"/>
  <c r="Y2362" i="1"/>
  <c r="Y2361" i="1"/>
  <c r="Y2360" i="1"/>
  <c r="Y2359" i="1"/>
  <c r="Y2358" i="1"/>
  <c r="Y2357" i="1"/>
  <c r="Y2356" i="1"/>
  <c r="Y2355" i="1"/>
  <c r="Y2354" i="1"/>
  <c r="Y2353" i="1"/>
  <c r="Y2352" i="1"/>
  <c r="Y2351" i="1"/>
  <c r="Y2350" i="1"/>
  <c r="Y2349" i="1"/>
  <c r="Y2348" i="1"/>
  <c r="Y2347" i="1"/>
  <c r="Y2346" i="1"/>
  <c r="Y2345" i="1"/>
  <c r="Y2344" i="1"/>
  <c r="Y2343" i="1"/>
  <c r="Y2342" i="1"/>
  <c r="Y2341" i="1"/>
  <c r="Y2340" i="1"/>
  <c r="Y2339" i="1"/>
  <c r="Y2338" i="1"/>
  <c r="Y2337" i="1"/>
  <c r="Y2336" i="1"/>
  <c r="Y2335" i="1"/>
  <c r="Y2334" i="1"/>
  <c r="Y2333" i="1"/>
  <c r="Y2332" i="1"/>
  <c r="Y2331" i="1"/>
  <c r="Y2330" i="1"/>
  <c r="Y2329" i="1"/>
  <c r="Y2328" i="1"/>
  <c r="Y2327" i="1"/>
  <c r="Y2326" i="1"/>
  <c r="Y2325" i="1"/>
  <c r="Y2324" i="1"/>
  <c r="Y2323" i="1"/>
  <c r="Y2322" i="1"/>
  <c r="Y2321" i="1"/>
  <c r="Y2320" i="1"/>
  <c r="Y2319" i="1"/>
  <c r="Y2318" i="1"/>
  <c r="Y2317" i="1"/>
  <c r="Y2316" i="1"/>
  <c r="Y2315" i="1"/>
  <c r="Y2314" i="1"/>
  <c r="Y2313" i="1"/>
  <c r="Y2312" i="1"/>
  <c r="Y2311" i="1"/>
  <c r="Y2310" i="1"/>
  <c r="Y2309" i="1"/>
  <c r="Y2308" i="1"/>
  <c r="Y2307" i="1"/>
  <c r="Y2306" i="1"/>
  <c r="Y2305" i="1"/>
  <c r="Y2304" i="1"/>
  <c r="Y2303" i="1"/>
  <c r="Y2302" i="1"/>
  <c r="Y2301" i="1"/>
  <c r="Y2300" i="1"/>
  <c r="Y2299" i="1"/>
  <c r="Y2298" i="1"/>
  <c r="Y2297" i="1"/>
  <c r="Y2296" i="1"/>
  <c r="Y2295" i="1"/>
  <c r="Y2294" i="1"/>
  <c r="Y2293" i="1"/>
  <c r="Y2292" i="1"/>
  <c r="Y2291" i="1"/>
  <c r="Y2290" i="1"/>
  <c r="Y2289" i="1"/>
  <c r="Y2288" i="1"/>
  <c r="Y2287" i="1"/>
  <c r="Y2286" i="1"/>
  <c r="Y2285" i="1"/>
  <c r="Y2284" i="1"/>
  <c r="Y2283" i="1"/>
  <c r="Y2282" i="1"/>
  <c r="Y2281" i="1"/>
  <c r="Y2280" i="1"/>
  <c r="Y2279" i="1"/>
  <c r="Y2278" i="1"/>
  <c r="Y2277" i="1"/>
  <c r="Y2276" i="1"/>
  <c r="Y2275" i="1"/>
  <c r="Y2274" i="1"/>
  <c r="Y2273" i="1"/>
  <c r="Y2272" i="1"/>
  <c r="Y2271" i="1"/>
  <c r="Y2270" i="1"/>
  <c r="Y2269" i="1"/>
  <c r="Y2268" i="1"/>
  <c r="Y2267" i="1"/>
  <c r="Y2266" i="1"/>
  <c r="Y2265" i="1"/>
  <c r="Y2264" i="1"/>
  <c r="Y2263" i="1"/>
  <c r="Y2262" i="1"/>
  <c r="Y2261" i="1"/>
  <c r="Y2260" i="1"/>
  <c r="Y2259" i="1"/>
  <c r="Y2258" i="1"/>
  <c r="Y2257" i="1"/>
  <c r="Y2256" i="1"/>
  <c r="Y2255" i="1"/>
  <c r="Y2254" i="1"/>
  <c r="Y2253" i="1"/>
  <c r="Y2252" i="1"/>
  <c r="Y2251" i="1"/>
  <c r="Y2250" i="1"/>
  <c r="Y2249" i="1"/>
  <c r="Y2248" i="1"/>
  <c r="Y2247" i="1"/>
  <c r="Y2246" i="1"/>
  <c r="Y2245" i="1"/>
  <c r="Y2244" i="1"/>
  <c r="Y2243" i="1"/>
  <c r="Y2242" i="1"/>
  <c r="Y2241" i="1"/>
  <c r="Y2240" i="1"/>
  <c r="Y2239" i="1"/>
  <c r="Y2238" i="1"/>
  <c r="Y2237" i="1"/>
  <c r="Y2236" i="1"/>
  <c r="Y2235" i="1"/>
  <c r="Y2234" i="1"/>
  <c r="Y2233" i="1"/>
  <c r="Y2232" i="1"/>
  <c r="Y2231" i="1"/>
  <c r="Y2230" i="1"/>
  <c r="Y2229" i="1"/>
  <c r="Y2228" i="1"/>
  <c r="Y2227" i="1"/>
  <c r="Y2226" i="1"/>
  <c r="Y2225" i="1"/>
  <c r="Y2224" i="1"/>
  <c r="Y2223" i="1"/>
  <c r="Y2222" i="1"/>
  <c r="Y2221" i="1"/>
  <c r="Y2220" i="1"/>
  <c r="Y2219" i="1"/>
  <c r="Y2218" i="1"/>
  <c r="Y2217" i="1"/>
  <c r="Y2216" i="1"/>
  <c r="Y2215" i="1"/>
  <c r="Y2214" i="1"/>
  <c r="Y2213" i="1"/>
  <c r="Y2212" i="1"/>
  <c r="Y2211" i="1"/>
  <c r="Y2210" i="1"/>
  <c r="Y2209" i="1"/>
  <c r="Y2208" i="1"/>
  <c r="Y2207" i="1"/>
  <c r="Y2206" i="1"/>
  <c r="Y2205" i="1"/>
  <c r="Y2204" i="1"/>
  <c r="Y2203" i="1"/>
  <c r="Y2202" i="1"/>
  <c r="Y2201" i="1"/>
  <c r="Y2200" i="1"/>
  <c r="Y2199" i="1"/>
  <c r="Y2198" i="1"/>
  <c r="Y2197" i="1"/>
  <c r="Y2196" i="1"/>
  <c r="Y2195" i="1"/>
  <c r="Y2194" i="1"/>
  <c r="Y2193" i="1"/>
  <c r="Y2192" i="1"/>
  <c r="Y2191" i="1"/>
  <c r="Y2190" i="1"/>
  <c r="Y2189" i="1"/>
  <c r="Y2188" i="1"/>
  <c r="Y2187" i="1"/>
  <c r="Y2186" i="1"/>
  <c r="Y2185" i="1"/>
  <c r="Y2184" i="1"/>
  <c r="Y2183" i="1"/>
  <c r="Y2182" i="1"/>
  <c r="Y2181" i="1"/>
  <c r="Y2180" i="1"/>
  <c r="Y2179" i="1"/>
  <c r="Y2178" i="1"/>
  <c r="Y2177" i="1"/>
  <c r="Y2176" i="1"/>
  <c r="Y2175" i="1"/>
  <c r="Y2174" i="1"/>
  <c r="Y2173" i="1"/>
  <c r="Y2172" i="1"/>
  <c r="Y2171" i="1"/>
  <c r="Y2170" i="1"/>
  <c r="Y2169" i="1"/>
  <c r="Y2168" i="1"/>
  <c r="Y2167" i="1"/>
  <c r="Y2166" i="1"/>
  <c r="Y2165" i="1"/>
  <c r="Y2164" i="1"/>
  <c r="Y2163" i="1"/>
  <c r="Y2162" i="1"/>
  <c r="Y2161" i="1"/>
  <c r="Y2160" i="1"/>
  <c r="Y2159" i="1"/>
  <c r="Y2158" i="1"/>
  <c r="Y2157" i="1"/>
  <c r="Y2156" i="1"/>
  <c r="Y2155" i="1"/>
  <c r="Y2154" i="1"/>
  <c r="Y2153" i="1"/>
  <c r="Y2152" i="1"/>
  <c r="Y2151" i="1"/>
  <c r="Y2150" i="1"/>
  <c r="Y2149" i="1"/>
  <c r="Y2148" i="1"/>
  <c r="Y2147" i="1"/>
  <c r="Y2146" i="1"/>
  <c r="Y2145" i="1"/>
  <c r="Y2144" i="1"/>
  <c r="Y2143" i="1"/>
  <c r="Y2142" i="1"/>
  <c r="Y2141" i="1"/>
  <c r="Y2140" i="1"/>
  <c r="Y2139" i="1"/>
  <c r="Y2138" i="1"/>
  <c r="Y2137" i="1"/>
  <c r="Y2136" i="1"/>
  <c r="Y2135" i="1"/>
  <c r="Y2134" i="1"/>
  <c r="Y2133" i="1"/>
  <c r="Y2132" i="1"/>
  <c r="Y2131" i="1"/>
  <c r="Y2130" i="1"/>
  <c r="Y2129" i="1"/>
  <c r="Y2128" i="1"/>
  <c r="Y2127" i="1"/>
  <c r="Y2126" i="1"/>
  <c r="Y2125" i="1"/>
  <c r="Y2124" i="1"/>
  <c r="Y2123" i="1"/>
  <c r="Y2122" i="1"/>
  <c r="Y2121" i="1"/>
  <c r="Y2120" i="1"/>
  <c r="Y2119" i="1"/>
  <c r="Y2118" i="1"/>
  <c r="Y2117" i="1"/>
  <c r="Y2116" i="1"/>
  <c r="Y2115" i="1"/>
  <c r="Y2114" i="1"/>
  <c r="Y2113" i="1"/>
  <c r="Y2112" i="1"/>
  <c r="Y2111" i="1"/>
  <c r="Y2110" i="1"/>
  <c r="Y2109" i="1"/>
  <c r="Y2108" i="1"/>
  <c r="Y2107" i="1"/>
  <c r="Y2106" i="1"/>
  <c r="Y2105" i="1"/>
  <c r="Y2104" i="1"/>
  <c r="Y2103" i="1"/>
  <c r="Y2102" i="1"/>
  <c r="Y2101" i="1"/>
  <c r="Y2100" i="1"/>
  <c r="Y2099" i="1"/>
  <c r="Y2098" i="1"/>
  <c r="Y2097" i="1"/>
  <c r="Y2096" i="1"/>
  <c r="Y2095" i="1"/>
  <c r="Y2094" i="1"/>
  <c r="Y2093" i="1"/>
  <c r="Y2092" i="1"/>
  <c r="Y2091" i="1"/>
  <c r="Y2090" i="1"/>
  <c r="Y2089" i="1"/>
  <c r="Y2088" i="1"/>
  <c r="Y2087" i="1"/>
  <c r="Y2086" i="1"/>
  <c r="Y2085" i="1"/>
  <c r="Y2084" i="1"/>
  <c r="Y2083" i="1"/>
  <c r="Y2082" i="1"/>
  <c r="Y2081" i="1"/>
  <c r="Y2080" i="1"/>
  <c r="Y2079" i="1"/>
  <c r="Y2078" i="1"/>
  <c r="Y2077" i="1"/>
  <c r="Y2076" i="1"/>
  <c r="Y2075" i="1"/>
  <c r="Y2074" i="1"/>
  <c r="Y2073" i="1"/>
  <c r="Y2072" i="1"/>
  <c r="Y2071" i="1"/>
  <c r="Y2070" i="1"/>
  <c r="Y2069" i="1"/>
  <c r="Y2068" i="1"/>
  <c r="Y2067" i="1"/>
  <c r="Y2066" i="1"/>
  <c r="Y2065" i="1"/>
  <c r="Y2064" i="1"/>
  <c r="Y2063" i="1"/>
  <c r="Y2062" i="1"/>
  <c r="Y2061" i="1"/>
  <c r="Y2060" i="1"/>
  <c r="Y2059" i="1"/>
  <c r="Y2058" i="1"/>
  <c r="Y2057" i="1"/>
  <c r="Y2056" i="1"/>
  <c r="Y2055" i="1"/>
  <c r="Y2054" i="1"/>
  <c r="Y2053" i="1"/>
  <c r="Y2052" i="1"/>
  <c r="Y2051" i="1"/>
  <c r="Y2050" i="1"/>
  <c r="Y2049" i="1"/>
  <c r="Y2048" i="1"/>
  <c r="Y2047" i="1"/>
  <c r="Y2046" i="1"/>
  <c r="Y2045" i="1"/>
  <c r="Y2044" i="1"/>
  <c r="Y2043" i="1"/>
  <c r="Y2042" i="1"/>
  <c r="Y2041" i="1"/>
  <c r="Y2040" i="1"/>
  <c r="Y2039" i="1"/>
  <c r="Y2038" i="1"/>
  <c r="Y2037" i="1"/>
  <c r="Y2036" i="1"/>
  <c r="Y2035" i="1"/>
  <c r="Y2034" i="1"/>
  <c r="Y2033" i="1"/>
  <c r="Y2032" i="1"/>
  <c r="Y2031" i="1"/>
  <c r="Y2030" i="1"/>
  <c r="Y2029" i="1"/>
  <c r="Y2028" i="1"/>
  <c r="Y2027" i="1"/>
  <c r="Y2026" i="1"/>
  <c r="Y2025" i="1"/>
  <c r="Y2024" i="1"/>
  <c r="Y2023" i="1"/>
  <c r="Y2022" i="1"/>
  <c r="Y2021" i="1"/>
  <c r="Y2020" i="1"/>
  <c r="Y2019" i="1"/>
  <c r="Y2018" i="1"/>
  <c r="Y2017" i="1"/>
  <c r="Y2016" i="1"/>
  <c r="Y2015" i="1"/>
  <c r="Y2014" i="1"/>
  <c r="Y2013" i="1"/>
  <c r="Y2012" i="1"/>
  <c r="Y2011" i="1"/>
  <c r="Y2010" i="1"/>
  <c r="Y2009" i="1"/>
  <c r="Y2008" i="1"/>
  <c r="Y2007" i="1"/>
  <c r="Y2006" i="1"/>
  <c r="Y2005" i="1"/>
  <c r="Y2004" i="1"/>
  <c r="Y2003" i="1"/>
  <c r="Y2002" i="1"/>
  <c r="Y2001" i="1"/>
  <c r="Y2000" i="1"/>
  <c r="Y1999" i="1"/>
  <c r="Y1998" i="1"/>
  <c r="Y1997" i="1"/>
  <c r="Y1996" i="1"/>
  <c r="Y1995" i="1"/>
  <c r="Y1994" i="1"/>
  <c r="Y1993" i="1"/>
  <c r="Y1992" i="1"/>
  <c r="Y1991" i="1"/>
  <c r="Y1990" i="1"/>
  <c r="Y1989" i="1"/>
  <c r="Y1988" i="1"/>
  <c r="Y1987" i="1"/>
  <c r="Y1986" i="1"/>
  <c r="Y1985" i="1"/>
  <c r="Y1984" i="1"/>
  <c r="Y1983" i="1"/>
  <c r="Y1982" i="1"/>
  <c r="Y1981" i="1"/>
  <c r="Y1980" i="1"/>
  <c r="Y1979" i="1"/>
  <c r="Y1978" i="1"/>
  <c r="Y1977" i="1"/>
  <c r="Y1976" i="1"/>
  <c r="Y1975" i="1"/>
  <c r="Y1974" i="1"/>
  <c r="Y1973" i="1"/>
  <c r="Y1972" i="1"/>
  <c r="Y1971" i="1"/>
  <c r="Y1970" i="1"/>
  <c r="Y1969" i="1"/>
  <c r="Y1968" i="1"/>
  <c r="Y1967" i="1"/>
  <c r="Y1966" i="1"/>
  <c r="Y1965" i="1"/>
  <c r="Y1964" i="1"/>
  <c r="Y1963" i="1"/>
  <c r="Y1962" i="1"/>
  <c r="Y1961" i="1"/>
  <c r="Y1960" i="1"/>
  <c r="Y1959" i="1"/>
  <c r="Y1958" i="1"/>
  <c r="Y1957" i="1"/>
  <c r="Y1956" i="1"/>
  <c r="Y1955" i="1"/>
  <c r="Y1954" i="1"/>
  <c r="Y1953" i="1"/>
  <c r="Y1952" i="1"/>
  <c r="Y1951" i="1"/>
  <c r="Y1950" i="1"/>
  <c r="Y1949" i="1"/>
  <c r="Y1948" i="1"/>
  <c r="Y1947" i="1"/>
  <c r="Y1946" i="1"/>
  <c r="Y1945" i="1"/>
  <c r="Y1944" i="1"/>
  <c r="Y1943" i="1"/>
  <c r="Y1942" i="1"/>
  <c r="Y1941" i="1"/>
  <c r="Y1940" i="1"/>
  <c r="Y1939" i="1"/>
  <c r="Y1938" i="1"/>
  <c r="Y1937" i="1"/>
  <c r="Y1936" i="1"/>
  <c r="Y1935" i="1"/>
  <c r="Y1934" i="1"/>
  <c r="Y1933" i="1"/>
  <c r="Y1932" i="1"/>
  <c r="Y1931" i="1"/>
  <c r="Y1930" i="1"/>
  <c r="Y1929" i="1"/>
  <c r="Y1928" i="1"/>
  <c r="Y1927" i="1"/>
  <c r="Y1926" i="1"/>
  <c r="Y1925" i="1"/>
  <c r="Y1924" i="1"/>
  <c r="Y1923" i="1"/>
  <c r="Y1922" i="1"/>
  <c r="Y1921" i="1"/>
  <c r="Y1920" i="1"/>
  <c r="Y1919" i="1"/>
  <c r="Y1918" i="1"/>
  <c r="Y1917" i="1"/>
  <c r="Y1916" i="1"/>
  <c r="Y1915" i="1"/>
  <c r="Y1914" i="1"/>
  <c r="Y1913" i="1"/>
  <c r="Y1912" i="1"/>
  <c r="Y1911" i="1"/>
  <c r="Y1910" i="1"/>
  <c r="Y1909" i="1"/>
  <c r="Y1908" i="1"/>
  <c r="Y1907" i="1"/>
  <c r="Y1906" i="1"/>
  <c r="Y1905" i="1"/>
  <c r="Y1904" i="1"/>
  <c r="Y1903" i="1"/>
  <c r="Y1902" i="1"/>
  <c r="Y1901" i="1"/>
  <c r="Y1900" i="1"/>
  <c r="Y1899" i="1"/>
  <c r="Y1898" i="1"/>
  <c r="Y1897" i="1"/>
  <c r="Y1896" i="1"/>
  <c r="Y1895" i="1"/>
  <c r="Y1894" i="1"/>
  <c r="Y1893" i="1"/>
  <c r="Y1892" i="1"/>
  <c r="Y1891" i="1"/>
  <c r="Y1890" i="1"/>
  <c r="Y1889" i="1"/>
  <c r="Y1888" i="1"/>
  <c r="Y1887" i="1"/>
  <c r="Y1886" i="1"/>
  <c r="Y1885" i="1"/>
  <c r="Y1884" i="1"/>
  <c r="Y1883" i="1"/>
  <c r="Y1882" i="1"/>
  <c r="Y1881" i="1"/>
  <c r="Y1880" i="1"/>
  <c r="Y1879" i="1"/>
  <c r="Y1878" i="1"/>
  <c r="Y1877" i="1"/>
  <c r="Y1876" i="1"/>
  <c r="Y1875" i="1"/>
  <c r="Y1874" i="1"/>
  <c r="Y1873" i="1"/>
  <c r="Y1872" i="1"/>
  <c r="Y1871" i="1"/>
  <c r="Y1870" i="1"/>
  <c r="Y1869" i="1"/>
  <c r="Y1868" i="1"/>
  <c r="Y1867" i="1"/>
  <c r="Y1866" i="1"/>
  <c r="Y1865" i="1"/>
  <c r="Y1864" i="1"/>
  <c r="Y1863" i="1"/>
  <c r="Y1862" i="1"/>
  <c r="Y1861" i="1"/>
  <c r="Y1860" i="1"/>
  <c r="Y1859" i="1"/>
  <c r="Y1858" i="1"/>
  <c r="Y1857" i="1"/>
  <c r="Y1856" i="1"/>
  <c r="Y1855" i="1"/>
  <c r="Y1854" i="1"/>
  <c r="Y1853" i="1"/>
  <c r="Y1852" i="1"/>
  <c r="Y1851" i="1"/>
  <c r="Y1850" i="1"/>
  <c r="Y1849" i="1"/>
  <c r="Y1848" i="1"/>
  <c r="Y1847" i="1"/>
  <c r="Y1846" i="1"/>
  <c r="Y1845" i="1"/>
  <c r="Y1844" i="1"/>
  <c r="Y1843" i="1"/>
  <c r="Y1842" i="1"/>
  <c r="Y1841" i="1"/>
  <c r="Y1840" i="1"/>
  <c r="Y1839" i="1"/>
  <c r="Y1838" i="1"/>
  <c r="Y1837" i="1"/>
  <c r="Y1836" i="1"/>
  <c r="Y1835" i="1"/>
  <c r="Y1834" i="1"/>
  <c r="Y1833" i="1"/>
  <c r="Y1832" i="1"/>
  <c r="Y1831" i="1"/>
  <c r="Y1830" i="1"/>
  <c r="Y1829" i="1"/>
  <c r="Y1828" i="1"/>
  <c r="Y1827" i="1"/>
  <c r="Y1826" i="1"/>
  <c r="Y1825" i="1"/>
  <c r="Y1824" i="1"/>
  <c r="Y1823" i="1"/>
  <c r="Y1822" i="1"/>
  <c r="Y1821" i="1"/>
  <c r="Y1820" i="1"/>
  <c r="Y1819" i="1"/>
  <c r="Y1818" i="1"/>
  <c r="Y1817" i="1"/>
  <c r="Y1816" i="1"/>
  <c r="Y1815" i="1"/>
  <c r="Y1814" i="1"/>
  <c r="Y1813" i="1"/>
  <c r="Y1812" i="1"/>
  <c r="Y1811" i="1"/>
  <c r="Y1810" i="1"/>
  <c r="Y1809" i="1"/>
  <c r="Y1808" i="1"/>
  <c r="Y1807" i="1"/>
  <c r="Y1806" i="1"/>
  <c r="Y1805" i="1"/>
  <c r="Y1804" i="1"/>
  <c r="Y1803" i="1"/>
  <c r="Y1802" i="1"/>
  <c r="Y1801" i="1"/>
  <c r="Y1800" i="1"/>
  <c r="Y1799" i="1"/>
  <c r="Y1798" i="1"/>
  <c r="Y1797" i="1"/>
  <c r="Y1796" i="1"/>
  <c r="Y1795" i="1"/>
  <c r="Y1794" i="1"/>
  <c r="Y1793" i="1"/>
  <c r="Y1792" i="1"/>
  <c r="Y1791" i="1"/>
  <c r="Y1790" i="1"/>
  <c r="Y1789" i="1"/>
  <c r="Y1788" i="1"/>
  <c r="Y1787" i="1"/>
  <c r="Y1786" i="1"/>
  <c r="Y1785" i="1"/>
  <c r="Y1784" i="1"/>
  <c r="Y1783" i="1"/>
  <c r="Y1782" i="1"/>
  <c r="Y1781" i="1"/>
  <c r="Y1780" i="1"/>
  <c r="Y1779" i="1"/>
  <c r="Y1778" i="1"/>
  <c r="Y1777" i="1"/>
  <c r="Y1776" i="1"/>
  <c r="Y1775" i="1"/>
  <c r="Y1774" i="1"/>
  <c r="Y1773" i="1"/>
  <c r="Y1772" i="1"/>
  <c r="Y1771" i="1"/>
  <c r="Y1770" i="1"/>
  <c r="Y1769" i="1"/>
  <c r="Y1768" i="1"/>
  <c r="Y1767" i="1"/>
  <c r="Y1766" i="1"/>
  <c r="Y1765" i="1"/>
  <c r="Y1764" i="1"/>
  <c r="Y1763" i="1"/>
  <c r="Y1762" i="1"/>
  <c r="Y1761" i="1"/>
  <c r="Y1760" i="1"/>
  <c r="Y1759" i="1"/>
  <c r="Y1758" i="1"/>
  <c r="Y1757" i="1"/>
  <c r="Y1756" i="1"/>
  <c r="Y1755" i="1"/>
  <c r="Y1754" i="1"/>
  <c r="Y1753" i="1"/>
  <c r="Y1752" i="1"/>
  <c r="Y1751" i="1"/>
  <c r="Y1750" i="1"/>
  <c r="Y1749" i="1"/>
  <c r="Y1748" i="1"/>
  <c r="Y1747" i="1"/>
  <c r="Y1746" i="1"/>
  <c r="Y1745" i="1"/>
  <c r="Y1744" i="1"/>
  <c r="Y1743" i="1"/>
  <c r="Y1742" i="1"/>
  <c r="Y1741" i="1"/>
  <c r="Y1740" i="1"/>
  <c r="Y1739" i="1"/>
  <c r="Y1738" i="1"/>
  <c r="Y1737" i="1"/>
  <c r="Y1736" i="1"/>
  <c r="Y1735" i="1"/>
  <c r="Y1734" i="1"/>
  <c r="Y1733" i="1"/>
  <c r="Y1732" i="1"/>
  <c r="Y1731" i="1"/>
  <c r="Y1730" i="1"/>
  <c r="Y1729" i="1"/>
  <c r="Y1728" i="1"/>
  <c r="Y1727" i="1"/>
  <c r="Y1726" i="1"/>
  <c r="Y1725" i="1"/>
  <c r="Y1724" i="1"/>
  <c r="Y1723" i="1"/>
  <c r="Y1722" i="1"/>
  <c r="Y1721" i="1"/>
  <c r="Y1720" i="1"/>
  <c r="Y1719" i="1"/>
  <c r="Y1718" i="1"/>
  <c r="Y1717" i="1"/>
  <c r="Y1716" i="1"/>
  <c r="Y1715" i="1"/>
  <c r="Y1714" i="1"/>
  <c r="Y1713" i="1"/>
  <c r="Y1712" i="1"/>
  <c r="Y1711" i="1"/>
  <c r="Y1710" i="1"/>
  <c r="Y1709" i="1"/>
  <c r="Y1708" i="1"/>
  <c r="Y1707" i="1"/>
  <c r="Y1706" i="1"/>
  <c r="Y1705" i="1"/>
  <c r="Y1704" i="1"/>
  <c r="Y1703" i="1"/>
  <c r="Y1702" i="1"/>
  <c r="Y1701" i="1"/>
  <c r="Y1700" i="1"/>
  <c r="Y1699" i="1"/>
  <c r="Y1698" i="1"/>
  <c r="Y1697" i="1"/>
  <c r="Y1696" i="1"/>
  <c r="Y1695" i="1"/>
  <c r="Y1694" i="1"/>
  <c r="Y1693" i="1"/>
  <c r="Y1692" i="1"/>
  <c r="Y1691" i="1"/>
  <c r="Y1690" i="1"/>
  <c r="Y1689" i="1"/>
  <c r="Y1688" i="1"/>
  <c r="Y1687" i="1"/>
  <c r="Y1686" i="1"/>
  <c r="Y1685" i="1"/>
  <c r="Y1684" i="1"/>
  <c r="Y1683" i="1"/>
  <c r="Y1682" i="1"/>
  <c r="Y1681" i="1"/>
  <c r="Y1680" i="1"/>
  <c r="Y1679" i="1"/>
  <c r="Y1678" i="1"/>
  <c r="Y1677" i="1"/>
  <c r="Y1676" i="1"/>
  <c r="Y1675" i="1"/>
  <c r="Y1674" i="1"/>
  <c r="Y1673" i="1"/>
  <c r="Y1672" i="1"/>
  <c r="Y1671" i="1"/>
  <c r="Y1670" i="1"/>
  <c r="Y1669" i="1"/>
  <c r="Y1668" i="1"/>
  <c r="Y1667" i="1"/>
  <c r="Y1666" i="1"/>
  <c r="Y1665" i="1"/>
  <c r="Y1664" i="1"/>
  <c r="Y1663" i="1"/>
  <c r="Y1662" i="1"/>
  <c r="Y1661" i="1"/>
  <c r="Y1660" i="1"/>
  <c r="Y1659" i="1"/>
  <c r="Y1658" i="1"/>
  <c r="Y1657" i="1"/>
  <c r="Y1656" i="1"/>
  <c r="Y1655" i="1"/>
  <c r="Y1654" i="1"/>
  <c r="Y1653" i="1"/>
  <c r="Y1652" i="1"/>
  <c r="Y1651" i="1"/>
  <c r="Y1650" i="1"/>
  <c r="Y1649" i="1"/>
  <c r="Y1648" i="1"/>
  <c r="Y1647" i="1"/>
  <c r="Y1646" i="1"/>
  <c r="Y1645" i="1"/>
  <c r="Y1644" i="1"/>
  <c r="Y1643" i="1"/>
  <c r="Y1642" i="1"/>
  <c r="Y1641" i="1"/>
  <c r="Y1640" i="1"/>
  <c r="Y1639" i="1"/>
  <c r="Y1638" i="1"/>
  <c r="Y1637" i="1"/>
  <c r="Y1636" i="1"/>
  <c r="Y1635" i="1"/>
  <c r="Y1634" i="1"/>
  <c r="Y1633" i="1"/>
  <c r="Y1632" i="1"/>
  <c r="Y1631" i="1"/>
  <c r="Y1630" i="1"/>
  <c r="Y1629" i="1"/>
  <c r="Y1628" i="1"/>
  <c r="Y1627" i="1"/>
  <c r="Y1626" i="1"/>
  <c r="Y1625" i="1"/>
  <c r="Y1624" i="1"/>
  <c r="Y1623" i="1"/>
  <c r="Y1622" i="1"/>
  <c r="Y1621" i="1"/>
  <c r="Y1620" i="1"/>
  <c r="Y1619" i="1"/>
  <c r="Y1618" i="1"/>
  <c r="Y1617" i="1"/>
  <c r="Y1616" i="1"/>
  <c r="Y1615" i="1"/>
  <c r="Y1614" i="1"/>
  <c r="Y1613" i="1"/>
  <c r="Y1612" i="1"/>
  <c r="Y1611" i="1"/>
  <c r="Y1610" i="1"/>
  <c r="Y1609" i="1"/>
  <c r="Y1608" i="1"/>
  <c r="Y1607" i="1"/>
  <c r="Y1606" i="1"/>
  <c r="Y1605" i="1"/>
  <c r="Y1604" i="1"/>
  <c r="Y1603" i="1"/>
  <c r="Y1602" i="1"/>
  <c r="Y1601" i="1"/>
  <c r="Y1600" i="1"/>
  <c r="Y1599" i="1"/>
  <c r="Y1598" i="1"/>
  <c r="Y1597" i="1"/>
  <c r="Y1596" i="1"/>
  <c r="Y1595" i="1"/>
  <c r="Y1594" i="1"/>
  <c r="Y1593" i="1"/>
  <c r="Y1592" i="1"/>
  <c r="Y1591" i="1"/>
  <c r="Y1590" i="1"/>
  <c r="Y1589" i="1"/>
  <c r="Y1588" i="1"/>
  <c r="Y1587" i="1"/>
  <c r="Y1586" i="1"/>
  <c r="Y1585" i="1"/>
  <c r="Y1584" i="1"/>
  <c r="Y1583" i="1"/>
  <c r="Y1582" i="1"/>
  <c r="Y1581" i="1"/>
  <c r="Y1580" i="1"/>
  <c r="Y1579" i="1"/>
  <c r="Y1578" i="1"/>
  <c r="Y1577" i="1"/>
  <c r="Y1576" i="1"/>
  <c r="Y1575" i="1"/>
  <c r="Y1574" i="1"/>
  <c r="Y1573" i="1"/>
  <c r="Y1572" i="1"/>
  <c r="Y1571" i="1"/>
  <c r="Y1570" i="1"/>
  <c r="Y1569" i="1"/>
  <c r="Y1568" i="1"/>
  <c r="Y1567" i="1"/>
  <c r="Y1566" i="1"/>
  <c r="Y1565" i="1"/>
  <c r="Y1564" i="1"/>
  <c r="Y1563" i="1"/>
  <c r="Y1562" i="1"/>
  <c r="Y1561" i="1"/>
  <c r="Y1560" i="1"/>
  <c r="Y1559" i="1"/>
  <c r="Y1558" i="1"/>
  <c r="Y1557" i="1"/>
  <c r="Y1556" i="1"/>
  <c r="Y1555" i="1"/>
  <c r="Y1554" i="1"/>
  <c r="Y1553" i="1"/>
  <c r="Y1552" i="1"/>
  <c r="Y1551" i="1"/>
  <c r="Y1550" i="1"/>
  <c r="Y1549" i="1"/>
  <c r="Y1548" i="1"/>
  <c r="Y1547" i="1"/>
  <c r="Y1546" i="1"/>
  <c r="Y1545" i="1"/>
  <c r="Y1544" i="1"/>
  <c r="Y1543" i="1"/>
  <c r="Y1542" i="1"/>
  <c r="Y1541" i="1"/>
  <c r="Y1540" i="1"/>
  <c r="Y1539" i="1"/>
  <c r="Y1538" i="1"/>
  <c r="Y1537" i="1"/>
  <c r="Y1536" i="1"/>
  <c r="Y1535" i="1"/>
  <c r="Y1534" i="1"/>
  <c r="Y1533" i="1"/>
  <c r="Y1532" i="1"/>
  <c r="Y1531" i="1"/>
  <c r="Y1530" i="1"/>
  <c r="Y1529" i="1"/>
  <c r="Y1528" i="1"/>
  <c r="Y1527" i="1"/>
  <c r="Y1526" i="1"/>
  <c r="Y1525" i="1"/>
  <c r="Y1524" i="1"/>
  <c r="Y1523" i="1"/>
  <c r="Y1522" i="1"/>
  <c r="Y1521" i="1"/>
  <c r="Y1520" i="1"/>
  <c r="Y1519" i="1"/>
  <c r="Y1518" i="1"/>
  <c r="Y1517" i="1"/>
  <c r="Y1516" i="1"/>
  <c r="Y1515" i="1"/>
  <c r="Y1514" i="1"/>
  <c r="Y1513" i="1"/>
  <c r="Y1512" i="1"/>
  <c r="Y1511" i="1"/>
  <c r="Y1510" i="1"/>
  <c r="Y1509" i="1"/>
  <c r="Y1508" i="1"/>
  <c r="Y1507" i="1"/>
  <c r="Y1506" i="1"/>
  <c r="Y1505" i="1"/>
  <c r="Y1504" i="1"/>
  <c r="Y1503" i="1"/>
  <c r="Y1502" i="1"/>
  <c r="Y1501" i="1"/>
  <c r="Y1500" i="1"/>
  <c r="Y1499" i="1"/>
  <c r="Y1498" i="1"/>
  <c r="Y1497" i="1"/>
  <c r="Y1496" i="1"/>
  <c r="Y1495" i="1"/>
  <c r="Y1494" i="1"/>
  <c r="Y1493" i="1"/>
  <c r="Y1492" i="1"/>
  <c r="Y1491" i="1"/>
  <c r="Y1490" i="1"/>
  <c r="Y1489" i="1"/>
  <c r="Y1488" i="1"/>
  <c r="Y1487" i="1"/>
  <c r="Y1486" i="1"/>
  <c r="Y1485" i="1"/>
  <c r="Y1484" i="1"/>
  <c r="Y1483" i="1"/>
  <c r="Y1482" i="1"/>
  <c r="Y1481" i="1"/>
  <c r="Y1480" i="1"/>
  <c r="Y1479" i="1"/>
  <c r="Y1478" i="1"/>
  <c r="Y1477" i="1"/>
  <c r="Y1476" i="1"/>
  <c r="Y1475" i="1"/>
  <c r="Y1474" i="1"/>
  <c r="Y1473" i="1"/>
  <c r="Y1472" i="1"/>
  <c r="Y1471" i="1"/>
  <c r="Y1470" i="1"/>
  <c r="Y1469" i="1"/>
  <c r="Y1468" i="1"/>
  <c r="Y1467" i="1"/>
  <c r="Y1466" i="1"/>
  <c r="Y1465" i="1"/>
  <c r="Y1464" i="1"/>
  <c r="Y1463" i="1"/>
  <c r="Y1462" i="1"/>
  <c r="Y1461" i="1"/>
  <c r="Y1460" i="1"/>
  <c r="Y1459" i="1"/>
  <c r="Y1458" i="1"/>
  <c r="Y1457" i="1"/>
  <c r="Y1456" i="1"/>
  <c r="Y1455" i="1"/>
  <c r="Y1454" i="1"/>
  <c r="Y1453" i="1"/>
  <c r="Y1452" i="1"/>
  <c r="Y1451" i="1"/>
  <c r="Y1450" i="1"/>
  <c r="Y1449" i="1"/>
  <c r="Y1448" i="1"/>
  <c r="Y1447" i="1"/>
  <c r="Y1446" i="1"/>
  <c r="Y1445" i="1"/>
  <c r="Y1444" i="1"/>
  <c r="Y1443" i="1"/>
  <c r="Y1442" i="1"/>
  <c r="Y1441" i="1"/>
  <c r="Y1440" i="1"/>
  <c r="Y1439" i="1"/>
  <c r="Y1438" i="1"/>
  <c r="Y1437" i="1"/>
  <c r="Y1436" i="1"/>
  <c r="Y1435" i="1"/>
  <c r="Y1434" i="1"/>
  <c r="Y1433" i="1"/>
  <c r="Y1432" i="1"/>
  <c r="Y1431" i="1"/>
  <c r="Y1430" i="1"/>
  <c r="Y1429" i="1"/>
  <c r="Y1428" i="1"/>
  <c r="Y1427" i="1"/>
  <c r="Y1426" i="1"/>
  <c r="Y1425" i="1"/>
  <c r="Y1424" i="1"/>
  <c r="Y1423" i="1"/>
  <c r="Y1422" i="1"/>
  <c r="Y1421" i="1"/>
  <c r="Y1420" i="1"/>
  <c r="Y1419" i="1"/>
  <c r="Y1418" i="1"/>
  <c r="Y1417" i="1"/>
  <c r="Y1416" i="1"/>
  <c r="Y1415" i="1"/>
  <c r="Y1414" i="1"/>
  <c r="Y1413" i="1"/>
  <c r="Y1412" i="1"/>
  <c r="Y1411" i="1"/>
  <c r="Y1410" i="1"/>
  <c r="Y1409" i="1"/>
  <c r="Y1408" i="1"/>
  <c r="Y1407" i="1"/>
  <c r="Y1406" i="1"/>
  <c r="Y1405" i="1"/>
  <c r="Y1404" i="1"/>
  <c r="Y1403" i="1"/>
  <c r="Y1402" i="1"/>
  <c r="Y1401" i="1"/>
  <c r="Y1400" i="1"/>
  <c r="Y1399" i="1"/>
  <c r="Y1398" i="1"/>
  <c r="Y1397" i="1"/>
  <c r="Y1396" i="1"/>
  <c r="Y1395" i="1"/>
  <c r="Y1394" i="1"/>
  <c r="Y1393" i="1"/>
  <c r="Y1392" i="1"/>
  <c r="Y1391" i="1"/>
  <c r="Y1390" i="1"/>
  <c r="Y1389" i="1"/>
  <c r="Y1388" i="1"/>
  <c r="Y1387" i="1"/>
  <c r="Y1386" i="1"/>
  <c r="Y1385" i="1"/>
  <c r="Y1384" i="1"/>
  <c r="Y1383" i="1"/>
  <c r="Y1382" i="1"/>
  <c r="Y1381" i="1"/>
  <c r="Y1380" i="1"/>
  <c r="Y1379" i="1"/>
  <c r="Y1378" i="1"/>
  <c r="Y1377" i="1"/>
  <c r="Y1376" i="1"/>
  <c r="Y1375" i="1"/>
  <c r="Y1374" i="1"/>
  <c r="Y1373" i="1"/>
  <c r="Y1372" i="1"/>
  <c r="Y1371" i="1"/>
  <c r="Y1370" i="1"/>
  <c r="Y1369" i="1"/>
  <c r="Y1368" i="1"/>
  <c r="Y1367" i="1"/>
  <c r="Y1366" i="1"/>
  <c r="Y1365" i="1"/>
  <c r="Y1364" i="1"/>
  <c r="Y1363" i="1"/>
  <c r="Y1362" i="1"/>
  <c r="Y1361" i="1"/>
  <c r="Y1360" i="1"/>
  <c r="Y1359" i="1"/>
  <c r="Y1358" i="1"/>
  <c r="Y1357" i="1"/>
  <c r="Y1356" i="1"/>
  <c r="Y1355" i="1"/>
  <c r="Y1354" i="1"/>
  <c r="Y1353" i="1"/>
  <c r="Y1352" i="1"/>
  <c r="Y1351" i="1"/>
  <c r="Y1350" i="1"/>
  <c r="Y1349" i="1"/>
  <c r="Y1348" i="1"/>
  <c r="Y1347" i="1"/>
  <c r="Y1346" i="1"/>
  <c r="Y1345" i="1"/>
  <c r="Y1344" i="1"/>
  <c r="Y1343" i="1"/>
  <c r="Y1342" i="1"/>
  <c r="Y1341" i="1"/>
  <c r="Y1340" i="1"/>
  <c r="Y1339" i="1"/>
  <c r="Y1338" i="1"/>
  <c r="Y1337" i="1"/>
  <c r="Y1336" i="1"/>
  <c r="Y1335" i="1"/>
  <c r="Y1334" i="1"/>
  <c r="Y1333" i="1"/>
  <c r="Y1332" i="1"/>
  <c r="Y1331" i="1"/>
  <c r="Y1330" i="1"/>
  <c r="Y1329" i="1"/>
  <c r="Y1328" i="1"/>
  <c r="Y1327" i="1"/>
  <c r="Y1326" i="1"/>
  <c r="Y1325" i="1"/>
  <c r="Y1324" i="1"/>
  <c r="Y1323" i="1"/>
  <c r="Y1322" i="1"/>
  <c r="Y1321" i="1"/>
  <c r="Y1320" i="1"/>
  <c r="Y1319" i="1"/>
  <c r="Y1318" i="1"/>
  <c r="Y1317" i="1"/>
  <c r="Y1316" i="1"/>
  <c r="Y1315" i="1"/>
  <c r="Y1314" i="1"/>
  <c r="Y1313" i="1"/>
  <c r="Y1312" i="1"/>
  <c r="Y1311" i="1"/>
  <c r="Y1310" i="1"/>
  <c r="Y1309" i="1"/>
  <c r="Y1308" i="1"/>
  <c r="Y1307" i="1"/>
  <c r="Y1306" i="1"/>
  <c r="Y1305" i="1"/>
  <c r="Y1304" i="1"/>
  <c r="Y1303" i="1"/>
  <c r="Y1302" i="1"/>
  <c r="Y1301" i="1"/>
  <c r="Y1300" i="1"/>
  <c r="Y1299" i="1"/>
  <c r="Y1298" i="1"/>
  <c r="Y1297" i="1"/>
  <c r="Y1296" i="1"/>
  <c r="Y1295" i="1"/>
  <c r="Y1294" i="1"/>
  <c r="Y1293" i="1"/>
  <c r="Y1292" i="1"/>
  <c r="Y1291" i="1"/>
  <c r="Y1290" i="1"/>
  <c r="Y1289" i="1"/>
  <c r="Y1288" i="1"/>
  <c r="Y1287" i="1"/>
  <c r="Y1286" i="1"/>
  <c r="Y1285" i="1"/>
  <c r="Y1284" i="1"/>
  <c r="Y1283" i="1"/>
  <c r="Y1282" i="1"/>
  <c r="Y1281" i="1"/>
  <c r="Y1280" i="1"/>
  <c r="Y1279" i="1"/>
  <c r="Y1278" i="1"/>
  <c r="Y1277" i="1"/>
  <c r="Y1276" i="1"/>
  <c r="Y1275" i="1"/>
  <c r="Y1274" i="1"/>
  <c r="Y1273" i="1"/>
  <c r="Y1272" i="1"/>
  <c r="Y1271" i="1"/>
  <c r="Y1270" i="1"/>
  <c r="Y1269" i="1"/>
  <c r="Y1268" i="1"/>
  <c r="Y1267" i="1"/>
  <c r="Y1266" i="1"/>
  <c r="Y1265" i="1"/>
  <c r="Y1264" i="1"/>
  <c r="Y1263" i="1"/>
  <c r="Y1262" i="1"/>
  <c r="Y1261" i="1"/>
  <c r="Y1260" i="1"/>
  <c r="Y1259" i="1"/>
  <c r="Y1258" i="1"/>
  <c r="Y1257" i="1"/>
  <c r="Y1256" i="1"/>
  <c r="Y1255" i="1"/>
  <c r="Y1254" i="1"/>
  <c r="Y1253" i="1"/>
  <c r="Y1252" i="1"/>
  <c r="Y1251" i="1"/>
  <c r="Y1250" i="1"/>
  <c r="Y1249" i="1"/>
  <c r="Y1248" i="1"/>
  <c r="Y1247" i="1"/>
  <c r="Y1246" i="1"/>
  <c r="Y1245" i="1"/>
  <c r="Y1244" i="1"/>
  <c r="Y1243" i="1"/>
  <c r="Y1242" i="1"/>
  <c r="Y1241" i="1"/>
  <c r="Y1240" i="1"/>
  <c r="Y1239" i="1"/>
  <c r="Y1238" i="1"/>
  <c r="Y1237" i="1"/>
  <c r="Y1236" i="1"/>
  <c r="Y1235" i="1"/>
  <c r="Y1234" i="1"/>
  <c r="Y1233" i="1"/>
  <c r="Y1232" i="1"/>
  <c r="Y1231" i="1"/>
  <c r="Y1230" i="1"/>
  <c r="Y1229" i="1"/>
  <c r="Y1228" i="1"/>
  <c r="Y1227" i="1"/>
  <c r="Y1226" i="1"/>
  <c r="Y1225" i="1"/>
  <c r="Y1224" i="1"/>
  <c r="Y1223" i="1"/>
  <c r="Y1222" i="1"/>
  <c r="Y1221" i="1"/>
  <c r="Y1220" i="1"/>
  <c r="Y1219" i="1"/>
  <c r="Y1218" i="1"/>
  <c r="Y1217" i="1"/>
  <c r="Y1216" i="1"/>
  <c r="Y1215" i="1"/>
  <c r="Y1214" i="1"/>
  <c r="Y1213" i="1"/>
  <c r="Y1212" i="1"/>
  <c r="Y1211" i="1"/>
  <c r="Y1210" i="1"/>
  <c r="Y1209" i="1"/>
  <c r="Y1208" i="1"/>
  <c r="Y1207" i="1"/>
  <c r="Y1206" i="1"/>
  <c r="Y1205" i="1"/>
  <c r="Y1204" i="1"/>
  <c r="Y1203" i="1"/>
  <c r="Y1202" i="1"/>
  <c r="Y1201" i="1"/>
  <c r="Y1200" i="1"/>
  <c r="Y1199" i="1"/>
  <c r="Y1198" i="1"/>
  <c r="Y1197" i="1"/>
  <c r="Y1196" i="1"/>
  <c r="Y1195" i="1"/>
  <c r="Y1194" i="1"/>
  <c r="Y1193" i="1"/>
  <c r="Y1192" i="1"/>
  <c r="Y1191" i="1"/>
  <c r="Y1190" i="1"/>
  <c r="Y1189" i="1"/>
  <c r="Y1188" i="1"/>
  <c r="Y1187" i="1"/>
  <c r="Y1186" i="1"/>
  <c r="Y1185" i="1"/>
  <c r="Y1184" i="1"/>
  <c r="Y1183" i="1"/>
  <c r="Y1182" i="1"/>
  <c r="Y1181" i="1"/>
  <c r="Y1180" i="1"/>
  <c r="Y1179" i="1"/>
  <c r="Y1178" i="1"/>
  <c r="Y1177" i="1"/>
  <c r="Y1176" i="1"/>
  <c r="Y1175" i="1"/>
  <c r="Y1174" i="1"/>
  <c r="Y1173" i="1"/>
  <c r="Y1172" i="1"/>
  <c r="Y1171" i="1"/>
  <c r="Y1170" i="1"/>
  <c r="Y1169" i="1"/>
  <c r="Y1168" i="1"/>
  <c r="Y1167" i="1"/>
  <c r="Y1166" i="1"/>
  <c r="Y1165" i="1"/>
  <c r="Y1164" i="1"/>
  <c r="Y1163" i="1"/>
  <c r="Y1162" i="1"/>
  <c r="Y1161" i="1"/>
  <c r="Y1160" i="1"/>
  <c r="Y1159" i="1"/>
  <c r="Y1158" i="1"/>
  <c r="Y1157" i="1"/>
  <c r="Y1156" i="1"/>
  <c r="Y1155" i="1"/>
  <c r="Y1154" i="1"/>
  <c r="Y1153" i="1"/>
  <c r="Y1152" i="1"/>
  <c r="Y1151" i="1"/>
  <c r="Y1150" i="1"/>
  <c r="Y1149" i="1"/>
  <c r="Y1148" i="1"/>
  <c r="Y1147" i="1"/>
  <c r="Y1146" i="1"/>
  <c r="Y1145" i="1"/>
  <c r="Y1144" i="1"/>
  <c r="Y1143" i="1"/>
  <c r="Y1142" i="1"/>
  <c r="Y1141" i="1"/>
  <c r="Y1140" i="1"/>
  <c r="Y1139" i="1"/>
  <c r="Y1138" i="1"/>
  <c r="Y1137" i="1"/>
  <c r="Y1136" i="1"/>
  <c r="Y1135" i="1"/>
  <c r="Y1134" i="1"/>
  <c r="Y1133" i="1"/>
  <c r="Y1132" i="1"/>
  <c r="Y1131" i="1"/>
  <c r="Y1130" i="1"/>
  <c r="Y1129" i="1"/>
  <c r="Y1128" i="1"/>
  <c r="Y1127" i="1"/>
  <c r="Y1126" i="1"/>
  <c r="Y1125" i="1"/>
  <c r="Y1124" i="1"/>
  <c r="Y1123" i="1"/>
  <c r="Y1122" i="1"/>
  <c r="Y1121" i="1"/>
  <c r="Y1120" i="1"/>
  <c r="Y1119" i="1"/>
  <c r="Y1118" i="1"/>
  <c r="Y1117" i="1"/>
  <c r="Y1116" i="1"/>
  <c r="Y1115" i="1"/>
  <c r="Y1114" i="1"/>
  <c r="Y1113" i="1"/>
  <c r="Y1112" i="1"/>
  <c r="Y1111" i="1"/>
  <c r="Y1110" i="1"/>
  <c r="Y1109" i="1"/>
  <c r="Y1108" i="1"/>
  <c r="Y1107" i="1"/>
  <c r="Y1106" i="1"/>
  <c r="Y1105" i="1"/>
  <c r="Y1104" i="1"/>
  <c r="Y1103" i="1"/>
  <c r="Y1102" i="1"/>
  <c r="Y1101" i="1"/>
  <c r="Y1100" i="1"/>
  <c r="Y1099" i="1"/>
  <c r="Y1098" i="1"/>
  <c r="Y1097" i="1"/>
  <c r="Y1096" i="1"/>
  <c r="Y1095" i="1"/>
  <c r="Y1094" i="1"/>
  <c r="Y1093" i="1"/>
  <c r="Y1092" i="1"/>
  <c r="Y1091" i="1"/>
  <c r="Y1090" i="1"/>
  <c r="Y1089" i="1"/>
  <c r="Y1088" i="1"/>
  <c r="Y1087" i="1"/>
  <c r="Y1086" i="1"/>
  <c r="Y1085" i="1"/>
  <c r="Y1084" i="1"/>
  <c r="Y1083" i="1"/>
  <c r="Y1082" i="1"/>
  <c r="Y1081" i="1"/>
  <c r="Y1080" i="1"/>
  <c r="Y1079" i="1"/>
  <c r="Y1078" i="1"/>
  <c r="Y1077" i="1"/>
  <c r="Y1076" i="1"/>
  <c r="Y1075" i="1"/>
  <c r="Y1074" i="1"/>
  <c r="Y1073" i="1"/>
  <c r="Y1072" i="1"/>
  <c r="Y1071" i="1"/>
  <c r="Y1070" i="1"/>
  <c r="Y1069" i="1"/>
  <c r="Y1068" i="1"/>
  <c r="Y1067" i="1"/>
  <c r="Y1066" i="1"/>
  <c r="Y1065" i="1"/>
  <c r="Y1064" i="1"/>
  <c r="Y1063" i="1"/>
  <c r="Y1062" i="1"/>
  <c r="Y1061" i="1"/>
  <c r="Y1060" i="1"/>
  <c r="Y1059" i="1"/>
  <c r="Y1058" i="1"/>
  <c r="Y1057" i="1"/>
  <c r="Y1056" i="1"/>
  <c r="Y1055" i="1"/>
  <c r="Y1054" i="1"/>
  <c r="Y1053" i="1"/>
  <c r="Y1052" i="1"/>
  <c r="Y1051" i="1"/>
  <c r="Y1050" i="1"/>
  <c r="Y1049" i="1"/>
  <c r="Y1048" i="1"/>
  <c r="Y1047" i="1"/>
  <c r="Y1046" i="1"/>
  <c r="Y1045" i="1"/>
  <c r="Y1044" i="1"/>
  <c r="Y1043" i="1"/>
  <c r="Y1042" i="1"/>
  <c r="Y1041" i="1"/>
  <c r="Y1040" i="1"/>
  <c r="Y1039" i="1"/>
  <c r="Y1038" i="1"/>
  <c r="Y1037" i="1"/>
  <c r="Y1036" i="1"/>
  <c r="Y1035" i="1"/>
  <c r="Y1034" i="1"/>
  <c r="Y1033" i="1"/>
  <c r="Y1032" i="1"/>
  <c r="Y1031" i="1"/>
  <c r="Y1030" i="1"/>
  <c r="Y1029" i="1"/>
  <c r="Y1028" i="1"/>
  <c r="Y1027" i="1"/>
  <c r="Y1026" i="1"/>
  <c r="Y1025" i="1"/>
  <c r="Y1024" i="1"/>
  <c r="Y1023" i="1"/>
  <c r="Y1022" i="1"/>
  <c r="Y1021" i="1"/>
  <c r="Y1020" i="1"/>
  <c r="Y1019" i="1"/>
  <c r="Y1018" i="1"/>
  <c r="Y1017" i="1"/>
  <c r="Y1016" i="1"/>
  <c r="Y1015" i="1"/>
  <c r="Y1014" i="1"/>
  <c r="Y1013" i="1"/>
  <c r="Y1012" i="1"/>
  <c r="Y1011" i="1"/>
  <c r="Y1010" i="1"/>
  <c r="Y1009" i="1"/>
  <c r="Y1008" i="1"/>
  <c r="Y1007" i="1"/>
  <c r="Y1006" i="1"/>
  <c r="Y1005" i="1"/>
  <c r="Y1004" i="1"/>
  <c r="Y1003" i="1"/>
  <c r="Y1002" i="1"/>
  <c r="Y1001" i="1"/>
  <c r="Y1000" i="1"/>
  <c r="Y999" i="1"/>
  <c r="Y998" i="1"/>
  <c r="Y997" i="1"/>
  <c r="Y996" i="1"/>
  <c r="Y995" i="1"/>
  <c r="Y994" i="1"/>
  <c r="Y993" i="1"/>
  <c r="Y992" i="1"/>
  <c r="Y991" i="1"/>
  <c r="Y990" i="1"/>
  <c r="Y989" i="1"/>
  <c r="Y988" i="1"/>
  <c r="Y987" i="1"/>
  <c r="Y986" i="1"/>
  <c r="Y985" i="1"/>
  <c r="Y984" i="1"/>
  <c r="Y983" i="1"/>
  <c r="Y982" i="1"/>
  <c r="Y981" i="1"/>
  <c r="Y980" i="1"/>
  <c r="Y979" i="1"/>
  <c r="Y978" i="1"/>
  <c r="Y977" i="1"/>
  <c r="Y976" i="1"/>
  <c r="Y975" i="1"/>
  <c r="Y974" i="1"/>
  <c r="Y973" i="1"/>
  <c r="Y972" i="1"/>
  <c r="Y971" i="1"/>
  <c r="Y970" i="1"/>
  <c r="Y969" i="1"/>
  <c r="Y968" i="1"/>
  <c r="Y967" i="1"/>
  <c r="Y966" i="1"/>
  <c r="Y965" i="1"/>
  <c r="Y964" i="1"/>
  <c r="Y963" i="1"/>
  <c r="Y962" i="1"/>
  <c r="Y961" i="1"/>
  <c r="Y960" i="1"/>
  <c r="Y959" i="1"/>
  <c r="Y958" i="1"/>
  <c r="Y957" i="1"/>
  <c r="Y956" i="1"/>
  <c r="Y955" i="1"/>
  <c r="Y954" i="1"/>
  <c r="Y953" i="1"/>
  <c r="Y952" i="1"/>
  <c r="Y951" i="1"/>
  <c r="Y950" i="1"/>
  <c r="Y949" i="1"/>
  <c r="Y948" i="1"/>
  <c r="Y947" i="1"/>
  <c r="Y946" i="1"/>
  <c r="Y945" i="1"/>
  <c r="Y944" i="1"/>
  <c r="Y943" i="1"/>
  <c r="Y942" i="1"/>
  <c r="Y941" i="1"/>
  <c r="Y940" i="1"/>
  <c r="Y939" i="1"/>
  <c r="Y938" i="1"/>
  <c r="Y937" i="1"/>
  <c r="Y936" i="1"/>
  <c r="Y935" i="1"/>
  <c r="Y934" i="1"/>
  <c r="Y933" i="1"/>
  <c r="Y932" i="1"/>
  <c r="Y931" i="1"/>
  <c r="Y930" i="1"/>
  <c r="Y929" i="1"/>
  <c r="Y928" i="1"/>
  <c r="Y927" i="1"/>
  <c r="Y926" i="1"/>
  <c r="Y925" i="1"/>
  <c r="Y924" i="1"/>
  <c r="Y923" i="1"/>
  <c r="Y922" i="1"/>
  <c r="Y921" i="1"/>
  <c r="Y920" i="1"/>
  <c r="Y919" i="1"/>
  <c r="Y918" i="1"/>
  <c r="Y917" i="1"/>
  <c r="Y916" i="1"/>
  <c r="Y915" i="1"/>
  <c r="Y914" i="1"/>
  <c r="Y913" i="1"/>
  <c r="Y912" i="1"/>
  <c r="Y911" i="1"/>
  <c r="Y910" i="1"/>
  <c r="Y909" i="1"/>
  <c r="Y908" i="1"/>
  <c r="Y907" i="1"/>
  <c r="Y906" i="1"/>
  <c r="Y905" i="1"/>
  <c r="Y904" i="1"/>
  <c r="Y903" i="1"/>
  <c r="Y902" i="1"/>
  <c r="Y901" i="1"/>
  <c r="Y900" i="1"/>
  <c r="Y899" i="1"/>
  <c r="Y898" i="1"/>
  <c r="Y897" i="1"/>
  <c r="Y896" i="1"/>
  <c r="Y895" i="1"/>
  <c r="Y894" i="1"/>
  <c r="Y893" i="1"/>
  <c r="Y892" i="1"/>
  <c r="Y891" i="1"/>
  <c r="Y890" i="1"/>
  <c r="Y889" i="1"/>
  <c r="Y888" i="1"/>
  <c r="Y887" i="1"/>
  <c r="Y886" i="1"/>
  <c r="Y885" i="1"/>
  <c r="Y884" i="1"/>
  <c r="Y883" i="1"/>
  <c r="Y882" i="1"/>
  <c r="Y881" i="1"/>
  <c r="Y880" i="1"/>
  <c r="Y879" i="1"/>
  <c r="Y878" i="1"/>
  <c r="Y877" i="1"/>
  <c r="Y876" i="1"/>
  <c r="Y875" i="1"/>
  <c r="Y874" i="1"/>
  <c r="Y873" i="1"/>
  <c r="Y872" i="1"/>
  <c r="Y871" i="1"/>
  <c r="Y870" i="1"/>
  <c r="Y869" i="1"/>
  <c r="Y868" i="1"/>
  <c r="Y867" i="1"/>
  <c r="Y866" i="1"/>
  <c r="Y865" i="1"/>
  <c r="Y864" i="1"/>
  <c r="Y863" i="1"/>
  <c r="Y862" i="1"/>
  <c r="Y861" i="1"/>
  <c r="Y860" i="1"/>
  <c r="Y859" i="1"/>
  <c r="Y858" i="1"/>
  <c r="Y857" i="1"/>
  <c r="Y856" i="1"/>
  <c r="Y855" i="1"/>
  <c r="Y854" i="1"/>
  <c r="Y853" i="1"/>
  <c r="Y852" i="1"/>
  <c r="Y851" i="1"/>
  <c r="Y850" i="1"/>
  <c r="Y849" i="1"/>
  <c r="Y848" i="1"/>
  <c r="Y847" i="1"/>
  <c r="Y846" i="1"/>
  <c r="Y845" i="1"/>
  <c r="Y844" i="1"/>
  <c r="Y843" i="1"/>
  <c r="Y842" i="1"/>
  <c r="Y841" i="1"/>
  <c r="Y840" i="1"/>
  <c r="Y839" i="1"/>
  <c r="Y838" i="1"/>
  <c r="Y837" i="1"/>
  <c r="Y836" i="1"/>
  <c r="Y835" i="1"/>
  <c r="Y834" i="1"/>
  <c r="Y833" i="1"/>
  <c r="Y832" i="1"/>
  <c r="Y831" i="1"/>
  <c r="Y830" i="1"/>
  <c r="Y829" i="1"/>
  <c r="Y828" i="1"/>
  <c r="Y827" i="1"/>
  <c r="Y826" i="1"/>
  <c r="Y825" i="1"/>
  <c r="Y824" i="1"/>
  <c r="Y823" i="1"/>
  <c r="Y822" i="1"/>
  <c r="Y821" i="1"/>
  <c r="Y820" i="1"/>
  <c r="Y819" i="1"/>
  <c r="Y818" i="1"/>
  <c r="Y817" i="1"/>
  <c r="Y816" i="1"/>
  <c r="Y815" i="1"/>
  <c r="Y814" i="1"/>
  <c r="Y813" i="1"/>
  <c r="Y812" i="1"/>
  <c r="Y811" i="1"/>
  <c r="Y810" i="1"/>
  <c r="Y809" i="1"/>
  <c r="Y808" i="1"/>
  <c r="Y807" i="1"/>
  <c r="Y806" i="1"/>
  <c r="Y805" i="1"/>
  <c r="Y804" i="1"/>
  <c r="Y803" i="1"/>
  <c r="Y802" i="1"/>
  <c r="Y801" i="1"/>
  <c r="Y800" i="1"/>
  <c r="Y799" i="1"/>
  <c r="Y798" i="1"/>
  <c r="Y797" i="1"/>
  <c r="Y796" i="1"/>
  <c r="Y795" i="1"/>
  <c r="Y794" i="1"/>
  <c r="Y793" i="1"/>
  <c r="Y792" i="1"/>
  <c r="Y791" i="1"/>
  <c r="Y790" i="1"/>
  <c r="Y789" i="1"/>
  <c r="Y788" i="1"/>
  <c r="Y787" i="1"/>
  <c r="Y786" i="1"/>
  <c r="Y785" i="1"/>
  <c r="Y784" i="1"/>
  <c r="Y783" i="1"/>
  <c r="Y782" i="1"/>
  <c r="Y781" i="1"/>
  <c r="Y780" i="1"/>
  <c r="Y779" i="1"/>
  <c r="Y778" i="1"/>
  <c r="Y777" i="1"/>
  <c r="Y776" i="1"/>
  <c r="Y775" i="1"/>
  <c r="Y774" i="1"/>
  <c r="Y773" i="1"/>
  <c r="Y772" i="1"/>
  <c r="Y771" i="1"/>
  <c r="Y770" i="1"/>
  <c r="Y769" i="1"/>
  <c r="Y768" i="1"/>
  <c r="Y767" i="1"/>
  <c r="Y766" i="1"/>
  <c r="Y765" i="1"/>
  <c r="Y764" i="1"/>
  <c r="Y763" i="1"/>
  <c r="Y762" i="1"/>
  <c r="Y761" i="1"/>
  <c r="Y760" i="1"/>
  <c r="Y759" i="1"/>
  <c r="Y758" i="1"/>
  <c r="Y757" i="1"/>
  <c r="Y756" i="1"/>
  <c r="Y755" i="1"/>
  <c r="Y754" i="1"/>
  <c r="Y753" i="1"/>
  <c r="Y752" i="1"/>
  <c r="Y751" i="1"/>
  <c r="Y750" i="1"/>
  <c r="Y749" i="1"/>
  <c r="Y748" i="1"/>
  <c r="Y747" i="1"/>
  <c r="Y746" i="1"/>
  <c r="Y745" i="1"/>
  <c r="Y744" i="1"/>
  <c r="Y743" i="1"/>
  <c r="Y742" i="1"/>
  <c r="Y741" i="1"/>
  <c r="Y740" i="1"/>
  <c r="Y739" i="1"/>
  <c r="Y738" i="1"/>
  <c r="Y737" i="1"/>
  <c r="Y736" i="1"/>
  <c r="Y735" i="1"/>
  <c r="Y734" i="1"/>
  <c r="Y733" i="1"/>
  <c r="Y732" i="1"/>
  <c r="Y731" i="1"/>
  <c r="Y730" i="1"/>
  <c r="Y729" i="1"/>
  <c r="Y728" i="1"/>
  <c r="Y727" i="1"/>
  <c r="Y726" i="1"/>
  <c r="Y725" i="1"/>
  <c r="Y724" i="1"/>
  <c r="Y723" i="1"/>
  <c r="Y722" i="1"/>
  <c r="Y721" i="1"/>
  <c r="Y720" i="1"/>
  <c r="Y719" i="1"/>
  <c r="Y718" i="1"/>
  <c r="Y717" i="1"/>
  <c r="Y716" i="1"/>
  <c r="Y715" i="1"/>
  <c r="Y714" i="1"/>
  <c r="Y713" i="1"/>
  <c r="Y712" i="1"/>
  <c r="Y711" i="1"/>
  <c r="Y710" i="1"/>
  <c r="Y709" i="1"/>
  <c r="Y708" i="1"/>
  <c r="Y707" i="1"/>
  <c r="Y706" i="1"/>
  <c r="Y705" i="1"/>
  <c r="Y704" i="1"/>
  <c r="Y703" i="1"/>
  <c r="Y702" i="1"/>
  <c r="Y701" i="1"/>
  <c r="Y700" i="1"/>
  <c r="Y699" i="1"/>
  <c r="Y698" i="1"/>
  <c r="Y697" i="1"/>
  <c r="Y696" i="1"/>
  <c r="Y695" i="1"/>
  <c r="Y694" i="1"/>
  <c r="Y693" i="1"/>
  <c r="Y692" i="1"/>
  <c r="Y691" i="1"/>
  <c r="Y690" i="1"/>
  <c r="Y689" i="1"/>
  <c r="Y688" i="1"/>
  <c r="Y687" i="1"/>
  <c r="Y686" i="1"/>
  <c r="Y685" i="1"/>
  <c r="Y684" i="1"/>
  <c r="Y683" i="1"/>
  <c r="Y682" i="1"/>
  <c r="Y681" i="1"/>
  <c r="Y680" i="1"/>
  <c r="Y679" i="1"/>
  <c r="Y678" i="1"/>
  <c r="Y677" i="1"/>
  <c r="Y676" i="1"/>
  <c r="Y675" i="1"/>
  <c r="Y674" i="1"/>
  <c r="Y673" i="1"/>
  <c r="Y672" i="1"/>
  <c r="Y671" i="1"/>
  <c r="Y670" i="1"/>
  <c r="Y669" i="1"/>
  <c r="Y668" i="1"/>
  <c r="Y667" i="1"/>
  <c r="Y666" i="1"/>
  <c r="Y665" i="1"/>
  <c r="Y664" i="1"/>
  <c r="Y663" i="1"/>
  <c r="Y662" i="1"/>
  <c r="Y661" i="1"/>
  <c r="Y660" i="1"/>
  <c r="Y659" i="1"/>
  <c r="Y658" i="1"/>
  <c r="Y657" i="1"/>
  <c r="Y656" i="1"/>
  <c r="Y655" i="1"/>
  <c r="Y654" i="1"/>
  <c r="Y653" i="1"/>
  <c r="Y652" i="1"/>
  <c r="Y651" i="1"/>
  <c r="Y650" i="1"/>
  <c r="Y649" i="1"/>
  <c r="Y648" i="1"/>
  <c r="Y647" i="1"/>
  <c r="Y646" i="1"/>
  <c r="Y645" i="1"/>
  <c r="Y644" i="1"/>
  <c r="Y643" i="1"/>
  <c r="Y642" i="1"/>
  <c r="Y641" i="1"/>
  <c r="Y640" i="1"/>
  <c r="Y639" i="1"/>
  <c r="Y638" i="1"/>
  <c r="Y637" i="1"/>
  <c r="Y636" i="1"/>
  <c r="Y635" i="1"/>
  <c r="Y634" i="1"/>
  <c r="Y633" i="1"/>
  <c r="Y632" i="1"/>
  <c r="Y631" i="1"/>
  <c r="Y630" i="1"/>
  <c r="Y629" i="1"/>
  <c r="Y628" i="1"/>
  <c r="Y627" i="1"/>
  <c r="Y626" i="1"/>
  <c r="Y625" i="1"/>
  <c r="Y624" i="1"/>
  <c r="Y623" i="1"/>
  <c r="Y622" i="1"/>
  <c r="Y621" i="1"/>
  <c r="Y620" i="1"/>
  <c r="Y619" i="1"/>
  <c r="Y618" i="1"/>
  <c r="Y617" i="1"/>
  <c r="Y616" i="1"/>
  <c r="Y615" i="1"/>
  <c r="Y614" i="1"/>
  <c r="Y613" i="1"/>
  <c r="Y612" i="1"/>
  <c r="Y611" i="1"/>
  <c r="Y610" i="1"/>
  <c r="Y609" i="1"/>
  <c r="Y608" i="1"/>
  <c r="Y607" i="1"/>
  <c r="Y606" i="1"/>
  <c r="Y605" i="1"/>
  <c r="Y604" i="1"/>
  <c r="Y603" i="1"/>
  <c r="Y602" i="1"/>
  <c r="Y601" i="1"/>
  <c r="Y600" i="1"/>
  <c r="Y599" i="1"/>
  <c r="Y598" i="1"/>
  <c r="Y597" i="1"/>
  <c r="Y596" i="1"/>
  <c r="Y595" i="1"/>
  <c r="Y594" i="1"/>
  <c r="Y593" i="1"/>
  <c r="Y592" i="1"/>
  <c r="Y591" i="1"/>
  <c r="Y590" i="1"/>
  <c r="Y589" i="1"/>
  <c r="Y588" i="1"/>
  <c r="Y587" i="1"/>
  <c r="Y586" i="1"/>
  <c r="Y585" i="1"/>
  <c r="Y584" i="1"/>
  <c r="Y583" i="1"/>
  <c r="Y582" i="1"/>
  <c r="Y581" i="1"/>
  <c r="Y580" i="1"/>
  <c r="Y579" i="1"/>
  <c r="Y578" i="1"/>
  <c r="Y577" i="1"/>
  <c r="Y576" i="1"/>
  <c r="Y575" i="1"/>
  <c r="Y574" i="1"/>
  <c r="Y573" i="1"/>
  <c r="Y572" i="1"/>
  <c r="Y571" i="1"/>
  <c r="Y570" i="1"/>
  <c r="Y569" i="1"/>
  <c r="Y568" i="1"/>
  <c r="Y567" i="1"/>
  <c r="Y566" i="1"/>
  <c r="Y565" i="1"/>
  <c r="Y564" i="1"/>
  <c r="Y563" i="1"/>
  <c r="Y562" i="1"/>
  <c r="Y561" i="1"/>
  <c r="Y560" i="1"/>
  <c r="Y559" i="1"/>
  <c r="Y558" i="1"/>
  <c r="Y557" i="1"/>
  <c r="Y556" i="1"/>
  <c r="Y555" i="1"/>
  <c r="Y554" i="1"/>
  <c r="Y553" i="1"/>
  <c r="Y552" i="1"/>
  <c r="Y551" i="1"/>
  <c r="Y550" i="1"/>
  <c r="Y549" i="1"/>
  <c r="Y548" i="1"/>
  <c r="Y547" i="1"/>
  <c r="Y546" i="1"/>
  <c r="Y545" i="1"/>
  <c r="Y544" i="1"/>
  <c r="Y543" i="1"/>
  <c r="Y542" i="1"/>
  <c r="Y541" i="1"/>
  <c r="Y540" i="1"/>
  <c r="Y539" i="1"/>
  <c r="Y538" i="1"/>
  <c r="Y537" i="1"/>
  <c r="Y536" i="1"/>
  <c r="Y535" i="1"/>
  <c r="Y534" i="1"/>
  <c r="Y533" i="1"/>
  <c r="Y532" i="1"/>
  <c r="Y531" i="1"/>
  <c r="Y530" i="1"/>
  <c r="Y529" i="1"/>
  <c r="Y528" i="1"/>
  <c r="Y527" i="1"/>
  <c r="Y526" i="1"/>
  <c r="Y525" i="1"/>
  <c r="Y524" i="1"/>
  <c r="Y523" i="1"/>
  <c r="Y522" i="1"/>
  <c r="Y521" i="1"/>
  <c r="Y520" i="1"/>
  <c r="Y519" i="1"/>
  <c r="Y518" i="1"/>
  <c r="Y517" i="1"/>
  <c r="Y516" i="1"/>
  <c r="Y515" i="1"/>
  <c r="Y514" i="1"/>
  <c r="Y513" i="1"/>
  <c r="Y512" i="1"/>
  <c r="Y511" i="1"/>
  <c r="Y510" i="1"/>
  <c r="Y509" i="1"/>
  <c r="Y508" i="1"/>
  <c r="Y507" i="1"/>
  <c r="Y506" i="1"/>
  <c r="Y505" i="1"/>
  <c r="Y504" i="1"/>
  <c r="Y503" i="1"/>
  <c r="Y502" i="1"/>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 r="Y2"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11" i="2"/>
  <c r="H101" i="2"/>
  <c r="H83" i="2"/>
  <c r="H88" i="2"/>
  <c r="H93" i="2"/>
  <c r="H98" i="2"/>
  <c r="H80" i="2"/>
  <c r="H85" i="2"/>
  <c r="H90" i="2"/>
  <c r="H95" i="2"/>
  <c r="H87" i="2"/>
  <c r="F8" i="2"/>
  <c r="E14" i="2"/>
  <c r="F5" i="2"/>
  <c r="H100" i="2"/>
  <c r="F2" i="2"/>
  <c r="H92" i="2"/>
  <c r="H97" i="2"/>
  <c r="H84" i="2"/>
  <c r="H89" i="2"/>
  <c r="H99" i="2"/>
  <c r="H81" i="2"/>
  <c r="H91" i="2"/>
  <c r="H96" i="2"/>
  <c r="H82" i="2"/>
  <c r="H102" i="2"/>
  <c r="H94" i="2"/>
  <c r="H86" i="2"/>
  <c r="F14" i="2" l="1"/>
</calcChain>
</file>

<file path=xl/sharedStrings.xml><?xml version="1.0" encoding="utf-8"?>
<sst xmlns="http://schemas.openxmlformats.org/spreadsheetml/2006/main" count="130105" uniqueCount="10987">
  <si>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</si>
  <si>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</si>
  <si>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</si>
  <si>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</si>
  <si>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</si>
  <si>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</si>
  <si>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</si>
  <si>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</si>
  <si>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</si>
  <si>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</si>
  <si>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</si>
  <si>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</si>
  <si>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</si>
  <si>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</si>
  <si>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</si>
  <si>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</si>
  <si>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</si>
  <si>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</si>
  <si>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</si>
  <si>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</si>
  <si>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</si>
  <si>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</si>
  <si>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</si>
  <si>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</si>
  <si>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</si>
  <si>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</si>
  <si>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</si>
  <si>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</si>
  <si>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</si>
  <si>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</si>
  <si>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</si>
  <si>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</si>
  <si>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</si>
  <si>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</si>
  <si>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</si>
  <si>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</si>
  <si>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</si>
  <si>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</si>
  <si>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</si>
  <si>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</si>
  <si>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</si>
  <si>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</si>
  <si>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</si>
  <si>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</si>
  <si>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</si>
  <si>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</si>
  <si>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</si>
  <si>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</si>
  <si>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</si>
  <si>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</si>
  <si>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</si>
  <si>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</si>
  <si>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</si>
  <si>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</si>
  <si>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</si>
  <si>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</si>
  <si>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</si>
  <si>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</si>
  <si>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</si>
  <si>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</si>
  <si>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</si>
  <si>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</si>
  <si>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</si>
  <si>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</si>
  <si>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</si>
  <si>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</si>
  <si>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</si>
  <si>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</si>
  <si>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</si>
  <si>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</si>
  <si>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</si>
  <si>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</si>
  <si>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</si>
  <si>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</si>
  <si>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</si>
  <si>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</si>
  <si>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</si>
  <si>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</si>
  <si>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</si>
  <si>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</si>
  <si>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</si>
  <si>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</si>
  <si>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</si>
  <si>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</si>
  <si>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</si>
  <si>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</si>
  <si>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</si>
  <si>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</si>
  <si>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</si>
  <si>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</si>
  <si>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</si>
  <si>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</si>
  <si>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</si>
  <si>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</si>
  <si>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</si>
  <si>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</si>
  <si>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</si>
  <si>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</si>
  <si>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</si>
  <si>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</si>
  <si>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</si>
  <si>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</si>
  <si>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</si>
  <si>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</si>
  <si>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</si>
  <si>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</si>
  <si>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</si>
  <si>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</si>
  <si>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</si>
  <si>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</si>
  <si>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</si>
  <si>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</si>
  <si>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</si>
  <si>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</si>
  <si>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</si>
  <si>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</si>
  <si>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</si>
  <si>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</si>
  <si>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</si>
  <si>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</si>
  <si>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</si>
  <si>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</si>
  <si>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</si>
  <si>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</si>
  <si>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</si>
  <si>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</si>
  <si>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</si>
  <si>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</si>
  <si>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</si>
  <si>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</si>
  <si>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</si>
  <si>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</si>
  <si>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</si>
  <si>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</si>
  <si>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</si>
  <si>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</si>
  <si>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</si>
  <si>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</si>
  <si>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</si>
  <si>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</si>
  <si>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</si>
  <si>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</si>
  <si>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</si>
  <si>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</si>
  <si>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</si>
  <si>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</si>
  <si>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</si>
  <si>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</si>
  <si>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</si>
  <si>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</si>
  <si>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</si>
  <si>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</si>
  <si>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</si>
  <si>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</si>
  <si>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</si>
  <si>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</si>
  <si>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</si>
  <si>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</si>
  <si>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</si>
  <si>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</si>
  <si>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</si>
  <si>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</si>
  <si>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</si>
  <si>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</si>
  <si>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</si>
  <si>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</si>
  <si>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</si>
  <si>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</si>
  <si>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</si>
  <si>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</si>
  <si>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</si>
  <si>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</si>
  <si>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</si>
  <si>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</si>
  <si>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</si>
  <si>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</si>
  <si>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</si>
  <si>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</si>
  <si>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</si>
  <si>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</si>
  <si>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</si>
  <si>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</si>
  <si>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</si>
  <si>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</si>
  <si>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</si>
  <si>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</si>
  <si>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</si>
  <si>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</si>
  <si>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</si>
  <si>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</si>
  <si>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</si>
  <si>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</si>
  <si>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</si>
  <si>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</si>
  <si>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</si>
  <si>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</si>
  <si>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</si>
  <si>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</si>
  <si>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</si>
  <si>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</si>
  <si>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</si>
  <si>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</si>
  <si>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</si>
  <si>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</si>
  <si>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</si>
  <si>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</si>
  <si>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</si>
  <si>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</si>
  <si>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</si>
  <si>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</si>
  <si>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</si>
  <si>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</si>
  <si>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</si>
  <si>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</si>
  <si>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</si>
  <si>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</si>
  <si>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</si>
  <si>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</si>
  <si>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</si>
  <si>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</si>
  <si>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</si>
  <si>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</si>
  <si>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</si>
  <si>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</si>
  <si>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</si>
  <si>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</si>
  <si>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</si>
  <si>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</si>
  <si>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</si>
  <si>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</si>
  <si>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</si>
  <si>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</si>
  <si>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</si>
  <si>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</si>
  <si>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</si>
  <si>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</si>
  <si>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</si>
  <si>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</si>
  <si>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</si>
  <si>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</si>
  <si>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</si>
  <si>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</si>
  <si>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</si>
  <si>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</si>
  <si>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</si>
  <si>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</si>
  <si>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</si>
  <si>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</si>
  <si>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</si>
  <si>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</si>
  <si>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</si>
  <si>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</si>
  <si>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</si>
  <si>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</si>
  <si>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</si>
  <si>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</si>
  <si>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</si>
  <si>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</si>
  <si>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</si>
  <si>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</si>
  <si>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</si>
  <si>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</si>
  <si>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</si>
  <si>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</si>
  <si>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</si>
  <si>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</si>
  <si>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</si>
  <si>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</si>
  <si>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</si>
  <si>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</si>
  <si>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</si>
  <si>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</si>
  <si>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</si>
  <si>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</si>
  <si>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</si>
  <si>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</si>
  <si>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</si>
  <si>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</si>
  <si>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</si>
  <si>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</si>
  <si>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</si>
  <si>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</si>
  <si>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</si>
  <si>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</si>
  <si>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</si>
  <si>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</si>
  <si>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</si>
  <si>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</si>
  <si>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</si>
  <si>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</si>
  <si>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</si>
  <si>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</si>
  <si>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</si>
  <si>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</si>
  <si>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</si>
  <si>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</si>
  <si>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</si>
  <si>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</si>
  <si>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</si>
  <si>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</si>
  <si>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</si>
  <si>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</si>
  <si>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</si>
  <si>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</si>
  <si>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</si>
  <si>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</si>
  <si>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</si>
  <si>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</si>
  <si>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</si>
  <si>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</si>
  <si>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</si>
  <si>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</si>
  <si>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</si>
  <si>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</si>
  <si>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</si>
  <si>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</si>
  <si>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</si>
  <si>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</si>
  <si>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</si>
  <si>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</si>
  <si>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</si>
  <si>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</si>
  <si>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</si>
  <si>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</si>
  <si>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</si>
  <si>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</si>
  <si>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</si>
  <si>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</si>
  <si>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</si>
  <si>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</si>
  <si>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</si>
  <si>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</si>
  <si>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</si>
  <si>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</si>
  <si>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</si>
  <si>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</si>
  <si>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</si>
  <si>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</si>
  <si>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</si>
  <si>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</si>
  <si>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</si>
  <si>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</si>
  <si>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</si>
  <si>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</si>
  <si>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</si>
  <si>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</si>
  <si>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</si>
  <si>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</si>
  <si>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</si>
  <si>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</si>
  <si>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</si>
  <si>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</si>
  <si>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</si>
  <si>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</si>
  <si>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</si>
  <si>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</si>
  <si>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</si>
  <si>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</si>
  <si>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</si>
  <si>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</si>
  <si>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</si>
  <si>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</si>
  <si>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</si>
  <si>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</si>
  <si>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</si>
  <si>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</si>
  <si>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</si>
  <si>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</si>
  <si>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</si>
  <si>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</si>
  <si>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</si>
  <si>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</si>
  <si>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</si>
  <si>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</si>
  <si>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</si>
  <si>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</si>
  <si>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</si>
  <si>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</si>
  <si>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</si>
  <si>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</si>
  <si>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</si>
  <si>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</si>
  <si>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</si>
  <si>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</si>
  <si>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</si>
  <si>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</si>
  <si>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</si>
  <si>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</si>
  <si>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</si>
  <si>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</si>
  <si>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</si>
  <si>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</si>
  <si>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</si>
  <si>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</si>
  <si>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</si>
  <si>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</si>
  <si>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</si>
  <si>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</si>
  <si>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</si>
  <si>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</si>
  <si>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</si>
  <si>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</si>
  <si>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</si>
  <si>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</si>
  <si>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</si>
  <si>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</si>
  <si>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</si>
  <si>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</si>
  <si>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</si>
  <si>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</si>
  <si>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</si>
  <si>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</si>
  <si>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</si>
  <si>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</si>
  <si>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</si>
  <si>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</si>
  <si>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</si>
  <si>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</si>
  <si>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</si>
  <si>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</si>
  <si>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</si>
  <si>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</si>
  <si>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</si>
  <si>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</si>
  <si>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</si>
  <si>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</si>
  <si>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</si>
  <si>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</si>
  <si>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</si>
  <si>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</si>
  <si>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</si>
  <si>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</si>
  <si>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</si>
  <si>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</si>
  <si>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</si>
  <si>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</si>
  <si>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</si>
  <si>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</si>
  <si>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</si>
  <si>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</si>
  <si>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</si>
  <si>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</si>
  <si>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</si>
  <si>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</si>
  <si>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</si>
  <si>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</si>
  <si>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</si>
  <si>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</si>
  <si>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</si>
  <si>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</si>
  <si>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</si>
  <si>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</si>
  <si>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</si>
  <si>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</si>
  <si>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</si>
  <si>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</si>
  <si>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</si>
  <si>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</si>
  <si>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</si>
  <si>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</si>
  <si>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</si>
  <si>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</si>
  <si>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</si>
  <si>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</si>
  <si>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</si>
  <si>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</si>
  <si>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</si>
  <si>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</si>
  <si>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</si>
  <si>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</si>
  <si>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</si>
  <si>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</si>
  <si>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</si>
  <si>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</si>
  <si>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</si>
  <si>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</si>
  <si>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</si>
  <si>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</si>
  <si>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</si>
  <si>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</si>
  <si>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</si>
  <si>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</si>
  <si>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</si>
  <si>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</si>
  <si>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</si>
  <si>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</si>
  <si>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</si>
  <si>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</si>
  <si>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</si>
  <si>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</si>
  <si>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</si>
  <si>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</si>
  <si>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</si>
  <si>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</si>
  <si>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</si>
  <si>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</si>
  <si>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</si>
  <si>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</si>
  <si>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</si>
  <si>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</si>
  <si>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</si>
  <si>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</si>
  <si>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</si>
  <si>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</si>
  <si>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</si>
  <si>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</si>
  <si>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</si>
  <si>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</si>
  <si>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</si>
  <si>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</si>
  <si>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</si>
  <si>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</si>
  <si>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</si>
  <si>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</si>
  <si>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</si>
  <si>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</si>
  <si>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</si>
  <si>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</si>
  <si>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</si>
  <si>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</si>
  <si>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</si>
  <si>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</si>
  <si>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</si>
  <si>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</si>
  <si>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</si>
  <si>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</si>
  <si>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</si>
  <si>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</si>
  <si>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</si>
  <si>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</si>
  <si>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</si>
  <si>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</si>
  <si>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</si>
  <si>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</si>
  <si>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</si>
  <si>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</si>
  <si>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</si>
  <si>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</si>
  <si>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</si>
  <si>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</si>
  <si>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</si>
  <si>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</si>
  <si>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</si>
  <si>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</si>
  <si>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</si>
  <si>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</si>
  <si>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</si>
  <si>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</si>
  <si>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</si>
  <si>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</si>
  <si>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</si>
  <si>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</si>
  <si>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</si>
  <si>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</si>
  <si>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</si>
  <si>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</si>
  <si>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</si>
  <si>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</si>
  <si>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</si>
  <si>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</si>
  <si>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</si>
  <si>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</si>
  <si>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</si>
  <si>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</si>
  <si>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</si>
  <si>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</si>
  <si>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</si>
  <si>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</si>
  <si>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</si>
  <si>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</si>
  <si>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</si>
  <si>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</si>
  <si>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</si>
  <si>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</si>
  <si>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</si>
  <si>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</si>
  <si>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</si>
  <si>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</si>
  <si>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</si>
  <si>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</si>
  <si>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</si>
  <si>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</si>
  <si>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</si>
  <si>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</si>
  <si>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</si>
  <si>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</si>
  <si>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</si>
  <si>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</si>
  <si>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</si>
  <si>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</si>
  <si>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</si>
  <si>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</si>
  <si>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</si>
  <si>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</si>
  <si>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</si>
  <si>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</si>
  <si>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</si>
  <si>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</si>
  <si>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</si>
  <si>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</si>
  <si>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</si>
  <si>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</si>
  <si>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</si>
  <si>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</si>
  <si>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</si>
  <si>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</si>
  <si>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</si>
  <si>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</si>
  <si>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</si>
  <si>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</si>
  <si>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</si>
  <si>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</si>
  <si>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</si>
  <si>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</si>
  <si>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</si>
  <si>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</si>
  <si>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</si>
  <si>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</si>
  <si>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</si>
  <si>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</si>
  <si>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</si>
  <si>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</si>
  <si>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</si>
  <si>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</si>
  <si>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</si>
  <si>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</si>
  <si>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</si>
  <si>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</si>
  <si>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</si>
  <si>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</si>
  <si>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</si>
  <si>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</si>
  <si>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</si>
  <si>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</si>
  <si>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</si>
  <si>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</si>
  <si>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</si>
  <si>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</si>
  <si>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</si>
  <si>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</si>
  <si>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</si>
  <si>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</si>
  <si>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</si>
  <si>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</si>
  <si>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</si>
  <si>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</si>
  <si>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</si>
  <si>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</si>
  <si>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</si>
  <si>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</si>
  <si>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</si>
  <si>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</si>
  <si>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</si>
  <si>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</si>
  <si>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</si>
  <si>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</si>
  <si>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</si>
  <si>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</si>
  <si>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</si>
  <si>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</si>
  <si>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</si>
  <si>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</si>
  <si>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</si>
  <si>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</si>
  <si>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</si>
  <si>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</si>
  <si>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</si>
  <si>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</si>
  <si>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</si>
  <si>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</si>
  <si>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</si>
  <si>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</si>
  <si>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</si>
  <si>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</si>
  <si>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</si>
  <si>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</si>
  <si>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</si>
  <si>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</si>
  <si>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</si>
  <si>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</si>
  <si>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</si>
  <si>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</si>
  <si>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</si>
  <si>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</si>
  <si>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</si>
  <si>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</si>
  <si>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</si>
  <si>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</si>
  <si>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</si>
  <si>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</si>
  <si>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</si>
  <si>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</si>
  <si>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</si>
  <si>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</si>
  <si>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</si>
  <si>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</si>
  <si>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</si>
  <si>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</si>
  <si>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</si>
  <si>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</si>
  <si>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</si>
  <si>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</si>
  <si>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</si>
  <si>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</si>
  <si>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</si>
  <si>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</si>
  <si>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</si>
  <si>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</si>
  <si>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</si>
  <si>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</si>
  <si>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</si>
  <si>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</si>
  <si>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</si>
  <si>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</si>
  <si>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</si>
  <si>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</si>
  <si>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</si>
  <si>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</si>
  <si>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</si>
  <si>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</si>
  <si>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</si>
  <si>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</si>
  <si>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</si>
  <si>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</si>
  <si>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</si>
  <si>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</si>
  <si>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</si>
  <si>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</si>
  <si>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</si>
  <si>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</si>
  <si>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</si>
  <si>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</si>
  <si>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</si>
  <si>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</si>
  <si>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</si>
  <si>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</si>
  <si>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</si>
  <si>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</si>
  <si>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</si>
  <si>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</si>
  <si>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</si>
  <si>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</si>
  <si>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</si>
  <si>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</si>
  <si>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</si>
  <si>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</si>
  <si>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</si>
  <si>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</si>
  <si>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</si>
  <si>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</si>
  <si>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</si>
  <si>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</si>
  <si>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</si>
  <si>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</si>
  <si>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</si>
  <si>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</si>
  <si>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</si>
  <si>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</si>
  <si>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</si>
  <si>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</si>
  <si>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</si>
  <si>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</si>
  <si>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</si>
  <si>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</si>
  <si>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</si>
  <si>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</si>
  <si>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</si>
  <si>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</si>
  <si>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</si>
  <si>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</si>
  <si>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</si>
  <si>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</si>
  <si>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</si>
  <si>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</si>
  <si>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</si>
  <si>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</si>
  <si>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</si>
  <si>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</si>
  <si>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</si>
  <si>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</si>
  <si>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</si>
  <si>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</si>
  <si>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</si>
  <si>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</si>
  <si>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</si>
  <si>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</si>
  <si>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</si>
  <si>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</si>
  <si>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</si>
  <si>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</si>
  <si>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</si>
  <si>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</si>
  <si>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</si>
  <si>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</si>
  <si>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</si>
  <si>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</si>
  <si>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</si>
  <si>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</si>
  <si>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</si>
  <si>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</si>
  <si>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</si>
  <si>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</si>
  <si>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</si>
  <si>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</si>
  <si>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</si>
  <si>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</si>
  <si>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</si>
  <si>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</si>
  <si>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</si>
  <si>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</si>
  <si>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</si>
  <si>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</si>
  <si>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</si>
  <si>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</si>
  <si>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</si>
  <si>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</si>
  <si>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</si>
  <si>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</si>
  <si>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</si>
  <si>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</si>
  <si>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</si>
  <si>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</si>
  <si>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</si>
  <si>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</si>
  <si>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</si>
  <si>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</si>
  <si>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</si>
  <si>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</si>
  <si>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</si>
  <si>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</si>
  <si>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</si>
  <si>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</si>
  <si>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</si>
  <si>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</si>
  <si>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</si>
  <si>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</si>
  <si>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</si>
  <si>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</si>
  <si>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</si>
  <si>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</si>
  <si>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</si>
  <si>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</si>
  <si>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</si>
  <si>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</si>
  <si>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</si>
  <si>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</si>
  <si>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</si>
  <si>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</si>
  <si>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</si>
  <si>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</si>
  <si>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</si>
  <si>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</si>
  <si>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</si>
  <si>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</si>
  <si>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</si>
  <si>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</si>
  <si>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</si>
  <si>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</si>
  <si>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</si>
  <si>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</si>
  <si>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</si>
  <si>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</si>
  <si>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</si>
  <si>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</si>
  <si>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</si>
  <si>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</si>
  <si>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</si>
  <si>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</si>
  <si>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</si>
  <si>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</si>
  <si>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</si>
  <si>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</si>
  <si>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</si>
  <si>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</si>
  <si>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</si>
  <si>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</si>
  <si>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</si>
  <si>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</si>
  <si>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</si>
  <si>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</si>
  <si>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</si>
  <si>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</si>
  <si>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</si>
  <si>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</si>
  <si>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</si>
  <si>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</si>
  <si>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</si>
  <si>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</si>
  <si>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</si>
  <si>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</si>
  <si>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</si>
  <si>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</si>
  <si>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</si>
  <si>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</si>
  <si>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</si>
  <si>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</si>
  <si>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</si>
  <si>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</si>
  <si>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</si>
  <si>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</si>
  <si>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</si>
  <si>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</si>
  <si>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</si>
  <si>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</si>
  <si>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</si>
  <si>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</si>
  <si>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</si>
  <si>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</si>
  <si>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</si>
  <si>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</si>
  <si>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</si>
  <si>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</si>
  <si>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</si>
  <si>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</si>
  <si>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</si>
  <si>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</si>
  <si>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</si>
  <si>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</si>
  <si>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</si>
  <si>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</si>
  <si>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</si>
  <si>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</si>
  <si>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</si>
  <si>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</si>
  <si>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</si>
  <si>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</si>
  <si>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</si>
  <si>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</si>
  <si>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</si>
  <si>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</si>
  <si>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</si>
  <si>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</si>
  <si>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</si>
  <si>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</si>
  <si>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</si>
  <si>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</si>
  <si>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</si>
  <si>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</si>
  <si>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</si>
  <si>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</si>
  <si>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</si>
  <si>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</si>
  <si>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</si>
  <si>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</si>
  <si>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</si>
  <si>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</si>
  <si>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</si>
  <si>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</si>
  <si>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</si>
  <si>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</si>
  <si>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</si>
  <si>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</si>
  <si>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</si>
  <si>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</si>
  <si>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</si>
  <si>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</si>
  <si>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</si>
  <si>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</si>
  <si>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</si>
  <si>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</si>
  <si>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</si>
  <si>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</si>
  <si>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</si>
  <si>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</si>
  <si>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</si>
  <si>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</si>
  <si>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</si>
  <si>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</si>
  <si>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</si>
  <si>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</si>
  <si>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</si>
  <si>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</si>
  <si>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</si>
  <si>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</si>
  <si>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</si>
  <si>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</si>
  <si>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</si>
  <si>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</si>
  <si>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</si>
  <si>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</si>
  <si>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</si>
  <si>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</si>
  <si>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</si>
  <si>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</si>
  <si>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</si>
  <si>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</si>
  <si>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</si>
  <si>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</si>
  <si>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</si>
  <si>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</si>
  <si>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</si>
  <si>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</si>
  <si>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</si>
  <si>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</si>
  <si>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</si>
  <si>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</si>
  <si>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</si>
  <si>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</si>
  <si>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</si>
  <si>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</si>
  <si>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</si>
  <si>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</si>
  <si>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</si>
  <si>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</si>
  <si>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</si>
  <si>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</si>
  <si>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</si>
  <si>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</si>
  <si>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</si>
  <si>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</si>
  <si>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</si>
  <si>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</si>
  <si>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</si>
  <si>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</si>
  <si>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</si>
  <si>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</si>
  <si>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</si>
  <si>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</si>
  <si>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</si>
  <si>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</si>
  <si>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</si>
  <si>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</si>
  <si>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</si>
  <si>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</si>
  <si>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</si>
  <si>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</si>
  <si>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</si>
  <si>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</si>
  <si>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</si>
  <si>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</si>
  <si>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</si>
  <si>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</si>
  <si>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</si>
  <si>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</si>
  <si>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</si>
  <si>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</si>
  <si>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</si>
  <si>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</si>
  <si>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</si>
  <si>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</si>
  <si>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</si>
  <si>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</si>
  <si>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</si>
  <si>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</si>
  <si>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</si>
  <si>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</si>
  <si>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</si>
  <si>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</si>
  <si>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</si>
  <si>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</si>
  <si>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</si>
  <si>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</si>
  <si>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</si>
  <si>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</si>
  <si>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</si>
  <si>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</si>
  <si>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</si>
  <si>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</si>
  <si>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</si>
  <si>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</si>
  <si>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</si>
  <si>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</si>
  <si>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</si>
  <si>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</si>
  <si>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</si>
  <si>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</si>
  <si>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</si>
  <si>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</si>
  <si>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</si>
  <si>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</si>
  <si>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</si>
  <si>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</si>
  <si>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</si>
  <si>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</si>
  <si>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</si>
  <si>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</si>
  <si>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</si>
  <si>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</si>
  <si>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</si>
  <si>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</si>
  <si>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</si>
  <si>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</si>
  <si>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</si>
  <si>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</si>
  <si>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</si>
  <si>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</si>
  <si>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</si>
  <si>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</si>
  <si>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</si>
  <si>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</si>
  <si>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</si>
  <si>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</si>
  <si>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</si>
  <si>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</si>
  <si>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</si>
  <si>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</si>
  <si>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</si>
  <si>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</si>
  <si>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</si>
  <si>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</si>
  <si>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</si>
  <si>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</si>
  <si>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</si>
  <si>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</si>
  <si>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</si>
  <si>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</si>
  <si>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</si>
  <si>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</si>
  <si>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</si>
  <si>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</si>
  <si>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</si>
  <si>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</si>
  <si>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</si>
  <si>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</si>
  <si>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</si>
  <si>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</si>
  <si>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</si>
  <si>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</si>
  <si>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</si>
  <si>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</si>
  <si>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</si>
  <si>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</si>
  <si>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</si>
  <si>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</si>
  <si>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</si>
  <si>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</si>
  <si>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</si>
  <si>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</si>
  <si>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</si>
  <si>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</si>
  <si>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</si>
  <si>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</si>
  <si>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</si>
  <si>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</si>
  <si>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</si>
  <si>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</si>
  <si>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</si>
  <si>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</si>
  <si>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</si>
  <si>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</si>
  <si>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</si>
  <si>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</si>
  <si>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</si>
  <si>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</si>
  <si>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</si>
  <si>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</si>
  <si>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</si>
  <si>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</si>
  <si>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</si>
  <si>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</si>
  <si>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</si>
  <si>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</si>
  <si>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</si>
  <si>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</si>
  <si>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</si>
  <si>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</si>
  <si>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</si>
  <si>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</si>
  <si>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</si>
  <si>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</si>
  <si>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</si>
  <si>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</si>
  <si>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</si>
  <si>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</si>
  <si>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</si>
  <si>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</si>
  <si>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</si>
  <si>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</si>
  <si>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</si>
  <si>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</si>
  <si>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</si>
  <si>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</si>
  <si>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</si>
  <si>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</si>
  <si>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</si>
  <si>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</si>
  <si>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</si>
  <si>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</si>
  <si>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</si>
  <si>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</si>
  <si>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</si>
  <si>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</si>
  <si>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</si>
  <si>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</si>
  <si>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</si>
  <si>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</si>
  <si>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</si>
  <si>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</si>
  <si>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</si>
  <si>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</si>
  <si>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</si>
  <si>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</si>
  <si>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</si>
  <si>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</si>
  <si>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</si>
  <si>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</si>
  <si>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</si>
  <si>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</si>
  <si>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</si>
  <si>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</si>
  <si>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</si>
  <si>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</si>
  <si>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</si>
  <si>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</si>
  <si>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</si>
  <si>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</si>
  <si>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</si>
  <si>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</si>
  <si>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</si>
  <si>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</si>
  <si>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</si>
  <si>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</si>
  <si>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</si>
  <si>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</si>
  <si>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</si>
  <si>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</si>
  <si>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</si>
  <si>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</si>
  <si>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</si>
  <si>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</si>
  <si>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</si>
  <si>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</si>
  <si>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</si>
  <si>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</si>
  <si>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</si>
  <si>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</si>
  <si>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</si>
  <si>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</si>
  <si>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</si>
  <si>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</si>
  <si>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</si>
  <si>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</si>
  <si>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</si>
  <si>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</si>
  <si>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</si>
  <si>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</si>
  <si>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</si>
  <si>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</si>
  <si>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</si>
  <si>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</si>
  <si>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</si>
  <si>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</si>
  <si>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</si>
  <si>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</si>
  <si>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</si>
  <si>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</si>
  <si>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</si>
  <si>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</si>
  <si>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</si>
  <si>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</si>
  <si>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</si>
  <si>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</si>
  <si>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</si>
  <si>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</si>
  <si>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</si>
  <si>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</si>
  <si>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</si>
  <si>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</si>
  <si>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</si>
  <si>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</si>
  <si>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</si>
  <si>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</si>
  <si>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</si>
  <si>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</si>
  <si>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</si>
  <si>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</si>
  <si>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</si>
  <si>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</si>
  <si>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</si>
  <si>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</si>
  <si>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</si>
  <si>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</si>
  <si>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</si>
  <si>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</si>
  <si>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</si>
  <si>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</si>
  <si>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</si>
  <si>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</si>
  <si>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</si>
  <si>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</si>
  <si>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</si>
  <si>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</si>
  <si>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</si>
  <si>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</si>
  <si>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</si>
  <si>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</si>
  <si>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</si>
  <si>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</si>
  <si>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</si>
  <si>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</si>
  <si>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</si>
  <si>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</si>
  <si>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</si>
  <si>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</si>
  <si>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</si>
  <si>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</si>
  <si>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</si>
  <si>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</si>
  <si>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</si>
  <si>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</si>
  <si>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</si>
  <si>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</si>
  <si>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</si>
  <si>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</si>
  <si>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</si>
  <si>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</si>
  <si>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</si>
  <si>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</si>
  <si>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</si>
  <si>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</si>
  <si>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</si>
  <si>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</si>
  <si>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</si>
  <si>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</si>
  <si>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</si>
  <si>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</si>
  <si>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</si>
  <si>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</si>
  <si>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</si>
  <si>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</si>
  <si>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</si>
  <si>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</si>
  <si>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</si>
  <si>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</si>
  <si>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</si>
  <si>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</si>
  <si>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</si>
  <si>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</si>
  <si>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</si>
  <si>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</si>
  <si>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</si>
  <si>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</si>
  <si>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</si>
  <si>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</si>
  <si>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</si>
  <si>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</si>
  <si>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</si>
  <si>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</si>
  <si>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</si>
  <si>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</si>
  <si>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</si>
  <si>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</si>
  <si>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</si>
  <si>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</si>
  <si>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</si>
  <si>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</si>
  <si>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</si>
  <si>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</si>
  <si>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</si>
  <si>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</si>
  <si>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</si>
  <si>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</si>
  <si>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</si>
  <si>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</si>
  <si>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</si>
  <si>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</si>
  <si>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</si>
  <si>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</si>
  <si>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</si>
  <si>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</si>
  <si>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</si>
  <si>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</si>
  <si>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</si>
  <si>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</si>
  <si>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</si>
  <si>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</si>
  <si>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</si>
  <si>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</si>
  <si>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</si>
  <si>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</si>
  <si>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</si>
  <si>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</si>
  <si>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</si>
  <si>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</si>
  <si>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</si>
  <si>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</si>
  <si>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</si>
  <si>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</si>
  <si>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</si>
  <si>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</si>
  <si>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</si>
  <si>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</si>
  <si>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</si>
  <si>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</si>
  <si>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</si>
  <si>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</si>
  <si>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</si>
  <si>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</si>
  <si>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</si>
  <si>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</si>
  <si>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</si>
  <si>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</si>
  <si>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</si>
  <si>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</si>
  <si>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</si>
  <si>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</si>
  <si>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</si>
  <si>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</si>
  <si>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</si>
  <si>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</si>
  <si>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</si>
  <si>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</si>
  <si>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</si>
  <si>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</si>
  <si>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</si>
  <si>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</si>
  <si>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</si>
  <si>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</si>
  <si>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</si>
  <si>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</si>
  <si>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</si>
  <si>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</si>
  <si>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</si>
  <si>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</si>
  <si>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</si>
  <si>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</si>
  <si>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</si>
  <si>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</si>
  <si>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</si>
  <si>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</si>
  <si>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</si>
  <si>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</si>
  <si>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</si>
  <si>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</si>
  <si>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</si>
  <si>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</si>
  <si>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</si>
  <si>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</si>
  <si>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</si>
  <si>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</si>
  <si>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</si>
  <si>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</si>
  <si>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</si>
  <si>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</si>
  <si>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</si>
  <si>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</si>
  <si>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</si>
  <si>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</si>
  <si>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</si>
  <si>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</si>
  <si>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</si>
  <si>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</si>
  <si>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</si>
  <si>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</si>
  <si>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</si>
  <si>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</si>
  <si>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</si>
  <si>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</si>
  <si>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</si>
  <si>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</si>
  <si>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</si>
  <si>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</si>
  <si>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</si>
  <si>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</si>
  <si>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</si>
  <si>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</si>
  <si>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</si>
  <si>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</si>
  <si>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</si>
  <si>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</si>
  <si>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</si>
  <si>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</si>
  <si>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</si>
  <si>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</si>
  <si>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</si>
  <si>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</si>
  <si>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</si>
  <si>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</si>
  <si>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</si>
  <si>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</si>
  <si>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</si>
  <si>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</si>
  <si>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</si>
  <si>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</si>
  <si>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</si>
  <si>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</si>
  <si>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</si>
  <si>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</si>
  <si>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</si>
  <si>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</si>
  <si>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</si>
  <si>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</si>
  <si>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</si>
  <si>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</si>
  <si>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</si>
  <si>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</si>
  <si>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</si>
  <si>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</si>
  <si>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</si>
  <si>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</si>
  <si>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</si>
  <si>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</si>
  <si>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</si>
  <si>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</si>
  <si>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</si>
  <si>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</si>
  <si>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</si>
  <si>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</si>
  <si>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</si>
  <si>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</si>
  <si>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</si>
  <si>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</si>
  <si>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</si>
  <si>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</si>
  <si>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</si>
  <si>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</si>
  <si>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</si>
  <si>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</si>
  <si>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</si>
  <si>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</si>
  <si>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</si>
  <si>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</si>
  <si>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</si>
  <si>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</si>
  <si>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</si>
  <si>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</si>
  <si>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</si>
  <si>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</si>
  <si>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</si>
  <si>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</si>
  <si>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</si>
  <si>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</si>
  <si>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</si>
  <si>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</si>
  <si>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</si>
  <si>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</si>
  <si>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</si>
  <si>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</si>
  <si>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</si>
  <si>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</si>
  <si>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</si>
  <si>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</si>
  <si>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</si>
  <si>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</si>
  <si>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</si>
  <si>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</si>
  <si>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</si>
  <si>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</si>
  <si>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</si>
  <si>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</si>
  <si>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</si>
  <si>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</si>
  <si>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</si>
  <si>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</si>
  <si>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</si>
  <si>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</si>
  <si>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</si>
  <si>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</si>
  <si>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</si>
  <si>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</si>
  <si>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</si>
  <si>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</si>
  <si>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</si>
  <si>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</si>
  <si>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</si>
  <si>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</si>
  <si>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</si>
  <si>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</si>
  <si>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</si>
  <si>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</si>
  <si>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</si>
  <si>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</si>
  <si>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</si>
  <si>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</si>
  <si>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</si>
  <si>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</si>
  <si>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</si>
  <si>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</si>
  <si>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</si>
  <si>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</si>
  <si>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</si>
  <si>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</si>
  <si>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</si>
  <si>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</si>
  <si>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</si>
  <si>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</si>
  <si>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</si>
  <si>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</si>
  <si>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</si>
  <si>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</si>
  <si>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</si>
  <si>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</si>
  <si>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</si>
  <si>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</si>
  <si>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</si>
  <si>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</si>
  <si>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</si>
  <si>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</si>
  <si>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</si>
  <si>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</si>
  <si>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</si>
  <si>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</si>
  <si>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</si>
  <si>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</si>
  <si>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</si>
  <si>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</si>
  <si>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</si>
  <si>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</si>
  <si>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</si>
  <si>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</si>
  <si>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</si>
  <si>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</si>
  <si>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</si>
  <si>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</si>
  <si>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</si>
  <si>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</si>
  <si>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</si>
  <si>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</si>
  <si>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</si>
  <si>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</si>
  <si>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</si>
  <si>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</si>
  <si>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</si>
  <si>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</si>
  <si>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</si>
  <si>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</si>
  <si>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</si>
  <si>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</si>
  <si>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</si>
  <si>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</si>
  <si>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</si>
  <si>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</si>
  <si>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</si>
  <si>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</si>
  <si>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</si>
  <si>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</si>
  <si>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</si>
  <si>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</si>
  <si>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</si>
  <si>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</si>
  <si>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</si>
  <si>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</si>
  <si>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</si>
  <si>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</si>
  <si>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</si>
  <si>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</si>
  <si>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</si>
  <si>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</si>
  <si>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</si>
  <si>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</si>
  <si>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</si>
  <si>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</si>
  <si>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</si>
  <si>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</si>
  <si>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</si>
  <si>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</si>
  <si>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</si>
  <si>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</si>
  <si>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</si>
  <si>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</si>
  <si>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</si>
  <si>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</si>
  <si>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</si>
  <si>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</si>
  <si>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</si>
  <si>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</si>
  <si>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</si>
  <si>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</si>
  <si>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</si>
  <si>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</si>
  <si>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</si>
  <si>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</si>
  <si>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</si>
  <si>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</si>
  <si>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</si>
  <si>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</si>
  <si>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</si>
  <si>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</si>
  <si>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</si>
  <si>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</si>
  <si>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</si>
  <si>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</si>
  <si>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</si>
  <si>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</si>
  <si>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</si>
  <si>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</si>
  <si>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</si>
  <si>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</si>
  <si>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</si>
  <si>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</si>
  <si>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</si>
  <si>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</si>
  <si>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</si>
  <si>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</si>
  <si>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</si>
  <si>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</si>
  <si>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</si>
  <si>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</si>
  <si>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</si>
  <si>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</si>
  <si>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</si>
  <si>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</si>
  <si>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</si>
  <si>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</si>
  <si>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</si>
  <si>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</si>
  <si>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</si>
  <si>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</si>
  <si>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</si>
  <si>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</si>
  <si>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</si>
  <si>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</si>
  <si>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</si>
  <si>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</si>
  <si>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</si>
  <si>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</si>
  <si>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</si>
  <si>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</si>
  <si>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</si>
  <si>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</si>
  <si>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</si>
  <si>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</si>
  <si>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</si>
  <si>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</si>
  <si>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</si>
  <si>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</si>
  <si>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</si>
  <si>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</si>
  <si>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</si>
  <si>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</si>
  <si>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</si>
  <si>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</si>
  <si>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</si>
  <si>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</si>
  <si>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</si>
  <si>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</si>
  <si>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</si>
  <si>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</si>
  <si>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</si>
  <si>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</si>
  <si>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</si>
  <si>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</si>
  <si>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</si>
  <si>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</si>
  <si>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</si>
  <si>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</si>
  <si>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</si>
  <si>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</si>
  <si>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</si>
  <si>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</si>
  <si>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</si>
  <si>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</si>
  <si>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</si>
  <si>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</si>
  <si>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</si>
  <si>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</si>
  <si>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</si>
  <si>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</si>
  <si>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</si>
  <si>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</si>
  <si>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</si>
  <si>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</si>
  <si>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</si>
  <si>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</si>
  <si>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</si>
  <si>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</si>
  <si>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</si>
  <si>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</si>
  <si>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</si>
  <si>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</si>
  <si>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</si>
  <si>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</si>
  <si>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</si>
  <si>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</si>
  <si>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</si>
  <si>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</si>
  <si>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</si>
  <si>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</si>
  <si>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</si>
  <si>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</si>
  <si>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</si>
  <si>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</si>
  <si>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</si>
  <si>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</si>
  <si>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</si>
  <si>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</si>
  <si>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</si>
  <si>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</si>
  <si>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</si>
  <si>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</si>
  <si>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</si>
  <si>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</si>
  <si>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</si>
  <si>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</si>
  <si>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</si>
  <si>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</si>
  <si>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</si>
  <si>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</si>
  <si>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</si>
  <si>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</si>
  <si>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</si>
  <si>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</si>
  <si>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</si>
  <si>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</si>
  <si>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</si>
  <si>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</si>
  <si>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</si>
  <si>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</si>
  <si>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</si>
  <si>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</si>
  <si>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</si>
  <si>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</si>
  <si>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</si>
  <si>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</si>
  <si>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</si>
  <si>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</si>
  <si>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</si>
  <si>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</si>
  <si>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</si>
  <si>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</si>
  <si>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</si>
  <si>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</si>
  <si>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</si>
  <si>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</si>
  <si>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</si>
  <si>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</si>
  <si>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</si>
  <si>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</si>
  <si>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</si>
  <si>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</si>
  <si>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</si>
  <si>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</si>
  <si>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</si>
  <si>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</si>
  <si>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</si>
  <si>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</si>
  <si>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</si>
  <si>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</si>
  <si>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</si>
  <si>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</si>
  <si>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</si>
  <si>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</si>
  <si>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</si>
  <si>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</si>
  <si>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</si>
  <si>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</si>
  <si>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</si>
  <si>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</si>
  <si>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</si>
  <si>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</si>
  <si>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</si>
  <si>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</si>
  <si>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</si>
  <si>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</si>
  <si>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</si>
  <si>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</si>
  <si>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</si>
  <si>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</si>
  <si>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</si>
  <si>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</si>
  <si>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</si>
  <si>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</si>
  <si>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</si>
  <si>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</si>
  <si>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</si>
  <si>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</si>
  <si>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</si>
  <si>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</si>
  <si>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</si>
  <si>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</si>
  <si>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</si>
  <si>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</si>
  <si>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</si>
  <si>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</si>
  <si>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</si>
  <si>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</si>
  <si>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</si>
  <si>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</si>
  <si>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</si>
  <si>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</si>
  <si>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</si>
  <si>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</si>
  <si>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</si>
  <si>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</si>
  <si>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</si>
  <si>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</si>
  <si>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</si>
  <si>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</si>
  <si>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</si>
  <si>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</si>
  <si>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</si>
  <si>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</si>
  <si>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</si>
  <si>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</si>
  <si>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</si>
  <si>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</si>
  <si>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</si>
  <si>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</si>
  <si>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</si>
  <si>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</si>
  <si>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</si>
  <si>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</si>
  <si>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</si>
  <si>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</si>
  <si>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</si>
  <si>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</si>
  <si>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</si>
  <si>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</si>
  <si>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</si>
  <si>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</si>
  <si>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</si>
  <si>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</si>
  <si>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</si>
  <si>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</si>
  <si>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</si>
  <si>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</si>
  <si>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</si>
  <si>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</si>
  <si>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</si>
  <si>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</si>
  <si>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</si>
  <si>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</si>
  <si>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</si>
  <si>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</si>
  <si>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</si>
  <si>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</si>
  <si>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</si>
  <si>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</si>
  <si>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</si>
  <si>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</si>
  <si>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</si>
  <si>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</si>
  <si>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</si>
  <si>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</si>
  <si>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</si>
  <si>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</si>
  <si>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</si>
  <si>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</si>
  <si>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</si>
  <si>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</si>
  <si>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</si>
  <si>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</si>
  <si>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</si>
  <si>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</si>
  <si>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</si>
  <si>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</si>
  <si>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</si>
  <si>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</si>
  <si>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</si>
  <si>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</si>
  <si>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</si>
  <si>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</si>
  <si>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</si>
  <si>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</si>
  <si>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</si>
  <si>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</si>
  <si>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</si>
  <si>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</si>
  <si>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</si>
  <si>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</si>
  <si>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</si>
  <si>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</si>
  <si>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</si>
  <si>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</si>
  <si>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</si>
  <si>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</si>
  <si>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</si>
  <si>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</si>
  <si>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</si>
  <si>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</si>
  <si>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</si>
  <si>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</si>
  <si>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</si>
  <si>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</si>
  <si>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</si>
  <si>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</si>
  <si>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</si>
  <si>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</si>
  <si>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</si>
  <si>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</si>
  <si>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</si>
  <si>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</si>
  <si>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</si>
  <si>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</si>
  <si>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</si>
  <si>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</si>
  <si>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</si>
  <si>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</si>
  <si>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</si>
  <si>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</si>
  <si>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</si>
  <si>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</si>
  <si>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</si>
  <si>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</si>
  <si>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</si>
  <si>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</si>
  <si>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</si>
  <si>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</si>
  <si>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</si>
  <si>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</si>
  <si>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</si>
  <si>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</si>
  <si>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</si>
  <si>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</si>
  <si>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</si>
  <si>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</si>
  <si>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</si>
  <si>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</si>
  <si>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</si>
  <si>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</si>
  <si>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</si>
  <si>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</si>
  <si>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</si>
  <si>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</si>
  <si>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</si>
  <si>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</si>
  <si>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</si>
  <si>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</si>
  <si>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</si>
  <si>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</si>
  <si>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</si>
  <si>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</si>
  <si>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</si>
  <si>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</si>
  <si>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</si>
  <si>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</si>
  <si>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</si>
  <si>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</si>
  <si>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</si>
  <si>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</si>
  <si>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</si>
  <si>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</si>
  <si>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</si>
  <si>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</si>
  <si>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</si>
  <si>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</si>
  <si>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</si>
  <si>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</si>
  <si>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</si>
  <si>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</si>
  <si>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</si>
  <si>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</si>
  <si>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</si>
  <si>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</si>
  <si>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</si>
  <si>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</si>
  <si>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</si>
  <si>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</si>
  <si>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</si>
  <si>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</si>
  <si>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</si>
  <si>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</si>
  <si>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</si>
  <si>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</si>
  <si>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</si>
  <si>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</si>
  <si>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</si>
  <si>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</si>
  <si>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</si>
  <si>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</si>
  <si>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</si>
  <si>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</si>
  <si>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</si>
  <si>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</si>
  <si>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</si>
  <si>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</si>
  <si>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</si>
  <si>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</si>
  <si>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</si>
  <si>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</si>
  <si>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</si>
  <si>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</si>
  <si>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</si>
  <si>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</si>
  <si>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</si>
  <si>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</si>
  <si>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</si>
  <si>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</si>
  <si>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</si>
  <si>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</si>
  <si>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</si>
  <si>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</si>
  <si>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</si>
  <si>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</si>
  <si>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</si>
  <si>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</si>
  <si>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</si>
  <si>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</si>
  <si>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</si>
  <si>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</si>
  <si>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</si>
  <si>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</si>
  <si>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</si>
  <si>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</si>
  <si>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</si>
  <si>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</si>
  <si>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</si>
  <si>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</si>
  <si>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</si>
  <si>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</si>
  <si>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</si>
  <si>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</si>
  <si>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</si>
  <si>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</si>
  <si>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</si>
  <si>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</si>
  <si>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</si>
  <si>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</si>
  <si>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</si>
  <si>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</si>
  <si>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</si>
  <si>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</si>
  <si>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</si>
  <si>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</si>
  <si>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</si>
  <si>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</si>
  <si>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</si>
  <si>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</si>
  <si>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</si>
  <si>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</si>
  <si>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</si>
  <si>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</si>
  <si>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</si>
  <si>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</si>
  <si>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</si>
  <si>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</si>
  <si>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</si>
  <si>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</si>
  <si>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</si>
  <si>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</si>
  <si>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</si>
  <si>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</si>
  <si>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</si>
  <si>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</si>
  <si>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</si>
  <si>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</si>
  <si>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</si>
  <si>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</si>
  <si>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</si>
  <si>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</si>
  <si>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</si>
  <si>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</si>
  <si>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</si>
  <si>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</si>
  <si>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</si>
  <si>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</si>
  <si>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</si>
  <si>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</si>
  <si>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</si>
  <si>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</si>
  <si>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</si>
  <si>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</si>
  <si>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</si>
  <si>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</si>
  <si>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</si>
  <si>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</si>
  <si>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</si>
  <si>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</si>
  <si>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</si>
  <si>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</si>
  <si>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</si>
  <si>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</si>
  <si>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</si>
  <si>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</si>
  <si>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</si>
  <si>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</si>
  <si>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</si>
  <si>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</si>
  <si>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</si>
  <si>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</si>
  <si>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</si>
  <si>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</si>
  <si>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</si>
  <si>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</si>
  <si>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</si>
  <si>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</si>
  <si>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</si>
  <si>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</si>
  <si>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</si>
  <si>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</si>
  <si>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</si>
  <si>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</si>
  <si>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</si>
  <si>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</si>
  <si>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</si>
  <si>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</si>
  <si>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</si>
  <si>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</si>
  <si>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</si>
  <si>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</si>
  <si>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</si>
  <si>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</si>
  <si>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</si>
  <si>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</si>
  <si>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</si>
  <si>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</si>
  <si>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</si>
  <si>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</si>
  <si>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</si>
  <si>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</si>
  <si>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</si>
  <si>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</si>
  <si>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</si>
  <si>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</si>
  <si>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</si>
  <si>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</si>
  <si>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</si>
  <si>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</si>
  <si>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</si>
  <si>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</si>
  <si>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</si>
  <si>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</si>
  <si>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</si>
  <si>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</si>
  <si>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</si>
  <si>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</si>
  <si>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</si>
  <si>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</si>
  <si>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</si>
  <si>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</si>
  <si>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</si>
  <si>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</si>
  <si>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</si>
  <si>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</si>
  <si>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</si>
  <si>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</si>
  <si>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</si>
  <si>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</si>
  <si>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</si>
  <si>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</si>
  <si>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</si>
  <si>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</si>
  <si>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</si>
  <si>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</si>
  <si>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</si>
  <si>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</si>
  <si>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</si>
  <si>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</si>
  <si>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</si>
  <si>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</si>
  <si>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</si>
  <si>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</si>
  <si>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</si>
  <si>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</si>
  <si>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</si>
  <si>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</si>
  <si>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</si>
  <si>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</si>
  <si>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</si>
  <si>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</si>
  <si>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</si>
  <si>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</si>
  <si>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</si>
  <si>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</si>
  <si>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</si>
  <si>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</si>
  <si>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</si>
  <si>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</si>
  <si>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</si>
  <si>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</si>
  <si>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</si>
  <si>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</si>
  <si>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</si>
  <si>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</si>
  <si>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</si>
  <si>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</si>
  <si>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</si>
  <si>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</si>
  <si>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</si>
  <si>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</si>
  <si>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</si>
  <si>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</si>
  <si>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</si>
  <si>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</si>
  <si>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</si>
  <si>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</si>
  <si>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</si>
  <si>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</si>
  <si>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</si>
  <si>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</si>
  <si>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</si>
  <si>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</si>
  <si>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</si>
  <si>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</si>
  <si>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</si>
  <si>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</si>
  <si>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</si>
  <si>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</si>
  <si>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</si>
  <si>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</si>
  <si>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</si>
  <si>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</si>
  <si>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</si>
  <si>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</si>
  <si>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</si>
  <si>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</si>
  <si>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</si>
  <si>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</si>
  <si>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</si>
  <si>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</si>
  <si>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</si>
  <si>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</si>
  <si>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</si>
  <si>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</si>
  <si>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</si>
  <si>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</si>
  <si>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</si>
  <si>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</si>
  <si>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</si>
  <si>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</si>
  <si>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</si>
  <si>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</si>
  <si>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</si>
  <si>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</si>
  <si>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</si>
  <si>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</si>
  <si>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</si>
  <si>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</si>
  <si>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</si>
  <si>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</si>
  <si>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</si>
  <si>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</si>
  <si>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</si>
  <si>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</si>
  <si>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</si>
  <si>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</si>
  <si>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</si>
  <si>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</si>
  <si>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</si>
  <si>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</si>
  <si>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</si>
  <si>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</si>
  <si>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</si>
  <si>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</si>
  <si>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</si>
  <si>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</si>
  <si>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</si>
  <si>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</si>
  <si>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</si>
  <si>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</si>
  <si>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</si>
  <si>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</si>
  <si>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</si>
  <si>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</si>
  <si>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</si>
  <si>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</si>
  <si>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</si>
  <si>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</si>
  <si>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</si>
  <si>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</si>
  <si>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</si>
  <si>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</si>
  <si>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</si>
  <si>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</si>
  <si>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</si>
  <si>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</si>
  <si>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</si>
  <si>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</si>
  <si>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</si>
  <si>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</si>
  <si>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</si>
  <si>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</si>
  <si>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</si>
  <si>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</si>
  <si>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</si>
  <si>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</si>
  <si>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</si>
  <si>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</si>
  <si>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</si>
  <si>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</si>
  <si>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</si>
  <si>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</si>
  <si>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</si>
  <si>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</si>
  <si>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</si>
  <si>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</si>
  <si>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</si>
  <si>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</si>
  <si>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</si>
  <si>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</si>
  <si>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</si>
  <si>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</si>
  <si>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</si>
  <si>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</si>
  <si>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</si>
  <si>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</si>
  <si>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</si>
  <si>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</si>
  <si>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</si>
  <si>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</si>
  <si>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</si>
  <si>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</si>
  <si>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</si>
  <si>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</si>
  <si>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</si>
  <si>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</si>
  <si>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</si>
  <si>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</si>
  <si>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</si>
  <si>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</si>
  <si>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</si>
  <si>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</si>
  <si>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</si>
  <si>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</si>
  <si>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</si>
  <si>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</si>
  <si>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</si>
  <si>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</si>
  <si>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</si>
  <si>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</si>
  <si>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</si>
  <si>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</si>
  <si>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</si>
  <si>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</si>
  <si>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</si>
  <si>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</si>
  <si>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</si>
  <si>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</si>
  <si>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</si>
  <si>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</si>
  <si>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</si>
  <si>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</si>
  <si>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</si>
  <si>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</si>
  <si>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</si>
  <si>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</si>
  <si>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</si>
  <si>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</si>
  <si>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</si>
  <si>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</si>
  <si>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</si>
  <si>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</si>
  <si>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</si>
  <si>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</si>
  <si>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</si>
  <si>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</si>
  <si>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</si>
  <si>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</si>
  <si>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</si>
  <si>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</si>
  <si>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</si>
  <si>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</si>
  <si>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</si>
  <si>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</si>
  <si>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</si>
  <si>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</si>
  <si>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</si>
  <si>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</si>
  <si>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</si>
  <si>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</si>
  <si>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</si>
  <si>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</si>
  <si>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</si>
  <si>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</si>
  <si>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</si>
  <si>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</si>
  <si>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</si>
  <si>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</si>
  <si>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</si>
  <si>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</si>
  <si>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</si>
  <si>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</si>
  <si>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</si>
  <si>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</si>
  <si>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</si>
  <si>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</si>
  <si>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</si>
  <si>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</si>
  <si>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</si>
  <si>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</si>
  <si>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</si>
  <si>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</si>
  <si>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</si>
  <si>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</si>
  <si>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</si>
  <si>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</si>
  <si>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</si>
  <si>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</si>
  <si>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</si>
  <si>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</si>
  <si>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</si>
  <si>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</si>
  <si>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</si>
  <si>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</si>
  <si>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</si>
  <si>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</si>
  <si>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</si>
  <si>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</si>
  <si>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</si>
  <si>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</si>
  <si>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</si>
  <si>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</si>
  <si>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</si>
  <si>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</si>
  <si>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</si>
  <si>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</si>
  <si>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</si>
  <si>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</si>
  <si>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</si>
  <si>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</si>
  <si>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</si>
  <si>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</si>
  <si>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</si>
  <si>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</si>
  <si>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</si>
  <si>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</si>
  <si>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</si>
  <si>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</si>
  <si>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</si>
  <si>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</si>
  <si>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</si>
  <si>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</si>
  <si>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</si>
  <si>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</si>
  <si>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</si>
  <si>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</si>
  <si>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</si>
  <si>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</si>
  <si>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</si>
  <si>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</si>
  <si>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</si>
  <si>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</si>
  <si>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</si>
  <si>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</si>
  <si>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</si>
  <si>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</si>
  <si>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</si>
  <si>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</si>
  <si>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</si>
  <si>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</si>
  <si>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</si>
  <si>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</si>
  <si>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</si>
  <si>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</si>
  <si>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</si>
  <si>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</si>
  <si>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</si>
  <si>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</si>
  <si>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</si>
  <si>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</si>
  <si>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</si>
  <si>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</si>
  <si>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</si>
  <si>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</si>
  <si>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</si>
  <si>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</si>
  <si>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</si>
  <si>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</si>
  <si>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</si>
  <si>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</si>
  <si>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</si>
  <si>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</si>
  <si>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</si>
  <si>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</si>
  <si>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</si>
  <si>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</si>
  <si>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</si>
  <si>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</si>
  <si>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</si>
  <si>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</si>
  <si>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</si>
  <si>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</si>
  <si>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</si>
  <si>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</si>
  <si>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</si>
  <si>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</si>
  <si>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</si>
  <si>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</si>
  <si>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</si>
  <si>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</si>
  <si>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</si>
  <si>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</si>
  <si>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</si>
  <si>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</si>
  <si>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</si>
  <si>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</si>
  <si>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</si>
  <si>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</si>
  <si>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</si>
  <si>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</si>
  <si>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</si>
  <si>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</si>
  <si>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</si>
  <si>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</si>
  <si>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</si>
  <si>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</si>
  <si>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</si>
  <si>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</si>
  <si>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</si>
  <si>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</si>
  <si>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</si>
  <si>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</si>
  <si>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</si>
  <si>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</si>
  <si>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</si>
  <si>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</si>
  <si>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</si>
  <si>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</si>
  <si>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</si>
  <si>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</si>
  <si>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</si>
  <si>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</si>
  <si>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</si>
  <si>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</si>
  <si>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</si>
  <si>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</si>
  <si>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</si>
  <si>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</si>
  <si>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</si>
  <si>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</si>
  <si>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</si>
  <si>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</si>
  <si>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</si>
  <si>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</si>
  <si>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</si>
  <si>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</si>
  <si>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</si>
  <si>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</si>
  <si>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</si>
  <si>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</si>
  <si>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</si>
  <si>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</si>
  <si>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</si>
  <si>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</si>
  <si>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</si>
  <si>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</si>
  <si>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</si>
  <si>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</si>
  <si>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</si>
  <si>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</si>
  <si>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</si>
  <si>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</si>
  <si>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</si>
  <si>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</si>
  <si>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</si>
  <si>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</si>
  <si>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</si>
  <si>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</si>
  <si>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</si>
  <si>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</si>
  <si>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</si>
  <si>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</si>
  <si>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</si>
  <si>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</si>
  <si>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</si>
  <si>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</si>
  <si>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</si>
  <si>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</si>
  <si>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</si>
  <si>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</si>
  <si>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</si>
  <si>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</si>
  <si>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</si>
  <si>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</si>
  <si>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</si>
  <si>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</si>
  <si>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</si>
  <si>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</si>
  <si>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</si>
  <si>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</si>
  <si>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</si>
  <si>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</si>
  <si>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</si>
  <si>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</si>
  <si>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</si>
  <si>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</si>
  <si>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</si>
  <si>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</si>
  <si>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</si>
  <si>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</si>
  <si>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</si>
  <si>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</si>
  <si>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</si>
  <si>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</si>
  <si>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</si>
  <si>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</si>
  <si>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</si>
  <si>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</si>
  <si>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</si>
  <si>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</si>
  <si>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</si>
  <si>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</si>
  <si>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</si>
  <si>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</si>
  <si>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</si>
  <si>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</si>
  <si>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</si>
  <si>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</si>
  <si>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</si>
  <si>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</si>
  <si>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</si>
  <si>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</si>
  <si>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</si>
  <si>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</si>
  <si>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</si>
  <si>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</si>
  <si>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</si>
  <si>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</si>
  <si>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</si>
  <si>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</si>
  <si>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</si>
  <si>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</si>
  <si>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</si>
  <si>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</si>
  <si>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</si>
  <si>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</si>
  <si>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</si>
  <si>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</si>
  <si>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</si>
  <si>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</si>
  <si>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</si>
  <si>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</si>
  <si>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</si>
  <si>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</si>
  <si>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</si>
  <si>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</si>
  <si>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</si>
  <si>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</si>
  <si>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</si>
  <si>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</si>
  <si>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</si>
  <si>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</si>
  <si>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</si>
  <si>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</si>
  <si>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</si>
  <si>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</si>
  <si>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</si>
  <si>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</si>
  <si>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</si>
  <si>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</si>
  <si>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</si>
  <si>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</si>
  <si>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</si>
  <si>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</si>
  <si>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</si>
  <si>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</si>
  <si>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</si>
  <si>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</si>
  <si>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</si>
  <si>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</si>
  <si>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</si>
  <si>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</si>
  <si>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</si>
  <si>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</si>
  <si>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</si>
  <si>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</si>
  <si>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</si>
  <si>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</si>
  <si>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</si>
  <si>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</si>
  <si>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</si>
  <si>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</si>
  <si>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</si>
  <si>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</si>
  <si>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</si>
  <si>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</si>
  <si>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</si>
  <si>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</si>
  <si>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</si>
  <si>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</si>
  <si>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</si>
  <si>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</si>
  <si>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</si>
  <si>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</si>
  <si>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</si>
  <si>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</si>
  <si>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</si>
  <si>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</si>
  <si>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</si>
  <si>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</si>
  <si>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</si>
  <si>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</si>
  <si>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</si>
  <si>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</si>
  <si>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</si>
  <si>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</si>
  <si>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</si>
  <si>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</si>
  <si>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</si>
  <si>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</si>
  <si>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</si>
  <si>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</si>
  <si>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</si>
  <si>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</si>
  <si>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</si>
  <si>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</si>
  <si>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</si>
  <si>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</si>
  <si>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</si>
  <si>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</si>
  <si>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</si>
  <si>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</si>
  <si>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</si>
  <si>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</si>
  <si>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</si>
  <si>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</si>
  <si>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</si>
  <si>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</si>
  <si>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</si>
  <si>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</si>
  <si>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</si>
  <si>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</si>
  <si>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</si>
  <si>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</si>
  <si>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</si>
  <si>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</si>
  <si>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</si>
  <si>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</si>
  <si>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</si>
  <si>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</si>
  <si>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</si>
  <si>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</si>
  <si>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</si>
  <si>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</si>
  <si>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</si>
  <si>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</si>
  <si>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</si>
  <si>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</si>
  <si>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</si>
  <si>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</si>
  <si>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</si>
  <si>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</si>
  <si>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</si>
  <si>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</si>
  <si>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</si>
  <si>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</si>
  <si>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</si>
  <si>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</si>
  <si>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</si>
  <si>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</si>
  <si>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</si>
  <si>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</si>
  <si>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</si>
  <si>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</si>
  <si>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</si>
  <si>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</si>
  <si>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</si>
  <si>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</si>
  <si>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</si>
  <si>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</si>
  <si>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</si>
  <si>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</si>
  <si>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</si>
  <si>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</si>
  <si>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</si>
  <si>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</si>
  <si>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</si>
  <si>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</si>
  <si>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</si>
  <si>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</si>
  <si>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</si>
  <si>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</si>
  <si>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</si>
  <si>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</si>
  <si>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</si>
  <si>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</si>
  <si>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</si>
  <si>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</si>
  <si>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</si>
  <si>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</si>
  <si>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</si>
  <si>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</si>
  <si>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</si>
  <si>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</si>
  <si>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</si>
  <si>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</si>
  <si>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</si>
  <si>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</si>
  <si>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</si>
  <si>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</si>
  <si>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</si>
  <si>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</si>
  <si>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</si>
  <si>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</si>
  <si>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</si>
  <si>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</si>
  <si>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</si>
  <si>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</si>
  <si>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</si>
  <si>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</si>
  <si>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</si>
  <si>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</si>
  <si>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</si>
  <si>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</si>
  <si>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</si>
  <si>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</si>
  <si>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</si>
  <si>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</si>
  <si>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</si>
  <si>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</si>
  <si>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</si>
  <si>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</si>
  <si>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</si>
  <si>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</si>
  <si>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</si>
  <si>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</si>
  <si>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</si>
  <si>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</si>
  <si>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</si>
  <si>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</si>
  <si>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</si>
  <si>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</si>
  <si>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</si>
  <si>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</si>
  <si>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</si>
  <si>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</si>
  <si>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</si>
  <si>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</si>
  <si>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</si>
  <si>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</si>
  <si>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</si>
  <si>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</si>
  <si>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</si>
  <si>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</si>
  <si>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</si>
  <si>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</si>
  <si>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</si>
  <si>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</si>
  <si>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</si>
  <si>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</si>
  <si>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</si>
  <si>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</si>
  <si>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</si>
  <si>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</si>
  <si>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</si>
  <si>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</si>
  <si>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</si>
  <si>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</si>
  <si>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</si>
  <si>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</si>
  <si>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</si>
  <si>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</si>
  <si>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</si>
  <si>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</si>
  <si>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</si>
  <si>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</si>
  <si>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</si>
  <si>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</si>
  <si>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</si>
  <si>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</si>
  <si>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</si>
  <si>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</si>
  <si>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</si>
  <si>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</si>
  <si>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</si>
  <si>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</si>
  <si>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</si>
  <si>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</si>
  <si>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</si>
  <si>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</si>
  <si>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</si>
  <si>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</si>
  <si>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</si>
  <si>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</si>
  <si>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</si>
  <si>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</si>
  <si>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</si>
  <si>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</si>
  <si>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</si>
  <si>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</si>
  <si>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</si>
  <si>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</si>
  <si>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</si>
  <si>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</si>
  <si>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</si>
  <si>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</si>
  <si>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</si>
  <si>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</si>
  <si>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</si>
  <si>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</si>
  <si>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</si>
  <si>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</si>
  <si>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</si>
  <si>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</si>
  <si>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</si>
  <si>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</si>
  <si>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</si>
  <si>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</si>
  <si>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</si>
  <si>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</si>
  <si>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</si>
  <si>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</si>
  <si>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</si>
  <si>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</si>
  <si>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</si>
  <si>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</si>
  <si>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</si>
  <si>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</si>
  <si>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</si>
  <si>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</si>
  <si>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</si>
  <si>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</si>
  <si>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</si>
  <si>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</si>
  <si>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</si>
  <si>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</si>
  <si>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</si>
  <si>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</si>
  <si>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</si>
  <si>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</si>
  <si>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</si>
  <si>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</si>
  <si>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</si>
  <si>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</si>
  <si>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</si>
  <si>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</si>
  <si>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</si>
  <si>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</si>
  <si>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</si>
  <si>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</si>
  <si>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</si>
  <si>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</si>
  <si>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</si>
  <si>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</si>
  <si>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</si>
  <si>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</si>
  <si>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</si>
  <si>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</si>
  <si>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</si>
  <si>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</si>
  <si>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</si>
  <si>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</si>
  <si>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</si>
  <si>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</si>
  <si>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</si>
  <si>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</si>
  <si>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</si>
  <si>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</si>
  <si>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</si>
  <si>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</si>
  <si>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</si>
  <si>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</si>
  <si>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</si>
  <si>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</si>
  <si>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</si>
  <si>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</si>
  <si>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</si>
  <si>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</si>
  <si>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</si>
  <si>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</si>
  <si>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</si>
  <si>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</si>
  <si>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</si>
  <si>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</si>
  <si>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</si>
  <si>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</si>
  <si>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</si>
  <si>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</si>
  <si>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</si>
  <si>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</si>
  <si>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</si>
  <si>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</si>
  <si>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</si>
  <si>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</si>
  <si>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</si>
  <si>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</si>
  <si>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</si>
  <si>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</si>
  <si>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</si>
  <si>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</si>
  <si>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</si>
  <si>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</si>
  <si>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</si>
  <si>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</si>
  <si>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</si>
  <si>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</si>
  <si>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</si>
  <si>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</si>
  <si>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</si>
  <si>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</si>
  <si>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</si>
  <si>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</si>
  <si>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</si>
  <si>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</si>
  <si>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</si>
  <si>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</si>
  <si>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</si>
  <si>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</si>
  <si>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</si>
  <si>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</si>
  <si>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</si>
  <si>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</si>
  <si>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</si>
  <si>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</si>
  <si>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</si>
  <si>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</si>
  <si>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</si>
  <si>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</si>
  <si>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</si>
  <si>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</si>
  <si>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</si>
  <si>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</si>
  <si>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</si>
  <si>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</si>
  <si>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</si>
  <si>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</si>
  <si>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</si>
  <si>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</si>
  <si>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</si>
  <si>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</si>
  <si>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</si>
  <si>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</si>
  <si>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</si>
  <si>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</si>
  <si>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</si>
  <si>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</si>
  <si>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</si>
  <si>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</si>
  <si>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</si>
  <si>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</si>
  <si>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</si>
  <si>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</si>
  <si>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</si>
  <si>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</si>
  <si>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</si>
  <si>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</si>
  <si>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</si>
  <si>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</si>
  <si>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</si>
  <si>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</si>
  <si>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</si>
  <si>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</si>
  <si>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</si>
  <si>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</si>
  <si>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</si>
  <si>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</si>
  <si>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</si>
  <si>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</si>
  <si>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</si>
  <si>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</si>
  <si>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</si>
  <si>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</si>
  <si>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</si>
  <si>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</si>
  <si>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</si>
  <si>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</si>
  <si>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</si>
  <si>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</si>
  <si>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</si>
  <si>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</si>
  <si>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</si>
  <si>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</si>
  <si>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</si>
  <si>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</si>
  <si>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</si>
  <si>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</si>
  <si>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</si>
  <si>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</si>
  <si>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</si>
  <si>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</si>
  <si>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</si>
  <si>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</si>
  <si>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</si>
  <si>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</si>
  <si>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</si>
  <si>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</si>
  <si>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</si>
  <si>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</si>
  <si>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</si>
  <si>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</si>
  <si>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</si>
  <si>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</si>
  <si>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</si>
  <si>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</si>
  <si>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</si>
  <si>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</si>
  <si>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</si>
  <si>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</si>
  <si>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</si>
  <si>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</si>
  <si>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</si>
  <si>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</si>
  <si>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</si>
  <si>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</si>
  <si>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</si>
  <si>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</si>
  <si>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</si>
  <si>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</si>
  <si>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</si>
  <si>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</si>
  <si>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</si>
  <si>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</si>
  <si>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</si>
  <si>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</si>
  <si>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</si>
  <si>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</si>
  <si>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</si>
  <si>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</si>
  <si>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</si>
  <si>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</si>
  <si>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</si>
  <si>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</si>
  <si>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</si>
  <si>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</si>
  <si>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</si>
  <si>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</si>
  <si>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</si>
  <si>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</si>
  <si>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</si>
  <si>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</si>
  <si>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</si>
  <si>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</si>
  <si>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</si>
  <si>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</si>
  <si>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</si>
  <si>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</si>
  <si>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</si>
  <si>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</si>
  <si>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</si>
  <si>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</si>
  <si>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</si>
  <si>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</si>
  <si>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</si>
  <si>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</si>
  <si>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</si>
  <si>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</si>
  <si>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</si>
  <si>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</si>
  <si>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</si>
  <si>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</si>
  <si>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</si>
  <si>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</si>
  <si>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</si>
  <si>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</si>
  <si>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</si>
  <si>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</si>
  <si>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</si>
  <si>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</si>
  <si>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</si>
  <si>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</si>
  <si>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</si>
  <si>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</si>
  <si>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</si>
  <si>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</si>
  <si>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</si>
  <si>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</si>
  <si>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</si>
  <si>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</si>
  <si>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</si>
  <si>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</si>
  <si>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</si>
  <si>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</si>
  <si>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</si>
  <si>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</si>
  <si>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</si>
  <si>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</si>
  <si>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</si>
  <si>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</si>
  <si>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</si>
  <si>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</si>
  <si>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</si>
  <si>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</si>
  <si>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</si>
  <si>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</si>
  <si>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</si>
  <si>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</si>
  <si>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</si>
  <si>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</si>
  <si>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</si>
  <si>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</si>
  <si>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</si>
  <si>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</si>
  <si>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</si>
  <si>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</si>
  <si>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</si>
  <si>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</si>
  <si>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</si>
  <si>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</si>
  <si>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</si>
  <si>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</si>
  <si>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</si>
  <si>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</si>
  <si>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</si>
  <si>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</si>
  <si>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</si>
  <si>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</si>
  <si>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</si>
  <si>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</si>
  <si>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</si>
  <si>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</si>
  <si>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</si>
  <si>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</si>
  <si>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</si>
  <si>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</si>
  <si>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</si>
  <si>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</si>
  <si>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</si>
  <si>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</si>
  <si>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</si>
  <si>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</si>
  <si>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</si>
  <si>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</si>
  <si>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</si>
  <si>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</si>
  <si>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</si>
  <si>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</si>
  <si>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</si>
  <si>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</si>
  <si>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</si>
  <si>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</si>
  <si>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</si>
  <si>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</si>
  <si>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</si>
  <si>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</si>
  <si>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</si>
  <si>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</si>
  <si>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</si>
  <si>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</si>
  <si>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</si>
  <si>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</si>
  <si>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</si>
  <si>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</si>
  <si>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</si>
  <si>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</si>
  <si>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</si>
  <si>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</si>
  <si>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</si>
  <si>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</si>
  <si>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</si>
  <si>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</si>
  <si>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</si>
  <si>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</si>
  <si>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</si>
  <si>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</si>
  <si>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</si>
  <si>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</si>
  <si>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</si>
  <si>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</si>
  <si>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</si>
  <si>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</si>
  <si>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</si>
  <si>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</si>
  <si>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</si>
  <si>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</si>
  <si>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</si>
  <si>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</si>
  <si>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</si>
  <si>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</si>
  <si>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</si>
  <si>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</si>
  <si>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</si>
  <si>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</si>
  <si>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</si>
  <si>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</si>
  <si>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</si>
  <si>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</si>
  <si>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</si>
  <si>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</si>
  <si>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</si>
  <si>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</si>
  <si>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</si>
  <si>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</si>
  <si>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</si>
  <si>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</si>
  <si>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</si>
  <si>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</si>
  <si>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</si>
  <si>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</si>
  <si>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</si>
  <si>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</si>
  <si>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</si>
  <si>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</si>
  <si>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</si>
  <si>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</si>
  <si>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</si>
  <si>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</si>
  <si>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</si>
  <si>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</si>
  <si>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</si>
  <si>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</si>
  <si>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</si>
  <si>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</si>
  <si>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</si>
  <si>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</si>
  <si>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</si>
  <si>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</si>
  <si>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</si>
  <si>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</si>
  <si>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</si>
  <si>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</si>
  <si>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</si>
  <si>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</si>
  <si>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</si>
  <si>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</si>
  <si>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</si>
  <si>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</si>
  <si>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</si>
  <si>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</si>
  <si>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</si>
  <si>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</si>
  <si>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</si>
  <si>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</si>
  <si>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</si>
  <si>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</si>
  <si>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</si>
  <si>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</si>
  <si>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</si>
  <si>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</si>
  <si>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</si>
  <si>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</si>
  <si>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</si>
  <si>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</si>
  <si>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</si>
  <si>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</si>
  <si>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</si>
  <si>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</si>
  <si>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</si>
  <si>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</si>
  <si>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</si>
  <si>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</si>
  <si>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</si>
  <si>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</si>
  <si>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</si>
  <si>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</si>
  <si>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</si>
  <si>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</si>
  <si>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</si>
  <si>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</si>
  <si>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</si>
  <si>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</si>
  <si>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</si>
  <si>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</si>
  <si>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</si>
  <si>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</si>
  <si>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</si>
  <si>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</si>
  <si>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</si>
  <si>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</si>
  <si>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</si>
  <si>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</si>
  <si>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</si>
  <si>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</si>
  <si>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</si>
  <si>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</si>
  <si>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</si>
  <si>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</si>
  <si>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</si>
  <si>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</si>
  <si>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</si>
  <si>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</si>
  <si>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</si>
  <si>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</si>
  <si>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</si>
  <si>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</si>
  <si>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</si>
  <si>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</si>
  <si>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</si>
  <si>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</si>
  <si>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</si>
  <si>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</si>
  <si>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</si>
  <si>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</si>
  <si>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</si>
  <si>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</si>
  <si>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</si>
  <si>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</si>
  <si>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</si>
  <si>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</si>
  <si>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</si>
  <si>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</si>
  <si>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</si>
  <si>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</si>
  <si>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</si>
  <si>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</si>
  <si>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</si>
  <si>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</si>
  <si>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</si>
  <si>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</si>
  <si>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</si>
  <si>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</si>
  <si>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</si>
  <si>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</si>
  <si>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</si>
  <si>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</si>
  <si>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</si>
  <si>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</si>
  <si>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</si>
  <si>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</si>
  <si>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</si>
  <si>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</si>
  <si>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</si>
  <si>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</si>
  <si>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</si>
  <si>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</si>
  <si>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</si>
  <si>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</si>
  <si>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</si>
  <si>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</si>
  <si>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</si>
  <si>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</si>
  <si>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</si>
  <si>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</si>
  <si>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</si>
  <si>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</si>
  <si>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</si>
  <si>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</si>
  <si>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</si>
  <si>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</si>
  <si>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</si>
  <si>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</si>
  <si>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</si>
  <si>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</si>
  <si>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</si>
  <si>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</si>
  <si>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</si>
  <si>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</si>
  <si>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</si>
  <si>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</si>
  <si>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</si>
  <si>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</si>
  <si>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</si>
  <si>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</si>
  <si>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</si>
  <si>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</si>
  <si>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</si>
  <si>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</si>
  <si>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</si>
  <si>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</si>
  <si>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</si>
  <si>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</si>
  <si>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</si>
  <si>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</si>
  <si>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</si>
  <si>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</si>
  <si>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</si>
  <si>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</si>
  <si>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</si>
  <si>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</si>
  <si>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</si>
  <si>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</si>
  <si>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</si>
  <si>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</si>
  <si>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</si>
  <si>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</si>
  <si>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</si>
  <si>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</si>
  <si>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</si>
  <si>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</si>
  <si>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</si>
  <si>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</si>
  <si>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</si>
  <si>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</si>
  <si>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</si>
  <si>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</si>
  <si>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</si>
  <si>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</si>
  <si>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</si>
  <si>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</si>
  <si>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</si>
  <si>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</si>
  <si>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</si>
  <si>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</si>
  <si>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</si>
  <si>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</si>
  <si>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</si>
  <si>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</si>
  <si>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</si>
  <si>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</si>
  <si>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</si>
  <si>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</si>
  <si>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</si>
  <si>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</si>
  <si>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</si>
  <si>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</si>
  <si>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</si>
  <si>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</si>
  <si>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</si>
  <si>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</si>
  <si>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</si>
  <si>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</si>
  <si>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</si>
  <si>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</si>
  <si>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</si>
  <si>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</si>
  <si>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</si>
  <si>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</si>
  <si>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</si>
  <si>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</si>
  <si>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</si>
  <si>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</si>
  <si>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</si>
  <si>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</si>
  <si>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</si>
  <si>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</si>
  <si>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</si>
  <si>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</si>
  <si>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</si>
  <si>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</si>
  <si>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</si>
  <si>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</si>
  <si>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</si>
  <si>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</si>
  <si>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</si>
  <si>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</si>
  <si>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</si>
  <si>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</si>
  <si>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</si>
  <si>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</si>
  <si>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</si>
  <si>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</si>
  <si>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</si>
  <si>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</si>
  <si>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</si>
  <si>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</si>
  <si>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</si>
  <si>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</si>
  <si>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</si>
  <si>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</si>
  <si>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</si>
  <si>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</si>
  <si>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</si>
  <si>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</si>
  <si>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</si>
  <si>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</si>
  <si>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</si>
  <si>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</si>
  <si>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</si>
  <si>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</si>
  <si>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</si>
  <si>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</si>
  <si>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</si>
  <si>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</si>
  <si>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</si>
  <si>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</si>
  <si>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</si>
  <si>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</si>
  <si>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</si>
  <si>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</si>
  <si>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</si>
  <si>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</si>
  <si>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</si>
  <si>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</si>
  <si>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</si>
  <si>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</si>
  <si>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</si>
  <si>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</si>
  <si>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</si>
  <si>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</si>
  <si>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</si>
  <si>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</si>
  <si>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</si>
  <si>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</si>
  <si>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</si>
  <si>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</si>
  <si>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</si>
  <si>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</si>
  <si>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</si>
  <si>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</si>
  <si>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</si>
  <si>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</si>
  <si>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</si>
  <si>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</si>
  <si>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</si>
  <si>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</si>
  <si>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</si>
  <si>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</si>
  <si>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</si>
  <si>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</si>
  <si>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</si>
  <si>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</si>
  <si>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</si>
  <si>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</si>
  <si>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</si>
  <si>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</si>
  <si>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</si>
  <si>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</si>
  <si>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</si>
  <si>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</si>
  <si>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</si>
  <si>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</si>
  <si>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</si>
  <si>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</si>
  <si>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</si>
  <si>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</si>
  <si>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</si>
  <si>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</si>
  <si>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</si>
  <si>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</si>
  <si>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</si>
  <si>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</si>
  <si>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</si>
  <si>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</si>
  <si>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</si>
  <si>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</si>
  <si>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</si>
  <si>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</si>
  <si>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</si>
  <si>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</si>
  <si>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</si>
  <si>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</si>
  <si>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</si>
  <si>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</si>
  <si>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</si>
  <si>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</si>
  <si>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</si>
  <si>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</si>
  <si>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</si>
  <si>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</si>
  <si>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</si>
  <si>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</si>
  <si>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</si>
  <si>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</si>
  <si>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</si>
  <si>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</si>
  <si>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</si>
  <si>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</si>
  <si>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</si>
  <si>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</si>
  <si>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</si>
  <si>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</si>
  <si>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</si>
  <si>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</si>
  <si>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</si>
  <si>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</si>
  <si>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</si>
  <si>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</si>
  <si>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</si>
  <si>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</si>
  <si>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</si>
  <si>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</si>
  <si>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</si>
  <si>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</si>
  <si>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</si>
  <si>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</si>
  <si>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</si>
  <si>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</si>
  <si>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</si>
  <si>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</si>
  <si>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</si>
  <si>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</si>
  <si>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</si>
  <si>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</si>
  <si>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</si>
  <si>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</si>
  <si>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</si>
  <si>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</si>
  <si>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</si>
  <si>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</si>
  <si>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</si>
  <si>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</si>
  <si>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</si>
  <si>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</si>
  <si>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</si>
  <si>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</si>
  <si>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</si>
  <si>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</si>
  <si>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</si>
  <si>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</si>
  <si>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</si>
  <si>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</si>
  <si>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</si>
  <si>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</si>
  <si>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</si>
  <si>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</si>
  <si>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</si>
  <si>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</si>
  <si>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</si>
  <si>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</si>
  <si>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</si>
  <si>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</si>
  <si>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</si>
  <si>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</si>
  <si>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</si>
  <si>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</si>
  <si>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</si>
  <si>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</si>
  <si>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</si>
  <si>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</si>
  <si>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</si>
  <si>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</si>
  <si>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</si>
  <si>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</si>
  <si>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</si>
  <si>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</si>
  <si>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</si>
  <si>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</si>
  <si>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</si>
  <si>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</si>
  <si>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</si>
  <si>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</si>
  <si>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</si>
  <si>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</si>
  <si>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</si>
  <si>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</si>
  <si>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</si>
  <si>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</si>
  <si>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</si>
  <si>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</si>
  <si>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</si>
  <si>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</si>
  <si>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</si>
  <si>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</si>
  <si>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</si>
  <si>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</si>
  <si>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</si>
  <si>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</si>
  <si>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</si>
  <si>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</si>
  <si>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</si>
  <si>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</si>
  <si>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</si>
  <si>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</si>
  <si>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</si>
  <si>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</si>
  <si>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</si>
  <si>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</si>
  <si>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</si>
  <si>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</si>
  <si>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</si>
  <si>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</si>
  <si>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</si>
  <si>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</si>
  <si>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</si>
  <si>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</si>
  <si>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</si>
  <si>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</si>
  <si>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</si>
  <si>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</si>
  <si>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</si>
  <si>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</si>
  <si>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</si>
  <si>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</si>
  <si>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</si>
  <si>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</si>
  <si>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</si>
  <si>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</si>
  <si>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</si>
  <si>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</si>
  <si>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</si>
  <si>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</si>
  <si>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</si>
  <si>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</si>
  <si>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</si>
  <si>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</si>
  <si>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</si>
  <si>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</si>
  <si>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</si>
  <si>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</si>
  <si>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</si>
  <si>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</si>
  <si>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</si>
  <si>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</si>
  <si>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</si>
  <si>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</si>
  <si>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</si>
  <si>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</si>
  <si>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</si>
  <si>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</si>
  <si>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</si>
  <si>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</si>
  <si>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</si>
  <si>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</si>
  <si>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</si>
  <si>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</si>
  <si>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</si>
  <si>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</si>
  <si>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</si>
  <si>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</si>
  <si>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</si>
  <si>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</si>
  <si>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</si>
  <si>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</si>
  <si>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</si>
  <si>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</si>
  <si>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</si>
  <si>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</si>
  <si>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</si>
  <si>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</si>
  <si>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</si>
  <si>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</si>
  <si>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</si>
  <si>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</si>
  <si>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</si>
  <si>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</si>
  <si>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</si>
  <si>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</si>
  <si>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</si>
  <si>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</si>
  <si>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</si>
  <si>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</si>
  <si>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</si>
  <si>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</si>
  <si>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</si>
  <si>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</si>
  <si>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</si>
  <si>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</si>
  <si>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</si>
  <si>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</si>
  <si>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</si>
  <si>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</si>
  <si>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</si>
  <si>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</si>
  <si>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</si>
  <si>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</si>
  <si>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</si>
  <si>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</si>
  <si>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</si>
  <si>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</si>
  <si>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</si>
  <si>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</si>
  <si>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</si>
  <si>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</si>
  <si>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</si>
  <si>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</si>
  <si>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</si>
  <si>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</si>
  <si>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</si>
  <si>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</si>
  <si>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</si>
  <si>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</si>
  <si>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</si>
  <si>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</si>
  <si>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</si>
  <si>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</si>
  <si>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</si>
  <si>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</si>
  <si>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</si>
  <si>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</si>
  <si>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</si>
  <si>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</si>
  <si>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</si>
  <si>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</si>
  <si>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</si>
  <si>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</si>
  <si>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</si>
  <si>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</si>
  <si>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</si>
  <si>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</si>
  <si>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</si>
  <si>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</si>
  <si>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</si>
  <si>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</si>
  <si>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</si>
  <si>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</si>
  <si>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</si>
  <si>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</si>
  <si>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</si>
  <si>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</si>
  <si>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</si>
  <si>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</si>
  <si>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</si>
  <si>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</si>
  <si>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</si>
  <si>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</si>
  <si>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</si>
  <si>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</si>
  <si>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</si>
  <si>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</si>
  <si>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</si>
  <si>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</si>
  <si>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</si>
  <si>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</si>
  <si>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</si>
  <si>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</si>
  <si>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</si>
  <si>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</si>
  <si>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</si>
  <si>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</si>
  <si>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</si>
  <si>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</si>
  <si>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</si>
  <si>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</si>
  <si>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</si>
  <si>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</si>
  <si>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</si>
  <si>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</si>
  <si>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</si>
  <si>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</si>
  <si>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</si>
  <si>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</si>
  <si>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</si>
  <si>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</si>
  <si>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</si>
  <si>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</si>
  <si>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</si>
  <si>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</si>
  <si>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</si>
  <si>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</si>
  <si>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</si>
  <si>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</si>
  <si>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</si>
  <si>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</si>
  <si>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</si>
  <si>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</si>
  <si>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</si>
  <si>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</si>
  <si>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</si>
  <si>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</si>
  <si>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</si>
  <si>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</si>
  <si>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</si>
  <si>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</si>
  <si>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</si>
  <si>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</si>
  <si>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</si>
  <si>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</si>
  <si>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</si>
  <si>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</si>
  <si>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</si>
  <si>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</si>
  <si>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</si>
  <si>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</si>
  <si>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</si>
  <si>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</si>
  <si>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</si>
  <si>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</si>
  <si>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</si>
  <si>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</si>
  <si>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</si>
  <si>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</si>
  <si>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</si>
  <si>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</si>
  <si>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</si>
  <si>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</si>
  <si>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</si>
  <si>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</si>
  <si>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</si>
  <si>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</si>
  <si>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</si>
  <si>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</si>
  <si>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</si>
  <si>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</si>
  <si>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</si>
  <si>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</si>
  <si>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</si>
  <si>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</si>
  <si>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</si>
  <si>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</si>
  <si>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</si>
  <si>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</si>
  <si>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</si>
  <si>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</si>
  <si>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</si>
  <si>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</si>
  <si>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</si>
  <si>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</si>
  <si>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</si>
  <si>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</si>
  <si>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</si>
  <si>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</si>
  <si>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</si>
  <si>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</si>
  <si>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</si>
  <si>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</si>
  <si>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</si>
  <si>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</si>
  <si>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</si>
  <si>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</si>
  <si>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</si>
  <si>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</si>
  <si>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</si>
  <si>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</si>
  <si>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</si>
  <si>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</si>
  <si>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</si>
  <si>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</si>
  <si>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</si>
  <si>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</si>
  <si>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</si>
  <si>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</si>
  <si>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</si>
  <si>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</si>
  <si>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</si>
  <si>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</si>
  <si>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</si>
  <si>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</si>
  <si>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</si>
  <si>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</si>
  <si>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</si>
  <si>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</si>
  <si>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</si>
  <si>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</si>
  <si>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</si>
  <si>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</si>
  <si>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</si>
  <si>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</si>
  <si>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</si>
  <si>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</si>
  <si>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</si>
  <si>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</si>
  <si>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</si>
  <si>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</si>
  <si>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</si>
  <si>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</si>
  <si>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</si>
  <si>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</si>
  <si>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</si>
  <si>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</si>
  <si>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</si>
  <si>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</si>
  <si>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</si>
  <si>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</si>
  <si>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</si>
  <si>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</si>
  <si>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</si>
  <si>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</si>
  <si>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</si>
  <si>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</si>
  <si>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</si>
  <si>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</si>
  <si>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</si>
  <si>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</si>
  <si>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</si>
  <si>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</si>
  <si>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</si>
  <si>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</si>
  <si>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</si>
  <si>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</si>
  <si>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</si>
  <si>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</si>
  <si>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</si>
  <si>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</si>
  <si>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</si>
  <si>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</si>
  <si>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</si>
  <si>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</si>
  <si>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</si>
  <si>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</si>
  <si>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</si>
  <si>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</si>
  <si>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</si>
  <si>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</si>
  <si>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</si>
  <si>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</si>
  <si>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</si>
  <si>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</si>
  <si>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</si>
  <si>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</si>
  <si>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</si>
  <si>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</si>
  <si>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</si>
  <si>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</si>
  <si>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</si>
  <si>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</si>
  <si>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</si>
  <si>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</si>
  <si>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</si>
  <si>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</si>
  <si>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</si>
  <si>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</si>
  <si>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</si>
  <si>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</si>
  <si>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</si>
  <si>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</si>
  <si>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</si>
  <si>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</si>
  <si>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</si>
  <si>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</si>
  <si>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</si>
  <si>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</si>
  <si>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</si>
  <si>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</si>
  <si>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</si>
  <si>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</si>
  <si>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</si>
  <si>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</si>
  <si>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</si>
  <si>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</si>
  <si>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</si>
  <si>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</si>
  <si>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</si>
  <si>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</si>
  <si>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</si>
  <si>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</si>
  <si>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</si>
  <si>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</si>
  <si>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</si>
  <si>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</si>
  <si>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</si>
  <si>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</si>
  <si>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</si>
  <si>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</si>
  <si>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</si>
  <si>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</si>
  <si>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</si>
  <si>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</si>
  <si>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</si>
  <si>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</si>
  <si>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</si>
  <si>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</si>
  <si>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</si>
  <si>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</si>
  <si>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</si>
  <si>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</si>
  <si>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</si>
  <si>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</si>
  <si>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</si>
  <si>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</si>
  <si>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</si>
  <si>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</si>
  <si>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</si>
  <si>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</si>
  <si>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</si>
  <si>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</si>
  <si>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</si>
  <si>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</si>
  <si>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</si>
  <si>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</si>
  <si>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</si>
  <si>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</si>
  <si>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</si>
  <si>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</si>
  <si>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</si>
  <si>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</si>
  <si>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</si>
  <si>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</si>
  <si>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</si>
  <si>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</si>
  <si>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</si>
  <si>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</si>
  <si>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</si>
  <si>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</si>
  <si>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</si>
  <si>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</si>
  <si>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</si>
  <si>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</si>
  <si>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</si>
  <si>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</si>
  <si>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</si>
  <si>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</si>
  <si>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</si>
  <si>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</si>
  <si>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</si>
  <si>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</si>
  <si>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</si>
  <si>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</si>
  <si>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</si>
  <si>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</si>
  <si>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</si>
  <si>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</si>
  <si>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</si>
  <si>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</si>
  <si>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</si>
  <si>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</si>
  <si>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</si>
  <si>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</si>
  <si>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</si>
  <si>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</si>
  <si>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</si>
  <si>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</si>
  <si>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</si>
  <si>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</si>
  <si>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</si>
  <si>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</si>
  <si>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</si>
  <si>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</si>
  <si>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</si>
  <si>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</si>
  <si>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</si>
  <si>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</si>
  <si>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</si>
  <si>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</si>
  <si>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</si>
  <si>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</si>
  <si>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</si>
  <si>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</si>
  <si>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</si>
  <si>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</si>
  <si>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</si>
  <si>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</si>
  <si>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</si>
  <si>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</si>
  <si>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</si>
  <si>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</si>
  <si>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</si>
  <si>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</si>
  <si>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</si>
  <si>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</si>
  <si>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</si>
  <si>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</si>
  <si>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</si>
  <si>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</si>
  <si>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</si>
  <si>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</si>
  <si>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</si>
  <si>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</si>
  <si>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</si>
  <si>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</si>
  <si>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</si>
  <si>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</si>
  <si>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</si>
  <si>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</si>
  <si>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</si>
  <si>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</si>
  <si>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</si>
  <si>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</si>
  <si>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</si>
  <si>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</si>
  <si>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</si>
  <si>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</si>
  <si>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</si>
  <si>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</si>
  <si>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</si>
  <si>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</si>
  <si>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</si>
  <si>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</si>
  <si>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</si>
  <si>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</si>
  <si>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</si>
  <si>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</si>
  <si>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</si>
  <si>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</si>
  <si>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</si>
  <si>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</si>
  <si>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</si>
  <si>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</si>
  <si>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</si>
  <si>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</si>
  <si>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</si>
  <si>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</si>
  <si>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</si>
  <si>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</si>
  <si>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</si>
  <si>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</si>
  <si>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</si>
  <si>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</si>
  <si>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</si>
  <si>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</si>
  <si>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</si>
  <si>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</si>
  <si>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</si>
  <si>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</si>
  <si>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</si>
  <si>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</si>
  <si>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</si>
  <si>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</si>
  <si>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</si>
  <si>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</si>
  <si>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</si>
  <si>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</si>
  <si>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</si>
  <si>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</si>
  <si>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</si>
  <si>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</si>
  <si>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</si>
  <si>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</si>
  <si>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</si>
  <si>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</si>
  <si>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</si>
  <si>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</si>
  <si>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</si>
  <si>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</si>
  <si>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</si>
  <si>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</si>
  <si>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</si>
  <si>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</si>
  <si>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</si>
  <si>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</si>
  <si>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</si>
  <si>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</si>
  <si>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</si>
  <si>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</si>
  <si>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</si>
  <si>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</si>
  <si>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</si>
  <si>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</si>
  <si>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</si>
  <si>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</si>
  <si>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</si>
  <si>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</si>
  <si>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</si>
  <si>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</si>
  <si>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</si>
  <si>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</si>
  <si>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</si>
  <si>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</si>
  <si>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</si>
  <si>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</si>
  <si>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</si>
  <si>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</si>
  <si>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</si>
  <si>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</si>
  <si>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</si>
  <si>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</si>
  <si>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</si>
  <si>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</si>
  <si>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</si>
  <si>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</si>
  <si>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</si>
  <si>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</si>
  <si>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</si>
  <si>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</si>
  <si>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</si>
  <si>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</si>
  <si>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</si>
  <si>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</si>
  <si>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</si>
  <si>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</si>
  <si>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</si>
  <si>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</si>
  <si>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</si>
  <si>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</si>
  <si>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</si>
  <si>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</si>
  <si>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</si>
  <si>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</si>
  <si>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</si>
  <si>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</si>
  <si>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</si>
  <si>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</si>
  <si>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</si>
  <si>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</si>
  <si>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</si>
  <si>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</si>
  <si>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</si>
  <si>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</si>
  <si>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</si>
  <si>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</si>
  <si>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</si>
  <si>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</si>
  <si>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</si>
  <si>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</si>
  <si>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</si>
  <si>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</si>
  <si>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</si>
  <si>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</si>
  <si>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</si>
  <si>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</si>
  <si>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</si>
  <si>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</si>
  <si>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</si>
  <si>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</si>
  <si>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</si>
  <si>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</si>
  <si>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</si>
  <si>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</si>
  <si>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</si>
  <si>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</si>
  <si>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</si>
  <si>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</si>
  <si>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</si>
  <si>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</si>
  <si>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</si>
  <si>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</si>
  <si>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</si>
  <si>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</si>
  <si>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</si>
  <si>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</si>
  <si>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</si>
  <si>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</si>
  <si>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</si>
  <si>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</si>
  <si>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</si>
  <si>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</si>
  <si>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</si>
  <si>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</si>
  <si>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</si>
  <si>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</si>
  <si>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</si>
  <si>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</si>
  <si>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</si>
  <si>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</si>
  <si>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</si>
  <si>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</si>
  <si>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</si>
  <si>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</si>
  <si>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</si>
  <si>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</si>
  <si>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</si>
  <si>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</si>
  <si>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</si>
  <si>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</si>
  <si>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</si>
  <si>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</si>
  <si>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</si>
  <si>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</si>
  <si>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</si>
  <si>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</si>
  <si>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</si>
  <si>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</si>
  <si>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</si>
  <si>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</si>
  <si>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</si>
  <si>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</si>
  <si>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</si>
  <si>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</si>
  <si>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</si>
  <si>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</si>
  <si>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</si>
  <si>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</si>
  <si>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</si>
  <si>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</si>
  <si>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</si>
  <si>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</si>
  <si>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</si>
  <si>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</si>
  <si>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</si>
  <si>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</si>
  <si>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</si>
  <si>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</si>
  <si>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</si>
  <si>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</si>
  <si>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</si>
  <si>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</si>
  <si>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</si>
  <si>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</si>
  <si>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</si>
  <si>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</si>
  <si>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</si>
  <si>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</si>
  <si>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</si>
  <si>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</si>
  <si>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</si>
  <si>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</si>
  <si>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</si>
  <si>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</si>
  <si>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</si>
  <si>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</si>
  <si>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</si>
  <si>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</si>
  <si>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</si>
  <si>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</si>
  <si>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</si>
  <si>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</si>
  <si>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</si>
  <si>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</si>
  <si>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</si>
  <si>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</si>
  <si>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</si>
  <si>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</si>
  <si>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</si>
  <si>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</si>
  <si>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</si>
  <si>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</si>
  <si>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</si>
  <si>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</si>
  <si>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</si>
  <si>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</si>
  <si>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</si>
  <si>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</si>
  <si>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</si>
  <si>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</si>
  <si>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</si>
  <si>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</si>
  <si>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</si>
  <si>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</si>
  <si>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</si>
  <si>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</si>
  <si>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</si>
  <si>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</si>
  <si>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</si>
  <si>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</si>
  <si>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</si>
  <si>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</si>
  <si>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</si>
  <si>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</si>
  <si>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</si>
  <si>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</si>
  <si>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</si>
  <si>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</si>
  <si>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</si>
  <si>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</si>
  <si>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</si>
  <si>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</si>
  <si>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</si>
  <si>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</si>
  <si>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</si>
  <si>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</si>
  <si>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</si>
  <si>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</si>
  <si>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</si>
  <si>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</si>
  <si>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</si>
  <si>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</si>
  <si>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</si>
  <si>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</si>
  <si>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</si>
  <si>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</si>
  <si>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</si>
  <si>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</si>
  <si>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</si>
  <si>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</si>
  <si>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</si>
  <si>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</si>
  <si>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</si>
  <si>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</si>
  <si>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</si>
  <si>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</si>
  <si>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</si>
  <si>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</si>
  <si>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</si>
  <si>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</si>
  <si>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</si>
  <si>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</si>
  <si>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</si>
  <si>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</si>
  <si>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</si>
  <si>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</si>
  <si>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</si>
  <si>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</si>
  <si>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</si>
  <si>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</si>
  <si>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</si>
  <si>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</si>
  <si>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</si>
  <si>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</si>
  <si>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</si>
  <si>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</si>
  <si>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</si>
  <si>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</si>
  <si>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</si>
  <si>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</si>
  <si>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</si>
  <si>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</si>
  <si>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</si>
  <si>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</si>
  <si>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</si>
  <si>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</si>
  <si>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</si>
  <si>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</si>
  <si>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</si>
  <si>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</si>
  <si>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</si>
  <si>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</si>
  <si>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</si>
  <si>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</si>
  <si>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</si>
  <si>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</si>
  <si>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</si>
  <si>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</si>
  <si>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</si>
  <si>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</si>
  <si>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</si>
  <si>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</si>
  <si>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</si>
  <si>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</si>
  <si>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</si>
  <si>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</si>
  <si>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</si>
  <si>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</si>
  <si>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</si>
  <si>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</si>
  <si>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</si>
  <si>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</si>
  <si>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</si>
  <si>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</si>
  <si>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</si>
  <si>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</si>
  <si>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</si>
  <si>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</si>
  <si>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</si>
  <si>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</si>
  <si>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</si>
  <si>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</si>
  <si>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</si>
  <si>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</si>
  <si>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</si>
  <si>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</si>
  <si>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</si>
  <si>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</si>
  <si>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</si>
  <si>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</si>
  <si>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</si>
  <si>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</si>
  <si>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</si>
  <si>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</si>
  <si>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</si>
  <si>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</si>
  <si>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</si>
  <si>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</si>
  <si>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</si>
  <si>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</si>
  <si>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</si>
  <si>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</si>
  <si>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</si>
  <si>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</si>
  <si>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</si>
  <si>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</si>
  <si>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</si>
  <si>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</si>
  <si>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</si>
  <si>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</si>
  <si>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</si>
  <si>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</si>
  <si>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</si>
  <si>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</si>
  <si>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</si>
  <si>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</si>
  <si>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</si>
  <si>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</si>
  <si>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</si>
  <si>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</si>
  <si>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</si>
  <si>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</si>
  <si>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</si>
  <si>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</si>
  <si>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</si>
  <si>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</si>
  <si>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</si>
  <si>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</si>
  <si>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</si>
  <si>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</si>
  <si>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</si>
  <si>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</si>
  <si>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</si>
  <si>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</si>
  <si>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</si>
  <si>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</si>
  <si>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</si>
  <si>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</si>
  <si>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</si>
  <si>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</si>
  <si>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</si>
  <si>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</si>
  <si>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</si>
  <si>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</si>
  <si>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</si>
  <si>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</si>
  <si>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</si>
  <si>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</si>
  <si>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</si>
  <si>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</si>
  <si>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</si>
  <si>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</si>
  <si>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</si>
  <si>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</si>
  <si>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</si>
  <si>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</si>
  <si>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</si>
  <si>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</si>
  <si>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</si>
  <si>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</si>
  <si>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</si>
  <si>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</si>
  <si>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</si>
  <si>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</si>
  <si>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</si>
  <si>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</si>
  <si>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</si>
  <si>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</si>
  <si>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</si>
  <si>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</si>
  <si>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</si>
  <si>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</si>
  <si>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</si>
  <si>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</si>
  <si>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</si>
  <si>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</si>
  <si>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</si>
  <si>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</si>
  <si>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</si>
  <si>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</si>
  <si>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</si>
  <si>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</si>
  <si>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</si>
  <si>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</si>
  <si>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</si>
  <si>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</si>
  <si>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</si>
  <si>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</si>
  <si>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</si>
  <si>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</si>
  <si>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</si>
  <si>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</si>
  <si>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</si>
  <si>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</si>
  <si>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</si>
  <si>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</si>
  <si>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</si>
  <si>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</si>
  <si>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</si>
  <si>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</si>
  <si>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</si>
  <si>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</si>
  <si>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</si>
  <si>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</si>
  <si>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</si>
  <si>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</si>
  <si>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</si>
  <si>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</si>
  <si>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</si>
  <si>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</si>
  <si>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</si>
  <si>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</si>
  <si>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</si>
  <si>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</si>
  <si>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</si>
  <si>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</si>
  <si>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</si>
  <si>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</si>
  <si>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</si>
  <si>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</si>
  <si>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</si>
  <si>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</si>
  <si>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</si>
  <si>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</si>
  <si>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</si>
  <si>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</si>
  <si>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</si>
  <si>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</si>
  <si>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</si>
  <si>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</si>
  <si>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</si>
  <si>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</si>
  <si>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</si>
  <si>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</si>
  <si>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</si>
  <si>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</si>
  <si>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</si>
  <si>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</si>
  <si>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</si>
  <si>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</si>
  <si>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</si>
  <si>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</si>
  <si>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</si>
  <si>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</si>
  <si>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</si>
  <si>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</si>
  <si>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</si>
  <si>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</si>
  <si>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</si>
  <si>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</si>
  <si>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</si>
  <si>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</si>
  <si>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</si>
  <si>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</si>
  <si>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</si>
  <si>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</si>
  <si>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</si>
  <si>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</si>
  <si>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</si>
  <si>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</si>
  <si>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</si>
  <si>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</si>
  <si>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</si>
  <si>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</si>
  <si>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</si>
  <si>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</si>
  <si>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</si>
  <si>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</si>
  <si>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</si>
  <si>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</si>
  <si>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</si>
  <si>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</si>
  <si>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</si>
  <si>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</si>
  <si>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</si>
  <si>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</si>
  <si>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</si>
  <si>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</si>
  <si>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</si>
  <si>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</si>
  <si>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</si>
  <si>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</si>
  <si>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</si>
  <si>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</si>
  <si>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</si>
  <si>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</si>
  <si>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</si>
  <si>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</si>
  <si>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</si>
  <si>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</si>
  <si>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</si>
  <si>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</si>
  <si>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</si>
  <si>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</si>
  <si>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</si>
  <si>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</si>
  <si>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</si>
  <si>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</si>
  <si>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</si>
  <si>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</si>
  <si>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</si>
  <si>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</si>
  <si>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</si>
  <si>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</si>
  <si>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</si>
  <si>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</si>
  <si>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</si>
  <si>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</si>
  <si>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</si>
  <si>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</si>
  <si>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</si>
  <si>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</si>
  <si>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</si>
  <si>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</si>
  <si>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</si>
  <si>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</si>
  <si>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</si>
  <si>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</si>
  <si>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</si>
  <si>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</si>
  <si>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</si>
  <si>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</si>
  <si>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</si>
  <si>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</si>
  <si>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</si>
  <si>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</si>
  <si>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</si>
  <si>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</si>
  <si>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</si>
  <si>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</si>
  <si>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</si>
  <si>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</si>
  <si>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</si>
  <si>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</si>
  <si>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</si>
  <si>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</si>
  <si>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</si>
  <si>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</si>
  <si>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</si>
  <si>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</si>
  <si>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</si>
  <si>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</si>
  <si>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</si>
  <si>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</si>
  <si>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</si>
  <si>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</si>
  <si>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</si>
  <si>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</si>
  <si>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</si>
  <si>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</si>
  <si>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</si>
  <si>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</si>
  <si>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</si>
  <si>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</si>
  <si>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</si>
  <si>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</si>
  <si>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</si>
  <si>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</si>
  <si>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</si>
  <si>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</si>
  <si>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</si>
  <si>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</si>
  <si>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</si>
  <si>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</si>
  <si>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</si>
  <si>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</si>
  <si>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</si>
  <si>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</si>
  <si>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</si>
  <si>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</si>
  <si>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</si>
  <si>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</si>
  <si>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</si>
  <si>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</si>
  <si>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</si>
  <si>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</si>
  <si>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</si>
  <si>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</si>
  <si>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</si>
  <si>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</si>
  <si>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</si>
  <si>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</si>
  <si>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</si>
  <si>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</si>
  <si>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</si>
  <si>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</si>
  <si>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</si>
  <si>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</si>
  <si>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</si>
  <si>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</si>
  <si>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</si>
  <si>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</si>
  <si>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</si>
  <si>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</si>
  <si>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</si>
  <si>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</si>
  <si>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</si>
  <si>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</si>
  <si>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</si>
  <si>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</si>
  <si>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</si>
  <si>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</si>
  <si>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</si>
  <si>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</si>
  <si>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</si>
  <si>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</si>
  <si>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</si>
  <si>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</si>
  <si>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</si>
  <si>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</si>
  <si>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</si>
  <si>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</si>
  <si>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</si>
  <si>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</si>
  <si>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</si>
  <si>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</si>
  <si>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</si>
  <si>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</si>
  <si>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</si>
  <si>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</si>
  <si>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</si>
  <si>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</si>
  <si>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</si>
  <si>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</si>
  <si>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</si>
  <si>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</si>
  <si>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</si>
  <si>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</si>
  <si>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</si>
  <si>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</si>
  <si>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</si>
  <si>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</si>
  <si>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</si>
  <si>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</si>
  <si>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</si>
  <si>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</si>
  <si>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</si>
  <si>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</si>
  <si>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</si>
  <si>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</si>
  <si>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</si>
  <si>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</si>
  <si>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</si>
  <si>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</si>
  <si>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</si>
  <si>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</si>
  <si>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</si>
  <si>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</si>
  <si>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</si>
  <si>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</si>
  <si>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</si>
  <si>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</si>
  <si>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</si>
  <si>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</si>
  <si>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</si>
  <si>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</si>
  <si>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</si>
  <si>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</si>
  <si>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</si>
  <si>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</si>
  <si>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</si>
  <si>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</si>
  <si>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</si>
  <si>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</si>
  <si>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</si>
  <si>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</si>
  <si>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</si>
  <si>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</si>
  <si>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</si>
  <si>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</si>
  <si>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</si>
  <si>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</si>
  <si>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</si>
  <si>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</si>
  <si>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</si>
  <si>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</si>
  <si>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</si>
  <si>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</si>
  <si>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</si>
  <si>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</si>
  <si>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</si>
  <si>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</si>
  <si>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</si>
  <si>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</si>
  <si>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</si>
  <si>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</si>
  <si>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</si>
  <si>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</si>
  <si>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</si>
  <si>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</si>
  <si>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</si>
  <si>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</si>
  <si>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</si>
  <si>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</si>
  <si>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</si>
  <si>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</si>
  <si>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</si>
  <si>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</si>
  <si>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</si>
  <si>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</si>
  <si>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</si>
  <si>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</si>
  <si>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</si>
  <si>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</si>
  <si>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</si>
  <si>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</si>
  <si>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</si>
  <si>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</si>
  <si>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</si>
  <si>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</si>
  <si>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</si>
  <si>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</si>
  <si>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</si>
  <si>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</si>
  <si>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</si>
  <si>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</si>
  <si>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</si>
  <si>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</si>
  <si>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</si>
  <si>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</si>
  <si>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</si>
  <si>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</si>
  <si>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</si>
  <si>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</si>
  <si>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</si>
  <si>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</si>
  <si>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</si>
  <si>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</si>
  <si>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</si>
  <si>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</si>
  <si>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</si>
  <si>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</si>
  <si>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</si>
  <si>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</si>
  <si>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</si>
  <si>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</si>
  <si>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</si>
  <si>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</si>
  <si>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</si>
  <si>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</si>
  <si>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</si>
  <si>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</si>
  <si>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</si>
  <si>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</si>
  <si>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</si>
  <si>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</si>
  <si>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</si>
  <si>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</si>
  <si>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</si>
  <si>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</si>
  <si>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</si>
  <si>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</si>
  <si>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</si>
  <si>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</si>
  <si>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</si>
  <si>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</si>
  <si>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</si>
  <si>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</si>
  <si>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</si>
  <si>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</si>
  <si>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</si>
  <si>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</si>
  <si>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</si>
  <si>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</si>
  <si>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</si>
  <si>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</si>
  <si>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</si>
  <si>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</si>
  <si>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</si>
  <si>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</si>
  <si>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</si>
  <si>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</si>
  <si>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</si>
  <si>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</si>
  <si>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</si>
  <si>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</si>
  <si>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</si>
  <si>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</si>
  <si>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</si>
  <si>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</si>
  <si>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</si>
  <si>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</si>
  <si>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</si>
  <si>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</si>
  <si>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</si>
  <si>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</si>
  <si>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</si>
  <si>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</si>
  <si>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</si>
  <si>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</si>
  <si>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</si>
  <si>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</si>
  <si>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</si>
  <si>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</si>
  <si>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</si>
  <si>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</si>
  <si>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</si>
  <si>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</si>
  <si>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</si>
  <si>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</si>
  <si>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</si>
  <si>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</si>
  <si>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</si>
  <si>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</si>
  <si>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</si>
  <si>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</si>
  <si>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</si>
  <si>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</si>
  <si>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</si>
  <si>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</si>
  <si>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</si>
  <si>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</si>
  <si>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</si>
  <si>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</si>
  <si>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</si>
  <si>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</si>
  <si>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</si>
  <si>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</si>
  <si>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</si>
  <si>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</si>
  <si>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</si>
  <si>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</si>
  <si>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</si>
  <si>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</si>
  <si>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</si>
  <si>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</si>
  <si>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</si>
  <si>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</si>
  <si>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</si>
  <si>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</si>
  <si>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</si>
  <si>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</si>
  <si>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</si>
  <si>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</si>
  <si>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</si>
  <si>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</si>
  <si>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</si>
  <si>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</si>
  <si>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</si>
  <si>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</si>
  <si>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</si>
  <si>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</si>
  <si>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</si>
  <si>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</si>
  <si>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</si>
  <si>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</si>
  <si>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</si>
  <si>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</si>
  <si>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</si>
  <si>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</si>
  <si>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</si>
  <si>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</si>
  <si>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</si>
  <si>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</si>
  <si>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</si>
  <si>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</si>
  <si>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</si>
  <si>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</si>
  <si>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</si>
  <si>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</si>
  <si>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</si>
  <si>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</si>
  <si>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</si>
  <si>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</si>
  <si>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</si>
  <si>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</si>
  <si>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</si>
  <si>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</si>
  <si>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</si>
  <si>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</si>
  <si>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</si>
  <si>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</si>
  <si>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</si>
  <si>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</si>
  <si>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</si>
  <si>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</si>
  <si>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</si>
  <si>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</si>
  <si>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</si>
  <si>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</si>
  <si>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</si>
  <si>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</si>
  <si>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</si>
  <si>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</si>
  <si>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</si>
  <si>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</si>
  <si>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</si>
  <si>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</si>
  <si>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</si>
  <si>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</si>
  <si>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</si>
  <si>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</si>
  <si>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</si>
  <si>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</si>
  <si>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</si>
  <si>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</si>
  <si>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</si>
  <si>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</si>
  <si>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</si>
  <si>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</si>
  <si>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</si>
  <si>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</si>
  <si>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</si>
  <si>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</si>
  <si>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</si>
  <si>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</si>
  <si>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</si>
  <si>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</si>
  <si>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</si>
  <si>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</si>
  <si>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</si>
  <si>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</si>
  <si>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</si>
  <si>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</si>
  <si>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</si>
  <si>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</si>
  <si>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</si>
  <si>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</si>
  <si>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</si>
  <si>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</si>
  <si>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</si>
  <si>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</si>
  <si>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</si>
  <si>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</si>
  <si>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</si>
  <si>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</si>
  <si>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</si>
  <si>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</si>
  <si>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</si>
  <si>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</si>
  <si>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</si>
  <si>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</si>
  <si>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</si>
  <si>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</si>
  <si>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</si>
  <si>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</si>
  <si>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</si>
  <si>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</si>
  <si>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</si>
  <si>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</si>
  <si>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</si>
  <si>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</si>
  <si>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</si>
  <si>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</si>
  <si>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</si>
  <si>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</si>
  <si>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</si>
  <si>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</si>
  <si>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</si>
  <si>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</si>
  <si>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</si>
  <si>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</si>
  <si>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</si>
  <si>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</si>
  <si>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</si>
  <si>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</si>
  <si>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</si>
  <si>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</si>
  <si>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</si>
  <si>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</si>
  <si>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</si>
  <si>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</si>
  <si>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</si>
  <si>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</si>
  <si>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</si>
  <si>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</si>
  <si>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</si>
  <si>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</si>
  <si>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</si>
  <si>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</si>
  <si>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</si>
  <si>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</si>
  <si>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</si>
  <si>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</si>
  <si>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</si>
  <si>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</si>
  <si>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</si>
  <si>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</si>
  <si>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</si>
  <si>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</si>
  <si>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</si>
  <si>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</si>
  <si>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</si>
  <si>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</si>
  <si>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</si>
  <si>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</si>
  <si>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</si>
  <si>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</si>
  <si>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</si>
  <si>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</si>
  <si>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</si>
  <si>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</si>
  <si>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</si>
  <si>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</si>
  <si>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</si>
  <si>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</si>
  <si>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</si>
  <si>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</si>
  <si>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</si>
  <si>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</si>
  <si>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</si>
  <si>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</si>
  <si>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</si>
  <si>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</si>
  <si>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</si>
  <si>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</si>
  <si>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</si>
  <si>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</si>
  <si>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</si>
  <si>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</si>
  <si>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</si>
  <si>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</si>
  <si>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</si>
  <si>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</si>
  <si>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</si>
  <si>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</si>
  <si>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</si>
  <si>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</si>
  <si>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</si>
  <si>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</si>
  <si>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</si>
  <si>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</si>
  <si>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</si>
  <si>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</si>
  <si>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</si>
  <si>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</si>
  <si>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</si>
  <si>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</si>
  <si>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</si>
  <si>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</si>
  <si>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</si>
  <si>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</si>
  <si>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</si>
  <si>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</si>
  <si>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</si>
  <si>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</si>
  <si>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</si>
  <si>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</si>
  <si>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</si>
  <si>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</si>
  <si>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</si>
  <si>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</si>
  <si>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</si>
  <si>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</si>
  <si>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</si>
  <si>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</si>
  <si>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</si>
  <si>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</si>
  <si>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</si>
  <si>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</si>
  <si>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</si>
  <si>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</si>
  <si>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</si>
  <si>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</si>
  <si>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</si>
  <si>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</si>
  <si>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</si>
  <si>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</si>
  <si>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</si>
  <si>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</si>
  <si>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</si>
  <si>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</si>
  <si>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</si>
  <si>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</si>
  <si>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</si>
  <si>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</si>
  <si>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</si>
  <si>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</si>
  <si>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</si>
  <si>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</si>
  <si>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</si>
  <si>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</si>
  <si>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</si>
  <si>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</si>
  <si>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</si>
  <si>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</si>
  <si>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</si>
  <si>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</si>
  <si>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</si>
  <si>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</si>
  <si>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</si>
  <si>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</si>
  <si>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</si>
  <si>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</si>
  <si>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</si>
  <si>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</si>
  <si>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</si>
  <si>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</si>
  <si>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</si>
  <si>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</si>
  <si>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</si>
  <si>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</si>
  <si>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</si>
  <si>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</si>
  <si>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</si>
  <si>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</si>
  <si>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</si>
  <si>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</si>
  <si>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</si>
  <si>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</si>
  <si>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</si>
  <si>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</si>
  <si>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</si>
  <si>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</si>
  <si>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</si>
  <si>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</si>
  <si>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</si>
  <si>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</si>
  <si>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</si>
  <si>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</si>
  <si>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</si>
  <si>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</si>
  <si>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</si>
  <si>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</si>
  <si>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</si>
  <si>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</si>
  <si>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</si>
  <si>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</si>
  <si>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</si>
  <si>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</si>
  <si>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</si>
  <si>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</si>
  <si>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</si>
  <si>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</si>
  <si>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</si>
  <si>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</si>
  <si>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</si>
  <si>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</si>
  <si>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</si>
  <si>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</si>
  <si>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</si>
  <si>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</si>
  <si>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</si>
  <si>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</si>
  <si>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</si>
  <si>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</si>
  <si>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</si>
  <si>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</si>
  <si>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</si>
  <si>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</si>
  <si>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</si>
  <si>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</si>
  <si>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</si>
  <si>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</si>
  <si>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</si>
  <si>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</si>
  <si>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</si>
  <si>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</si>
  <si>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</si>
  <si>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</si>
  <si>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</si>
  <si>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</si>
  <si>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</si>
  <si>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</si>
  <si>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</si>
  <si>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</si>
  <si>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</si>
  <si>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</si>
  <si>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</si>
  <si>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</si>
  <si>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</si>
  <si>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</si>
  <si>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</si>
  <si>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</si>
  <si>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</si>
  <si>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</si>
  <si>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</si>
  <si>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</si>
  <si>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</si>
  <si>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</si>
  <si>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</si>
  <si>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</si>
  <si>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</si>
  <si>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</si>
  <si>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</si>
  <si>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</si>
  <si>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</si>
  <si>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</si>
  <si>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</si>
  <si>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</si>
  <si>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</si>
  <si>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</si>
  <si>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</si>
  <si>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</si>
  <si>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</si>
  <si>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</si>
  <si>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</si>
  <si>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</si>
  <si>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</si>
  <si>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</si>
  <si>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</si>
  <si>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</si>
  <si>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</si>
  <si>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</si>
  <si>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</si>
  <si>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</si>
  <si>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</si>
  <si>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</si>
  <si>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</si>
  <si>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</si>
  <si>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</si>
  <si>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</si>
  <si>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</si>
  <si>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</si>
  <si>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</si>
  <si>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</si>
  <si>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</si>
  <si>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</si>
  <si>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</si>
  <si>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</si>
  <si>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</si>
  <si>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</si>
  <si>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</si>
  <si>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</si>
  <si>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</si>
  <si>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</si>
  <si>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</si>
  <si>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</si>
  <si>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</si>
  <si>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</si>
  <si>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</si>
  <si>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</si>
  <si>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</si>
  <si>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</si>
  <si>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</si>
  <si>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</si>
  <si>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</si>
  <si>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</si>
  <si>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</si>
  <si>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</si>
  <si>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</si>
  <si>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</si>
  <si>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</si>
  <si>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</si>
  <si>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</si>
  <si>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</si>
  <si>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</si>
  <si>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</si>
  <si>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</si>
  <si>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</si>
  <si>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</si>
  <si>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</si>
  <si>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</si>
  <si>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</si>
  <si>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</si>
  <si>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</si>
  <si>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</si>
  <si>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</si>
  <si>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</si>
  <si>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</si>
  <si>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</si>
  <si>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</si>
  <si>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</si>
  <si>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</si>
  <si>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</si>
  <si>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</si>
  <si>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</si>
  <si>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</si>
  <si>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</si>
  <si>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</si>
  <si>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</si>
  <si>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</si>
  <si>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</si>
  <si>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</si>
  <si>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</si>
  <si>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</si>
  <si>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</si>
  <si>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</si>
  <si>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</si>
  <si>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</si>
  <si>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</si>
  <si>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</si>
  <si>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</si>
  <si>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</si>
  <si>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</si>
  <si>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</si>
  <si>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</si>
  <si>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</si>
  <si>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</si>
  <si>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</si>
  <si>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</si>
  <si>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</si>
  <si>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</si>
  <si>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</si>
  <si>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</si>
  <si>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</si>
  <si>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</si>
  <si>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</si>
  <si>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</si>
  <si>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</si>
  <si>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</si>
  <si>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</si>
  <si>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</si>
  <si>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</si>
  <si>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</si>
  <si>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</si>
  <si>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</si>
  <si>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</si>
  <si>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</si>
  <si>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</si>
  <si>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</si>
  <si>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</si>
  <si>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</si>
  <si>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</si>
  <si>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</si>
  <si>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</si>
  <si>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</si>
  <si>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</si>
  <si>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</si>
  <si>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</si>
  <si>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</si>
  <si>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</si>
  <si>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</si>
  <si>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</si>
  <si>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</si>
  <si>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</si>
  <si>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</si>
  <si>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</si>
  <si>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</si>
  <si>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</si>
  <si>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</si>
  <si>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</si>
  <si>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</si>
  <si>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</si>
  <si>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</si>
  <si>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</si>
  <si>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</si>
  <si>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</si>
  <si>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</si>
  <si>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</si>
  <si>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</si>
  <si>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</si>
  <si>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</si>
  <si>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</si>
  <si>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</si>
  <si>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</si>
  <si>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</si>
  <si>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</si>
  <si>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</si>
  <si>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</si>
  <si>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</si>
  <si>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</si>
  <si>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</si>
  <si>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</si>
  <si>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</si>
  <si>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</si>
  <si>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</si>
  <si>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</si>
  <si>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</si>
  <si>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</si>
  <si>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</si>
  <si>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</si>
  <si>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</si>
  <si>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</si>
  <si>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</si>
  <si>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</si>
  <si>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</si>
  <si>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</si>
  <si>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</si>
  <si>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</si>
  <si>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</si>
  <si>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</si>
  <si>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</si>
  <si>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</si>
  <si>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</si>
  <si>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</si>
  <si>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</si>
  <si>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</si>
  <si>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</si>
  <si>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</si>
  <si>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</si>
  <si>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</si>
  <si>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</si>
  <si>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</si>
  <si>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</si>
  <si>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</si>
  <si>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</si>
  <si>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</si>
  <si>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</si>
  <si>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</si>
  <si>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</si>
  <si>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</si>
  <si>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</si>
  <si>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</si>
  <si>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</si>
  <si>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</si>
  <si>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</si>
  <si>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</si>
  <si>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</si>
  <si>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</si>
  <si>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</si>
  <si>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</si>
  <si>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</si>
  <si>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</si>
  <si>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</si>
  <si>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</si>
  <si>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</si>
  <si>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</si>
  <si>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</si>
  <si>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</si>
  <si>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</si>
  <si>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</si>
  <si>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</si>
  <si>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</si>
  <si>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</si>
  <si>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</si>
  <si>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</si>
  <si>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</si>
  <si>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</si>
  <si>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</si>
  <si>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</si>
  <si>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</si>
  <si>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</si>
  <si>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</si>
  <si>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</si>
  <si>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</si>
  <si>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</si>
  <si>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</si>
  <si>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</si>
  <si>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</si>
  <si>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</si>
  <si>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</si>
  <si>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</si>
  <si>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</si>
  <si>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</si>
  <si>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</si>
  <si>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</si>
  <si>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</si>
  <si>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</si>
  <si>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</si>
  <si>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</si>
  <si>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</si>
  <si>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</si>
  <si>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</si>
  <si>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</si>
  <si>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</si>
  <si>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</si>
  <si>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</si>
  <si>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</si>
  <si>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</si>
  <si>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</si>
  <si>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</si>
  <si>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</si>
  <si>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</si>
  <si>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</si>
  <si>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</si>
  <si>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</si>
  <si>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</si>
  <si>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</si>
  <si>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</si>
  <si>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</si>
  <si>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</si>
  <si>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</si>
  <si>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</si>
  <si>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</si>
  <si>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</si>
  <si>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</si>
  <si>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</si>
  <si>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</si>
  <si>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</si>
  <si>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</si>
  <si>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</si>
  <si>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</si>
  <si>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</si>
  <si>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</si>
  <si>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</si>
  <si>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</si>
  <si>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</si>
  <si>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</si>
  <si>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</si>
  <si>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</si>
  <si>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</si>
  <si>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</si>
  <si>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</si>
  <si>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</si>
  <si>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</si>
  <si>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</si>
  <si>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</si>
  <si>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</si>
  <si>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</si>
  <si>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</si>
  <si>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</si>
  <si>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</si>
  <si>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</si>
  <si>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</si>
  <si>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</si>
  <si>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</si>
  <si>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</si>
  <si>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</si>
  <si>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</si>
  <si>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</si>
  <si>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</si>
  <si>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</si>
  <si>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</si>
  <si>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</si>
  <si>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</si>
  <si>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</si>
  <si>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</si>
  <si>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</si>
  <si>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</si>
  <si>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</si>
  <si>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</si>
  <si>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</si>
  <si>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</si>
  <si>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</si>
  <si>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</si>
  <si>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</si>
  <si>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</si>
  <si>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</si>
  <si>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</si>
  <si>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</si>
  <si>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</si>
  <si>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</si>
  <si>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</si>
  <si>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</si>
  <si>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</si>
  <si>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</si>
  <si>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</si>
  <si>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</si>
  <si>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</si>
  <si>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</si>
  <si>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</si>
  <si>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</si>
  <si>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</si>
  <si>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</si>
  <si>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</si>
  <si>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</si>
  <si>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</si>
  <si>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</si>
  <si>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</si>
  <si>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</si>
  <si>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</si>
  <si>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</si>
  <si>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</si>
  <si>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</si>
  <si>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</si>
  <si>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</si>
  <si>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</si>
  <si>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</si>
  <si>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</si>
  <si>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</si>
  <si>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</si>
  <si>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</si>
  <si>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</si>
  <si>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</si>
  <si>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</si>
  <si>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</si>
  <si>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</si>
  <si>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</si>
  <si>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</si>
  <si>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</si>
  <si>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</si>
  <si>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</si>
  <si>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</si>
  <si>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</si>
  <si>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</si>
  <si>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</si>
  <si>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</si>
  <si>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</si>
  <si>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</si>
  <si>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</si>
  <si>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</si>
  <si>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</si>
  <si>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</si>
  <si>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</si>
  <si>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</si>
  <si>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</si>
  <si>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</si>
  <si>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</si>
  <si>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</si>
  <si>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</si>
  <si>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</si>
  <si>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</si>
  <si>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</si>
  <si>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</si>
  <si>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</si>
  <si>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</si>
  <si>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</si>
  <si>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</si>
  <si>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</si>
  <si>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</si>
  <si>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</si>
  <si>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</si>
  <si>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</si>
  <si>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</si>
  <si>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</si>
  <si>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</si>
  <si>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</si>
  <si>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</si>
  <si>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</si>
  <si>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</si>
  <si>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</si>
  <si>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</si>
  <si>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</si>
  <si>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</si>
  <si>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</si>
  <si>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</si>
  <si>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</si>
  <si>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</si>
  <si>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</si>
  <si>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</si>
  <si>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</si>
  <si>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</si>
  <si>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</si>
  <si>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</si>
  <si>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</si>
  <si>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</si>
  <si>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</si>
  <si>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</si>
  <si>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</si>
  <si>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</si>
  <si>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</si>
  <si>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</si>
  <si>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</si>
  <si>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</si>
  <si>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</si>
  <si>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</si>
  <si>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</si>
  <si>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</si>
  <si>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</si>
  <si>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</si>
  <si>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</si>
  <si>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</si>
  <si>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</si>
  <si>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</si>
  <si>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</si>
  <si>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</si>
  <si>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</si>
  <si>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</si>
  <si>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</si>
  <si>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</si>
  <si>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</si>
  <si>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</si>
  <si>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</si>
  <si>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</si>
  <si>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</si>
  <si>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</si>
  <si>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</si>
  <si>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</si>
  <si>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</si>
  <si>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</si>
  <si>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</si>
  <si>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</si>
  <si>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</si>
  <si>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</si>
  <si>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</si>
  <si>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</si>
  <si>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</si>
  <si>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</si>
  <si>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</si>
  <si>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</si>
  <si>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</si>
  <si>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</si>
  <si>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</si>
  <si>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</si>
  <si>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</si>
  <si>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</si>
  <si>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</si>
  <si>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</si>
  <si>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</si>
  <si>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</si>
  <si>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</si>
  <si>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</si>
  <si>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</si>
  <si>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</si>
  <si>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</si>
  <si>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</si>
  <si>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</si>
  <si>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</si>
  <si>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</si>
  <si>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</si>
  <si>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</si>
  <si>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</si>
  <si>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</si>
  <si>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</si>
  <si>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</si>
  <si>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</si>
  <si>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</si>
  <si>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</si>
  <si>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</si>
  <si>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</si>
  <si>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</si>
  <si>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</si>
  <si>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</si>
  <si>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</si>
  <si>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</si>
  <si>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</si>
  <si>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</si>
  <si>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</si>
  <si>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</si>
  <si>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</si>
  <si>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</si>
  <si>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</si>
  <si>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</si>
  <si>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</si>
  <si>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</si>
  <si>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</si>
  <si>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</si>
  <si>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</si>
  <si>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</si>
  <si>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</si>
  <si>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</si>
  <si>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</si>
  <si>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</si>
  <si>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</si>
  <si>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</si>
  <si>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</si>
  <si>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</si>
  <si>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</si>
  <si>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</si>
  <si>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</si>
  <si>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</si>
  <si>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</si>
  <si>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</si>
  <si>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</si>
  <si>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</si>
  <si>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</si>
  <si>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</si>
  <si>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</si>
  <si>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</si>
  <si>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</si>
  <si>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</si>
  <si>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</si>
  <si>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</si>
  <si>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</si>
  <si>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</si>
  <si>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</si>
  <si>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</si>
  <si>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</si>
  <si>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</si>
  <si>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</si>
  <si>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</si>
  <si>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</si>
  <si>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</si>
  <si>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</si>
  <si>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</si>
  <si>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</si>
  <si>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</si>
  <si>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</si>
  <si>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</si>
  <si>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</si>
  <si>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</si>
  <si>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</si>
  <si>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</si>
  <si>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</si>
  <si>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</si>
  <si>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</si>
  <si>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</si>
  <si>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</si>
  <si>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</si>
  <si>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</si>
  <si>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</si>
  <si>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</si>
  <si>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</si>
  <si>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</si>
  <si>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</si>
  <si>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</si>
  <si>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</si>
  <si>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</si>
  <si>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</si>
  <si>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</si>
  <si>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</si>
  <si>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</si>
  <si>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</si>
  <si>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</si>
  <si>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</si>
  <si>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</si>
  <si>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</si>
  <si>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</si>
  <si>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</si>
  <si>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</si>
  <si>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</si>
  <si>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</si>
  <si>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</si>
  <si>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</si>
  <si>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</si>
  <si>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</si>
  <si>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</si>
  <si>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</si>
  <si>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</si>
  <si>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</si>
  <si>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</si>
  <si>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</si>
  <si>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</si>
  <si>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</si>
  <si>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</si>
  <si>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</si>
  <si>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</si>
  <si>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</si>
  <si>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</si>
  <si>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</si>
  <si>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</si>
  <si>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</si>
  <si>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</si>
  <si>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</si>
  <si>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</si>
  <si>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</si>
  <si>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</si>
  <si>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</si>
  <si>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</si>
  <si>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</si>
  <si>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</si>
  <si>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</si>
  <si>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</si>
  <si>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</si>
  <si>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</si>
  <si>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</si>
  <si>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</si>
  <si>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</si>
  <si>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</si>
  <si>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</si>
  <si>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</si>
  <si>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</si>
  <si>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</si>
  <si>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</si>
  <si>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</si>
  <si>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</si>
  <si>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</si>
  <si>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</si>
  <si>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</si>
  <si>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</si>
  <si>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</si>
  <si>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</si>
  <si>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</si>
  <si>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</si>
  <si>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</si>
  <si>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</si>
  <si>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</si>
  <si>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</si>
  <si>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</si>
  <si>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</si>
  <si>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</si>
  <si>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</si>
  <si>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</si>
  <si>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</si>
  <si>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</si>
  <si>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</si>
  <si>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</si>
  <si>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</si>
  <si>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</si>
  <si>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</si>
  <si>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</si>
  <si>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</si>
  <si>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</si>
  <si>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</si>
  <si>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</si>
  <si>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</si>
  <si>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</si>
  <si>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</si>
  <si>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</si>
  <si>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</si>
  <si>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</si>
  <si>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</si>
  <si>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</si>
  <si>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</si>
  <si>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</si>
  <si>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</si>
  <si>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</si>
  <si>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</si>
  <si>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</si>
  <si>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</si>
  <si>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</si>
  <si>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</si>
  <si>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</si>
  <si>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</si>
  <si>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</si>
  <si>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</si>
  <si>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</si>
  <si>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</si>
  <si>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</si>
  <si>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</si>
  <si>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</si>
  <si>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</si>
  <si>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</si>
  <si>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</si>
  <si>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</si>
  <si>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</si>
  <si>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</si>
  <si>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</si>
  <si>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</si>
  <si>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</si>
  <si>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</si>
  <si>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</si>
  <si>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</si>
  <si>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</si>
  <si>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</si>
  <si>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</si>
  <si>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</si>
  <si>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</si>
  <si>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</si>
  <si>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</si>
  <si>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</si>
  <si>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</si>
  <si>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</si>
  <si>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</si>
  <si>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</si>
  <si>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</si>
  <si>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</si>
  <si>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</si>
  <si>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</si>
  <si>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</si>
  <si>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</si>
  <si>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</si>
  <si>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</si>
  <si>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</si>
  <si>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</si>
  <si>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</si>
  <si>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</si>
  <si>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</si>
  <si>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</si>
  <si>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</si>
  <si>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</si>
  <si>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</si>
  <si>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</si>
  <si>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</si>
  <si>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</si>
  <si>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</si>
  <si>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</si>
  <si>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</si>
  <si>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</si>
  <si>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</si>
  <si>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</si>
  <si>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</si>
  <si>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</si>
  <si>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</si>
  <si>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</si>
  <si>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</si>
  <si>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</si>
  <si>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</si>
  <si>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</si>
  <si>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</si>
  <si>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</si>
  <si>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</si>
  <si>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</si>
  <si>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</si>
  <si>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</si>
  <si>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</si>
  <si>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</si>
  <si>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</si>
  <si>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</si>
  <si>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</si>
  <si>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</si>
  <si>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</si>
  <si>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</si>
  <si>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</si>
  <si>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</si>
  <si>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</si>
  <si>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</si>
  <si>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</si>
  <si>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</si>
  <si>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</si>
  <si>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</si>
  <si>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</si>
  <si>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</si>
  <si>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</si>
  <si>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</si>
  <si>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</si>
  <si>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</si>
  <si>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</si>
  <si>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</si>
  <si>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</si>
  <si>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</si>
  <si>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</si>
  <si>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</si>
  <si>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</si>
  <si>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</si>
  <si>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</si>
  <si>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</si>
  <si>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</si>
  <si>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</si>
  <si>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</si>
  <si>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</si>
  <si>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</si>
  <si>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</si>
  <si>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</si>
  <si>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</si>
  <si>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</si>
  <si>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</si>
  <si>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</si>
  <si>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</si>
  <si>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</si>
  <si>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</si>
  <si>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</si>
  <si>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</si>
  <si>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</si>
  <si>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</si>
  <si>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</si>
  <si>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</si>
  <si>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</si>
  <si>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</si>
  <si>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</si>
  <si>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</si>
  <si>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</si>
  <si>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</si>
  <si>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</si>
  <si>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</si>
  <si>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</si>
  <si>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</si>
  <si>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</si>
  <si>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</si>
  <si>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</si>
  <si>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</si>
  <si>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</si>
  <si>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</si>
  <si>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</si>
  <si>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</si>
  <si>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</si>
  <si>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</si>
  <si>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</si>
  <si>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</si>
  <si>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</si>
  <si>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</si>
  <si>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</si>
  <si>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</si>
  <si>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</si>
  <si>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</si>
  <si>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</si>
  <si>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</si>
  <si>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</si>
  <si>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</si>
  <si>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</si>
  <si>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</si>
  <si>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</si>
  <si>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</si>
  <si>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</si>
  <si>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</si>
  <si>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</si>
  <si>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</si>
  <si>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</si>
  <si>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</si>
  <si>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</si>
  <si>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</si>
  <si>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</si>
  <si>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</si>
  <si>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</si>
  <si>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</si>
  <si>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</si>
  <si>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</si>
  <si>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</si>
  <si>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</si>
  <si>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</si>
  <si>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</si>
  <si>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</si>
  <si>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</si>
  <si>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</si>
  <si>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</si>
  <si>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</si>
  <si>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</si>
  <si>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</si>
  <si>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</si>
  <si>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</si>
  <si>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</si>
  <si>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</si>
  <si>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</si>
  <si>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</si>
  <si>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</si>
  <si>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</si>
  <si>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</si>
  <si>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</si>
  <si>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</si>
  <si>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</si>
  <si>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</si>
  <si>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</si>
  <si>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</si>
  <si>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</si>
  <si>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</si>
  <si>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</si>
  <si>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</si>
  <si>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</si>
  <si>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</si>
  <si>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</si>
  <si>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</si>
  <si>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</si>
  <si>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</si>
  <si>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</si>
  <si>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</si>
  <si>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</si>
  <si>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</si>
  <si>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</si>
  <si>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</si>
  <si>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</si>
  <si>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</si>
  <si>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</si>
  <si>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</si>
  <si>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</si>
  <si>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</si>
  <si>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</si>
  <si>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</si>
  <si>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</si>
  <si>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</si>
  <si>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</si>
  <si>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</si>
  <si>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</si>
  <si>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</si>
  <si>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</si>
  <si>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</si>
  <si>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</si>
  <si>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</si>
  <si>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</si>
  <si>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</si>
  <si>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</si>
  <si>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</si>
  <si>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</si>
  <si>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</si>
  <si>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</si>
  <si>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</si>
  <si>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</si>
  <si>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</si>
  <si>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</si>
  <si>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</si>
  <si>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</si>
  <si>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</si>
  <si>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</si>
  <si>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</si>
  <si>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</si>
  <si>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</si>
  <si>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</si>
  <si>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</si>
  <si>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</si>
  <si>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</si>
  <si>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</si>
  <si>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</si>
  <si>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</si>
  <si>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</si>
  <si>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</si>
  <si>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</si>
  <si>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</si>
  <si>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</si>
  <si>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</si>
  <si>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</si>
  <si>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</si>
  <si>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</si>
  <si>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</si>
  <si>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</si>
  <si>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</si>
  <si>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</si>
  <si>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</si>
  <si>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</si>
  <si>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</si>
  <si>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</si>
  <si>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</si>
  <si>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</si>
  <si>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</si>
  <si>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</si>
  <si>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</si>
  <si>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</si>
  <si>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</si>
  <si>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</si>
  <si>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</si>
  <si>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</si>
  <si>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</si>
  <si>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</si>
  <si>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</si>
  <si>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</si>
  <si>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</si>
  <si>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</si>
  <si>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</si>
  <si>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</si>
  <si>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</si>
  <si>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</si>
  <si>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</si>
  <si>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</si>
  <si>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</si>
  <si>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</si>
  <si>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</si>
  <si>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</si>
  <si>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</si>
  <si>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</si>
  <si>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</si>
  <si>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</si>
  <si>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</si>
  <si>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</si>
  <si>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</si>
  <si>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</si>
  <si>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</si>
  <si>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</si>
  <si>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</si>
  <si>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</si>
  <si>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</si>
  <si>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</si>
  <si>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</si>
  <si>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</si>
  <si>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</si>
  <si>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</si>
  <si>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</si>
  <si>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</si>
  <si>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</si>
  <si>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</si>
  <si>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</si>
  <si>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</si>
  <si>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</si>
  <si>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</si>
  <si>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</si>
  <si>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</si>
  <si>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</si>
  <si>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</si>
  <si>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</si>
  <si>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</si>
  <si>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</si>
  <si>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</si>
  <si>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</si>
  <si>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</si>
  <si>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</si>
  <si>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</si>
  <si>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</si>
  <si>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</si>
  <si>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</si>
  <si>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</si>
  <si>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</si>
  <si>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</si>
  <si>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</si>
  <si>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</si>
  <si>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</si>
  <si>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</si>
  <si>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</si>
  <si>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</si>
  <si>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</si>
  <si>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</si>
  <si>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</si>
  <si>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</si>
  <si>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</si>
  <si>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</si>
  <si>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</si>
  <si>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</si>
  <si>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</si>
  <si>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</si>
  <si>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</si>
  <si>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</si>
  <si>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</si>
  <si>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</si>
  <si>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</si>
  <si>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</si>
  <si>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</si>
  <si>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</si>
  <si>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</si>
  <si>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</si>
  <si>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</si>
  <si>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</si>
  <si>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</si>
  <si>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</si>
  <si>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</si>
  <si>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</si>
  <si>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</si>
  <si>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</si>
  <si>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</si>
  <si>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</si>
  <si>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</si>
  <si>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</si>
  <si>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</si>
  <si>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</si>
  <si>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</si>
  <si>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</si>
  <si>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</si>
  <si>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</si>
  <si>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</si>
  <si>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</si>
  <si>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</si>
  <si>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</si>
  <si>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</si>
  <si>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</si>
  <si>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</si>
  <si>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</si>
  <si>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</si>
  <si>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</si>
  <si>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</si>
  <si>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</si>
  <si>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</si>
  <si>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</si>
  <si>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</si>
  <si>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</si>
  <si>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</si>
  <si>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</si>
  <si>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</si>
  <si>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</si>
  <si>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</si>
  <si>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</si>
  <si>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</si>
  <si>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</si>
  <si>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</si>
  <si>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</si>
  <si>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</si>
  <si>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</si>
  <si>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</si>
  <si>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</si>
  <si>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</si>
  <si>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</si>
  <si>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</si>
  <si>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</si>
  <si>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</si>
  <si>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</si>
  <si>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</si>
  <si>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</si>
  <si>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</si>
  <si>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</si>
  <si>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</si>
  <si>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</si>
  <si>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</si>
  <si>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</si>
  <si>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</si>
  <si>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</si>
  <si>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</si>
  <si>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</si>
  <si>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</si>
  <si>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</si>
  <si>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</si>
  <si>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</si>
  <si>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</si>
  <si>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</si>
  <si>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</si>
  <si>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</si>
  <si>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</si>
  <si>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</si>
  <si>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</si>
  <si>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</si>
  <si>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</si>
  <si>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</si>
  <si>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</si>
  <si>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</si>
  <si>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</si>
  <si>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</si>
  <si>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</si>
  <si>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</si>
  <si>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</si>
  <si>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</si>
  <si>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</si>
  <si>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</si>
  <si>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</si>
  <si>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</si>
  <si>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</si>
  <si>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</si>
  <si>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</si>
  <si>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</si>
  <si>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</si>
  <si>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</si>
  <si>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</si>
  <si>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</si>
  <si>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</si>
  <si>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</si>
  <si>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</si>
  <si>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</si>
  <si>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</si>
  <si>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</si>
  <si>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</si>
  <si>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</si>
  <si>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</si>
  <si>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</si>
  <si>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</si>
  <si>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</si>
  <si>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</si>
  <si>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</si>
  <si>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</si>
  <si>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</si>
  <si>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</si>
  <si>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</si>
  <si>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</si>
  <si>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</si>
  <si>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</si>
  <si>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</si>
  <si>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</si>
  <si>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</si>
  <si>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</si>
  <si>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</si>
  <si>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</si>
  <si>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</si>
  <si>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</si>
  <si>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</si>
  <si>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</si>
  <si>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</si>
  <si>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</si>
  <si>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</si>
  <si>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</si>
  <si>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</si>
  <si>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</si>
  <si>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</si>
  <si>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</si>
  <si>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</si>
  <si>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</si>
  <si>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</si>
  <si>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</si>
  <si>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</si>
  <si>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</si>
  <si>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</si>
  <si>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</si>
  <si>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</si>
  <si>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</si>
  <si>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</si>
  <si>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</si>
  <si>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</si>
  <si>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</si>
  <si>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</si>
  <si>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</si>
  <si>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</si>
  <si>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</si>
  <si>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</si>
  <si>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</si>
  <si>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</si>
  <si>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</si>
  <si>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</si>
  <si>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</si>
  <si>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</si>
  <si>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</si>
  <si>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</si>
  <si>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</si>
  <si>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</si>
  <si>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</si>
  <si>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</si>
  <si>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</si>
  <si>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</si>
  <si>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</si>
  <si>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</si>
  <si>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</si>
  <si>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</si>
  <si>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</si>
  <si>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</si>
  <si>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</si>
  <si>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</si>
  <si>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</si>
  <si>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</si>
  <si>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</si>
  <si>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</si>
  <si>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</si>
  <si>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</si>
  <si>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</si>
  <si>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</si>
  <si>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</si>
  <si>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</si>
  <si>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</si>
  <si>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</si>
  <si>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</si>
  <si>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</si>
  <si>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</si>
  <si>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</si>
  <si>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</si>
  <si>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</si>
  <si>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</si>
  <si>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</si>
  <si>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</si>
  <si>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</si>
  <si>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</si>
  <si>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</si>
  <si>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</si>
  <si>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</si>
  <si>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</si>
  <si>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</si>
  <si>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</si>
  <si>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</si>
  <si>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</si>
  <si>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</si>
  <si>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</si>
  <si>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</si>
  <si>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</si>
  <si>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</si>
  <si>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</si>
  <si>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</si>
  <si>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</si>
  <si>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</si>
  <si>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</si>
  <si>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</si>
  <si>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</si>
  <si>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</si>
  <si>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</si>
  <si>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</si>
  <si>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</si>
  <si>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</si>
  <si>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</si>
  <si>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</si>
  <si>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</si>
  <si>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</si>
  <si>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</si>
  <si>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</si>
  <si>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</si>
  <si>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</si>
  <si>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</si>
  <si>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</si>
  <si>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</si>
  <si>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</si>
  <si>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</si>
  <si>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</si>
  <si>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</si>
  <si>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</si>
  <si>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</si>
  <si>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</si>
  <si>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</si>
  <si>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</si>
  <si>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</si>
  <si>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</si>
  <si>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</si>
  <si>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</si>
  <si>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</si>
  <si>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</si>
  <si>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</si>
  <si>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</si>
  <si>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</si>
  <si>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</si>
  <si>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</si>
  <si>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</si>
  <si>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</si>
  <si>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</si>
  <si>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</si>
  <si>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</si>
  <si>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</si>
  <si>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</si>
  <si>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</si>
  <si>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</si>
  <si>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</si>
  <si>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</si>
  <si>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</si>
  <si>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</si>
  <si>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</si>
  <si>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</si>
  <si>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</si>
  <si>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</si>
  <si>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</si>
  <si>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</si>
  <si>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</si>
  <si>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</si>
  <si>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</si>
  <si>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</si>
  <si>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</si>
  <si>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</si>
  <si>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</si>
  <si>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</si>
  <si>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</si>
  <si>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</si>
  <si>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</si>
  <si>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</si>
  <si>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</si>
  <si>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</si>
  <si>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</si>
  <si>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</si>
  <si>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</si>
  <si>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</si>
  <si>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</si>
  <si>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</si>
  <si>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</si>
  <si>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</si>
  <si>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</si>
  <si>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</si>
  <si>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</si>
  <si>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</si>
  <si>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</si>
  <si>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</si>
  <si>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</si>
  <si>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</si>
  <si>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</si>
  <si>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</si>
  <si>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</si>
  <si>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</si>
  <si>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</si>
  <si>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</si>
  <si>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</si>
  <si>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</si>
  <si>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</si>
  <si>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</si>
  <si>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</si>
  <si>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</si>
  <si>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</si>
  <si>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</si>
  <si>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</si>
  <si>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</si>
  <si>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</si>
  <si>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</si>
  <si>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</si>
  <si>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</si>
  <si>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</si>
  <si>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</si>
  <si>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</si>
  <si>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</si>
  <si>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</si>
  <si>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</si>
  <si>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</si>
  <si>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</si>
  <si>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</si>
  <si>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</si>
  <si>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</si>
  <si>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</si>
  <si>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</si>
  <si>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</si>
  <si>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</si>
  <si>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</si>
  <si>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</si>
  <si>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</si>
  <si>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</si>
  <si>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</si>
  <si>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</si>
  <si>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</si>
  <si>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</si>
  <si>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</si>
  <si>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</si>
  <si>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</si>
  <si>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</si>
  <si>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</si>
  <si>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</si>
  <si>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</si>
  <si>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</si>
  <si>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</si>
  <si>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</si>
  <si>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</si>
  <si>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</si>
  <si>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</si>
  <si>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</si>
  <si>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</si>
  <si>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</si>
  <si>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</si>
  <si>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</si>
  <si>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</si>
  <si>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</si>
  <si>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</si>
  <si>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</si>
  <si>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</si>
  <si>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</si>
  <si>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</si>
  <si>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</si>
  <si>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</si>
  <si>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</si>
  <si>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</si>
  <si>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</si>
  <si>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</si>
  <si>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</si>
  <si>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</si>
  <si>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</si>
  <si>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</si>
  <si>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</si>
  <si>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</si>
  <si>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</si>
  <si>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</si>
  <si>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</si>
  <si>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</si>
  <si>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</si>
  <si>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</si>
  <si>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</si>
  <si>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</si>
  <si>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</si>
  <si>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</si>
  <si>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</si>
  <si>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</si>
  <si>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</si>
  <si>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</si>
  <si>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</si>
  <si>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</si>
  <si>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</si>
  <si>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</si>
  <si>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</si>
  <si>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</si>
  <si>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</si>
  <si>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</si>
  <si>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</si>
  <si>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</si>
  <si>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</si>
  <si>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</si>
  <si>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</si>
  <si>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</si>
  <si>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</si>
  <si>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</si>
  <si>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</si>
  <si>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</si>
  <si>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</si>
  <si>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</si>
  <si>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</si>
  <si>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</si>
  <si>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</si>
  <si>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</si>
  <si>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</si>
  <si>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</si>
  <si>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</si>
  <si>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</si>
  <si>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</si>
  <si>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</si>
  <si>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</si>
  <si>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</si>
  <si>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</si>
  <si>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</si>
  <si>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</si>
  <si>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</si>
  <si>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</si>
  <si>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</si>
  <si>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</si>
  <si>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</si>
  <si>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</si>
  <si>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</si>
  <si>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</si>
  <si>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</si>
  <si>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</si>
  <si>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</si>
  <si>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</si>
  <si>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</si>
  <si>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</si>
  <si>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</si>
  <si>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</si>
  <si>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</si>
  <si>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</si>
  <si>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</si>
  <si>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</si>
  <si>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</si>
  <si>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</si>
  <si>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</si>
  <si>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</si>
  <si>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</si>
  <si>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</si>
  <si>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</si>
  <si>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</si>
  <si>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</si>
  <si>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</si>
  <si>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</si>
  <si>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</si>
  <si>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</si>
  <si>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</si>
  <si>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</si>
  <si>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</si>
  <si>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</si>
  <si>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</si>
  <si>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</si>
  <si>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</si>
  <si>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</si>
  <si>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</si>
  <si>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</si>
  <si>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</si>
  <si>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</si>
  <si>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</si>
  <si>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</si>
  <si>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</si>
  <si>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</si>
  <si>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</si>
  <si>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</si>
  <si>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</si>
  <si>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</si>
  <si>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</si>
  <si>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</si>
  <si>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</si>
  <si>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</si>
  <si>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</si>
  <si>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</si>
  <si>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</si>
  <si>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</si>
  <si>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</si>
  <si>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</si>
  <si>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</si>
  <si>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</si>
  <si>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</si>
  <si>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</si>
  <si>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</si>
  <si>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</si>
  <si>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</si>
  <si>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</si>
  <si>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</si>
  <si>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</si>
  <si>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</si>
  <si>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</si>
  <si>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</si>
  <si>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</si>
  <si>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</si>
  <si>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</si>
  <si>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</si>
  <si>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</si>
  <si>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</si>
  <si>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</si>
  <si>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</si>
  <si>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</si>
  <si>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</si>
  <si>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</si>
  <si>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</si>
  <si>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</si>
  <si>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</si>
  <si>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</si>
  <si>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</si>
  <si>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</si>
  <si>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</si>
  <si>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</si>
  <si>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</si>
  <si>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</si>
  <si>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</si>
  <si>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</si>
  <si>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</si>
  <si>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</si>
  <si>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</si>
  <si>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</si>
  <si>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</si>
  <si>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</si>
  <si>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</si>
  <si>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</si>
  <si>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</si>
  <si>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</si>
  <si>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</si>
  <si>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</si>
  <si>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</si>
  <si>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</si>
  <si>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</si>
  <si>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</si>
  <si>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</si>
  <si>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</si>
  <si>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</si>
  <si>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</si>
  <si>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</si>
  <si>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</si>
  <si>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</si>
  <si>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</si>
  <si>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</si>
  <si>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</si>
  <si>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</si>
  <si>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</si>
  <si>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</si>
  <si>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</si>
  <si>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</si>
  <si>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</si>
  <si>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</si>
  <si>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</si>
  <si>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</si>
  <si>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</si>
  <si>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</si>
  <si>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</si>
  <si>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</si>
  <si>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</si>
  <si>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</si>
  <si>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</si>
  <si>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</si>
  <si>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</si>
  <si>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</si>
  <si>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</si>
  <si>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</si>
  <si>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</si>
  <si>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</si>
  <si>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</si>
  <si>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</si>
  <si>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</si>
  <si>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</si>
  <si>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</si>
  <si>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</si>
  <si>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</si>
  <si>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</si>
  <si>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</si>
  <si>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</si>
  <si>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</si>
  <si>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</si>
  <si>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</si>
  <si>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</si>
  <si>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</si>
  <si>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</si>
  <si>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</si>
  <si>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</si>
  <si>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</si>
  <si>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</si>
  <si>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</si>
  <si>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</si>
  <si>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</si>
  <si>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</si>
  <si>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</si>
  <si>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</si>
  <si>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</si>
  <si>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</si>
  <si>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</si>
  <si>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</si>
  <si>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</si>
  <si>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</si>
  <si>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</si>
  <si>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</si>
  <si>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</si>
  <si>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</si>
  <si>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</si>
  <si>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</si>
  <si>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</si>
  <si>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</si>
  <si>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</si>
  <si>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</si>
  <si>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</si>
  <si>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</si>
  <si>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</si>
  <si>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</si>
  <si>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</si>
  <si>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</si>
  <si>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</si>
  <si>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</si>
  <si>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</si>
  <si>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</si>
  <si>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</si>
  <si>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</si>
  <si>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</si>
  <si>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</si>
  <si>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</si>
  <si>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</si>
  <si>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</si>
  <si>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</si>
  <si>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</si>
  <si>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</si>
  <si>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</si>
  <si>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</si>
  <si>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</si>
  <si>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</si>
  <si>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</si>
  <si>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</si>
  <si>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</si>
  <si>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</si>
  <si>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</si>
  <si>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</si>
  <si>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</si>
  <si>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</si>
  <si>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</si>
  <si>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</si>
  <si>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</si>
  <si>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</si>
  <si>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</si>
  <si>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</si>
  <si>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</si>
  <si>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</si>
  <si>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</si>
  <si>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</si>
  <si>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</si>
  <si>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</si>
  <si>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</si>
  <si>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</si>
  <si>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</si>
  <si>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</si>
  <si>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</si>
  <si>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</si>
  <si>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</si>
  <si>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</si>
  <si>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</si>
  <si>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</si>
  <si>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</si>
  <si>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</si>
  <si>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</si>
  <si>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</si>
  <si>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</si>
  <si>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</si>
  <si>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</si>
  <si>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</si>
  <si>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</si>
  <si>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</si>
  <si>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</si>
  <si>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</si>
  <si>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</si>
  <si>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</si>
  <si>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</si>
  <si>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</si>
  <si>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</si>
  <si>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</si>
  <si>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</si>
  <si>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</si>
  <si>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</si>
  <si>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</si>
  <si>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</si>
  <si>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</si>
  <si>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</si>
  <si>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</si>
  <si>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</si>
  <si>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</si>
  <si>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</si>
  <si>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</si>
  <si>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</si>
  <si>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</si>
  <si>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</si>
  <si>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</si>
  <si>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</si>
  <si>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</si>
  <si>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</si>
  <si>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</si>
  <si>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</si>
  <si>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</si>
  <si>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</si>
  <si>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</si>
  <si>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</si>
  <si>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</si>
  <si>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</si>
  <si>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</si>
  <si>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</si>
  <si>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</si>
  <si>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</si>
  <si>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</si>
  <si>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</si>
  <si>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</si>
  <si>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</si>
  <si>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</si>
  <si>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</si>
  <si>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</si>
  <si>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</si>
  <si>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</si>
  <si>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</si>
  <si>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</si>
  <si>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</si>
  <si>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</si>
  <si>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</si>
  <si>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</si>
  <si>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</si>
  <si>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</si>
  <si>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</si>
  <si>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</si>
  <si>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</si>
  <si>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</si>
  <si>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</si>
  <si>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</si>
  <si>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</si>
  <si>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</si>
  <si>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</si>
  <si>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</si>
  <si>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</si>
  <si>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</si>
  <si>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</si>
  <si>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</si>
  <si>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</si>
  <si>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</si>
  <si>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</si>
  <si>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</si>
  <si>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</si>
  <si>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</si>
  <si>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</si>
  <si>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</si>
  <si>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</si>
  <si>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</si>
  <si>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</si>
  <si>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</si>
  <si>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</si>
  <si>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</si>
  <si>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</si>
  <si>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</si>
  <si>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</si>
  <si>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</si>
  <si>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</si>
  <si>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</si>
  <si>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</si>
  <si>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</si>
  <si>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</si>
  <si>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</si>
  <si>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</si>
  <si>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</si>
  <si>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</si>
  <si>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</si>
  <si>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</si>
  <si>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</si>
  <si>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</si>
  <si>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</si>
  <si>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</si>
  <si>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</si>
  <si>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</si>
  <si>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</si>
  <si>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</si>
  <si>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</si>
  <si>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</si>
  <si>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</si>
  <si>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</si>
  <si>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</si>
  <si>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</si>
  <si>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</si>
  <si>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</si>
  <si>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</si>
  <si>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</si>
  <si>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</si>
  <si>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</si>
  <si>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</si>
  <si>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</si>
  <si>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</si>
  <si>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</si>
  <si>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</si>
  <si>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</si>
  <si>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</si>
  <si>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</si>
  <si>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</si>
  <si>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</si>
  <si>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</si>
  <si>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</si>
  <si>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</si>
  <si>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</si>
  <si>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</si>
  <si>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</si>
  <si>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</si>
  <si>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</si>
  <si>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</si>
  <si>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</si>
  <si>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</si>
  <si>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</si>
  <si>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</si>
  <si>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</si>
  <si>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</si>
  <si>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</si>
  <si>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</si>
  <si>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</si>
  <si>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</si>
  <si>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</si>
  <si>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</si>
  <si>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</si>
  <si>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</si>
  <si>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</si>
  <si>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</si>
  <si>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</si>
  <si>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</si>
  <si>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</si>
  <si>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</si>
  <si>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</si>
  <si>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</si>
  <si>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</si>
  <si>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</si>
  <si>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</si>
  <si>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</si>
  <si>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</si>
  <si>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</si>
  <si>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</si>
  <si>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</si>
  <si>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</si>
  <si>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</si>
  <si>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</si>
  <si>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</si>
  <si>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</si>
  <si>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</si>
  <si>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</si>
  <si>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</si>
  <si>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</si>
  <si>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</si>
  <si>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</si>
  <si>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</si>
  <si>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</si>
  <si>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</si>
  <si>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</si>
  <si>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</si>
  <si>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</si>
  <si>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</si>
  <si>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</si>
  <si>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</si>
  <si>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</si>
  <si>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</si>
  <si>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</si>
  <si>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</si>
  <si>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</si>
  <si>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</si>
  <si>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</si>
  <si>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</si>
  <si>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</si>
  <si>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</si>
  <si>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</si>
  <si>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</si>
  <si>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</si>
  <si>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</si>
  <si>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</si>
  <si>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</si>
  <si>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</si>
  <si>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</si>
  <si>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</si>
  <si>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</si>
  <si>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</si>
  <si>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</si>
  <si>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</si>
  <si>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</si>
  <si>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</si>
  <si>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</si>
  <si>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</si>
  <si>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</si>
  <si>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</si>
  <si>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</si>
  <si>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</si>
  <si>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</si>
  <si>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</si>
  <si>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</si>
  <si>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</si>
  <si>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</si>
  <si>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</si>
  <si>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</si>
  <si>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</si>
  <si>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</si>
  <si>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</si>
  <si>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</si>
  <si>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</si>
  <si>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</si>
  <si>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</si>
  <si>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</si>
  <si>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</si>
  <si>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</si>
  <si>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</si>
  <si>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</si>
  <si>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</si>
  <si>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</si>
  <si>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</si>
  <si>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</si>
  <si>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</si>
  <si>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</si>
  <si>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</si>
  <si>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</si>
  <si>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</si>
  <si>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</si>
  <si>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</si>
  <si>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</si>
  <si>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</si>
  <si>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</si>
  <si>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</si>
  <si>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</si>
  <si>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</si>
  <si>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</si>
  <si>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</si>
  <si>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</si>
  <si>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</si>
  <si>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</si>
  <si>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</si>
  <si>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</si>
  <si>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</si>
  <si>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</si>
  <si>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</si>
  <si>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</si>
  <si>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</si>
  <si>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</si>
  <si>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</si>
  <si>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</si>
  <si>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</si>
  <si>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</si>
  <si>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</si>
  <si>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</si>
  <si>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</si>
  <si>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</si>
  <si>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</si>
  <si>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</si>
  <si>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</si>
  <si>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</si>
  <si>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</si>
  <si>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</si>
  <si>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</si>
  <si>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</si>
  <si>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</si>
  <si>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</si>
  <si>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</si>
  <si>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</si>
  <si>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</si>
  <si>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</si>
  <si>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</si>
  <si>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</si>
  <si>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</si>
  <si>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</si>
  <si>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</si>
  <si>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</si>
  <si>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</si>
  <si>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</si>
  <si>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</si>
  <si>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</si>
  <si>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</si>
  <si>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</si>
  <si>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</si>
  <si>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</si>
  <si>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</si>
  <si>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</si>
  <si>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</si>
  <si>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</si>
  <si>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</si>
  <si>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</si>
  <si>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</si>
  <si>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</si>
  <si>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</si>
  <si>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</si>
  <si>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</si>
  <si>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</si>
  <si>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</si>
  <si>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</si>
  <si>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</si>
  <si>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</si>
  <si>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</si>
  <si>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</si>
  <si>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</si>
  <si>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</si>
  <si>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</si>
  <si>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</si>
  <si>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</si>
  <si>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</si>
  <si>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</si>
  <si>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</si>
  <si>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</si>
  <si>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</si>
  <si>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</si>
  <si>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</si>
  <si>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</si>
  <si>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</si>
  <si>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</si>
  <si>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</si>
  <si>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</si>
  <si>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</si>
  <si>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</si>
  <si>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</si>
  <si>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</si>
  <si>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</si>
  <si>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</si>
  <si>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</si>
  <si>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</si>
  <si>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</si>
  <si>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</si>
  <si>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</si>
  <si>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</si>
  <si>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</si>
  <si>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</si>
  <si>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</si>
  <si>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</si>
  <si>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</si>
  <si>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</si>
  <si>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</si>
  <si>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</si>
  <si>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</si>
  <si>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</si>
  <si>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</si>
  <si>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</si>
  <si>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</si>
  <si>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</si>
  <si>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</si>
  <si>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</si>
  <si>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</si>
  <si>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</si>
  <si>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</si>
  <si>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</si>
  <si>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</si>
  <si>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</si>
  <si>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</si>
  <si>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</si>
  <si>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</si>
  <si>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</si>
  <si>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</si>
  <si>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</si>
  <si>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</si>
  <si>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</si>
  <si>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</si>
  <si>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</si>
  <si>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</si>
  <si>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</si>
  <si>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</si>
  <si>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</si>
  <si>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</si>
  <si>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</si>
  <si>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</si>
  <si>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</si>
  <si>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</si>
  <si>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</si>
  <si>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</si>
  <si>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</si>
  <si>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</si>
  <si>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</si>
  <si>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</si>
  <si>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</si>
  <si>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</si>
  <si>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</si>
  <si>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</si>
  <si>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</si>
  <si>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</si>
  <si>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</si>
  <si>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</si>
  <si>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</si>
  <si>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</si>
  <si>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</si>
  <si>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</si>
  <si>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</si>
  <si>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</si>
  <si>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</si>
  <si>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</si>
  <si>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</si>
  <si>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</si>
  <si>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</si>
  <si>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</si>
  <si>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</si>
  <si>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</si>
  <si>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</si>
  <si>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</si>
  <si>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</si>
  <si>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</si>
  <si>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</si>
  <si>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</si>
  <si>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</si>
  <si>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</si>
  <si>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</si>
  <si>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</si>
  <si>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</si>
  <si>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</si>
  <si>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</si>
  <si>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</si>
  <si>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</si>
  <si>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</si>
  <si>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</si>
  <si>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</si>
  <si>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</si>
  <si>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</si>
  <si>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</si>
  <si>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</si>
  <si>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</si>
  <si>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</si>
  <si>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</si>
  <si>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</si>
  <si>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</si>
  <si>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</si>
  <si>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</si>
  <si>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</si>
  <si>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</si>
  <si>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</si>
  <si>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</si>
  <si>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</si>
  <si>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</si>
  <si>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</si>
  <si>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</si>
  <si>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</si>
  <si>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</si>
  <si>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</si>
  <si>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</si>
  <si>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</si>
  <si>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</si>
  <si>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</si>
  <si>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</si>
  <si>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</si>
  <si>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</si>
  <si>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</si>
  <si>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</si>
  <si>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</si>
  <si>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</si>
  <si>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</si>
  <si>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</si>
  <si>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</si>
  <si>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</si>
  <si>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</si>
  <si>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</si>
  <si>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</si>
  <si>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</si>
  <si>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</si>
  <si>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</si>
  <si>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</si>
  <si>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</si>
  <si>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</si>
  <si>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</si>
  <si>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</si>
  <si>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</si>
  <si>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</si>
  <si>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</si>
  <si>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</si>
  <si>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</si>
  <si>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</si>
  <si>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</si>
  <si>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</si>
  <si>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</si>
  <si>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</si>
  <si>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</si>
  <si>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</si>
  <si>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</si>
  <si>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</si>
  <si>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</si>
  <si>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</si>
  <si>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</si>
  <si>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</si>
  <si>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</si>
  <si>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</si>
  <si>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</si>
  <si>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</si>
  <si>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</si>
  <si>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</si>
  <si>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</si>
  <si>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</si>
  <si>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</si>
  <si>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</si>
  <si>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</si>
  <si>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</si>
  <si>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</si>
  <si>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</si>
  <si>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</si>
  <si>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</si>
  <si>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</si>
  <si>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</si>
  <si>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</si>
  <si>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</si>
  <si>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</si>
  <si>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</si>
  <si>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</si>
  <si>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</si>
  <si>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</si>
  <si>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</si>
  <si>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</si>
  <si>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</si>
  <si>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</si>
  <si>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</si>
  <si>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</si>
  <si>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</si>
  <si>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</si>
  <si>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</si>
  <si>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</si>
  <si>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</si>
  <si>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</si>
  <si>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</si>
  <si>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</si>
  <si>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</si>
  <si>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</si>
  <si>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</si>
  <si>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</si>
  <si>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</si>
  <si>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</si>
  <si>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</si>
  <si>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</si>
  <si>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</si>
  <si>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</si>
  <si>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</si>
  <si>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</si>
  <si>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</si>
  <si>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</si>
  <si>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</si>
  <si>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</si>
  <si>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</si>
  <si>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</si>
  <si>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</si>
  <si>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</si>
  <si>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</si>
  <si>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</si>
  <si>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</si>
  <si>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</si>
  <si>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</si>
  <si>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</si>
  <si>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</si>
  <si>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</si>
  <si>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</si>
  <si>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</si>
  <si>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</si>
  <si>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</si>
  <si>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</si>
  <si>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</si>
  <si>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</si>
  <si>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</si>
  <si>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</si>
  <si>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</si>
  <si>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</si>
  <si>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</si>
  <si>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</si>
  <si>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</si>
  <si>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</si>
  <si>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</si>
  <si>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</si>
  <si>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</si>
  <si>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</si>
  <si>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</si>
  <si>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</si>
  <si>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</si>
  <si>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</si>
  <si>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</si>
  <si>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</si>
  <si>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</si>
  <si>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</si>
  <si>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</si>
  <si>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</si>
  <si>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</si>
  <si>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</si>
  <si>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</si>
  <si>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</si>
  <si>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</si>
  <si>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</si>
  <si>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</si>
  <si>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</si>
  <si>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</si>
  <si>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</si>
  <si>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</si>
  <si>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</si>
  <si>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</si>
  <si>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</si>
  <si>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</si>
  <si>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</si>
  <si>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</si>
  <si>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</si>
  <si>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</si>
  <si>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</si>
  <si>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</si>
  <si>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</si>
  <si>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</si>
  <si>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</si>
  <si>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</si>
  <si>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</si>
  <si>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</si>
  <si>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</si>
  <si>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</si>
  <si>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</si>
  <si>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</si>
  <si>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</si>
  <si>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</si>
  <si>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</si>
  <si>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</si>
  <si>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</si>
  <si>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</si>
  <si>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</si>
  <si>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</si>
  <si>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</si>
  <si>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</si>
  <si>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</si>
  <si>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</si>
  <si>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</si>
  <si>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</si>
  <si>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</si>
  <si>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</si>
  <si>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</si>
  <si>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</si>
  <si>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</si>
  <si>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</si>
  <si>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</si>
  <si>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</si>
  <si>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</si>
  <si>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</si>
  <si>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</si>
  <si>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</si>
  <si>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</si>
  <si>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</si>
  <si>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</si>
  <si>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</si>
  <si>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</si>
  <si>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</si>
  <si>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</si>
  <si>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</si>
  <si>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</si>
  <si>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</si>
  <si>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</si>
  <si>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</si>
  <si>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</si>
  <si>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</si>
  <si>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</si>
  <si>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</si>
  <si>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</si>
  <si>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</si>
  <si>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</si>
  <si>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</si>
  <si>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</si>
  <si>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</si>
  <si>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</si>
  <si>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</si>
  <si>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</si>
  <si>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</si>
  <si>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</si>
  <si>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</si>
  <si>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</si>
  <si>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</si>
  <si>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</si>
  <si>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</si>
  <si>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</si>
  <si>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</si>
  <si>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</si>
  <si>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</si>
  <si>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</si>
  <si>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</si>
  <si>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</si>
  <si>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</si>
  <si>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</si>
  <si>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</si>
  <si>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</si>
  <si>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</si>
  <si>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</si>
  <si>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</si>
  <si>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</si>
  <si>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</si>
  <si>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</si>
  <si>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</si>
  <si>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</si>
  <si>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</si>
  <si>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</si>
  <si>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</si>
  <si>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</si>
  <si>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</si>
  <si>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</si>
  <si>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</si>
  <si>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</si>
  <si>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</si>
  <si>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</si>
  <si>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</si>
  <si>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</si>
  <si>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</si>
  <si>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</si>
  <si>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</si>
  <si>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</si>
  <si>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</si>
  <si>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</si>
  <si>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</si>
  <si>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</si>
  <si>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</si>
  <si>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</si>
  <si>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</si>
  <si>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</si>
  <si>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</si>
  <si>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</si>
  <si>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</si>
  <si>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</si>
  <si>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</si>
  <si>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</si>
  <si>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</si>
  <si>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</si>
  <si>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</si>
  <si>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</si>
  <si>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</si>
  <si>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</si>
  <si>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</si>
  <si>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</si>
  <si>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</si>
  <si>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</si>
  <si>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</si>
  <si>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</si>
  <si>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</si>
  <si>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</si>
  <si>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</si>
  <si>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</si>
  <si>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</si>
  <si>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</si>
  <si>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</si>
  <si>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</si>
  <si>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</si>
  <si>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</si>
  <si>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</si>
  <si>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</si>
  <si>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</si>
  <si>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</si>
  <si>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</si>
  <si>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</si>
  <si>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</si>
  <si>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</si>
  <si>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</si>
  <si>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</si>
  <si>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</si>
  <si>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</si>
  <si>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</si>
  <si>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</si>
  <si>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</si>
  <si>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</si>
  <si>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</si>
  <si>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</si>
  <si>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</si>
  <si>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</si>
  <si>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</si>
  <si>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</si>
  <si>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</si>
  <si>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</si>
  <si>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</si>
  <si>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</si>
  <si>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</si>
  <si>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</si>
  <si>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</si>
  <si>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</si>
  <si>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</si>
  <si>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</si>
  <si>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</si>
  <si>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</si>
  <si>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</si>
  <si>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</si>
  <si>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</si>
  <si>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</si>
  <si>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</si>
  <si>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</si>
  <si>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</si>
  <si>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</si>
  <si>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</si>
  <si>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</si>
  <si>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</si>
  <si>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</si>
  <si>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</si>
  <si>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</si>
  <si>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</si>
  <si>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</si>
  <si>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</si>
  <si>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</si>
  <si>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</si>
  <si>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</si>
  <si>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</si>
  <si>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</si>
  <si>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</si>
  <si>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</si>
  <si>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</si>
  <si>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</si>
  <si>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</si>
  <si>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</si>
  <si>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</si>
  <si>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</si>
  <si>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</si>
  <si>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</si>
  <si>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</si>
  <si>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</si>
  <si>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</si>
  <si>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</si>
  <si>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</si>
  <si>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</si>
  <si>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</si>
  <si>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</si>
  <si>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</si>
  <si>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</si>
  <si>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</si>
  <si>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</si>
  <si>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</si>
  <si>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</si>
  <si>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</si>
  <si>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</si>
  <si>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</si>
  <si>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</si>
  <si>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</si>
  <si>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</si>
  <si>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</si>
  <si>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</si>
  <si>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</si>
  <si>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</si>
  <si>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</si>
  <si>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</si>
  <si>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</si>
  <si>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</si>
  <si>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</si>
  <si>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</si>
  <si>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</si>
  <si>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</si>
  <si>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</si>
  <si>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</si>
  <si>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</si>
  <si>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</si>
  <si>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</si>
  <si>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</si>
  <si>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</si>
  <si>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</si>
  <si>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</si>
  <si>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</si>
  <si>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</si>
  <si>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</si>
  <si>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</si>
  <si>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</si>
  <si>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</si>
  <si>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</si>
  <si>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</si>
  <si>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</si>
  <si>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</si>
  <si>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</si>
  <si>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</si>
  <si>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</si>
  <si>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</si>
  <si>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</si>
  <si>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</si>
  <si>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</si>
  <si>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</si>
  <si>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</si>
  <si>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</si>
  <si>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</si>
  <si>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</si>
  <si>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</si>
  <si>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</si>
  <si>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</si>
  <si>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</si>
  <si>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</si>
  <si>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</si>
  <si>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</si>
  <si>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</si>
  <si>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</si>
  <si>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</si>
  <si>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</si>
  <si>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</si>
  <si>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</si>
  <si>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</si>
  <si>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</si>
  <si>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</si>
  <si>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</si>
  <si>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</si>
  <si>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</si>
  <si>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</si>
  <si>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</si>
  <si>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</si>
  <si>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</si>
  <si>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</si>
  <si>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</si>
  <si>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</si>
  <si>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</si>
  <si>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</si>
  <si>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</si>
  <si>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</si>
  <si>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</si>
  <si>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</si>
  <si>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</si>
  <si>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</si>
  <si>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</si>
  <si>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</si>
  <si>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</si>
  <si>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</si>
  <si>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</si>
  <si>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</si>
  <si>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</si>
  <si>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</si>
  <si>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</si>
  <si>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</si>
  <si>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</si>
  <si>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</si>
  <si>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</si>
  <si>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</si>
  <si>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</si>
  <si>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</si>
  <si>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</si>
  <si>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</si>
  <si>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</si>
  <si>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</si>
  <si>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</si>
  <si>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</si>
  <si>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</si>
  <si>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</si>
  <si>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</si>
  <si>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</si>
  <si>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</si>
  <si>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</si>
  <si>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</si>
  <si>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</si>
  <si>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</si>
  <si>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</si>
  <si>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</si>
  <si>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</si>
  <si>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</si>
  <si>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</si>
  <si>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</si>
  <si>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</si>
  <si>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</si>
  <si>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</si>
  <si>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</si>
  <si>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</si>
  <si>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</si>
  <si>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</si>
  <si>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</si>
  <si>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</si>
  <si>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</si>
  <si>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</si>
  <si>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</si>
  <si>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</si>
  <si>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</si>
  <si>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</si>
  <si>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</si>
  <si>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</si>
  <si>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</si>
  <si>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</si>
  <si>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</si>
  <si>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</si>
  <si>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</si>
  <si>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</si>
  <si>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</si>
  <si>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</si>
  <si>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</si>
  <si>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</si>
  <si>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</si>
  <si>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</si>
  <si>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</si>
  <si>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</si>
  <si>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</si>
  <si>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</si>
  <si>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</si>
  <si>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</si>
  <si>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</si>
  <si>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</si>
  <si>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</si>
  <si>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</si>
  <si>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</si>
  <si>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</si>
  <si>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</si>
  <si>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</si>
  <si>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</si>
  <si>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</si>
  <si>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</si>
  <si>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</si>
  <si>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</si>
  <si>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</si>
  <si>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</si>
  <si>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</si>
  <si>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</si>
  <si>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</si>
  <si>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</si>
  <si>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</si>
  <si>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</si>
  <si>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</si>
  <si>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</si>
  <si>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</si>
  <si>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</si>
  <si>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</si>
  <si>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</si>
  <si>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</si>
  <si>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</si>
  <si>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</si>
  <si>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</si>
  <si>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</si>
  <si>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</si>
  <si>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</si>
  <si>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</si>
  <si>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</si>
  <si>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</si>
  <si>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</si>
  <si>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</si>
  <si>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</si>
  <si>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</si>
  <si>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</si>
  <si>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</si>
  <si>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</si>
  <si>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</si>
  <si>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</si>
  <si>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</si>
  <si>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</si>
  <si>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</si>
  <si>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</si>
  <si>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</si>
  <si>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</si>
  <si>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</si>
  <si>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</si>
  <si>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</si>
  <si>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</si>
  <si>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</si>
  <si>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</si>
  <si>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</si>
  <si>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</si>
  <si>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</si>
  <si>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</si>
  <si>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</si>
  <si>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</si>
  <si>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</si>
  <si>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</si>
  <si>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</si>
  <si>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</si>
  <si>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</si>
  <si>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</si>
  <si>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</si>
  <si>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</si>
  <si>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</si>
  <si>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</si>
  <si>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</si>
  <si>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</si>
  <si>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</si>
  <si>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</si>
  <si>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</si>
  <si>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</si>
  <si>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</si>
  <si>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</si>
  <si>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</si>
  <si>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</si>
  <si>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</si>
  <si>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</si>
  <si>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</si>
  <si>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</si>
  <si>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</si>
  <si>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</si>
  <si>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</si>
  <si>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</si>
  <si>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</si>
  <si>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</si>
  <si>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</si>
  <si>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</si>
  <si>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</si>
  <si>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</si>
  <si>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</si>
  <si>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</si>
  <si>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</si>
  <si>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</si>
  <si>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</si>
  <si>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</si>
  <si>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</si>
  <si>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</si>
  <si>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</si>
  <si>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</si>
  <si>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</si>
  <si>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</si>
  <si>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</si>
  <si>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</si>
  <si>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</si>
  <si>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</si>
  <si>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</si>
  <si>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</si>
  <si>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</si>
  <si>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</si>
  <si>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</si>
  <si>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</si>
  <si>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</si>
  <si>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</si>
  <si>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</si>
  <si>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</si>
  <si>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</si>
  <si>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</si>
  <si>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</si>
  <si>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</si>
  <si>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</si>
  <si>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</si>
  <si>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</si>
  <si>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</si>
  <si>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</si>
  <si>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</si>
  <si>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</si>
  <si>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</si>
  <si>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</si>
  <si>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</si>
  <si>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</si>
  <si>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</si>
  <si>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</si>
  <si>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</si>
  <si>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</si>
  <si>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</si>
  <si>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</si>
  <si>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</si>
  <si>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</si>
  <si>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</si>
  <si>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</si>
  <si>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</si>
  <si>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</si>
  <si>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</si>
  <si>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</si>
  <si>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</si>
  <si>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</si>
  <si>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</si>
  <si>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</si>
  <si>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</si>
  <si>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</si>
  <si>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</si>
  <si>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</si>
  <si>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</si>
  <si>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</si>
  <si>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</si>
  <si>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</si>
  <si>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</si>
  <si>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</si>
  <si>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</si>
  <si>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</si>
  <si>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</si>
  <si>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</si>
  <si>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</si>
  <si>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</si>
  <si>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</si>
  <si>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</si>
  <si>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</si>
  <si>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</si>
  <si>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</si>
  <si>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</si>
  <si>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</si>
  <si>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</si>
  <si>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</si>
  <si>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</si>
  <si>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</si>
  <si>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</si>
  <si>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</si>
  <si>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</si>
  <si>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</si>
  <si>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</si>
  <si>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</si>
  <si>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</si>
  <si>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</si>
  <si>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</si>
  <si>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</si>
  <si>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</si>
  <si>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</si>
  <si>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</si>
  <si>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</si>
  <si>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</si>
  <si>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</si>
  <si>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</si>
  <si>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</si>
  <si>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</si>
  <si>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</si>
  <si>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</si>
  <si>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</si>
  <si>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</si>
  <si>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</si>
  <si>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</si>
  <si>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</si>
  <si>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</si>
  <si>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</si>
  <si>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</si>
  <si>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</si>
  <si>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</si>
  <si>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</si>
  <si>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</si>
  <si>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</si>
  <si>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</si>
  <si>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</si>
  <si>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</si>
  <si>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</si>
  <si>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</si>
  <si>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</si>
  <si>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</si>
  <si>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</si>
  <si>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</si>
  <si>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</si>
  <si>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</si>
  <si>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</si>
  <si>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</si>
  <si>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</si>
  <si>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</si>
  <si>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</si>
  <si>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</si>
  <si>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</si>
  <si>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</si>
  <si>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</si>
  <si>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</si>
  <si>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</si>
  <si>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</si>
  <si>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</si>
  <si>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</si>
  <si>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</si>
  <si>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</si>
  <si>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</si>
  <si>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</si>
  <si>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</si>
  <si>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</si>
  <si>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</si>
  <si>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</si>
  <si>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</si>
  <si>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</si>
  <si>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</si>
  <si>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</si>
  <si>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</si>
  <si>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</si>
  <si>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</si>
  <si>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</si>
  <si>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</si>
  <si>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</si>
  <si>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</si>
  <si>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</si>
  <si>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</si>
  <si>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</si>
  <si>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</si>
  <si>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</si>
  <si>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</si>
  <si>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</si>
  <si>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</si>
  <si>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</si>
  <si>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</si>
  <si>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</si>
  <si>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</si>
  <si>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</si>
  <si>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</si>
  <si>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</si>
  <si>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</si>
  <si>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</si>
  <si>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</si>
  <si>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</si>
  <si>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</si>
  <si>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</si>
  <si>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</si>
  <si>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</si>
  <si>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</si>
  <si>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</si>
  <si>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</si>
  <si>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</si>
  <si>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</si>
  <si>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</si>
  <si>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</si>
  <si>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</si>
  <si>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</si>
  <si>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</si>
  <si>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</si>
  <si>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</si>
  <si>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</si>
  <si>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</si>
  <si>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</si>
  <si>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</si>
  <si>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</si>
  <si>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</si>
  <si>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</si>
  <si>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</si>
  <si>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</si>
  <si>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</si>
  <si>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</si>
  <si>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</si>
  <si>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</si>
  <si>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</si>
  <si>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</si>
  <si>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</si>
  <si>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</si>
  <si>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</si>
  <si>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</si>
  <si>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</si>
  <si>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</si>
  <si>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</si>
  <si>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</si>
  <si>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</si>
  <si>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</si>
  <si>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</si>
  <si>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</si>
  <si>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</si>
  <si>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</si>
  <si>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</si>
  <si>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</si>
  <si>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</si>
  <si>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</si>
  <si>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</si>
  <si>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</si>
  <si>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</si>
  <si>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</si>
  <si>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</si>
  <si>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</si>
  <si>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</si>
  <si>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</si>
  <si>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</si>
  <si>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</si>
  <si>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</si>
  <si>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</si>
  <si>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</si>
  <si>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</si>
  <si>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</si>
  <si>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</si>
  <si>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</si>
  <si>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</si>
  <si>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</si>
  <si>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</si>
  <si>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</si>
  <si>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</si>
  <si>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</si>
  <si>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</si>
  <si>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</si>
  <si>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</si>
  <si>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</si>
  <si>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</si>
  <si>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</si>
  <si>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</si>
  <si>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</si>
  <si>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</si>
  <si>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</si>
  <si>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</si>
  <si>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</si>
  <si>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</si>
  <si>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</si>
  <si>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</si>
  <si>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</si>
  <si>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</si>
  <si>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</si>
  <si>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</si>
  <si>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</si>
  <si>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</si>
  <si>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</si>
  <si>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</si>
  <si>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</si>
  <si>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</si>
  <si>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</si>
  <si>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</si>
  <si>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</si>
  <si>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</si>
  <si>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</si>
  <si>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</si>
  <si>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</si>
  <si>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</si>
  <si>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</si>
  <si>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</si>
  <si>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</si>
  <si>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</si>
  <si>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</si>
  <si>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</si>
  <si>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</si>
  <si>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</si>
  <si>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</si>
  <si>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</si>
  <si>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</si>
  <si>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</si>
  <si>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</si>
  <si>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</si>
  <si>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</si>
  <si>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</si>
  <si>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</si>
  <si>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</si>
  <si>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</si>
  <si>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</si>
  <si>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</si>
  <si>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</si>
  <si>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</si>
  <si>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</si>
  <si>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</si>
  <si>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</si>
  <si>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</si>
  <si>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</si>
  <si>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</si>
  <si>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</si>
  <si>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</si>
  <si>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</si>
  <si>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</si>
  <si>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</si>
  <si>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</si>
  <si>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</si>
  <si>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</si>
  <si>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</si>
  <si>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</si>
  <si>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</si>
  <si>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</si>
  <si>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</si>
  <si>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</si>
  <si>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</si>
  <si>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</si>
  <si>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</si>
  <si>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</si>
  <si>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</si>
  <si>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</si>
  <si>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</si>
  <si>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</si>
  <si>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</si>
  <si>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</si>
  <si>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</si>
  <si>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</si>
  <si>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</si>
  <si>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</si>
  <si>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</si>
  <si>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</si>
  <si>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</si>
  <si>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</si>
  <si>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</si>
  <si>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</si>
  <si>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</si>
  <si>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</si>
  <si>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</si>
  <si>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</si>
  <si>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</si>
  <si>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</si>
  <si>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</si>
  <si>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</si>
  <si>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</si>
  <si>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</si>
  <si>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</si>
  <si>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</si>
  <si>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</si>
  <si>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</si>
  <si>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</si>
  <si>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</si>
  <si>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</si>
  <si>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</si>
  <si>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</si>
  <si>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</si>
  <si>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</si>
  <si>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</si>
  <si>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</si>
  <si>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</si>
  <si>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</si>
  <si>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</si>
  <si>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</si>
  <si>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</si>
  <si>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</si>
  <si>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</si>
  <si>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</si>
  <si>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</si>
  <si>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</si>
  <si>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</si>
  <si>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</si>
  <si>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</si>
  <si>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</si>
  <si>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</si>
  <si>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</si>
  <si>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</si>
  <si>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</si>
  <si>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</si>
  <si>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</si>
  <si>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</si>
  <si>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</si>
  <si>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</si>
  <si>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</si>
  <si>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</si>
  <si>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</si>
  <si>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</si>
  <si>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</si>
  <si>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</si>
  <si>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</si>
  <si>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</si>
  <si>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</si>
  <si>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</si>
  <si>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</si>
  <si>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</si>
  <si>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</si>
  <si>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</si>
  <si>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</si>
  <si>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</si>
  <si>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</si>
  <si>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</si>
  <si>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</si>
  <si>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</si>
  <si>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</si>
  <si>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</si>
  <si>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</si>
  <si>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</si>
  <si>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</si>
  <si>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</si>
  <si>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</si>
  <si>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</si>
  <si>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</si>
  <si>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</si>
  <si>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</si>
  <si>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</si>
  <si>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</si>
  <si>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</si>
  <si>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</si>
  <si>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</si>
  <si>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</si>
  <si>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</si>
  <si>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</si>
  <si>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</si>
  <si>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</si>
  <si>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</si>
  <si>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</si>
  <si>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</si>
  <si>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</si>
  <si>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</si>
  <si>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</si>
  <si>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</si>
  <si>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</si>
  <si>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</si>
  <si>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</si>
  <si>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</si>
  <si>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</si>
  <si>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</si>
  <si>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</si>
  <si>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</si>
  <si>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</si>
  <si>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</si>
  <si>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</si>
  <si>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</si>
  <si>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</si>
  <si>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</si>
  <si>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</si>
  <si>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</si>
  <si>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</si>
  <si>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</si>
  <si>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</si>
  <si>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</si>
  <si>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</si>
  <si>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</si>
  <si>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</si>
  <si>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</si>
  <si>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</si>
  <si>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</si>
  <si>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</si>
  <si>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</si>
  <si>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</si>
  <si>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</si>
  <si>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</si>
  <si>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</si>
  <si>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</si>
  <si>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</si>
  <si>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</si>
  <si>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</si>
  <si>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</si>
  <si>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</si>
  <si>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</si>
  <si>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</si>
  <si>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</si>
  <si>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</si>
  <si>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</si>
  <si>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</si>
  <si>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</si>
  <si>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</si>
  <si>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</si>
  <si>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</si>
  <si>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</si>
  <si>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</si>
  <si>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</si>
  <si>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</si>
  <si>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</si>
  <si>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</si>
  <si>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</si>
  <si>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</si>
  <si>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</si>
  <si>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</si>
  <si>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</si>
  <si>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</si>
  <si>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</si>
  <si>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</si>
  <si>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</si>
  <si>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</si>
  <si>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</si>
  <si>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</si>
  <si>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</si>
  <si>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</si>
  <si>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</si>
  <si>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</si>
  <si>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</si>
  <si>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</si>
  <si>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</si>
  <si>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</si>
  <si>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</si>
  <si>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</si>
  <si>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</si>
  <si>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</si>
  <si>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</si>
  <si>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</si>
  <si>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</si>
  <si>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</si>
  <si>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</si>
  <si>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</si>
  <si>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</si>
  <si>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</si>
  <si>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</si>
  <si>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</si>
  <si>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</si>
  <si>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</si>
  <si>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</si>
  <si>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</si>
  <si>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</si>
  <si>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</si>
  <si>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</si>
  <si>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</si>
  <si>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</si>
  <si>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</si>
  <si>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</si>
  <si>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</si>
  <si>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</si>
  <si>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</si>
  <si>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</si>
  <si>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</si>
  <si>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</si>
  <si>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</si>
  <si>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</si>
  <si>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</si>
  <si>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</si>
  <si>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</si>
  <si>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</si>
  <si>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</si>
  <si>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</si>
  <si>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</si>
  <si>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</si>
  <si>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</si>
  <si>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</si>
  <si>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</si>
  <si>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</si>
  <si>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</si>
  <si>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</si>
  <si>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</si>
  <si>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</si>
  <si>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</si>
  <si>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</si>
  <si>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</si>
  <si>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</si>
  <si>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</si>
  <si>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</si>
  <si>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</si>
  <si>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</si>
  <si>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</si>
  <si>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</si>
  <si>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</si>
  <si>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</si>
  <si>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</si>
  <si>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</si>
  <si>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</si>
  <si>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</si>
  <si>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</si>
  <si>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</si>
  <si>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</si>
  <si>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</si>
  <si>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</si>
  <si>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</si>
  <si>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</si>
  <si>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</si>
  <si>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</si>
  <si>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</si>
  <si>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</si>
  <si>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</si>
  <si>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</si>
  <si>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</si>
  <si>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</si>
  <si>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</si>
  <si>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</si>
  <si>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</si>
  <si>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</si>
  <si>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</si>
  <si>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</si>
  <si>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</si>
  <si>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</si>
  <si>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</si>
  <si>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</si>
  <si>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</si>
  <si>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</si>
  <si>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</si>
  <si>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</si>
  <si>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</si>
  <si>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</si>
  <si>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</si>
  <si>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</si>
  <si>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</si>
  <si>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</si>
  <si>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</si>
  <si>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</si>
  <si>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</si>
  <si>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</si>
  <si>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</si>
  <si>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</si>
  <si>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</si>
  <si>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</si>
  <si>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</si>
  <si>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</si>
  <si>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</si>
  <si>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</si>
  <si>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</si>
  <si>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</si>
  <si>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</si>
  <si>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</si>
  <si>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</si>
  <si>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</si>
  <si>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</si>
  <si>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</si>
  <si>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</si>
  <si>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</si>
  <si>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</si>
  <si>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</si>
  <si>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</si>
  <si>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</si>
  <si>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</si>
  <si>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</si>
  <si>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</si>
  <si>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</si>
  <si>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</si>
  <si>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</si>
  <si>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</si>
  <si>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</si>
  <si>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</si>
  <si>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</si>
  <si>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</si>
  <si>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</si>
  <si>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</si>
  <si>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</si>
  <si>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</si>
  <si>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</si>
  <si>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</si>
  <si>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</si>
  <si>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</si>
  <si>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</si>
  <si>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</si>
  <si>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</si>
  <si>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</si>
  <si>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</si>
  <si>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</si>
  <si>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</si>
  <si>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</si>
  <si>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</si>
  <si>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</si>
  <si>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</si>
  <si>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</si>
  <si>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</si>
  <si>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</si>
  <si>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</si>
  <si>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</si>
  <si>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</si>
  <si>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</si>
  <si>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</si>
  <si>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</si>
  <si>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</si>
  <si>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</si>
  <si>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</si>
  <si>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</si>
  <si>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</si>
  <si>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</si>
  <si>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</si>
  <si>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</si>
  <si>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</si>
  <si>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</si>
  <si>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</si>
  <si>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</si>
  <si>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</si>
  <si>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</si>
  <si>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</si>
  <si>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</si>
  <si>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</si>
  <si>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</si>
  <si>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</si>
  <si>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</si>
  <si>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</si>
  <si>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</si>
  <si>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</si>
  <si>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</si>
  <si>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</si>
  <si>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</si>
  <si>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</si>
  <si>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</si>
  <si>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</si>
  <si>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</si>
  <si>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</si>
  <si>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</si>
  <si>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</si>
  <si>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</si>
  <si>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</si>
  <si>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</si>
  <si>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</si>
  <si>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</si>
  <si>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</si>
  <si>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</si>
  <si>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</si>
  <si>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</si>
  <si>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</si>
  <si>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</si>
  <si>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</si>
  <si>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</si>
  <si>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</si>
  <si>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</si>
  <si>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</si>
  <si>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</si>
  <si>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</si>
  <si>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</si>
  <si>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</si>
  <si>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</si>
  <si>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</si>
  <si>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</si>
  <si>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</si>
  <si>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</si>
  <si>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</si>
  <si>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</si>
  <si>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</si>
  <si>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</si>
  <si>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</si>
  <si>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</si>
  <si>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</si>
  <si>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</si>
  <si>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</si>
  <si>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</si>
  <si>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</si>
  <si>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</si>
  <si>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</si>
  <si>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</si>
  <si>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</si>
  <si>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</si>
  <si>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</si>
  <si>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</si>
  <si>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</si>
  <si>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</si>
  <si>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</si>
  <si>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</si>
  <si>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</si>
  <si>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</si>
  <si>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</si>
  <si>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</si>
  <si>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</si>
  <si>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</si>
  <si>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</si>
  <si>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</si>
  <si>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</si>
  <si>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</si>
  <si>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</si>
  <si>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</si>
  <si>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</si>
  <si>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</si>
  <si>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</si>
  <si>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</si>
  <si>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</si>
  <si>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</si>
  <si>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</si>
  <si>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</si>
  <si>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</si>
  <si>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</si>
  <si>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</si>
  <si>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</si>
  <si>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</si>
  <si>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</si>
  <si>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</si>
  <si>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</si>
  <si>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</si>
  <si>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</si>
  <si>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</si>
  <si>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</si>
  <si>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</si>
  <si>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</si>
  <si>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</si>
  <si>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</si>
  <si>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</si>
  <si>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</si>
  <si>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</si>
  <si>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</si>
  <si>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</si>
  <si>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</si>
  <si>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</si>
  <si>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</si>
  <si>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</si>
  <si>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</si>
  <si>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</si>
  <si>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</si>
  <si>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</si>
  <si>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</si>
  <si>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</si>
  <si>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</si>
  <si>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</si>
  <si>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</si>
  <si>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</si>
  <si>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</si>
  <si>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</si>
  <si>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</si>
  <si>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</si>
  <si>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</si>
  <si>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</si>
  <si>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</si>
  <si>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</si>
  <si>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</si>
  <si>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</si>
  <si>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</si>
  <si>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</si>
  <si>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</si>
  <si>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</si>
  <si>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</si>
  <si>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</si>
  <si>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</si>
  <si>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</si>
  <si>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</si>
  <si>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</si>
  <si>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</si>
  <si>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</si>
  <si>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</si>
  <si>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</si>
  <si>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</si>
  <si>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</si>
  <si>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</si>
  <si>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</si>
  <si>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</si>
  <si>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</si>
  <si>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</si>
  <si>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</si>
  <si>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</si>
  <si>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</si>
  <si>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</si>
  <si>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</si>
  <si>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</si>
  <si>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</si>
  <si>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</si>
  <si>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</si>
  <si>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</si>
  <si>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</si>
  <si>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</si>
  <si>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</si>
  <si>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</si>
  <si>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</si>
  <si>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</si>
  <si>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</si>
  <si>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</si>
  <si>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</si>
  <si>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</si>
  <si>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</si>
  <si>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</si>
  <si>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</si>
  <si>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</si>
  <si>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</si>
  <si>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</si>
  <si>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</si>
  <si>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</si>
  <si>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</si>
  <si>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</si>
  <si>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</si>
  <si>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</si>
  <si>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</si>
  <si>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</si>
  <si>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</si>
  <si>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</si>
  <si>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</si>
  <si>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</si>
  <si>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</si>
  <si>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</si>
  <si>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</si>
  <si>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</si>
  <si>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</si>
  <si>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</si>
  <si>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</si>
  <si>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</si>
  <si>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</si>
  <si>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</si>
  <si>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</si>
  <si>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</si>
  <si>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</si>
  <si>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</si>
  <si>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</si>
  <si>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</si>
  <si>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</si>
  <si>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</si>
  <si>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</si>
  <si>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</si>
  <si>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</si>
  <si>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</si>
  <si>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</si>
  <si>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</si>
  <si>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</si>
  <si>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</si>
  <si>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</si>
  <si>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</si>
  <si>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</si>
  <si>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</si>
  <si>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</si>
  <si>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</si>
  <si>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</si>
  <si>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</si>
  <si>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</si>
  <si>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</si>
  <si>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</si>
  <si>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</si>
  <si>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</si>
  <si>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</si>
  <si>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</si>
  <si>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</si>
  <si>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</si>
  <si>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</si>
  <si>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</si>
  <si>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</si>
  <si>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</si>
  <si>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</si>
  <si>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</si>
  <si>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</si>
  <si>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</si>
  <si>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</si>
  <si>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</si>
  <si>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</si>
  <si>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</si>
  <si>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</si>
  <si>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</si>
  <si>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</si>
  <si>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</si>
  <si>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</si>
  <si>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</si>
  <si>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</si>
  <si>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</si>
  <si>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</si>
  <si>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</si>
  <si>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</si>
  <si>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</si>
  <si>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</si>
  <si>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</si>
  <si>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</si>
  <si>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</si>
  <si>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</si>
  <si>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</si>
  <si>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</si>
  <si>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</si>
  <si>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</si>
  <si>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</si>
  <si>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</si>
  <si>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</si>
  <si>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</si>
  <si>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</si>
  <si>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</si>
  <si>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</si>
  <si>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</si>
  <si>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</si>
  <si>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</si>
  <si>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</si>
  <si>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</si>
  <si>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</si>
  <si>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</si>
  <si>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</si>
  <si>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</si>
  <si>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</si>
  <si>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</si>
  <si>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</si>
  <si>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</si>
  <si>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</si>
  <si>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</si>
  <si>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</si>
  <si>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</si>
  <si>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</si>
  <si>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</si>
  <si>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</si>
  <si>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</si>
  <si>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</si>
  <si>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</si>
  <si>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</si>
  <si>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</si>
  <si>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</si>
  <si>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</si>
  <si>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</si>
  <si>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</si>
  <si>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</si>
  <si>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</si>
  <si>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</si>
  <si>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</si>
  <si>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</si>
  <si>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</si>
  <si>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</si>
  <si>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</si>
  <si>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</si>
  <si>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</si>
  <si>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</si>
  <si>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</si>
  <si>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</si>
  <si>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</si>
  <si>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</si>
  <si>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</si>
  <si>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</si>
  <si>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</si>
  <si>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</si>
  <si>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</si>
  <si>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</si>
  <si>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</si>
  <si>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</si>
  <si>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</si>
  <si>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</si>
  <si>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</si>
  <si>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</si>
  <si>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</si>
  <si>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</si>
  <si>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</si>
  <si>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</si>
  <si>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</si>
  <si>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</si>
  <si>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</si>
  <si>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</si>
  <si>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</si>
  <si>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</si>
  <si>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</si>
  <si>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</si>
  <si>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</si>
  <si>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</si>
  <si>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</si>
  <si>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</si>
  <si>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</si>
  <si>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</si>
  <si>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</si>
  <si>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</si>
  <si>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</si>
  <si>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</si>
  <si>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</si>
  <si>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</si>
  <si>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</si>
  <si>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</si>
  <si>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</si>
  <si>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</si>
  <si>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</si>
  <si>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</si>
  <si>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</si>
  <si>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</si>
  <si>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</si>
  <si>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</si>
  <si>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</si>
  <si>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</si>
  <si>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</si>
  <si>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</si>
  <si>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</si>
  <si>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</si>
  <si>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</si>
  <si>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</si>
  <si>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</si>
  <si>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</si>
  <si>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</si>
  <si>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</si>
  <si>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</si>
  <si>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</si>
  <si>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</si>
  <si>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</si>
  <si>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</si>
  <si>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</si>
  <si>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</si>
  <si>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</si>
  <si>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</si>
  <si>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</si>
  <si>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</si>
  <si>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</si>
  <si>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</si>
  <si>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</si>
  <si>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</si>
  <si>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</si>
  <si>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</si>
  <si>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</si>
  <si>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</si>
  <si>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</si>
  <si>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</si>
  <si>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</si>
  <si>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</si>
  <si>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</si>
  <si>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</si>
  <si>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</si>
  <si>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</si>
  <si>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</si>
  <si>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</si>
  <si>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</si>
  <si>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</si>
  <si>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</si>
  <si>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</si>
  <si>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</si>
  <si>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</si>
  <si>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</si>
  <si>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</si>
  <si>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</si>
  <si>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</si>
  <si>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</si>
  <si>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</si>
  <si>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</si>
  <si>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</si>
  <si>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</si>
  <si>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</si>
  <si>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</si>
  <si>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</si>
  <si>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</si>
  <si>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</si>
  <si>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</si>
  <si>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</si>
  <si>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</si>
  <si>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</si>
  <si>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</si>
  <si>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</si>
  <si>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</si>
  <si>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</si>
  <si>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</si>
  <si>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</si>
  <si>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</si>
  <si>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</si>
  <si>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</si>
  <si>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</si>
  <si>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</si>
  <si>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</si>
  <si>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</si>
  <si>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</si>
  <si>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</si>
  <si>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</si>
  <si>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</si>
  <si>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</si>
  <si>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</si>
  <si>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</si>
  <si>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</si>
  <si>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</si>
  <si>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</si>
  <si>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</si>
  <si>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</si>
  <si>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</si>
  <si>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</si>
  <si>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</si>
  <si>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</si>
  <si>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</si>
  <si>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</si>
  <si>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</si>
  <si>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</si>
  <si>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</si>
  <si>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</si>
  <si>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</si>
  <si>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</si>
  <si>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</si>
  <si>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</si>
  <si>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</si>
  <si>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</si>
  <si>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</si>
  <si>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</si>
  <si>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</si>
  <si>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</si>
  <si>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</si>
  <si>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</si>
  <si>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</si>
  <si>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</si>
  <si>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</si>
  <si>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</si>
  <si>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</si>
  <si>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</si>
  <si>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</si>
  <si>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</si>
  <si>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</si>
  <si>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</si>
  <si>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</si>
  <si>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</si>
  <si>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</si>
  <si>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</si>
  <si>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</si>
  <si>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</si>
  <si>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</si>
  <si>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</si>
  <si>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</si>
  <si>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</si>
  <si>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</si>
  <si>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</si>
  <si>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</si>
  <si>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</si>
  <si>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</si>
  <si>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</si>
  <si>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</si>
  <si>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</si>
  <si>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</si>
  <si>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</si>
  <si>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</si>
  <si>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</si>
  <si>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</si>
  <si>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</si>
  <si>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</si>
  <si>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</si>
  <si>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</si>
  <si>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</si>
  <si>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</si>
  <si>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</si>
  <si>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</si>
  <si>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</si>
  <si>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</si>
  <si>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</si>
  <si>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</si>
  <si>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</si>
  <si>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</si>
  <si>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</si>
  <si>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</si>
  <si>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</si>
  <si>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</si>
  <si>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</si>
  <si>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</si>
  <si>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</si>
  <si>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</si>
  <si>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</si>
  <si>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</si>
  <si>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</si>
  <si>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</si>
  <si>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</si>
  <si>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</si>
  <si>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</si>
  <si>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</si>
  <si>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</si>
  <si>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</si>
  <si>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</si>
  <si>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</si>
  <si>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</si>
  <si>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</si>
  <si>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</si>
  <si>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</si>
  <si>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</si>
  <si>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</si>
  <si>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</si>
  <si>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</si>
  <si>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</si>
  <si>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</si>
  <si>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</si>
  <si>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</si>
  <si>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</si>
  <si>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</si>
  <si>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</si>
  <si>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</si>
  <si>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</si>
  <si>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</si>
  <si>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</si>
  <si>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</si>
  <si>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</si>
  <si>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</si>
  <si>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</si>
  <si>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</si>
  <si>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</si>
  <si>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</si>
  <si>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</si>
  <si>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</si>
  <si>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</si>
  <si>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</si>
  <si>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</si>
  <si>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</si>
  <si>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</si>
  <si>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</si>
  <si>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</si>
  <si>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</si>
  <si>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</si>
  <si>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</si>
  <si>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</si>
  <si>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</si>
  <si>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</si>
  <si>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</si>
  <si>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</si>
  <si>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</si>
  <si>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</si>
  <si>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</si>
  <si>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</si>
  <si>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</si>
  <si>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</si>
  <si>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</si>
  <si>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</si>
  <si>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</si>
  <si>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</si>
  <si>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</si>
  <si>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</si>
  <si>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</si>
  <si>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</si>
  <si>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</si>
  <si>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</si>
  <si>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</si>
  <si>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</si>
  <si>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</si>
  <si>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</si>
  <si>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</si>
  <si>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</si>
  <si>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</si>
  <si>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</si>
  <si>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</si>
  <si>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</si>
  <si>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</si>
  <si>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</si>
  <si>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</si>
  <si>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</si>
  <si>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</si>
  <si>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</si>
  <si>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</si>
  <si>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</si>
  <si>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</si>
  <si>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</si>
  <si>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</si>
  <si>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</si>
  <si>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</si>
  <si>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</si>
  <si>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</si>
  <si>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</si>
  <si>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</si>
  <si>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</si>
  <si>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</si>
  <si>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</si>
  <si>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</si>
  <si>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</si>
  <si>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</si>
  <si>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</si>
  <si>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</si>
  <si>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</si>
  <si>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</si>
  <si>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</si>
  <si>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</si>
  <si>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</si>
  <si>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</si>
  <si>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</si>
  <si>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</si>
  <si>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</si>
  <si>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</si>
  <si>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</si>
  <si>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</si>
  <si>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</si>
  <si>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</si>
  <si>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</si>
  <si>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</si>
  <si>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</si>
  <si>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</si>
  <si>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</si>
  <si>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</si>
  <si>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</si>
  <si>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</si>
  <si>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</si>
  <si>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</si>
  <si>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</si>
  <si>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</si>
  <si>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</si>
  <si>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</si>
  <si>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</si>
  <si>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</si>
  <si>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</si>
  <si>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</si>
  <si>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</si>
  <si>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</si>
  <si>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</si>
  <si>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</si>
  <si>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</si>
  <si>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</si>
  <si>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</si>
  <si>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</si>
  <si>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</si>
  <si>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</si>
  <si>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</si>
  <si>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</si>
  <si>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</si>
  <si>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</si>
  <si>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</si>
  <si>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</si>
  <si>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</si>
  <si>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</si>
  <si>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</si>
  <si>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</si>
  <si>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</si>
  <si>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</si>
  <si>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</si>
  <si>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</si>
  <si>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</si>
  <si>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</si>
  <si>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</si>
  <si>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</si>
  <si>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</si>
  <si>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</si>
  <si>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</si>
  <si>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</si>
  <si>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</si>
  <si>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</si>
  <si>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</si>
  <si>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</si>
  <si>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</si>
  <si>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</si>
  <si>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</si>
  <si>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</si>
  <si>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</si>
  <si>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</si>
  <si>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</si>
  <si>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</si>
  <si>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</si>
  <si>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</si>
  <si>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</si>
  <si>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</si>
  <si>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</si>
  <si>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</si>
  <si>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</si>
  <si>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</si>
  <si>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</si>
  <si>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</si>
  <si>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</si>
  <si>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</si>
  <si>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</si>
  <si>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</si>
  <si>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</si>
  <si>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</si>
  <si>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</si>
  <si>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</si>
  <si>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</si>
  <si>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</si>
  <si>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</si>
  <si>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</si>
  <si>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</si>
  <si>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</si>
  <si>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</si>
  <si>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</si>
  <si>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</si>
  <si>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</si>
  <si>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</si>
  <si>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</si>
  <si>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</si>
  <si>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</si>
  <si>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</si>
  <si>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</si>
  <si>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</si>
  <si>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</si>
  <si>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</si>
  <si>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</si>
  <si>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</si>
  <si>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</si>
  <si>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</si>
  <si>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</si>
  <si>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</si>
  <si>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</si>
  <si>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</si>
  <si>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</si>
  <si>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</si>
  <si>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</si>
  <si>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</si>
  <si>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</si>
  <si>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</si>
  <si>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</si>
  <si>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</si>
  <si>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</si>
  <si>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</si>
  <si>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</si>
  <si>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</si>
  <si>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</si>
  <si>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</si>
  <si>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</si>
  <si>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</si>
  <si>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</si>
  <si>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</si>
  <si>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</si>
  <si>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</si>
  <si>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</si>
  <si>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</si>
  <si>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</si>
  <si>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</si>
  <si>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</si>
  <si>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</si>
  <si>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</si>
  <si>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</si>
  <si>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</si>
  <si>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</si>
  <si>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</si>
  <si>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</si>
  <si>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</si>
  <si>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</si>
  <si>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</si>
  <si>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</si>
  <si>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</si>
  <si>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</si>
  <si>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</si>
  <si>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</si>
  <si>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</si>
  <si>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</si>
  <si>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</si>
  <si>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</si>
  <si>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</si>
  <si>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</si>
  <si>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</si>
  <si>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</si>
  <si>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</si>
  <si>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</si>
  <si>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</si>
  <si>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</si>
  <si>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</si>
  <si>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</si>
  <si>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</si>
  <si>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</si>
  <si>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</si>
  <si>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</si>
  <si>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</si>
  <si>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</si>
  <si>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</si>
  <si>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</si>
  <si>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</si>
  <si>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</si>
  <si>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</si>
  <si>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</si>
  <si>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</si>
  <si>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</si>
  <si>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</si>
  <si>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</si>
  <si>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</si>
  <si>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</si>
  <si>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</si>
  <si>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</si>
  <si>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</si>
  <si>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</si>
  <si>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</si>
  <si>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</si>
  <si>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</si>
  <si>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</si>
  <si>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</si>
  <si>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</si>
  <si>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</si>
  <si>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</si>
  <si>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</si>
  <si>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</si>
  <si>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</si>
  <si>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</si>
  <si>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</si>
  <si>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</si>
  <si>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</si>
  <si>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</si>
  <si>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</si>
  <si>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</si>
  <si>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</si>
  <si>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</si>
  <si>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</si>
  <si>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</si>
  <si>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</si>
  <si>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</si>
  <si>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</si>
  <si>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</si>
  <si>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</si>
  <si>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</si>
  <si>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</si>
  <si>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</si>
  <si>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</si>
  <si>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</si>
  <si>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</si>
  <si>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</si>
  <si>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</si>
  <si>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</si>
  <si>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</si>
  <si>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</si>
  <si>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</si>
  <si>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</si>
  <si>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</si>
  <si>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</si>
  <si>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</si>
  <si>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</si>
  <si>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</si>
  <si>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</si>
  <si>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</si>
  <si>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</si>
  <si>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</si>
  <si>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</si>
  <si>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</si>
  <si>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</si>
  <si>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</si>
  <si>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</si>
  <si>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</si>
  <si>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</si>
  <si>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</si>
  <si>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</si>
  <si>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</si>
  <si>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</si>
  <si>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</si>
  <si>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</si>
  <si>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</si>
  <si>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</si>
  <si>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</si>
  <si>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</si>
  <si>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</si>
  <si>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</si>
  <si>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</si>
  <si>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</si>
  <si>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</si>
  <si>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</si>
  <si>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</si>
  <si>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</si>
  <si>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</si>
  <si>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</si>
  <si>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</si>
  <si>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</si>
  <si>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</si>
  <si>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</si>
  <si>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</si>
  <si>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</si>
  <si>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</si>
  <si>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</si>
  <si>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</si>
  <si>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</si>
  <si>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</si>
  <si>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</si>
  <si>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</si>
  <si>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</si>
  <si>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</si>
  <si>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</si>
  <si>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</si>
  <si>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</si>
  <si>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</si>
  <si>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</si>
  <si>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</si>
  <si>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</si>
  <si>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</si>
  <si>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</si>
  <si>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</si>
  <si>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</si>
  <si>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</si>
  <si>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</si>
  <si>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</si>
  <si>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</si>
  <si>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</si>
  <si>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</si>
  <si>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</si>
  <si>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</si>
  <si>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</si>
  <si>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</si>
  <si>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</si>
  <si>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</si>
  <si>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</si>
  <si>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</si>
  <si>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</si>
  <si>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</si>
  <si>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</si>
  <si>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</si>
  <si>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</si>
  <si>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</si>
  <si>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</si>
  <si>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</si>
  <si>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</si>
  <si>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</si>
  <si>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</si>
  <si>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</si>
  <si>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</si>
  <si>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</si>
  <si>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</si>
  <si>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</si>
  <si>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</si>
  <si>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</si>
  <si>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</si>
  <si>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</si>
  <si>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</si>
  <si>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</si>
  <si>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</si>
  <si>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</si>
  <si>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</si>
  <si>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</si>
  <si>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</si>
  <si>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</si>
  <si>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</si>
  <si>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</si>
  <si>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</si>
  <si>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</si>
  <si>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</si>
  <si>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</si>
  <si>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</si>
  <si>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</si>
  <si>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</si>
  <si>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</si>
  <si>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</si>
  <si>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</si>
  <si>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</si>
  <si>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</si>
  <si>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</si>
  <si>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</si>
  <si>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</si>
  <si>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</si>
  <si>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</si>
  <si>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</si>
  <si>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</si>
  <si>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</si>
  <si>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</si>
  <si>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</si>
  <si>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</si>
  <si>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</si>
  <si>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</si>
  <si>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</si>
  <si>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</si>
  <si>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</si>
  <si>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</si>
  <si>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</si>
  <si>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</si>
  <si>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</si>
  <si>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</si>
  <si>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</si>
  <si>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</si>
  <si>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</si>
  <si>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</si>
  <si>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</si>
  <si>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</si>
  <si>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</si>
  <si>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</si>
  <si>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</si>
  <si>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</si>
  <si>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</si>
  <si>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</si>
  <si>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</si>
  <si>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</si>
  <si>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</si>
  <si>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</si>
  <si>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</si>
  <si>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</si>
  <si>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</si>
  <si>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</si>
  <si>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</si>
  <si>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</si>
  <si>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</si>
  <si>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</si>
  <si>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</si>
  <si>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</si>
  <si>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</si>
  <si>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</si>
  <si>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</si>
  <si>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</si>
  <si>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</si>
  <si>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</si>
  <si>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</si>
  <si>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</si>
  <si>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</si>
  <si>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</si>
  <si>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</si>
  <si>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</si>
  <si>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</si>
  <si>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</si>
  <si>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</si>
  <si>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</si>
  <si>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</si>
  <si>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</si>
  <si>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</si>
  <si>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</si>
  <si>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</si>
  <si>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</si>
  <si>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</si>
  <si>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</si>
  <si>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</si>
  <si>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</si>
  <si>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</si>
  <si>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</si>
  <si>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</si>
  <si>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</si>
  <si>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</si>
  <si>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</si>
  <si>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</si>
  <si>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</si>
  <si>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</si>
  <si>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</si>
  <si>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</si>
  <si>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</si>
  <si>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</si>
  <si>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</si>
  <si>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</si>
  <si>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</si>
  <si>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</si>
  <si>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</si>
  <si>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</si>
  <si>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</si>
  <si>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</si>
  <si>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</si>
  <si>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</si>
  <si>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</si>
  <si>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</si>
  <si>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</si>
  <si>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</si>
  <si>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</si>
  <si>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</si>
  <si>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</si>
  <si>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</si>
  <si>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</si>
  <si>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</si>
  <si>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</si>
  <si>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</si>
  <si>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</si>
  <si>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</si>
  <si>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</si>
  <si>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</si>
  <si>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</si>
  <si>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</si>
  <si>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</si>
  <si>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</si>
  <si>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</si>
  <si>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</si>
  <si>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</si>
  <si>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</si>
  <si>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</si>
  <si>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</si>
  <si>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</si>
  <si>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</si>
  <si>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</si>
  <si>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</si>
  <si>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</si>
  <si>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</si>
  <si>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</si>
  <si>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</si>
  <si>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</si>
  <si>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</si>
  <si>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</si>
  <si>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</si>
  <si>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</si>
  <si>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</si>
  <si>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</si>
  <si>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</si>
  <si>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</si>
  <si>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</si>
  <si>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</si>
  <si>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</si>
  <si>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</si>
  <si>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</si>
  <si>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</si>
  <si>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</si>
  <si>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</si>
  <si>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</si>
  <si>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</si>
  <si>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</si>
  <si>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</si>
  <si>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</si>
  <si>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</si>
  <si>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</si>
  <si>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</si>
  <si>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</si>
  <si>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</si>
  <si>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</si>
  <si>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</si>
  <si>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</si>
  <si>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</si>
  <si>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</si>
  <si>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</si>
  <si>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</si>
  <si>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</si>
  <si>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</si>
  <si>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</si>
  <si>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</si>
  <si>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</si>
  <si>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</si>
  <si>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</si>
  <si>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</si>
  <si>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</si>
  <si>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</si>
  <si>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</si>
  <si>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</si>
  <si>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</si>
  <si>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</si>
  <si>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</si>
  <si>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</si>
  <si>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</si>
  <si>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</si>
  <si>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</si>
  <si>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</si>
  <si>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</si>
  <si>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</si>
  <si>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</si>
  <si>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</si>
  <si>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</si>
  <si>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</si>
  <si>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</si>
  <si>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</si>
  <si>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</si>
  <si>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</si>
  <si>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</si>
  <si>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</si>
  <si>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</si>
  <si>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</si>
  <si>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</si>
  <si>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</si>
  <si>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</si>
  <si>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</si>
  <si>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</si>
  <si>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</si>
  <si>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</si>
  <si>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</si>
  <si>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</si>
  <si>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</si>
  <si>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</si>
  <si>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</si>
  <si>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</si>
  <si>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</si>
  <si>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</si>
  <si>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</si>
  <si>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</si>
  <si>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</si>
  <si>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</si>
  <si>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</si>
  <si>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</si>
  <si>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</si>
  <si>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</si>
  <si>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</si>
  <si>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</si>
  <si>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</si>
  <si>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</si>
  <si>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</si>
  <si>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</si>
  <si>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</si>
  <si>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</si>
  <si>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</si>
  <si>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</si>
  <si>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</si>
  <si>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</si>
  <si>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</si>
  <si>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</si>
  <si>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</si>
  <si>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</si>
  <si>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</si>
  <si>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</si>
  <si>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</si>
  <si>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</si>
  <si>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</si>
  <si>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</si>
  <si>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</si>
  <si>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</si>
  <si>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</si>
  <si>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</si>
  <si>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</si>
  <si>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</si>
  <si>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</si>
  <si>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</si>
  <si>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</si>
  <si>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</si>
  <si>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</si>
  <si>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</si>
  <si>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</si>
  <si>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</si>
  <si>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</si>
  <si>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</si>
  <si>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</si>
  <si>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</si>
  <si>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</si>
  <si>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</si>
  <si>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</si>
  <si>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</si>
  <si>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</si>
  <si>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</si>
  <si>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</si>
  <si>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</si>
  <si>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</si>
  <si>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</si>
  <si>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</si>
  <si>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</si>
  <si>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</si>
  <si>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</si>
  <si>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</si>
  <si>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</si>
  <si>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</si>
  <si>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</si>
  <si>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</si>
  <si>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</si>
  <si>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</si>
  <si>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</si>
  <si>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</si>
  <si>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</si>
  <si>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</si>
  <si>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</si>
  <si>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</si>
  <si>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</si>
  <si>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</si>
  <si>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</si>
  <si>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</si>
  <si>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</si>
  <si>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</si>
  <si>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</si>
  <si>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</si>
  <si>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</si>
  <si>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</si>
  <si>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</si>
  <si>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</si>
  <si>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</si>
  <si>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</si>
  <si>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</si>
  <si>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</si>
  <si>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</si>
  <si>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</si>
  <si>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</si>
  <si>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</si>
  <si>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</si>
  <si>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</si>
  <si>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</si>
  <si>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</si>
  <si>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</si>
  <si>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</si>
  <si>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</si>
  <si>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</si>
  <si>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</si>
  <si>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</si>
  <si>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</si>
  <si>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</si>
  <si>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</si>
  <si>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</si>
  <si>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</si>
  <si>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</si>
  <si>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</si>
  <si>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</si>
  <si>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</si>
  <si>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</si>
  <si>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</si>
  <si>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</si>
  <si>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</si>
  <si>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</si>
  <si>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</si>
  <si>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</si>
  <si>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</si>
  <si>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</si>
  <si>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</si>
  <si>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</si>
  <si>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</si>
  <si>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</si>
  <si>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</si>
  <si>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</si>
  <si>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</si>
  <si>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</si>
  <si>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</si>
  <si>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</si>
  <si>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</si>
  <si>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</si>
  <si>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</si>
  <si>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</si>
  <si>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</si>
  <si>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</si>
  <si>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</si>
  <si>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</si>
  <si>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</si>
  <si>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</si>
  <si>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</si>
  <si>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</si>
  <si>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</si>
  <si>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</si>
  <si>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</si>
  <si>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</si>
  <si>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</si>
  <si>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</si>
  <si>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</si>
  <si>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</si>
  <si>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</si>
  <si>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</si>
  <si>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</si>
  <si>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</si>
  <si>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</si>
  <si>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</si>
  <si>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</si>
  <si>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</si>
  <si>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</si>
  <si>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</si>
  <si>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</si>
  <si>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</si>
  <si>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</si>
  <si>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</si>
  <si>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</si>
  <si>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</si>
  <si>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</si>
  <si>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</si>
  <si>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</si>
  <si>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</si>
  <si>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</si>
  <si>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</si>
  <si>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</si>
  <si>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</si>
  <si>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</si>
  <si>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</si>
  <si>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</si>
  <si>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</si>
  <si>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</si>
  <si>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</si>
  <si>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</si>
  <si>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</si>
  <si>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</si>
  <si>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</si>
  <si>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</si>
  <si>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</si>
  <si>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</si>
  <si>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</si>
  <si>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</si>
  <si>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</si>
  <si>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</si>
  <si>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</si>
  <si>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</si>
  <si>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</si>
  <si>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</si>
  <si>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</si>
  <si>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</si>
  <si>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</si>
  <si>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</si>
  <si>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</si>
  <si>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</si>
  <si>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</si>
  <si>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</si>
  <si>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</si>
  <si>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</si>
  <si>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</si>
  <si>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</si>
  <si>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</si>
  <si>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</si>
  <si>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</si>
  <si>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</si>
  <si>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</si>
  <si>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</si>
  <si>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</si>
  <si>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</si>
  <si>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</si>
  <si>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</si>
  <si>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</si>
  <si>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</si>
  <si>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</si>
  <si>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</si>
  <si>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</si>
  <si>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</si>
  <si>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</si>
  <si>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</si>
  <si>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</si>
  <si>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</si>
  <si>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</si>
  <si>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</si>
  <si>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</si>
  <si>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</si>
  <si>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</si>
  <si>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</si>
  <si>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</si>
  <si>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</si>
  <si>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</si>
  <si>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</si>
  <si>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</si>
  <si>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</si>
  <si>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</si>
  <si>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</si>
  <si>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</si>
  <si>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</si>
  <si>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</si>
  <si>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</si>
  <si>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</si>
  <si>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</si>
  <si>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</si>
  <si>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</si>
  <si>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</si>
  <si>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</si>
  <si>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</si>
  <si>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</si>
  <si>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</si>
  <si>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</si>
  <si>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</si>
  <si>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</si>
  <si>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</si>
  <si>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</si>
  <si>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</si>
  <si>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</si>
  <si>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</si>
  <si>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</si>
  <si>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</si>
  <si>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</si>
  <si>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</si>
  <si>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</si>
  <si>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</si>
  <si>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</si>
  <si>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</si>
  <si>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</si>
  <si>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</si>
  <si>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</si>
  <si>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</si>
  <si>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</si>
  <si>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</si>
  <si>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</si>
  <si>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</si>
  <si>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</si>
  <si>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</si>
  <si>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</si>
  <si>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</si>
  <si>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</si>
  <si>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</si>
  <si>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</si>
  <si>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</si>
  <si>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</si>
  <si>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</si>
  <si>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</si>
  <si>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</si>
  <si>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</si>
  <si>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</si>
  <si>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</si>
  <si>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</si>
  <si>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</si>
  <si>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</si>
  <si>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</si>
  <si>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</si>
  <si>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</si>
  <si>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</si>
  <si>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</si>
  <si>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</si>
  <si>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</si>
  <si>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</si>
  <si>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</si>
  <si>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</si>
  <si>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</si>
  <si>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</si>
  <si>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</si>
  <si>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</si>
  <si>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</si>
  <si>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</si>
  <si>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</si>
  <si>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</si>
  <si>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</si>
  <si>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</si>
  <si>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</si>
  <si>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</si>
  <si>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</si>
  <si>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</si>
  <si>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</si>
  <si>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</si>
  <si>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</si>
  <si>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</si>
  <si>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</si>
  <si>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</si>
  <si>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</si>
  <si>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</si>
  <si>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</si>
  <si>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</si>
  <si>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</si>
  <si>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</si>
  <si>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</si>
  <si>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</si>
  <si>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</si>
  <si>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</si>
  <si>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</si>
  <si>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</si>
  <si>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</si>
  <si>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</si>
  <si>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</si>
  <si>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</si>
  <si>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</si>
  <si>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</si>
  <si>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</si>
  <si>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</si>
  <si>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</si>
  <si>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</si>
  <si>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</si>
  <si>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</si>
  <si>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</si>
  <si>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</si>
  <si>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</si>
  <si>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</si>
  <si>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</si>
  <si>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</si>
  <si>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</si>
  <si>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</si>
  <si>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</si>
  <si>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</si>
  <si>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</si>
  <si>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</si>
  <si>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</si>
  <si>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</si>
  <si>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</si>
  <si>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</si>
  <si>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</si>
  <si>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</si>
  <si>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</si>
  <si>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</si>
  <si>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</si>
  <si>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</si>
  <si>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</si>
  <si>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</si>
  <si>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</si>
  <si>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</si>
  <si>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</si>
  <si>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</si>
  <si>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</si>
  <si>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</si>
  <si>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</si>
  <si>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</si>
  <si>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</si>
  <si>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</si>
  <si>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</si>
  <si>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</si>
  <si>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</si>
  <si>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</si>
  <si>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</si>
  <si>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</si>
  <si>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</si>
  <si>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</si>
  <si>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</si>
  <si>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</si>
  <si>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</si>
  <si>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</si>
  <si>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</si>
  <si>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</si>
  <si>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</si>
  <si>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</si>
  <si>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</si>
  <si>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</si>
  <si>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</si>
  <si>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</si>
  <si>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</si>
  <si>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</si>
  <si>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</si>
  <si>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</si>
  <si>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</si>
  <si>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</si>
  <si>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</si>
  <si>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</si>
  <si>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</si>
  <si>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</si>
  <si>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</si>
  <si>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</si>
  <si>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</si>
  <si>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</si>
  <si>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</si>
  <si>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</si>
  <si>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</si>
  <si>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</si>
  <si>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</si>
  <si>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</si>
  <si>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</si>
  <si>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</si>
  <si>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</si>
  <si>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</si>
  <si>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</si>
  <si>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</si>
  <si>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</si>
  <si>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</si>
  <si>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</si>
  <si>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</si>
  <si>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</si>
  <si>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</si>
  <si>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</si>
  <si>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</si>
  <si>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</si>
  <si>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</si>
  <si>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</si>
  <si>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</si>
  <si>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</si>
  <si>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</si>
  <si>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</si>
  <si>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</si>
  <si>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</si>
  <si>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</si>
  <si>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</si>
  <si>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</si>
  <si>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</si>
  <si>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</si>
  <si>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</si>
  <si>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</si>
  <si>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</si>
  <si>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</si>
  <si>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</si>
  <si>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</si>
  <si>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</si>
  <si>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</si>
  <si>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</si>
  <si>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</si>
  <si>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</si>
  <si>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</si>
  <si>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</si>
  <si>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</si>
  <si>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</si>
  <si>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</si>
  <si>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</si>
  <si>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</si>
  <si>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</si>
  <si>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</si>
  <si>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</si>
  <si>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</si>
  <si>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</si>
  <si>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</si>
  <si>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</si>
  <si>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</si>
  <si>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</si>
  <si>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</si>
  <si>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</si>
  <si>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</si>
  <si>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</si>
  <si>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</si>
  <si>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</si>
  <si>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</si>
  <si>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</si>
  <si>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</si>
  <si>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</si>
  <si>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</si>
  <si>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</si>
  <si>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</si>
  <si>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</si>
  <si>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</si>
  <si>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</si>
  <si>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</si>
  <si>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</si>
  <si>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</si>
  <si>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</si>
  <si>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</si>
  <si>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</si>
  <si>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</si>
  <si>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</si>
  <si>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</si>
  <si>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</si>
  <si>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</si>
  <si>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</si>
  <si>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</si>
  <si>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</si>
  <si>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</si>
  <si>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</si>
  <si>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</si>
  <si>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</si>
  <si>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</si>
  <si>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</si>
  <si>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</si>
  <si>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</si>
  <si>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</si>
  <si>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</si>
  <si>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</si>
  <si>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</si>
  <si>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</si>
  <si>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</si>
  <si>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</si>
  <si>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</si>
  <si>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</si>
  <si>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</si>
  <si>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</si>
  <si>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</si>
  <si>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</si>
  <si>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</si>
  <si>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</si>
  <si>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</si>
  <si>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</si>
  <si>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</si>
  <si>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</si>
  <si>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</si>
  <si>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</si>
  <si>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</si>
  <si>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</si>
  <si>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</si>
  <si>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</si>
  <si>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</si>
  <si>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</si>
  <si>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</si>
  <si>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</si>
  <si>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</si>
  <si>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</si>
  <si>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</si>
  <si>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</si>
  <si>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</si>
  <si>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</si>
  <si>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</si>
  <si>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</si>
  <si>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</si>
  <si>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</si>
  <si>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</si>
  <si>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</si>
  <si>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</si>
  <si>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</si>
  <si>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</si>
  <si>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</si>
  <si>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</si>
  <si>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</si>
  <si>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</si>
  <si>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</si>
  <si>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</si>
  <si>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</si>
  <si>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</si>
  <si>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</si>
  <si>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</si>
  <si>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</si>
  <si>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</si>
  <si>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</si>
  <si>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</si>
  <si>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</si>
  <si>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</si>
  <si>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</si>
  <si>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</si>
  <si>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</si>
  <si>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</si>
  <si>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</si>
  <si>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</si>
  <si>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</si>
  <si>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</si>
  <si>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</si>
  <si>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</si>
  <si>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</si>
  <si>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</si>
  <si>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</si>
  <si>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</si>
  <si>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</si>
  <si>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</si>
  <si>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</si>
  <si>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</si>
  <si>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</si>
  <si>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</si>
  <si>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</si>
  <si>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</si>
  <si>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</si>
  <si>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</si>
  <si>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</si>
  <si>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</si>
  <si>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</si>
  <si>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</si>
  <si>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</si>
  <si>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</si>
  <si>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</si>
  <si>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</si>
  <si>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</si>
  <si>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</si>
  <si>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</si>
  <si>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</si>
  <si>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</si>
  <si>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</si>
  <si>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</si>
  <si>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</si>
  <si>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</si>
  <si>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</si>
  <si>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</si>
  <si>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</si>
  <si>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</si>
  <si>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</si>
  <si>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</si>
  <si>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</si>
  <si>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</si>
  <si>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</si>
  <si>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</si>
  <si>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</si>
  <si>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</si>
  <si>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</si>
  <si>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</si>
  <si>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</si>
  <si>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</si>
  <si>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</si>
  <si>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</si>
  <si>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</si>
  <si>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</si>
  <si>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</si>
  <si>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</si>
  <si>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</si>
  <si>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</si>
  <si>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</si>
  <si>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</si>
  <si>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</si>
  <si>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</si>
  <si>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</si>
  <si>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</si>
  <si>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</si>
  <si>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</si>
  <si>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</si>
  <si>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</si>
  <si>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</si>
  <si>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</si>
  <si>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</si>
  <si>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Month</t>
  </si>
  <si>
    <t>Year-Month</t>
  </si>
  <si>
    <t>Sum of Sales</t>
  </si>
  <si>
    <t>Sum of Profit</t>
  </si>
  <si>
    <t>Sum of Quantity</t>
  </si>
  <si>
    <t>Row Labels</t>
  </si>
  <si>
    <t>Grand Total</t>
  </si>
  <si>
    <t>Distinct Order ID</t>
  </si>
  <si>
    <t>Sum of Distinct Order ID</t>
  </si>
  <si>
    <t>Profit Margin</t>
  </si>
  <si>
    <t>Apr 2011</t>
  </si>
  <si>
    <t>Apr 2012</t>
  </si>
  <si>
    <t>Apr 2013</t>
  </si>
  <si>
    <t>Apr 2014</t>
  </si>
  <si>
    <t>Aug 2011</t>
  </si>
  <si>
    <t>Aug 2012</t>
  </si>
  <si>
    <t>Aug 2013</t>
  </si>
  <si>
    <t>Aug 2014</t>
  </si>
  <si>
    <t>Dec 2011</t>
  </si>
  <si>
    <t>Dec 2012</t>
  </si>
  <si>
    <t>Dec 2013</t>
  </si>
  <si>
    <t>Dec 2014</t>
  </si>
  <si>
    <t>Feb 2011</t>
  </si>
  <si>
    <t>Feb 2013</t>
  </si>
  <si>
    <t>Jan 2013</t>
  </si>
  <si>
    <t>Jan 2014</t>
  </si>
  <si>
    <t>Jul 2011</t>
  </si>
  <si>
    <t>Jul 2012</t>
  </si>
  <si>
    <t>Jul 2013</t>
  </si>
  <si>
    <t>Jul 2014</t>
  </si>
  <si>
    <t>Jun 2011</t>
  </si>
  <si>
    <t>Jun 2012</t>
  </si>
  <si>
    <t>Jun 2013</t>
  </si>
  <si>
    <t>Jun 2014</t>
  </si>
  <si>
    <t>Mar 2011</t>
  </si>
  <si>
    <t>Mar 2012</t>
  </si>
  <si>
    <t>Mar 2013</t>
  </si>
  <si>
    <t>Mar 2014</t>
  </si>
  <si>
    <t>May 2011</t>
  </si>
  <si>
    <t>May 2012</t>
  </si>
  <si>
    <t>May 2013</t>
  </si>
  <si>
    <t>May 2014</t>
  </si>
  <si>
    <t>Nov 2011</t>
  </si>
  <si>
    <t>Nov 2012</t>
  </si>
  <si>
    <t>Nov 2013</t>
  </si>
  <si>
    <t>Nov 2014</t>
  </si>
  <si>
    <t>Oct 2011</t>
  </si>
  <si>
    <t>Oct 2012</t>
  </si>
  <si>
    <t>Oct 2013</t>
  </si>
  <si>
    <t>Oct 2014</t>
  </si>
  <si>
    <t>Sep 2011</t>
  </si>
  <si>
    <t>Sep 2012</t>
  </si>
  <si>
    <t>Sep 2013</t>
  </si>
  <si>
    <t>Sep 2014</t>
  </si>
  <si>
    <t xml:space="preserve"> E-COMMERCE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</si>
</sst>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7" formatCode="&quot;$&quot;#,##0.00_);\(&quot;$&quot;#,##0.00\)"/>
    <numFmt numFmtId="164" formatCode="&quot;$&quot;#,##0.00"/>
    <numFmt numFmtId="165" formatCode="&quot;$&quot;#,##0"/>
    <numFmt numFmtId="166" formatCode="0.0%"/>
  </numFmts>
  <fonts count="7" x14ac:knownFonts="1">
    <font>
      <sz val="11"/>
      <color theme="1"/>
      <name val="Tw Cen MT"/>
      <scheme val="minor"/>
    </font>
    <font>
      <sz val="11"/>
      <color theme="1"/>
      <name val="Tw Cen MT"/>
      <family val="2"/>
      <scheme val="minor"/>
    </font>
    <font>
      <sz val="12"/>
      <color rgb="FF000000"/>
      <name val="Calibri"/>
    </font>
    <font>
      <sz val="11"/>
      <color theme="1"/>
      <name val="Tw Cen MT"/>
      <scheme val="minor"/>
    </font>
    <font>
      <sz val="11"/>
      <color theme="1"/>
      <name val="Calibri"/>
    </font>
    <font>
      <b/>
      <sz val="20"/>
      <color rgb="FFFFFF00"/>
      <name val="Tw Cen MT"/>
      <family val="2"/>
      <scheme val="minor"/>
    </font>
    <font>
      <b/>
      <sz val="30"/>
      <color theme="1"/>
      <name val="Times New Roman"/>
      <family val="1"/>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79998168889431442"/>
        <bgColor indexed="64"/>
      </patternFill>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4" fontId="4" fillId="0" borderId="0" xfId="0" applyNumberFormat="1" applyFont="1"/>
    <xf numFmtId="0" fontId="1" fillId="0" borderId="0" xfId="0" applyFont="1"/>
    <xf numFmtId="0" fontId="1" fillId="0" borderId="0" xfId="0" applyFont="1" applyAlignment="1">
      <alignment horizontal="right"/>
    </xf>
    <xf numFmtId="0" fontId="0" fillId="0" borderId="0" xfId="0" applyAlignment="1">
      <alignment horizontal="right"/>
    </xf>
    <xf numFmtId="0" fontId="0" fillId="0" borderId="1" xfId="0" applyBorder="1"/>
    <xf numFmtId="0" fontId="0" fillId="0" borderId="3" xfId="0" applyBorder="1"/>
    <xf numFmtId="0" fontId="0" fillId="0" borderId="4" xfId="0" applyNumberFormat="1" applyBorder="1"/>
    <xf numFmtId="164" fontId="0" fillId="0" borderId="4" xfId="0" applyNumberFormat="1" applyBorder="1"/>
    <xf numFmtId="165" fontId="0" fillId="0" borderId="4" xfId="0" applyNumberFormat="1" applyBorder="1"/>
    <xf numFmtId="3" fontId="0" fillId="0" borderId="4" xfId="0" applyNumberFormat="1" applyBorder="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5" xfId="0" applyNumberFormat="1" applyBorder="1"/>
    <xf numFmtId="0" fontId="0" fillId="0" borderId="6" xfId="0" applyBorder="1" applyAlignment="1">
      <alignment horizontal="left"/>
    </xf>
    <xf numFmtId="0" fontId="0" fillId="0" borderId="7" xfId="0" applyBorder="1"/>
    <xf numFmtId="166" fontId="0" fillId="0" borderId="0" xfId="1" applyNumberFormat="1" applyFont="1"/>
    <xf numFmtId="165" fontId="0" fillId="0" borderId="3" xfId="0" applyNumberFormat="1" applyBorder="1"/>
    <xf numFmtId="165" fontId="0" fillId="0" borderId="5" xfId="0" applyNumberFormat="1" applyBorder="1"/>
    <xf numFmtId="165" fontId="0" fillId="0" borderId="1" xfId="0" applyNumberFormat="1" applyBorder="1"/>
    <xf numFmtId="165" fontId="0" fillId="0" borderId="7" xfId="0" applyNumberFormat="1" applyBorder="1"/>
    <xf numFmtId="165" fontId="0" fillId="0" borderId="2" xfId="0" applyNumberFormat="1" applyBorder="1"/>
    <xf numFmtId="165" fontId="0" fillId="0" borderId="8" xfId="0" applyNumberFormat="1" applyBorder="1"/>
    <xf numFmtId="165" fontId="0" fillId="0" borderId="6" xfId="0" applyNumberFormat="1" applyBorder="1"/>
    <xf numFmtId="165" fontId="0" fillId="0" borderId="9" xfId="0" applyNumberFormat="1" applyBorder="1"/>
    <xf numFmtId="165" fontId="0" fillId="0" borderId="0" xfId="0" applyNumberFormat="1"/>
    <xf numFmtId="0" fontId="0" fillId="0" borderId="0" xfId="0" applyFill="1"/>
    <xf numFmtId="0" fontId="0" fillId="3" borderId="0" xfId="0" applyFill="1"/>
    <xf numFmtId="166" fontId="0" fillId="0" borderId="0" xfId="0" applyNumberFormat="1"/>
    <xf numFmtId="7" fontId="0" fillId="0" borderId="4" xfId="0" applyNumberFormat="1" applyBorder="1"/>
    <xf numFmtId="0" fontId="0" fillId="2" borderId="0" xfId="0" applyFill="1"/>
    <xf numFmtId="0" fontId="0" fillId="5" borderId="0" xfId="0" applyFill="1"/>
    <xf numFmtId="0" fontId="6" fillId="4" borderId="0" xfId="0" applyFont="1" applyFill="1" applyAlignment="1">
      <alignment horizontal="center" vertical="center"/>
    </xf>
    <xf numFmtId="0" fontId="5" fillId="4" borderId="0" xfId="0" applyFont="1" applyFill="1" applyAlignment="1">
      <alignment horizontal="center" vertical="center"/>
    </xf>
    <xf numFmtId="0" fontId="0" fillId="2" borderId="0" xfId="0" applyFill="1"/>
  </cellXfs>
  <cellStyles count="2">
    <cellStyle name="Normal" xfId="0" builtinId="0"/>
    <cellStyle name="Per cent" xfId="1" builtinId="5"/>
  </cellStyles>
  <dxfs count="200">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1" formatCode="&quot;$&quot;#,##0.00_);\(&quot;$&quot;#,##0.00\)"/>
    </dxf>
    <dxf>
      <numFmt numFmtId="3" formatCode="#,##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3" formatCode="#,##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1" formatCode="&quot;$&quot;#,##0.00_);\(&quot;$&quot;#,##0.00\)"/>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9">
    <tableStyle name="Data-style" pivot="0" count="3" xr9:uid="{00000000-0011-0000-FFFF-FFFF00000000}">
      <tableStyleElement type="headerRow" dxfId="199"/>
      <tableStyleElement type="firstRowStripe" dxfId="198"/>
      <tableStyleElement type="secondRowStripe" dxfId="197"/>
    </tableStyle>
    <tableStyle name="Slicer Style 1" pivot="0" table="0" count="1" xr9:uid="{0196FA57-F9B1-4BB2-885E-E89606F89287}">
      <tableStyleElement type="wholeTable" dxfId="196"/>
    </tableStyle>
    <tableStyle name="Slicer Style 2" pivot="0" table="0" count="1" xr9:uid="{357902A4-DE1D-42DA-99CB-1CE7EC1A86B0}"/>
    <tableStyle name="Slicer Style 3" pivot="0" table="0" count="1" xr9:uid="{3FFD0EC6-8899-4274-A65F-B8E5CE69BDA1}">
      <tableStyleElement type="wholeTable" dxfId="195"/>
    </tableStyle>
    <tableStyle name="Slicer Style 4" pivot="0" table="0" count="0" xr9:uid="{4A036D1E-B66B-4622-9E9F-59C39F3A79BC}"/>
    <tableStyle name="SlicerStyleLight1 2" pivot="0" table="0" count="10" xr9:uid="{E5D0D3BA-E40F-4B43-82A2-457819FB26FC}">
      <tableStyleElement type="wholeTable" dxfId="194"/>
      <tableStyleElement type="headerRow" dxfId="193"/>
    </tableStyle>
    <tableStyle name="SlicerStyleLight2 2" pivot="0" table="0" count="10" xr9:uid="{2653EB6D-3B62-4DD6-A4BA-E386F70841A3}">
      <tableStyleElement type="wholeTable" dxfId="192"/>
      <tableStyleElement type="headerRow" dxfId="191"/>
    </tableStyle>
    <tableStyle name="SlicerStyleLight4 2" pivot="0" table="0" count="10" xr9:uid="{59C3464B-AAAD-4185-858E-BAF6008FF304}">
      <tableStyleElement type="wholeTable" dxfId="190"/>
      <tableStyleElement type="headerRow" dxfId="189"/>
    </tableStyle>
    <tableStyle name="SlicerStyleLight6 2" pivot="0" table="0" count="10" xr9:uid="{6D04C746-79C6-44EF-97B6-CAAC60039375}">
      <tableStyleElement type="wholeTable" dxfId="188"/>
      <tableStyleElement type="headerRow" dxfId="187"/>
    </tableStyle>
  </tableStyles>
  <colors>
    <mruColors>
      <color rgb="FFFFFF99"/>
      <color rgb="FFE8D76E"/>
      <color rgb="FFDAC774"/>
      <color rgb="FFFFFFCC"/>
      <color rgb="FFFFFF66"/>
      <color rgb="FFFFFF00"/>
      <color rgb="FF99FF99"/>
      <color rgb="FFCCFFCC"/>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99FF99"/>
              <bgColor rgb="FFCC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CCFFCC"/>
              <bgColor rgb="FF99FF99"/>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63377788628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32"/>
          </x14:slicerStyleElements>
        </x14:slicerStyle>
        <x14:slicerStyle name="Slicer Style 3"/>
        <x14:slicerStyle name="Slicer Style 4"/>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3.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23" Type="http://schemas.openxmlformats.org/officeDocument/2006/relationships/calcChain" Target="calcChain.xml"/><Relationship Id="rId19" Type="http://customschemas.google.com/relationships/workbookmetadata" Target="metadata"/><Relationship Id="rId4" Type="http://schemas.openxmlformats.org/officeDocument/2006/relationships/pivotCacheDefinition" Target="pivotCache/pivotCacheDefinition1.xml"/><Relationship Id="rId9" Type="http://schemas.microsoft.com/office/2007/relationships/slicerCache" Target="slicerCaches/slicerCache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Details!Monthly Sales vs Profit Combo Chart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r>
              <a:rPr lang="en-US" b="1" baseline="0"/>
              <a:t> &amp; PROFIT</a:t>
            </a:r>
            <a:endParaRPr lang="en-US" b="1"/>
          </a:p>
        </c:rich>
      </c:tx>
      <c:layout>
        <c:manualLayout>
          <c:xMode val="edge"/>
          <c:yMode val="edge"/>
          <c:x val="0.33177623457848776"/>
          <c:y val="2.76379558358523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Details'!$B$16</c:f>
              <c:strCache>
                <c:ptCount val="1"/>
                <c:pt idx="0">
                  <c:v>Sum of Sales</c:v>
                </c:pt>
              </c:strCache>
            </c:strRef>
          </c:tx>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invertIfNegative val="0"/>
          <c:cat>
            <c:strRef>
              <c:f>'Pivot Details'!$A$17:$A$61</c:f>
              <c:strCache>
                <c:ptCount val="44"/>
                <c:pt idx="0">
                  <c:v>Apr 2011</c:v>
                </c:pt>
                <c:pt idx="1">
                  <c:v>Apr 2012</c:v>
                </c:pt>
                <c:pt idx="2">
                  <c:v>Apr 2013</c:v>
                </c:pt>
                <c:pt idx="3">
                  <c:v>Apr 2014</c:v>
                </c:pt>
                <c:pt idx="4">
                  <c:v>Aug 2011</c:v>
                </c:pt>
                <c:pt idx="5">
                  <c:v>Aug 2012</c:v>
                </c:pt>
                <c:pt idx="6">
                  <c:v>Aug 2013</c:v>
                </c:pt>
                <c:pt idx="7">
                  <c:v>Aug 2014</c:v>
                </c:pt>
                <c:pt idx="8">
                  <c:v>Dec 2011</c:v>
                </c:pt>
                <c:pt idx="9">
                  <c:v>Dec 2012</c:v>
                </c:pt>
                <c:pt idx="10">
                  <c:v>Dec 2013</c:v>
                </c:pt>
                <c:pt idx="11">
                  <c:v>Dec 2014</c:v>
                </c:pt>
                <c:pt idx="12">
                  <c:v>Feb 2011</c:v>
                </c:pt>
                <c:pt idx="13">
                  <c:v>Feb 2013</c:v>
                </c:pt>
                <c:pt idx="14">
                  <c:v>Jan 2013</c:v>
                </c:pt>
                <c:pt idx="15">
                  <c:v>Jan 2014</c:v>
                </c:pt>
                <c:pt idx="16">
                  <c:v>Jul 2011</c:v>
                </c:pt>
                <c:pt idx="17">
                  <c:v>Jul 2012</c:v>
                </c:pt>
                <c:pt idx="18">
                  <c:v>Jul 2013</c:v>
                </c:pt>
                <c:pt idx="19">
                  <c:v>Jul 2014</c:v>
                </c:pt>
                <c:pt idx="20">
                  <c:v>Jun 2011</c:v>
                </c:pt>
                <c:pt idx="21">
                  <c:v>Jun 2012</c:v>
                </c:pt>
                <c:pt idx="22">
                  <c:v>Jun 2013</c:v>
                </c:pt>
                <c:pt idx="23">
                  <c:v>Jun 2014</c:v>
                </c:pt>
                <c:pt idx="24">
                  <c:v>Mar 2011</c:v>
                </c:pt>
                <c:pt idx="25">
                  <c:v>Mar 2012</c:v>
                </c:pt>
                <c:pt idx="26">
                  <c:v>Mar 2013</c:v>
                </c:pt>
                <c:pt idx="27">
                  <c:v>Mar 2014</c:v>
                </c:pt>
                <c:pt idx="28">
                  <c:v>May 2011</c:v>
                </c:pt>
                <c:pt idx="29">
                  <c:v>May 2012</c:v>
                </c:pt>
                <c:pt idx="30">
                  <c:v>May 2013</c:v>
                </c:pt>
                <c:pt idx="31">
                  <c:v>May 2014</c:v>
                </c:pt>
                <c:pt idx="32">
                  <c:v>Nov 2011</c:v>
                </c:pt>
                <c:pt idx="33">
                  <c:v>Nov 2012</c:v>
                </c:pt>
                <c:pt idx="34">
                  <c:v>Nov 2013</c:v>
                </c:pt>
                <c:pt idx="35">
                  <c:v>Nov 2014</c:v>
                </c:pt>
                <c:pt idx="36">
                  <c:v>Oct 2011</c:v>
                </c:pt>
                <c:pt idx="37">
                  <c:v>Oct 2012</c:v>
                </c:pt>
                <c:pt idx="38">
                  <c:v>Oct 2013</c:v>
                </c:pt>
                <c:pt idx="39">
                  <c:v>Oct 2014</c:v>
                </c:pt>
                <c:pt idx="40">
                  <c:v>Sep 2011</c:v>
                </c:pt>
                <c:pt idx="41">
                  <c:v>Sep 2012</c:v>
                </c:pt>
                <c:pt idx="42">
                  <c:v>Sep 2013</c:v>
                </c:pt>
                <c:pt idx="43">
                  <c:v>Sep 2014</c:v>
                </c:pt>
              </c:strCache>
            </c:strRef>
          </c:cat>
          <c:val>
            <c:numRef>
              <c:f>'Pivot Details'!$B$17:$B$61</c:f>
              <c:numCache>
                <c:formatCode>"$"#,##0</c:formatCode>
                <c:ptCount val="44"/>
                <c:pt idx="0">
                  <c:v>554.01</c:v>
                </c:pt>
                <c:pt idx="1">
                  <c:v>1537.386</c:v>
                </c:pt>
                <c:pt idx="2">
                  <c:v>1054.104</c:v>
                </c:pt>
                <c:pt idx="3">
                  <c:v>106.10400000000001</c:v>
                </c:pt>
                <c:pt idx="4">
                  <c:v>203.40800000000002</c:v>
                </c:pt>
                <c:pt idx="5">
                  <c:v>281.86199999999997</c:v>
                </c:pt>
                <c:pt idx="6">
                  <c:v>1181.4880000000001</c:v>
                </c:pt>
                <c:pt idx="7">
                  <c:v>3598.076</c:v>
                </c:pt>
                <c:pt idx="8">
                  <c:v>1134.28</c:v>
                </c:pt>
                <c:pt idx="9">
                  <c:v>3273.7980000000002</c:v>
                </c:pt>
                <c:pt idx="10">
                  <c:v>7706.8730000000023</c:v>
                </c:pt>
                <c:pt idx="11">
                  <c:v>3792.712</c:v>
                </c:pt>
                <c:pt idx="12">
                  <c:v>25.16</c:v>
                </c:pt>
                <c:pt idx="13">
                  <c:v>2183.34</c:v>
                </c:pt>
                <c:pt idx="14">
                  <c:v>181.79699999999997</c:v>
                </c:pt>
                <c:pt idx="15">
                  <c:v>556.89200000000005</c:v>
                </c:pt>
                <c:pt idx="16">
                  <c:v>1007.8320000000001</c:v>
                </c:pt>
                <c:pt idx="17">
                  <c:v>5536.366</c:v>
                </c:pt>
                <c:pt idx="18">
                  <c:v>2109.587</c:v>
                </c:pt>
                <c:pt idx="19">
                  <c:v>7932.72</c:v>
                </c:pt>
                <c:pt idx="20">
                  <c:v>1606.56</c:v>
                </c:pt>
                <c:pt idx="21">
                  <c:v>22.544</c:v>
                </c:pt>
                <c:pt idx="22">
                  <c:v>4306.7370000000001</c:v>
                </c:pt>
                <c:pt idx="23">
                  <c:v>305.96600000000001</c:v>
                </c:pt>
                <c:pt idx="24">
                  <c:v>1539.3809999999999</c:v>
                </c:pt>
                <c:pt idx="25">
                  <c:v>1665.6310000000001</c:v>
                </c:pt>
                <c:pt idx="26">
                  <c:v>3791.8760000000002</c:v>
                </c:pt>
                <c:pt idx="27">
                  <c:v>3428.8910000000005</c:v>
                </c:pt>
                <c:pt idx="28">
                  <c:v>1138.7460000000001</c:v>
                </c:pt>
                <c:pt idx="29">
                  <c:v>373.99399999999997</c:v>
                </c:pt>
                <c:pt idx="30">
                  <c:v>3941.5239999999999</c:v>
                </c:pt>
                <c:pt idx="31">
                  <c:v>3386.7509999999997</c:v>
                </c:pt>
                <c:pt idx="32">
                  <c:v>2742.002</c:v>
                </c:pt>
                <c:pt idx="33">
                  <c:v>7045.6659999999993</c:v>
                </c:pt>
                <c:pt idx="34">
                  <c:v>1120.7079999999999</c:v>
                </c:pt>
                <c:pt idx="35">
                  <c:v>12812.144</c:v>
                </c:pt>
                <c:pt idx="36">
                  <c:v>969.77599999999995</c:v>
                </c:pt>
                <c:pt idx="37">
                  <c:v>7207.8129999999992</c:v>
                </c:pt>
                <c:pt idx="38">
                  <c:v>2825.8389999999999</c:v>
                </c:pt>
                <c:pt idx="39">
                  <c:v>3680.6639999999998</c:v>
                </c:pt>
                <c:pt idx="40">
                  <c:v>6548.9790000000003</c:v>
                </c:pt>
                <c:pt idx="41">
                  <c:v>666.43000000000006</c:v>
                </c:pt>
                <c:pt idx="42">
                  <c:v>4101.8879999999999</c:v>
                </c:pt>
                <c:pt idx="43">
                  <c:v>9174.82</c:v>
                </c:pt>
              </c:numCache>
            </c:numRef>
          </c:val>
          <c:extLst>
            <c:ext xmlns:c16="http://schemas.microsoft.com/office/drawing/2014/chart" uri="{C3380CC4-5D6E-409C-BE32-E72D297353CC}">
              <c16:uniqueId val="{00000000-BE3A-4094-B36A-1726124F2B02}"/>
            </c:ext>
          </c:extLst>
        </c:ser>
        <c:dLbls>
          <c:showLegendKey val="0"/>
          <c:showVal val="0"/>
          <c:showCatName val="0"/>
          <c:showSerName val="0"/>
          <c:showPercent val="0"/>
          <c:showBubbleSize val="0"/>
        </c:dLbls>
        <c:gapWidth val="128"/>
        <c:overlap val="-27"/>
        <c:axId val="2125391503"/>
        <c:axId val="2125387759"/>
      </c:barChart>
      <c:lineChart>
        <c:grouping val="standard"/>
        <c:varyColors val="0"/>
        <c:ser>
          <c:idx val="1"/>
          <c:order val="1"/>
          <c:tx>
            <c:strRef>
              <c:f>'Pivot Details'!$C$16</c:f>
              <c:strCache>
                <c:ptCount val="1"/>
                <c:pt idx="0">
                  <c:v>Sum of Profit</c:v>
                </c:pt>
              </c:strCache>
            </c:strRef>
          </c:tx>
          <c:spPr>
            <a:ln w="28575" cap="rnd">
              <a:solidFill>
                <a:schemeClr val="bg1">
                  <a:lumMod val="65000"/>
                </a:schemeClr>
              </a:solidFill>
              <a:round/>
            </a:ln>
            <a:effectLst/>
          </c:spPr>
          <c:marker>
            <c:symbol val="none"/>
          </c:marker>
          <c:cat>
            <c:strRef>
              <c:f>'Pivot Details'!$A$17:$A$61</c:f>
              <c:strCache>
                <c:ptCount val="44"/>
                <c:pt idx="0">
                  <c:v>Apr 2011</c:v>
                </c:pt>
                <c:pt idx="1">
                  <c:v>Apr 2012</c:v>
                </c:pt>
                <c:pt idx="2">
                  <c:v>Apr 2013</c:v>
                </c:pt>
                <c:pt idx="3">
                  <c:v>Apr 2014</c:v>
                </c:pt>
                <c:pt idx="4">
                  <c:v>Aug 2011</c:v>
                </c:pt>
                <c:pt idx="5">
                  <c:v>Aug 2012</c:v>
                </c:pt>
                <c:pt idx="6">
                  <c:v>Aug 2013</c:v>
                </c:pt>
                <c:pt idx="7">
                  <c:v>Aug 2014</c:v>
                </c:pt>
                <c:pt idx="8">
                  <c:v>Dec 2011</c:v>
                </c:pt>
                <c:pt idx="9">
                  <c:v>Dec 2012</c:v>
                </c:pt>
                <c:pt idx="10">
                  <c:v>Dec 2013</c:v>
                </c:pt>
                <c:pt idx="11">
                  <c:v>Dec 2014</c:v>
                </c:pt>
                <c:pt idx="12">
                  <c:v>Feb 2011</c:v>
                </c:pt>
                <c:pt idx="13">
                  <c:v>Feb 2013</c:v>
                </c:pt>
                <c:pt idx="14">
                  <c:v>Jan 2013</c:v>
                </c:pt>
                <c:pt idx="15">
                  <c:v>Jan 2014</c:v>
                </c:pt>
                <c:pt idx="16">
                  <c:v>Jul 2011</c:v>
                </c:pt>
                <c:pt idx="17">
                  <c:v>Jul 2012</c:v>
                </c:pt>
                <c:pt idx="18">
                  <c:v>Jul 2013</c:v>
                </c:pt>
                <c:pt idx="19">
                  <c:v>Jul 2014</c:v>
                </c:pt>
                <c:pt idx="20">
                  <c:v>Jun 2011</c:v>
                </c:pt>
                <c:pt idx="21">
                  <c:v>Jun 2012</c:v>
                </c:pt>
                <c:pt idx="22">
                  <c:v>Jun 2013</c:v>
                </c:pt>
                <c:pt idx="23">
                  <c:v>Jun 2014</c:v>
                </c:pt>
                <c:pt idx="24">
                  <c:v>Mar 2011</c:v>
                </c:pt>
                <c:pt idx="25">
                  <c:v>Mar 2012</c:v>
                </c:pt>
                <c:pt idx="26">
                  <c:v>Mar 2013</c:v>
                </c:pt>
                <c:pt idx="27">
                  <c:v>Mar 2014</c:v>
                </c:pt>
                <c:pt idx="28">
                  <c:v>May 2011</c:v>
                </c:pt>
                <c:pt idx="29">
                  <c:v>May 2012</c:v>
                </c:pt>
                <c:pt idx="30">
                  <c:v>May 2013</c:v>
                </c:pt>
                <c:pt idx="31">
                  <c:v>May 2014</c:v>
                </c:pt>
                <c:pt idx="32">
                  <c:v>Nov 2011</c:v>
                </c:pt>
                <c:pt idx="33">
                  <c:v>Nov 2012</c:v>
                </c:pt>
                <c:pt idx="34">
                  <c:v>Nov 2013</c:v>
                </c:pt>
                <c:pt idx="35">
                  <c:v>Nov 2014</c:v>
                </c:pt>
                <c:pt idx="36">
                  <c:v>Oct 2011</c:v>
                </c:pt>
                <c:pt idx="37">
                  <c:v>Oct 2012</c:v>
                </c:pt>
                <c:pt idx="38">
                  <c:v>Oct 2013</c:v>
                </c:pt>
                <c:pt idx="39">
                  <c:v>Oct 2014</c:v>
                </c:pt>
                <c:pt idx="40">
                  <c:v>Sep 2011</c:v>
                </c:pt>
                <c:pt idx="41">
                  <c:v>Sep 2012</c:v>
                </c:pt>
                <c:pt idx="42">
                  <c:v>Sep 2013</c:v>
                </c:pt>
                <c:pt idx="43">
                  <c:v>Sep 2014</c:v>
                </c:pt>
              </c:strCache>
            </c:strRef>
          </c:cat>
          <c:val>
            <c:numRef>
              <c:f>'Pivot Details'!$C$17:$C$61</c:f>
              <c:numCache>
                <c:formatCode>"$"#,##0</c:formatCode>
                <c:ptCount val="44"/>
                <c:pt idx="0">
                  <c:v>186.23610000000002</c:v>
                </c:pt>
                <c:pt idx="1">
                  <c:v>359.1047999999999</c:v>
                </c:pt>
                <c:pt idx="2">
                  <c:v>141.90279999999996</c:v>
                </c:pt>
                <c:pt idx="3">
                  <c:v>23.972700000000003</c:v>
                </c:pt>
                <c:pt idx="4">
                  <c:v>97.909599999999998</c:v>
                </c:pt>
                <c:pt idx="5">
                  <c:v>-5.2668000000000044</c:v>
                </c:pt>
                <c:pt idx="6">
                  <c:v>127.67220000000005</c:v>
                </c:pt>
                <c:pt idx="7">
                  <c:v>740.13439999999957</c:v>
                </c:pt>
                <c:pt idx="8">
                  <c:v>-187.5454000000002</c:v>
                </c:pt>
                <c:pt idx="9">
                  <c:v>576.62980000000016</c:v>
                </c:pt>
                <c:pt idx="10">
                  <c:v>909.76909999999987</c:v>
                </c:pt>
                <c:pt idx="11">
                  <c:v>-32.279100000000128</c:v>
                </c:pt>
                <c:pt idx="12">
                  <c:v>-11.321999999999999</c:v>
                </c:pt>
                <c:pt idx="13">
                  <c:v>713.31690000000003</c:v>
                </c:pt>
                <c:pt idx="14">
                  <c:v>-15.582599999999999</c:v>
                </c:pt>
                <c:pt idx="15">
                  <c:v>-0.42590000000007322</c:v>
                </c:pt>
                <c:pt idx="16">
                  <c:v>-97.633200000000016</c:v>
                </c:pt>
                <c:pt idx="17">
                  <c:v>262.98959999999954</c:v>
                </c:pt>
                <c:pt idx="18">
                  <c:v>-102.97240000000002</c:v>
                </c:pt>
                <c:pt idx="19">
                  <c:v>1563.0628000000004</c:v>
                </c:pt>
                <c:pt idx="20">
                  <c:v>441.98449999999997</c:v>
                </c:pt>
                <c:pt idx="21">
                  <c:v>8.5169999999999995</c:v>
                </c:pt>
                <c:pt idx="22">
                  <c:v>783.1961</c:v>
                </c:pt>
                <c:pt idx="23">
                  <c:v>142.88290000000001</c:v>
                </c:pt>
                <c:pt idx="24">
                  <c:v>120.73920000000005</c:v>
                </c:pt>
                <c:pt idx="25">
                  <c:v>225.21869999999998</c:v>
                </c:pt>
                <c:pt idx="26">
                  <c:v>999.79459999999983</c:v>
                </c:pt>
                <c:pt idx="27">
                  <c:v>1012.0117</c:v>
                </c:pt>
                <c:pt idx="28">
                  <c:v>41.469000000000037</c:v>
                </c:pt>
                <c:pt idx="29">
                  <c:v>-154.78900000000002</c:v>
                </c:pt>
                <c:pt idx="30">
                  <c:v>363.24090000000012</c:v>
                </c:pt>
                <c:pt idx="31">
                  <c:v>1052.9902000000002</c:v>
                </c:pt>
                <c:pt idx="32">
                  <c:v>-41.741999999999905</c:v>
                </c:pt>
                <c:pt idx="33">
                  <c:v>2777.0270999999993</c:v>
                </c:pt>
                <c:pt idx="34">
                  <c:v>-80.311000000000107</c:v>
                </c:pt>
                <c:pt idx="35">
                  <c:v>-3438.1020999999992</c:v>
                </c:pt>
                <c:pt idx="36">
                  <c:v>161.33420000000004</c:v>
                </c:pt>
                <c:pt idx="37">
                  <c:v>189.13360000000009</c:v>
                </c:pt>
                <c:pt idx="38">
                  <c:v>626.33879999999999</c:v>
                </c:pt>
                <c:pt idx="39">
                  <c:v>423.31620000000004</c:v>
                </c:pt>
                <c:pt idx="40">
                  <c:v>2044.0771000000002</c:v>
                </c:pt>
                <c:pt idx="41">
                  <c:v>88.862699999999975</c:v>
                </c:pt>
                <c:pt idx="42">
                  <c:v>974.08379999999988</c:v>
                </c:pt>
                <c:pt idx="43">
                  <c:v>1880.8112999999998</c:v>
                </c:pt>
              </c:numCache>
            </c:numRef>
          </c:val>
          <c:smooth val="0"/>
          <c:extLst>
            <c:ext xmlns:c16="http://schemas.microsoft.com/office/drawing/2014/chart" uri="{C3380CC4-5D6E-409C-BE32-E72D297353CC}">
              <c16:uniqueId val="{00000001-BE3A-4094-B36A-1726124F2B02}"/>
            </c:ext>
          </c:extLst>
        </c:ser>
        <c:dLbls>
          <c:showLegendKey val="0"/>
          <c:showVal val="0"/>
          <c:showCatName val="0"/>
          <c:showSerName val="0"/>
          <c:showPercent val="0"/>
          <c:showBubbleSize val="0"/>
        </c:dLbls>
        <c:marker val="1"/>
        <c:smooth val="0"/>
        <c:axId val="2125391087"/>
        <c:axId val="2125388175"/>
      </c:lineChart>
      <c:catAx>
        <c:axId val="212539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5387759"/>
        <c:crosses val="autoZero"/>
        <c:auto val="1"/>
        <c:lblAlgn val="ctr"/>
        <c:lblOffset val="100"/>
        <c:noMultiLvlLbl val="0"/>
      </c:catAx>
      <c:valAx>
        <c:axId val="212538775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5391503"/>
        <c:crosses val="autoZero"/>
        <c:crossBetween val="between"/>
      </c:valAx>
      <c:valAx>
        <c:axId val="212538817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25391087"/>
        <c:crosses val="max"/>
        <c:crossBetween val="between"/>
      </c:valAx>
      <c:catAx>
        <c:axId val="2125391087"/>
        <c:scaling>
          <c:orientation val="minMax"/>
        </c:scaling>
        <c:delete val="1"/>
        <c:axPos val="b"/>
        <c:numFmt formatCode="General" sourceLinked="1"/>
        <c:majorTickMark val="out"/>
        <c:minorTickMark val="none"/>
        <c:tickLblPos val="nextTo"/>
        <c:crossAx val="2125388175"/>
        <c:crosses val="autoZero"/>
        <c:auto val="1"/>
        <c:lblAlgn val="ctr"/>
        <c:lblOffset val="100"/>
        <c:noMultiLvlLbl val="0"/>
      </c:catAx>
      <c:spPr>
        <a:noFill/>
        <a:ln>
          <a:noFill/>
        </a:ln>
        <a:effectLst/>
      </c:spPr>
    </c:plotArea>
    <c:legend>
      <c:legendPos val="r"/>
      <c:layout>
        <c:manualLayout>
          <c:xMode val="edge"/>
          <c:yMode val="edge"/>
          <c:x val="0.71188159442662446"/>
          <c:y val="4.3490379255329051E-4"/>
          <c:w val="0.10050565321974661"/>
          <c:h val="0.1015765420703932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Details!Top 5 Customers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5 PERFORMERS</a:t>
            </a:r>
            <a:endParaRPr lang="en-US" sz="1400" b="1"/>
          </a:p>
        </c:rich>
      </c:tx>
      <c:layout>
        <c:manualLayout>
          <c:xMode val="edge"/>
          <c:yMode val="edge"/>
          <c:x val="0.45798807843411998"/>
          <c:y val="3.56991885054701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lumMod val="50000"/>
                </a:schemeClr>
              </a:gs>
              <a:gs pos="10000">
                <a:schemeClr val="accent4">
                  <a:lumMod val="95000"/>
                  <a:lumOff val="5000"/>
                </a:schemeClr>
              </a:gs>
              <a:gs pos="0">
                <a:schemeClr val="accent4">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lumMod val="50000"/>
                </a:schemeClr>
              </a:gs>
              <a:gs pos="10000">
                <a:schemeClr val="accent4">
                  <a:lumMod val="95000"/>
                  <a:lumOff val="5000"/>
                </a:schemeClr>
              </a:gs>
              <a:gs pos="0">
                <a:schemeClr val="accent4">
                  <a:lumMod val="60000"/>
                </a:schemeClr>
              </a:gs>
            </a:gsLst>
            <a:path path="circle">
              <a:fillToRect l="100000" t="100000"/>
            </a:path>
            <a:tileRect r="-100000" b="-100000"/>
          </a:gradFill>
          <a:ln>
            <a:noFill/>
          </a:ln>
          <a:effectLst/>
        </c:spPr>
        <c:dLbl>
          <c:idx val="0"/>
          <c:layout>
            <c:manualLayout>
              <c:x val="0"/>
              <c:y val="-4.62485674779345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74957371079224"/>
          <c:y val="0.16300317192939076"/>
          <c:w val="0.77430983411184096"/>
          <c:h val="0.78612331761731746"/>
        </c:manualLayout>
      </c:layout>
      <c:barChart>
        <c:barDir val="bar"/>
        <c:grouping val="clustered"/>
        <c:varyColors val="0"/>
        <c:ser>
          <c:idx val="0"/>
          <c:order val="0"/>
          <c:tx>
            <c:strRef>
              <c:f>'Pivot Details'!$B$131</c:f>
              <c:strCache>
                <c:ptCount val="1"/>
                <c:pt idx="0">
                  <c:v>Total</c:v>
                </c:pt>
              </c:strCache>
            </c:strRef>
          </c:tx>
          <c:spPr>
            <a:gradFill flip="none" rotWithShape="1">
              <a:gsLst>
                <a:gs pos="100000">
                  <a:schemeClr val="accent1">
                    <a:lumMod val="50000"/>
                  </a:schemeClr>
                </a:gs>
                <a:gs pos="10000">
                  <a:schemeClr val="accent4">
                    <a:lumMod val="95000"/>
                    <a:lumOff val="5000"/>
                  </a:schemeClr>
                </a:gs>
                <a:gs pos="0">
                  <a:schemeClr val="accent4">
                    <a:lumMod val="60000"/>
                  </a:schemeClr>
                </a:gs>
              </a:gsLst>
              <a:path path="circle">
                <a:fillToRect l="100000" t="100000"/>
              </a:path>
              <a:tileRect r="-100000" b="-100000"/>
            </a:gradFill>
            <a:ln>
              <a:noFill/>
            </a:ln>
            <a:effectLst/>
          </c:spPr>
          <c:invertIfNegative val="0"/>
          <c:dPt>
            <c:idx val="2"/>
            <c:invertIfNegative val="0"/>
            <c:bubble3D val="0"/>
            <c:extLst>
              <c:ext xmlns:c16="http://schemas.microsoft.com/office/drawing/2014/chart" uri="{C3380CC4-5D6E-409C-BE32-E72D297353CC}">
                <c16:uniqueId val="{00000001-6036-45CB-BA20-E158109F9122}"/>
              </c:ext>
            </c:extLst>
          </c:dPt>
          <c:dPt>
            <c:idx val="4"/>
            <c:invertIfNegative val="1"/>
            <c:bubble3D val="0"/>
            <c:extLst>
              <c:ext xmlns:c16="http://schemas.microsoft.com/office/drawing/2014/chart" uri="{C3380CC4-5D6E-409C-BE32-E72D297353CC}">
                <c16:uniqueId val="{00000003-A5A3-44E5-91DC-EB96BADD5C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Details'!$A$132:$A$137</c:f>
              <c:strCache>
                <c:ptCount val="5"/>
                <c:pt idx="0">
                  <c:v>Rick Hansen</c:v>
                </c:pt>
                <c:pt idx="1">
                  <c:v>Jim Kriz</c:v>
                </c:pt>
                <c:pt idx="2">
                  <c:v>Darrin Martin</c:v>
                </c:pt>
                <c:pt idx="3">
                  <c:v>Keith Dawkins</c:v>
                </c:pt>
                <c:pt idx="4">
                  <c:v>Grant Thornton</c:v>
                </c:pt>
              </c:strCache>
            </c:strRef>
          </c:cat>
          <c:val>
            <c:numRef>
              <c:f>'Pivot Details'!$B$132:$B$137</c:f>
              <c:numCache>
                <c:formatCode>"$"#,##0</c:formatCode>
                <c:ptCount val="5"/>
                <c:pt idx="0">
                  <c:v>3491.712</c:v>
                </c:pt>
                <c:pt idx="1">
                  <c:v>4177.3779999999997</c:v>
                </c:pt>
                <c:pt idx="2">
                  <c:v>4304.9120000000003</c:v>
                </c:pt>
                <c:pt idx="3">
                  <c:v>5850.5139999999992</c:v>
                </c:pt>
                <c:pt idx="4">
                  <c:v>8167.4199999999992</c:v>
                </c:pt>
              </c:numCache>
            </c:numRef>
          </c:val>
          <c:extLst>
            <c:ext xmlns:c16="http://schemas.microsoft.com/office/drawing/2014/chart" uri="{C3380CC4-5D6E-409C-BE32-E72D297353CC}">
              <c16:uniqueId val="{00000000-A5A3-44E5-91DC-EB96BADD5C47}"/>
            </c:ext>
          </c:extLst>
        </c:ser>
        <c:dLbls>
          <c:showLegendKey val="0"/>
          <c:showVal val="1"/>
          <c:showCatName val="0"/>
          <c:showSerName val="0"/>
          <c:showPercent val="0"/>
          <c:showBubbleSize val="0"/>
        </c:dLbls>
        <c:gapWidth val="150"/>
        <c:axId val="188472383"/>
        <c:axId val="188473215"/>
      </c:barChart>
      <c:catAx>
        <c:axId val="188472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473215"/>
        <c:crosses val="autoZero"/>
        <c:auto val="1"/>
        <c:lblAlgn val="ctr"/>
        <c:lblOffset val="100"/>
        <c:noMultiLvlLbl val="0"/>
      </c:catAx>
      <c:valAx>
        <c:axId val="188473215"/>
        <c:scaling>
          <c:orientation val="minMax"/>
        </c:scaling>
        <c:delete val="1"/>
        <c:axPos val="b"/>
        <c:numFmt formatCode="&quot;$&quot;#,##0" sourceLinked="1"/>
        <c:majorTickMark val="none"/>
        <c:minorTickMark val="none"/>
        <c:tickLblPos val="nextTo"/>
        <c:crossAx val="188472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Details!Top 5 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a:t>
            </a:r>
            <a:r>
              <a:rPr lang="en-US" b="1"/>
              <a:t>5 PRODUCTS BY SALES</a:t>
            </a:r>
          </a:p>
        </c:rich>
      </c:tx>
      <c:layout>
        <c:manualLayout>
          <c:xMode val="edge"/>
          <c:yMode val="edge"/>
          <c:x val="0.32453624583390628"/>
          <c:y val="7.23061167701085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5023685-4A5F-4863-805D-C88212628B3E}" type="VALUE">
                  <a:rPr lang="en-US" b="1"/>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5023685-4A5F-4863-805D-C88212628B3E}" type="VALUE">
                  <a:rPr lang="en-US" b="1"/>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flip="none" rotWithShape="1">
            <a:gsLst>
              <a:gs pos="0">
                <a:schemeClr val="accent2">
                  <a:lumMod val="75000"/>
                </a:schemeClr>
              </a:gs>
              <a:gs pos="100000">
                <a:schemeClr val="accent4">
                  <a:lumMod val="95000"/>
                  <a:lumOff val="5000"/>
                </a:schemeClr>
              </a:gs>
            </a:gsLst>
            <a:path path="circle">
              <a:fillToRect r="100000" b="100000"/>
            </a:path>
            <a:tileRect l="-100000" t="-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2">
                  <a:lumMod val="75000"/>
                </a:schemeClr>
              </a:gs>
              <a:gs pos="100000">
                <a:schemeClr val="accent4">
                  <a:lumMod val="95000"/>
                  <a:lumOff val="5000"/>
                </a:schemeClr>
              </a:gs>
            </a:gsLst>
            <a:path path="circle">
              <a:fillToRect r="100000" b="100000"/>
            </a:path>
            <a:tileRect l="-100000" t="-100000"/>
          </a:gra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5023685-4A5F-4863-805D-C88212628B3E}" type="VALUE">
                  <a:rPr lang="en-US" b="1"/>
                  <a:pPr>
                    <a:defRPr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3.0117869733509058E-2"/>
          <c:y val="0.10909325904216374"/>
          <c:w val="0.93917866821310458"/>
          <c:h val="0.50778038013375204"/>
        </c:manualLayout>
      </c:layout>
      <c:barChart>
        <c:barDir val="col"/>
        <c:grouping val="clustered"/>
        <c:varyColors val="0"/>
        <c:ser>
          <c:idx val="0"/>
          <c:order val="0"/>
          <c:tx>
            <c:strRef>
              <c:f>'Pivot Details'!$B$926</c:f>
              <c:strCache>
                <c:ptCount val="1"/>
                <c:pt idx="0">
                  <c:v>Total</c:v>
                </c:pt>
              </c:strCache>
            </c:strRef>
          </c:tx>
          <c:spPr>
            <a:gradFill flip="none" rotWithShape="1">
              <a:gsLst>
                <a:gs pos="0">
                  <a:schemeClr val="accent2">
                    <a:lumMod val="75000"/>
                  </a:schemeClr>
                </a:gs>
                <a:gs pos="100000">
                  <a:schemeClr val="accent4">
                    <a:lumMod val="95000"/>
                    <a:lumOff val="5000"/>
                  </a:schemeClr>
                </a:gs>
              </a:gsLst>
              <a:path path="circle">
                <a:fillToRect r="100000" b="100000"/>
              </a:path>
              <a:tileRect l="-100000" t="-100000"/>
            </a:gradFill>
            <a:ln>
              <a:noFill/>
            </a:ln>
            <a:effectLst/>
          </c:spPr>
          <c:invertIfNegative val="1"/>
          <c:dPt>
            <c:idx val="3"/>
            <c:invertIfNegative val="1"/>
            <c:bubble3D val="0"/>
            <c:extLst>
              <c:ext xmlns:c16="http://schemas.microsoft.com/office/drawing/2014/chart" uri="{C3380CC4-5D6E-409C-BE32-E72D297353CC}">
                <c16:uniqueId val="{00000000-A6E5-48E9-AFA7-C69D14F44B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Details'!$A$927:$A$932</c:f>
              <c:strCache>
                <c:ptCount val="5"/>
                <c:pt idx="0">
                  <c:v>Cubify CubeX 3D Printer Triple Head Print</c:v>
                </c:pt>
                <c:pt idx="1">
                  <c:v>Zebra ZM400 Thermal Label Printer</c:v>
                </c:pt>
                <c:pt idx="2">
                  <c:v>Hewlett Packard LaserJet 3310 Copier</c:v>
                </c:pt>
                <c:pt idx="3">
                  <c:v>Polycom SoundStation2 EX Conference phone</c:v>
                </c:pt>
                <c:pt idx="4">
                  <c:v>Canon PC1060 Personal Laser Copier</c:v>
                </c:pt>
              </c:strCache>
            </c:strRef>
          </c:cat>
          <c:val>
            <c:numRef>
              <c:f>'Pivot Details'!$B$927:$B$932</c:f>
              <c:numCache>
                <c:formatCode>"$"#,##0</c:formatCode>
                <c:ptCount val="5"/>
                <c:pt idx="0">
                  <c:v>7999.98</c:v>
                </c:pt>
                <c:pt idx="1">
                  <c:v>4643.8</c:v>
                </c:pt>
                <c:pt idx="2">
                  <c:v>3359.944</c:v>
                </c:pt>
                <c:pt idx="3">
                  <c:v>2996.63</c:v>
                </c:pt>
                <c:pt idx="4">
                  <c:v>2799.9600000000005</c:v>
                </c:pt>
              </c:numCache>
            </c:numRef>
          </c:val>
          <c:extLst>
            <c:ext xmlns:c16="http://schemas.microsoft.com/office/drawing/2014/chart" uri="{C3380CC4-5D6E-409C-BE32-E72D297353CC}">
              <c16:uniqueId val="{00000001-4A7B-4471-A100-36AC5444CE5E}"/>
            </c:ext>
          </c:extLst>
        </c:ser>
        <c:dLbls>
          <c:dLblPos val="outEnd"/>
          <c:showLegendKey val="0"/>
          <c:showVal val="1"/>
          <c:showCatName val="0"/>
          <c:showSerName val="0"/>
          <c:showPercent val="0"/>
          <c:showBubbleSize val="0"/>
        </c:dLbls>
        <c:gapWidth val="219"/>
        <c:overlap val="-27"/>
        <c:axId val="80236079"/>
        <c:axId val="80236495"/>
      </c:barChart>
      <c:catAx>
        <c:axId val="8023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236495"/>
        <c:crosses val="autoZero"/>
        <c:auto val="1"/>
        <c:lblAlgn val="ctr"/>
        <c:lblOffset val="100"/>
        <c:noMultiLvlLbl val="0"/>
      </c:catAx>
      <c:valAx>
        <c:axId val="80236495"/>
        <c:scaling>
          <c:orientation val="minMax"/>
        </c:scaling>
        <c:delete val="1"/>
        <c:axPos val="l"/>
        <c:numFmt formatCode="&quot;$&quot;#,##0" sourceLinked="1"/>
        <c:majorTickMark val="none"/>
        <c:minorTickMark val="none"/>
        <c:tickLblPos val="nextTo"/>
        <c:crossAx val="80236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Details!Category Profit Contribution</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Category</a:t>
            </a:r>
          </a:p>
        </c:rich>
      </c:tx>
      <c:layout>
        <c:manualLayout>
          <c:xMode val="edge"/>
          <c:yMode val="edge"/>
          <c:x val="0.28829797197462903"/>
          <c:y val="2.5620248583197607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bg1">
              <a:lumMod val="50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50000"/>
              <a:alpha val="76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0070C0">
              <a:alpha val="72000"/>
            </a:srgb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lumMod val="75000"/>
              <a:alpha val="8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4091730290192457"/>
          <c:y val="0.17328965266038263"/>
          <c:w val="0.4558355362114902"/>
          <c:h val="0.76744087296793728"/>
        </c:manualLayout>
      </c:layout>
      <c:doughnutChart>
        <c:varyColors val="1"/>
        <c:ser>
          <c:idx val="0"/>
          <c:order val="0"/>
          <c:tx>
            <c:strRef>
              <c:f>'Pivot Details'!$B$67</c:f>
              <c:strCache>
                <c:ptCount val="1"/>
                <c:pt idx="0">
                  <c:v>Total</c:v>
                </c:pt>
              </c:strCache>
            </c:strRef>
          </c:tx>
          <c:spPr>
            <a:solidFill>
              <a:schemeClr val="bg1">
                <a:lumMod val="50000"/>
              </a:schemeClr>
            </a:solidFill>
          </c:spPr>
          <c:dPt>
            <c:idx val="0"/>
            <c:bubble3D val="0"/>
            <c:spPr>
              <a:solidFill>
                <a:schemeClr val="bg1">
                  <a:lumMod val="50000"/>
                  <a:alpha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5CF-4392-909E-A02F6B9D8F3E}"/>
              </c:ext>
            </c:extLst>
          </c:dPt>
          <c:dPt>
            <c:idx val="1"/>
            <c:bubble3D val="0"/>
            <c:spPr>
              <a:solidFill>
                <a:srgbClr val="0070C0">
                  <a:alpha val="72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5CF-4392-909E-A02F6B9D8F3E}"/>
              </c:ext>
            </c:extLst>
          </c:dPt>
          <c:dPt>
            <c:idx val="2"/>
            <c:bubble3D val="0"/>
            <c:spPr>
              <a:solidFill>
                <a:schemeClr val="accent4">
                  <a:lumMod val="75000"/>
                  <a:alpha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5CF-4392-909E-A02F6B9D8F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Details'!$A$68:$A$71</c:f>
              <c:strCache>
                <c:ptCount val="3"/>
                <c:pt idx="0">
                  <c:v>Furniture</c:v>
                </c:pt>
                <c:pt idx="1">
                  <c:v>Office Supplies</c:v>
                </c:pt>
                <c:pt idx="2">
                  <c:v>Technology</c:v>
                </c:pt>
              </c:strCache>
            </c:strRef>
          </c:cat>
          <c:val>
            <c:numRef>
              <c:f>'Pivot Details'!$B$68:$B$71</c:f>
              <c:numCache>
                <c:formatCode>"$"#,##0</c:formatCode>
                <c:ptCount val="3"/>
                <c:pt idx="0">
                  <c:v>797.34839999999963</c:v>
                </c:pt>
                <c:pt idx="1">
                  <c:v>6423.5191999999961</c:v>
                </c:pt>
                <c:pt idx="2">
                  <c:v>8670.8912999999939</c:v>
                </c:pt>
              </c:numCache>
            </c:numRef>
          </c:val>
          <c:extLst>
            <c:ext xmlns:c16="http://schemas.microsoft.com/office/drawing/2014/chart" uri="{C3380CC4-5D6E-409C-BE32-E72D297353CC}">
              <c16:uniqueId val="{00000006-25CF-4392-909E-A02F6B9D8F3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Ecommerce Sales Analysis.xlsx]Pivot Details!Category Sales Distribution</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Sales by Category</a:t>
            </a:r>
          </a:p>
        </c:rich>
      </c:tx>
      <c:layout>
        <c:manualLayout>
          <c:xMode val="edge"/>
          <c:yMode val="edge"/>
          <c:x val="5.6176056920658558E-2"/>
          <c:y val="2.173509370478094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95000">
                <a:schemeClr val="bg1">
                  <a:lumMod val="65000"/>
                </a:schemeClr>
              </a:gs>
              <a:gs pos="100000">
                <a:schemeClr val="accent4">
                  <a:lumMod val="95000"/>
                  <a:lumOff val="5000"/>
                </a:schemeClr>
              </a:gs>
              <a:gs pos="100000">
                <a:schemeClr val="accent4">
                  <a:lumMod val="60000"/>
                </a:schemeClr>
              </a:gs>
            </a:gsLst>
            <a:path path="circle">
              <a:fillToRect l="50000" t="130000" r="50000" b="-30000"/>
            </a:path>
          </a:gradFill>
          <a:ln>
            <a:noFill/>
          </a:ln>
          <a:effectLst/>
          <a:scene3d>
            <a:camera prst="orthographicFront"/>
            <a:lightRig rig="brightRoom" dir="t"/>
          </a:scene3d>
          <a:sp3d prstMaterial="flat">
            <a:bevelT w="50800" h="101600" prst="angle"/>
            <a:contourClr>
              <a:srgbClr val="000000"/>
            </a:contourClr>
          </a:sp3d>
        </c:spPr>
      </c:pivotFmt>
      <c:pivotFmt>
        <c:idx val="7"/>
        <c:spPr>
          <a:solidFill>
            <a:srgbClr val="0070C0">
              <a:alpha val="76000"/>
            </a:srgb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4">
              <a:lumMod val="75000"/>
              <a:alpha val="7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Details'!$B$73</c:f>
              <c:strCache>
                <c:ptCount val="1"/>
                <c:pt idx="0">
                  <c:v>Total</c:v>
                </c:pt>
              </c:strCache>
            </c:strRef>
          </c:tx>
          <c:dPt>
            <c:idx val="0"/>
            <c:bubble3D val="0"/>
            <c:spPr>
              <a:gradFill>
                <a:gsLst>
                  <a:gs pos="95000">
                    <a:schemeClr val="bg1">
                      <a:lumMod val="65000"/>
                    </a:schemeClr>
                  </a:gs>
                  <a:gs pos="100000">
                    <a:schemeClr val="accent4">
                      <a:lumMod val="95000"/>
                      <a:lumOff val="5000"/>
                    </a:schemeClr>
                  </a:gs>
                  <a:gs pos="100000">
                    <a:schemeClr val="accent4">
                      <a:lumMod val="60000"/>
                    </a:schemeClr>
                  </a:gs>
                </a:gsLst>
                <a:path path="circle">
                  <a:fillToRect l="50000" t="130000" r="50000" b="-30000"/>
                </a:path>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0B-4998-B405-F2F882AE7C28}"/>
              </c:ext>
            </c:extLst>
          </c:dPt>
          <c:dPt>
            <c:idx val="1"/>
            <c:bubble3D val="0"/>
            <c:spPr>
              <a:solidFill>
                <a:srgbClr val="0070C0">
                  <a:alpha val="76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0B-4998-B405-F2F882AE7C28}"/>
              </c:ext>
            </c:extLst>
          </c:dPt>
          <c:dPt>
            <c:idx val="2"/>
            <c:bubble3D val="0"/>
            <c:spPr>
              <a:solidFill>
                <a:schemeClr val="accent4">
                  <a:lumMod val="75000"/>
                  <a:alpha val="7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C0B-4998-B405-F2F882AE7C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Details'!$A$74:$A$77</c:f>
              <c:strCache>
                <c:ptCount val="3"/>
                <c:pt idx="0">
                  <c:v>Furniture</c:v>
                </c:pt>
                <c:pt idx="1">
                  <c:v>Office Supplies</c:v>
                </c:pt>
                <c:pt idx="2">
                  <c:v>Technology</c:v>
                </c:pt>
              </c:strCache>
            </c:strRef>
          </c:cat>
          <c:val>
            <c:numRef>
              <c:f>'Pivot Details'!$B$74:$B$77</c:f>
              <c:numCache>
                <c:formatCode>"$"#,##0</c:formatCode>
                <c:ptCount val="3"/>
                <c:pt idx="0">
                  <c:v>39148.779000000002</c:v>
                </c:pt>
                <c:pt idx="1">
                  <c:v>29090.480999999985</c:v>
                </c:pt>
                <c:pt idx="2">
                  <c:v>60123.864999999991</c:v>
                </c:pt>
              </c:numCache>
            </c:numRef>
          </c:val>
          <c:extLst>
            <c:ext xmlns:c16="http://schemas.microsoft.com/office/drawing/2014/chart" uri="{C3380CC4-5D6E-409C-BE32-E72D297353CC}">
              <c16:uniqueId val="{00000006-5C0B-4998-B405-F2F882AE7C2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1" i="0" u="none" strike="noStrike" baseline="0">
              <a:solidFill>
                <a:sysClr val="windowText" lastClr="000000">
                  <a:lumMod val="65000"/>
                  <a:lumOff val="35000"/>
                </a:sysClr>
              </a:solidFill>
              <a:latin typeface="Tw Cen MT" panose="020B0602020104020603"/>
            </a:rPr>
            <a:t>STATE-WISE SALES</a:t>
          </a:r>
        </a:p>
      </cx:txPr>
    </cx:title>
    <cx:plotArea>
      <cx:plotAreaRegion>
        <cx:series layoutId="regionMap" uniqueId="{67E7AD7A-4E8E-4CC8-B332-CD50D3B76504}">
          <cx:spPr>
            <a:solidFill>
              <a:schemeClr val="accent4">
                <a:lumMod val="60000"/>
                <a:lumOff val="40000"/>
              </a:schemeClr>
            </a:solidFill>
          </cx:spPr>
          <cx:dataId val="0"/>
          <cx:layoutPr>
            <cx:geography cultureLanguage="en-GB" cultureRegion="US" attribution="Powered by Bing">
              <cx:geoCache provider="{E9337A44-BEBE-4D9F-B70C-5C5E7DAFC167}">
                <cx:binary>1Hxpb9y40u5fCfL5lUdcJJEHZw7wUurNS3uJne2L4NiOJIoiJZHa+OtvOY5nkp4k9x4kuEAaAwwc
qSmKD6vqqaeK/e+7+V936uG2fzE3Stt/3c1/viyda//1xx/2rnxobu1RU931xpqP7ujONH+Yjx+r
u4c/7vvbqdLFHzhE9I+78rZ3D/PL//wbRisezKm5u3WV0ZfDQ79cPdhBOfuDa9+89OL2vql0VlnX
V3cO/fny+mG+tS9fPGhXueV6aR/+fPnVLS9f/HE40D8e+kLBvNxwD98l6IjGhFGGUPjpg16+UEYX
ny8HnB8RQjBPEsw/fdjzs/e3DXz/03T+58WNrtzD/YtX7tY9/HB2n+Z2e3/fP1gL7/bp/98b5av3
gpvevnxxZwbtHhezgHX98+XBYytr0qcbUvP4cjevPq3GH1/D8Z9/H/wDrM/Bv3yB2OFi/t8u/QOw
/+0rb/Tt87L9AsjoEeYEY4boEyTJ15AhhI7imEY8juJnSJ+2yxNknyf006B9b5wD2P73/W8J21UJ
W+jFzqpbff/rsKMADWaYR+wJOg7m9KW5JegoQoyFj/B9+pDnZz9h9+WsfhrAHw52gOLV7rdEcadU
pU31Q5f03zlMGh4hTBEj8Wfr418jyPgRoiwmEfuMIFz/0vqeZ/TT6H13oAPkdqe/JXLZg7qdbvuH
59X7BX6TH4UhS2JM/kbmK9uLIBSymBL02Tij52c/2d7zjH4aue8OdIBctvotkUtvVfXR9Lr6lTEv
OcIRjWOO+DdpCkL8KEYJThBFT47za+z+ntNPo/eDoQ7wS//3t8Rvd39bmufl+3mzo/SIMB4m4DSf
kDkIeQjRozjiJGHhgcF9mshP4/XtUQ6g2mW/JVSpUaa/vf+FaBF2xDmLopDibxtaGB1FNIHwd8BM
nqfy03h9d6ADyNLz3xKy/cP04vihtw/LLzQx4CSEhzwin5M4/DUnScDCEhZBkvpkgZw+P/spsv09
p59G7wdDHeC3P/4t8VuDxVX3vzC0YXYU8ShC8TM4h4QSH1GWEIoZebLIA8P7PKGfRu574xzAtv49
6eRZdVdWxa1+3vi/JK6xhCY8Yd+Oayw6SkjIEw6c5dMnfn72k9E9z+ingfvuQAfIne1+S4Pb6fvq
9pfqJ/zoERLKIvaXQX2ZB7D4CLQVwI18DoGHtORpQj+N2+cX+8c4B7Dt9r8lbGe31t7elYN9cO5X
pt/4CGg+SUIId58+B2wSBJQ4jEJCGKhiX+bdX83nH2v+dOe3nMK3Bcsfj3aA4NnvmQc8hvLtbdPa
svqVaTglRzGLINqR6Jvm9yiBJZClA8BP14HMfAnkV9P6aSB/PNoBkPvtb2mKj+/4zvT18zp+a5v/
lyIYPuKEYwqVgW9jGIHMGYaA8meR7CD2Pc/ol8D3+Gr/GOgQuXe/JXJvbsH4dOHMr+QtyRFFiEQJ
gxD3+DksH+DwKIpiykL6lE2g533zxFv+ntM/Fv2/9aI/GOoAvze/qQs1vStfpLe9ARn6F+YMBJJw
ApJJBATzWxgmIEKziLA4fqoAhYf299W8fhrH/Y+HO8Byn/6WtnheVr9QZ4EyAkWQ9XFgMp8+BzyG
4SO4QiDvS/7ysF9GwcfZ/DRu3xzkAK3z3zPmnfcPxS/1mgQiHoPyAImf8DrI0tEnr8lQCOLY1/7y
aSY/j9WnF/rHMIdoXf2WtnXxoLVd1Hj7S4sGYGOMQ83gc5oXhhDJvkz0kuSIEcagt+FvG/zSxr6c
1T8W/r+NdT8c7ADFi98z2l0DitDW8fDwbAA/TzQh0DEKnSch1MQ/fQ6UTcjVCSX4sfTzdB0g/hLC
v6b00/h9f6QD8K5/z3z9TWXvjLbVr2SaIDsTDqp0/Nm+DnwmlMoTaC2KoPjzzRj315R+Grzvj3QA
3pvfUyN7XfVF9Ut9J0mgEQUzTuLPWcIBP0nY0aNjjaCw9xQPD1Tp5xn9NHTfHegAude/h8/8cQPb
l0Hlqzv/264+fgQaWJRQEMo+fQCdLyMfdPWFjy0shH/Ozw8KQgd9dd+f1rfVsYOvf/Um/5+a9r7f
0PdXN2R2625Xn9oov+jp+/HV52bAg69+DjnfDHdPa7e7//Mlht4ECF9/tWc+DvJVsDqrHuOncbfP
MeyLbz3cWvfnywBcJmUEEr+IcoJi+pjYTQ+fLnFokXgstANHBehRFMOz9GNi9udLCk2cjD7uhwiD
bAOp/8sX1gyfLpEj2ALQEYNICB1LMPJf7asXRi3Aof9akc9/v9BDc2Eq7eyfLxHC8JT26cbH2UYh
R1DIxyAuQI8iCjEK4frd7RWoGI/3/w8pa944qsMTHQam7IYU0TjIZqTzbeXQ3K5qSpwRCxnbfj0H
BJFV3DryMM8qsaLxlRbtsNizeckpN6Ij0r+ZvaL0NeKK1Nlk0YeC4eKmmYckrYo4ejNS6s66sHAX
fuJBvq6MjAphyiA5Kya4mI7xzNtNIMt62zupTxI5+20zR5eqd+RDMNF8OQltNzNBY+xOR8mpviF1
PiSn1nc+TAcVT0MjaEOGe+mXXmhs5zSPTSi4bNd+sVPma7tkpA9JWiZkeDfJaCpnMYxNcFaTKvKi
65ukXdeA7asiV02cEqxNvWpVXt2gculEUU7ap30lx3hH48jeJ73pXsV0wDubuHKDZ3mvOr6sqqSq
Uht2lRTjiPFG4up6qUl9Ecskl1u4hZwticybzM2k2jpNXC96GpGVQ8HtXNNZsFA20663SZB6zcmq
45jP6cjKMfNl0kUrTwN7hUIVnY08mlfIDQnaDZx35sR5nr/2DUtetUmUX/duwWzX544EmbRtpE6U
pbZLkz6Xb8epL1cBwUlax0kCa9COohtmfRxzo05cm8BaDs1UCRzbPBT1skwnbnAFS4OiLVdJFfur
The0Cjd50fTbGsW1gA7hSWA3bRc5eZ0lbBnLlOadXLMlz7fUNPht68nSCG8Df81VoqhwxZRUWxqE
TEHMYYO+KVgCqcFq0BTPwWpyilu7wYNcQrsri0g3opEqqtBtYX1fAHIKiShSfNVYmuKupXsf5dNq
DnO9irlGu2r0V6zM4xUvqUrr2kwyraK+ENR0TVrG3Il+cJYJ5QNSCRvhaaV8Pqb9zFqhg+S6nqOs
ifCuGPqzaGFS+MmLpDJ72vkuHaJ6Q+cmP05qvdZxbW+CoLycCUpED49ZF352ohmXdyic/DpJqnyd
j8urUEm76/qyXPm4k6ddE4S7NqL12uUdPuaBdqK2yK5sUErR0Lk6poMy64mZ6iRQi9+FHZgmjhW+
4Qt+rx2jaYeKRMjSBSl1clwbnTh3HBEid7aaPvSmV8d9RYuTLk6GzPsmXPXtsjEBTy1thzX1LaxP
0GVVE+i06AIeiBbJMi3K8iHy3dtkRlLw3LQi7kIvOO1rloaUTRkfluJUR7MWtlraTSf9K1cFViBT
ITHiKE9pL9EFzF6eyGgJepHPrt0hQoaHVrVLxkoCiwPGtu3aMauTlghdeLc1XbfTU/SqI+qqZtWp
R/mG90OYSuyvq9htTGj5cVJMV5ZXO+0bnLFwWRUSVr+Iy5SN9MZ23YYt85nEwSx4NMzrvlVuNebe
iiKnr2PiKzHpxmaoUQ+Khr3AeoozqcrhVRXoM9YhlHIXW9G5CJxgxc5o2/RCNvMsQsaRgPZiehkO
pV41c6/ThI8T7K3WIg14xBtsG5sGJR+2rFd3Plkq0eGQH8fgLo+HnuRizoncl9zJ7cBImYFVoMui
7C5HaVcBg5eCdvb9zKi8VY/erB7ypBVM2uCkbTG9qnAXH5vWlSkA1q/bueXvkq58GwZ2FArPH0vX
oG2R2CG1VadEjNiSRkHOj4elIisLbv3SkakVhY/5rpbJVR73l9PowjW4CXZiZDAlqa1j9wb8ypDh
MclH0RIn9xIPY9q52m1CAGodmm7YR0VUXpF55mf9HF75PnAZlc07W2CcSj6cL3Oz1l1Xilm2ifDa
XtlYg3cpS5EPoVxLUhOYnqG3Ja32NSkhOnR5OteIbyrprpWu4zVufP5qqqezNuj6dEZO3iSBvIkK
XgkVjLfW87dxgXd4iGLYx0O7bpSaRYmntZ36nYnlhmOZwyp2dI9R0W0m1t/paIlWUe/tNnT4us2T
GjZwbVjWlGo8ibop3JeIXA28PVW2fB3X2Aus/Co0dBHgaVdxwN9TPtmU0CitH31pG7ALZsnGVnK+
mgG6RrRj0aXgRtn7Oi/QWxWxOOtJAqYW0FzgZDxLlnE1dvVxwrBbR2OHT/pYMtGNbdWlOTdlWi+K
bdQ8+F1p3Na18nis8nrjVFilBQ9aUY3BGoKZSn3OE8Emyhth6EDvaAB4CWcCtl98SC/LhgbCJ313
poYqSJdpNKtWRuWHdo5pOuHhdK46iAmTukF03OrcnPHRQ2CVnK9w716Ni913VdLcjbPecra8lUmt
ViO8TzzXpk5plFQn40J2qG/QmpY5w2kRRX4/R1SNIsq7Nht8iU6iKirWS0AWYYeCvMvN0F6RENVa
BL3T7YrV4JnGhuiLIhhtLUxfxqmDuNZWk94uJpIZnMRo13poh1Nc6DytMG63fAgrkZPgpgymx/A8
FZmJuQhYtJ+gSfJ1oJU+D4t2nDO6KFpUYvFyuNIyYDtua388j+SGzmH7IejHoNjmjR7qdZRMxAqi
0NQLSs0ybiHO4tXo+F0TjBeoTKrU0cld2UhfTDoI0q4OLpulHM7ruXpje9Kvhzk2x52P3zBL1fVc
1cc4QG6F4PUyrFX3Htwr3U5oyW+lR/1qivJ+R+YAr6QZy02s4kow1tZpU1N4WTu+40VhVzpkwVkx
TvXrlrtJ8NGyj/EQFdkQtVhEJVG3hiXLq2QKYlEP7B2pozZtWJO8ThJfZUEehylOSnmtCx2KeQrt
hieqEYTMJpvpoxEBYFKQmdTrjlXgkDlMr+hts2rkfdvXH5YwSK441+MbYsdVyIdyr8I6ypYRQnYi
W9SkrOppmfq2p6INe3VivTdbOQwUOIIuzhBWW1fndRpESbsaBm6uWIO7AtxtOVwGHWFbn8Tdm8Dz
rXHLfD3agq4Rr3iVcl9Xp9q5+65md+Cd1brjMc+GPh9uKolOYk34puX9kkVTUK3yNoYAUfE4c5iM
aQl9ezoNjMR7TUiVGhx1pxJZL+A42XLa0IlvJ4PmLCm7O1U0KB1mVaGLth3RK3CQdl6RgSgmYjeV
akOBiK9pQ2sIXjbQ77qEk5MiXqK1Ai74Opx6sqSGKTaLgC7kVVMS9EGrKP5AK12KzruCi7zsRIAU
EIYB1hxzcJY+YkCPm/E4GXwgqiHMNMHnOSQqBOxW90N+XHKVNcA80pJVY1GmTY6aqTzphylZ181Y
vOIBEFF0BkQrbfT4uud+F+Pp3uRxvOnaxGeNa+fVkBfxLtcGCz9HXECQ3ABqx5GkTvBqbDNljBQz
Hd6PjroU+3YQus1JFimTiz7vIP7VZltS3Yolb51oGVJb4jAVZS/HYx1Oq7wne1lKclPRuN+oNmYn
VdmYE+nKJq0T/mrx5VqNXX/VlyPdhOjDoEogTDI3K9nkN6joG6E6nOUBJVlctm1mo16wUebHfbzo
VdKprdew75p+toJxjFIT6Dat6JgxNXfgTqpIwEGSUdhuFMzX5fuJu9MYCP46ZLDEDW9vZqPNCtTr
VkRVczLF1ZJJxJoMUhUJ2yOgShRJCzFRmZ0x9IpPDd3EBblTergx7RKdB7G/dA3kKdhFy3qeNE37
1mUtXUpB2qg/C/p5XPc+wK/V1FvhVNPczM42KcYSQt0SUCFRHwhiVCrLKKgFlsac1o2/abp2XhsL
nK4yeXVf9yhDc+IvfQW7fFaxWELaiHhm+U2C1GlXDnTfU+7SodMfgfxaUZd2haQ3aRnUGCAdz+fS
lmuvhuamp7LKFB2KdUc1X1EKZAd3LBJLINVZXYBzWaa6WfMw6vYxyz+Eti8yXs/xppzq+bJbkmDN
bYzSRSXAelDLz8NW7vW8DHscmrQx3ZR629eipOGyx5IfB4iFqY8NSZNxHAU0/02njCT3BvINhYJ3
mPnboo03CbLDKaS5CyxGvZ6U3+WsHlc+CDaq/BiwbhAotuEpsrLddnV/0VXkRM8luMeyY+kwVuG6
bSG9HXFPNsSNG2wiJIiUJwwRCKAyPA5rdhMlJRGk8rdzMtzlQ/HBmBr2jyGXgztLTH5jRu8EpFPF
+yDAYzpQtXOV92lBklPP2VvWmqzn3GxqCI4CF6zd5zmWItAhOqW0vZQTsLPAyjB1g7eVqFkR7uvc
TEDPgosh7kYm6mb2EBJkDq8LkaATYdCW64Uxu+thB79f+vKB1BPskXxaREmw7cVElRtFGTXvlJGN
WVUVavYQsqgXsyEKCJ7pkwyXvb6cHHbbMZi7NJRxvZFVUPRpi/uwTE3t2nd4QlU6T2MESU7b3UwD
U7txLMcdsOp6x5NSbyjXdN0uvjiZwiFe93q4XnpfiM7wc84GeaGrAH2MKjuc+LKKj1vC+i1WS308
mHxZRxPtr6leTMZ6fAs5vDyrNYUEvwjPvS/GdLSmOCVzQtIB4egMwfm9VefneUPMzDI5QrY0JjRY
O+gWzfqqAAKg9WbUhGbFHEBS1RVSwBnfIgNtIxCahOcFHVgat5KscKny8xi5eJuo5QNrBi4anNwm
hYIVA1J7pgelt71cdlE/etFP4x41BmiFLROIxfw99FFVWQc9xJlsylEEbaSBBvU+m2oY3vIpHcB2
ingGugdZ/5piqUEZwKmZZ7kuTah2wBt3SaNlqlQzrsFdRSvw5gtAH+mVqquNLNtzSKbY1SADuoFU
GBQXMst3Y805MGka1mcQqiEKTZAt7BfLT7TVTLS1pBnOk0gMdZMGI6QfBuHuJFlsKOJCVVtbU5T2
fStF7Wx44urOHVtDPnZ+OFu46sVjboF9tUfg3VezL5oL2QOMpo6F5DVeIaWmNJgCJGJTuazuWHAy
UXlR4QaL2jRnRZy8NozbDfDrLp1b2P52ntcahZtiAr1DuQhymahc1kNdwVBswKKC487etJexcWdL
u0jRL3nmC7IClQHyLEx02gSNFpMr4fUUyDXEpmE5g1eOwnxbGtWvfN1GQFqW4wksNR1ylYtwcOAj
I9RnQAA/jIn8UCXRjtHuYnZm3lV2wRmkkCfgol+3+ajXdJhXkGrBTkZLkrrRTgKsIdx7NOANmyeQ
UTwEXerIrm/R1SKDHZPDyo9xnXYd0hwSHa/fdDQA2WSaJrbGCl2D77zCS7HAG41uVccTZF5sSose
0kEXhML7VgygCGQor6bjkiHgcVR/0M7wS1kEACSLNt3UlVk8E38DB5UvEs9dNrcIZ8SGa2ejRNC+
l3EKRDnIYpUsAhIced3k5QND3d56fFKz+JYgvG7huDpqNoNjH/txaSHNrZaVRl6mtuFZJ3WKZCsz
340fW9fXqQrq92UXlKuOYkgy2yCtsTEgqjDQSrzkRaY1aAEl8kBbZP5eGnnRl+CgUzv08Zy2IU3O
m2HExwFw+lbMhcJiGiEpH7ulh5sgkrdj3Qgett1K21n3WekSMXXxSdugkz6M0ljODRCxWg1rUHGK
YwhZkag9SjqI0Es3nAbG9xtqseIiiWm/q1SXXzDwak4Yi/qoAWrclUzMwMjddUDjxq4bZoNl3Qf1
1KcElSC1xZAjLOA+8FCtJeWow0LDGkV5C5rDECzh6ZAw+sHWc1K70xxxC4qF+PJU/Fcq7x1wAnBP
5effKfjrz/9cmwb++3RM/u9/fPyZg7//2jyYxwYxe3jToxL/111/H7V/VL//Ond/oKdfffqthO+I
7T+8+P+mxENX4mN78PeV+J2ZvhLhP3/hswjP4bgNtKjCMV+or0Bz+LMAHx/FFErRMZxC5AmG0/d/
C/AE6jEgdEBBBjoS4HtQb3kW4MOjxxob9KLHjNHk8VvPL/4VNPB7Et8Q4CmBmurX+jshQLnhkCvl
IMPDbzd8rb8vjXOjTip2HHbNfBKATABhANdXM4nqe2DdfjfljiZpoqKiAL01r/eENP07KWPbijyx
wQVIe2EhynYZL0Crz1/XHuf0pKvm+a50lSx2piMgkeR6IJBngkteDyjnqxwU/NdL5KbLoW8hW+2X
RkFSIJm6H2HLno7dwF6Xs5G98KpnjXDgWJZMG7AkEIR2JafVboxGtZIlAQYVax5VQjckvmcoVg86
THaFUn4v+Ty+cVVHr+o8GHw2jG3+0RHfnEMqewYmWWqx6Eq+8znpbmlejG/mAgRYvFggZ4S0heBF
1HWin5OLNh55k80LsRdQNZjPQJtAQNN6unxMmiC4NFpOwATHptiPAc53MW2TWBSWIRDyDKGnuJS1
BOriEYfkdShvfVvorYpzu4rGvHyHFlLMKWEN21ho6EsEb2L1akFleT5Ewy4ygym21aSKTQGM7TjC
dNyEZm5J5psmhvys8NXG61IlYllKPD8G0MGLstYIHB01/H5B4dymC+uTMAXlaDiJeQ95UV53x0Ne
y5W0KAblyJg4Vd3MT3o/1iKSS6wFpBZsTxfDK1CKk+FqTJpuWyyl2dZBaD+UQc5cyqtGmZT6uH3V
qckdQwUogDR1hsXhSjkgHFqdoyRPQsEKL8+reDEDiC7J+FYN4SLigTp2gkqTlKL0CwiZeZHwYxLG
ucuKZpIrZXV/rsuhTyuQfxZB4rbL6DSXRoRAm46dbEgp4nIuLphrP1oYZQDRzHcgHzBiPk5FDQo/
mbyaREW9u9M9iYNtnoPWnw+z3I1EdyvPF0l2rY7H2xZxdhFP/ZiZVkdrSEx7kLNJR9bIcFKIuULT
uXe2kK+7sM7n8dIHrDJqhXzgHPD/sbqalqS8aDBfkLoHdPFE07LpK1jbmeoysKeh7xdT7cM4afJ9
YTueNQiyWkTd+G6KpnjHFoShCgHPyC3EDeVfUTsXq0kTFKUOoVFvcw0SU2BAx9NgoenIcXK8ONDu
bVM3YN6khwgLdLmoJ5FoBOoQp2Zlw7YBoRTla6h5LSJIHF5VMx8gaJAmUzU6wY6jMxNC5WCGvDGk
fKumMDr1LUg7S9iHUNXQyzaeO1j3YZ7bRowUKJAGgjwLqrtwH0RmiTNrB5KSPufrSnp3jJu+WVVy
SUA44tPpAHJ3NnVNvemiYYDI1/juJLbdcIzl0FwtSFMtKhNHm1hqdxVwe+lLMMzayI+ekRsUgBtQ
rL5nvaGZjONSmEra62DAaq+mGdIIDdJuNUfoVU9r8Fqs0UpwS7kIIUSneY1LIScoJ40Y5INxqC8I
1a+hnKDSwoNhB4ZspSuu4liXq8YgmQLB06msQsg3ZqvYtvdxA3Jw/LjaZrqGoydlFo4L3yWG+hVW
8bhhWOKruB1sBu6pXi20j3ZJRJsVnHuOZlFQO5xFvA5X3Szn06WJ/BsCFc23SQMiYln3SsxtWYKy
4pLrJImGk3aKQT7mhQWfkhjwHaKK8uAu9DMURMq68OdhDdYLRVd5AVxPPUA6zLbGU7odAi5PJxTw
eVXYYl7n2A+p02GTTjYq0qKquz1wn2qT9A07qSHfCWO+iKGoxvWcN15EvHNQ4RrDGsxQl5cTCB+r
3BOtUiDssNqYSDBUBj8ddFdVCwQRRsaqAxDcnJZ5oE+rqLTn0rLpfgyjYDXq2m8ah8NVyFqdSZoM
696y5m1nGLsoXdEuaQHwv5UsWuNoCPZRPetzNA5VtqgivMYcq492oe5dggr6KulmfQmKfrFaUBeu
VUuHM0iD2U6GFHRaVQf1KmJYgdMtK6iqUGKOWWnJLbGwpQnpptMZd1BqQa3dzkGEzq2N6nR23QBW
NS2vCtTETDQBqvZuBE0m5Pl4aiOVb8MykinUSerMUAYuUxXnQLnktsqD6iKogYuJemRJWoDPB8na
YSxyV/rjUEHC3NSy2VdY5Tel9lMpmjay75cKV7XwwVid4rG2W4tBvxIezR8aN9SpJ62/JiPBaZtL
0Pfh505cASmRvemKCZ/6Mp9O/WTGQqg4lLDfuvIqigcQBosRr72RbbZMnVvSeHHlm7Zr7QXx8XxR
WpMXAhxTt4WIPt/+H/bOrTduJNvSv4gHwSAZJB+HeU9dLMmyLfuFkO0yGbwH7+SvP1+6qrotudo1
NcA8zOAADbQAl8RMZjBi77W+tTPNTfHopC4+36DseTdNTr4RdOubjFV59tr+vseVz97QI9h9/ySM
oveKFjXZuXharIQOtZ79Vn8AQYirftPXauAkykWQvVnrdKRudYZyN9jKbPH+53LXiHn9GvSj2sX5
UtECarbg1HHtMWrbKcYNX4bDJMrHaZ7NQedTsmORxic+ymI7VFVx7zRLv/UqbK3EarZGtRrynKLv
DzbkRXn1Y4X6Y8H6v1P5EsD8fTLY69L3xR/6f6k+Dj04yv9cHv+vNn+uuufuR07F/v47/8ZUmGCk
2DlCiIkLlPLvKhko0FZgudKFdAA5oRT+A1Nx1KVK5gS7lK5gnZfa+o8q2XEAlog0hBBpfhgEMvgn
VTJP+8sqmWFn/M8Rnm8D4fNKeRE/UipGG+k2cnBPXhGgx3nWeNtWyHBrnM7nIjHecUWRRyifpuWr
V3f+tZe7uAGMUZse6noQ9MeN9QxYIG5yWJ3btYqdR5VlaD+qUdU26Vz/lmKsoycf9WPJ9nHI2XZP
ZaLsT3UTB7si87NzINWuXzrzeeyyjN0oaHWks2lucaWa9YtocmujEcTlJp5z+bbtsG1CLKSr2HeK
w3Axhea+uqk9iQ9RQHxYaEBnG6HgVOmyRH+2lLOVVuKfSzM0RRQX85u6CYpDUwTh9dIlY0aDOsv7
2RrCW1/n4sZetLhZnMUao7F2zJ5+pzhQuSRPF7/j1rbyO3tWw00s7cdVoJrZKkaCNy4mvjCN882h
UI2mclGbgBpGbtqy7e+ok9zIznxnh1uJJt4Wejh4hWi+stmYvdM6eWR0Wxyqoc7fGTdTJpoLNzs0
5Zwdw67vt5M7lVvhLzbFkRw+1IGO3/RDOt33tV6/hMu0PGFEOPdJHrDRL1l7q5xsvgeV0mxmUu9N
zOEqZmU+Q/LM27FK/H0zFiMFXc7bSChN3bwqjmM1ycjk7vDVCp1It96yccLmSlbJyY0tLApdwKqI
ukL1j2/KvClPVmCditzPt4mp1w/u2JqDMaP3LQmzOuqyXl/1yp0OoLLxSZZpeWev/iqpPLP8nC5d
bO0cfMArhPnsfbLoi6euyl2mVXPGMJreNuNkHsPY1TerUOJm6sQ8Rvj5+gPtXHedDaJ469Zucyhd
5o+hVdTi6NGRoasVjnO/Lr6+SRJ33S++XxTU7IH/UOmG3bbqTcAAQme8VpMWd2HLWqmTXsWbbHWL
L5fq7xaHpjgu8+Bcqb4pDmWj9Mch8PWTaVL7tkoa774MivU4p8t8K9D5ruTk1ceW3uZN79bdY7Y6
4WYuu+JUWgM1eMwOH1ZecAtHIz9Woa1uTOLmJ20XzTHLCoyDMu+K/eSm3puima5kOrksR9MeLdHv
hjTpn9MB/iJasOp3EnHp2TjTb56Zy1OyQBmV1Fl0qrG794Mm2C5+Jd87bv5lmWgAoYtc+dEPqsd6
dNb3XQecsopK3NcplWA0U8ecPasTaUQqBBt+RLTbYGCa5y5uszs/4byMiEdSAsVBeqhGfok+rXiH
PVluRsdqdwIF6SpL+BAnbL2TgiHbBm5RvvWdrv+MTjC2UZ/bj4T/TomcYComc6iqQGFAIMVGusjy
e8e2iwcvLo5qofFS8Vqd3Lyst10z5NHAZvkRTU5TbJbxHrrCbP2up72q5uyh6YT72zqbeuPkgDVr
uuRR1nj5ky+s+Z1fNdZ9I8t6wwdK49amueQItZs7DCEcDWWuTDsG2SYM9x7t1yHuJnFDmKI4mOJ+
jOPxyYqnepsrx77PROIcK7yTbkMXMd5WYmy/OLikF2F4O4nZP9T2NO9wYwdrBx4XPPX+Yhqc2LWg
jfaXeletS/Jm7er8YM09kMyyeP6mHWcVUmpONfTMAqm1dhRH9TAE2zAc3yXr4qK45iGeYJsYtrlO
U/03rbhKqHVulioWO9u2njKZt0GUJKuz0wWAAjuA2IRtRUNs6Q95MIlTITqxq0VmLpZO/blQ6XoV
12l475WBOlEhztBkidXf697Kt75fbbyq6Z4h7uZDJrzgTnSq7DdN6YjbMajFJqCYLrCPC7UrnTp8
H3Jq3K5umn5oA1dfl+v4KVwR/TkR182SdeMtjrJmKU3ZdZepatMvVnhdDm57h+1objIxmfdWrIvb
Li+bXW13Cf4zPsAq02bndcb5kE+lPKqed9nGQb1Hjpa/rX4y3Exe2Dy7jrkcLsPqPqVlod/10h7B
c3Qe7qErkgMme76rlwQJ3I7TO9vWbOKh60UAJPNbMXDrq9Rbt8vSN7tulsFV4IY0MHNRp28cP5tY
aPa0CS3XM3yyw3pYEmc4VDQGpzxcm3fFEB+03WQ7VKf1Lh8dd9eMo8Cl7QVi72BVboQEs1emxuIY
E3kO7ST/NBkJ9ikpyUeb41bziF91MaiFbwdzHeWmDT/mSultWU3iqYjb+MjOlJ7iXm4XZLq7Fc/i
S0PQ7tz0gbUvYZPe2LoqTp4LLarcpLsvlil4l0xBvLeFEW9TDDou58cQKoul9k7qt7ftYj5X3brQ
hg1s/0PbA3UVs5scZmeyt6sTOJGEkvIqIccenVZj8w715JVWZFcXLKTMtbhnzEvL2Z9lyePgUYhE
2WCKZQMj0N+bBNu4Tnmk6Qj9nMaga6cq8uPAfAvbJj+NRSojd56sa+yN3RJU5d1If3XsveGj10K9
stfSogXDNHzOe/XR0+mziIdvfrF+DOr5AVUd9X6dGq5nylNb+cuuNfoR0qE5N6nvP45NLt/n2VR9
cUI1f2hjfnGslMVS1wvq+xmpQYvh3Bh86/5QIBGs6oZSq0pUtMpceDst697d4cakNFqevx2meQju
TG8W9dSp+NugF3CKAjQ0/GghaSFwjOu4iWtxGBaqnkOZNvWNboxVf2zYQKm9whFrOQb/yJekPAdW
3m67KZNbirz8yk6WCrRN+x8BqsBY/Ji2OJ7T4spP8Voeh5Q+6UBnXqzVZu6mtQbG673sa5DOnfXO
M/Hs7ex0jKuotnRen4yvnW1lieXQhnW1H1X3oYP7Qy9Miq1Y+CT7xP0AGTMdlW78DaLrcMt/Oe9B
TSkni/QMbXI9hDJIMEtrnIGEU8byR+tILfKuWtNil6IjnzlBrLeppZPrGbp0k1T2cjumibmF5/TO
KzxNn+rp2c3D5dyGyoo61xoONh422Oyl3HJWOQAaOu2V1qc8BlJVy3as4/4YFIAZuGH60ClPbMCp
78s17baZsZLT6ib9aYhjaIVS6nMvkmuFkbYRvt1cQ7D22yXxzafBUcUmmL3loM2IA9F34c5KRLxr
dVHvpthtkCMRMKI+brqNx8d8HATGfF/I8oARJr65Q0wZ3eQNwl4UBo79VQWVCj50Yqj87svg+ib3
3sXGpeLYgAsiNf7fsS/+v2viJDMRabv+cxf359ygH7u4P37pzzaO0VM2s59DTO3wYk3QRv1pdpBf
Fkw+orehz2M0Iz7En2mDgPA5HRyME8kvogi8ij/NDqazhJ5w8KQYsKMCOrx/YHbYeDY/eh1MxILa
pU/8PqzAFQ4XetHFzZQKpujsq6pxx95sxqTU87H1ULfiVFQKBjFdyvo6y21reqfnyj3NzZI2NFdh
4z37mubE3i4iQ5BAEFffyX6XnuMqkcaikoirHOu16tru8MOd/guf5vLKfkhJyMAV7qUO90UgPU++
fuVBN0wcVGt75SRifrDTytp4U0Y/NvridrKW+I+nAIXhr40h53XLyyVdml4iIB5MBp/mq5bX0oXT
WNTjV0qF13UPv7opRttWh8x1E0M7YyxztFvRfAwnE5oZmASm4Rii48R7L0nt+hT7kD3ROvrclYqe
bz3IHjEpqDRdXV0N6EroN4+FtPv14IJwXWE9xKB6ulrHyM7jVpEAMOV62SqqfJ+AI2VXlhrnh2Kl
CZH26j3DXrI/Z9j4bBhpPCa7llBDuQVHxIeeOIngJvhEzKbsu2HYx5213CxKy8fWdlgEk1N4z61T
6sPiWiE2fN/Yt21Q53rjJ+iVu0mHaEnwFvOdgNNvt0iJ8pEyUa+R9jveW9dm5qNFK3OXKIi9aJY6
gLLzJDAKoOO6UbU0KaxSySsKF885Laudzu9a46WUrsaiMZZZandXsnZ9ebvmEyyS8hfVPElnqNJz
33asv6Qr1o0lfW98WNtKPloO/PQHcLXZ+uTInjunu5nXswAH1Bj8Af382HKMET2xuHSBS50Ql8l5
dTIbK3Tq1QhEbZFl6V082p2CM6vKFC/F4f1neeU9o4bH74dFhe/HoeXXwwlSdmu0uk/pUdYNQRhu
kl6oJCLlMtzpiVjK2BzdVZTljvvoDBtPO9wWbRVm2s5eb1Z4ObR9RHZP2lf4WJyA6+Uj8S83JzQ6
5/NrnPoqNNZibzXomr9ZgWNv0mRa760AdCLKZh5eJ2H28tYYDZnatQsPYRHavMpW+ZO/rUdZgGD4
ybbwDAEBOc3Lo4Ifwo0IcQPKLHZpELyhfk4y+PllSdR7a/Tt22lsijvHyZNnfBp9rK3CDQB2K/+5
SvLxQ+OIbN7bK0s2pV+5G+HRg02aTRcFpUCgPMtZEYPxaj98TxvY9fdSr5baeqPPshlbn9s76VK1
b0Q/e84erR3Sd1MOxrHXaHGDdAXPYUXKL1M589lpp3Gnb0tGwfORH8vsWzNP84Muhf2YKXTeTZ2w
RjpZwThQEdqPi7x88sjbRkX0Xny2OYZXuVv9uvnIneHh8rOKhzJv6ined1Ba3VMXe/MDEXgeBGv1
ucFaNlId8kLUV55cUyzfuWuPqEB1vs9iOWP5euZIybTM1w7oMWpzPXAV6OpsjWyetnAHNsR9ASwt
4whYor6q6B7bx3wFgHtvDf5qrnvZWu3dggkU74vFYftdkdZDeEtR5g/xmLXHubRa+PLRcU7r6LJB
rEvJvWz7nns5i0k3URiCCMFrEPyJC7DJvcuuklJ7MiJs830h5+BVQIgWpNBWjZeHom9d/so8Oeyh
2KPyUQ+W7aBEBal6mgvonjdZHLJRBAmizxef2v02VUGGuFeUXNPKk2w+UkO22afWbqcE+HJI+q8O
Vmj+gSqzs9PNHK9e+6YuK2oZ+BHSDTu/SOj6ZW7zl5Aes3NnfD7zvmjt24yebP4QDLHJf/MQIqSJ
3MUk8a4U5LfelJw/K43ngFwA+SohjyPcWiFOqXTWNvJsf80jqkTxSc80HVonAbCwCJ+8cYg39Wq/
9cdknjZwYcO7pV6sHTBVumVhkA0YkvTkFGG8deIYr6HU4xTZjr142xQD6mh1k5qua5e6UH9IUncA
H248VWURsAglcdHUp6YJxPsOnnvjlOKTVY1UwFWRgw+QHdLpNAdHO5fJ56KL/d/mBMoLK7J60xfq
ephas+zyop2Bqfzkk+eMJFc4pLZED52HwMTVJ9tNy72sRBJv/LX0ItH77V2YLPnGb3JDV0XpTj+Q
FO9k1mGgi67f48NCMI/zvKnaZN2N5dS8GYuVZsEdhx3IcXHPtt58yoDB345ucTf5Ys4OrencvVkM
YZqsBtHTtX6bdKp4BzlLQw35X12HHGCYpGY9F1aY7wPH1dFopopuz/fZ9kanfuTQaZ4qr2zSbQZA
vkf3qT+gHV1ubanDKFDeUG0IP8234N5OhL1WbhPwim/YHO22GLDq5JolSC1SEmLpfHeb0kQt0Qwa
gK7YyvHKdGV9CAqzgN4WTn3y01nuEw/BhWDUQczpsG15j09Z3jYTpxS5wWqJ7XG3lP5wa3o3fhs2
qTpY3UqEwArVxsqsNdgvi1K3VtqbKzbs5SiqajkB0IWntc+n3dK17QZaetiYYcmOadWpx5Fo21dB
kOwKhX69aqsW1vvXJdFPxZzr+8y7ubAzBFLR+F8Vc3XpBFnRxGfSWuT8qphuZHI4hFyrhbEUY30V
85QzruZfJe9fFGKXqudlIYahig8hFZUuxsPFKPghrurGpB1T5JEzCHXzUbuajaHpJTXGr6+DdfHT
dRRQEOWyvAxNe1V9jSl+WBcm8dnNLxWGL1r27GpuPnpzzIbxzy/mM+6E22kjJLqvbqXNM2wlFIHn
oJjCXV2n7qlL6eQsPYS7X1/q50I2ECE6z2U6LXzThXn68f6ZJPQbaxbq7KgFIfhiLHtTWGy6oK+v
Op8w0z++3iXabLNMLl+SEbyKF9uk+uqqKOmN0Wjf/34EVangxPCqjmqETCC399fXvNyul2uENxfw
1QGYUnx4r4v1pUzcHqLGhexH2Yx8S1D8sKFyAlez5AyE/uQ8ssqRn4WVcXz8+gX8vEgZmEi0OhB8
DY9kbOLLm1xXrhFzkavzMOj2OE2Wc5rtqb76P7iKb/O9Mcr2JJ3Jy6sUsZyqWHfqnPRpe1yYN3Eg
WTv9zc38q/dCQ8mIccxBHrxXV1G9Iw0pAnUOTRdslfaLjZzR53/9Xv5iWeIsOsIJ6HZoN1/dsdyU
Rje69s4ybvVBo24n0bhM/rxb4t6+JWYyrn/T0v28f7Gns4ddPE+Hn169sUqP8YJu7p6hddSTPQRA
oWKkFCFLG+6qYBEyUt3KEvn1W/15ZwHHDjECeLdw2a/faigxbdbGk+ec1NIurtknezUG2zVTAbOc
f7VZ/sVbZHH4iiYOlBGn9uUK8UmIcKlSnueWmMwCzXS1dhD6hcuCyS8d3HxZNb++6F+9P3X5gipX
eEp5zquLjkJXThoq+4wn0R6r0nXQ6vFcaHT+9km/SBOvHvUQdcJz3e+DnX9+0tKgDQT7yXltuzAg
+VJ6U+T5onhoxrW9rcnpVlG8UCbPE3XdRK3V3Y5mnOO9a3UuzUXtPReJ7L7aECdUnWtVpHdBrjDN
fn1b/uqVIn3AvjD+CIHm8pz9cHBV2pv0YsWs8BIIFI9YNx+z2eK8HDOXpZaFlPW/vqT987MbChBW
5tLxHQFM2H212ScFeknMGXfG7KTWnYkPN1E/zz18ls2RmTbxZb1n2r41Q2E+jqO32ltHh/OD6aTB
OkqG1eypkvShB5tL//FTz6AozHxc+MtwWfnqqRcGMBDvxTuXa0DRLbzsE+lG59wVToXNZEgW/vqO
/LQ2FSI4TwNSDkuUr0x4+SEY3V2K/mU9j27sPnciI+axmIplOjd04//8YuhGYJFM3uE4eHWxYGVk
bsJsh/OMT32XVXl4LbqALscTDV3Sry/200fNOwsAkhHQLyee9+qpK3PLbhjIsOA5ejSWfF8cK4sH
kS7x1xeSkCUvHznFdnkpHjzeHBNNXi3kAkhrVo0/UUG0aXcn6OEGAgZdn7+Lgei7qyYbUULcxA2u
0yktZzoS32kjU1yOwdrMD6nO0QmsiWZp09lr83H12/YoLIWUherl7AWDQ2jPTU5zPMlkueurOqzL
f7oRKw9O3EMwDZnL+VMppKslaPyy685yXYLtBMZwRfxRHxKx/OOqi0uxBlzfRbDFLn21FPpEyH6c
0/bcCuWcwA95/6Y2iPNyrq/cav5b/fByev1QAwGmE12SPPqMu+fLQV5/Skw7cGzTeu5Zmdn9Dbpn
PLduHL7/Logov0PVMWvhvSNSJP/mIZOvl4jLlZm7iJPswQVRCTkvHzO3iHvtTjo740kSPNyKLGD4
xWFRxFPlZprj4LOy89zF+CC1chsmNU+gw8iso+zxgCMps+VBDCUq4ppf9BrT+pfGAs9oJYzOOmpL
1WWHgb9/5+O7VvylSXvH0EryDOESxvjey7r1fXtZXoXFYXDADLOb89guzWU2RjffedOMNNbFObof
TiwHPaZJ4m8DSL38xhMX04p8eXk/oTbctqq3DrOr1V292NZ6qP0qj1CxqzUSPhMbrpGlyQWDjJMH
S922ue5z17fh9pt12taLWWmgV32eAm1v3LHwhiIayIyEVTQY7fVo32Kc6meoEgh70ovgxZuhsQv7
69QGOaK4RYxpE87NRQxdkjy9G5eZn33LrPWJ4BOid9iGcXpUY05XVJmVf12N/0fxOeYxygshMQ4b
0/CspaSIl2+o5YSocgKyNO5LO4f5KQms+aGZ1zK9c0q+0eY6T7AO7zun4wORjc/TXdtlkz/Uq+C8
aAlJGXxYNT/kQgbXiVJ1/uA3dvd17gTvYnIyb/0NOHVwb1pjX6SoqeBjnoXmF3nr3rM38XLfQnm7
4S6XmXs9cjdHFI0BbU7nfY7LTKyr3KKDoFz1DARQhwBiydmRUeMvDiqN7c/r5FQnoN3BejvXmkub
fOXUCgUjY0yUFk4n31TT6PUPtrbw1nKWSwpBEYBkE9jCZrUs7ZJWZNBOvh36kWk7TdVMWyXZwr01
YQVV1UgjIf1J+9fuGNsEIWaLrFg/A5kzebdA0wpgi9cDNBQ/S5Lj7ZtkEHP7aFcewFSgPRZYlQZK
3lq65Wz4Xgeg2bP61kQhNaSqRjezle8skGNiDgxqWz1/C/uVVNI6zmDEFwnOKwZejJPO9qObSe9Z
x2ka77qhm5hs8P2xUsTdWKE8M5PvZMFz5Wmkt8lb7Ed7tlN9RO1Fm5f9JZvVKo9VZAJFZ5YWHvdV
dhfN3Mm64fOi6wnmWKPD/27N2IH7HHvOpZAABUKPq333ubSzixLbIs9HTUb7M9sCBf778eerAZEx
RbuCz/PxI2CyNJHGOshFd1WGCY9p2Vg4DcXicmPdeHSdfRbKRN8DjvNCbIF2QgBNdg/Vapv500DI
E+6t8L08fwjqcIbcnonMgfYRnSbSr5ffsJ9ZslkAQ3i/2A0qcLpQGzs8f5Nfch5jA5BcSJErWCsu
bs4lYtw7/gcK8xx+F5y2bpyoIMxOODSO1xJt3iq87Fy0HWr9UiBK7lHQ1gBJInPjcynEjNSGQt4H
CGTrMIJbfD+I/wd2/ZuxbOwBlHX/aoN+msr2x9ec/uiS/v4rf5iktmCYHr0JgSvkFpcpWv8ySS9f
bUbfgj/qX2Ypih9GsjFfEREILujSnV7+hdfwJ+tq/xdxS2QVDna6cfsfoa5S/hQICzxe14WZxf5z
qbVeHp4ls5swkZB4bd0weEAxnaXnO5AjCulaXNXNGMhykxm/X4dDLsuiFB/6wFH2Lq+asnuUhEuR
oJkmKOSuaDOUxox0fGWa4K1WIFCKPH9G3nLYNBPBl73rMN9oU1XhcmSSz2Slm8qTshxPLTZCN2LP
9EPVNzdVsRBDHkcddIABTXXtcZ6ca1QUcQJ7xNNz4/iRTA5bpKWerK4eD5DufrIRc7gFPGqus7LT
hzKbh8tcrlw+pkpDeOh0IIseltNlC2nHEP7OsP8UBMJr0iQcK2s+es9wCjyXjLkbb7RIeaBl2k8k
ZIgdMG8KXxYSdR6Lwzy2RbD1whqGr0yMfxuG/Ug0FQzkYCyL4CknSX8AjRmHyCqsghSQmx+buJ32
2dr6ZFKtij+M1RnPm3KMxzcMqao+9tNiP0wqrcZD3Wf9Nu06MH7CEHLedMmyRmBe7TbzzPiEpbG8
j9faVxswt2am7A3mPIpbjzfqxmKQT3GRmevJA9TtpKJathlHoIDg7Kiz2+upru1my7cZTTsKRpo2
cHrvRETNfx9mGD2yn8hH68w1/T7tWlFEI0t9aznDIu6Nyneyt6ry4PRFjPfpzTheGYFYDbOMcT2W
o4/g7bb1VgzwYkTqyqOp43Q7J+NA5JjgMePVMkYuJHJk6I7sxSWK1DTexu6K6Zsfa/G8ejYz1jxK
sn0ea/jJyl3Y/cMQSLYtvcNAJu6tXbXpFaOhiidQPRXFYoQ4a6ykBydKE7GVLcnecmm3g+Tcaomc
Ieemhc2i4XQadwkJlv2CVwKF2IZvZs8wQSxuh81g3IQBJvHsR7VT5m9V4XgYP+lQfBWZVZ/6OJOn
vvTLreKk+XSBuCBnMzv8HJcjUcCl68f8kPRGPsaAzaeJYX9krZlLBOYad28Dd/wiJqLQ4xKs2zgg
HBnxBOhT7TcOWkoyjyER/cC+Jh3onvPUCz4yjFweRpTbOPK61bYxGyXmtCwtZ9vF5pGBRu2tCcT6
uejLeDuYZHk/6KY8xmvMI2hZIsyYCAUOyDnTveG8r26Nl2VARTWkeiQZ4rTxujzY2mlcv1OJ6aPJ
CqtTFerkA2QFvVbQx0xDg5Xf4CE0h7EvD30No4on7w6kwnNxT4552CxMGgwZA+fKiZ0ltmOGhTGj
ZPD65k1bEg/rlCDCaefLyYR8jfecGqYjzUsYVXH/JRPa3TrLNG28QLvHrAjDTe3K53laPnhF623g
MMJ5G47Sb/OtcYiukvRrTNoM6m7qrBiANso9NTCa8X9OxR++Ov7Lj9+n/uMRJy8R5f98KL6a8PrD
kNPL7/1xMir1X5xhiAeXr4sM0e84en7Hh2xfXsYLo9YwehR46KIC/0EP8fU/BJh9JAG+hOuHU9Hm
iykdSduL1vU9X+3/E3Toewz63/3s5Yq2FKiGjqSzBZZ5pdbSDrWVPeUewwjiHt1UNm7D1i0aFNv3
njc0+TO+k9ftK7MQPWNU0+ylM2OaYvE5qVoXYIcEbO6fw9Rbhm3OFEVznMKy6G6ocxtriWpmOTaf
vbzPGGNlwc9nzibxfdf+zZ/rZXgoUpC/5yDwmviLUzpG3SZKk56ISlt3vBRM2LZ8k9qin4iTFF6b
N9EFJi2vbdhpXnJSlvZyhfxXZd+YvQfS8DcakP+i50ffFXzFD3iXi+jLXX/d8/t2qYdUpcFvgN5V
RlKshI06Fu7Ytf5x7ZKeRm+lqNDfChFrGf+NMnQZjvuD5sD1vxuC0gWc5ZPixbysXNbMCdg1lP6a
2Qw3ZcBZ7XjEUTkRLEZ9tjSrbb9tCRC6KbOsLDqru8l1lk5ubMLKk3PuOV1JBNbk1RFryeCjQv7N
PbpUTz+sIx95zLnwVBREjF8g9v/yNc6pthhi41hfFePahNwm8Na+2RcB9b6AAe6V+pRDQvYMHv/X
43b3+xV+nLT76rO5XJck73c3SKLFvr4uY2Rqv7ac4GuysOZUBEZdQOq4MRmVaMr0oN9Ucdr3fUQr
IqX6fVv8jzjZy6ISVNrxL4o8BBsenOQZevm2ExA7C//Z+Wr5hW8YoDgJBboFktqf6hVT55aBO7V9
4+RmGd7mnRDM4uC7jgpuyq9vxEsJllfiITjjJqGIKryx1/ZAr7TIFtziL3G40g0fatOURAWsuOzC
5UAofuZT+fUlf37zgU85o/BacAtC95X6hmFMtUVI+qurJp7y/UK83sZgb6ehc3c6iF31ieTLhfLo
FIbRp1osYxvugA1EM/3NQrBpL16uQGaw8xUIlwcVr/cnLTAJ1wy6v7c+p5AFpXWcGRfDA1HONSHP
zTBl7upudMloGSadXNwEwzAxwbhRQjyguZVFn/k2JJHUVlvj1a18KEdddZ9/fc9e6ocIU9hTAIgu
qAp7uPOaPhwmSh7ByKTPc9u3LAIx0KK7OwGn41nR3Dqj9baRwB48ND1zFfg/gI/hn94seEaMKyR0
PGtiZq9fBi17R9pO1ZeJdxZ7eMbutU5Yg6JfvCsn9tj3uwQu7rnMvIodtW3K1vaOAeAEwX6Tstte
dv4l5bcqvTKn053hrf5O67dfrzHgXcaCSIX0yRJX6tX5RKKgasJqdT6TdFAWQbC+a4rhjvF8uqmQ
shf41I3llyP/hhhY1sy1zdfFejs1TXxiCkyRJZtyJZ53Vaam6iFy6EJjejWEyOJBIY6QBGBa+MyW
KK2MKP5ZwO3xV3MdT2Twf/352y9lfnYqxp9ABCuoBBRcFuvLHYOVWZkRjvCT7zE60wPqCjyWYhwz
Uxqx7KLCpjhr/83cmW3HjStr+ol4FufhNpmD5tHStnXDZdnenEkAHEDy6fuD5Oouq/ax+/RV10Xl
spTKJEEgEIj4h/foCTyG39HPJJwIJ6PPBKBr9EJ5nLT35wXtf4zilJdJRjhrO0ioE0g+9CAQRxsQ
JurFi1CsInnwSIr9a9cpKJd5w7QyHHDAm+25LZZ1jXZTobQsUgK+Dh9yuWXWmWr9ivqwRf3sJi5D
kyAs/tw2CbTPwDyefvASphAIX+CeQlX19rw1Ya3rnd00ZtMqGX0eUN8l6NftPIR6tucY2V+enYda
By/Dhsh5vIc37g3ASSfz7OolL0kw5NvXJ3Fu0bGH6VHxET3JA1eOrLDJDUYRtPXXZQg5uh8hnznz
I8z4bbxSinIWzPJWUQiw8qxdznIoJvmXLu6QLJ45YzHJojgnz5hlZypXv58bH0M4ox+BbKCEQJsh
8N6asn9rZXrZ2uVOIpqXzWnR8APIZEcU1TVQj+bcm6QmUPz+Gz9GI5A+9EAd9m2qM/TOP0xGTrhD
oVtPf/G2yUxGPfkm/LlUadm8w1kG4UtWwa2QOyRpkQG5jggszNPfX4ZJZ3+J3UDXYXmwcQUuZHqy
5F8XxebNE9LXYfvc+l07epzLoCL/6GUhiUZFPXQOTK6oL+/mAWUVTjxF0OeHPB7dud+hXq5RtB3d
XF42WRw+Lh6VCuRstRPODzCdEOeVAZIRl0wimIzII9Akpl4QOmaxgzabH5DzI7s4z6p6NCt/prp1
67LfCzRYauUt8x96OR/jGt4FuAO45q65W2oIH/bOOsyKTsshepqnziaJDZRySWLnzcxbnySLWjVU
QabtUifUbSDqvGW2NPPMlPamSrvZY4aULdfrynIDGloK1zMhUm6D7RxlMwvKQluw1qy6TKNS6e2c
NW5ZnZEjWUZ/eIgfIltMBkRnzCWq8QShlX8I1dLrWoQWOvcpHguqVcdR5OYCRqonZum+rWMQYSvX
BrvcLHFipQkpSkg2GqtwSOMdSDb8qJfAw742SQXyHk0gMw5y1X14k8mFd5WFZ24RDlQ4HGsrUt5R
UOJCe25lv+B2/3BrH7JMbi1xwDw5LBU4HuR7v87PEWpt1Ez9+uTls4lUo5JMra3Zyv7baMe1i9DS
2MvtOXI7sz+2Fo0cSvRh2+TrYWtDZ8yPiWdN+oksVTEcOqo8Zp83b0QTVBmRcjr5uhEmuk2ETYNP
1oS1kYyELyzHzOZfnLEchgIgFkMxjlFhjSmtioolUSCszb/ex8eEwvrr7wfhwxqNSRfIriKQNQZz
9o9U19GbH66htD7NbUQ56fie3rpFvMx1ysmyyLs/hYUP25H5SlDW4BfYlv5DSxxkKimkWKJPw+Qw
Q8YVFD7Fxg0G+ZlfCb8PDpm2ekj0lKlWBryBu0bKQtBjlLRamvEuCsEGVEfI4THBwDRsHxQWMewA
rcXCHxdgnTc/H1sOuJWhBBzdsVZYReZx5PViHoQFmoMXpJOS+cHu254roTfC3kQZzpxTfz/a2Jj8
GhO5ebMJECSoVpMFfTzZkA4CXrTB9RfFGpo+2FR7Is20nVU3obv5aj3IQoUi3iUUw6sCtRBYlEis
TN5C7ZFsx7pUeWv511kL1TiVul/ybzaM/TOdTX6I4n/XN999+qHqoe3DVn3Vm9PoW39GR2vbxxW6
YyKV5I/DdNQ6iNGGkEUG1TRs7da5ovTnJEgMqsRJq2WkJ7RDBVRu1Y5arkI2NF/qmcUAYEivSPtY
KBdXRxSAJ5+y4rj6poLtwNBEE1oXTkb+lsHGGwuI2Q0A6EZvG8dapqI4X6DKTjs5iCo8zkmUI3Lc
Wsv2ScNAKZ+Re82Bdfuji8gt59Mera18HKiOl66uUeBq8jNAjeMeMQANnTnpbPvkaKcARQyNprAP
AoFM/2kN5ry2npLeXpZPyPh447U1jJ2FLlQWTd8BgITqaQNi3vU7QSm5GO4TPFnqU1ZS3UBmxo/b
fpfUvecWaaS2QcavTlvF3XfInT1K50yVVf5IplFrO60bPTjV2Zh1Moj3nAOCJjxlLZjAG8xlrLo+
zaFwh6b4UcQ4lzDKCyhX5V9vXj8zpTdHDaK4h3s2hvah63whIpxJsrJojC9ELfNDNeejnqmHZ3mJ
TI/f6il4AFjvyfOw8os8PjJXQgQnaOTbbOvNEJc62aGIH0oq8TCzUFvV+WAB34DVwW6T1olGd32P
Jv4UfO6tKQyGcyaHtjL60aQtzs0kyLqS3Qi5dQlvGzeKeAFpaH5olSVQXOTWONWrFAKqL1+3CdOV
+aIKlcjdMzg/VgSVtAqQETotlJZNJ9Gfzb6IilLJ7eRewKbydclWVCRSRPOTIL9dtdAiuqsyq9LN
Mao9yxXn9bQm8XwbVl4AFl1CoyBwRWoMivo5yrPM2i59vxkYKWuVhOxrorYsgkvLy1TU0CmCf9Pc
USmu4uygKwJBfsBew+PaCVnmktbZamgI2aj0lHKPTEkFSLsbbSvoPrs5vBp5xDwlSZ6mPJaSRnAU
MbLIlZfsIKkTFuZDuH5Slp2Uicnp/WLg7inXO50XIlymzYh5DZD0ZNcPWI08dm1kQj4oCaxb0kQj
MmQfNugU4QmAbsv7xPutFmOwMXyyiviPvWQAmrlrCodDZufA5QpvHYGwfPAvp1nMOHd+UlFLsmgn
8yhoGMeF/0NKDjTyqMqSTCvVMQ19jBTiAoUqnqA/yekZM6Gp7BgvVFb7UwG13lmu4yoyl1zypMX2
GDKz+AaPX8lXtEPMBAuVZZ48err8rElaMzTz7PBWtthYaq5hBkbBPf68H6U8T75ScCv4WbCIPnxE
dSZLvNTXCQWgnYgAMNiHn7MHtxFEvPZRZZmby8b1bTAmZo2iAf+W4ybBFph/eUhfwd4ulfX4c6it
97f/Ncjv76NSAMQgcgWuP6nTWcX8WiNNUqoT6MyVm5butvBduevlpf3IATzvk13w/qD6DXJmfuDk
Pan8vHOSNQsA1RTzGt4m7dQzSrPbNrzFFdTY0BZLvGxOaOavJunNMcThh02U2/I1eR9BiC30qvby
/Z4Kt+SMloq+C7Vztk6QrVg074/2fXqEWY1A1iH0S/7iECB+yScu4YrV0TF3IJCQSPgFuomo6Uk7
Kp42cBsIX3Gnnhne94m0QU/nKrlJ8ylOqQb+DtstOhe7YSzMpb8PKAz7jX/0kDb86GDB66ir8w0u
/CKAg1HRsmEhIg0wXyVVbiofAz3K13KOXPnqhHnH9BkCMlZuXs0ku7cDtWzzgVA8ePHnPOal6VCd
1HhmBeb6uynMC/00NXmTl8cuj/ncQnoO0hz1sEbOeOm9zxUE9JIxOv0c8qSaFZezlF7Nh7AD9Hx5
JcqafX524PbbT2RuVTzv4eOPHUI6Q57x5UFVQC2E3iSobTYUDCjZ8JiKCV283CxnuISm0FOvE2Yi
x5pkESlkLxmapT9DEgYyYdokPnLTu2xAV+PcSZyJ98NKGXghaQyaGySL+P/aaopoga0dSkWSWn5z
A4wioyigVcW3O0Xez89hly2cArJ1M3Mf4Qq8jo6LJ10iTKyKZkJxqWWLbQ+L1WXJcA7lWW3LF3BG
FfEmx1Wgxh/svZxcjQ1eAcepaDjvflv9Aa2XM1EVDMfJe1sziNc1DNiQ6Trbnr0i7vX4hAJNocOz
8f3WFwT8GCIP6FPNHdU5CnyHcLMdohwtXTN8GKKZWUO9ykzx9/ppPNSaEUDh2dzvWJYuL4oJzvtl
SSkU+4Vmo66c+G7dJUi3lGvYXnvCUbwDGoY5w84BHJDHn0WWzaGJlh2nTqoMb6lMbnzG9l56yziW
UzWUtPKol2YOXbQXOqh1jwBJQ2EiuGxrtFDoGYLAowif1/FIqPTCbGXPG1YiDbZbHhCt+mwqPVMq
cKe4phZfNV3On6u14S6/aNIzRHV0BruovEm8yhQp+4nt7jqqMy8c72HEtSsS31mFKMQx1CJoBtRh
LSf0dxFFoPDFz5GLxpmCvZqHv1n+xl2FXWu2jRa3EkZNucph8r2PZDX2VKK90i69+UJviORE9/UG
OuBRkUxTVdiETMIX4i3zy9ICgVDY0La5h0wAOpBHjpemStWU5Ktk1knba/GCXmIhnVd/acLmJgwl
NLmj7/bDaP1bl061ZAd2NFjIO3DHtbTSuHEi9UxFUtfjJyC8VZ6nWbCCsnqAkeB48nsCv0q6X4Ys
pjRxUgiFtSh3u9tQP2/+5Po90KKQA8dudJyenBJOUzI5E7O8Bc2UzvwQcYldpOlMLfufd/L+LKVA
uT9IgwA9L27rLdw0zWziXwI7lheyf7N4y6E17wBTyJjR7TY/CxwbCjXdaejCKs08qhPtgZO76W2U
TSZYyjnZYnazAecWOGPoyKzKpDW/+TllySmJRAmCyvzqvR5uwqmV43q2YkS0cxDFju+mAoWNfqdp
+/OgV3yE3HMtUVUrSMs2Uw4c6BPxglwL0QJXPua3j+9Lc0Pd0lx5XdJpfPn5RYFK2NKgNPKw309s
CAJvERJInZj8+/o9YKEVbD5Zxo4pRkNnNkXIQYXK9/dt3oJh2BUSkNnjVAZQhHejpos3X5RubtK4
wl/4jmhuzGVNbwvO6mv2kR0yY2aRC9e0GfedBrPm7qMMeZQSTMHQte2hqBpWI21x0yCgDmyCHoLo
JsXyB8eqLkEzIybyh8LXhwO9Qe3Tb7Xf9Rycf5SVi5EeAvVq97GAX8pVR3m+sBpgLTQ30vLNCmqQ
9GcUkPQ01/6H092vZzvz9aFpnNgwfxxkAD/UWdW09JYeIkpV76ERxU+zrjgHsJJ+/1UfCuisJhsK
HN9FyYr/h+ZY/7eioo6RPslIJf+aI3a99H0qReb7t/h6mNmd4NvCy1QafGfvK59H9jM4/v5afi0h
gNRn/gDl4uZphzPP3V+vBYqzS/m2yh8TumrhSwnShRA9DDGyCRgZ/Hmc//mFgNDB0odQgyguGh2Q
v998XSjbAciVPSCVykaR1+z459GKOAxlzbeV/fsbdEzZ7v+0Qc0dUrt9h7m5Du2oD1+4NJWfd9B9
H35GDF0g31ugD+qtQXBc/CGej5XINnU/aYT59u2E0NmL72Fx9Qg71Wc/+sMV/TrTuSKOUtjh0RpF
o+SfRME1sS0drZ58aN4XlSavY40vU50R18t4LnkEhQ/Ayd0nKEdzBVgKmAuphCcntAwkJ/tjgHZX
gCsVoQURVSkkb2d9ZM4NIkacJ1P93s8S72H29zfx8THy4AzfI6BjgpXYP/g27LtyRGZ7vimG2kQm
KPQ8QYHH13SPF8fk/4Hf9Z++L7B5kOa/MAw/FGcjlP7AMdrTzc9tb8EWsNrZSGcE/Q7pyfx/VFoL
EBOCdU9lkcDNUv1HOPB0RiV6Liu2G5MFkySbp4GfG+sCNqfZMH4/oCa+/G2aMiFoPxmeMXgUwJcf
65l63ZZSbUF9FnWWqoM0atvIewkVC+Z/Fur4aL4AipQLL4iT/j/kVtrMbdcpD/Oz91RkDqiOMI9c
2fLy+7v60Fvj00FowPJ1jY16AjXkw+rr7LEAOymSbzaY7b+WlRvWJlVECcUcJzUiXm1qt75yo12k
Gk6BGGbYzoD0frdETxXGOdbjH67rHSLytwGnhskQQOd23wAD8cc2pm3TL0KLbTipzbWL4eAGi0FJ
TDbo8P7fw9bRaE/7Iafmi+sNZGwn3I1Bjh3IJVkEgNkcDyBBRerK9amJ2HdtBvarP1vJWYL+JsPF
zlnWFN2KgfRJQvtELqZyESg/tM20uWNq93Y4tBj7BJQA8fBxei9Ei/Stz1iHHJK8W8ByQL+xlCrm
BCjPNIclutvgC7V3xgEoKpFMtyrBFPmZOEUWf1ZgjqPNFOXkELOJhW/h9f0IVL+NJmQlly2FI6tJ
T/TsWiTaPdDf5gZRD4ab1C+cohtvaEySCR/D7EqCpi3PzUYGBi2ZehhbBESQIEq6cg9PqqkmNNDf
SzGS7bzY/Uyw3pYQHT/N+ELFNMlFJGcqXpx56tA9iLjnK9ua0858YdNFKfO0QZGTcx59hqZqnjzS
8cS7QSo68cV5FdpYSl0EA+QFN0Vc0pwPE70OqEwW9dRSDqYyFNH9MD6wMRY3Rl0Iwead9EA1uXeJ
TKB1HXIJjxuw4oqPY/+JPojptJGb2m54048DzY1PpaAKnu+Z58AcjgWcDnTYW4dk+N8rR+IhvgjC
RbsvTrCsI34Frc7EfZckFfY/VTdY4FUFAW0ZU+yw6fEfun7l2e714iLBDyWbigkmaUz3IE5XdOz1
VY2gLBZ7tMl1ySk/iRX92rKAIejbzahfQ2RK1mKf+RwEul0bda36jI1ojCB9/N4K/BkjJX36PLyK
W/aT6ohNQwjv4Wf+R0He5K+IZJjN8H1qNG9ZahdB5ybTT0DqCORj7LB1iLB5jx/z4tZIa+vamhO8
lVUfP4ousZpji2FlsCvyXD8Ga4nw4lpqBBX92Tsr0YE7b3FyO6PC0j9ECr3gJQkK9Hzx6KSWPatP
GZP6zM8DiE+svuIVJHfzObdLPBYTB05H3HjjiUM4pS63Cy5jYb/0Ncux0yI0yrAGP1wUPF3bUscq
WnxsIcvpdqua0T4wc8cDFGevYcaG7TeAmY/4oYtL5Vv5ZTsP4yEYKI0DkMnP5n5K9kWi4/tIFBK8
gSi/wxnJ9k2BNcfqd90+yBJ5AeOxPSJBQne6E4BdyY8RCverLjpqPvI85pz4qpZ+OoHHyL7LpEZj
eXEa9HaSKjgWld0/CvSpcVKkdDTsLK/Pn/SyxV8bqwsoMUyIi8duebABJF/4dlKUCABa3pVP+RAp
kAG3dgy17ylqluCoRi/57tCC4pzlCOdhRuGpPIq1sw7O0I4Pw+xTCCEU7AeEci+8QSG4GrQ6TrMI
FlX8uZzxijgHGTF9G1y/cg44jo4cv8q2WMFbB/GPeAwAGFuZpS7aBJjE3sdp9h5D0JrzG+6EwQAz
KkVwtv9qV4NAM9C3L4fQMTM0C0xvFx9OyNnTcm1H9XxOVd66KGuvME7FZfPd0fCZcHeKnYLjvLC+
aCH1D0DsS+qWzvZ1GCr8KZJMAGvctoGZWzRIRoPkUtMe2lm9XIRTjgy27YjyZnUiAjFHvXRGc8u7
8GNk7i/UItXRFZN7GRj8MBXo50CjmYnY4I1v/BzmYRr3lDxRUcwXkOP7YO3x1YrG7kbAc/uyws0/
VjZt9xwx+hpsBjIwZQ4a25o8/ysd837nuU136ilg7Fy7He9xl6/vh2Id67Qex/xJ4qb+WWFaATNt
mXCBcIy/WMX10QmOqQWy8JZiS/0l1neJOxRNikBZ9bVqxbaj+dQ+dz3CnELMzn1Cc+NcuApZR2Uj
31F2EH3jcLmq6EPgS0whmC/NRtyELclJeUJJMbZ6BCKcOvmqLJKtfUzeWCEwN8i7UIfoLGGhHGKr
skVno9MXd+CHwJzoQj25fQfIelqcUyXm8Ct2zU+a8/vThmhafJLCGP/KNv+xMiCnYoym6UB6uj6O
KgnwvvQlneQ6H3d2Mc/nSPSDbic/dnCJHJKnpBuTVw9nmU+VyvpXNDe3HxMTfD9HvXvtA3g4YSuB
DPAix0fyXmsHjW6+stRQv2yIXZ+8xslAjFHmvinwdmQvW4hIdlXG1KmCGgM7GkapGLrqVAeTegJz
5nH9GG05dgfxKvSGL9QL5V3SIRjgrE3y2LZqu8yHSh6WiJDL8bwtbzrfHi/U5Ou7DrnlTwqe8jev
ngkOrlxn/GpaFg+1tlvHG6fLRUX6vIR82VNPirtTFrZo6cgQ5CflGERtLJVdZVmh7jfMXJ9iSjpf
5BaPn9jw8de1VHS9OdYItiosj8h6BFd03lGMGls0buJt7Tzmu+qOqP/2dzWtgbscGw6Zglixj0oj
FSfGycfzL9i2K5X40yUAqpqqRdt/QvYTJ+Qib5GPi2pUkuhFprPY/Nt4zj06Bsr6bmUu2LirNfC3
MkFVYSEH30cTpfb4qg68ORpxfEb1bURzRGRX2hL5HdWf5gb/1u65GdVX/gZewFg6zximTftqiqqb
JamAhQbCKS+SXrgvk5VNOm1QN7sGgoQxrTvP8lS4RiU0KZzo0s96FeOm2XbJRVvEYk9/GbfGmT78
Hs2fFn+cbUzQ1fay7qa3wCFcrpaMGOvQ1qO6kslMA8pZsE86R7CkvfUW37qP4BIIrJmhYhwKlJkf
KqOEdKAVvRaXLWKrOPgojLBPa5Y51imah2F7QNdWTcXJpB72PpELnNGaUeux+bmoqRVg3uIYpnUa
tFP25vhUGZ0rJ/+ko61Htd9GeAoYYebstUOKiCBGEI7PiOFusSKOKDEGWMnYeQfc6Wwew+gicBe7
qz5t3pq5M5riEhPhC5dgZ5/HPp0KVK9XYwM3D8H0+E4LhkneJGqnYB80+Ab7yfJYeqB5di6qgvfv
rF7NARhzqDdCr06qBQtTRX/h+iOLt3LHMg2dqL4YrXXBZ6NBdjjZPIa/s5cWnVu3rQ16TLhBezuO
fhUj0RoiFIexxjT0rIeYtms6QWdtYf8gQXtVF3SNd21H+TndxgXfQq9daUhFU1WfdaUf9IdcB/q6
Linf7v+mvhcixxdRqquUc17nyA4jMRhg4Pef1fYivzYmREZpDy6k+j4bTWhPwWM69X3meId8LtzJ
TUnhCqtPwQwAkdO7qAgfMJftIxKzKV7LJiWSjryhR11nKb8RhOCNHgrRQMPJpbNA5G0jJyoOAo57
EFw71hxOTzSZ2+ysklBH83l+2bYif8oL8ZInIjBaDLp91GBODlmcqZPN5mETJEJFWy7aLpsVGyEk
9KfjXKgkFVJgfBgBHxW7tg3aR9Wh2a5UiD0OtBTiK/SXb2OebceoR0Nf5kt2TecTz1gHWWG539hs
/LtkKLzHCGCT2pczNSjmAxMGlbhSf3d6Ud8LONLxYYii/GrA4PdxkjiDHibIUtiLdchT76x2Sc7b
vkLSvJPNsca3gNOx7RySsegv6yywrt168S9dQTMVnUCa6nhx93vXzeav3RRNp21xXcPTZRPe28ks
h4Nwwh7pcNh/58L4qyQIui8QmvMq9cNhFrvEaTOwrQA1p/Mh5OYOK8X3xw0Fne8Z/Xh5quj77RWL
UsMertUNuzybfxnWzb6syC+4hOyBXac8Tqi/plMnimccMZwXKoLLETBRcurtpD1GIqrurMpW6dyG
xWe7a5+aCoRazsHtGLlZ9aXX7tjvAq/vv3h2pi4m18tQk1dLhWojRVs8EVxuGinio18uc8oh3LvF
62q6mLVTfqsLL3q3u68dT1/NdJT3gZD9uUcp+5mmAIrixLRFwES25XWYZR55K8HRTEJM62tzSF+7
1uzaizu89jNqpAcM0GnQUuTu0VkLurJPBwUhlx7Y1lPEjHTlpF5DHNmFVlkF140Y3NeiKEY8k5Fa
xTe0iYo4rfnclLIcc6JYRXDehpMb7TnCz7idWmzfF63ox38JTm1FWgvPs1/YeDF+T6xYz2fWWOMc
LirrrJSB+2TwDAhXzvW0Qw8Gk9ZgqV6nGaNfIpKFNOKUgdLqs8DDwihWl7jkOo0h37nqasFj5LV2
x6VMB8qfM9J2zfJtHFfWCouSc9okqK5+n+mmzTs6hfOhq2bvguJ5DpQLLUKS+SiYf/hAW7NjGxXj
JcbSirMs6ci4bzJpBQdLtmCR7W0Onsehab5EYl7SevBwy7ItjMQmHTmPdP3iBLQSOdwufDMy1yRV
F0S/Th8WWeD/LpeE1BN0idXfeIV2LDxVDUJwbe1AHJTAzWMHUoZJlKInWFR+PR/zOaTF09ZIn5Kk
qYM5xqI0vsrSJaf2umz73A1I0d66GBQMe04VWT3smLz9JlLlTHmzniwbv1z/NpxQgNzVDlbOXxvg
rFaXzla8VNmRRl694AODxlufpJy2Fx//1K1ohylFXM4O1n1BXy1GoAGUuY/l4bxmbX25xhklnXSY
OICJuwYhzNDDcyyfEgyyJiHLz3leI4y91ywV2juwhLxO7WY8HcLxmBsLsPOpmKz234MclhnLXnBZ
bXcIJD3Ax8x26QmdYJiXY7dXq48q7F01iZrn4KMTVE7Q8yZ6EzPwe27/R2slkc04DlW37tENXILP
iJC7xeN7EdkSphGCd7sp2bpOtojLJIFCRCuYOE79gnW4Rd9z+KhLeALvvbHepDMkOIUIXVjFrosp
wFmcbLNKh2wRhOPxeUInScZXIwklziFVYq/Q7PNhkvVpo+vG02LLw8EVx4ypQ0MxaMZp7S69idtD
r7cH/TGkgHHQIn30xkCUIcrzsii9C3ua5NqDjypHchzODrk8vpESXeCDOFeAjrp2AZmRuouEiLmi
uj+MsX8qx6hdV0F1eKbCW8Jlhrqs/UPeodfRHIQGCZRQO+j6+Goj9YsPmYXfI925OUswo3d8mfiH
aN08/0Q/sn0W8dQ8WaB+RlwYIcWhPMLaOYCCab/bXU2WBSq/ULgvhENS7GcFfmbZba6kKbpBanxD
/19AypzvAlC7Z9Sny6vezjyMb8PpunLWFT8trwVENic0qIXVPGKSqaNz1C63aOd1YvV3S6fr7qRG
G3TlEgt8BYB219/FZsODzpSPYEnIPjrtsdJcH4bS0ljIaas5kIFyQswqEQQnFfpju8/aeHm1tmxZ
xc7JtXQe4rqsg70uu+6bgtmOwnaFgZ7dbRZWCLaqnOJAOqEGlGWDev6eW4upuJBRu1261UV+hD82
Z5gzTE4MaMhFxyTNbL/vD/5qD2fO0EdfmhkBjCGNMjfvUwqK+MztVpykb3DosKe9awfT+BlIBnCO
nRKg/1KwJhKa7uS44J0obuHC6OIs40vy8OuFRuCyQxg5OkR12FxY+YBTD4BwSB9g/kQLpMRdMfWL
OzzxYHGPBR4xmJpsEYqvOw/M35kUjcS5goLZ6waQgrmRJfeTZfdGQVccQ0csdysPe+8nWZwcKjAf
PyxAVRQPK5FfWYTh4YXDpS7uo6pVJuvy3PKMDCZEXycKyldCpLeevNmvHno0ba+Bb+bfc+Uw8rHe
FmB0GcovSO+Wy06Utn5Crn+606opuAUEIulaR6iIauY0JIo6SB4cyofRHlsife5QtMCgEczOv7Tn
w28M6sE/g6leAZtUwaPM8v44osz6OVSDs0si8JGFMj6V3rCtO3hZ6w1cT7fcu9MwQzZrEATYJeWc
zOd5qEDNDd0GTDXPNFRidCENZIPTcCownnCPdK7o/9oehMd9Pnv435H5ZFRhsKQB9ujlxssi79bh
2pvEdJW7Drp2dpCLCCuCRuAMF42goUe8LHagFKIXH5vnfNeSgN9Ky2S8A8Jy3Y6cei13YZ0lwGRq
WRYISccViDDKJXdbSwVgt4VChId6Bvi39+y2ROhm4W/yAJgfcJZW7GdP/FsPRXdws2FJ9RisXyKi
xXyJ/5bCgEbO8cOAssfE1wWB5EBQUgVq3f7aQ1rxMi5whwK+lEH8VtjlXlpW4b6uDX5eC0LNd2AI
qxRsmvsVts7U0f+IkjUtg6FSyNv45bqf9FohQaugZON/VMYN8Vd5zWXluGtwHEMdYA9TiOWGylXt
UQzo2xWtrNb5UiYgMfAbdFCwA/liHyL0WjgUJC5sC5nZQXtAZqX4VAeL0in7Jlkd+fm+8JSMzbiF
t9rTlKE9t89ukEn2PkvQH0gqTs0XD5Haz2pEB6EoO2qPID0BcOUzU75RX3JL48pZD4uVWmQe12qC
djRQd3np8sk6VxWLeq/KOsLIa+wvxgCfXk7k9RV1gejMyuz4mYpxGTEN8vBVuJDZF98eHma1uuf1
0I9uWs3495Ct2S2Qno4STzQM8dngFV243xKLxAlB3uWECsXcPMDiLfeK4tZeMdX9VHrBdCB9wUNg
7fForLTzucjW5XOCTuRODJMNpTOoD7hbZf8G7mzv/cAfn2LS/ZPjIxHUg4z/jH7EGuyshYGDivAZ
LlB8vQA+OIl5ZNXF01eA0+OdmOw1g1Lf2w7rYEPiGLFpZoPfntgPFMpN8eDtUVm9pIpmXWnpqn9V
FDv28cJBRfbI6GNN5fTPVtz4j7gk+23qU9VHn7lzaNGBAK0979s6Uf1Xh1pQD1KvbFB1O+/pzcOu
+syJtm/Fg/KH3g9ux6qQRPkBXycwU0rCywa8sCCMJOk10Ajtb/0ViM+KbBocEszde3sZi3N7Ktpq
Owdgvo5PWbno4FuA1nZ9VvVxO/pp5it7tPbxHPhaEbxqUDb02sBtVIlThvYeQKCzkTbG9lqmqg6V
vZxP60IVc4c0UnD0/U7HL2HXjQQVKepmaYhjQWEHe/I88BN7aw3zHKCND/YLmDRpPGivFY42iwZ4
PTIU61yI/oeN4nw07Gm0AiA8DEKvdUEntcxrUEwizwy4nTkoaYPkVb7Z8n72EPouj6W3hEo997FG
rXxPgzjm3AeVCYGhm6rqhwkXLpS8EEqxhTcN8nWqt9lZd3yKKNdU9z4p2W5DfULOZxn0zco4Wa3m
TvwwtzHSKvJljuS/Jivf3GCHkVjN78DoY8d3aY0DB+bLCme4JkwXtGGj+fj79tyvHXK6hhGkalqH
hslLA9YQ9/8OEqBUFo827IUfbS8Mt2l+x7h4QadolA9R4WPzOs42PjdpUVa06P5wAb+2m80FABSA
vItcHl1CmkK/XkAZrHCj8jL6Xr9fQPuOPGnrpGHG4cw7/L94wfx3Ppy/mHX+X/jd/7eGMf8fGt6D
FDTs+v9NMP+HyNF1OdBMVeUvEhDvf/SXFwwqRwmaunS0AyAlfyk5cJD7rygCnfhm5vKXiINv/1cI
YiGEowAmiw38f7F3JsuRI1mW/ZfeIwUzoIveGGwmjbPTnb6BkD5AMU+KSb++DxhZ2R6MLA/JWtcy
JJw2wBQKfe/dey5vzusr+X//DyGfzPptk8WHKAbIpPufcBw858+rGCURSGTLNVeSMKcZ76P7qrP8
rEWUS94EPQaUekXic+KEtWMvm8Z3xxczKQPiIbz6IWVYc6MnYpPakJiFqBJDtrMC9MqZwju76+w5
v5WhyihBDfj3HGMPs6CSUJwgN7iiCSX3wjl0KKfFqvIi1mO/SE9ejcVUX5sJw7NNbRfXDWf5u4Dc
5kPJUOkQE41+cEkoVxG+lHjbD7lPcSO7U84Nchl6grXXcYtBD3NRPK4YSl0BiZi+5iVT5e1MGEHk
yGGkAWMrpOF0WerWdck654x+Gsy3PNf1K7qJ8KJzh15GN4dqxz8g7GT0Z3g6SIineA4h/fmCgSC4
F/NkEQl1zDvb+DbVXfszaFJx62RVeCJtvPuRzCQRgzJqrLuUad5BOU73gA52Omc5eIDNglijjBwS
5hizmbgRSIegV8dJzKAVeJOYVXLVN9r4VvlJpzZWUwOn0211wi/wZRRz+5BNaxCFDMdPslHqEawS
EXuFobu3NeHjS4cTRGBXZuTh+wlTb11RdLFrgf8F4sjkJ+1OkljtIMJL1L22yzwNke1On300UVzk
qngjLVkdhU7V3nLT9Js2h+I6NbtbQyfemQcA46pY66smLkYoVUG/D+awt7cdUWe0h5fB7vg9k/wL
saecRLlKA69WGv3e7jl4MQCLo64ufb4o7fYNWTcDXgDPOGaUc4e5jYsniDjyc45wP49w6DlEJiND
25W+l1kM+jw6jej8OPemrL1T27nDZXCF7qOhJtlss1i0VSRadI6qlEFEeFdyW2hE3RvyTqafaWaz
RzfziretChCBSJSru5SkEmqcJbhOulpvPb0MG2qM8tIoI7u2DcdaIrQLrrGpXeqnjVc3yXMcaCgR
Ykjct3aeaGDkhEAcgqLjXzVmedSNhiY4Bszp67CykAh54p5QRokzwtg1shwjuYxYG7yblB7Btypw
8pPZ0ZOeMo66W8Z+y8Gt5Hyl8bH1UPhUheMoi78YpZ8Y57i122wnqsD63k5mP2ykOQ0Po57qeDcu
ufWiiLetSEhrh3sLJfPXDq0QM5jJesWo2o3RuCiqVnIfwqPr5BMBs6GosRMuFCQls4g1iZvSYqAl
/eyMprxqSf95G/yWfp3lsmhX51JxbJIq/JrhVybXd17MEwBL8UR7rSYKkFkZxaNcj6wNxeI+lFX5
CmZRfOpS980wp4ZTU+dcrMFffnhNtyBaRbBbrd3n6kuWDL0VgVBTAT9W1b2owOXMtwRZw0mqZihq
jEPJIM0T19Kmr8h0+N6iLeZukH2rXWdSVQC0cHchDNCoRLRMFhP1Ke2mFPeMGHZ6Uu05ry3mGWZP
wo4js5DrQIgumZnsaJ2zBJEhGvNAKZ0+2KPhHeoUaeTWECp2mcJ25oudS7HTLpvpaJtkswtGctkh
IPeVYFWnvcndteIUtaMeOtriXNigzD7nadYum9ZSzsRmFg+nOJmrkBMPgukxWIh0cIH6Hpmr0Dpk
ZNnfun1nfKuZeNMssLLxbmkXg81FS+w+RsZkRbjuuDdC2X71p4U5Nf3ZF9QBUEX6NC53aupxOzve
0sWRoBN4KxcR09e1GyBdcooJTzEmWDBm84gAsoGPIKYrtL0piT4551uCw901QZzzZHEv1lTxcc0X
z9ak8ZoezoGy7ympvOHQr/3yFA70iDh4jSk31sRyMHD+rsUy+F07I4HmGHjabY2ogHGdJPAcSnl2
OyPEJAfdLVqfVHS3m5r0s36PS18Cl5b+lxClCnIPGDJrrvrwHrIeo5RHLpJhU8rIz6Fh2z1gqTUf
mBAljCCpZgJoD6cxmZ495BIPLfi/h8GCFbEx0yx+nkgq+OIYXQh2LqgmAoaT/DmsfJtNauK2CoFI
3JnDXN7R8kOJisUmUmnugs4t+6geNboar2OObPG0I7Z3SW8Gm65kGyJy2VLxlTd06vi4fm7sQbhJ
LgxUXG51YRPy3PX+NfFM/q2elX3xPNqs9G1V/OiGnQ/cL5+eKP5gkJK5KH84eL9vmcQNoMWMtgZ8
u8SkKTbNo2aNnxK++LcmbfVpWjrvQOLbsJ+xMHzNXchKkW4NfUysYtln7mJvZksNO0zeAwk4HvvR
gK7hylY6OMlUAqCbsru2GIjUaRkYxHXRu2yyefww6fhU+5l9QU9Cd6nSLl68cKjvAPrgAeR6PnX1
bOHX0UyuXSM4ZG1n3OY4PZ2dbU/efSG0/I7dNj2mswGXr2tnguY8wCLnRQfLPRG000EsQpxGa+if
mcCT3WnRzeN+YsIELrrbOBzES36ihIAdvSzmFoMZQ4nBEe09npCSBmVGjjJ5TtZOQnFh8FW4t0Ne
xhcdiPnU82AEk2pPN5UIv5l1Kr5ZPUU7/Div/ZIyFfxqTnF+6mujOUDzNkJa/mw1LD/JQ9oFehch
Mgz26Zjld7HgCNJAGdjmyvJf7DoNb22mIjsl102Tdo6Nz36aPL3rOtuuH6tFfCFTi1yjUYayuWr7
drAis8IkzaRnEi+pEeeP8GFWIQR60v7oBCSC0XxBq0h4l9Wa17avUp5jwqpMWvukXzYRD36ufG3r
Bd9GglzJCZe9I32yu4UfRJIQJrKqk+leW3adXSnUjeWRWaL8gmjfS19tn1s8wsBGNmk36Y6g0tx/
jy21LMwJ6lD/EWnKkrUJOAVuScjca0vyKcfe+XOeG9W3bJztZ6GG4Mlao1IJKHtq6WHtAHeVp4Cx
QxQMIyBiMlZ9slbZAH+6ZK9myn8J1jBW5z2X1V0jWpkgvwTkfh+BvxR3rVXsJrc0rvlxAP2uIa8V
uOWfjvZGOldNSwos/oxwTe5Ni2NXL+re8aZ8iYbBlYhUOiZ/T6E/dLtS2/peas47G/VH7Ox7SfC/
hNi/JcSSbvO76um6HtI+fa2QP/9/Ep61ZuL8i4UXhpBgfaSw9DTcD1GaLvxYIkrA5K08unAtlv4J
w3Ocf5g24FaqK4gZVFlUP/+so2xeEM0v9Y8NugYMlfWf1FHOB2U0xdqabeNaXgDEPvDsD82AdOmm
gb5wd2KzDohbwjr6YMpWXxDKN/u6RW+AmCQw33ojiJ8CKbrTUlbx2ejS+LyGVQEmD7hJTb86MNAY
I3vEgbAJw9x4CuHIbgPZeOmuNpWILJnNt5hIhx9ZZ1vXs0yKZwZIaofkBYOZZDerTbrR28oOmDe3
yAusxGT3VAyVjnVb+o8DYZN/YxhZRdK/SJW5Ai5aQLp3QI/oRnwEFGWcrMZ6bPDcd9Z8BxtVHJJl
EJGt1Pq9+Ny/LJG7P175V4Lbn7sf3vv7CcekFYVNI/gLNsQ2LHNO8rwheatj7JcUb7g4R4I8uAa/
f6cPJfL6TnhOrIA2DzwP+6M5Qw++RXXpF6cpbvutnWXLGlppHOgIpo8kKrqHRWbxw+/f9N98vbW3
ZFo+iyk0zfX//+K/QcDXT2XVFydI6gghjaHj7EG/wNsOs4co9z9/Nw8HAYEVK0DiYyspESGjJwzn
J/TPOAqrrtR72nfWdDsU4un37/XR7LJeTxFwt2LPMcVfqSgkchayhDR+auVcOFTmMWdHtOf1NiQf
gKG+nG+HbrCupz4fj7rg6LxLe7//j7/z6ruhiWbiV4Ld+0H1X1h9sJSDk51aDgCwdvFibn3M/U/C
b+q/8xj8dQ15pmXhxiKm498knXStQB7c+Rk4Lq3v67Drt8rgDm5kk8vT0q96ZLReefg/+JJrq0hg
ViO09iODEnXKlCa0ok9Qg9CojPyakzNMK3yN+fXvf9gPS3Yl6JkufFFMFOyCf2mIunRTLHhI6Snl
GY8KcsEj0ZjdcpUsk/Pp9+/1Yb99fy96clzKEFGk99GykZUKYCSEppNeNOHxNTXUucCmam1//z5/
tsH9M53ZwQeG129drvafb8PBL7Az1nN6YspDG3uegBNs0A3aG1xp3qNM0xKsPOMbDpyIZOOdWSby
8vvP8GHtrN8V/jgbHcJ4rO32B1vRyAEbqYriM4x9sm0srK6bhCLoEgOvOddJ6G0Zey5/s5+/X8Jf
NvT1bddEP3JDsB3aJo3GP+1AI43AWhNZfJJh7HzuMr88MxhYbhrO1IfOachzRG82c5Bd5iSAMDMs
42nyq/m75ePN/NaMojznyM+PCa7xc0zNeY51Ztz//ur8u89JG5OjAbmHrjA/uq6QeMYT+DvjiIfG
f1uWwaUX3xaCn6jwcZNXeE+CzZKBB9kZ9ZRfzNHGA4x4JT4Nee1eCSXi04yK70YYfh/AL5N1tq2l
QP7x+8/611UbmqtZCzMjJ5K/GMRMFMQ1wO70VAqTdM48wUwaVT3q/t+/z1/vxHDtEbO5YTfjBvk4
GTBsLorRQ8eean2PUJoOWJXX3hX1mvf4+/f6uJ2zTkLkOiGMKzorISF7f14nS9iv1oSM7RyV7TYJ
43GLkH2ICm6VfWw3CQ22abmyiIZ4McoqOSA/VH9zYS3TW+/EPy9X4Gh4VtfwIDIB/kIk7hrsNq0d
H6kXuuW0atTCjRKz05ySodH3BsCbN0/GaZSmAz2TpZHIqlCkdYxokUBd9egHz4IOwh0qEHvY9C2e
pahFL5NGNrE5l0L28VmmrQ3By4l/jvNQPIdLoS+adFa8PW3nPwbtnBMpFnpXI/qcZtOXk/3g0bB+
xCxrIlcPrWsJmX3Ymk1qPBnBpO+XBGc4o3853pbM/V6LeDHfNJP8S28gN9uIuYp/lqHhQfIvEbJv
wEDGAIQtlzZgIAe5cYLVLIF52oX7SazGKyR261s1lM6nyXEaYHDxWBrMjWP3ZzEqd9qWeMIkg8tM
XhKHO9v12FoQ5Kdvg2TzxlLm/UxqI7QjwHr8acUkOSGhWSTD3pS+e5hgZYEXCOb+exgMWIaIQHiB
vdKFD7WVsd64+5N8n9eCt2+azrgP7dU0R2syeNFu7G0B1CWXYP3b3qv5GAtSuV2bTj3i1rQwnuiQ
LReeM8VzC8Pt9v3yxv6kdjYBc/eN08r8XOugkKfYSnznjJVBYkKDiLJrtcyaXfC+WyHpveoUzdco
XHPBK/xwmOIgSJlRUVga6ELDtVsAp/dRZ5ryyZ1T9zNmhcKIbNrwd05uB9U2c3kd4qjkxQdQt8Vd
mb6h1EEFFHfdkhwE8E+9wUztPWaJ43wKYVnZG8Pm2pZIUt6KpLT3Vle7r0QSGAVVbI9cMU5LfQ8E
CeuVykmeMcd2viU7fCR82LXSr4Wv2JpoYD1bGAaKnbOuQwSU8TmE5JdEC+OWFN2sxQHGKmu9r3DT
D5ugVPqSQM+KsVWk/bJR/ajvS88wzUiXnHNQjdGZzPgC/YaZvY6jngW2A+vYvMopMY8QuVi9Xu7O
dx3UvVWPQ8Xge7Xx5MucC2Ym7nJJjCI752GxE9pgzgI84RauYLtXWWAdk0nXu5YA7Wgx6u6eVMz0
ZCKKvJqSaSXqFvjx7N68WE6lz0Nr+nQzvPgpUcEOFWn+SscvJ5iezn8ce8QS6OAANg2yGKCSA206
5yUMue3I/j6YVPU0FQdni1dNRzY1H4ykqtuLGbQsXWIE5lxVOhDpeJuiiDmTPLCX4F320yDrs+Am
2UgDKxl9fYBPJV+ryEMQBTna3GVElGL3CJiV5750oAYuSZnedmTJbGhfzWsmgQuMxXb2Xpt+8jFQ
EALc2FeFBxF9oDXTqGo65KJEckvQ/UZq00chiG4tFfIB482baOzXZjD6XWaUDsJ0tyK0ebRPhhl+
wYlBjDTymSJa5pCn2oAdoXTcs3ZCix5zSvx2So/J9Z/GMb5i/p18USg9dtJd5rMsSjZgdz0jlfZy
46eOc1FI3e+ttOjPBr5a2s3+NcwT4tc25KgHvSDWo7WT/kdr5s1xsWqGRxXqMvpJiUOIWO3W1iY2
kuAaugwfqC5c5L7jYutPniYgaJ4K+odqtMUVvI32loOSK7eTz37B6Kv4hLY9QaJmTo8LWRiIa/sG
1REoseWSE/m9i0taU26uwu9ZyYwKTMh8kqhQeVNO0ZcuMR9Cb5oegmlZdo7Gw7M+f7wNrpJRRkwZ
y7teBToKuNOKk4uOl9SnHINlt3AWycOZZ2Hlo3o0g5StqIIS5DKyA+YgAiA1lD4D629bcszbC226
h2EaXeSsjV0CElLPQaHbrTWlOGnwwWTRamDNtsqnobr3Mru8Qo+U76ss99Ye8TtpNvmsaLChupy3
CnfLOZsGEzEjkq6vTjb3dPQru0/xaHQG6RGdPDst5/aNPdHy12PJwsw4O1AiFMZ9sXTBjoyOL+gn
vT3+rfFlcKvwp4KkzKyvsuwnu/SCz/NEK+tgeimTlwH9WFwPnMequT1ikRU3s9H697T6lgiVOEFb
qg2OVNDiSLPQVpvGGrofDWZbNHnZcm6Vc8GrYl5E3E3A9YV1Dfyy4ghTBYchKMQ9YmVkeTHjU4r/
TLq0KTrryUgNug+oXs/8qOIRbR0DNfjfagPw0v02gyG5Rx5J1wBR/zasW6x2hIjFPpyRDVw/7zAF
eDf9UI07otrcT/nS01RWPZz/2Mogr7b2hSuYbh0maC35X4cRzdmZGI4L5FozipGn3SVt4R09DPHX
NPuYbDXae4y91tqW4VQfChOpYaH78HVQfCU2mjYa+yklflTVHR7i2AsPkuxOQGeThRqvj5NnbCXO
zWCG9a2pY479wql99E5GVu2W3KjdTZoRflPkVfCCs4smTt0mV7AMw3obx25xWgyx/FCU49dMfIZ7
5aLopH8txj4y8opnuiumLqrq0buhYm8OmDcCCgCrPhfWori7VHOZsrK4a3xP3Yb9PCNr7aUAgxwe
S9RQpymsjM0I+OeKkMf4koGMOGBwLN/yqg3Q6jWi/Yyfdc0TzfKfwitJM2kC0uoNADW7Jiu656Bv
vpa89K5ra7eIgJ7ZRFPHenw1GxcBIGdM45QA0895uJoqamWF6TLTwxVGN1BXdbbjF09xntjfJuZm
W9y6iGWRLfa7KkmWSyCG+i0AYkAedYbgSfAMbKVDOqDHUN8Nc3VnmWOP2TZnz24LnhpsAh0WvWh0
gzb3PhGFUwX9N9+lVsSYW83ypwTKxziGsQo3tqookyALtWQZXGavsW/SyRs+YVwa39wuDV+SQTBF
rFaL8HY2dYhR0gMJF5QRHZHqaPjuciYAUSRMncfPi7LSGzNH32WEY2HhJszqTTrlOBdIN7pZ7AUr
QgHRH6ZNfPLqYsb95qr56OK+v4CAKrYFeKp5CwOd+X8xDDgZ2ZwksuesnY9WPKmz1ZUNMmKYSGxn
i04eQ3QCSzR79oBEb+YxYtEdYl0Cuo2SXhtPjIzNPQBJfjceCgccOOrc6HT41lAbUWHIYlvhnv/Z
MnH8iqGBpUxHybzIoMHdENjdfPRNJ35ePNt5hYBo/EQYPV3H4ZI8eZVGWVnzsrM7i08WSc0be/C6
r3HjEl0xwlJE/fWJg3G8U7EPgixvH3znOUk001nN9hoXMYuqfIbjBrk+NB6CkfilLKg01q5w72rD
Rw2uFqST2N9nDid42VGZkVZEBBU19qZy3JqsxfQtL2xZAW5n1j5IVOio2I4gPuz94E8/lHbEgVoe
WWJni30OEoRBvX+2e+ZzVjoiQvGGfZiIJPJC24AoxHI2sxknnlceBm296oYXltggD/bSwuMtl+Lg
qnR+bH1mMDah1JesGn8aDQqOVpc4VUbcmSmN3R1a2/mcdktxJN6QB848MlxtOiilUqEwUSARqPF5
6nAQOrtDjURMpFAeJ9Vfm2rOriExHHIYdBuHA1dEUY1NZZpvJx+1o3Rn/+jBmIzMcgwpTRDMgunj
AVHHd7PVg1YqsmYfqv6H6ox615D8erD8tN6UrWDUb5T7bmn8K+Yh9kYnJIRN/f3gGK+p7+5Jmlo4
p4ibquzPpdG+TKVmKBaf4UN+arr4wpZLwwgxyJXf6Z9ZmzwTM/MA/PbQcJqOqqx4FWY6HXROkzLA
JGsxPo8YFA1bYViEmhZrHlVtv2HU4GBlJGzy0j4VPhJCYZv7bGiuZhlMG4Af38pRNBu7pKu98Qwq
gmQahs/a0d/mkQSxbLD3bVCQnLKIJflsNv0qVieQ80zEJ8bDZcHTkDoHS+9GDCAoSpHMK3nttZ/M
cByeADuInezTx8BJ5DGYRB517Th8Mewu3M3TiDyIGuZ6wFh6xC213uaLefacNPji9251SMsWMAL0
8+4EiZP26IQOPaoDIedDjadmh6omdzeaSItrNXpY/UncffBsX3w3/YABvdEUNHQ2uehD82CP9uRc
qbDEOb5pJTGShQ3NFE5hm2evC01nSKEZCTtMcRUrOphyZqJ0Nd0MV0BWEHLYJ0Ql5pyHjoEzBMYN
MuAg3eLxyVYXEU1TH575tcwFOtHBjl/CJEeIG/vcgLwrIwYvDilE4JAQtmiHNWVRwrIftjXbC32m
daaxYIJ6AURqYNRoqTFq27vKUj3ftDzjnsM2Xi6G61Elp4GxQ7/smzcZnv9xp8RC2THgwEX9SH5P
Za3ViYXT5Uem7ek28xfrmkxXvSfvND/LfIpfkHjR5E7cwHqwek/tfK+jEkn0aL7V9eR7FyXHteQV
Cqeq9Jr+c0sC6DYsDIAQjeV0J872vLThQxaQNQX61oODucf7SH01+eqrX5T2NoXaGCBGae68TpO3
OhLb1eDl0zzyTzbApyjtnfjsSI+mQE+RHw7oit8nNe/vNzaugcHP706x7zCzyYvxgFq0/PL+T0RY
2g+mT9lfB5k4BJ6nj+iUmte+VNRgc2fTJQhxYE+aY49BscmsR1f+o8i5mGkn8X5AciSJk0YxsYOM
UeZ6hf3yn0WZNuDjUikOBiQlzMZTfva1qg5+6fWf61TxBdKMV2Qf0fc9jZc7QkatL+Vg8qsjmuAz
T3N36rxqvstnzrvakOZRE++MqWNZFHpZvheGlvip8Sj72lUJjE0pa1EYNNT2w1AE3XbMV592qumK
0LxkMxgsqhOzE9vaHb32lMdAKln/pjauRZ00rzT/UizyGR3FUF+JDjDKxioE1l2eHQi9q0Rjl8jx
B10XrTJvPGvyrupMMyHTHs2rWOfn93VnoOTejxm/gKNV8VxgqbiXimgGzF0kxvJoaOKfRrWG/BmU
WffFsF6TYmDKRrTRPb/VfINzlstGkzJyrUZf7MoCibC24lC+6UsA5OQWlHS4rWsS9XyXFaDA5aUb
QdDrfVFk/mNiC2MnJJ6Kpqjp5wdNuJ2rwPxSmmsIX+V2p6Ba/2+tuFqWT2xVZDnBchl5od2iYQ5s
28kwv0jLczNEArk4pD3rXhocr62APuv2vfFkGXb8U1suTaWM1eRoXnTNqH2llYgzk8f5+AnQFeoK
a4rPI+rE11iaOGdiya0DIJ8f0xmYTeIJxPlp1a950KsTznADIWI/FuYIySW2HigO+IYV+r9hE2Oe
4wQcT9UBdI59Td3SfVZivbylWeTngfjky9jX9gNYxoyTFh/c7nP5vdRl89qGhLPyKO/HM8ju+KRo
uZaoDxEGaKRiiUlHTrX8ncC8cMXm+zZ4PRI4C1JIo5pvlRkKCA9xeMDEHp9Nxa+jVMzNPjMrjeEz
07GoxEHhKd4ltb9cHFrgl4Z8yJcOd4YXaV9bVwWel1twyPHZKxw+uaLy8bYV2+HBdDyaH4xFCadc
V8EEMOjaazxaCh7CqSgPFTXhJAZWSaBJLTOz5pVRJBZrZrHc03Xnxdua6nQ/QOd4ES5XCmCV8YR8
KyaTseELC7WuwY78oiggqOycJjY2sdBZ9NEIBjAFYUDZF/py/BH61MkRBcb8pa/T+es8hkyheg7k
kGp5yOwkxwqejE3WXuM7qm7kpIYnHEvh92Z0459pPYvz6MkCCf3Ek8lNJ6IavWBJNqJiBYyijV8y
HzURIiyni7dBTYN7WzRpvfzRfv5focPfCB08TzA/+u9V4tErWW64WdM/CR3++Kv/SsO13H9YSBw8
c03j8hg4/0spbtnuPxBqm7CczPfkFetfOgfX/ofJfBqwgMvJi048Df//0ouTFOismgkGASi8w/9M
5/ABlYY7kiQ5mzmxzzAMxcMa/fvrWJoTNuiOgWdCNTkkck0Ypgj8pNMf5cE03vuGR502j1W+M81c
vSieBJ9yt0cM2Yuq/fzL1fs3EgDrw2Rs/TQuo5/VCWHCb/O5Ir9+Grdamlwg7L6xWyS1Sa5JMR+C
Gt83siQA2uPkohUa10dWV4aEsMPkxDEE3ztwVxVY9V0oZd7yGhL/I+3gT3AMKXQW34t/WODF57+x
bLzrQH6ZUrx/YgIa4EoCUjUZq334xCkOdvi36saZAbFtfWIAPo0u07+9CuiG0UWbrWybBlildeDj
oFty0zmUY7cQ7D7W6ruce1SwqdEw9FNpjWm2lGzfQeflkLVr4tPzgWYLPliKKCa1z71sr4gM8GZm
6Ia/ni3G8m+mL3/9GXCiMEVHMcvacD6KXzjW4nNtiv6GnCzxzECSc4Cb2yyNBp3JHWcN8djEVvHl
9z//hykX+MMAAmLg0FhFv2O/Wxt+kUjgV0hczv/VTRVq6wYg+nAD5w3EfCyff/9O67zs119tfSfB
4HXFixKpEX5YZw0DG92CYLmB6uW+kohBanyswsVG5S13ZgurG93fEtYRvKap/LtFsy6KP789C8VG
BwKJFYnTx7eHx5jiMwLss3Y8Xsts8F7zYv0Mni77HT7RerPQa5GHqWgnmE15Hfyg5UbAgljc69l3
OjNypgwIDDV3+Qm4iO1sZbgsPxpjbLamAZ0m8iA1dUfP8fXwN7oA668/FOxNtg2okSTBMFP+86I3
/cGrPC82EHbH5WuKvzLZWEauKnfjLIRXnZmr5G8w2UFy6RZ2dc0MJsKtGvykj6trxhyMb9w6G3+k
nRN8H71GBuff/8QgTT9eZYcYQEbEuO4RqHgB4rNfNxOf1ogJvty5ZC6YWxFulZAavexMMK8ahyHC
VGjej+XiIa6XMog6ziQ99dqhcMn3zYu2fGgIL503QTEln2nO1Qg78N81Xtt8AqcUbmNmF1gT1vBg
TPVrAy3rq5tpTRdGhgvqJbHwQWAMhzVpj7I8ekQ1P9hZcpeAUZo3xRC0N4roYvUeYuyvecZWutjs
De6g9YbDQHZdrNnHsQnkQ655yBqXHKcbxPolQH0Sk41wDU+e1hxlztfGVmfzt6Zv1eMADRqDcamC
fYzy9EQYpv3USmsiqCQwCGnWMo/faKrC7Uqr1vg6lODWmqbHSQp362QhcvnOsc/nvnfIgE7f46DH
NRm6i8mIXrgOmD5tcQtWZt5hbWz3KEiJlS4IgIfrNJF1EY1r8nTZO2RQN+JWMmcwt5gA1JFHjT1F
MPuJYFdB8YU+mOTkKJpHD3DBYRC4e/bA8/Rr6NfdrjfnjCIhD5O9gffyFQLL9BNSJqHZGl4dI43E
Jkx7XnO1nYmE7SUZCdvu1tztQjnlseKfwjheY7kJ5B7hN73HdQfxBAGUwQXTvjXPm+Yi0d4dId/J
SsO9nxySv9Oekm6TsZLU3lFrOPjsBPO1j8+8iGH4tqosN0B7YCJ9l7G0bf3SMwVcPeaURbBOv9lL
mSmnA3kxDI15o3IFehKGQasPUDaZCpYEazAWsIv60QwM55QtjrPmcGPzgNtjCnz2EgTWFpkDz0NF
17HdEZeXmFFXKCu+RYPsA6DLl2CS22WmDLv2e+Wwoqa4tnpU0zwL976BtI0JDkarJGrDdVBj4bcp
97SDOrHBm4kzf0drxo+MWFgC22gMgjyq+5iAAjwV6O+nIijKXR9zKth7VVLqKNQeO2Zl58DfStkx
Dh37Jenv+tQA7V0nafjTGEacZVu6RgpGYziENx6gqPhcOYEKvCyq5r7Vy7E32d1gGiUygM7OlLPd
i66v0v1S+OVyNPu+bCKP4iONgtmjm9eRzWJE/Kz2Z6MptbWFGpJjeMhL07iFomMAzVNV9TkrS1Ge
nE6oYpfD/X7QAxauPVnmtnUlJ9kH9E2lLdUhpj9RPfIwds4YYO18PzR8gl2tikTvmDlrBOfZ0kyX
MgSziASlajoAntZw7hzPK7ZM/2mUUSnyc6ZBz/mEhqujf+BFFj4tcQWCCKGPbBHnEe6N4TNfW8Z5
62xpdWF9G+Ic8/TUNYIYmylzIwf2uMavnmnjyowLd281TFL4uCJodhbZmzVqfgubRo4Njwkq/25j
4dGqWD4JTOZ5SmGDgLUxvnbYuhcCE7iP7BtLE9mZbsLRNZynpZjs4cZvxFJvK+zPF2+oeCQlDPn5
AyxDXC0yhazqhfF1Jc8tTfV536N2T6+INVNPbmZ7r94crwWRxeIlX2EGXNz7OuXDA4AHG+uQ5xbh
IN6lZOq8FNPEySJLsvERd+/01nTSAaAzIZgPCQkG5YVSiSFsUZOqVHUjLqu5cdz7XnnWk6UA0Wwm
pOlhpMiimXckeGQpXT7bhrgWgLa4TY1AMNlp18WZZW2Pf6uX/d28uCqMzHbit5FTxQerQfNZVzzB
xDMebFZ3yS7ZbUOLgfNJ9SK277IO+OKDHVbCPc0MS4aLmtV6+JQL/Zjc8OddPZW8dV1rDUPGZmZP
cyRYv/z60Sf2Jz4X/IEb16P/fT+0BDDQXK9zHYl85NZpCoT39xWRQ7C1Bk4FCf+PPdVWlbxtLXdh
sOE00uTnnrp5uPw/9s6kS06r27Z/5Y7Xx4PqHKDxOgREnXUpdRhpK0Vd1/z6O5FlXymlTzn8td10
kUFAwGGfvdeaK1ci8BKx2tfQpJDSGP6MYmZdNHiYEPhrLCC0aNc6uSvyR+g6zhH9cmzThBcp9wXO
xJexABWD5C2Zb41uUttTSJmbnMoK/PSdzdti1xaqdlk7Yf2BEEmJS8WMYv1Y0nfvT6SEgjZgglnD
wIIvvqt0LitjgHr+I82YmNIygP5Rs2NOn0ZGKu0eqlb+mVSSdQ2JMTF57ANsw8eZFrXbiiTWJ0UN
chrpVQhlxGSZQ4wd3cbAcU+gixLhCb3RiUvIhGm5wNScxyZRhtDP9ILHZFECwzmYRanVrzkL8ny0
NW4pHyAi90giMF1uIfMMPi+ZsT5pdFHlhkF0N/CmxQhH6V0nHxsH2qwyU6YfF6drtE/QT3HO5Zpm
DcAVdT5qyrWVmTnSIzhU/Cwjgz5Hkv41DN0FYkmYM0Nbu3QE9maO932/jCsLF2zZakzM0rK8KORk
npUOrosf1UU+rMrKKtrYos2jeyqR9hMSM5YRls52cNOoxcbnjINd8xaY67sMDlz8rJUIBwZa1Liw
HqrOUGiII9No/IjwsPCoBNX4e4RkbyAyqJXpIQYKfjO1SrDsmr5uYz9eem7SWO8S43pKs0Vc5rJa
eW7VoMoLU2NYsZmpblp/BD8HudkumGXDo8hZO+g5+9pkTLQPM7iNu8WuufvRmeCOnBE+tZugamX9
RA9Hu0+ihnuNN53zyL2et9cFrQwWWL1yCE3J1/b41H8gFWtECYGXyHoQAN9GbwSBbULkzMjuq1Gi
A64KuaP9Kjb4Ndk4zNM5Nrq0PFtNFRnXwAszeSCizuG8pglpZdooFSqpFgqUSzXWdxdZFvD9G2Jo
tm1kpwgaJlU9zLXJcz9LiaPWDCLrT+nnv52UdzophkS9+E0B/4Ph/um17f7nMW7C+E035etffm2n
WNZvjAKRPhur+JoqhQ8d+dP///+Qrv2GtB7/PDs6DPBfPPlfbSOr/d5QNWaPkMoMeh1oDf9qp1i/
ocWVeLikg8QSbvw/sY1I+83WaM2sZQ9rCnaybDqML+LWb/aw4Ux4Z5GE0aHNrf6EM1gY9F+r9sQb
3/SwvIObRtek3ZJpAqkthEkI3RHymzbuoe4rkBmD3to25LfdOTb/D8E5ziN2V/AYKzUROKNTnsqJ
MX8vcwC/UxqJAyN8q9n2SR8sG6GYI8ZlWxC4Y5Je5A0OnnlREWNcB+axsAG6uyjcGoLE7JDxL283
dxCraVQmz844PmJgDCR3fzs/LN2wLnG4CeNBwX5nJv0NsTQao8QihuRStCMzYgW7OMtufSsAyTEm
W7TKa1TUtlWp3MRBlbReROzfvjHq8mIZ5wKqm6E+LU0znBL22fdBNRvbuWmja91hsXAdFjPXyYoU
Qn4uY48UITQjkPUK3tdzfhdGpGjooHs3QF1j+iK1dgKk8lCiiXVDtCUXtjlvGeh3G4h6JTClcsBo
FpvdXUrYzjUFsXET0AOZXCY+prYt554zzmxl8Zw+YLJrDaavV0yY5VxnHt85xeYJyQXSWe4CkrPA
whhPVATVXoujs4XXcqf10VVoE+7m6au4z7N4N21MMZrMWsPFPHcK4WVuW8jOtZnvuEGOGX8sugez
nZMEWtWi+cqgE3hD7Q8VqS0Ev4foz4ut77tE/YC9HbsI5+KnQfcYFEwyEZU8zCmMOGdWi4/Qd+ej
FiGPzmc78kQ6+6HWCY/w8/CWcadR4FgvMyL58vqSIi7nUmd5ZLkVwZ9XISDSawITA0+JrOFDQDjW
DXGIiS9COZ3npXrtdANwUjEv0g/qOLxexqQ9Tg78xEQikaA4PhPhHbiZJgOvL5TgRjO6Z6zhxUZ0
VnqIZBOEp7FTs+GGyJuyfmnQ7+DBrHu8+4N2I/OKUWRYG3epZIRCemJ/Fm1bS8ArOZdsrPLmAqnZ
x3Ey+0ul0hVfH9VXs8g/WuNYtptcFPWBSRL629hQr2ZMWGAMm9lmUBr19wtM/k0yBJkvoRH0iCf7
Pt+rZi+IhpVlkREiN44fIwZX7FIhlVV+qwATBE/WaO7Cr+wLq8v9uGgHegflQkg0ydFnoIpEq04g
JG6GSr8ehfZhaZ0PatMzLKCx2lhqXu0dGVeMp6yobnZskPSdGuryiYHtfRhUryC+A3DWoHD9BgfR
XmTDYF9FNCPIqscElURS34esObd8QuhaRhtdtnV8ov84HkB+5y038wotAxc46het0y7hzg6mJtz0
TfUhp8fY3zYdce2NitBY6YNroqsIMqnTCgayMXjtCsfoVWc3m0Z0AKIx1Dc6kGjco4GWs+3p5+SU
GmqS0nusCrJc1VJctGjTfcsoo0OEhMuvq250Jfp9T6uk/WQ2NFiY05wKdrV7hF7RDoEpZbPUla0I
Zjia6jxuYayt/PMsfZ5I5vLypB5PdoxssOhytwpmjZyB1kxdFAniJirz1K9kOrhyjPKNPaTmJiHr
Are8sXglG+zdYK7yO/D0F+MgENaSjbzc15kqDqKzm4tJ7ZTHMfSiPjv1ahp6xDFDdo/DEtWAYuSE
85wk1CsdUohXMtdEtBssvuD/QgWqlhcMvmuyq1B5NW6Nyk31RC8M65DKwWalauobkquMe9xD0UZK
BomR0KgQ52ohVE4JSuI6szT9sCRO75qTNZ5wc9EpaoaP6FRJzmUkPrkCDBFQOKm50zJcZks4fwaj
N/BfLWsbiZAIACuGRTIF7R+YpvHwsyVM3QjNIHokFeYAepcN1OHmDCT2Iy8WuR27bNgXS42DPwvK
dVtYjaPc5Hnc/aEXvG18y7TaM8NiZzuE2l1I83tPnLh6ilUL0WRhJ7vMUoB4Y/xG6EkwHy9Yv7DW
YSgawL3eFOpBJWCRohorlBzNycehpp5kN6JmX6HabaXq597SnBPj1dgH5nUbyGXeWG1o7cYKKQUi
7PhzH889nVALIVhesfbiRsrIJtLrQw2bd2HjCLYA2d51o5UbnCtIqtCrzhekJsSXsTqBls0qxJJL
6rBliLXj3NV0L/r6NOUA5tUFrbsoGwKK82r0kyyr0O4ZobtgJD40i/M7e/X8EIrmE5uf3u/T8fc8
N3tf1WbN73teN1oTHZjoh/t+zAwvD+xL9Hm3bBWMS0h3hWv3g7gBVodaR2kvwzm57dVWuRmj5Hri
uh4DJGA8jdllaH0x6KUOr0ZQ9io6pFZuxdI2HjmEYeGKoSfNw5zmBzNFEzMijzJvwV6G8rgkBImi
6VHD0td5cyL+iHFJuJ1qzKiPzLGcVV/SU1f9CB7ncpfHqqM8jy0BlEwmLPqGYPX0DfDLwgKolmpZ
Bq4Tqe+8x6N6Jyx8bh5wfEqZFmoPYZMaxPFSaMQNJKC/Vhx8/jqXZLa7ar/UwGN1CCdV0ixPRtVP
Tzny/KPVJdqpRxW6g2sxovfLrUlutDkdjggrRpb+DBHANEQdIQoqNNCcFRO7rHyZE+S41HPJEW1a
b7hCt/Jbm03LkfzploaP8Gn3j9tZt8NP7H+VXduN4rqd7Xo72rW2NRq4AZC/WV7psnCBELxP20gN
w0fCTwjywH6GiDRtv/Q5yFxvFhPTy0JjeCx7bXR5uy2EgZqVcWqqPo/8js0ZylFwmA7IgGRQt6Ll
3ebSEUJA3Fo9zdU0i45zqxWht9jt0B/UaO5PWZQqB6WuJYUfPV109yQgXxFsKbtN2S11vE0FiqbS
dhbo6uSqeinM9Q8t8aKaNyVqcmPDE75NHLZjNDMRZZY06XYAQKZtY6O5R48OwbZOyRVyVfbl0Hub
uXsietjx2DlpZ3Koc+Fm/PjPixGbW9mKHZGFPcDaBZSsazMJ5O8Rj7alMdCeUsaBiEkSjw3yRAkb
kAlCZsWqs00udftgxqb6RJwAysVKDaJN2Bt2Sg6IWQDBSDt1w3yge2bxXnyDi3QqHaIiLVz8syVQ
B/KLIkTP0hUkihA08pmCY8htegGWtZP4A0wZ5VcFPGRtI5kJ+Z2ILioxVluH1vZ5RMZzkPD5CWIg
7O8GF0af4kApEPoVsvGJ7jEwV7Q1o3HGPp8m4kI+OtTcD/osrVNggkVElDlY51alNPOCUAudC/xD
BrBT67nLjfZpDujzyFCYW3BMIdIdoR4aHcHHhg6y/GBU5jBuWhumS2xYrAOZ7lxkCeMYnRbnpiM8
+oX1ND4Svqj57DDlM3noCLXTJreCrQKAk+GEuqDOQqKwJR7HuO3JZfLpiaGmx3bpp2bs7FCK9j6B
UcNpsYbxcm7D8ba10oaQiHGCOAU2Bfle9ALlnfmsXpY0CumaIGPWqsav9aHb5Fgf0SN2ta/ISG71
QbU+ITeZzlUbL5ds3as7CEIWugWrTD6XndbeO4VKLg62nRDdVeIcS+xNRzIx1aNKdAUJ26I+qXUo
b5DujMwlEBzrYAN9hXazq1lm5c9AjKj9VekzNOoR13V4QNIsL7ajrMQuIX3mwN4bXquTjffMwYyt
ojY+2sYEc0cT0XfPh0syMvUTiwQMkzziYbEGoFYDK5+RgrCJlLpClpxIfzYxzmzSAdhQSQ45FYOZ
nGgUBMTdqjUFVJf9EaUSARcKudGP615+Zrg8fpJoFG16cM50Mej6hJUEZOifo79/9//v7P+Z6K6s
hv8spbh8Hf9n/5JXbRQ3r99iI77+5V/7/y8gPcgRXzf4X/f+FqIIYWHG/qqJUOX/SSnEb9xZGkoO
i0ENfi1mvV/3/qgsJHNB0rMNi6QrXTX+yd7/rRcUcyYfhOPeRq/JSruOI7/Z+Zs0gEN4QMs+LUS0
MRYZuLoM3xlc/9BeWA9Cv4K8ULQfjF+/P0hXDgoR6DYutxTC+GS18IetgVz01HzPc/rWKb2eD/wL
6Kprcqh4G9JZ5sFEMq+x7BkGdaTbrrIuUgdcIhvA0oVxt8+1RtlNizDpNsyl/83P/xMtyA+XE1GB
MFdyD50eA3/t92eqZyj36ZfWexa3ez23nvDzeb8+xPoR34zhTXs9hEDl4Kj8bjixvz9E0yhzrwZa
vRfaeM+245HXY7npIUe46lJzl/59O//kfEB4/ni41cNLMibiHYzNb0QHRsjCPzkt3eDRqI9hmmvV
pnRwUqcCJ3U2mA9mMNYA1UK0kq4wyoRwMShKABB5UTRUQEGMtJ+RsgvGLD30I3CkDd0Ah04+nEdg
3a1DnaPXWkUKOtiwBvzUQU9y43c9GXchqWOfC5PkBrfpVP0Rji02odnpcw+ij3EZ1cSQGVFqeD0v
48c5WbcNMhxpOulWE3kmlq17CSX+KZ6tkolQQw8lLMWV6Ir0VgolcQd2e4i+u/CyHwpSlnIHRZ1N
aYEQqd4OjLQPzG8vetr1WyPPP5tWdlvG5h9ysW9Idss3o2nnx0qdPoYDOEfSnKWvCD4zN5LFS6ul
3qU1wuSGDQ4k6PG1iRwC/ZLoqpql4sUOc2JT5y05oiy+nCaCwrCAB0c9NB6ZeAdHIspwtSDCYwI2
vBpSce7pYcXerCXJJUHp4X2HNHRDYPeGlBAi+ErobBPE2/1CvrOfqFN0UbRi00cB9Zs9s28LqV79
sVGwO4TjHDqHzk76aRujIb+vLZSdkS20jc5m9lypSaKeikoLtG0xNY18MAtLeYrSobliXsHn2NOk
35daOpyyJu5xwAvmO03DHliv4WoGed1clOxi8czWKSMSmlHse5PrumT7lYyF5vNG1LdDnKmP8Idt
vI71tFGY1/Qf+pg2GcETSLSVxQrvY3A2Pqkd2PAkvcnoZwlR1VI013nTngNnNv5MiTJ7I90TDatd
0PaX+5xKAesEUVGMWaFK58aHKG0ElXbch9iZDawybezcqDArdwoGiosvuVF9Nns6CMSLt9lRpURH
5caScCv2E/Gu+TtAijRMec1AdUs6SYkYurMgsGvhx6Rnm8mfPU1DeKTOqr2pGm8wAT8kqOldZUiU
nZkXwwlBMfJmIovcoQ/HGyUYtZ1uxOpeU6uMTUdnHpCf16eZKAHKc6IBr+hdYIjsadPYLrWcemME
9fyCGh+zMQ/NeQgT5dSFUt8ZE0kFMqNj5SU5g/E0qC2vVmuOhu4WRQ9KWwMjwBRsgyqagZzbiPeZ
OJJfF4LWCYLxNLGbApnVjxvpKBFKWZVhSZrDvjOBhoMZnOhvpY5ryGw8LnoEKwj21zZIJCqtsiQj
Mo1JvLeiF1x7T44GwzVED3cbA27c64Px0SL5C1Z2eJcCFKI440ob8XLszLLfDAGV5GIqnReMQ+rV
hOJt5JJcKJhTbhK6ZV5RL5/i0GZ3Hqk4E+0gHA7IOXpfU9Sbae63Hay4PY2lxMUlvtpH+NiQvsRD
oykWHDckEV5VNyUDn9J4QaecuiVkf7+dtnUVGvdC0B5jINSg3beG9rpXKgNamWof4nw0dqpGMB0b
RN1H3scvJMxquQyytNMpaauZ7bidnVmQloM2QbavdPGhKdkmMTQgZQOk5IawNYpGNTqH5KJFvADc
fFDB44YhY6ks14pLbNOHbNAfIMiorh5oEDbtBi+Kja6GFrcXpIp9EQbpawDhdLOQI4Th3XwhwLX6
PemN4aoyyRxzBV0cjyVBYv5OpjMizOwgc73ZAy5LvXJcxudyYp9FNcSRVYfNwgZveDG5SjEln5G+
ZE/aWKv3YEhNKuuEfJDM0TYwpBLafIifGWVHmCmwSvCcyOkTHg/wezVNubbFxtlYyaOIRLEnxaPM
8E/R7NTMiT4ZklQ/s+sMf5SFLt9AVsxQeYFV0NrKXqOy2dS19YelGfAOB4ffnbSl5GAntnWftZMG
OD4msEw36dcMc7xH9KH7YHQjnPflOprosWZ2QlyRGpvuIyUMP9rCz8N43mUzyYvtEE0PGiuXp6OT
3HKRsnvDDrWNULU1XLFL9TuzJrVkzPOnbk5NlNMyupSNXJ5orOBjiceYUOqmuey1qttS9HPnQQ3d
gxRuXBAhisfL8zPDA0Z9dZNugQC1B96PI41hgzWDADUL65SWE3eFSrTt/6wr/i3y3ynySQKjxPq7
KPphxoccrWxePpXflvd//s1fYmkV3TMzPcdBlvgF/fb3dE9T4W0LaZLmTFGoU7X/X4WvIZYGUMZD
9Pfg72uFD1wb8R/PN7MhCmY+5B9V+G91m/bKuKJRAo0Ei7vzNi4bHgUdDgURDpETdeJs0W7bc//c
DI5ZNMdEzS1SMlPYoxF82LaTsTgbzFfI/M0dRoYQ48rZrHhJEX6SGheFwuYH1CVBKqsZgcTZJm53
fZp0U0CTPBZxfBbhOIBaXvi3Qb8H88mxHkAXjfUSuiBC+yk6a0NOfAVYRNtS3AjC7IYoOHLgjgYy
XwQHxpjFoGiDYABmWzQBm2fZYdq/S+oFDp5vm+Fo0VfCqOlcxXFHC8Zh1u7meCrzDTIgQlJhhIIl
dZEGB+mGNyPSsT9Vpf8+Ne88Naj42Qn856fGe81expfvN8V//s1fe2LBQwNHEZegBVFqHWH/NRO3
gNEj1SUC8u8n4y+SovMbo2qeI8fgzlO/I9Lbv4GmwtIpmad/wdX/k4dGc1ad7bfbLIfnVmMmrpJU
ROD8221WmgxRolFb72c5R89d0hUrFhqTPFMNOjWT1eTdtqrn6wyk6RrJOWwY11MIBGq1TYYYTjN2
Ue05APODp6xALYeEZXydQIYRqUHjEZUY6e1hd13YCqDZPvtowvr1DMZ32yJErDkbKjnoE/1Sl4sY
74NcgHXpxuI8Td1ymSWCmZXdq/SEUM6Q10H20JG0iNTrS3L2FN61brfmuKHga05TjS1W5mQ7K5NI
diNfjgqkkdXBWgAml0rT3RZOaB5BuoLOrpXnOMuV+7AumDETHoa0VQ+ROFaGW9ltBRW4tb18am8G
+tdCSTlJwppcLdJvTH1Otw5zFG8WhsLEo+gYGqafq4b3NnUDjulCXQiTZni81euu2tYLRwe3fCON
CVeh1V10ZW24va7fxJp9Hwz9BWk7zNGn4o5FhBJyJAsYrgEmcJtOL9O+cznnZ9OunhlQ65tF66Zj
OocfHUkcY41DITOMGzroH2sIaihnyzus/suHNCtUrzKiyEvtqmeMiEcqjhn8sg+a6L4FFkJfonPW
r0A6vOCjeRNTxyyWemWkioIoOy3vwtbJHhnHm49sL4jYLTIIMUgqyY5aQR9dh/5MJeFtqa4x1iwk
iSjUr3P9Uppac18BoaaoQum2MSpAsrZOkNwo9oG9IHoTXX1FCkrzbKb2vWzjcldOTbzT0KqeSUG2
fKDB2t7BEUwgq/2QLZVSu6YxPsATWbcWJQxxdIX5je4E/R+KWjfFxqpV46YjNvYyj9FWe6MeAX4o
171VFhV3Bp4T32gK9s/UvLdt1jnbFvo5U4sI2dk620viIfaiDH3WkE+1s2tqA+htWGlsoOOZFBua
NG5nD7K81LWpP4Wh0vU0JxXxgDouPpm5VD+anLjXzlgvgZOTPyW4luVWsxFqk8w1q6dxBjl3KBNV
uEIk3YydUiwwLzEbBJ9nxxovsCqTdhMWZupnVoxUWcsgzUAh/hMw9u9C/85CT77H2kT7zyv9lvIo
/vTybXn09W++rvS2+hsfoQrgqOiZqYF4cfylfrKQOOmSNie+DOAkFp3Dv5Z66iNVc1Y1kmpAFF1Z
t1/rIxxoqKgkFQnacKnTVvwnS/3a4fxuoZdURQY9Q8EyiN7qTXMyREC32FXZ73WdHhAbZAfJuEna
65meAd5MSzTFOZU9e9QvLttvrtVPGmxvWqPIgXGM2VSNAPIgHb7lxdV1uDgDgPXd2OuDDwpU+lpM
gT9bcb7/Lw6FgorXkEm7922rtzGQqmg50DuWnHiX6UwIEWNUPgKY+p0e5c/OikvpfJGVSVT53/co
F21KGaWZ3S6bphjTAaQixmnpppus/vDrs3rT8P1yAQ3OyaSrRH37lhmLw65PM8EFxKaL1W7WUSIz
G2H35YVFsDYmeANRRaabCsHq5tcH5x789t75enADait3MRPLN+fZTRFdHWJPiDkyJeiUKfILzazP
vz7Kj1dT6NyXlPGm1OnQvjlKG9pGO9RBv3aVJDorvSCCUky06fykyjHp/Ppwbzq+nJRYvZuqTnnF
bWKuJ/3NSEDUg25EAPgBJ6P5oi32Cpf4sx3SvWIjfwKr9LWIJospfC1/8hD8eBlB0ursj8iwMrUf
aq0gSpPRNsp+xzrPEA9ZMz+W815vfr1M3zzoX85LRyxJyBbAXxB435+XiRqI2MC03xnxCkVRlHOI
42nWoLRNKsPlf34Vvz3amx+NUVBYhyLrd/Yw0quEzBoOzOurJMWqSkqO26Tp778+pL724t+eIbs9
KVCLOtyQb5aymQGhPY48dhpsxCsTWNJjiCn8QA6uve/h43t9DfVmtuFJmu0n2an2kWjgfU/CzG7o
ncHvJ310m9Gq/qANrRxmaTr0k7r6bgH2TO5xuNHSenlnYdJ+8vuTXGatlGkixH644+yWVmRJRtwu
Hom5c01lTC13msTg032kHGy1elPZ5egZXD1fzybzo0p85zUpo9WlhRuYIX6IHsE2wneeBfHTr8b6
vD7h4kdTaeKgDMQm1OHAi8iMjATIDsRqhJqDaKjD9mGKDaLhRwKZvDJbiuNUJM0Z2xHNyHyirBvI
WMB6DFiFbEPXwAPjBYWNpEgPQRL3enOpy0U5LOlYevXQdd6IRR/nQ+M89hhgHjvCxzcOXhp0NIq1
NaA4uoMBJqYvpyO0xtYdFbpkXSAcd8rEKTLTB4ToLQEvM1gFY0m3DVsKb1S6K6z2y76OkcvMhESA
48yCM/oO9UmBPrNLilShtps/p7Nx25GeR3RWmO47GXVXfHKx/fXd+uMyYwtBYcBTD96XMfj3jyMJ
yWjPxvVHRxEINRHIlK0eoLLc90tQoVSCtPdfHFGwWDO3Yez6dgwJ1WtAoJJ2uwbmrkY6XqaFfziF
eW4MvGK4IJ5/fbwf122bbYKNIoyWCqXPm0ldGzpDwW/T7ZI5A5nAbOhAO4/Ohd7M3q8P9eNtiiYP
IIaKb1Rlnrv+92/W7LBnUzNizN459gCsRKk1oLu99c4F/OlRTIaObLDRJ739yXLaSHkHZ2OnyEZF
QUj+xR6vln3965PRflzHOBub3TfVombxOvr+bFJ8XxqWLuyKk1Z62ACTrZxyfOotwk8U3hYlBTe+
Cj3p2NhP2Gp2pZnG7y1Lxg/LKeADWnoCUDLKffPN71dDm1viwWp35pRZ/oincYuxrduaYxfbG8Nc
zINWTMhk1fI1K0frFgIJA0uhDhf5shhHDJTBO7+A/tPvhNWapgRhEeJtxRGaikI8rNHuCF4tDmoj
fEftMTEVXX0ZtPCOI6uvPmQ4uzYZmZlX/ZpiKWNCPx27KPH3Za+ZNg2X8CcZDYwfGWrqmzruqru5
QP5VdTF98DAaj8WcXSpq915x8fMTcGjQoSmCL7F2kb69UwOtcVB5j1zUaL4NG6va9qMZPkSsYpuq
thLkXsCfckt2vLGa/IhP8IUp5H3bSOcAty/YkDk9gCEpnZtyscp721xeFxEUR8OOnC32q9kbUyh+
BuHCW3yW1TuvhLekaeoIbotvzuDN3YkUlS9czvRnlCSEJe4Uxw6AqJesVoO4YZHv6dgwMz0YJd2E
FjTsO3eB8dO7AMY1PSqI19bbx92eWUswgLe7RIk6UuozW/xOWXVtmS1NT0f9VMIWerJ0LfoDFEHX
D+EmKXV6HMTpukNI8p3all7DyN8dsWDmDOj7ahNxwB29oQQpf6i9zoWmsVRad2TA+UJNMCArzlNl
J81eG4R6VoSW7ZeSyMJBvZMzBwpNDTsgPmPxzjX/sXRbzS4IYagQAM29VXXQ8LOIm2dBqJPsqQh2
1pBknrKopPmh7/R/vfz8ZNmW1MDsPInJpFa0v79D2yyF2cuisyNE7rMDx4G3Ni0jEwvtO0daP+n7
eo3T0lcKB6ElFmae749ELndPRLbgTmrC+5TR1VOSLWsLe2Y3IeYUN5sqFQS3Elzvr0/yJ29fYhJ0
ACoGLyYK7+8P3YUAxINEpXFvzR+ASKDsrW9VAD7kXPzOlle+84L6Unv+cK6CoYZGuq6gR/v9AZ1B
aSeQ5+2ObXhx2xvUPXMAZBje+MYYllfMk/dlnE1eOFcUNybWAXIGGk+lWvn1qf/0ZmIow5uFUQI8
je+/Sdx38IkGnt/RJq5PrSz6m7jfUYuWEBmj5POvD/eTl6ZUqRxh3rD3ZpP//eGkk6QhAw9+5LmZ
djTIgs0CNPGdPeJPr69GJ4M7ictr2m8qgKTVQuLuqnbHHrnBXDAR1lgQViwDWzmMgAw2IWZdDygp
DcYgzPGTkFk1DQpJjvK9NfLHTblNiB0IFnTAlv2DCmuce7FEbcqXGTr026GFW7FZsGus0K1cUzYV
2KxdZDEDL9Nefeexekv6WFfoL8ooi+kZ0ra391oHQl83CrXZzZoZ/V5ZNB3dkSC8qzbWBNAJWYI7
LfsVvYeSCGXRIEHzekyzEKPmtYXQc1Tm8WKIDIQ0eteRfyZC0X769Z3xk4VmTfQg0oPkAo0pyPd3
Brlt8SwKWe/kFOCDM3H3mi0yamr5+J1L8pNDId0y0YwxTrS5Ot8fKkZTgoTBgpy3BAiYCJC8WTBS
NS64wv/itKhB0d9B8TI44JvTqopq6Sqb5EXcC82NIzSJUc0KTknTvfz6Av5kEeNItEUoEQG6vO1U
6EsQJmXPkTBNhV7AiOYuD2vd5+0GhWTKTdcso38YUrTeXM5KvsKxKTXo0m9OLwTGD5JF1Duc6sMm
X0ltcQLKsVH197KBGCDzu7xZNak0VIa3jG8NVqzvfzc7ReMSLhq3iNkQ8SjBIoIWiswRfnUeYPyS
DUm3kpoctYQxjMqWnWM/+QsMg/yGAAgertigx3jAF5k94g3Eud4Uqd1DC8wkKLqgjl5KACwXKTr0
dhtGWUjEU4E90C04JWNjyRJ+h4MfSduOIJDmk1CAPpI1Zi1+aTYR1L000u5lr8OxyEzMIdtEyyfp
G04V6XgBtTh/JZTRBOpRsYOJoKw2RuCB3GuihzYrtfmQFasfABxEbvqKWmnHfMEAvSNjeWgvRV70
9oWJzD+4kS0Yhy3/rIwIyZo2ndzedNLCK2ARhBe2RQCw168yxG0Pd/1ugD4aHJtCKfdakwLmwkKq
E0oaxY85cTUmzm2IPgcLwWCFU6ws0+2cxjOYZWKmm3MysJ2METZVY7ZDCeSQLzCIGXDyAGHkRIhw
oNJ3yCvdq3KxFlexbesvFkZ2xs5BN20W2yybOxwphE3CAkjm6zGwhrsiNpvOnxUceLdqiaXVJ7cm
7A8UsciKbAKrMZGFMGyYvC/LBjKrsysaXlE++bm0/1RFxzNVt8J+SCJMDVOWl8amNaOB0UxViX1u
9zf0ebd4eaqnoNKz50yx1duuwK0e5Mm0V+aEJIfaIVtr3mJU2MK+LW4DiyaqGQHlgLKx080UpL+T
5tuwH47GMI8bXMEvCTZHV/Q6bskExTmQjU+moYz+AGyA79BYO9mOKiaGWO7IQS5dKmaMT0wXT61Z
Tb9bHe54E1seuabDy1JLsR8MSDbDRIxxnD0Cn/OlIutrgVzT19QixuAJQbpXY+1k51l0ASon27Fb
IEozDh6nxRA7oWg34EhJUJin4EC0Ny7jJO0pKph/ZbwlvLa1VurmdKg7E23wgsMvXtKrlO7SNJrN
MUXG6C1qWvsT6ZNuEgXwF600P41G5DHusq8D27wFXzH52mhH22WB2Toz1vICHVvkQul6G4RZ9bGw
W/VcRCTw4d2S8Ly75rNUaojRHaArm4Y13MZSHBp0sq5FkMTBUGP90GIaY947HBmYbWNRabhqZjCe
ff1cxCTKCPMu7udnYCWFPxL6wcw4eM6lspqiUxRgQ28V20GpgbEI5R5FB8TSwCDfYvUHqglJ0Rmz
U1LVHfTX7Btu40YZruuwsW/bntTu0WjPUDItN5vgq8xK8drWI24moyMNlbTYfZHbw2ezJYdijkfS
lL0UkTUOuL6sC5B8LpVmAwWFwNLuPi3taCHwwEmfcjTsk2cBvk95mbJIkKE8fmD2m17WI3dZMpMs
8b/snUdv5FiaRf/KYNbDAr1ZzCYYPkIK2ZTZEMqURD7aRz6Sj+SvnxPVU4OuAnoave8GatNIhWHQ
fObec8PCOphDOkOm6RvWpgvA+J6Q7YkLYpN4tjerM8rVVKu3OcMgRAyEnbia3AjgV2+G5WzNPIUL
ZEDykLvAsJtfU7BgdHaAdQ8g9rsAMDOhyuHZwLaUr4og7NJVOYNHPjKeNRVD2hYQS8eRWvVFjX86
rManjKn+nV3m9lOCQFIcdI49x4OAdGtpO9w2YtS4z1qGcZlQ5k/fTKgnme8S/LKY5YlI7e5Xr8LU
35QzkbS59oTD/l75jy7k2u+I4f4QUwVAdZBIXdbLHE7P2RhW350krxa3vbLeQdJ0a1o07xJhy3+D
kaOhP6t511OxPIWzm7+NiteZjRKeS2+3x4UElFhMtXuA56ZemMJdF/EqW64QMc6EjDDa1wzS1a9W
uug+yWF4DVpb7HOUNuXBARKzFXAwXhDNwOkKGq3XfuJV/XpYFBdHaRseJmKXqCXf9+KcgusAGqZY
B4yQN3SleEAL+qZqX4EOLVe9SMcfbaKvMCKPlf4qSjUhSAg62yiuWA0eZE1ICOegoY9plGeP6JbK
VRMAOtkqDqfxA4QNXzG4shZPqb3wUfHS/iD4dtBoG5P0IsIWUC5M15umD8Ozm7m8qiPFzjWF/zj2
trdcfUnt0ZdZdsk1sQKM7uwNgzPvQrw98r26uXKIh6nY6mYi0gXmY3rBYnk1KyBMvHARtVxU/LoM
4QnpRiF1gREvf3Zj2t27S2c9KcHxFnkx7xYwLjsQ42JvdO58Mjg176XXyZ9EMdSkKmATG9dFm4sd
R1bsvaniZQ1QhVbntkdp5dF5GZX82c+ye0V/aLPpD9pfDZTqFm1VxmEFv5IcU6YRqDN69Rlp5V1c
wpT1amyi9DKhxpLUu8gsP6E5uWgRJKxvHLiOJhvhbPFYlmsdEUFlZGHbskfP8po71JAoDMKm9SSt
2bsIr0mepZ+lRO8Mzbuf+sW6x9ML+R1KHOkvIUWkNzg2wt2wPc6dmaxT0FmnruLLE8M4PYfEn72T
KSz2DhbotTSN9DKgWSBoMfSowCHtsrFwSErpiiuLqY8Y4qzJmCbrqur5B8mIZzFNddmv80U2wwoz
sGSMVWN0I6bhG/aB+gxS1yOnZyZBsiPLYpWBYB7Yudjeo6iyEXE52b+xbviQ+KGLh7Dv5IeDRf3R
iJa2BBSps8vsV7gA4A50r2W7THehr4YfppyKB3H9ue0uCc8eOPSH1h15o8KYtyQ7QmihyMjIQ+eo
EWg135mpMX+bSyN2xgQ7Ca1NmDwAe3IPZNbXZ9/RvGKzFA+U7NMznA/1uWigVscFQV22Maps/g4k
Yz5Aw8CUV8xbMIaRaqzr2DcayF9kXBCKJfAKPLgZLddKDqqdD9WI9JTvzpm0GG3Hrdd3OdO4Z2WX
ssgbK66spbkznJwh7kg8E6NUFWbjwXdAf8QRhosGSRIYULPK47bS7Tcgd+uHmwKjGbWyvvwxh0TI
pdfec7dYvhsbZWvs2zURHF3uDV92CLeN3wzVkiElh8XnSa52JhEV3QrZl/VEhofxEPUmd7PAH78m
Gbb3fVIz+G9teduPs3yb8qS9t/owvaDGFrs+AlUsVAhkjoQRYDoh1zeJ4/1Li2LHvO9Ipuce3xSV
d2jghX1TUQc39MTJVg4Jdgy0BAFz0x74e5s44fuiwv42qWS6G0vs5S5+gkPLY/PsdG4xrLwgFXe+
q+QW8qZ67iQYjG7Jvvu04f9SUsp1Mkrnpxel3taV0LqkC4UMwAfyodHxdxbHa8VG0wWq3XEdgvOb
H6yKcBGKEKIMXDLe7TIltMloHhEv3owBt8TJNAW9TNetNTDB25b5jzlk4zGvZMfbFv7F1NC4IM1x
33AW1uumMG4m35CXevaSRz+xm0M04WPgpovf3KpZNrYI5w6e6I/jDIlecG3emCkJA3Ua1Mc0q+cV
pT4lYMT6jxHqR+QBeiuCenoomtH5HEv32ArT4pYGl3ZxVLupfYxAU++epil3X6i3TeifU/Mz0tc9
U9NvMybLhxZmANsyUoP3Y97ML0RlpQ8maejbYJJ7vynbdaQNuEyibfahXj6Y/1VvpMwsV7ohB8k2
XMT5Ph1OHMyzm8V5UahDYZjOakwMoLmVK7cK6tgpswa5pkLVdwS2mDsnz9Xj0JLp4egofRgUbzJ4
SXA3AKfC2ePMWHkT9wPgnP8D5GC5FyL4gVeZCI4xzagDKeVW1VXK1Aid3YiQwU1j2YcE4dzPzEz0
dgwNc9fb1rIOBaFf+vdwO3I2VrpgVJjOs3+iuHBfctdDfj41Wy4nbsBNTnea+mimIvzN32Mx2C+T
dK3bqIoWVAuV+ySzKY8nathrkpN3qhJF9JoXBPcAL9TWG9WEhZW6cNX1HbzdaZJfC6smO5ZpL8hD
4DQQ0FsEUr8adbqUM456NPjxhL0dRCJ8xwUl2xD4FPRumn/k81QcU13v+6It85XnGsjp8ul+Me2X
HhzilktxC7YKoxZbPQqyYLitXC95BghGmeGO24JbIDQYguAeQrPD9lQ54UnNSOkSMyPmHtdE4XTe
BVRK08SZjgCT1OVymOdmvLnasGpqNKPggvPro0ynHAyiQ6gEDMErV66raUtLI+cyYoc2EgDV56+V
7fo7guhrHjkTiCKMwIw0BmFMd1HitOeZYTZdXTCKYkVycQF3RpgPXoDGMQ+mfYK1eAxVcYPQuDmp
GqKmcpuS5agmGEqrHo0ypm5f5XtrMqJXYr/Q1RkfXVNfgZHeErfSH6802+wawdZbryD6ukNjBz+t
xf9KuqZ9p2It30myb7hpKeM5KKFZOhh5Nn0wVPezT8VCkpbF0jvqlzidkkxSDk17qICjOBpOo931
GJgq2AeFhWCzdv3mYuj0ymfEz3ZhfAOf3Q5zjHRDWXITaiwvf6+qvL6327C69wVz5JUAcbTLM91/
lso2f9Yqzz7bxMSnbhu8YIsK4Oh1efM4u+gpXzsqHn43QZMD3gx/wmj4zqGUIU+UaJJvPC2ZnS2l
BRkuZSB5wORnP1Ef05niQXHxCUKpqEgC+lSDYoig5qH6LtwrfUktffJuqtz6CTmKJ31DPtydaqfk
3S46mnA3EUYUyyVRn2RNguywlzFC5Fh49WPZTtwYVDbpZhuk/dhs3Ugz0UBPzumRkYwDGqmGRZr5
BN5RYzbJu2d5/E0kp7IDmRAVREPVJqdR7cx9sR4VnxK+HnKpdY1KizAOgnwq5I1urU5iwROyVmY9
YivSkjC0LcUrr7wYIYhFVzN+XGduNBs7Y76WAFCl+Eo0U9E5z8iBWvtdRdEKmYpfyVh41MXlNCTv
YzeSLJQOAkAqUMzq2x4G3nVoHQjb2nWi978dTG/EqbRyWE+KeFEEWcSBtUzNin6i2TmRl8bO1QAX
Mwvi0GMlrh899GP1riR648dVWYD5si6mYi8tpkAX/HiTte29xTvNxAU/ehpFBT8h+9aYXHG+XxF4
zEM6SUDGSaFiGHfQWILsJhr78XvEpcWlZEM+vvENK3sq5tHe1QOk0sqKgvsiAO8fS/gqT0D31Lyf
GMMnF3fgS+/t0eQzUpXzqQVJfnR581Qb7P9wBsX8Jly7zP6zec1chqM4Gj3/fiGS7lPQvcCt0VTE
BEWoLwEEt9xFQwccc4jQjoKsFPYUl6AcqHf5OZd9zfzvqKGNmyvOQyo6L3NJoCZThCFKx24FBEgr
vI5L3aXh5iHM8ysmnYRosDocruzjBS76JRvJb2uvJWQZ1ETSlWgDn63ctDdt2ZhHdtLdXpPgfV+R
o3tGyyR+LEumn7VNfMPv885/a1D/iQaV8/a6hf3HGtTHhvSk/4i585aiZoj8Vfeinw+f//2f//un
f5gOwt88Xiq4hh5byC0Zk/+hRHV+u26lWNRc9SF/j+FzvN9YkCECsK+6iqt+9f+EqM7V+BMiJmEP
/zvYz/1XhKh4uP887b3m0ZseQqirOtOxHPMvm6lB2EXd5aLBvB5YmlAXpl5xXQPRyOpWbv3aBrfK
gzAkTJn4FYg5tbjVJLpAsSTMZo3QB1plIpwXnzjPu4aC/BEiT/IeudZ0JxeHaQ5Rv94eIT4XGBsD
7ySMEVlAUTeEfU2FXxEIP2HWyxw8GOewNLLbwmoMjAoo6o5gcsp200YiJe5qnrUVF4OfoSQY8/pb
VTgXVgGw921hKPfy++SkyDAmQDkayaRqDQcE91xfK3GvhpPmQC4+kI0FKrSZ/Rvb6BIZ93bCKIGZ
4lEv1PpUsma9mUA8v5kVH2rdVkn/xbtY8ADdGndhMtTkMIYSIAkvXM6bCNfBgSEZWsnC7xuwXwZi
ekGWS0BSDzJ8wQ++9xJvuvNrMFsbCwPE5+J7NMCFpdWLXIwrCIpP9uJKT73Uml4xKsiySSaRXfSQ
1E9SEbrYq26ccVZMKU8VAG8kTzL1U5gyS6pF06KFhn8tw3sApfOm9SUHks4xASDjwL6hgZtYxBAn
+26lIeNFVCQN/pLOtNZJFPD4AC3Ck45krhUPscMkK3kdV0Z3HkSK7JwDkN8rjt92bNoIiJ1od0uW
6XOGV4N57sjzQnh182hZbXhv8Pi9zQvQY9EcMiC2WAJWCROLhMTmg5j5dYxSgAkmu+JSoAgzHhe3
msFg5dbRVVqjGiwGqOIM48gDRQrEd2bu5tSi/amXqn3rhsZ+kSYctph22vP/tjSzjIqxZp+BdAn1
HN1PYLKJSHOjR7sT6T3q4CndRFPHU5+26R14mVK4ygzPXveZoT/CpYCJpazoLKXDJhG8ObaGKa9x
xARtvxyGgcDDnUgG42wnBlAbQLfVBkxiWFNuOFHeHwAHewSsalhyyLW84pzhfL6TIXPDldX5/nNt
ze5NxsMC6ppTujw0QhhRixf7Vrc4uxQzAsBJI8+1xPrGgej2syea8K0FZYAXLtJtjCnYSfh9rugh
1AVDqzchot5t2lmLjQ2uwW5/7H05mIeSMGnxwiw96o8e/6Ov5/R5DZLUeJxZa0DWTm6CCrauGHv1
krXVbRI56bkcKhH9yimXR3tlO1XDuCCtTJKhA7s0nwklF1sG2xkoiH7ZsIQotib+JVpPszxgvtM/
RI/Pwoiy5oYasN0o2T/kg8V8u5S2vwpypMEgezP9w/eT1N9zeRtPdeoku6brgDqwWgFlTrQ8KZq5
DbutmCDb97bCA1TzGfYzZNABqzoz17mfphNLh/zQDKa3ntn7I0Q997lKDmyfVRyFjE21yIdNMIly
4/bURExSd9pwjU9v4U5TJmSfg/ydQivfzcK2qBD64FbN0yPxwZAOUr0L+9z7YXUsXBhKMBcCv3bR
rDqQINmrsVv42cghIcutTVdjmeBYlH66pWCCg+TVJ7OW6iufg1tQRskbzlu9nzSbo9qHY5iP0Blx
8zI1L9V4R3KEs20ZrSKbyead6y+3og2xCLvEjmaZKrezVcC9M/grC7MRFKmukViLlrcmgU9EJXVZ
ZHeDiI4yyUb6gMm+27UJIdG5b5g3XUfgl69K8FyKXpq77a5mWroRyZxsG4BgqKM9de1D26v0RsTQ
Fg1GA+xFZkbZxM6k742w1Tq1MsHyYq7XNuGmq5I8ObIgWr03q7R/zoeu58TQxi7tpu+h88vdnOXz
pu+09TRadvLuFB71KO2IS9ohreMKkq15GPxGF3uHzu9Ut9jUooiV1EqmzLjkULjHEKhqTPZZcD/I
646QUhWugGJ247kVZ4W/BACg2po9WbGIfBOiPHuIVJv8iMCKQ9qqko1qhgyoRdj+JCS9KVbLJIpX
Cbt/aw1jR1Y5U/dK9dGuWUb5JnVivkRdSuIfWMi40fVCEIvdnMBJdfvKqcJ72q36RvmTcWEM/yNI
22tyadQOWzJL/dsOuzw7RObd1tGb8vTMtiuMGIR6bVz2gnFhYTuot1tfLGtXV2yoAA8w+7Kg5QEQ
Wy1VBk3RkCwygoaksEAGxdHo0nJNhiKTJmNAxCuZpHPG1S3Zs1qeTKd7QEff3E8LAXOompm5wnHw
h5LTwNVbc7Lp1UFY723GjatRucYBJVb+5Si3+hqqjqiAzCHCYOwT7fEc9OdjDRnHiXMMU2ufJuWZ
MNfxAbBi+DmF9JsyasNzm9jvRgS1VNTpK84aTIJzbbKy855rlx0w11QRkxCIbNniPrfMbfKcdi5y
y/w98YdfIf3DbmnYnsGVRLcj5lc0HRFZs429DoLug8zyYkXBfCiyqdh0li2/UtadgEgNJmMEyNLY
DnVDaT27G2BD1l2p2KcUShf3teXfMp2rz9XSDRtMfOa8slM2TLHOOg3SFHoiNMI+2chKfQ559sS0
jVKK+kIsjrXSzljuAwvkipeYcIai680Vzte1mGmh7btIRieecpusTsQH0QVPhu03a0e35ntmM6ls
RBh8dVb3MIzWN9CSVYh8EBRL8FaXlrnGicawrTCDYzQnC1iUwQVn2r41KcHNSzQcdQ1EtsikZBHa
FuswHZ19Ps3kN4zy4M20h7lvPQuovOeSc35VC5/ozE5FOzvvMywP+a4bS3ls+unRRT+ztRY2yuV4
Bbfky2dPvGHM8LJ5TMIJl6JaONZJBXcUXvy48fymX801oRjTgFWDaeivJLVfLWyIb2brORcnCoDf
hd59a/WcV96vyq6sAxh1tZGZkCdZjw2oQ/srqHRMXfCpwqKlt+YjwchUeh/KBGmAK13wY2z9RwLj
dr/rXi1jBkpa6nwLoHS62HWQ3HVJcyQDFlF8txOZeZvNysVVKTlFrTBdz6wz1p2VW7eOzJ+xC/kP
yZQRU6uFNyBHrJuHIbtSb5WxCkYYbCwxVy6P9DNgW39NPMOPnsXJtdhsrfoCnS2F+BydbNl8eyLd
tzYZzRkDwkQrEhTFCu6EijtFfoqs3lm81qtFTU9aDXfS6i+kp9xQrYmYF4Zp0Sew4+ehoAYc0him
ULbyQiy+IBqEB1oncL1znbNj8iu2uvCBV1D3gN4YRbXcgRItTv9u/H5v0f5J44diyUIS848bv8Pn
R/YnMsP//sUfaAYLFyHmPux9OM19hg3/1/ARefAbHR2ZluDTw78zHrogG0wzMk3oOMzm/b9LsXMt
wAwofpiFex4Mtn8NvYZH+8/9Ho0j1kY+FlpuOlwiOv6s7imspB28IPFvGU2QYJ4QfHmqGXOzQA3Z
uwXpNY+jcDCVmJFfPi5CeqQa28FXRmX66AYFUY0QF59835peisAQJwRxEyMKO2RmKms/rBj0qqih
1Vrm/oEJcYoROdW6fTbrNjFWxL2UTnUil1ftxrEEJxXgfGxXFEDhli1UfaiSGQ1QPrRxNVvpuq5K
d41y39si1rHtTR4N9wX+ZXCOpk4As0h5VgNpObM/tkc76vQnwSvvbtWHn26kzDcammBnSiHfu6ow
Y9erfPZO6sPpcovvy/gHd7bdZSeq2GlvSnCQ/FDGbZ0bCZusYISAGlpw3zvs6GPHPniwqhGQaYks
wRY6vxhZZr+QYHf1b8o1hhIZK+5ADzPugYcelusaUeJL6YnoefKm+TLV+LmlHb1MU+hvRnOOE2es
7t3caPfu0Nm3XVV1hyF06Ohy4BbVCJPF8zNxQ1j7R9S33LAQvW08FpuntiLUs2yM8acqguQwJ55D
BqtVEupB+vSSh9bX1XbXxqHqmn1ki69hsOF9ajG9elYIOTMVkEpbIo7YvJXhu20DBvWAhXFsmpdK
VC9QrMQN8wAkbpkGeN4b3sZx6maDBYIANRkQCB7oK2KnrEbPgpUUVY/BMqEpZhQvD9cz8hnCk79l
pUHPnAxlsUcADhk6CwI8m80YkNM+jrCLWGPNKMUmPaz8wkof3MIq7uZZLdxXMzPOFsyOmWMTVyTM
yeNdnGbDMtTduXlJQV4ZjnjU1LNnDz3VOZt95wZfDnaOLNF3umu7ba3U9KsP3bJeYQTu46Ew5De8
uXygXXOtXRXk+kwRL/aTV6tzjyeeFtnX6WfGBjEuJasl3Ip1upoRU58sSWuzEn1gEl0zQyTuogXQ
e22bddz6I4VdyDYXbzmmCYatNiKFoiXU3iSu2k6zcQuoCWEDKfXgoCo7OtFDT/mqly7V5dg2HfxW
UjtaPlRAP08k8KwokQi0o6S1s+9mWJpNGJbRPhCFf+4849NfICNDGACWD4yLfVRnEI83LbTfDvKE
bZCb0QuWRAqnLjjJBLUTiVnZtkw98+cIg2kLBdr/VdAHHZepGgFcjZm/u1rpV53V61ci85w7o0gC
xNJhAtGM1X9cF3o+NXRSfRwCkTqG0IolsGcj28BaW+5QEzWbpSVtyfcxL/STgwCJCfwDnDZvF5Z6
uJKYGiRVNRLKHIIUo51UnIBbUQJXREvHYcRX8htKsJVdRlDsA40ugYkIA5UxxzGXzBuhw+V5ZEJC
CiZM48wzGZhHMz9J7yY3WQiozQcBbiVh9yTAJj/QN++72lmYspg6bqbgiNAMakQO+/cgkooyBP3u
HYpLAxWWBeSeOLD5sVClvKnUaD/ZNkE47CoJTb9C/Qfd6UM4iyw51NA+oT60IBzoz5xJmjcVUeFm
3eh7usPuPOcyj7l5mrdsFGkmvDqLCTx0uCm00Tp1tHlYWuuTvDr/VrptfUABah8qNfgrYakqZtlm
k/WcpDu6imydCPlkBHJGdGg7/eMSZfNXZUpJ6kQw7+e8cu+Dua0AG1qUFnSrWWwJr9ghoaG7TriR
m/bSn0Q2TM91aVLpyDqN/XD0b0wG5yvgafoQYdaB7xWFb05jZvsZoWJskKMGjb+fjXWuPP+Nh+CC
DCMyvqy8NSADZk6MtXP4zhOjIddJNA+q9S3219UK7ob5kS5VumkhaoN/GEcsrMroYri52Zu9pP25
q8oH1TTDMYv8Ona6Tp7YY/d3S+01Wz2Fy51pieiisq5oVz3xHhs39btd5VJgsR4nub4IAeIGmftF
ouC40cH0a7gSVArumeUqKXQWd+wEz5nhtqsGbPKLRBEZu0RkP2BxpeFwGv8NFT3XhuNL9G4hSgxR
TDd1NkBrK1PW2J5w38nYZmMZtOLWSup6t5iN9aGr1F0DUHlOBm7ptp7tvTf64EFNI0EnIqwJecoS
HqqofFhM63DVbwN5JjVlA++ZH7i2vWgdiPFeyyJ9gaaCmH5gRDf7dXaXl2qumRAxajFZ8h4jpw2O
acgQkDtoEu25bxqx6s2zCgznYVmGuwEqKchMxGJIeorY49x7yme7uqrSVlwSYseUE73IQj4LTLiH
YgagOemuCVeOA6kZnWi4F5NPQ0vgygYdWMWAJjmz2Sl2DeKVQ2LmIXFu6Aq0ROPABZVth4qmPYVa
vbIZriKzS6pz6nXcvnWiPzJhyp0xmv4JBVLwywrK8menpHHrqe5eOZX3iK71mUkfPtMoac9akyLQ
9cayI6B+2LReMD6TBjUcWed/5LDeD1nO6A5A99VoPBf7YSnRyZFxpI7CToaNK1L3gRTV5o7BIb0T
T64RD9U9Ggr7DcWLPrPRHTNWXMn4Yglh7Mtl9M6VFPnRFt6W9N82xutxQZr6YzJILzERipJ4Afs1
SMfyKQpTuRuQJ13YUVsxQ1MUg23yFRYpt8A0y3YhZNEVkXrlXuHkPWeuq0+SPNvXMVJs0RRzcrkg
WHChMH+jLX7KqrpmUJcHj0XCR+itoo/5fGyMc+dm5K5KX2W9JzTvKwZ1KM5kcy4xFiDWIJgksdzn
si3qY4swawP6Z9xhLY62YiqS926YJ2yHonufDPg7ZJZBVx/t8RBouHGlr941qR1M8CtrmzJuLNy0
2pRD9mEM3rzuIAetgjBfjlGEDLlIy9PUn0gkdknEbarx1i2xumD3YhFvBuVzbvj1I0VVwVQn5FHv
WYhAhSbS4dJA097hA5a3CFW2le/IXTiZ3Q0iMjTXk2fsMsZDWzOz0zNR8dx27HzYp0kukA+hlbxr
PTkdMre0towhyKjKcw9eqn5XFvda5H2e3GltLRepgzwuvM46NktXb71QTx9DmISQAVuEZkmhfG9V
kB1WX8Nt3LXXLNOvmm773cdkZ1LmflQp4FY+yHc1VO0WnmVEZmttdOSfmmFc5QVJHksHiIkAWyZa
llvUN3Kyi9gpXB8VYNVmMXKTT8Q3NkviRfNI89kPepGJDqbIL9S9cS/McqvZrG7NRPIE1QlZa9wH
Yh7CEmoqESiJY5jo0UICROaSmVyPtRt2GXuG64qT0oNY0LK495Cnkk0AtfaUJIodY22znuSnfsd8
lu5hbhJQUg9k5aWzKsAyDSpOM0OtW10yemiDJHhtM7OD6AZNHimzeR9IHkgreK456tTe+jUxNwPU
NHFDGO0ydpLCZvC5oLZ/DKdkyPGij2HW/BJDNSLpruoSWG4wZQWzvMQD+njqpzBqnvQ8ctTY5jPb
mwlyp1Je5R0iXXInSisYCYy/BtxFoiA+jZBgIJJJDocxnacvidryU7P6WlEjeK/8TfNOUnNC8AFj
EeaaTM+sETuqqUJxHIiJu2kl/7pRfvPmcOU5xdxteUcsClHUrtEI2zuBSb5ZpXKqP7vEtG6Iqg8P
PlIcrmAGiLfB4D+xCZGrtvP8T7eUKlktwSJP2OT1xlui7qGrWoeBDMgso5LVvalhQCGAI6i+yfSw
d8s+vN4N5jVVn71uXEoYW6sKDaIo9n53DZsoPZvxsUJOYnaUAIiKNkwJprXnz5WzCgzezyxkAyNg
dF8UuoEJubqsUDBYBgHJZgmvlyP3oLFexKLs5zftJRf2exxWE6L744R0aT3mKbEG/bCYN7NM7Tjv
lWLVV17TzGGoDQgIZHgJeQozk5lIzM0V8r4VUTfVcary/CkNSzLQKT3pmdR4O9dL+lh5i9qG14MN
tAvEbdTTfXl2hRU/GXWHimIaN/4gyZbLVfvIysrsCfrknw5L5B0K1dUPfRqhPG+t9keXddarhYTv
tW7SH0kVmGfXZpTD9t409o4tUWHWkYlTdTRP8J/lI3JWVa+TRNbBDeoN977O2o9g6RhpSfZBuPEy
k4RWZO4iFksKVtlERHFhjVa+5CYjozDXyS60QenG82DZO1qh/rnoBv05stRhuO5iNqhSueYT1du8
y7kIp65mb+n3cH5pPah1WlyQa6AO+udC1UfFbzDE6ZppvmuDa7heHZXioQO+vzIhlLUrZI/2BuCo
tbEDPDWagINDtiz5GUOhOFRM2G4R+NDATj4nk2n8LMNmec4AcXkr7ER8OWfmpmEScfVScKuwOfO1
GS95sFyMuVnWJQ5nJGVj+UDQMiy4hfOKWI9+ZbUsvRK7ELCtbDSfQKP3dZ5Y6OEw/tF/XgtZy+vO
5BAh96nZt3AHY6/GHJw4ZYVFqX1teh1WF6vIlYMa3acZay2eAmxfyRJkyOgrU6P98pfP61hY31mR
ke99cot4wdGYXyC9yulp0UbO89XoaXh75HTKCWxwDYENnzpyukmfOCQde68mbaGFOcpqSAz5r8od
VeYyH7wlC5o0oaB9Kstq+vF345+7v1mj/qMeqrtG1L367/+0/uKpNVnHY4sGvEBVxnTH+4s9S7aT
zkvH0rfAXTwWXTZIOptk+qk6GKzIk/TdrpzdmNtHVhxbw+22Xmaxp0tu5LCwfOg3fNVdtOQos8Xu
//9wf3Hh/e2z+TZGPP8a8P3XhPrKGtvaTGx9K2V3G0hqxWQvxtt//U0svHCEE4FrD/56AKCkTTS9
JG2w5V5d//ONcgvuevv72/xbi/JPRpIODCbOqX88knzuP7I/KVD+9gd/TCR/J8KaIRf3H5KRPyQo
ECZ+w6Rv44jkl+PXY1z4RxQkQhMGltbvc0qeX32GsiW4zikZIHpWwNlOKMC/Ij753R/8d05D5PXk
QJgOrk0M4ZH/V2RXw/A7a+ZwvonqxVgKbr1ynin4dPSD+CjngDmKxN8xTeVJeUjVrXlmGyL86W5u
UUB1rW6uw/fpjiVstGEhOT1kCPPvKmkpxLpNOQnwsYhxzWFc9lXlExvwQB881W0MeSiM3OcMOjXp
SUNlM1agqoUgy03fuETcOqpj0+WsSmKbFPbw25HBDGleo+iZxkMaDBYIyySYjPyIkbIdH+XIQX40
6oZ7k3Qz292kue6WE8fSdS5hwYDf5G3R4EmT+rq6DkaRwTEk7Soi6knGEkjDqwyTmQ1fSNd+8lRX
dva09I2DpwUuSbkMxk+S3ARyf7eDUMSD9H5qvNt+6trDwhZimzXJ8BERmL3qVMXyBMcjZkIzRx+B
gbAkTg09o12T2D2K67gXChAuD63NsT3xhMGHEOd1ON1m/8PemS3HbWzb9ovgQA/ka/UNq1gkRVLU
C4KiJPRNAkgAia+/A7J9r+xzjx37fUfsNmxZJRaaXHPNOWacD8YR1+OoN3luxPrJoFtuppg8zjN2
2bhUsLZToMUGZYjMupfQ4ePISnEw5wO1So9+YaYtp11KDfkWSs/GX/o7ie2/T4R/eSKAdv7nlthj
gSuNmOGvT4U/ftEfT4Uw+A3zlw1pzxMWLNxl5/CHMU1Yv2EK88OF+AIhjRv916cChjXCyGAxgmXR
yQPjz4eD/9vCVCLpLWizAl9r/ycPB+Bkf91UwGWDwCh4swp3CdUvrTi/UltSP0XQtbrkNEmLjuGx
obHUyzC4NzJA/NWT5WIGysRTk0tyNEuCHbV8CD14Dh2S0qG1StAtYV3Q/AbBnVojaijHVW+a04PC
7unurQxM80MusvZV4nL21mQr4myto4IU7GB3FF2PZUjpVoR+sVKUrbkk9pR/JzI/4LjL3X2crbmn
tzSrxRZ9wWm3w8LkWztjTRSyixp8OaEhvwKuDz5+7vP6UOCfn01Y0ZREsyHEGUVbqYX0bN8Ju082
nSj9y0jZDNB9BQmV/segA9WxYrQzHY76VvrUZJl+mBKzv7axXT6WGbZ7LC21QVwhxBu2qjwzRv/J
msfCawaCIdSDc0bXhxhw2MluWsrok5DHqQ3cP6nTeudV2KfsLsG73Y92TouahwPf7QObUjQoBanT
Fk+WTcpaJC69I7q5B9MtNuQwnZuys/aIpY56DMu+Jf7cbUgYBltDp2gujVHcnMAork41PnomU65X
FGTJmilIPkiPNHsXaOIaTTs/W2VJXMSf5OPQcsxbqSSNLwyi7nVMKlDCTCXqzhy3kt6ua9S05Y9s
8KlgBD626zwoSTFRzUcQnh9eFNXIvNjifCOBpNvxH1joX4VrWKuWnQUdVt5pGKlTCcg3PvGwdx4x
aU1nnvXjLe1MwnN58jUDTvju1f644Rh5RqzWdFguZGPSoJztG4N+06l8Ktq8RAMvuit2hgRTIbkH
mh0f2iLrr8aUq3XKHfucU5C5cjt7umoSrptm8mgF8PikBkGVjTlE8acZPjnVQaHE655VFOmuqyxr
t+i41tlJpHnSpvpW8PfTROsWD8FQYUgngiweAzK8DyE2YETxKGMhR5L76hosObKGMyZ+wno/G6p6
NG2u6MBX/Z2duy5OHnuFQ5MeNC77S41B7o3NAEwIo++Tk7t06pHZLCTy3+BuZJ6Pe0Z5bFhSnX2Q
pScz8S/D0Eks+j7VCrKm3S/MJiaxqhhypkbSYJNJrFNFRk9dRv9icEZMuvkRIoW5i4KzO2BMx6jz
WY8quyVOe2/0RFB0K7Akuo9MI8W2CpuPrgmCY5nVL3ohCxV296UM2mKHGZtimTK1KQhFj66Wb0p/
M+iLXdUWwKJZma+uEtMa80h0aMbBuIzw9beRauJNZrpvPAy7e5v2553Bngwoa+xRct65Ly7xN3Ld
AfW4EaglA4uXnxmngCFusQa9EaGSWxWULXWf0mYUPs095c5lj7Osh3uHBbKKEBVcX6xIZZZA+jK6
4ceGCsMxm9Yuw9EjZO7ioQm9mOoFfswaneYI4W16KKdi3ld0PWxIf9Ean0/+xW0H4ifOeGy1G+Ub
VhIj5Zn9i7K0cTCk9q6ssZKKG6zu3NF8YpHpFthYLZSym45Gp7zDAH8t2/ArhzBv6/uz+JQxJ+4A
fVKLGqbRTVPAce8l3XuF++LoUZ6zmqnn85vBg9DZmv2Xjq6l/YL6x3VU2Oe4qBDlbI9L2owLEM1u
wcSXFDfNYxeK9sLGr4Eor4NKf5mVAIES8XweFNdgqif9RWgaPYk/mfJJttNTZdJvTf1IeV8T7wAR
IJhUb7EXWUenQSVhf+oy/hUe/Y3dnNXHJh+ILDLDgUVsKvHYZ8GPpmajE9sEEMYkLJAZQ4vmAcLY
4arxq7KO1nSOqgkpjWJjdqqpbywWmHkX2n250wkZER7uLDgm9ZIUurPcgx6q/lRWZqJ4txjyIzdI
ma0SN4N7MSXIdPd5GxIWzeopPOQKSfRuclv/YeKF/eS0tN2s8pFLD+168D53VtqekrnUHdW/jve1
5+pP1xaIOzYzRhS4q9FvgkcJSQHZwDLbU22D0JQ6AgNOiVVM1UF/1AA3KEBWxROhV4fe4gH0Q5JH
XLhiHpO3JnS77WC75cFK4+R9GRUErQUt3C3cTe5d7LQWerPbIJDPeI2PQ4P2hbtpGFZQEoyHhkc7
RSEuwzpn+fHSD11305MtTZKeGjlttiqKiMhhOliMp1m9mqSh3mVrpm+8k+llJa9w6Zy5vI8GT/yg
HkpBBCgi59Eg8PFq5MV8xVR6BFnD4rp0fLydwktpIXKkwgI6FNsYuMPRq4cj3YwlLZKWrTe6aBfD
AcdO3ABZEr6oQXu4krvim5GZWXQqlW13K79Jx4dIuv4L7xGxbdiE4unVqBp1EDQRxkkriY9tOk0f
OTqHy8MoxiAI632BVFEpVOrEuKWZj28cC2z7Bj8gvzpFQy/QEPVusLZFOR+Fkvk3t5f5YzOSHOqK
0UZJqqIjK+xyY2FMJ4bMSfl+lg6hlW7sQvxm4CTKrbaFeWnoWXzzRj1+p3tTfgldQm6VkSF5GbGI
gW1KbZxwMA03kCPouk7XGh+uqUHKElYDGkYc9aACstuHwBibLyKeqpBa30gdcRw54yZLM4mYGpTZ
qwxT112FtYMZl8KkBdHvyKvfN8WRe454C+ZgqkK1i+bHJxdbJ2jNt0j0kUsXlplPG2swvL0q3PSR
slxzz2o7WFcsMeGOhi7WWSdhBeRZAzvn3A7u9NhLKtd7f+M3rknfluo2hc0FR4/3vIaw526liQOS
fDiY/oTo/QqC0IOlun7T4Y25A/yu8PFHELSmIGuOXeC2lNUWVftG2XXP+iBWnbWGe1V/zrXdVNue
mJQkiy3n70BcnEtkso92bP+rGyfiOUiq8r2Ou3rnJAWFyTzicclrePDGGuoKT0SsGuYxBaV0EbMb
fBm8tjg0SQNRyo69GVCCo52vwYhzpI8s50VgJk5XYelMSOUtZoiqtusDER3+Z04xSXggXqgfmQTl
sJ5opXofxECAsvKaL+h1/YMnepbj2WSbb2rmALmNzVFxLZkdpd50g34Tkk3zNir92DiFdRZ9BntR
Peu59zs88cl0Vp3SKE0GrcJz22GgAYBxpP75Zs4q/SyrADfjsKmTEoZ+aGzHEAZqpXvx4PbCvKrA
jTexoJ0FYb2x74nhGavQomsaK6rXrLx2cL8CdLXBl9VN/EJNbMCivhxZN1mGY1Fs3aUmGdM4vna9
PW9HeEn06hXDfna9fjM3TrFTpqnuLDwBvqIMOclsBV5I+QG8HpZRGE8roIF+3z7H+JS++m4dETUw
4Xjwbc7dumlddUnsCfA/xywIGpGHyJu2ceaCJHGzbw19dNUKOapaNUZS8GhxxkvNIvm1iKbiE5J5
sjdTz2A+iNRdy5aXvQwU4zPdgWIdm5wRyzE+heTcu13VSnUIU4EuAD03/9yFAWlynCSM8UnqLcZQ
POxbfBLzOTes5jRiCLvjT1jc2W6afkRz2u9oDKcDspHDLhZOdZRF7GzsfH5tNCaXNZj69j12ZHBz
pGRdztD83yn597TVv0/JIXmn/103O1bf0ve/hrcYkpdf8+eQ7P4WCI/MPsw+LH3BL+Gt8DfCO5zA
gIr+HHb5S38qZ9ZvgScCmPcBHUy/c/H+nJGD38gkw9biTPz7aP2fzMgIrP9jRnYsPgV1BDy1Qvvv
KH/FtJbOyWQsCfFpA8qiePcyuCQEkk0bLNHM/nalOw3NSS0plTy2rTufDOwFI7Q7rS3w5FtCt8M3
5Kzyfo6m6oswMwLoscjJcvOrys1UR1zD1Vx9KT1yUoiM9n2bjn6/ypjQLnjtwnmdZyXrYCpJ/H3q
h08BacfHdlLDvTm8l+Q4VgmD5Us/mO0bvWSDsZ4HWswZSJrpHR9dOZE+MPTM6TqG8TQJdhErpwcG
vW18mX9NuIup4GtLMrcaf/q2tnWKQCgnngCFUBfWfuQkSFLO7GlbO4S0XIcBIyVZHPBUYebspVjw
IfDzkzsno29yywsrBcdXFb6D/SqvPxbCwltNwfRVddpcK6fozrTijB94A6o3t08JjXKY0WcW1fJB
N1n8bic2k3Fm10D8FMWdJFWgkpnrKQ3H60wC/8Z2pBarMaQMB7LOGFBQkObX0CmnB4jY867R/UZ3
9TEIRvgJkjFxqBTEClfvRzsNbpbsBDZup/yYugJr3VSGN8q/2GP2Wf/k6LGDUNF1W/CsziGaG6uA
CsKO3+vjYJPpWZ3DaUSqnEGan4aZXvWlsVHAP/BkcBeapV2tKXgtXkjZqCdg6JyklAVhCBCa9TmF
gvq5N1ioN6MHgqESxt04o5b2WMlBoWqXDB/W9Dm21GuR60auF4LW3Ri18sxqevghsMPBa9O9kW+6
Ak/C4FbFtsEGlm2qUbBct1jnXhhnWyrnCFG/ywUTFgMc8PZxWrIKopS1+5JlZM2XxLBslnL6mA4j
UVkHBOf0MWly59WOy/RBzB6/m2MG7ZPV4PpTMnHPlp0xJODtTg6MwjHiEQkZux/kYSTT9xgnJVQ7
QAlvRhW3J8csxXcsXEG784mucAxxxjDdjlKKR4Qfmpc6eBzGZzp//VvipkxMANONCvf/nH+4Te0I
RAs75+09lxvhYf2QNCZ+4nvMn5nVkltA3PHSWTo5Ba09iK1Vj3gao8rFP6bjcsPlCmTYkeaCCKq7
jSH561Yduxc5uKresh5rrhkLlhQUe8ld/nmqrMyFVhALatxX+cRqsTmJITX5r7qy4r5fTWLQmY+J
SkxmcVehglU9h0+jRxofsSZGA/yJRz0Ojj4lMEkPcvRvVphxZHWDee04DGewBsTTVHD3UEWpireI
tlMaGiJOT4HCa7vOG7vGv9Z5T/AxVAO0y+qJQWiSahwary7j9V2PkXXvQoxYdXVXYMACfSeigU5X
Bwdcy/3yGHW4I5fm2eJ5+jmuIlSY2S1YAghiQ5ulMokrdGPJiBsQqKTvRxqHUbUvLkfoByMPF2re
MiE7jMpDXPmXepmey2WOLpaJulGlfkClsI9qmbfrZfIOdVc8jC1BGXIFP+fydBc5otgGDV8k7TAr
qBgpe9HkWmbcH8uEbzLqD9mJxTP/JMeQe7WoAQJZwF/0AQ+hIMsQsZZYphVaHf+YRU1YdIUEDzmM
RLQGa1EdwLp39ylChFgUiXF2sN8sKkU2WxHuFp7WlDC/VouWES2qRq6/tR1drTM/w6g3z9lPAcQi
M7ozu+R5+qmOIJOEgUYvQTjx+Ma26H2P5qKpANF5Yey798csu/XILiyMsRvoc7DoMaVZPw2pQ5/w
FBCGWYQbQDrDxv6p5mAWDA9BYuVY+hB71O+6DwqQxJN4ap3u3C/ikIYMv7cXwcjqNLY81w4YF+no
OrVx4Kb88Zr5jaV8dxHA8Hb+aK1sLqOzv8hSZtza2OMWqQrU2Z66WMppOemue5bWV/1T3epqErnh
InlJrcUjq2sW6Fjbiod8Ecd80X4L6sQ85WlsnedSyK3RsY5eN94ENZrEDCpbyOX3KQAityGQTR/C
IsfNizAX+7G+gqXDSjlY7fOcx2ptsIa62iJ98FpDcksg87WoXigpSH9YFMsn0n7Rg7cIg/i4oZrU
pt44fE2C2WNDrCt5L6boPVmkRXsRGe1FbkwX4dFfJEjABCWBG//ULfLkpLh0YHy/kr2lGnoRMZNs
opvB55PaefAxMlo8hoYI4PtOeufoWcA2CIoffhdV13ncdotYOvYuumm7SKg8Y4y7rE/RVWVSykev
SKgtXWRXZxFgvUWKFVOXfLg/9VlRd906yNUjF2FxFbVZ3AC9YCxYpN10EXkt6ycC3N0scuexXKTg
InTExlCLPDxaX7yh5XxsGflTuYjI3iIn91hbdt1PjZnH4aI3Y/tbk7OodgQumTlovdxbi0RtIO2e
vG7UhypMp6Pf84pkKegfjQJU6u/A6P9uk/7lnGxbnvmP5+QLB4jlX02T/rpQ+uPX/XlWDn9jv0mo
hKSKw73C/ueXhRINK56zLIz/PCUvXTh/norN39hAEYLGnkCHTOCF/8mp2A8Xv8Uve2US6D9h+dQ2
Oo6gpZcP8pfNEeWiXt50+aISzxfOkPPOsDu09Llswo3XJ+ahlx7mI9vqOU9akrQthhS7uqvdWj8j
l5DKRxgAHlvn2K4oz9Y1wf7Inm5tCn+QrVHzhgOvne1Vl6VqPkdpoNW26hp761j9fMG+aB74lGRi
dOJO+XVIquF7gM1KUX1ABWGbLEVfmev4jxKOCwizaNqH4wjtJuDzUg+o98HgRqfam8i7+tVU3fEx
YbpFYwVAjpX5DhEv31TKcI4asKm18on0VM2hwLKlOP5ELItPIZIkCWaDLrBvQ+zE/g5fnGG/LHuG
dFuqeOIplSeG95aYQuP+FSMyBhxMJw8dDheyGW+SpzKcgzgcY1KyUPt2dU4w53GMTX+Ho6yULtpL
aYY7Vma9ucFH5XhHy13+TkLBIvg8tXlT7X257L2NHJ8mAXF8x5HVBfEGsOnshGhwvhUv22M/MlGF
ZBV/LWcd3w+Brre1uQTqOrzrzcqKZfiZ511v0Hw1TtuxksFe+fOm5/+tanNoP7xMDlfcqCYnEjN2
DpzwLaAHdr0ZKXeFNfTAeFbsCbWaF6sLi30odk07sLMYCl/CEBx30pXNTSacF7y+wY3dU9q8Bt0d
PQwIns85Nt3PFNnkyFdY9h0ghfg0c+/7Ukv9GHb9tJJikti5DLFLYBvTdi+ct8zrqJ9NknqTBpR3
88jvTzTIHrAYFI9JkeUPw9STVQ6MGDFtlHvDGnkZ1NVxEvpTULXEkQ0huq9eDQ2wzJNgM3EyO+ax
X27NsS/PgVl0ROwxFCRzWjzXA0BPCTcHnkAtPvwY2NaKrsPsBl9JvseD5eFMbrR5hdDAeNRnlnGq
Ep9fpc2FcNc1zCFSzi+OXXzKDKzRvh83KGBu/pHavvXiE4YgpczuiG4f9wgWdlj5Eu8Tx6/vuEzD
93nKra1AiterIYn793buttmc0umQYOrKm/E8uIAuCwIVgKpmTh0UUdeHNnbzYy0s/wLRzXqbQC1d
raAawaOP/RHGfXFEgBJraMrdp46uqXtn9OpD7pTOeYTIey3CgrNt3HgPDa7oqxqaDAksyd74Rov9
NCnnrOq5OMASAus4u8UHLDM/IogaB6e0dWacxP1wV/YQs8oUn+sqasLgUWc9QU9qonisOFN6CVnF
MHeYfrYauSUOxdQSc2vCND1Vfuzcq1B1d0zK6evUYR3Bjzci9cKxvfRJLj+pXI1EAAj2OPjCt8aU
ijcAVdlLO/j9ufdqYWwnFWQnEzepvbPKpLx5kCGOmBZH4OpgyM2MfnDoGd4P3raSXaqvX6fMBpQq
jGOVN+Wx96JLYdbYH1VirkYBT82q4qMtmrP2lviZoGI1d9U3VREUckDRHsx4okYUzyvv+G7Yt2kV
7OzEhLwy+fJrw0r8bMox3RWuxmBSueNDVnvymuShPtStch4iPerPqk5nFrHWwHIrje6nulGvc6Ct
NXUi5Yb7pN/U7MMOY4Fk3LgZO59S1flzk7bFnq+du8UYJbTLvPnmsLfZzyEFsFACML7iaUdoLdv+
FlhDZbNy0v46s5Hmws6zf8zECo2V6Uewg01y28KGLTrlwyWJylsz9OJq13b82SY6BUhZyN3kaGNY
mTo1L36amxfR5+JqEMl60NNAaoFTrLirawsMVDHdF1LBubO4UU9KEe+Y3aXFMRp7MkMYJE9A96pN
HILy5odRXZTsEd4dHjVVUZ0N3yNEIF2LFhOcMWtCzOwDpK8/kmxknTIaBMFXqsuyQwe94GvOeWsy
wcnxLmFniT34S6bwfxadB5QapfGT1bJFjANIFXavCdkrSQiN2IN87iolrhPW78vQNcY7IFOyJZY1
PhZpDZ+Cuye4q8ZRf9MgNzUakfQOFZCakxGXw55unOE69K1zsgu72oWplC+j53W3ydPRRrvDTLnd
lDzwZmvefMAPX8O+Cn7oFD78yu+7GDJx/G3Mp4zAxSxWgGwB3YbqrCfMknBIe1g9fE5C751xDHGK
4rvtiuG9KUMLucUeHYbzGZdVkbjyBfJOv62Dpj6GXonhw/Oz/EflWpwnxSBf2TT5/tat4/KrE8fh
vmKBd1FEvc5DSHyJ43x7TER4ECq3oe7ZvN/ADPXFtXdNcZ9Bvbnklu63KuzqE9SN/kLW0d9kbs5O
tYAqYCDOvIau56/sRgwLetzAmN5R0vzQxF14NxtCfzcdxa5RKEA4K8HP+FyMvfEpSTz/TaY1j57c
qF12sxAIl4d2w9JtxnlPN159DxfJuaZmVPFYGrBehYVGv8IZvw8AaizXxJg6rJuYP0oroRW6DsL3
HKzezkydd1d19cWAJPEUxugcUF4djv/C5TGobWxzs7km83tZvsCTxLO6n3sGIVbUG5FJ+6LCPkNX
r51Vm5CLqZHYn4OwH7YT5o2dZFe8N/yswnTr4zv3l2E6T9Enaqc56tnsHgIvdj8ogC6wD/fNvFHj
IJ6gA1IvLTubzEZrffKiLHHXpdG4NzYh5NztYRIPRVwF+zHhJTuaUKCiliU+dFTzIk3r0rv+dBK9
HZJnMOT3BGxVD0diJNvUSziFBszFjhQUqBLdQZ0qmtsiRR0y1LnD5HjVGm8cW51xFvOePqjglbOA
/WlCHNQLXyb4EZaGeiuRAXZR3nwmaoN1JRMPjt12UKNqk6mbc0p3sHnksefss+Q0Nq1x9GHFpeuA
kkxCP4acP1IcKbjk02g82Qpffs3rTedhzKXpdjsSId4t4my6s1Je1spnY7EbAYVnqLcz54+Jh/DV
iZXcdLJ9oVCkvB8g9DbraDbdPe87cOuuyjdFDwPYSK3gYNdFeB9YwcRbIUjfOKD53drABLRiSXxQ
TRYR4ciRENlcWPnRK2L0KHgyt7FuCHa27oQSE5g1x9eh01uE0PHRb9nEIEGMR9/U1T2EzpH7xPFb
Lg4RfOPgm2xdN7fRb3msULC45Kg5qVYrEBrj02AW8bOZ18Uz4Lpw50I9AcSAcnff5L04z7nPaYVN
/tEkSk28AXeiCTGPN9gqHKJjqkDobKbYyU5ZT/4CIchKFUdMDOiltOPuu1Nix6CMIO+1FTYrWBt3
rJWRfPqwPTHTygff6JyL67b6KmRrbQQSwLqPJcj0apy3MQf/zzM7n8z1P8V+Om4IfF6r1LP4U7qn
Mg+sL2lAdKnVaI4y8mE3BKVPkoTwpTbgIA8EGjdSGYAsnPm9TfTXNDAewgZsj0gogi1m+pM6ALZr
QIDj3nQM6v6QjwmB2ee0sIhOZfEzXwuiNVRhCMhCbZyCww1ALCTS1LngeX2zOhf2w0DOPM7zAiMm
RTtNWfCDKUdB2FqDFnIcLC6Qu4DqSmfpqdgRh9GnMB3uE9iaL5Rqk/oAHkkkBwj4zgqoH52NaV5H
OQxZPGE9REzA4+jEeDwy500b9rTPYIStCd3uReQF96QLqLP1q/xScfm9G12wtQMv+lT2nX9ojEif
PLszLyip6WbAykYJRctrjv3EMW2CcKc7WKNEYgASuYiNbMHjK/hY3ux5pu8BYxeonoTn5r5kTmha
PEJN8G/lJn8z6jMYQtlzYI6zysHw+HfDMVw4XaQqTI8AghjrjCmgp2MOeUp7KoeOD6Dgo+EshQqp
qLT/ZbX0/4kJMN/+bSr1bazWNu0xyBeW+FtKYE6r1tdzkx6tqW4/5qyt7pq0SDAGi/zxn3+rpXjp
rwMw80zIv5fpFwP3336rVOJUmHAJH5HAZbXlHiGgUdEF8P2ff5+/N0AtP1DghS4sP0wnFrVCf520
8xqmWpsH8ZEMid4l7PABCmEnLqq0v8G1ysXdIBIz5Usv35sgZqIeyZTegwNehuso4dP980f6n19x
YNOiZgU415lp/95eo8w+THqmjKOcqvlilq0GyzwyQWOAgnNqxkn7wVqK7xmgw+nn7/1f/ehf9COQ
Ji5X+/++Z/30nSXer8rRH7/iD+VIOPiNedIJbgraDWAK/V/lyDL9pa4dYRg7D+3ry4bzz7Z2HwMz
9eWBjbZkEiD4f1Zk2/stBJfCfW5yDSzr2f9EUILbsihGv9xQFsIVEGLs0i4faAkr/PU653RuEMmr
zeMo7fZ1MFzydIX+CCe7uM6WIbeJYTGUlDVk/TG8dF0zfAZYL5+a2niSZtudlPaxA4a8LalXouU4
cvxoP9RZclPI0O8qwE8sIPbC/wgj0lOex3vuVgWedh5cN83tcllUWgF+4za0r8IlV/7cFdJmLjHy
uQYnkvdNcwmb1iTValIRwviWi6Gnkooq8sylOyY2OcE2Y9vK5yKsevR+IBKFRaZ+8hGEbdw92yAx
OackIGebU+8iyKBAU95kmoBhENm3KasP6xTU2n5xddxJaGm1VXsseaIpJB0XaO+IVOKZcKl0GmSf
Im3Afl9ZAamATVJ79XtWReG32M/YT842LEm5bRNkGx9ASZCaT5zRswYOY+F2+3yq7XNoOhg/lE8J
R5TxCl6PPeSj3WBm2bCdmVnCDWYYjrg1AH+ePFhnK6c/YIkOt6MZem8UrmB1cuKETpn0KaZcgy9L
ZRcJ8+mQ2eNLVqfOPutHZrxSxId8jCmSkWWcvKZTCq1TM2rxerzQPXUmqaleuxh5XhXdjTVuAhd7
IMc9xP5Hz7oKpX18m1F61jZFI/nkHOMpf+EljqQirOxEudjXOK3bLdlYRahdYRSaDRjw/EgNoCor
kFXjvguSABditadd/HGY0xe/sH/Aou3Pc1ePK9bz1zmRwbpU/VtddicQMdUh79MGTICzmeYSaVI3
uOUb00IbmG9JXNar3M5fGtNINwpQ1hap5rufshwr/Tm6jaL2yQZPBpOLiphpok0OkGrvDi58wXm4
tzPH32AJnNaxFRWwr4bkDudYewnxi29JuZhHVpLprpooYlAGDsa5k+HXVNkQnQcv/YqpbTpNrdas
fz3jMW704pyPv0dOVN97Rv8E7gzjJ/RncD1AKqq0SQ8Vp8XFzwDFpNYe/CBP7frQo2XGd5Nd29pi
F5ce58vEEPvBH7/XXo7gkfT1JuLZsWJvsxDhp/Rr7SwUPa/i7BnTw0OSvdvUNXJTV2Ed9mbA/RTp
FlvLYMsX2tMny6M/m3zoi1GwP5+rcVXSaccOw3hl+IWwwlR7SqQn1gwz6Q9Hee0XNQfgxvBG5CO9
4t0gCTmDD81h+OR4pf2eO161odw47mz8qHu/olaAZmLSx8Tr4k2bDeDAdIl12s5N9ciCegyeCjdv
bpwu4OzIqE2vTWj7OxiBIVj8KID8WKjsU+eXrMdMa473Kd2rp0rFbbnWTs/vxoWVz2jHPdQL6azN
aBhuGdUY62HgsqA2GmtBOE36G908prllP6dPqk+rg93jRxT7nktrQv/0AVZLPm3O+Dr2PyzJPAQ1
JwIVPCmV/CC6i3EPXsbS+mSiHl9tOt7eOMuOxMQTF2utNZTmGX9fuR/TkApYadh70675k+XjMWBH
vQ8SKl6zCfdkTaPJ1gOnuHKamYRyI51tBF5nD2IuXdnh/JkYiHgJ0ga5LzPeuaVe6emh65yWgG0p
gZ8a0r2Czs43bWFn58pIv6FJtpvUbtKXss2KGneol17sljUf2tPMidgqrRvM32dZ2Dm1QcKBAwu/
4GSJfkfH8HA3gB1+BJluPNGzHrzbpZdu4lxINgwCPV1Rb1GvyFXZ24hU8w5OJpJShI7dRz2gzL7v
r0WX1Fv+OdWuNky9b5e7Nncj/6GcB2cXSRQ6mK/JPiiGG8pHuk11dxgtqAdIKAi1MpzDlY786mF0
9Fulau9AZE18tDZT+OQm46rLneHghP1nX2fEaU3T2LKMPcJFCDc5FF1n1VtN/yOqXXebGb1xpkIz
IaCtrE1l0iZBso5Krjhcwl4Wz4NQX0Hr5PezYQ4XnWKbq7QKNmk1gRbqMm4tiE54LqnGToQ7rUzK
qtbwerBVW/RiLp1h9HpdMMmyrnQ0PlROcihfU3Xs2Wys/LH1VjG6lArZq+QhFGXGEtgnqhYHOU17
ikRxTbO5WNfWBG2CgpcPss3D1lwCDsoyjA2TtQT/WbN3EaHdfRJpJjYOO96NXBzwXS+PCPLxqoX4
NMnguUwDgApiVOzMm3QNK3iGxwCmKKkmgCWqnE5GLr+BDr1A6FNna6Igd8YJA7MnqO5tTiZ39sQX
W5maQT7twfUQED4YHqV2sHOwhgDTXocxS04j5M+s8qxY2RQA3HvS/zLPaOIVnsJtkvdf7DrPzx59
0ytLs1aPnFGvGhY7d1wD3b5LqSIZ8/yH8guxm5r5y/9h70y2JEWyLfsrb9W4iIXQU6uqBgqoqqn1
jVvjE5a5uRt9JzQCfH1tLCJeefNeRGaOc5JNZLqjqoDIlXvP2Sdp+VsLwAI0JIhhoU0uYvCzcIrY
+JmetEIFejnIGxgMcZCCv8UX4EEzK9GGOXryQm7DO5DObyibyn1pUzBMs/VUSUShVdF3j6XHX7VK
S+5axi3vcrRAAfQoQphDocTtVXoDRz+/9Y0GxpdnrBcTeeR75RafxyrGKjjxdrFKTU/e0rBhDObW
6AZqlcDrzUGf7UYnK78YNcEglbE0Z6NVOfuciU/A3KTe94QNXRjCUNGw0EFAmfKlT4GdTAwRaWLz
GRTciEiHM/rYAy4isq9Hi1+DC3AAi42k4qii5eNPQ5G/8NoXAxzc2nvo3C2T1dSXe/LszhxgY4FW
+sntiGT7BlVn/uLmzr1NBkzQlMmVZTT90Ry9xAzmNAe71sf80OCwrU+AnZFz2A7arsGLrDV2yDZn
qsWdnnBOrh301gwImAiSxkDTPtdQibnPtA9Fcz1hHjvqJGce3dn2PquiR/mrz295Gw/XWMS0PJqm
dDrm7WBe25UzYeHK6bJYejtMpAssgY9+CFSJbfNE6NVd5/n2nVp02B6smholhtEaAaqF8r2Xpkf2
ZJ8n3FNEig1hNNI54CmyeWVqqOVHzK7rGIwG2/ySmPfkuBN+BjcIu0D+3GML/FInxFipNF7DvEnB
xSXmV8T2NuTizHgTSa5VwYrPBSJVNm6SMXo6OFDTfMRMtsxvOiMZFPBjf78qDKsxiyeJtxoN9dq5
wTh0zqRncMOJ7WA+Cm1F/jA5k/s1TlzmWUbvXvuDnT3ZrbQuBe3VkEldGRFv1wZtQ9svlB0YboaX
zZ00LYyvCz/F1VwYHkqdGAOhO7RjgjTaG6oQ1vpyjaygPCQ0z7EgqYHeCOFsLZ/rMEhHO+SoKSv8
uGX2xGpWPLHFjc+lmvX7Ih/io5672ZluKyreuHNOHTZ+DLcEdBaAmRT6GiPLl3MwBhsTMZUnXzN4
IVKUNBFHf1x4qMSDtJqZcsxW3YbOlOgRbVR5O6zz8KR76/jVxqp0pBvtnzd5PlyjXJefGtOWDB77
Jh9oGzoE39hwR6iu1kdfDlWD7gTNxEMiWGEDzkmjH65+a6LaLttlirKc9+Hc96yqijy8jp8UhDvn
OSmA2oZgUdhZPdRcvIgSINgiHWDpFryaKwfBC3Yn5QACc8f7cq05UkNs1C7Les5e4squ90SVVVZI
lmoJJL3WNy0bPkSahRpt8kpVGENmZqj8X48znLsTout7VVEbQyoev9RVjREudcH1DWtyLmtK0rKe
mJ0M1VQ9MDCEx6S7xgEZT3GRN323X5BhhXAfyqDV1hJqvWztvRK1uiU/gEgrm/hhlKpZEU25GC8Q
so4okXL66+6c3BitGSPJd3PZXMMAme0Q04TeOTTMyO6iWKigSi+9txsxkrT9V8rNDLbxrnA7Zd3T
xXKgBFHgITaV/TH30wqtZ75M63k5W1pAkI+IyrWtJSqglHV09kpm1MTAHofUsZ8MD/tRuKqkdY/M
yFvxxXe8ONQ19FMX6N8wK/EIyzwyvIQ0RIMZJlJVlxldOsjmYkKZeRx7X9zN3cBZABUcoyxAIBMg
tlOnZHuGFSgPx8HMLtrczoLYGN33SjbWm46dBzRJBuH7MFftQw9VK3uBGEDQEBE3gJmZAXv9ugJ3
7j3vW+O1ydEZK0pwASQfGYN0H9ec0NWMvpYV+QCG9r3Rr686hfW5WlrwO5yPGdboh4a/9rQa3cAo
Nmuf09mq7mAw2ScaYuRBkagVwsSgkSnSyoySLdSnwUEU6B2J3szsRCCJCrqyrA4hHp/xE1OpKgL2
7gcr0scoYa+jOO+WaDYIuR1L9ww8Nk4HDu5AYzJ/LwvdeLWtmVFIIZHQkTaAHw1Emgti5pAl5hTK
xvYuzAx3xa7oU/Wl9LXpUBrWtTmn/le9ltdYlXCODjqmDcNYjuDqOkqpMbkg5tebd/TjNv6+0+1b
f7ajD11JzUOJ9C/PUjLQqzTCy5hyGtGKzz01/a7BjHPUMmLpNcVOUiun9kgiwBas6doSWLlp7psY
SF6NbON6MNcFP0h6HEl3uJwL9JJ2UpsgcZT24bZLv7WtY13GcZax0Ha4wxqNd7ffQoeBXy3IvQKI
N1Uki2Fi01HLbTro/tU0o7Qm3sA5Fjg9IsD+LJjw9k5QDW885M87JMZzEyBNfO3dTblL1xhujui8
q4LAv2Cu9CJCCWpBTUTnkOA535mqJ9KmytLqRWv7l8508RZO3sFCfqfD2Ju+YkftsVfoZHJtUk7B
wRNboE27e67xEC4FXsvcTbAMrSjbfTONJu7WzqjnZwJ/zgkTDZe1+1rn5XOfT9vzNupNNA51AbDT
NCNn492UmR+f8qy3X4t+jncVqpWAmlnowabVKCOJMogB7txdNMy2eFp69yD0Ak+XtLILvCzFDf0H
XQ9Hax69aGr1CXcL9XYO4QpTJe2f2evbMx8bOnAuUBPglPRvquaIxqBoOlYWeb1K64xbXEp0BFri
WdN5OBGnl+90r3AReIxhmi7tGTkBsCkMrTgZbjXdrkWa7JOs+8J5jVKMOd0SWmtencHomoogYWDz
BI+dMMVJXZoErDxSSj0wIusCVw7ueeqQ5kKAFYVjk57Fat3I5KMmw3oaP/uiu1RiMdEUGo815MqA
6Glr3zrSC5Rtek/pLCpmK5JMEN2bAmOM7Ye1IYrKXgvjvF7Si0yrX1DH9MelT++lI95NVtK9WqiO
6qSt79PGeDFTQbjrVFtfmVVLOrDSDMnYepzJSnxv20pb90nt4Sag60HxPbdojVanuvOWAeNdk+Qi
JNud/CodQTqzkAl9oL+ou05syKnSiwHg04BQ8HhRIlD8Qxi3ytk+MNzw7+D64FdtTezbfL3YxUgl
00HjTagiRy/kCXI4PeksmTnqxCG3qnUvi9xur6GTUViTtdkQB1ZkyKsMKGbR5AEliEaotoiOHe+M
/8D/VNTeu5EYd1besHh4WXrCElecFpvNFfn4G0PFsTswW0tQLWwQdzevQrucT+RzFbzq4hFrbh2U
m7p3NLZe4MbdXPyRTELhwMZHtYbZWNgHw6YSRpvGkuDMclJH4uiP7tR9Trz1NPPAB2UGQqtItMvY
J65iLZHt5wAh0a8MpKkXbuQWTnlqbdp/nY9Cigg1RPuc4oLY6i5kMt36ef9Vx4gbjvFiR/5c33ZW
C3uvQklcM/Zj0jmkkC3RGUAM0a7JnXrKhIXsN9bIdpVoHpLSrA+p3iZR1lTiOGNJC6U99mf1kOh0
LoZmpxf2V7IU/NtR02nDxSoLwMF8LhJiOtAwmHsXdAmjVvNLbE/iXnkM+JyZqBLQl436ZvcumeYm
KmHHsYEy6914kh3NKF3kgYg16xJvqEafJcuMSOpFcfSd+pJZf88s1bTG0MiUTwxIIqCj5XpanDr2
R0F2OF7ypX2FIdW82IySqrDQ1vWtMIDFBGIptNfGqeQ1QivtmLPh4cN0ifbzilxeuAVHJJTceRpi
ZoZGbyWRWS3LF+osXq2krV4zYPTXjTLjy3VIxzctc95Ja2GQ5wPaO3W0oW8BJ6NsyCAqB22mq0/e
bI83hpFa65UEyQxwzq2aA13QilTFAQbguvrOXjSMg0lHyYCJGkybsJ7i6M5acFSWHmtXeGTtKbDZ
DI5ZPD0sif2JCsG+7+Kk2SfdMhx5D8jekT3BBr73qBjw79q0Nu4THR5/nwKxEX38WgGCDfIqRrLH
JDELSw7p2rkyKGouSpJNcL1P6Tk1xDDvEwd5O/lSzniyatYfFCGQ1A5JjFKPJlHJlJleGDVN5Yhd
zeGG8o65tB24TiMfZWt1512HiwRChevru1Gnx4fvJg7gDYoXp5l98wp8v/4w8Rc4odeN69O4KU94
jdH9mDSo4e2QEX+JPGW8cHl6YHa2akDTVmcXa4srIGTD8neDHBMqJlyqO2Fg3meb3yohVpmXCvXN
Z0umRH0XYz4cCYwjx02bsa70nuXBz9bKKbA8c77H8zDQfALB58BEBDzcGpr/CKSArBryAoGZJ3Ey
h/TUlrulmGZAkLxo0drNy8b75OCNL7QklFGvSBY123dFeR0xIrjdxDnkBzj6qcUdGdrtqHDHkFY7
J5PxhDmmRmxgsWCv0hY3fddg6CbByrvryZuj4pVJc1OuGlZrKxtPZtrRl6nIPLmUxMk/Fa2mX+mV
Wg5G6wl/k/Sbt6D+3Duf2S7RDiL2SZNOjS9MUIvT0HvTvWGYNEOR5fGWgvhBMVDZXm1QM4I1zOwe
/IWrLHasUdEV3JnShxFJh39gP/GBCZ7nOLhhmDrK5k5X+FoHXJzhXPQ3a9LjZnGWTU5LG+oB6Vty
yqHPB5AulveyrcQL4lEKtdUZEOfRYLpKfTLCdkmedU8j+vi90th1E1DRbPaA+DjsZJGe9KjMNKJ6
drRGz2U8u2eT0oeo7Z3iohV1jVMXTdJFszbq05DXyDidOatCQqGswJFWzHIyYIcvuvbKXpR3rFKR
RP20ghTtiQUxW6QeUB7UcOmVlflM91ZjE1Ptg059d0E8p9qPA9U/7UyXLo2W3pGCM8G1TuBjMMsI
kravLsfBf9MmIRAqVDE4PLyzmOMEiYi8GmZupMRhkICZCu+mRgV3phZ7OjmaC97GicvQQsXJQ4Mt
gH6zPBFdPF5q0i0uYPd8Ae4koinG5JF7y2uyVGmAlpOTAaQCwHVxRa9MLo9aZsZ7F0x01EKjIh3A
8g7p1PbBJBcDGCOR70FT1ItBow0nvzmL0BGYdhAsUsvqq3zJUAYGHBXWI1GppG67guQLz23oAwsf
znNtb9DB2U6zcAH+G+b2lr1TrFNxAakvVDbjG3qsgkqjSfeCRCPEVOuVXaz8cz2+7UGqXyt8aAiI
ike/N57NhMXa1uoos8w1pFPy6jN0J5OTgYdSaRL2WqmHcAubvSEK66hQPRBFe7d60Ekay7YDf9QJ
yk3WazPNzF2Zd09t3+U3TkKWlmbA1uiGw7Ra02dtZgximNqzqQsMNysV8txpZBJNbNRgZ18rBFW3
auxuCSgryTpuvE1CtB0E01K7xiKB6FIniw48n3FhTdpXS3PHS0ToEvoiusaMMRiNHt96HpSN/APj
1NRiw5Nl9/TvsfU/kvRh6HDX/mpsffna969v6dh/G4Yfxtd//Mk/xteO/5tveA4uRRulmIBX9Z/j
a3ebbDuMohlyOB8OiP8cX1vGbx4GVDBXrk2i48dk+w8/BJkfcLl8SIpIVHwBH++fGV//rDthduRC
md8sGVyMOfuPs2vfXByN5b3lnFW+p03iHzSviXeZB8vju1/nH1C4bFcydMJP0OebhviYor+93hHs
tFEz/2dZW7W1zoIrGSxEld5+bsl43KkYVMo/fyWu4Zu6xUze8rbv/N2VEtSyq2yL9kiq2Ugao37d
T+CVHRpg//SFwKAZlm5zOfpKm9LmuwtNbin8Rq4tB5zivSiL91jL3nP+/V+5DMWkcLnjv9yjwUnX
PrXnlkVG+RFBZCgICUFmeJz9Cz8dz6pveRjbIbuJn7RBCV1iq0n5RlOMTXfmUAXSzPAuZJ3/zZfa
/qbvRBM802iQDLI1uE/idxv897+dOxGuTUhhe0yVKnbOSMWTzI9CWx7bafLCv/4Ff9b9fFzMJGTV
ZfJJYs5PX0vDu8e72bRHv+u90O0recw9Aq8aLXvVPXIvMkuSu7jEwz//KHqOheVpyxhxnJ9fL+rb
0ShTbDeEgTb3xAObwLs1RsY5/+mvv+P2sP3yg9quwapAf563+seHcR3zceE01R4RdxM0N7ZLlBt6
fP/XV/kv1gvP+e4qwP++v20eWMxJG0uuQg/r3JDz41Sp+lTLf+2n++5KP61MitjuBnQZD0g5ksA8
568rutTgH3i99F+/FO3sDU3ou76FZuinx6OhNe1VTVsd2wkTEB0cUlGJdcRttcWNYs7E5eBLse/w
lh11kt1DiL4wbzpklVPHIIgGijtHkPXGQDa1enPTDGpcDg8BEoTYj27xjowTqccqpks6IuTHt1Tr
OwP9N60u/i8LtoNILxhqj+wY9N46wtilb5CiZDRniKJpcVQovlU126SMrkzYl9o/qJznuYDunGyJ
5hhWixpK89Ql1hloNs4GBU2JgWHk/aDl1gkqvXrjROcfBNKCE1kuXCW3mnPEy1MepC5nl2ixSv0L
saxAnXs+j2b41msV86WLCXU+US7tdWKsTUiEIkjAicxBhDEjdHDya0hBdGLZ7jv6+PQVRi/UZKsR
IM+3WysWLqS5A1Mj/Bh0W2j4JVkNYIwtoHa3HPAU6WfAPMw8WcTNH3K5NueYABryF4Afe36lBW6p
G09JOtnncyJyGhtN+eioIjt0vdm+dE5lPMV8d4J/lSCOsbLGlc80EeORuuRC4cvFkUNgj4XsD9py
+Yjp1z73tL661bRs+Bzz05yneddeO2P+rgvu6Zg7xlPlZe9zr+L7wVmbM6ixfPq+J9exZDK7l6Ve
wCvH00fiRubMd/lMci0r+kBkW5UdJloeO8oA4o1oQ9YnWso46CyiNq4Ss8Vc4CT1u6P54ko0OT/i
WNokZXIW8VBQ8diXfWKdsOB7FymanKiA4PGEWydnoMacD6NC8sBcnK+UEPPz2cf8A3KCg02MV79C
Dw5lLSDHgFzNjOihlvnY1PohqUfTcxq3mh8ZYuq9gITLjGM43ewLDW/Ok6fV9sNcF9W7gezixHdc
onpg5URahxgtF/5jg83rAWESz48tdZok0rJh+vlpSqD6OBM8L+fWRCdhcAvIsaNDOBskdEKtKjQC
rBz/ETE7r52lr1qA8QdUJt7wA50LhB12qdr0cai1ZDqMXp2/+grgJWiH6RLIJsLyDHHKoZ/i+U5B
9Xle5VocOP4OZCJo0sj2Od29dcu5Krqd7BM1cmQrxBcmXv1XY+XdsjjCirBUdv9pYgD4AirIPndB
hx2reWtnSiyUJ0ffjqqWwiYgCu4Ex/Xic5dAyp1jbFly7o0AzNQ7o0T/IhaOeeKDkKWYcF7SsOio
MK2c9AoVyByNSekfkJ+p3Wiy9cEFKIm+kHhPUz++Z6yGgD9t5/Rb3ZKmjMAJSIsDM/PCEuNz2y/T
gZhd+F44SGo6yl594hz93sdMgzptIDxzsyDJ5NswSjdMeyRTnXEcmunLmC4ZbDoHOHqM9out0L1N
NzerqPlYuiinS6w8PgMW3nPLG7DSER365BFyc677875aXZoP69wOQcUwmtNYlpOGMJQ81KyK803K
ABHLae5fmxSV+07jrS/GksSCqYU/1hPoukpWt0oN04HQRbz2Ft/bqPJX+C7etUdoAw743rs1p0Fc
NYkiPdyKzROaXK7Ggvp59NGW6SWGranm69v9ymsEhdW/HupRvfWaLJl34GQKUqvwboXDIMfSGQ/Y
LJRSsn6QH7xFXM8M2aVcUIF1dbyzmd/fEjstL4QCA7n7qLRGH7tcqTOCy5ecRcwYm9BRXBpOoUQs
6A2BgVPqLbXrsxbfFkIpJuuTpdNRzMprsx2afUqUAjeBmGyaLtTVML/OS8HsPFQdRpVdJVD+A5nb
ZbGvwsoZRfSx6uJ1eRkKwtl0xWo1bc+Ira/iqogHMrNtMo4nWgOscVQSuA0H+ypP7D19EZDYjWSo
b66siEMD0XJ1mk/ZzC+0unEdgs6QgQXpIMDOw8pd6lIeMTbWD1ObAMR16vqEN7i67UfWHi1h9VA+
L32BEiyc/Gbcm7kNepGgPuJmDf2LL8aBKTbuhaIZ0atvcTWOPh3ytPEP6CUJcZXZtZmZ0zNp1f31
Mqf4pvL1KdNN9YT4Bn0m1uKDtQr7uPrZGpG8UF23ZK/flMWLSy5CmJkEmdEbQySSfeJ9xv2oE0gC
YTFCuNghazPba2vpcW01S3Jgcf+i2VAWDZdND7WLdaZlafnY1ay8smbF0bGPPTC9aptg5ZYCAN0W
WcciuXzlHpBwbqpd4cwu/F0LScoC4vFYoQOWhzr1sYanLazgHsQi2N2SxSznkIfnysjBsYpEL86w
50JR9FrgxHUBCxOkHYkNu7JlhEjnsaMRaMeqq3bEJ5BMRLqS6kyg4igq2gAHXHeCLzSGo6gWowzj
DieXc74oY4YkqPRSsv4RbxbfdYbCoKIXeQoBI5sqnEe5b07AOiqiVE7WNKKdi50RZRodCV+O2Ml8
6b73C0BEDDVF9a0ly3QH+pE8d89txaZzkj3Vja1HXT+zri+ei1o3GOQw3MB2QCCVoxoYoSwmeTS0
qcTfaI7MXFl7+s9eoZM71MzlvcrNGYyvcDYf/RJbJDO7y3SqcTKHjCG+WN54BFWMRnlBZ0neb7o3
HN4vFo7p1rZz7VKYEA5DWtl4Fi0y1XlPDdjteY+CpvRIje3GIZq7+LVI7SJi8l1EBs2UsHE78Uxi
7wyrqW8QqCaS1o5ljFrgg1W64nVN3pLSFeOuECS6li6z4rzUtLNsJhFu7yYV65vlsHyjqRgDTksk
fijLL21Iq6k8YsvFz+nRWTv8dYH9i2sCQbrO2V/XN2wX2vmfKmxG6gk+Pb08dmygDPXVdDkkI70z
T1InDJSWV4tJpCRzJ+qKwpfNOS+8fT6YFUwu4f/dQe0Xitj2eegQCBdGA4fdnw65my2Dd4DPIyvx
OOrLudyG48qFnVaOdzGNx/1f/wK/nAx9mmIcDS1LUI8zPPzxiNFbk10lqi2PU0cRVseojUXNdlzX
aXOuWQjB/vp64pfyf7sgULaNa2qav6Se1pICx3IKfPZepzTYAqzzWV9PbZjL6nXQgHcz8aceJAPq
5mPbUc0qnENqKAIEBaGPcVHar83aTYe5Z1//689n/lefz97AGfgf4Kf9fChv56yhwToWx5TggxPN
9+q9MTveKTXQVsYhh7g+An/Fi5QiLr6aHGpNqJztNT1rGKN8CUqZ+uQZWNUXg5MnMA9m7yWSznPL
yPyLWjKdKpzej4aJGHVwBrENVYhV2Zw5uEaWW8X3Jj6LV9Ox1mmHwYAQPk24t6SGsQHHy1w+6llG
zuG2K9YEG9JYZw6c/s1vIX7hvnOvbCrKLROUxNuNS//9+TMZVZyzexXHAYcA0Ju+2Q2EpNPFt547
THYgvFp8glg797b0bXDfw+8+nrf5fyXfMK2WGJ3q7wNdfjlnM++BpkfGFreEx/SnTzCg3QIYKzJc
wgRO2FrSnLfIl/9mGfilY8FVaFQYjomRELvST0fSEZcj6t0mOzoWxTMdZi2oSbcJOgNtPxNlTLgL
MUwY6il6//p5M379jSlRzK3/g9EbB9dP115ofk8SHd/R6lUSH0ur8S80YF6fq5HSGH+BvVz7mu0/
Yjh9LICovmutvakwJxsbZVODOWW9JaesKwmpjRKcJ3skXhIFYeIjy6r7rx3c9eFMixnS/N5x+bfN
6m9sVobtGOZ3Nzp8HV7/43cQ5tVr9e3//I+bb8ynyAB4rbPX791Wf/zBP9rVrvUbXSpatQ4twK3v
zPbzR/CDp/9mb08EEB6aaBuv5/t2Nf8I+QDPjWANtbFA/Ynv8X9ztzcWx53gxcF19c+0q/FE8oL/
0OZyLcvcGumG5bIU8tf9sAAwNusB9ejL0YZLxfRwm2ujlVDmlUGPgvaokZO2xThPVns1OB3FWi/l
meU1TGLWTiraHKWu+ehwBzbzlGahhhg+GUPpvzGfia+V4yznZEvrIbPQWexWIurR/mtQFHNBhMGK
16YFRdkLLXIZosPJS2OEoTJPV4gsRvMo+0WelhwSnGDnjMhdI9vTIHoYiaWbRtJnyr1h+rr7pGDz
OeodGuUQ1br7uuKiqYNCEGy2axzTAXfQwvGpxjkOx7Q+Zu6afdOESN7UqmWXM3/m2V4aJLQo160L
HLZbN8btdTLrYQgBebATI2o0Zd8QOFmeT6afX6OSGi4n1WsHQSHOpCm2KJyHiRaWios9miqGjrBo
kmCGQcvA0tmimyvORX6LsWUqbfOTJ/mZheYiMie9U99gJnjEXcc6GkaXRIbPL29lljjhqq9uBs10
mOWuxNqtJWG5oyev09jDQz3pG43SNVqSKdY4IGkVkIhvAH6A3X0J1hjR6+I6KDtRQK55UNv6E/7O
4WJsrOfeToZ70fc1Ih8Z+6TDannS4tPwikMtR/NxLgkYzEfTO1RtArVvgqSAx65gqGjqRVA12EBt
e+rvUBR4OZ2o2D6ZmtLfexIoI6sSd+50Q+5qHfbKgp2S6DcWKrQm6BvDvMIKNL4gzkg+SbDO11Of
MyOsnEjbNkEb3cPOTXEsm/VcnvxSxhd+m9e3tj5YlyhBnjJloc5t8BIv9L9hICTxPVtyFzmaXR2V
jiO7AZBI0GN+B3VKv8ZQ7obxbKmzxGkORW56UWUpFaTo2sJ4bTBF+VMTIzSN7f3oVMW7r9Qbw3lt
j40D/H06lOKOhzzZ9fPcnfV4WXYwE82I/HQAdKZhhfASbxueNuQbiIp1AAycrh1Ut/0z9aa9Q46u
7VN26J29eHxKJhNBMoIXF0QenUr02s+Wi+cXWvkGkGvby8Wy/ZPr9ejItXSJpJinoEQwcWVOhFXU
PLaKdhwZii1N0N3I9hHmOskFGMpHO8JNNMOdHEjvTDLQHQeHnmwiPiGZmbM94laFLtQW6Mo5pjPF
Tb075cxEtASL5nsjOoTCVvc2R1JcfnZXpOJRWDwLZN7l2bmDH/IWU3CcPs3Wiq5jFLR29wR10kor
HQQvnuCg63uL8eQjNtCZ+gpk2TI2UxlZgny+Z1QmdX6mGoOeY9mged3NOVkw9UE2ZKgCSswsdT8U
2QgjO0kg8F8Vpj7lL0UxyLUOmWjXLhEINi0kLHk+ImviP1jZxixJXirOZTS9U8EhD7FZxeOpmoUs
AeruhIF8NvP1PbVAyipJZvKirjKHIjniN7BeOPph6XILH3rWC7+Rj9OyJI37hMrCROBVx8UASZco
KTDgesNsHPn5OBAsVYzOgrwWrjBiK7KjebHEHH1sP//eqf9up0aCzCHrvzdEX31T/3H6Jvtvyw/7
9O9/7M992vzN19lV/W03RNv6HXzatX8DcYeW0tBdEge/o+oxOoYtQAoT1StF5YeV+s9t2mNMvQ2O
+F/g9OkUnP/3f/9QE/c//ffva2Q25J+2aV+HJ2JTQVJDuBZu+x+3abwLdbU5Ho/+hFYkqKU5RFTe
JPrScqZ1r4PzuE+wypwanTzxsymrh9u01aaKdQ0ZHYruqax2lLfwU8jF3sUbMNNoCeNIwJ1mt+B1
9MOGw6Hr1tEGnzUSFglqMEM6DfHDbNT2s1NPryXceeKWq4epi21ew2a97aX/AKCeZPUaqhXbbIlG
1mbT3EkzXy9HtYH0vNwTdyS+4oNDtPXsFyJ3aLQBSK1rVZx6OUEaYiYQfJAolEPcpWW78xUnLbiX
7NB3Mf34qOo1/703JCsH6F/OhlMFZCjBhiV30Jpg9U1ioItLkNxq9Zjmth+qWCkHpJt+4f5ngcYh
ByqXmOSZDVuFrU4wN0JjN56tOLcD14QEtett1RsQWLGE7ZzKr/ynKV+7BEmUpz+7FdRBp53wexg+
1DN9XhmO92QyafRPVuEphdUWZkyfDX6gssYc2St8HHfAowgYV2RzHGXujVVI6157GUcThtCAmnZH
Z0lcSK/39YOyRfm4FKXLBCoZxbNkxEtg+AzwiPIhna+9ttTe11T5AWkS8alI5/SrVvbzVctB7/Dx
+frtU/FkS5ID+Nczoxy4GTW2R0R/4N32uhzrwzgSsYzlYN3TUNUIQAXKVK/TxiEcMuMi8cSIoX4c
SCK6IIcpTY9xKYr16PSDNPep7TIuMlezoW8Xr5iGtaY4rVZzNklrMKDcTZiIs8R4RvfmIZ1sF0/H
QU9m/ThUPAteW5xyGkvkzxoZcJaeKCQL/cd9U63lo9TM8j5t5fLctWl/4dUmYRHrBHjFNKQTkpVj
nrApJ+dxZ6VP+cL5DvqEfa613GwPYhWuZHxM9HH5kvlqY3Fdjb4+QEmAh2d3AzIufyA3K2/XF2zH
y8Gzev9Qlob5rhxTQQOSFbZdAfUd4K2RZ8Xez/UhvSrKZosaZny7dxo6S0ZgmcBkENXLxqWTh7Pi
Lq785TJbFdrDrUxaBz3GAF5h7wXc4jE39DGMl6n5yNmuOFTejAK6cFJqr3nIKu9QCL2/B+H6bA8l
fhqqNSRlCz3EqaOGy0eyHKMJe0KVxOB6e7Ah+2wr/JBytMG4FYPJR12YbSXiuhWL/VY29lsBiS4S
ut1WVI5J7aPEpNCstpJzdZ2BktNaT1DANtsjXLBAbWXqLBwardWC/yLeyli1FbTWVtrWRp3xUG0F
b72VvkYzUAXrW0E8bqVx15r9JSLx/Hr2TILItxJ62IppLHdISPWPGjv5qLe9rfQu/S5DyL8V5NNW
msdbkb4QosMhrSGLiVu/bqV8/VHV5x8V/vJR7esfhf/HGUDLt/NAsh0NUF9zSlATGrsxnTg7gG1f
P802m/+6HS3Qf0omgm3zCC4OZWbnMneAUdcgTkXHAf6SEgHuQDlYoZHWNHTHmnOMYqEQNE+VHk7b
QQdzdnObzmv/5PP9zTMrXuf8rK0aEq2cFeD5CJBrs3aP667A4DsQym0D4tS7EWRqygwucOtWBrIk
i5LeMCHJM1ln2COq/Hwa8mJBE7gNiHLDYVjkoBFkTjej/ibmXi1krKw6iIcM2SAxHO5Vwxj7AZoR
iz/ninXvq5l0SrcuhzZYvVXeSK8oTm6NRqShDXdrOBOrUu+M8cvHytIVQ/zuz1VxKsEThyRwY+X4
eItaBuvgI1ijJLl9oYOunLOM0UAEBM8K1Kxx6sNMIPs2zCGfc0iUcSfs7UIwy+YQlhefhLyy9VLp
aiJAQWl+fcW2vVz1EtoNuIB1AKrMmUJStp7/u1z6h4R4lmFSPfz35dI12LcfCqXf/8AfhdJH14Lc
YZ1qiPYFbYv/39CwfqPRIQSdrj+VdH/iY6iU/h97Z7Yct5Gl4VeZF4ADiR23tRd3URQl+gZBNd3Y
l0RiSzz9fFlqR0uUR56+7wvLYYfIQgGJzHP+8y8EwINpAHt/Qzv+DWhEv8HmsencqX5NBO5/5Ef8
E/gMwi2ox/xQELbpGHjkBzwjmZlsZ43vn6fF7qizi7XE6rVLrnzynbau9nkxqUowoMUXGAvb5Ar9
V/fCpHH55JN49+IFhfpMXqT6DC/c+Vaj/1DYfV/IvYchuTrHBuzhAgE7ye748epiNuFEzLF3Liav
ffUxK36QdtbcNBffYZlX+oiUZdqqrqWS+u4p/gXQyrTjXREZUdpGhKT4AWRHaFTvoFZsoCp6wBwp
cJp8qSWKv3Ee8/jWDD1MUJQf3jh21BDprYPwevHi/JMo+vz3ZW1WMkuUnHbdqt2rtErVvoRTcRwq
puv7XrbBhzCLSLBaxtBH+lQPN6JzgSntzoMjz8ihgLkgth5g+33maGZyuIiKLawHIrJmamz6M3LZ
kMJmlmQGHqCOhyXykkao+luFUmFVUXsdKm/d9y2DEnZgzBy01+ASOeA5gKYijrNtnMDhcHPP/mz1
vbVH7vU0wu1FDr9KgN4w6Jo7TPjSvQXJfGKPwrVBWzVAibW6m2IdRo1em2jiTZoE2RZBBup82scv
DXaV/saiQb7x5yLZBb0ePgPvUOXmNrv/xhaZsZv1o+DE+aaJwCOdZYkpaJi0zYjGAkc+xqNVfLBV
DsZWpNJ+qVo72LVNaPe7KFvi/Ty6fX6Y3IWoMvQlweOSRIilMPMLcELwsuFJkKsBZYT4krNxVUbj
gKD/EeZilG3RPkGFykH7D7Uok4iGdChNOx90YGteurrXzdLDRE3T3GEeC1N9AyXI47EWlnfyJ8dh
dIe74mb2/S8hVj/7zA+ah5KRzkGl0umBv/Dq8VCxMp23YRjhCtQfekjTD/B2kMOinH2TmTMdSjs/
xMM07XhT43OAwO5xdfRE+d+OxRX8kWIXYU//msEROa2EvaLV7IaTzvt2PQzOkEJhLxwsZuXkLXCY
ZKMQnhXiOrEi3CkjkTxDzScuas6MW2LoZ394sz3dC9wq/A32ufUfNFIoEx3i3zaIjfAviDGzxmRj
Wn1GAGEfFDvevY/ZBUMYvwEKKNCD+aPoKdC6DVb97bTFL4e6nySABtOWbigRQGZJHm2GvjgyHJ3f
Smb5YjOVWc3R1zXdZN8qGff565RjfnSKm8lz7pXCAW3F8ORc2W6BYRWKpfhG+077ulouvqBJPC5o
OASck38wpCuQ18eDzLZYBeBHAvmksfZtEunbSYtGb5UdDsgOJmvNP2q8ejRRifhTba2kqSFiNoT3
7LCWSLvfkRej9ixhHuGPqn2kSulc2ieamYyjYGhu+mzGyEjabvuq2tA9C3wYWeqL3Z41tJRHONVm
M8RXG71A3twX64jv7djitwSZjU/rzXcDbPI/9skqCIulD0X6OHnq85AHRIX1+cTVL2m4nmRLr5Sj
0XjBnrB9mScHZ/bYn9AEZDMv8h6oFVOk0V7Gr3bRj/ZtgZIKw2ySScZtRwL5a6+qmLGxVVHNmK08
5ptniHdHZz8UlxbJGqY7sjfW50q5FuhiOburkTYncKZWhDue0K8+xkDktUTfYlvK9JLlgv1riham
Fes8fSHVtCLzxSIN43XUA2igxkyb6fAa3EkluOKpnVrrMI8D0lIPZt5RRk51r5sMvkDQ5mQhKlGQ
f0zvc++1LS8WGenVfe9XkpRZQEcfrsY0nSEj0CfZqBnqmxrtCKNIroC1W3feuREimu48UjqRJLl+
Mu4a1Ye/WxOtyoabU8bbKkWXvWujQKPaynREAJQMZxxHrPYuC3SM93NQtJuEiGk8RbEMLGfVflVi
+EQLHZynOC5804rMH7A7caudhTcOA8kswmteIJqfNk4b01Ng0HAQNBW3mTslhiejm5usmvsnpxwX
sgWz0f+HPzV4c0+uyA4t1guENVkrUkt/ufGqor1OMnysxnDtieCUUXVeZNSBSi49YbtWhdO446zh
hgVE1co5s/KVY0gDscTLQcg6dLaBr4xDQOs4pFMN5JseGwTG7H5TUPRGPZgi0/a9w5Kw4SvmG5//
Wzj+vwpHeOUUe/934Whwthcgpx+Kx28/9CfKJn5jtuNEoeHeM9/6HmVjrhUwhOIkCCJcMgJGXn9G
vPm/MaSOfGbUpqoLjM3kn+ING1vCGMBOuFjLXWC7d7Dar2C2n4gBvjHYxLPUB7aLgsus7Dv9AQtI
TradgltE5CZsyyb1791+7u7Wav47Cv1PrAw+K4rFxTHR4w1+V4uBtlmgUqI5h+4s7lY29TvmKvGz
5g7ckAAQ/4eVp5HE4NuItyMDcNDMdwAiIIoTouLn8ygNMAbF8s0UZVDghgUmdTMkmExTd4inGXeZ
p+/WwV+Unu/RSz4c+DLwQC+RDJD692PZKy0bOwNFBMMK5emN5B642pWYohst1oUaZ42fob793Vf+
i1vsc7dcLzAMg5/cSQc1FP0chWQj1GJ5KKtseJsIW0XYlvfLQ2rjr/jrr/nTBwaCRcrHsXptdEjv
Bv2FjZ6e6Wh8yqyEWjUiqkED++3ryLV+d5MpePn15xmY+93w1rfdC3mCSTBj5nfNDgnJ9pomy3Qa
2wVvyDFIlAPII20oG7MHJUWPubiL0Aph9VaKR0ILmuem60JmXEFJpmoaqvBx0I4zkmLsM86AjKVu
BDFJX7QT/c0q8MO/uF7cPXn3PZ4mL/u7620wOIYAOYwMm93Ue7JgACbXKq1seUhbMNpa4kh2BZSj
K7buwRdPvIP60WLYd3IIPQ+u4MO4Z4yYfUI8FWpDdDusJZVAA63XSHDqZ1D2JtvBcYD8DnFXOzb3
QZb+KrCdVrB8rD53kAs7a3To/EXccd5aPZHiNsQTSy+P8NWXhwQbCyrufmr9rxHQEIoJhIITDYXE
165n2vMQsEsEuxzKX2zMKazPRQXh+FH2QDVnErMkGdyhwonN1KCZEH+wSk3mtoDXs2CyHk/eh6XR
M+lwWQXu7TPpmphPYMJhNoJe17ynRE4tD9aMdiIuJVYRSyK7F4KqSMTpbfccYAEmt9g0dC9R7U4P
Nuy8eosdINsXCQYxE/bef416e3ls+0o4m3pKOkwihuXRIqfkyR+QFORr7uP34TvNudHxgtB7oJAM
mMZRvySMC0ev55sC2EKCr3B128ZNnjw7RVn2uzGa4RiP3MdonbhvvSeexpiHtkIifp7l6r8GFvz9
PIUNJd3Zdw+wUwe86haLAd+Faf5trWZE/I3bzM3n8TYvF/VGuQDe7fl8WTqHTh3VPFWYVvSaULM4
TPL6XEpLMmUMcLO9mOFln7Npjp9RmMJBH0pMh/a19lgnFCXea6vo7ymJefklPPoYQchzV9UQn7wm
Z2UwP7C2HtEt172tefxGDY1/pO5msD2HW8rbjekpgfI1BmNMFQ7T2POQ4ky4Z8QDML3mznxXQ2zc
RIxnTpf7TwODkHgkJjMr6XTjiOnvVjaxfXf5O0OSNNta2wX7xkpoIt/1A23RtJspSg+jNL4umXk9
gqFE4KUUoaPXQk000ZOax10plyh+RFAnoDYPkQtXYWBKUdwNMlD4AmHe5CwfsRMndw352ZJMh6rA
Ci9xLX6gqXKB1a4YQorWtLaa7EqpIbeO2h6LeSdTSyePHbHJCD5an5lrkzHSvHHWWJNA4cxvk7ZI
WEY5s+YPM2bm82fF7c+OqmmmowIqxecce3oc+QgiZToP8upPPvdZPWEHlRGSp3HbaGJNNY/9O66l
5xkp0KEjRvTOJ9x9O2G8Qfbhck0S5PIUEFmyzTp8s7CM0neeXwZb/FvFF2U7ctdlOtiQySHurSAb
HudMEooxMCP7ffDK2GN9KbDsNM6X6ym0phNElhRoFA80MFgEzxHOBG9SsW0C0odXTZ4Fd53dxEzS
V0/f4HRV88AXQ5RbIYwdm24d3uI8Q5KgLOQnOxZ3TMoQRos7tF0KWD0M6VUbhRJfWN6ngX4TDqF8
bURY3BUVc/STnJlg8xddFh2WiywpXfrqLRP8x4Z9eXnkmGMtOwnT/FNgJZzSa58f8XnvGEQP8TOR
6XgTh6kBKfxpWh6ZVSTPJo7qrvPQ7aCohDo8lfPr0kbpc+EHbJitUz4Vll18BgTgxaI5dM8J6MQx
D10Xd5wYX6I4huTOMdo+BT6ao5yYFYg6XnoQLjwe7P9XO/68qk78XveWtZ7XzBujM6ntK2Y4olPL
we1FX17BtnK/runkB/u+AUyG+XIzW136QORDdk6j+CnMMkwQh/4VO1az++fiWdX49BfE8dyRG80+
73dwIuK2c34frWSct8RPEu4Tz+FHJwDq2eXTfIbSbE07d5Ziy3sZXsPT6CMULk5zv4zOMh5WXPpr
wKpdu4AmMUDM5p0HjZNwWjzMpk3tkuaHbN37WgmXv99xYvWfEJM4ydc4mvN+A482aQ9r1ILbk1M9
IjlQpXWDG//IrauJi1yZbHzRYdSecq8hMCJzUdzzlY6h6ADztZOol3aJqEW6wdhgGSFMCSD2NINi
9fu8UtiEZl6V9nfMAvVZu0V0Zy2aYwHDuXpn4QP4ZldFfENAINtbGZCYuGGEsDyqFCOMdLHMUmKs
w8Qqa8WdS4ZJvpGBw55exPyeyeFq8MeNbxClueDwVcw+WI8EEWzCSM+bnHyglIFxwxJcXLCKoOrw
Zkjhf7xCl+9POpvYB+EoKnWE9RXBxqmwKkHuXBn6PpuWi4vzQ+fy8YE/y+p4UQG1PR/skhz8ujKu
GXHrZJukc0x6iF2pWfrQ8bMH4xzZbMZu9m7mcWQ0XfkQZfvBUm8Nxnio+92eFQG647+GFeejIpkS
xQezFLQBsq0yVFrojK9yTYty/HZZoiFU/iizgkoisSyOrxD14bWs0GxMelwehonat8YrZS+wH9JX
zPQCXCpGXXvLLbx7B5O0Pga2cJhF3jv+xFXndcd3xYmKj2wYvISPnuwqckrgl3rk6VZZamZo2GBM
YYjZiBdcjaUq5JbgPP0xsVr/JcgEG6vureKGnBOMYEschhVHhkif5nBtNftmFdx4qxsp9sVQfKzw
sb3CvMn659DL+JiNM2wyrpkqJ7fC+NlZZpZFVPWc5DIeUJT1hoicGm72oQcYW7mS3NxRiS5tU/ma
Y33sIoxw656t6mNinmhRuDymsTaSN2j/dxYdeLIha96G/u+jCsr3VeQnttEZe/CBOCrD+WPg5tb4
cfrGGsq/cYgqQmJhFJVdvBqCTSp1ftBlbsE8ArJJ4CEthpMUGnYS0Vn+Pr9QlpKqzvFvwWB2Noym
+kJuCg0/rrwwnuph2uaGBcU/crcYZlRVrN0tj18+wkDLzqVhUC1WnF9ZA6yqyfCrPMO0Sg3nShv2
VTXOPt8DVlZj+Fk2RC20Lwk5wu6HNGJLd/t0PAg7FTtEaNizLHC9WsP6Sg3/q7lQwShDeowPcWcR
JRXJYNhiVu75h8gwyPA5Aj4aJAoE3sAZfXTzT9Lu/2lVUH8NAY11TWFgSGnx0Nm4j2rQJRhrgdL1
aTEkNmrj5ONiiG2Fobgxspz3i+fde4b+hi9M84GnzblsyHGcfHhtXAhzYIvbCA5dGle3I/7JG7QO
+t42JLvOCsaX3hDvWvT87daFjUejhkbLEPSC6cGFr0fl1+wRTtr/9C9kvm8D7tphAg6PAMuZJDpZ
xfqHLwMoaB5G5OUB54Y5g2Npg9lQEeCiaHECEwQ9TmYHyWx2CM4rdsMBRGiUDsk+LmGDt6rETmtT
Z+w2edCzIld0pskmWapMPehyLpjiU3bvft1Gma7jBwos8hAaDuQAeIhBAnrXGpMyU8SceIjK/UvR
z+SILBpT+P76c37qfqIICwAsSnzafo/G7ccumNHEMBYtcHfVBGzGIzR1Yqp7q4K5ItprDNZpXS7b
4a8/9/3QiY81+hcfvT4UJTrFHz+Xlrxyixa/A/z3AvQXqPVrtVQL1sEZ+1dbN/oRzbAJy5xMlfvr
Twe3eX93I4ZeXsALzkW8Z95rVYCeiKA9zQTTYYYb9c5TZHbdIoQ2sBnSjj/trqctMZU3Iz0298sl
/JcZ97fMOFCI757WTxz2uz+m17cf2evu5Uf+hdcJ4f1ms2ZcVEP/8kb5k71OBs2/ATrnN9sO8V0L
HM+HjCdYA3/y4MDuWHkw2SEf48vyn/HgUIT8uJpsQ7fjY0Cw6Jadn8J2ssFbpqbv3NswUeGzhlpG
bSSsHpdEzIZ0hiZ+t3TtFaYcUoDjS/zK8bfazwG5g/T/koLJHp0vjLFKzFKrPruWy+R6W6eT2NGO
PRIMtrjpy1CiMRxSDZO0086yjadoSqnWMAEmnYnOBp8t8Ti6qn1ppmS6X/sYwzr03fBhyrWHgUp0
wHzIa688hX1Rb+kU0V+HnR6OQcwlYvZW4EiWYppF5pl2lwdPQ8w+ZEs0p6fYEys2zmWBdQDJF3pT
6bJ8k4Se3eepP+GnjXPBfZK0dDccDHz3uqvJR0UmX4bnVvfeelgF0eFHhd7Rxg/X75yrMUo1Mau+
1OeUeVCxq2u9EFvLBbYUyiuGB62sOfacCBZLTAH4uBbldC8rQqQKyqzdnNVRuk1UiyB17sOT4XLL
LZYHa3rKF8qwPhrLZocRwDJ0t27pfEKtMoQrRoXYPgzylAifKrlOnNQNj4RBlSm+V3iS2jva6r6x
QV2j5c7F6bARpI9P1tnDGxBzgC6VGa6SKCKaptznUWVVC50muSXuI5TfErJhAD8n8rHbW+5KxoZx
sqck72OYgviPUTd1uIWNLinATAisrEjuE6Gtw4STO0eyrwbXMTU0qvUb0NmJylmCSLcnW80iwZsj
q5Kd9NRkFg6TLHg9PqGkC8EOGxz15mq6GoZx7Ow7oetiwCe2V4pkGEwkZgbA4kvKAN5ZXxam/E3/
NsxygO+HwdZaJR/+u+H9/0YUyPl+ueHRXWT/s32FIpA37za+y4/+OajwfwNXCkLvYs7iwJj4nuWC
3RJgug2TAn6JYVH8OyQJYiWQsx/ZruM4AT/15z7o/sZfFZyEbuzbhjfzn/CBw58sVjCqoiuDUxMg
KbLd0OyT340qwnKRePiq4kQIn2mGYhNOvDKjn3fO1GM/MEwdpvORHWbBOXE0km06YFSExMjjY+zM
QUFnvsLr2hMSlMqTVbVixjIbhBwuAyjJG+oEAPok885da9wD/AoTFG/kDNdOIV+gkrjQjMmmwYKb
l5GeBTquMTm8ibOEXdGAbZ29UmFMBQLJzdyI6EZkjvf6DZjFfKTZtkxBcfTGE6k7Ooh5+j2dtPkR
N6G5LItcP+BjHT/DiuWDZ3h4lNEqWh7TBcFcnYvlsS8cYIuypjNxuyXscVPBkfiq9fs2ugriUL0p
XEqfqsbgqSLDTpMwXgDXztMLrIWFuqc0NgibLjZIoeOk/ckWrniC101v6WDE0LbWeHKnzP2EP8Ty
0Li0rMq16aWDWom71JF8fxLXkuciqPjVkl5LbUIwC3Wk41FvsGi4A41HDGauKkqdxGD0i9vz1y7F
Xw209qqhJ+BIS17OyRczVztXfJrtps5TkaBv2o4u3lWwVRe+tVfymRH0jhfAPL47UmrauXG23bvA
y+vrJguRhJS0lKQ84qM958ttkeTT2W1j5PQGp8BZ1tzPYElM67/UgLysa/7Ptwda2cipdthe0k6O
5glfWmQeqVJfkJXrhWbVeH3g+E+DSIxsmX8A0ucrtPg7IE6n9cLcXlVgS341cl/mwuIas4WEHxoD
z8J51AoB0dgJ/enUYVFkf4ZV6rmHql4hwrJ7/jNLRlMgTg2zsWp+HFblH5iwB962SkChofIWH0I2
e4+8WWltO1E7Tw2gz8sF/Gr9moVeLt6YHOh5+E1r4vAnlS/XhgN9/IzZAVYbgYmtA3RlNTi94snG
7hC6+wsmxjRzxOAWlZTckjvL4iNaINslk5GohHM3vIWQLNK9PXTiLpslL2EYLzxgHM9pJbCbBKko
iw5AoSkIx9yWODLWe2YLrDfBa3nTdpTtp4vDkVVMoAx6drnufB1pzusSNxYXfmeyAX1kxSRiVG8L
bWMKSxuFFqRU1gnQPaMBg2IQ/MKQxB8ZCgjFLxuknQPROPGe4EpQw2kib8aggj3mrs+XJXwBDWB7
IH43L3thFmkSgCPCuuCWzIjWH5aUV6HG4+XaywpgBCKh4udvwNLQdmBIXRWZiYCZpHxrcS6vBPRo
kKbcAAyXpo9D1T0j+JUvawjuIv2uznbBGIgnb24TrLyYpWw6UEHY5BJPk6oPeTmDlnEd9KL8WGU+
zK05r/k6NqZAuVp4oPKC2FOHssCIX7K2qpy4P5d5xAXr0th9OGQRMDXBeie+mdsqvlllwCMccs1v
aDtRgISQBR1txxAD3odCTqSmWcgP2U/TNd7hzBueAr/Hg/KCvcnFAmnMKD+xtmH9uEufzocV6yis
53kpcHzpodrDYWDHqp12zh61WrrbtBjJdtNYMLmad/niqBE1JbZBNfJ3Zh5B7Z2hFUW7YmDLsG0A
3wEXHu4gQNRjZ8wvUUmW8qW0E3mKhUqPyZA5T5dhMtL7OTlEGajuR4Uo2gNAYIt0UabdLKUxJLJi
hwcFYUs8Jfa6dldpG4L8uOTTZVd1UuAUZeN3QgINONFEhN2pyhPvVeUOW7NINGsKUjkLXAcrjxVC
jv9qYzDM0Am2ypMcNUYzOLaSqNzXjMFqwtAJ4VXMQklo6l5m1CbBpg6kuMvJnH/CRZzrKdAUJvsp
Ns1xKKpWX3mFAQGcNFFvaYl6Ps98Vjea2id082ChuS+Ka68b+9MosKQ+XNa853j8kD3wncmEM+t/
DANxN+ZT/Oz7Ahjdtc22N81CDh/wGysX0pwxK6Vew94WLr5ZjyaGYtuR8EJK3MqD/LalFUqAYABy
sZT8hFnBuUCIh8cBPkv9HpadePAC3q6qKuMCdiW316XRvrxx9RR5zzMmt2K7SL/PsJpnZ23xlQ2O
M1SbZ5G7TfM8p6kuP/t4h+fI+swuJaYZO5ds8F/jCmSyGPEyE9noAJ02bw20wXPfwYbaRNI2h3OS
sgPHIIF38+qzkVXUD8CsyDvw7chgcQFc6kyf2H7cet5hyEUJsUHFD/U8aNf4umZWgR1GmADD9yqP
qw9rUf1R2DlKlC1RyOkzRyn+EQMoFUbTNm8N9B8qBN5JDFfZYhj2zI4PEVP2wVvb1M8toS9XNEgj
5EMdzQt1iAtryIvOJpKBuKugqZ5ynXbXnDHRg4ARmfDuks3VS6j6+EIPd4zC22s1Vul2itLsUx5K
RlK6SX6Xg7O3nFZSteNQ0BPNYYcF78BmrEVtzadh0GeVjd11WMR9nTzYGcl0cTx8JgPl0GE5e7AQ
Bj103rQp6vAxocm1P2vgbsyEw7YOkrMQbc2uatyZcCXEnIUWEl+7DvkOPvXNNmRWjYuA9Ipt1zr1
SQjIdZvc6yLIn6V7KBtnism+WA+Q2+YrvyBIaUuwiIZY1TCxOuhAV+EpZlnCzlMjWkInzGI8SLz1
PlqG8EoVMcdcvki6LAuJdD2LT56YiB+3g+Y+X8voKnQSVi/G8Jsgi9p9GhUdYGZHXlhRhuN1v8BL
ZOxuY1dh+csrNgTFJx3Wn7wilNVNJZX3ATlns7cGHNzgy/bxgcn3hLNNH3/NIjQaaibYemWR7aUf
5rsIEcZBW0V8sieowXoZaqgOOG1tPa8wRlyquMWoutC33K/grRii5rBiOME5nhN6l8+f4J11+L+H
/TFM5t8xHcOHvQi/khytHzNfMzAjc/OAiz5StcHvPygSZSl/mmDvLzXBTaPzZBUhWtlZqVtyAFby
3LS/bcOxhhtseccknsIbdEDePpXqSRr67aYPqIz2qpYtqSsJW1RZU5/MWbdPqRuuxroXV7A4rJMf
t+pcxqN307pEuXPTCCQoJaKHAKXTImW0t2KcAwt2rA0rpHzwZLELqTqttRT3HAKkY3lTc0ghCpyr
3tUf0tbduo3bnBxL9cfInBCuhki4pDGkiJIHpnJtQY1cUPd2fXxLsiX0wdrZDZiAPJZoxm5aXQ2f
IPFZN7ruKlh4mAzh7E7t+nWYqpi6hC7zivmjPBb50H4pKN/NZAcDQNY3Iz+H1KBTOLvWnR1IG4NE
jOzLyDtA3TbgMnmOsx2Gr1ZZA5yb0YUIKwY9fa8OVsiyIcoKvrNeh/FoJ2W29SFFYAOUE39A3vkx
SbPhPDXEDWSpt3cGctFEZ1dmtxJnXfTuawLxUu7ALpYvVMR7quueSjC3m53G62g/SC94SiQ7Cjt/
X5NpgLs6SsGQTnxxj3WGA5oiHpWHVon5hoiNUGw6F5+0kY0EbFHipWg/TnNZ4elNDIamFpe06495
IshCE0XtVadwVRM+8SXWX0RyyB3skW6XwKrsSHDH8JYwDDc5YhZrsTH1ZLVEeBQ9W6VySAIMEifY
5KPIdn030IFkch9iTnqb47iOu9YwP3cATuc1YLQdw1cgDnZY0R2ZgSoxVocATObTnC4RSxz3Oc+6
yn1T+LGR1nn8Dyhv6Q0chTukUeqzBU/7uu6jW4IvGApRDXysRwfd3KxglI70LsNVKZmofFZBN9pn
HPTj4cqSYjX8aLeID3jGjnKGDGI47ymNG9AHbE+qWRism8XP2+glkRWbelIUc6fZvrXNyNsXjHGP
YVG0q791Ks/CyV1Z9oxo1LdH9yXKak5dUnHhaUc5ma8H9F9+fS2ZD8kDUnzGUbZfw/aYeoe5pj9S
g2Z9RrXVzIpCJJg8zqaceZm+IkpzedQOHnUMsKptLWfK8tiQRL7r+P+CjPYeDqd19mnsHRpoJ6SN
fkdGG7OEIQOMXdJ6YmaFNaGky+fVW0f1xdOQpw5eHVONtDAekA6SE5Qff30BP1lScQURTlT8C6UM
V/EOkJ+zQLQrFPeTv0CIgvugGDKNMXmCxgIhSyk2k+6Yu3mWXg9dsjb7LlDJXdowx4vsUdzhuEBV
+eur+ovbAi0Q6iNle4ClgPMjotC4Y4JJhpeeyFCiI1s4/aFmtNSkE83xFh0olc9YrxRH1pR2f0dl
M8OP74cw3Aw+HoEQLsaorL13Q5hGh+QrTaCIvq5ohQohdceJI6O64IFkmiAsGAWR+1SGiXUWpvxu
vMpDE8e0FXZ1oBGSkXIykDs8mA6aPCZMli/8pbkhrOdvbtdfPET4bYK5EcMNqDXv79cUp7nlWlF1
ajAkxT1SL6MyrLqOogkylcRfqMaLlcDlVzBg/SgHsAqZ0cvn7dI/1sCmv36A4h02znqCZWngS0is
ruAY/vEJWr601pG6AWUxwurNhXY1AEk9KyAetYku0/XZcdQbDD333E30F80ML+xoGP/5liBt04Nx
Z399Ye5fXVjA7JXIegZsP42AQphKOPbJ7NQFKRVqitCwGjd4afQhmTa5q5qPXVZF3pncSnaMxW1V
eYVoYoJ5NiEPuHC6bBvJ58a71MVioI0l9BBvTW+lfM8NuawifYsa3mA9UKt4s5H1gJaUjPjHWw0w
+PatKc3rGUrbalCARnfLI2IOuF+ou5cHU8e95k3J2kJuRG6kH3Z0QL++Hc77OSDPKUR7EiB5A0LE
HPzH55QJS+Ya8tHRzXz2QKdd4VxFo2l1moWrv5DToF9O1seGFCQEoHXGZel8XD8uccDdSl1Bd+Kv
eCwWAOBsr57Dn0uIG9f+Ag+5jhmrzX0BSoPIK81PbQoCts3Dbkr36YSl9aoNF9Z3SsCboNTMZyMa
grfLl/3v6O1vR2/Mwr5bFz+P3i5I9O61bIf3OLT5wX/h0HHwG9TpyzuDgZjnmMnav+yjhM1szkxV
bYdkGP7FjvonYT5m6GbDQfYYZ9swr1lhfxLm/d/QYAIY82OcPey0/wkO7YU/Tnc9jAw9F7N+h9G5
MdR/n0IA47tT2Ho6Nys8tnQ95irVQ7JrHXtTa3VrQXPddzWTI2K3faxVAcnXF9CzQGydXJzU1Fk3
TJPGvZZWfUgh7mzDdlW3bdqcst4dr7AQDHekCQfX7dhYH5GBYefZpNb1kEdUfV4dfJzoOWCRxMRa
jm2BCVMnW+IJYdgEiskZv08cHCBZ5E9TQvK8RMrCdS+bzCd9Ps9uA+hqV8jdkSDL5MO8yvtFtTuz
x2480m5OUuEpEMEwwyw7uBLk0oBJxjt4PW8jQO1uLDq1rae+2PZuo2+TPk3388BEa7L/kVnItGWl
rD2lFb7kwC1Hv5XsPalzNJqsz8iXir3qjDlA5e2rpb/vS+3t2a2H194ZwELDGijC7/qTW0NcIi9b
bbhTHj1BFJOVMOaPISSvXU1GGyAqKaRY2gCwdt2EE21x3+vYxp6rXOGQkKxGDcY+anfuPrN9F3zX
8jdzPSK4bCt1RTd2mwlqP+rSR0Lb8aFLwmNc4yzqMehKKgeLVlIath6t5M5JbPbhQpAHr5/9YUKc
Ppgv0ZXDbhjJtMcTMd32vhVAsBm/1op86GWpr7pG5NdIcPXWdZZ9u4YHK8dFwV9lsxtL2qmcw3cj
yXaOk/hq0K29jUpcwvI1sZ61C8BAS+nvFQDrxh2X5eB4abzB7USfHaqYpxAvh7NCN7ULw1ke1CL8
g6Ms+obF9nYNdLWNH8E5GsmLl2BJ+xjr827pvGtpRWdAhXrr+K7cjaqfNy5NDeyIcBNL2paqsvZl
IZ+IFX2OlvWmcOZwk5Jfd7Aa2loY+cSIkzy2+sXvhRy8Y9EmPcj33OztuCAn1In/IIweF9YJFRtr
4gnHDuK4WRJRn36I2wKb7xSZP80PHsAp2sdIrFtChQm2HPwz/HPxu8bdF4NsdU205ddVe8t+gdG4
L0jAPfkNoOm6kmxpVayFvCnkLkw775St3rjH3nzZgl4SpSn6L5YimrcMMUOD5obsuNXyKCKeYOvG
3iFgIntI3OJT7wTpLTT1+uBGX40r8xVaPmLsusB6qojBUjSRmbcjuTd/rKcS33P8oYAdMn3s8rh/
so2LPoqg8nFFGrRTar3FOaQ6REU5Q2rNgsNK47Pz0ZzvmwUX8sGx7AcoQCvT+7Lec9pl29EvnV02
uMjzwiI4C9rYbZ5G04mJzXlAvHpNazLuLED5T6Pvchcjgj4d4I1tkGIG7c+13Nh+S6HjF/Yn/HPt
zWCJgDdXIjnNupBAopVJyVo2H0vL1Q8J3dSVAA7xN9Q2GfMLq8z2QRfNmHPUwXasmES7UGsPXOr/
sncmy3EjW7b9lbKaIw1w9IOaBKIPMhhsRFGawChRRN/3+Pq3HEzVlXgzpXdrnFZmWXmVIiMQAbgf
P2fvtck7U6Dn0Au4gjOZ7orEOtP8+RL1+IhBSaWHvgL127Gtr+2Zz5PEAoIJwpQQY119Hf3QWY9D
YR7LnkD22GrvVSc6UBNbR2eGemzU5p2Fq2DDhIfEdHesVvOQWmsDdflKVO5XGO13ESMtpgOXtMtb
EBGRtpsi5VtmzNM2recTvbGraODvkyq6Q1En+xN5Dp1XqT1kf+V6kjKt0NadlWZEzxXE8BVJh/dN
Ica9LXXJaWIrSBm71kPjNG0ExJZ1nVfcUoFVX0/C3naZeHYrKfKLwDv0WWPe+4L06sx2N92krFQe
td1oVN964r9JNJz8s1nH+k5NNe2IOxJeXir6TTIx6CD1FOGAmzl7BLQ3RSo+W1ZzFWPRPDTm+OgM
jU39CMYznXTr0KlR/uC6/ccU5cUal8s3K4Tm1vtR6w1B+iC07mQbbX0uHXGMiprhe1GkzHUsMuTq
SxqidIZD5njYrV/rulPXkWtwCJ67YmcYXQT8f4o31dCmV0yi6p0x1g6kc9/dgwpbNXr42Z3QMU/G
tC/SXDvNVtxtezFV29ZJ6fE4vGI+zw80i6NLk1hXscYmNCr+iEIAc3yiBem27kxzpWbmvZyGofiv
otNUNYegrmCP9LqC5rAjZTVke0HsYn1Kk/Fp8DtSKSf7hXQUxmtBGm470Q67MR8V4j59mitZD+s4
xSAS2OGqMgz5xofrskLm2GKw8DL/rojnAp1MtAVRixPFMtKDFiofOyB7K/L3XvSoFKyFXXdw+rlm
rYnqDWgoi3jcMTri9iUiT2GVGxzmeh20QeSnQt9FeFa3Ae2mLfQBIt2NUtsFdvxx6CPzMCvOw9Q2
pwZzy4p+66uulPYxzVNftppwmpeWtjUL29loRqYenZJxGnboHO194W9rWi7rwZlmPf+CIDpvPxgR
+awJ96xSuUReM9MzSm/EaFoMj0gQM5tHEVNEnK4q7r7MuUE9TWgO40AmHTxkaKvNRt9Xooh6QCwl
sKMPesf5kXDGaaobJ9iYTcHqnayquRyiZJUL37zTDbA59aeiH/M5P9Z635A8GxdSdwgHKkWhmq6A
usx1ff1Pef3/JfQgAoxS9Fde1C/1c5P8XFq//dD30tr8gzaDgSyZ3Z7iVP6+H0trE8mkRT/kjQX3
vbLWqaxp2aCZtF17kbP9b2Wt/ieVtHDk6fyHBgj6OFynGlI7G2UoFvR3TaEU2wIjzLC/0tFQ9OH1
nNQoTBImDlWMzbq3I2Mqs0PU++E3Wp5ORVxEMjyYTm0Bnmz9+zRz/JmVTBfXNXC1G1E31tUYu8LA
DqSUnmjSkHmDXivbfI66J6PJMtwFNj1rTPgdtAYnOgvgTF5i1gExvuxDjLSwKpkYQ85tkJmEzNDX
U3snuySJmiPSH7o72vE4sRneJHjWhuGIEd4hUrq28ie1ottPeq8iVjyC7l0aOtkdNe0jtTT1maON
GCLs4GJV5nxHYEZ9N9J0pV3J25+x0GyUQae3iYTCGzn4I/6FmmiEhoRuJFX60OGke7btjKlIU/jY
uGase1VVNhfLtsKPVZZ0YBeLuFzrQS+2bohy3jar8M4crXjTqwaSPoXihBzeQVw5VfMBwRjNcrQm
Njy5XheeSnbkQ952iadq45dkHDGu633S7FGIRVccKlgK8tJsPkf5DJBLjqE/pBypz87Qh1uSe+dj
nRl0PcJJhynZOzbFQEIURMxo7wL8IEZ6E9wMQEm3NoLA9RwyOGvIVtqrQzFcgV3ornJFA02tZRbU
CWJD75mld4ga3MRrrUTc0PJu9jhY8mu7Uocro8mnPZ0Y/Tk29OIYu1p7j4k0HT0U4ckmF0AsVnUo
nAN4ge561ip1W2m2ss79NL8l8kS/byej/UTnK32dRKM+iJ7dz0rG/IbtXDnrkb2lAdw+8VnBfKnG
3L2QfpI9AS/pt5oj04tboW6GPJl3gwpxTdHr8aViSnOjtWVxFaMU9EhVIGIFhU+AoUpx3a+6Hne1
V9UaKbLQWPLUQ/edbAwrD2+pTlVizdwK7KGfoYlQi35L9umMusJ47kXvnHLU5TtDN8uzUWuB1+XI
5xUxYylsgnE7agqqqF5x46tyNox9GpQOcyuLwWYexBe1dHPuKbIoEzMuSwwsvvLVKXR2MT9oNHdV
DVZKiq5tdieC223aA2F4jBLIGvQW43WspOZTpGXoV8Z4vLLcRMW/03TXNFyY5hVl1d/WSjB/qtJS
ANdIy/FUmlHw4BqJeSM5C7VTBru+t/NLpDbtnehDMA2m3pLM0FMDc0+Snc3JEW4Y9k1zDXvPThjJ
AVJbRQ5DSj2O/YNwNbCGJMDKcbCGvYlJEiMPq/azR5aR8jLl6bzPUTZuesK6N5FSMhUMsbXtur6E
ylNFzqbGTHGTBVlwU4eGWFuVpX9Oo9QlwUGpEV36IYUssZvTvWUleuDB91KAqGnhHo9AduzmPmfm
z3zT93qlMvstFEX1hvguTWOKRvrRWSG49dHWcooaSMF+6RlV5bOSRCVJolnxwsxahfFgZeO1Pttw
gaLEjDA9oAd9DPqGbl+sIdb3UoV8Xz3ScC/MMbk8W6wZCC6Reo63jFi0j3Xj5x0xr6Iuq21qFaaK
jwcRHyJMUkM49YptTVBL5gJFmSy291HtGvXeRzU7WR8CO2O80+ph1+8RxvK0H+eSc+TstczuxnJt
IJgf7ut4DJyvRpD4YU7oV6oO5oesj4fK3jilqSRbpeva+GWyy1JLdugX6pqNi83tnzbbb9ps4JQM
7Vd1wMfnJiQSE0r+j1SKP3/sf1Xu1h+uhv/DMh1YEqZBw/Z7JSCMP2wa6ogsBUr671WA7K/hXpcm
/+9Bo//qr5lo4BmosUXAkeHd/Z+BFCRtwi0AEW+olgYeiqnRz53imQgMGNWddZtBXJ29PBq7W1Sf
ElY5VM3nHz6Y387FlheDnUb5AfcSMpn5bnwQmKOkqbfGbahM5adFqzjRo3hMopbGO1MbsryASzy7
fVzv/w8vzeBSlXwIiw/15+uMlEQb20IzbmepYcvdWk6dpgGpji11Yain2EAbtUbL06BSj34zy/l5
9iSv3GYayIEVYhZf3PuXF3oE/hJO9W2aSe6Ho/S04hEQIYyKKPaJX8gc5zdDEcFt+kO99+eLcqsw
a4GrYr/vnOYlkKegdMUtVkkUi4zmDiKzGD/awsWWLm2hRgS9CIR2Vzc7vEPti1Vizk0VvLReBV9o
h74uHveEdKGbmmcslWzzTeX5Zq9qJzLCEGdGMolpxWSH0+SY5qj0fv3V/TzMeLsMQjWAXQiTvvL7
uZ3DSK4bOT7dah3Z66STGYcx7ZjJODTdHtJoKk5E1DVvY4W/5ei9bzvLbwyMngtNhAeD///zDQNr
klrJrLXbWOsZ9ywTSzsPX9V4rG4XqIjJOfNs2i4VwqI6/PVV8+y///IQc8OEtmhXQJ5596wATMqT
Khm122XIFskHZoLfdWGwop1//VLaX9wohEDwZCEqp754T4rxJ+IdVaa+t0bkjncKSLpk+6a79nVk
2mNiUACplnw6VTTTb+I0ZDHjZQmd/PW7+asLJweY1RLqF7LzdxcuDNJ7CKNUb7u24iExkGYWV6LN
1B7mGnOzX7/aXz0kjOjlc8n/AZB8dyjSSlRnit6L20Wal08h07AF0NBJkWlGbtaBwzYO3iriLl9E
b3Q6gFpPUuuA0mMm4kjKWIOKjLdNwlDkqk0Q6C2QDyIVkermi1jZdHKUWW6odun21xexONz+dbJb
HhGbzqWhIjzgePcevROngd85k6vdkuzJ8WlRvS73DU1ENLgyRC91Bta9iQ9wMR8H0SznsZNb7csF
AxIlBv7peZgZa2pY9F8WpMev3+dfrII2Xi90mwZv1lTfTeAVPKS95RvarTnbLDvLx6xJX54m5ad4
pH93Z8sd9KeniGM3dzV7LpZIFRvDu1fMWmDKajI1t0OJtM9EBP7sE4PLP3REzZ3UZWPqQSmK0Bvh
KZD/MMf4NLn3Ebi+csWwpX3R6bpcFrmqqvAQRISAX8FdKE7LR9Swa6CxjqTPvbdJF5V4JabjxoET
HtylqSveuLJ/uzRxBe8viyvhe9aluIS0n/dUntlJXMroKbiluzh5bjnNaFttJb6p9HRq9znA48GL
7R4rmTBx8nvEzPkhp9MAjFzK71a9aSxdT8T0QdWstbfoIpR2H1pNp3m5Fkz6SvFNf0atP7to4wHn
YubNgnat2kQproZgki5n1w6bNQNCnowYTsiGLcAq0aHjyjU4o93SIw5PTpPFVyJzinMfk924dooa
fkgpUuVJQ5MBT3FKv6pJQ6QndQCyUCQyZEGMffgymcVkMZwJ83XUsn8fkV9msBb1uLxANcWvMIau
5a+MosEtbiNxXeGAV8rHjsS6Ya37tn3vulWorqo4QGpTC2SEq8wMahBNCHBrz2qF8wVvBYrsPGva
BM/V3NJL6DoDlDmKJ+Xgg5u6EkGHTKjs/SNTUfd+Gnqt82xO9/UtHQTN4DjX5iYzMIFcDXtxWV5I
pEtrb3SN0F87McyYIOzYdhPuEejFdLoXwXkFHCLYLOnEttaiuVl8Gg2HtsjLHSS2lICI03tJfUG5
x49NNm0W2sgo0J3GT43VSAKGfQWdIkG+7Wshx2NvzjvVLo9M0BBHWjrSVWV0HY35Z5GFWN2i0TkY
QRSeYQu1X1GGW8UqwPW+UyMQdy7JdOdaGIA3XVqWVYGgGt37E1OS6MhJeIT254gvU1sU6CmrZmeD
rtgK+OyfM7cxnwqdiV9lleELN8r4LYBI3a7mMMjXasfX44V+S9hGUJpMFO3e48bK8KAgUxpHpG9A
/1ZO0b4Y6Pg9pGNB+aCYTpSc+txpEuOY56mbPdi46lS49Gj1CnudMcEkA5qugu3Q0kIqgn4uwfqA
Srj0EiNSNOSyE1RsSIWJ5pZPSthz6ESIFecS5zBlzhaIGMXPjC27SBI+6Vzpi5MaOBRDrODGc+UM
GDZo66Jfg4aefgDSwjdGCLl2zqYJnVmPI4deQ4G+KZq4K1chALZka3Bw1D1Xs8tPbt3wzVrazJca
gR/yVJVA1cFFHcrAtjFpOfYs2ZER3Ha2A3B9nuAK+Sa8/yBSqVcB77AaZTCRFqrZorZpYKIcMDiw
8BisQzb6MiALgGkAjIbINjBc8uunyuTNceIAQyWdRJ2FPCeZsuKEuVE8VKop/5I0LbRtz/rMcub7
0FpdQJ/Io/mTYAaytuojCh8kS/zBbCdEKTsmH06NnJu44BRpDa0fLT53nL1dchh5V4vexLWL8U6Y
DBwAKrCiLmskNZxz5ZtsonaMYsQvHKLGXPlRupLz1DQd/7q826zrENGA7cEsRdkpAMVi3aoWoXyC
oKu+WTTjQQCSq5v5RnqCB0+L2q/XgN0Bc5zuFom+nsbS7iQQ/7UjRI+FhEMXynzWsomL4pHklZKw
b16igpshlv/W13JcFCCGOahJD/FKCuXxEDcvpWR7VG5QfYqTjOp3jJrpbikU5qTCkLN44ul6AruQ
npdakvdG4cQvhp4y4lxIOAUAuzOoWMJuC189N3WaFFfcRnx3Qr7bvKjYeBppCvN5R2qsUoQX8FE3
ppbgo+mkJ2xKBJgxH5nBs0XkFiiKAhPVAQAA77znZ7ALFQNynUqpEeosBU4nS5VkjtuXt8PP4pCf
kILD4zDJFfcMJanA/kB1Nq4HAoQIrDINmLo6oi62Hd5gKUb0+dKXHCPE0PwvqRLy4vnyCGm+icuo
H2tZBrHztJB+bh1jgL3l4mvjBOFQ3PE/3UBjA84Nk7WNpph+AHYb7bRJmj2kncfimz7njW4fuJzi
pPeKxSyyY8DI6IN3S/+w3qP3gjYob08zT7WzGtA0WyU4sxgm9ZSrhhNP3XU5BEq4z/BnUaVZtCQh
mhJKvJGUgyuGLdzAkJz4zBZp29hH9kOcOFWKbBiX05sdKQ0xpITZwGc6lhnXvywCSaojMI0wJnpY
1QDa0NY+VC5PWGnJl88GhKpoXSnHWsxRRAoUJ1fSaSj3qz24bL7VSJB7nLKR8zkMlKALCQ2ixngZ
p8B6rp2W51Ul3IvR6IyfLoAbdFXXDe9kuRONMdaa02JewrvCgqEB+tepaaugubgAaoeDU8gvKK4M
liYBw3+PIN19jNp5dIEnz0qzma2Wokg4HTWQGILsHnaY+Uz/T3sQisMZwI05hhijoz0MtPvpdIlJ
wxvox2DJpsgtP1lByYNeacN4Wa6QnYgauZEZkHUBWGo58M7wmT7N0gnZBxxRaTIm5KZwpH3oKv6w
IPBO3yzuuRkQNhQLyW9Yts1ppvO/BgeE68gJufbZLNHUCUeBbSeydS1BRcunVpf96BI0pcHlreXb
CS2uIpFuo7JreV5zCQNJk5zHCvS4jypn1rddk2pMMJuA5SiCGeLhJGF1DJsasnPILd9xg2OaCyNJ
tRx6uwIsbWK5MwnrMO/GeoCCnA+SgqPUqvlsjHJl4W+TwSgVeGna4b+qCqXYuCCf0mNGozjbpF0o
qntNFQO3iHScegwpsDDFy9o3CrRHGF1Y5ClFSNXZzEbLeSXMuCeWD+BtLZIH914S/JaFtQ4IT3lz
6PmBNLLhm6/3ox1NX2q2odvl/jRE5+9iGgG7Pq+M5NruHG4RpMD1HvxZfwyDiVH02w2RMdZ8LRnW
94z0wTQpcY42ciEmAqR/WO4KItulaUf4kJmkI1Crcjx/puw2JI0EJpNareUromJYiaaZXHm7EjQh
ajK+5lUkL0gZMu4+0MypV+N9anYThVC9HjShnTWDS+CW0x7M0CqwGKUBT5aNpP8OIZmub3ELAtaL
C+yDNG9viKubbzmpc1OrBP51XistZ8sKaCSAGNaFb/Nht770OrpkYAQr3R54bOQGhBwp0KcBKXvL
ooDTv/e3iHhQm5OczruNu1ZavqqJ12VagQ9vAQKWHNUeXUnUCsyA6yYBx+HuxjumrGPoBehAqIXm
+x7+8bhvuz4Pb7SGVK8Dul7tXC+UNtNpeYUgKrjbVQ3TAC69jiIkUBL3UR3wPeblKK/XdgeC7oR9
3zljdiN0E12YD/ILh/AeGLS6QqRanLD8xq9wLYuVLSqcIRZHamJrdB7gke0RviA70hQNtJ9pebpU
KJP1mMSY7cyo5AstzGEed0oX61s1Byy9CirSS4BRMzYsy/haB6Wgeeya2YGT/bjPNSypHply+bVf
6MWrO6bUC5Z0PCPW5g6rG9E6m3FsWvVYycX/GPsBjUg3DKmpOqPgBMOw/qAUQopubQmbSolguA9i
wddTZyX/rFyND4mU8fFCB3BYOfqAkg2NMkP4nhonkyVdFeKQROxEhYe50cOtwDNjcxck0KBOg+7y
qLqhjJZXwS9d/BnGVSIK6gODtAGfgFT5+/yQdXvGzpB8K6gx2V3cklGBpNlpClZX35FO5+VgGOCn
LY+E/Eq9dsuaViBj9E/00ySNDH9o5OKZH0oXe/eIS1jDFvUiZtLVLT2Bos3tRK4dk89xWwPh3ndZ
wGo1S3buopdf1k03TsbLLGX36BtznolU1pulj0cePwd6er+kfTWgifi0uOeLlnWvrniEWmmajXwl
OSqFubUCuTLPc8EOxNku3AszjL4ZvaU2J2yhPHGtgjLCTCqSZd8qjAqwksLOnMHTgP5qz6p94MA2
tvuG883KgX6+K9qm26aS28JZBeWzmswYDBxYRFwxqxJ9Hj4SO4a/uvJ9vJS7xbJp9ZP1ENKxXs+V
1JFLiGo9S9fhW8lsqtkrqDTSLV1gAtsgydBvWFMrtrxy+BDW3fhhDK35KjSm6EOJ2G3d8ISwOnPa
mUlDEmjtbCtTCfAzSuUCgqoYPSDBubPRa33ci8BUvnalbr5g+Zm/pVSVr0U6No9wNgDHUleJk1Y2
6pVGUUaQkzM8EdFmYU32/ZQZbYUkbgOIvjqa+hidGdFBzIut6CPTnuDeosYfvS7DZZQ0prqbHHM6
u3rpfwiJ5/xaVBO/ycyxjFIp525wmXOFEytu+QHJSKuSq0Yiz5+s338mPL+Z8AjD/DV1/Kb+hjf1
x+nOnz/yw3QHcQfHN0FPRo5yfpruSAy34yACcVBL02b+PuKx/hBQY/k5W0WQsUx/vo94yLIhDMBG
BYdPBom1+5+MeHTxc98N0QczaYveJs4b5lL0Y37uZSdNNydD50a0a+l7uZ6uqWj7ajoiN65fGsat
YVXsr0Wq5qgxfUY46HX7yPISvy+G8Yx+Fe6NTT961bQRCZR34Rscx0RqmKiehQebgiRP9qQEqMOl
Zb95ydSS0KWV3eSR49VayN4nyP7FXlkghXL6XeEahIGFVXzM4lx71SFJFisXP84XRTLCRmalR5uu
JIeWAHVGa6d3JlXgLmBotdbdVL3BaU56BtKprltRPWQJ0ahlTeKpbigfbFX54gBSAtiIJTOnnXa2
wj46RPMcY1I3ooMN9/TzQLm4QauMYrnOrfCutp0kZLUYp0vfzb67LsWQ1Ru95IpZ02Z2q4YJ+xpy
aXiqiCIL+ogM7WCwvkRD335oEGPGZ1Pg2wdJYt9EtQrUeIpGxJ0p5wGvhUIKjdYd3Z6BE2AA9CIt
5Fa+ienJn4ocvYgLx2ka/eDeNhD/rRDNEq468fYPkeWHp3kY8TVGkWbuLGNUD0Gu9xvXSpocCUmc
aVsbU2EgfS/lx6km8yMIKmCPjt1nR6XJobbQTyk7JHmzc+Mkg92hujO4JeI5Qmhjj2Ezr2Ozaeq1
ldrTp7abKuvClQjVE0SRjGs3Dcd1pHZ0Q2T3M1Pi8NWuUfXSYUz2TWR02yHQrbUpE9bIk7Fvq9nA
7J1jzFsL+ka3iYUifipQP6pZpd0STj5s8j6DmmnYaDjr2rRe5N64RijfnTEHzFTfb82rYJKdrCpX
yivifelvqW/NLgE+mtaXa3L+Qs6HBxPVIVFN5cVIqrA4zHlEo07VaZwSm+qgqF11WQP9008Qi6/w
rTsOrTEUVAYlA5/ebdcEfFez1tv3IDgJdLXpopWPwEntCqUETcdp6T/WSy8S3bmMYBNBgyQGSTbn
vzIIX7LKnshKTu3EXqXOlClXPT2tBr7BWJwbxYmuetkmtfx8eBZvDVTZS53KHK35uDRaUcfmNZIO
Sw33E+LVAiO3kWocUKdW84ald6vWmb3Ngyi6RCPzKS+seplIjSyDJ9t38DDDGI84f8cFXNuSuqC/
mlFpVSTFGrpXMJfQ12Wf9WQmLdtNvGw91rIN1Zh77etxzoZzKnesGr837gQ9QPykGQqph3KHSxU7
Oiv0pHuQV3IfZJ7HTpbJ7VHIjbJFUxwcDbW5m8c2piLvlK/KsuuS3swOjIFjMs9tQWL4lmSarN0G
3VQ8jXT6jJUjt/Z5dgRaWb+s8x1/KKt1JW/bPSvRdG9U7lgc/mwxka5o7VI15Ly7UE/0oqxfB/DI
puyT6ZHZUHonoi/3AxHD5P35E23NUiElhJb+9ezH4tbAvJavfIN2yCYOWM3MDiZlMlXxbh515xgr
zpSsnUEZx6tRo6C0cZrNa14JEYbjN5tUCyjCI76rgqPBHK/FbOi3CmKVfqt3Ybq23FiciLFzN7pD
FbRRIskqMUImm4iIIvrvqeB7Towg/lJXdvwcq63ygeZL/6lRx74mqsoweNaMsV8DydTBe1hKe8Af
Ar0Gw3KzsRAn1Sf+goEvWZEUB7BU5UT72cFpeTSw6guOYKRWlAjqp5SsJkwLIWI+Sw1WplUHELwJ
z9krVY0s3EcehnSPCp+GUJGXnbNyaKE8aJyRHqHpfMRKabWrN2SKm6tib9E1vbXMSFsHLWb4VoTV
wXbhL4CWgauQKqYfeMWIZS73G+OcZkyJVllNisT1UBfFNb5mK945VaE/Ve34BCIG0kFrRfj4tMhP
sab1agtBt4/H7hpGnZy5aM0dvNG4pkc2jMGtNoLRRfJupNM87TPdbm0kcIZCStkRKsHgnA2awm9T
uX/qqd/UUyTzSUPi3ytnP7JMo5j5saD682e+F1TSeGZi+bIYvavgHpkBf5fLaBr/SfZ9dBcnl/2D
ZEZmuFDgfC+ZJDXtez2lynrKZmjmIAGxUdr8J/WUnAj/a9hqqo4KXs0AsqYh0OGUKmeOP4DRoIJr
kelXw7nLXoImXYfplx8+jcvbr/qvvMsuRZS3zf/898+Ch39/AVnO/fAC9ainWTnyAg4BxuhZV537
HPXnyKXR8xuVwyIj+Oli2NNMik9dR6T87yNZHhQtBbumXcdmSo8PNK4idNWaVq4jksr83CzCs5AN
pGU2VC7KtILOMDo1pojAk16YDjl2cBN0Rqi69g5rmjzQ5N23yMFekl0BvGwU44R8YD6kjRv79YMT
qxMwWqXwH6aq3cYiMo8NyWvgkAoIKFPsV3nrIVrhJK3XJuaT3lIIuBt63W3XdNmqMLmvXBH0DPDI
57OLNW8CJnLEuaxZ5Z041loZfZjQiZxSv+psML8YKrYAKlI9O9ktYEoEuvPZ0RJz+KyQkbdKlCCD
JdaKGrgLFfWNodjlfIpbN1TuB4YdRr7R+8B3mV+1SdyOPsTwOmp2y5f/z6rxm1WDh11ig/9+1bgL
i5dv/3Vo0uecm/zbouE/vPzPf//5g38uHbb2B9xY6ImsKIALF8/qn0sH/wmlrqFyTkP09uPKAVxW
aIhApHkcJZzgif6+cvDreCqWFFL++D8Q2rHQ/LxuIENwWH5YOFBAoOt7b+evQHzXmesWe4UzETtt
WNy7CYx8ODp0JiJhPg1Z318jpIei0pVPKT2IgzoQhFd0aeJlc5isy8bICFLPcvxX6iOg2QAIXlrF
24JNbD13tMNrWCqeMSn2Fmc2vbDGPpdE4K7EyPM1DvUzfbdrWKLXujKA9CLBtIUmAEmKXIe0ZzuH
MP7aqV10xk9FOKJdYnpl/kTj1JkheRDrCEz1VLjqxdIa7Gj18Cx3b3pDuHUMCLHg91+bNE7WGfXh
BlrN2dbH3UATBLZd/uom+fWg9Xf+aIaklXdbGGDX3TRfjHhi2srfonMHRyp6nsq2WBfV/NVsyXPo
ta+FbT1VU7MtUoyLdRbqH/3K2Ee1A0VDRbJboN1jauvQrdKfkj59tuGDbGmb3Kl1ci0/gTYjjsZI
0te4lAQ3zKtbJBPFWs+wnnbSutQP/UOgD3eodUCOYEs81Kn7lTOCu9NCYw8765R0gtOEHLmxKvHB
qCrBdQzGJTFrTMgPCae7oTSeQj05kvBHvy0mNNk8E9LAYckymo3BBQ1G9Fq008WgbN5Oerut3BLW
jiGDzYkzHdsQM5dgEikKPigR1mDKzbpdQYsINxGNLI8YigJ8RzTRDpafZZg9dxrBCioN9VWLRZfV
sYHDx19QqvkyNOqlFciww/mkOVg4lV5lElwoHsmSrzpKOqaJ0XWSjCfBl7PHT2GhnucKC2N6ZBDB
MLi1UjxrukLjihfqI0I2Q1K8r+jbH4tpfqwN2sow1B4y1VyPUz4wXqlbSDzRc05uziYVI6L3+dSL
IPLisI7OSWU/RaP6xan0G3eIIIQNmJhFu59Nhg+gkx/mytxHAFW4UfV9gMOKE7KDcbXtW9g0sxwI
hZsBmTqCf00nt4c7ARVHS08g01d06R7zQPvq6gNQq7Fm6BCkR2QHD1XdMaxIXzPOkJ5KJhHwkfFB
R0GB8aUtt5yzAAJaCsF/JCp5y+eu5daZ1s1TQYdvC5HiXCL23bby57hOcI9Y/QbdeoI4Ne3BXkLC
08ZzKZTyM3YM17PjcFrXit/f6sxm1+kY+B5Ga9ObiDLdc1Lsj1Vh9ocGJ8Zh7BXlBotrusEKlt1w
4J22JDn1R7omjSeUVP/aas3nqa+tK82BC8JdU0TYtmviK+K1S2792k7m4dm3ixpfH5obciqMKn9M
cv8xG6Hzr2ejQeKRESJLnMuZieBnKFK9R5YLhl9r8mY9WpftVG8YvIfEE1gW2YsRFMIjEo14ZdnV
mXnvJS8MrH2K8VgoOCPgi5mo/5Eo5FP9Nc8J/8ppEWxSC3++PcWrcnatbRZlHc2Awr/gOm5XdMsx
nMbia6EVxDZVGQf+nubSKLStbnMO413IjBxuw8rX8L4zkiObwO52o5xlTIn9ZCvWuRPVcPD7+lUZ
6pNhJccfNp2/KM7e9dKkmExQfsLlFbTUENb+XJxF4KEJLUqKvUHrC2d41cqD/DkyK46MmrX69av9
rF8zl1dz2dB0E82c5rwPDnCNocutySZgnkd9nWvJUaQ6gDL8Qb95pZ8lZcsryexmmxdTaWO+V8oN
tj3qMcnye9Emz0ShoqFhOY61AQM9IV3FgX9T305Ifytk+1lj++drOmzgBGlTT9rvPstAz90QCVO+
n1ozxPbYP5BYk3qKbuwHhbGfvF7Qrqe6YXX79Qf7b8QYKQoE8A66AsQOcXHy8/ihyIZdMswxdeq+
yWp9HReZc5l8i7lqo544OSZ71R2/Ds1IzvDQ98e4b3huXezXWFe+hmjOgnw+dQHTJdyne9dFYom3
aCOc4TQQbQ/MAc9rQnuLkvY6t2rIkf3dmAWPqGygoYzGuaOj6I1F4e5ME4FVgADaY8g8rX99pX9x
C+nMHtBOW5pqivfNX5FG6A+EAexCNFujUC+qO8NYravffKLwpX86F8l7lRfSZWnFycx8ryJ2B412
qyPvVReRTMMMbdLA4iFVoIFAn2MN7+a6DbTsNu2nC2OM7BYjcQQHMHitetZlWarECQWEJsZToBA0
7Q7dg+JaZ73ud6HDcm8SEEQ3M7TARwl6AaaYdlkgShnxFZ06tW7u8mR8HGu2/U5ExhGGR4blmHEy
U+hXPwLLkKPSWNWjU+xGJX71i/nRIXxlbhs271LfA4Law7CMPMaQsmc2njCkp57o5os9EfQM+k7b
ErD2uTZBKNgaNdavv7C/WGHAK8E9QfZtC/r1P9+Zs60UlQFgdj8z7ZHlxMjKBlvfgpmm73/9WlTY
P55ll+/MVNmnMArb8Hnlf//hKajFFMHbm3LIgP2d0UTHrPjdgvlOrLo85dBPOSvLf/57hGQUVkmL
8iffF25fbptoFB5BAF/lSo9ze9q1RDsnwti7ijgPvhtu7Dw9KqP/sYnjL47V5ysB+QSrd6zvsTyx
ybqsTqiWrzUteJ2tQd+Q1JfsU91iFo/pHF3v3FylkbWB2/LBafljC1/1gVkgs2igsTjdyKypgG1s
RS3C1f9j7zyW3MbSbvsq9wVQAeCcAzMl6Mn0RkpNEKmUCt57PP2/QKm7pSx1KeqOuweKqmoxmQRh
PrP32sKtzB1JBgANzOhPhUp6hejjqh+TY6IYcRJtTIFqDFS/RunlJKR5jJzui9wMN9BmfiPvlb+4
YvkuoDbRL+vYh82fv5TFPTkWU5bvjZRGoUcH5UXYQ1cmvMQrgwzrRRQRr9PJuc6UVZKVUOsMqbMb
RqrPDsPsDYk6DOD9eWBOZhRrqIAfh7gUa2DtiDJ669rvbOASvromc4xWuOZOVMLMWpPI/oz45G1u
9FVkRw+AsqiqKj5wrY27JNSfJwqxVemH5U6kw84th/tAWUvIO+enLLnxNVY/MJQlciLzU3dnqvnZ
Lev+my39vz46fnGR8MxY/ocTiu7t3TEaggriz9Dn+wHAISUOlK+BX0eiLPbL4DffiPHOIXE5hx2e
wtzWMOYu8P2fv5JKikmYssv3tdnkiMaA97DoP/o8qVyD72cmiHrF6p6wN5PbVBxTAQYpOEUKwK7w
LeLS3dIj5rpiT4N9MEqbFjaY87lJjLPWOzcoWmG7uVT7Y16ItSibN1Rl92M6nTJ7eRhzmgUiefWH
pUodTC+e9auqy9fxWJge5eqmJ5l82/KVXtpLti1iHSn+ortE42ktryiHHmVA167SuQ0P4yIjXZog
VLcwDlqA9nk3PEYtjaSTBJ03V7R6ah4e6zYAxildgOU9OdzGLWzooxBUawZbABQkE+QVsCgZ/4UI
Wk7IssOkK+tms1xGzaiIsxgeLca/xIAh9XEsUjDTimpJ9+MrcmWdtV3yt2tNfaxi9LpkBVdnV41v
hPmuh44DDOLgKsJOSagnpbhM5UdUmaDDpeWJQu3JFDhqfXycs2pZbHIBt216pCkmB4QnSxT0nJhc
HdbQXpEU/inE1XpMDHXdNyT5mfXkLY3ROCNMG6oaZT+VfdrKj2Yd/e55bP3i8qbWUcrVlzBoUqV/
PpcAicQVC+Zsj0ziDdfxfaPz3Otps3zFZb3UX5dWu2hdY9u6VHqXaz4P2+00NANSdl5Gctg6afN4
44KJcvpa2ITRBZCsTSffuGM37VOj0WjQEpA0gYw2VZ4Gbwjd3Sugr+F6Jsdx085IB3PGhd5si2tT
4x4Tt9NzLyi39FqUnqVHnTcGmLlTh8o6oDHkeRgKCDdxQJltx91jC6MeYT2MUvhY8G3Sq77r7qUi
fKtIrXFDfLxYV8N8QuiO6jZDjmNoUOGK6Q2Varmty/bepjuAk2Wh2aV/StvuUWCzX6p5lFXfn6//
m7D9ZsImBEXgD+XBX4Bxj1/z/GvTfP3643jt+6u+j9cc4w9rgVLi4bnM3r+P1lwd0gVmrSUqBNEC
f/5b5iCsPxirwbmQJh0MNhzu5N+Ha0L+wRx/EUC43FKXef4/GbDJSyLJD7NsOjLXJXUJF5RAMkES
+M8Xlj3VQgsHlR806AlGuUO+HsT9xteGwYRqoENzM+AmDud2QftmTcV9a8H9ooW391UmIy5Av0FX
S9t33VQggscFFmwt2OAgsBrlDTULtsAaP2a4wKv1JJR4dRfosLnghztXDaTLgiS2fftLl5dAigXc
fMUyZA2PovKMBWYMqLcjIUFHkkdBTcirOzZbFVaZl+YOLOSYjaeEC0+ISZMdujGA6R1ZKFIJ9tVb
OuI+joIbY0Es51MEdCgEc7DqGwlWAm1I8TE0umpn9tp8bC60ZnIIrc9sgGE4jxeec8Z68Kqop/aJ
ObYDwWPW77uhNlFo23d9Z7hXegyazMmC4BO5eBCFRdLvZ7vr10lEq43JrN6RmcDTNyKZlIHBXVEW
9qEmAGZracm0mrveuMlt9xjkyRpNWHKrOb62sknGWDGhcjYpS/JVx4bhodYFRJ9K6p4+S3l247E5
dM2s7X1tNo4yCbUjZVC5ScyKpTY7zvWikbwiVgHGduVoiDtghDwaUQkK2lD2OfAztcObmW3NSih+
ajPflb3ZXNmR5oM/Nh+tBe09JZ21aYYYLYadNHdz4vODYLJvLaLO11oJIFwuqPDOH8EPTJ/0jFm/
UYp43/WBucjA/efeiYotUATrC2qCZKJINOOrQCFESeEDhN44Aix3MtBMUeg4e2DK9ZaE1Gg9wVbd
OEqBKl2w52DO3c9OnQ9/BnjPtvNCM/MqH7or1w3yHO77EKHi8insjPgJ3cD0qtHt0VfNSr/SiqQ/
OYs8r0B0g83FhTReBg6Y9gXYTg6Zc/QXiLtYcO5E5T2Rj0IVR59d7Z2uSO5G/AdHBxXJjZnVZFNW
kTUyVyYcwYsMLbP3ndZF0xbrCnYXcOWw5ecFM88SdhtfyPPzWIttuODozQuZvlog9YD2Yy+fXcj1
FE967qG7y9ZimHuTdEmCLxpqp9VozhlmEJpohcAoxDZyVVvma5FWtn9GBz+Gp9JIP1hRbd9jjtr5
mmNohybqpG/uUmht6Cp6d8jdt1kSeLEJ/Gm+mfuxuW0608neaNr9+SxzZlBO2z2pchS3tdMhEtzA
GnuUfsNTtO4Aeae5exwK28xWrt8gzitxs92Xo5bF5GlOfbAvpZ3UT2aKrntcKz1Bt7HOLbsgxblR
TqOhNYpN/YYbJcc968t561sxzf+mCHz9ZQ4he3k6EKrrCiy+/UFXjlmRR6Qm4y4f3c7/wuYLGE40
uyvucKsQaQUNdFc8cOaqBBBJ1lFbY4xJvLFfgiz11o0/25o/aXsn75EOqyIdtFWB+DJZf4sO98dw
sW4AoCDCmVT7BLc4Z4o+GQH0rVbvV3mFKj5vbfllkqJNdgx/UUXQ7Nr5Gh+QSzFloArb5GqxRM5E
BqP4GRGxC6RYRCg1KWXrRYvMvQ/ldJsg/lgBnkHJkOE4FJQhbl7cEPprFpY3dVUo2hPxCUpfFwVR
LIE92sEG+4t1MxLqulVL7oyupz06R8Uxxi7lT4/p4Jin2gJrv0qKGqz8nLkD40xhXeWurA4YLrju
R+WvVZJK9ocd+W+dYYa73O6dXRHWyW1upuc5YEO0qg1VgL5R4cmH47YthhZRfSode1E7RFAYu7xD
eBFb5tEhPUBpebxcq7B4jMCKNjWcfW2rg5R/sNMy3lhmAy+R8HkNKnKeM+rvinunt6lgrKp/UdiN
ppUp3NOEVHeVgqBZExkU0Py2c4PutoO9mDXz9FZN1WeeUfU1taO1HUBRY96MQJWYeqU/BLPhb0c9
dp5goTZ3EgkDDwf00WlgNzdF65A1q036sSdn9m02LcVQy1g3NlsMbp3+ngWo/jGxjWhN8LXz0hvV
WJBdbpb7WFXjyZ7t+YqG1EHXDSioHKb4U2gK46iqor/GfbFttRzDYavPsQe0BFVg3Au5iSd/vmXE
ExM/7+6aNC+fZrtoD5PVdzujzgGS9plCX2ZAy5sb9EJDWoQ3ZBpR8NaYoU4Ek5QE2gi1LiGcrujv
RkjEUq1MnLU4E/3wFs0KqD22YBsZu8HO4gNsS5S0pAcMMuTWOMuPgjwQnoXKLV97x2yvDHs2vvas
a7aqRRyTGL6xt5pKfNBG3s90i2BdEm2zRfhekhrepteJPlTPHdfhVVe39a1Shntmapp7c5jH5yQc
IZeLsL9OCkWmAwP1fTr3nypHRudJhuEHv+j0a9/HT4P4xqISyGb8RQ540SITOLtGVE1exJV/qzDn
7FzTql8ZmuEctZK1YG2BEZ3oCbCwjnXATOmilFv2NXFSfB5IX1uVY6bDLiz0Q6gHH+huLNLGMp3i
AZ4p1knBKjHBq6EbpBLnvr6RGC2vVBTpJ6E1QGl4+pNgqQnYMiy0aDiN9kkzO4JpkLs1pIVhZnC1
ocD/N1quVzFC9chcm6IFKMvYJFsmuXDQLSPgp+mDQ/YQF3Xdt7goIvV6sbqNBDgR863H3AnqOnFZ
ZfVEFdgPyPIdQo1XLNuD8LGxpjK6uxSt/6vvf1Pfs7te5hL/fYN+YmnevSXTj+X99xf9p7ynGEeK
7NowoZdu4XuB77h/UPSidmH3sUDplir+u45ZuKzIgT6x5RQWCBnEyv8u8K0/UD27i1RGgmVfXvUP
NujGX4aVaIHoMODlMbg3/jLJRnkd1s7sB8feIIrKE8Kw7waD8lgMebuLKsrNnjBTbRgPJQDKYQUf
0b0nf6Ldoybrd6Iyqh2KW9a1PxzGX+yElPmXTQaVJbsEtNWWuQzb37UeI49wlQAHXDTFZXHjuol+
48wWT+v48uQ2lmf45WkescNqAwFKuOxBOl+e+uSNGncN0CiKgfJSGcxLkTBd6gUZNsZLFoYtZUS6
lBQzYhi0lpdKA1jaUnZIq9UcdIwY9uW3qsT4VqMUl4IlXGqX4lsd42IGukeaSHkD5E5kKy2h6nGW
+qcwgY+OtftYfauOXMgrt7NhdU9uQVLCUFcZ1V9qYoDohrj6nE2Zfi99UcC2lwS9eVFIWUFiIHYN
BKBmmB5bUYBbjRDf0Nd0lLJ51ayTgQizvPafUThruzqa62MVxMau60TzFulhfeNmalxbcXMyguJY
FlbzaEMmujVwU+3spmtPPhjD46gBuo3sGbBnCs/vepnSnfMg3MKLTlgeoja/16T7oou4Id2lKYr1
nKThR9P3S3sF3Xm40oJCu5u7xB09O5yazRD14zmw5we9C1Kw1h3lKfpUGwoat7utk2jyM11ZvHLL
sGEcrOTsdYL27F5n/3rfR7lAVQ28UPWzHfaeqI3kCs5cI57iALYBjLjoZp6rjZx8k4V/OjxOuj6i
ixb5YbRKhZcky7el3YaJZ9RW5zWosTZzbhv7Ufjlxp5dbSUwP4IRK4uDnFuyb6rAuuOoVyf8k/WW
FF39GDA2PbqG5Ryx0aTB2s/19GPJthhTZRH/WQ3AVwil1MqHipSUa5Gb41n0uv0FCYS1lX67xMHz
6SEmLOxbhKaAeKFCcdzldqZg5EFEmNBrwmlP11mP6NqTekU+KFoLux+ugUL2JzU0FNlQZXayCvHP
ajPD/CESfKDFRNACf2ZWTxNU0x+tUxTM/nageWcgRfv9UfFDPG1EeO87boe1cjBeEUQAWIin6atJ
KvEVXm25dmAm7mUpgV60jF5fiO6Za0iSIY15b8EzKAYx0Xi3dj7t+gIn+MpG3U5NVWW26Sm3AlgB
cGNap0EaLNsCX3tUI3M5cHRpe3DH2ji5pSrUZuQ4Hnob4/OKIL3wjIciP5EDydFDtAE6BtJ63MBl
TCdTYTtwfPmWDXIgyweg7+M8lPnZTXH7sgKvkisGfsAoCzhz5A4uVxcIC7kKSGXrdxhCRco40B3u
bETYaofX3jokbf3khsP82e7nceMPjTy4Vlws0jeX3DhDK665Ew4vfTg5AG8da6KwxJZBvckkboHQ
5cO0Kpra/pT7ttsh0YcnSI614fTXAlzjYTRmHv5UV3a8MnpUKGcACzAxoMj3hyKAcLduuIlkXgxL
+QbAMTp6PBDmTZPK4c6qe+Dx5E30I9FpTXqDsrbcDSZhgauh6AuNLtIgjwpWrXVtcTtgLkiyE9bh
NHsGC1HdR51oi82IafkKlWV11qq2aNa2qPQb5CbFo12gfFgbXSTXesH/b3GOupvamMJjP6v6ajDD
8DYyh+QJLXD+6Cgk8sFE45mVQ7Lh9szNVzVJ8hYHVLNkqDHBpheurVv4GkBJStqagQC9yr03yYOJ
NraeBXwpZc0WV+qZ+7WeRXWcMmN4CZww9Xqsz/dG21f7sSjXeLJJawwwPex1M+4hgFehPIUwzYgu
6usHuOFzTMCmFd4ZyjQ/FH0GXX8aM7IK6ia4RXMKHbIHTM3SEXrDp2LSc+pBAwborkb9v/GtLnkN
WV8ZCOzH/qp1sh56hzEwtqW9YISUTG14o42txvClb3g77LEY2MzJvXcZkW0r22o+WZrLWwSuTnPM
vRm5mIgPdQItvxpUteHeMB5iO/E/YvQ1+IOTjvs8F3kiBKxiAhcpbOeQ/ZCemblHA2GfjUCBi7En
kiNXemNUR3ccIv/Qt1V3ah2C7Zavba854SnTay1cdYIP2Rv2pgmtt1jow3pwcG0k1SieI6MtD3Fp
27cunQbvmr1hECQfzlWJuGGCcaZK55aj0nMwOf4bRpGDa3fZylLa6LFn1th3UeWXpYyvMSbaO1lo
JS+YR/OGfF6+0yFyhmvVLbYWk7w9QoDAStT8gXZV+4TMo7qrTTGepKpAITSAsV4gi/RvvUibUyKU
va6zYiRlpXagHiTFG2epwms/2RG3DgA8zmYK/fDcFH1PgBpi1pNwqrFZKQFBwTOa2ZYbkOWTXGMy
csV2qvFGr8cZcZ8V4wraVFaVfJatHSSbiUHGyCyfZmgdkzQwA9tAeLRyQnt4xfKSzjsiHnqsrb1e
A4sIk2dKOL6u8JVtXH+j6TK5n3TrIRl9tYtjoCsbIcmRh6UfiqsmYk3OgNQwb1ghygMlVvEJcU67
bTsNg3Sr8335SKVwD4k4/yRUlfEzo/6LieV0owN2Wh6idXblVI1xbridcRU10+wFzHv6FXUX8Qqp
00LRJRsqeQUU+NJAx18z/hCS/AK3PMZMCe0VV50mVwIHFEx+3L4sNGFj3g+h3l4XcTzdSctgN5n2
ugBSakCOwdGpMSFt7sHw87BWjroKVQGPruASO0emZag1Y9am8VDd0V+qDO8ZJqZ+7ceT/TYAdfvs
sA/uYfNr7tGWzbAUmMqsN/gI3A2GmhaA6lDPB0TZNj61orPOzJRnCUsnhZc+arNdrQgy68/EoinC
qLmPENeRS0t5lCf1BzPG2HRHu5zJXcdDH+RiwYZW5xzwNy67kiPYQ54EGLvyap9UHE9w/X4IP92W
1F9FKpyHcTQkkkhbo0/Dmw2CCispG3FR7pzCSuMr5CnJ6HFrz66JBBifa9Ot7g0x2J8q34l3hRUg
U4PrrL3BFWLoV9hVvquaekQOuFB4GDrNPDLgxnS7iGiSW5M+LYOLHrlovO3yTzwdEiubHuiH0olT
3cuXEU4jOgtJ1rfRjvVt0PO/tu4iYv5NW8cO4e+F0c9RHUR59PpjW/f9Rf8SRas/TE4zQUeH4mMh
jf6nsRN/ABrHZErQO1eF+2PWvEtCvaKb+WVjx08TyAUs2zFN9gf/pLGz/5Ir5vD2ArvrBfOIS+Od
DMXpibsspsDYOw70YHSlBZbRJWp1zqeKPAlB3eV/mnKHPNZuiWbVuzLwJDEVJxLsumtREIHjLmGu
yvYNf1MjUboNl7BXGOHpY5GTt7JiqXWo/PbRJwV0GVhUr7ookzpa1xzgJ+I482ezZe1YZgtqpIel
80X5OXHVCx9ETlDjcr1asrJMSEGitJYZ55IR3FqF9jUZ7fEpEUU2fqXDdu34GOErug4Le1Oz2XeC
MT7pdCXOzur9HGiKRHq8CrQOHViLOH1thoX2qEnFXJ5JU7/h2uI+WdVYbrNF0gnVYrw26jFdxJ3O
pzRJmYY2be9wWKho9+iQgnNcQiUj3Qa8NU4ZzFrOMKgt9G25IrTgs8zm/BQMDHGVM0tkHzL5WMcI
GpThy7XGTADoiBieL6gkRu1MiCXZP7uizMpb38Xgv+OWDABp7LWXtkmJFETm9RTqTUh1CRqJyIK+
sp9hiNI12NaIoW2uZ7gpY+zDJfTdRe9lAy0xb6pIQCLVsGY/1kzPXrtSAtK0YGu9yEA68K2Be4Bk
X45yYnAsICYYj26Cx3l1gToFJI8SPVwu0KpWpMyx6wJUSiMEjAi7bUB1CLDR7F9Uz8DbCUEFwGKp
wCMMOUy+b1icyz+mANRmVAsWg200FQuRJMx4jRKISs/lkidtunOWeQAE/eeYijbyLi7CtpeAPdKQ
sew6GGE4OEUCrwr5AjiHTmMhVztL/uUysn9khMDHyBaG+GAX3bwbWxd6zZK6XI6E4+5k6zC8hLQ+
A/1ZCFeUmMXJDAzIFLGc+UDMbvg5VU0oYZvMwDLwH/ILDIxxgw2kVo5u1vvlC8ETECsCv4dsoliL
xrRIdkqjZBeWee33S3p30+IeOLRlv/BFCgBQFy5RlMz8+3daTVEBeUrjGJBPoeVIJZhtL9Qv6eQL
EAMHD4aZGdXRiqw7jmA9jPyXC7Lhki8+jhcyT9MuOKBOw3BX8iF86q1bh9Ca8+UdLXthuYJzEgfC
Vjk3K4jX6AsGCGVDnYB1EVKxK5KD2c+7ujbkqz5NEJa+wYD0unypcAf3ZDnRBbJuUPIuiAnuS8Ri
+iXjEmUJJTPsjMpERr4KRMrHgvcGy8pPrQ+yjSfteV5+S2qoLtinEy2Bx8KbX1aVFmcZnijj2q0J
4yGepqF+aCxS671kyfV5aFEDJ1gSlq/0GxUNypTeXLeEWJ0I0wNCVhf8uzstKYCOGwCh0RZCXFJc
aDNAv3f2kHKHuiDQZKYb0zYisPTPmXYGBb6lLeeUYdKkBgr60q7o+sVramQj6PmSx/1oJ+2wbl1z
3jcI4u4Zyo63fQwzFuF0Jwgo6KAZpWGeGStXuuW5dTqvKJUzYQbVKozoJpr5LssDSHc1MkxrwXLE
Luwa+Bt46IWwDThoUwuFom7Kl1Z2jU+agDk+9JzFu3hwsu2Mz8zT+0DddVHbvMUaanwKPi6L1E3H
B8fSMs82a05sk0qKD8MBOFu61Ph0WVKI1Vxg3V7QPKlYKzcHRcIh6+f96Cp7P1AvvlUlqJWNkRfw
TsCyYGY1m4WVEiyY1nw5vhMy9ufatrmDdCwteMNsuBkMJTeStW1A9jQCQfTiAPezWpYH8BwCoYoT
hh6lU3C3EGvuU8hpKO+SlMbaTkKTAdgSIDbU01dpZ+LoY3HZx71jfEmVfdGPjvZW5xZ4rmor+iqq
cXhEAj8dCOjMNvRsvldE2hO+lvo5NGWzztFEFkytnAiqERtscAHp2Rjzgf825lvdyaZNHujzV7zq
hF2JgX7DUQMdeU8VKVdIU8XLlDAhaweYmngTbOPQzZhcMmUqgqiGGpzi2JqgPyHZnFVQXdO+Zl+R
JYVyMzs1a5MR6uGRtHjnmp3hPf0SrZ+uDFF74Bko4VO2vdUdhuXw0Ovurl1WczN53eumSsorlOkF
prnOv837mrvJZK9yWP/dvZHnH0XAYNZr3WYmcaCLxLlMsAI/+VBYn4cwrR8YT96Gqq+I42VjOBCA
cO9jBH3ImXyt0m5snZuKcfceeWq5IZNb/xiYA42Y7zzO6Bk+dODzd8WoClZzQ164XB9lWu77elwu
/GEP3RTCXWneNk1QrKysDNUGM7h+Hoo59Sa/avW7JiyYM5gYkdO4NtCHiZpSmolHuUkHPSf+yA+H
Tz4Ll9QzZKfirQ6EkLV2Bb3L0wyZbnpBnKAz6u2jmSfOS2S6OvPNiCipLsZvnelaeQAzyVk9iPjT
yOP9NJBvdN2a+qehdqqrkp0fXdcwlpZn5357bixc4j2D+IcJEeVpguZ2lxhW+2dPGNSnCZZa9cr+
Le3v4Bf4pPcSJnYIwJd5ZVV/ZPDl34FO8tcJ2sMVpeB47ltDeClxDWwj62PXCO2mrlu0Dyb2LGii
2VeUlEAB5yje+Goy78j07l8QNPjrAC/3LYAjdTN2Q2CvkpxEKBLO7PKapXNypfuVma/DTtfuJAux
tS27YcPhYiEvrfFYNln+Kepa6SFwf/K7Uj8mev3c8kjckIjNHCnWXwyy1eIhbs7apOTHYQiYSdsJ
aFbDbwzEO2A2GpreG+EU3VVn1ygWUMAmtokQWDcQnNpFOQJxCGnQery/nhkCVlxjdunwik4a/DFO
FT0Kz9ngYG9IjQ9+LAnUS62M8WYhwbS1CYr8lKESsCTuhShJQlZfPClcJuqBrBCNWzzCty5yvhEF
eCnunEBatzDA2oeilh0P+hyDRhOHrZfM41az2x6FTaJWwIeeLL0yTjmt/doQI+Hf+aTIwsmyB2hG
yJtjyo+tCYICS0uKY7/UR23VtRYL06lhloVpSWwToU+Pel33p4mR8Aet5oW9FaDnUHa/j8YmatZt
5t4JNvq7Mu8A87amLE9k/VT3oUKD4jGOGzZdkbNQDYfCOHaMfe6iiL6t9q0Du22S35NgetKbFMUq
Bv/nsAs/ItnzPdagDgXF2AdPfcnw0m7GliduI45WmY37UQ/MlWR4iXjG4nto65iJZ5ZhNYA60jE3
m5JQcSVkbeKVoyIBm2jd4pSieKXVzNJdOUjnuXT54H051g9+XNjbZqz8eMPjcNg7cROtqyUfxAFJ
qjOPJVSXQMEVwehyPU9Bc8KjJgWk4qk7jbUstoBRR7HlNeOVnZFdyGxC9V/iqrP+dNJwwEFnqXkf
um36xoyp2rv03pt0Ka3KrGGj0E+4kUgeLLw0iy1iTCrSD5EGeE7ndFdDaZhrf0pbb+orZFFMNE5k
8vTXc+OU4onnG16HHK8OjDx3zG7jNgIml6jiHo9ZYN2nribYH2sus1Nm1jAUBvk5wZwTbF3QeFxA
OrUgO9bkBs7VQ9Cn4zlPmmYDOZhlRdw4/l1DGXBlAlfjzjuJ4CM7rpwVx7LtAFnxEiz7j9lH+M0A
ONxWSTedVaPUdZWHzM3cqtJAs6juyI6mPY1GNe2cy5ZFtc1jOGRHhq+n0pnHNVZr0lqaonmzuFvu
mObVR6NXPghf55lCbdjaoGJ6u5Z38WXVo3rgn9sYu0t6JEEHQ1/kzvME2nFZExFdx8ooM635nt1J
+XlMMlZK3PJSEJZ5BosOrQ5qJFQ7SVdr2du0iHk0F1mPFiLR3QRlpLrPTls+lt2UI/+pv4mBMo2b
28EfcYeEwr4vUA2VF/1QftESiVx/bQe3vBpJiGHEx7lwIHvdX1xnU7Jxkji071k5KP1DlPFP9bCq
McrdFmVTbRW7bkCXJFIOH6DtFp4UtRPYt5hPqluefoc24wk6/Maf8V7mjk94UUZCwLRI+pDWu70i
0ywkZcECjKtrWHGCTlRFofk4A4H+4tbG74Lj1XtxMtwYYgcwgghbR+jx3nvARGxiz9kU+5x55LkN
KYoZNaIa0lrUPDiR38JUl/Ia41OH17i2hD95jQHxFYJAnHLnWzKzrSqHxwsc0rjONIuQi9pEENGH
LaEbSUEBKOfcp2zLrOYLgyTh0tDLdn4wLQ1UK9KTeh91HWVmCXUUO+TQPpCQpBpcOoYxNF5uoY75
NNNPJIv7joYt8JWg1g8W6CR3jMfMFjCr06n5wimT/+kQGPQg3ICKvq0a/v4lbETPJOCWgN5IW+6d
Og2Wofl3AFC7ZuvC3Gt2zkJnnfiL9Y0sSsPagTZG1NwYTvFy6YUvvLq/Xye/33O78AUIfcEujuuP
4cy7Lz2hQvatRi8Iql/6ZRXF9Aadwcjt8PdvtPygHwWzlzdyLUkZIIlqfn92OTUdXAX9cH+h2TKc
ACrLBobvh2tPvjbRgjwNyJK3AD1jUfun7+4QN4Fk15H6ohFYzv0fvEelNhm2Po0FYfKl+WgN+A4i
oPbUj2m9bKt5V6u1aQK+gUD//s2NnzMvoLGxrEeSjJsTxTIqm3cHeYiV5sNoKvZso2gK+yFAJQfi
zHzM44a2GUEDH/7CkCaCjBpVr/OOxi8P7HQPTcd4vPxC/1Ot/Ga8See8RHz8d9XK9dfh/119HaO3
4scB5/eXfR9wInUlL2kZcbqswxeGw78HnOhRAMYgCCcB75us5T/KFZsX0bliPTVspo9LIOK/pOnG
Hwh4WY+Ti2LrJpfHPxlwqndXNGJ03p7xKvNUg1CZ9xE2FeCheQjQj9VmF02vspAKTIm0W9SdIQAr
l5VHPZCsHEFPz7RDQcKwqiGZ4aYshkjfoXqcvtQi6Bhh6aXygLX282lEe/qVGY29jixq+7na520A
Bg6YSTpM8kHj2etQmyKAM0uI23ZOmJw+BTg4YX7PcejeEH7SovlmomCITWm1dTk9CLQZLTb8vtVf
UlrPCD23RCFGg1ywijxGjsZmxyGm10TVt7AGglklY3jGq1eVzkNo2vihYm+h8ZgbI+POXq/inLLq
scEPYGwcRJspD9nKbudul5dI9TKv0bNcP0VGlHSbWa/A1zb11q7K6RaVXY4EbRpiXmpN2vypzFFe
/i/o9Bsk5TcXIKKtZd7+3y/AD1HzVuRN9BMB8/ur/qUbs/64pCSxsMZC/hN1xTX/gOcK6JLeyMG9
84NyTHL98diRDoko0lwuwH9ff9JEOUYJwlPhcpP+Z9aQn6soaCtcKIpzDSmwvKBhfn7SoFkLkw5Q
9DfWep0Z460ygOXO08Rota2Z5/9wgH4hCPvVG9omEm2uet2xLkq2Hx5tCZ+6NMtMndggEkveD9Fu
dglvslKn2gdT87ucm5+rtm8fEE4ox4t0MTY87+yJiJ9mFuO2PNlFaL3GC1n/wmpvFMPmv/9oP9cM
l7fiq2aThB0dbun7ENk6HFi4JIY8JRkRFJFNUhvSWp6gcA+BCs+z+2wnMbjeJafg79/6F5+SM4kE
PceByPMX9MJQJf2ka7U8NSbjvtyhBQNkmTso7QNKur9/s3cFwuWDcgYaLrhAwAvO+53UWKRNZo+R
PA0FO/GVXdZ6vxpinYqsb20m+TkpNOERJxCz6KkO++ajNAqo/SNpzJ5u5r+Lqvrrx7dYjVmWjsfK
sinafj6LCb8k5iHw5ckZJB8Xuke000mT2/1/vhfjNshgnMKcOO9OqAApRhpOk4SFOBCnIbXmi43W
4L5bqPJ/f6B/fjYuxxllKH4ypWwdY+37jiNqy4W+3MkTscN/fptDm8AU/v5NfnXsuAnhGObNuEst
v8QPFyS5TjxszVSe5oR5fOz01HYXF6oBev53YX/GcnT+U1d/+0jQ6wyTLoRD+N6I5hBD2s+aIU6Q
zSglRc97smznuXwZnjtVQiCANXGRLnlrU9iKAwZV8Zvq/hdnMFUPtz19uVSl+f6E8XFNE56eyNMI
1ewogJxqkFMgg5dawxkK9z/bJIlJnT3NHUF+l4uXpUe04w7yuwDGX30DcoFfIdrHQfieL5KkLq6r
pOTiZf16z855WF12b7Ks3c0//7JpAJEpM+4Tf+lhx9IhYcKuxClSHF73snTU0v9j70ya48a5Nf1f
es8KjiC56EXnpLRm2bLK9oYhWzbnESRI8NffB5Kr20p/V47q9Y2oqAqX5CQTw8HBOe+wEOoj0415
+2GvQz3h2yiK2SGiXiSRvy/fLhshKvWddZ4gn4fajzVgs+bh87I+92Aa06l6+4nO6xBsHhlGnI0c
waxmKOnmlX5ZzF25+gBaQDvbCXxlmnG0QYCOLe8FQqTvc5kwr89i+FlUYKqR0tqpMc+6CK0GNXsK
u/1x7Tn+niPIi9OJXjETAdwJ5W6XG1eSt1+ZfPvVlkADSUBmBGIgqGiAQzgVsgGJUvhL7fnnsrLr
g71m66HNhXVIHVlOsJFqjaUeWvlDS6uk6LTYO3zY3UDJ5bmBwsWdOiSxNwnS8Wn16vFpgeYgQEyu
7CsXZnO2QxjdUWDicDmApYMNzrPmP6JDw9EG7Pc0GCMZwGnlQKXWpd/oFv3nEfnAC6q53vlQMIDo
CBX6FmYDVjpIfdPeB+JWQM1PeufoyICPlqCc5l0dZ6LcogCYeKD9cg+x2abnGcafRchM3/Z9BMfT
Vz78aHxUaE1nLSuk8x2sHEFUrmcWivPiHKBQSyc/rbGhGpwmOwejPD5hotZ/DjvEIM5rx9yKKeXf
Wu5oYXXCdTT/4uiYKQtXT5Ql0DJs0EGxsvbGUjyWUEDAolJif9ROLJ9e7rhC4VtU4xL0rVsT90in
vn8/iLGmg0ILKcxTH/N2GSvEv9FQrrfP5jsWHY4LLD2iSz+Buu8t/vK+wi3vQftufvbsDzlIuCPP
Bg0jfWAUeWlJvafvsj64Cl/OLvaZp1rggOYsg3wqEWxxN8KjGLTKhN5EBPvxYeo0vwWTzXsXJw2f
AsbXuV9Hxg3qIFWA51Ou4aSG9AMyluZ4NhTmJg6ZRIeh8WnIKPVv6kav4XlmEhMLhs1t2tfxpU2n
8n2JmdxCF8jCNefZH6jPe1YNlfXgMRQlo6mLohvxwwCFslV2EorzZycFC7lneSZ9hUOiC/yj3wL9
K+v9MHIuijZj/7V2qlEzXyPnOrPwfdvpoKZ1jZ8Vxh107AxI4ZkW5zRoO9DFw8pU0j6hwjSiSAcd
B+CJE3EWjQCpl4OuOJc3WMphb2EAqVdrWK3p1slxMFRtHzwKzORwrG2GuDIAuuFD6q3uceWaGe7c
VPhfGqUAv665vqp6Ve16ubQObARsbQ5Obg/nedUqGkcGZyCrZdnOzdpOO1smAnOaNQeYJrCFAyhd
6GuUPO2L2s/Q5arLON4inozPFa5f9BRWfV8idUBjIes6+juGJ8SaRDbbls3d2MmIDkcy1d/bYBh/
RP4KSdENp2u0maYGm78Cfu1UEpm2qzE1mu2OwveI3+knUZWDPECtEN+WNYTGNjbNJaLbQ3owPqYw
IaeOlkrRNoC6p/Y6LpSD3twqsy+pMaCDgdZdoZpOObjRyQVa2WF/FslZfEZFCDGFplu/iHRuz4Hk
0QlbZn/9QqUYjHDgrhQ1FdMYJQFiaOXcfCloPY87rBVp8NlDeGaSUQqGC5Z/u2GorX1PDmiu2vUB
hhQyfRnyQU1rJ+8nHG/eNWUPmnXI5EEHk/6epO28z6zcugMlUH/KS4Ves26QVmlyVBgA5dMEGx6p
ELA/8tXaJUiDbyc1OIca3H8xRBb2S/j1UdhLWhqxAxjZnQixX6MD1QO3CjYD4K0UaVSJydklmW50
pKqig12To9DiJ2jmbPwqTna0rzI8oTqJKxVInrXV1t6t2+ljB5Ko26pGHqYAraMms79VoWw/gdcG
Ihs7y0FaibebKt4jTsb6jlOJasBKeL8Ufj9vutRmRkNMOC9bJJ9v7XHqbpE+YVFbgozs8dk1y3IL
toQ0zmb7thvd4gLhPBJsEE8gT4i241M6UHjYtisQII2kowvxVcW0+WHH76NpCWDE5dmCRFzb24hH
40S3bnG+bD8njr/cPhu+hJqy4ihjzuNoChJgO64PuGuozKc5SyfPXmyoicYkZl1LtF24R0mJq9tO
qNW5V53P1p+yoD/6i48t8rP3WtexbLdtqMCJlFjVfHbbPiWfyyD/OF7rtvATM9nVX4Iii7ofulO+
cdYbaTaBUto3hT9/r6O5T7dIowR/Y2cZvxuyWB4rEHHZplnSfNqAUMq+SjU+Fl3g7QM/T9NtQhdb
fqpWa7I+5Cuw9mPkZtG1wixmK6q83Gfz3B8L6u8HdM5gZMZoJ27i0J8/qmCo34u0++FW66fF9Z2b
ckRxkbiKdqgbw4z26Z0/pWOWPq15Pn8A+cnMseOLfa/KNMaJKzRw8CyH7N9XMjxH4BtRnGWuOko5
lPE17BLIIEck320I5a2+6iWcD7EuOer+dTk54LSTHBVu6gkPoIuWZg8Tsbpa6HTcAEKqbnqa7u/r
POq3Q+vIb76yqn0LjfMrupTqYkRQGIhW4uZiQ1kp35YZBJt5WmeQHX1FuIiTYFfUkX+OW+fXpLPm
D/OYlthIT/bVkKfBl3IWZbod6EJyVhoLgJ422nWMTtTVsATeuRXPKGBmKpWPbj53KPF4sKDpPV04
wkZLwB8RjztzCHlgQxrUERZYawmMgiRcDhlW2Pei7AAlNN76ocuz5NLW03o3ZhgwxCqdP08VuPi9
LaWfny/5sgRbeKKWoMc5R+W1WOBUn8XZJI/ccq3LgqraRzsH0Lu1SrA66EGFdoktEBj2mRP+h6N6
eTV1nToDmqUvqGPX1a6LswTTKofrRUZwO0OSzsm3HZmFtU1VqO5SV81wnosEzDJ6EcPnchnRR9NV
cLnkLmHUs9Gm3Pb4e8w75AGmBKpp616NoV6DjYaFEO2jKvQJiM78vXURvzvEyI2id4+9ke/37t6r
BMCkKczfy9rpP06Olg8RKKu9WlaUBIqFTmco/I2Pp4YD4aoIEUCawxwIwJo94U/LOTTaqFImFgLO
O5+hulUr95SmwsEJcEGS37g2AEx7mC2oriOI8NzrvUMErYPmaNcEh16GqHO0bh7Ls4m1+wN/guXv
LvLGb3OAXAfgd5Ef7E5Mcov3G+qDRVuFA8wjbKuQoO/BiWarno7h2P0IsiW9lQWumps1l+O5Ny94
l7Rt0+8gCPcaDu0AiobT+caqsEV0QcePuzg1ghirXhba1C0ypgFNrwg1WUhzlh+qTxmSoGAX07W4
AX8V2khZNdVNE1cVYlFAhO4yy2PW6Go5/hE2S7VMD0vWL4m/ec7X/6cZ8YdaqGObSsd/Xwr9PxX2
q6+A1i9/4582hBv/hQVZJOBGofRM0eifNgQS9n9xUaQZwXU0Nq4//7cLgSw1htH8Oo2+AH0xc537
2YUI+FFAERGxe48ajEuB9F/wZ73XLS/zOg4YUxpXDq0vKq8n90bsX3RdT7b/PbPXrvhRGRCZvUMc
B4bVbhwLVz/gJJ6PB6lRoN9KqYPg25JUUNacNmh799BZPsDPEtWVttw0cWInGbp8kOI/DjYeMHoL
ok6scN2SJYWIAlas9yFBVqg7o0ZWTNK9oRPTsa1SZDDmj9lorDkr3A25QfhcaFx68RNlojNPpnkf
bBbgnPGwrQCWRsmhUYXs8DmVWUL0+mUi/0PJ9rRow8U09igO0wsSqLu7p6PTSpTyRrkG3zs5K+zI
apiQFWLWPmynqxheE49cnLypf/QCVbB7HzcoXg3R54Hv0zhzunx8+5XckzqSiNFkRLEGdUaUwiLa
Ua8v+gZeWbdySJ/o/QblFULO6bM4NNnhWWaJHF24Oszx2oXj00UTxtsL9tKbAmZoiSa31IihhROH
9jnwaIlqNOTpFcnfamEq9iM32/UhG0RiLXuBV624XteSWvm+jn0J+MhOidnxS2j5b4X7Tsp9lC3M
GkSdCSRhTFuA3t+vxYskK0kAyJO+2zNmzB8CMIPt+7pChvP27dFjR/1ahONB8HNgrAugSQyeocb/
+iCNS0C8kkg+ocHmmuYWfpo+HlQ2O3zxwsK/mWULD2sD4KGyxm3npKF6X+ZBU/x4+01OSl/mTRBy
8eC/U7ahZnNSfHSA2SEmW4gnJWm5XwedhtpFDmR5oXcOGnhFlPTtJ/42yBRgDEuf+rVNpn9avkWC
2Qo5vbxv1YSand71ukMTa6Ngz+t/J1fq8+0IXL6DVBWRDxetkwl1UR8pweO4T4uTYvz03dUVDlfv
0ABk3YFWNENcaTEBC/m3X5I1JMw/aAIQdE/q4XjgyAH7Q/ltseMJ5UV4zxGq8q6VM7pvP8r5fQrB
4IAWEJSOCd6n1cuibZ1yVm79BMc1QA8pp0bxsXJHYhTsrDRJu5slXhO7vmzzoRH2PlBZuT4UMuw6
b1NXBERga0Dp4jsIynTCtpkyWjQlBvKRPk6z79d/qria6PBLFdpU0x1URENaF+iuYYjwegM4cRlR
rLCbb42mrUtKB9+z+KEcjcpi29YCmckEChqijH8YrN9Xn5E2BFKBiBVV0dOwlViOvWDDZn1dA8vh
Jg31KCerCqMuG+yt41WurI5skzJ81FmFpe+uH4YBfczaWlx1n9frjGYjdp3r+BVxtSI+eNhg6osA
X1W8kd9+W/bFyTjxgiEaJmwTgABI1Z0EiiCdu6GehvYrlmA0gzZFBMz9VooFsQk0PSnsqLMYOom4
trwkZzfJxvc5DBqhNcEyxptJf2MB1sUPIW1GhuMP319YTI4P1f4lAONYRXQJlikVn2Qac1veqhrU
/rhRXLqZnQZILsdwQ+uAGcGf2YRoGvgZD3QxMonu0Fwdl8+rNinEpl/WhLFwC4TaejiEFHWLg+v3
Rt22z2bEEjrhF/V3MU9O7my8MZHrLds/Dj41ecPSHFaKkdxQuyIGbecgdvSJ1khXNPsJKOz6sI5e
qO7V0AsEKgv+z4xBWkEE2WQ47jJnbrbMPJocmDvgtvA6i42eRHyGRzWsKLL0oFF0agK0EwqX34Sz
mfArQBUQt0cQaMnGu3EOaw4z3S8FIViCvsQxokhjHm3lM7xfvPxm8zQr1R060HiG9p/7KA/UMaEc
l19VPja0Z7Mjl+Yi6y09nU/LhEcb+ATAPXqHdpKjLyIlMw5LOxnNmdlHFFOGYxf1RvO59ZuuLI8/
v0BQjOAVN7hTwarf2XZiMaCB3bD85JKaIFbVoW3V+55CGf/B1ELXBdTgknrjz8/ou57isZcnQPVw
kIiwoNp42RowBhPmczx66agpn2ssycQ1sBAzqmiqUQiGmNVN/MI8IwBxDhBqAnLoZLF5oocfTUH9
AMNpZMp1yJ16R6A3y6WNkQL94ZVtw6JBjq6o3zcjjGc8QDx4LGLToRbCnlJNTP1jl7r4y6PrjoQE
fysKnQQLA1Q+I668Pkra3/oaj60OUy7qlEAeCYxO8iGq6AsXO2QAowqFfdEoaDooC5jcrXAWj59p
SHHmS0DlFctV7yWqSfetNZh5D11FFNjDnVd8mZbWFG8yeEhd1zigcFtT57EENl7sWt36bIWp8BBe
ZuZHrKYNUnvkldBoNw+ap8K8C5BjowALw5EtqOmrsVK8FYDQUQHtMSwiygcmb0sU7IxrSesu+ARW
lD9sY0+HvFbhY0JXbXs8VYofaNpNDOcKT4pPqkgB/WMxLtznD6ktzBI1qbW676KGf3PzrdjAYTES
G0gdV7IMH5sT9V4PejXBI4MZ9Fj03mC2tB+bD8UOEkEsBAjIG6lXdY6n7sO8dBkF7oSd1Ee12Fwt
rxQVYD6wH2AmVtuVXMysai/PsdPoynh1giNi+XCedoV9H2dBHqudQ+vIRKasQn3pQI3iEJSAHr3D
WOrUt3esbQreqbK79TbQemH5RxKjA38f14AlGxIFut3XIghUOQCvN0aeW5EUXn7TOpiXw7crJjPD
lBCRMDxgkSCV9S6XdMUpoA5GqWG7VFJa80WZSJT3UXGUzE3vo5QIgVI6NKtgJxc6xf2mhuPcXLey
jSFkojXrz9WeQEy42XOFLzRWxN3UxjHgRxEtapO4YsyOiVdMQYo1VEmYFd/WmTo0ti2Or/nOcUGf
D4D7kC1Zll6WLSow4fW4xNIsnrwwISUcZ430d6kTsy7taZGsocTL+zK9aDEX5We9q6YBI7nAI1TK
vmGUdnXJfDSbxbacqb+mjOwScoumn5ilBokkzgJUu2c+K+5tEwUpmhr1XjvvklEd7LGb+U2uMD0/
Q/TcxKXSVvVyh+G4yQgzCrGEp85fBOM3ZhbRQTGK7AXHHSULSmHBp9t3zH6vg4tIU+c/RpVceXEk
HSce7TsUO7sD4ZLjSGncXbxdTWmHnRf5lTlkx3HqWY4LBbsW1/Vo0MQHHWWWf7PYesCsmhAV+Meu
Hxu+UtTSTN2stWtSLNuaS/2tjnpuI6s/mXsIUd8Mztz2yJiclQNRNd6nWTGDxJ6KdR1otEdeuuuh
8Sd79LmT/kPSL3z5vOXw13ul6T51cMlmi1Fq6yxkYxfTSjp9jAATM4I/l3Wdz+Zn2scf0t2u+WIS
Z8i3JtxLC+4eFtqsSm/vhYMBb5OJpjb700oBuW19Svmhs5kzB/YKpPYGQ4K4pIVDD83R4ovVzPCS
7Hqp7mPXjdEFHQYaROcCfBqW5a2aum94M/bWxZDWln+V8KbYZjZd3n/JibnroQzRUn7y4ZIOCFXi
b/o4r+gw3SDZg7ofZDU6g50XzBgqRUUTo3ONYhEE2wMkXcRXhj5LUOPDlbp2Lr2KYxX+7ogdZ88c
oRqFN0aPlAfk4AGlhXQplUnp12HWFfUmXbnxBiiFHj8DeZ38D6IatZ9uix6tSsvINumk3XQx3z9h
nSbp+G7MOMkq+LjVvK67OK9WG/tfF/WXi4XNMQG/La9m23a6g4rDFE4eCdp6nxZwlTn4AOeeS43G
58bzR9fZaocIpzfIfMvYtANDEIDQInCfDar0CH95xKXNRgg6QULAPnNmJ3MPsKscuh6Y+675Nku8
wLrtyrb2P06yx6n0zO5C3SGa3toLRgjj4o1XFn0g6z3KmHJ9GLEex9ByEGJAcRAYEKS6UYQDaghL
kK4U2lTYCaQf1qo8S/IRL/W19aOaAiyEQzfbhsMqcRx26iJqnjK3a9WyK8Wo++8xVgITbOoQZVta
ETLAAG9Mmj5AJ6+0A5x0ktoqxTViklZZnqF7Tlqbfc8gLiDcvW0jlGbbnROMehV0kkcPRS/8Frq+
uP2Zfdsano3zHmnOlt7B3ObmQO1qRHiCj7MO0C3Zdck8JIp8yk7JUbQKA7KxxJ7ZMMOiTa6JVSvc
mLPBW4yFRhATSNjcfWTSx4EDnO2Q+cJEuBojCEJJbiEJmaD2Us0p9ElPdnN0sfapRUqKCrHi6MGh
pOCUofuYuusZzVU+kxZQa/IUvMvNzSEsQM5QivFVjcj/1Ne5+AR5ExghGrlWiApkagHu3HVTHxAm
AynJ7JHPYpTOfDcgC55tcjfEY/TcEcuKKDeHBlrNCTYEHrpm9l5htrR6x9h3K1KixuWebb3DiBYk
tmlkwrKFl1QPJiDWlcsZjcCKT2qChO7IAHVNaE5OGrALbzqkWcizJyQu2/WDQtGFn7XYMPNhNm69
7CUJm5D3x6PQxMnSDyt+xS2cmDdqkk46eKcN6PTnNLsU0cYdp0F8pcnStAeBukdzCY9acSyOXWdy
qQYZLz4IipEZo7FtxOj8mEDyItkO1VlNwDZoB9sO4DIkCdZNbOPrUF8Rw7VJkZ7LPULW5pT6eYKB
MGMcy9Y2FQsRz+btHS+xGEiq7UXcnum85tJRTdBlMH/jXOENJmllLJ9/RmLt2UKbqYOAT32oyfjE
th5F7e9KB08CJBYsDOMwnQBYxJ2lRi7mUzU41J5eppED03EeuP5N433UJwvfGEEYhzmaaGw5w3WT
lmrOblfQckn8WZX0kMtj1om0nt+BmBRYeoGe5Fth6myKT8MAKT5719mNSSrsschJwWe8STgUI4G6
2aeaep2zbPOZzuuIfxs6stfo4JhsXuG2OwRHu0ulim5xNnDb/FJQPed99ArFTe49b7D5qqokybyv
EMpmi/Q4BVDwaiABQQ9XvknUHLxoP+W9YxaYl0x57571bkgfDnL/8+maKYVg3HZqZxLVLRYIZIEC
5SjyzVGY9ZjAliezthkBrGXWEG+ELf/f/DZZybDezlUUclw6Ge/lbrMsNKlhKabUJPNeZ972ZXuU
Y8C8VNPcMqmAe7yxvvQWDCi/qGhOc1CXDobS7OqetVAhT0xOUBz8wTdrt2rcuLmq4eAiyplWMnJg
eUE49Ehq51Yzt5Olap7VrANfwTYiABQr0FXHNQzus3pPqyIfHtUAsKXeANHpRoKLnn3v0p+dscQU
OXBZZzVmIYwsXUlubHRRzYRIPya95OLJPI86WPWFBxcPw88w1gu9Kdfry0eVOQuDkrxkPjK1FbmG
bKOBb5svMTTE/c8bcbQ2MYnBkqY2t68m7T3+lHJnwW3Qsqzlm6cmzO1szOzsrZcByIp2KhtSiSSy
6LzpXqwYIVuwSBzG38pic+kORWSysGFxzCU/hNrP/0zpoar7RCYpszZic0y6vkT4U2/zQQUNOUoc
4BbEqJuIuzo9d953xh8RRhL3B5aTCHg8pb1kNaGyIyaLYxcGWPntm3Bh6R+B8eAfpcuIPOpl6zWq
MqlVZdUIVGx0D+60341Koc8A33Y29SOa7NosydCO5ubGhrTU9AzIam7cQWyNDCR6fmaLc1tOuysB
6M+4IM9FepZkzTLdiSVc5Ts65U51jKTLnYKDzfLJD+ixK0InWIuWj4n9cSBWFX1jMlEX+0HizPxy
a1zKlCb7ux6UBUGKhH8SW0nlyq32carMLfDlYlElq3npdl1mnW7ZZRp08Bit3Hh9hYAbwpNQGlj9
c9Y0TGnuTObVpwYFkxrTuSkZxz36vH55FXYUR/jFVbOiwG2ZgDUyjVjyLaVEJwlBilyudAbQTywf
vXYxN3T9EjnQezKJbu2UZlW+XTX6DzUjyEuArWnohKibntSMUGAHcIV649clGc09U4EByoKdhQB5
FW/kNPB9//DI06oaZSoctgJoYSB/cGtyX5fzsINvInsU49dAzKZ787I0KgTwObre/na/Pyp0kPUB
Sk7DiNbUSWXVzbAqV1QnvtLJNvGpFb6H0+RCsCZ2vf2s52rgr2VKh9Jx6ACED4Hn/96VkrYjq7kq
va+LV09cZKasRswIqRU/YxuiJ4YAPS6MLUFjauDNUERRVY9NHEgR7t1UIUxnI+bKa2LPS2T+2fto
BogppEhhIDkTQtHP/Ont1/9tqJCTAb6M/C3eZ9Bzzc9/wWIuQ1KP6RwGj2PuLLwHB5S5FnK4coV6
+1G/rTmPwjBOGYJOEKSJ03o3aVTuNiRQj/CsPQxeEh0V84OzgiJxuaSnCDH/4cudtlAcJgZPD7D+
VE3d3wDEA/zuKKV+/4g2j4lR48Jmu51yIvv71EWKQO+SmHyfZELz5+8V7ODhxhiXBn/AMp8OM13T
IDC9DNqkWDCdrkj0fRc1x6n3hZoEV0edZVSpIgwmiID/bpRdiCJ8Ww9uQ0gH6bR4XZIYQgornC/I
W4RwuLvKXM3zgpvaUWUGZ/qHxuNrt2+aJgFtsAgEvBfQ4aN89HoFwbpfCSZ6+DI09Imy/QD3kjBH
UNTMazL01eJssjzVoFTCMsg4Gd/+xs+UjV93IKkWQFYbzGIIeQff9ddvwC0xq5wubL70GeSwZk8v
ay33VD2yuDh7SVvUkJnUGNaqid8/i+IWxA+uF7UYkRR4N78MTl2AVaFeFSBqKCiuxh63hbUCgOSR
R8xtJHeRh1oxLsJOORKtwzkwh6XSE+qgSG7YbHwUZemhF7sxnCgeOfOAiiTpGyW6fUQy745QfVUf
rbu2tExuJRUoLY26kxtyi5HAOpkz0eXkNqGEp81Z3A0drxW+FOglqT1RE/C7SZqKaHzO+FzHJMtJ
gd2DUa9MZ8Y/SouByqSrFmBPF1lTUpZ9e/hPtzVxz4WwGABzAn7329KeuFlklr3qz23We+SsaTea
K1CMISGh92fJ+u1Hmvj9asIJtVAS6dHATYLsd9IZolGmYUFH8+c4FabGOOWxQIsWN8LSuralzRsY
ZODEJWoBOMREgMI2b/P2a5x+c4DgYOfxBkK1ij333P7+JXY2sMRn5jL7XKLoCq2wHsb6o1vO7nDp
yvH67YedRhBonkHoUSkSkM1gm5wsctxS0jzrpPyi0BBaHxDfN8sCvK/JrN5+lHuypfn0CLgSNKmQ
zpvn2SfZQTovdlU1yv3YyNGOdgnlyzE9QKrJuenmxczpsKHhXfOfkIIN63KB2frAZS1AuL+jrEsJ
hiuP6d93MwoG1BFW3yTqOUbPnzC+YVcAJs9MWWuxTBkgQoWOTagiYcrEZU135F5BQeHLWWXAWZSm
ILkJK6o28ZoLQbn07yyLOFodQKmm/h8M+k7GmzGAVO3Z7FMfhajfOqYBMP24FtPycaoLczInLa0K
dHbnlpvz2+NtNAp/Xc9mTgleWDfBJaeuf7qe57ajpur4yX3kt8/PmgJKp6VCZImjiVBPCHrpvVeA
dBiFZmlMlfTnnwY1mQqBNdsMbuCHpp7JXbAj0rm1TKgoWGUxWeulZKtiEZt3dTmfaW/iwrRHIILr
cb4S1NThZ+OPbpFpIllV4bJ31she+ZlqazPha1DwFHSSSIfDl9IEuDlT48XC28xk4ZC1zJsQsDnz
Pg65KSz/bKGxI1m7BT0Pzr0EkW4+UDv1TAnk7SGNXk9fGBpBSBfiMwxMzsLAPlnCPd9ARXaXfKuU
F34qBoDoB5f26FGUUedT48eNDux9fKGjvEp2nY8ZVI0I3INKcxC4TTQ1NE1T7OEtbYyIsrH/mHB/
lYBxpcq2uLm6xzwu7mpabd8MshYGIYrAOKqGqbhBXKS9yOxcXnEiZSu39UyVOwuJpr9X+sgKBS4Y
/FgUxba/o2pYPlirNXI5wC1o3sp4uEUSH6U/vNW9K4zB1G7sdL+nJ149ZPTwsRV26RIU3Ug5ry1n
WnijU30BNREguZQCw5/W3naAIQ7hvcv5/NhlrRNskkFklDBSKc/cokHHMfSmh9zzMnBQtuU3O7Qy
us/lBOeiQmv4g/DxW6M2NR2LZSoOtAm0cTekubxd5hgk7OTX6hw85X6cY1DZqGQXf0+QAKmaJ1j4
oIXW3q/FREnMR2SDap/lb21h3/mjtr+6epRfgFz7mJ8ESMEtosasVuZ7HN/zP1F4Xu0xFgRtZYJZ
QKpguLqncJqW8k/YB2nzxHwtt7ELR2MvqtZYgA+2+PiH5fcfHhYClDPHPDncaUaC+ASpHW7LT1BQ
azBCi32P/LWL5nqNLavvTdz/0ra+o0UYln/Ix35b+c9fE6wOLRuC+ClsYgpk3Jb+UD/1TcPFFSoX
dIzacwC+vf0lnz/p/x3Dz0MKKw/gASamhhl3sscWty5dBVbmyZlb9oznclxsWi48CEFlVfi+cevE
0LksfJ6qIO4gEqI1fKbyQEAyHYF9AdYTN4MY4vPG6sOPnLfwBqgrjg91TfLijg0m6u7o+HcwIJsf
9eRFlw3l2TvlavfvGMNqtMdax0aTqkxvPChN2cYKa0H1pqQX58ADOtpDrJ+KNh1pJUzDAYVv+9EG
Irxdmb8/5EInIDyGxKQBpEGMC9TJ3yw+HLxLFz/S6xNeqwx+lnvZGf4S1XFZl8fGiavPnhUvu8lN
aXr0EEePPmJaze7tmQnMyL+amdCANQ0eBFYEx/hJguSUSU37IMMNYaJxQDkNGdYlCsJ4h4HOOu6U
j+hVWI/LtEHyrqbb09bHlrrVleqEwmA1TK2b1Un9o7dqCmdDEn+pc+rp26G0rnLdhJfa02eNV3v3
1ECrm9Zi0jaCxhjWB+NC26VoZbINu9goEnH5PqBb/UOLIr/2wg7pSCrFxzxtu5s6QAUc4x05fdVV
Nn2EYFveWU3EASEWZz547jhPGw+8+/1cxRlMtt7mC2QLAohqTGkBhEWPpULImfjBD6zoMs+0/7dD
VRvBrxIvjz8sezN2p2OLVSNpr+A2G55ScSdKwsx7mDz1uR9cW71XPHS5p/Wu7Bv72pmNPNnb0+m8
Br6yqhA4Nqhb8EgeELxTQR38WrCW4Oj8DofHP6dsZtWokGoLT4e1ONCIGIn0QTo8ddCeH/J0GS/z
PLbvLIUk+9vv8kx0fP31STUJny4uSSBxT8GAw1wHMkox4kwXGgzc29vkS4tGrtr1tQ42ve2WVDjq
Ft3bMaBWuCsygSE5cNgddZI43tLwRIlpaEX4KR8rZUq/lNAbS2ZXpcjlsfcQChZTBgclCNG4h3jj
zhsJzwsfrQ4Fw82AeNE2qhEpP7MYlkNRjtYVjjtI1FPKQJLTsBc1dCjchYO8O6Ro66EAizLHZU2b
l4zSg3GPiVnVAClBtmSvaHo+BIqrKbmI/DC6S/Muqytv2Az43NmsRNpFW4w05a0X5w0tVxB1Cx1N
+kqjqKp0K8E+XM1dLOEq5Ajxbhm/1nlnaF7DmS1S9+9xaPNPE1p9P/wcWjVchSL5U+Hr9/jDSnmx
3oYtjuHRSUj2XDqh5TKX3yNBfQAmY1x8BeWh6RoyZdypwqdVTsk70VhfNWbkDehR1dX/HwsWiQjS
Zg/kKsJfJwU4kFISM7iw+p7UQk+75wkR65RVl3klRuizKr7v0SM6wG5L9l2cLJ8zJD071gk8pbdX
7EmB7nn3REYODLQlvN3fELsrnoMKB8/iexra4kMvHPnerSxrF1LYveBcnK6nqh/PO0QJ3lWL51yN
TchBhj/3cpuHWQQguZnVZW5N3g+Q832wibCF/vCHt3x9BzBvKcC7BmxxMNNcKk+GTNWJruPen75T
9e7Tj2QWAfZKLoTQSdrq2hWqpKckV4G79RC0PzLUrKGqYX03nyGSKx+CuEovbby2P7oIOtIh4RQ4
DMVQMdxpEW79nnbvy0T/D8/iXnff//f/enyq82YHAWbIv42/qjcBsvR+md/fnIjhWXx9rE+IFuav
/KM34/8FopuNQXkCSZBf9Z6i6C8f5QUql+CWHP7NQvjHqSxA7ynklKZ07wvaTdzb/9F7sv9ykYdB
KEYI9O1Q3Ps3TIvXKSQ4UuqlwKEpB7tUhxFk4Qj8pbBROJ3rS8+3jjHpekHxUK/HCUz9H3bm6/rJ
y2MMq55bLzX638qzqyMHVKCUheaz79AUrvXOm+zopp5B2P0hJL0+tZ+fRZXG83w8KqltBMzFr1+J
uShghnvJUTstqlFiUFcA771zf+U20In6j4c2MMRXiYJ5JOVuNjWJGDIOoW1O9V9GkQZP0DvhkBxz
0C+oGffteNkOdEo3nIAtXDmi8wOQbc894NalgKegH6DPRDu7OFoEONgHSuECNy1Nftah5ncEgMfN
TseD/bVZ8uGyBxV21idpfDYb53dirQs2bWnO4eHXd0jsx2fIAIwfnVE057EawFUldX6d6DHHDJNC
585Lmwz0ql2/Q2ZB7wGU1neu5a+gR+ioZtwjHsIuvbInne/nsGqQJK7s4+pCKfkv9s6jOW4szaJ/
paP3UAAPfjEbIJGOSZckRVIbBI0I8+A98OvngKWKKmmmurv2valQt8RkJhLmM/eeC1DCcvw41ftb
0fb5x6Iv5TX7u/RBqAnJUWqYbc06LlbP98DKuRj3ahmilV5YSztkvXoNar1AiydSVTq9hQfelVfo
r0a6YKm/kPql7DNrrDdLA5eyRpYPZHNyQ8t3FFG+tdD+Ttayys/KJe49tR6dlVdvbNnNkR8jcT9K
GpEGBJ9nz1A+22eXMf3cnuKiIsyIFq3wx5Dz3MfOptKk6HnxihumesbQ4zymrhRnN1Ld2B/V1n1P
nbYiUcpt7MLLxYyDSEmTadswZ4CuR8H6KmNo4X5SGNk1gGOH/HkjKk92P/YXM0/+rzQGmS/DpNkI
kXHupagiPUKazetEBwg7JaofQkY7x7UL3pg1/nNul2jKJrXbOoOFl3FClvXe5Hm8i4v4bW7SahMB
ErmIXKevkCOgfAlaDk5chNlljUPqEfOIcgtafDmpC+pmr500yeN/UJU18iBUQbkrd4aVmIfQUFkR
jAV6g5lSCeJE/467owPrCgE8WKLFIsimS8hl45gy6bbe6i5jc0vYa4FBxwPR/67q5N2vzJZQ6SYG
1NGD2ypEjoZVtlMqBz20kk9+O40FXkYys90Q+6tddRegxQ2dZNZoRknppC+gdhCyKvY3hAz6Ji6t
OZjYgJ3DMRMnK25vzGkcNbR5tsGpzdUzoTe41KUhAiAa36fcRjzaKN2lFMXy2k0l5i67Ml+rScpr
4nzFRi5dd67NDr1p55yJy0qC3lyelL7Rr8QSiwAYdXul2MsSYKMd74rC7YllcoftnBMEOOaPNtZ1
pkDSQU5BKCKRZW+FhRbWC4eekQcxV1MK3MGpCGxb2hTMbpRLM7BEP0t/zmprOTnIVqcDYyAEj34c
1RA3QkUBPSHbEeC7N4m+HSMOREmi78ya4N5ofgsg1dLJGcZ7m6iswNVaOwKjQESwD9c6MT2zVmGL
dCQz7sZhodaeFCNytvYshXnAcduqGxAhs7Nt0QLUpIMhoNlGclyi8yBN/qVeJUN0ZdVNH3tlTrT3
TWQp6Jy9yqrb+MLFylomXhuO5rOo0AKToFwAuw7Ydbjia9qPCp7VFXz/bjPSYgMEi1U5yrmK+uaO
+W6R1zvQHvJZMSt55w45GjB17Z3K3Db3A9Ldrzax0MTg6SKEvNtb+tGchhIh4jLQEZooIXZmp+vH
UYQ17PnJ3Itcoeid5JzMm3z12iP0A6nf1uv/bYdWeIfcbwQCXIQOjjcUEQZZYIcym/i9PZ34RvaZ
cahatTgmzLeCLu+XAolKSKXOyqe8qI3VQm+jEtpqsHiI/EtIH6nwFxet6kyeQvAG3wDt8tTwp5qA
trsFTkbqsVXqq80wjPntpBvVd4PZzYk3kkRbuRr5K+Lvlk1vRRkrNFTMB0fN3OvMTKwXnGC8Pz0b
tC1q2vwWEStTI0kHVIAhwJjNwejyD+E02VddpWrNJEC1DY6O8g4COnOIljICY3KJUIfrNtt81jb/
rQL/TRWIu5HK6K/dtohni+9vXfLW/1Q8/vZjPypB3LMszrA3oR/lSY9g4Z+/Z9ba+heWq5CmdJvy
hCqJ9faPShC8oIqSgvUXjQ04uRWN9aMSNNQvRNZCmdNN5MCCXfvfqgR/Wa7yS9giuxSC1DC4jIBx
/VzFmGLGEYi0c18W0Zryk2QBQGIXfUP3NFvy1WEy51Xl0gUFvhWfM49c0WmWR0eTla92zr0zOPKI
eFheTn12GhwD6ohiXQm04B4wm4JmenDJMzKIguuLZWvoubqpUf1joardbeUqmB1YC/kMAm4rnBAb
Ff8sxgdHBlptEynHpegpSLD8lGvaV9Va3eCrexoy975HJe7VVYnCwExfLaVSsUXwz6W2DH452M2h
GponDVAwK99B91IWv0Ee2l/ZppxTXXsdwN7zs9VTViYfTBF5RpU4+5Ed3Goox9EY8XmsauoCtamf
LNxeaOOpEEaFj1dETDEnuKCbQbGhTTuHqEAcRJYRWBJw7VGXs1FJ5QeLy8mzLA4lErJ2o9a8KGG5
Oraa6IGPwGFQnUOetO0mbPhXJJ0i2qkMJYhDxso9osF9alDglSSAbqza4m+lcTs6fResP5kSPAHx
pOc5JEgGiWYOQZXpXWB22nIbldmtO2dDkLX8ShJEzQvTqHn7oy6CHgcHewTSvekjH2TrTl6IhWbj
lsXHXNQlA5uGDNJwlhvE9QJ8Uha9hZlC+Hzj3rNY6wICZFG446nyEebyBXeOgyR4EH4DqO0+dEJJ
KWuFPhvuZVuBX9mPDkdPXyPFR9M+OJpy/3mSgCZw0M+TwVvZnAfarBNC5yCOVd370dEGn6glgPWq
eTvAmfCjlGwVXWncrYYwcVNG+XS03U4EQ7WeRR3/VnXtq6TVJNLuVgT2wIDRCq2Jw8SJ1Wc5pj6I
85zPH4j6dI8mhhyaMXmlfeK7X/hfgCcm3BtKsRk7B5cgek4/h5mPNrbC4GZXy6Vat66PZu3p8/vO
I4hCQ8Zp1Y18XrwG7qrg46uvyb3qLSc7qlr0wUXOWQ3DiKUKZ6dDbgs+KX4qqrv5IYv5n0g2XwmR
5vufXMcbSE+86jlczIjuIeJ1wVhzndj2GB6Jt1kuY5urw7XbJyJhqE1tvmGn52RyuBo/DwZAIZLt
Ff5pJfPXnEYkCFW7PmJ4NImr4aQlPSg8zoWrnfM2rXyGD6Si0sX5OprhLS4LETSoezc50VwbUDa8
hygm+qVVpl0E3/Ck12HCY3ERgSQH1Z9HnXi0tPBItOIs43HIXqmQl47gQtVVbgSgDrMA908WED/2
QVmd3A6xefV5een4M/aq1otgMjJk7SVP4LIn84YpYQtOy5VHkleK3aTqclVjcxlKRoef3y2Tw1WY
WAD9DddbCKdAUdUuUTUcm8+zfLElkLeqcXfkdxBfiQh6y94y2+CEqAh14rivZziX+G0CD36nz9zG
3IHr21jcZf/5NXc9bJKu4TSapOiCIdXCF8zGyt6M+ajoANmm9ZqyD12du5eZvCYzfxg1+REh9vXQ
73FfwSnv54jyfTI2wqPa9MXJTtTpypzMnTOmr/hDAHDYY3EKpZBgebgi8J8o+8jkOi0XUzvNduxu
bYuTrMj14qS0Lr8dVxD33hxXEzcHjWjjZDLgtWQtPpmJF9PGwWcOQLBLR1AlIuXWq0XbHEaLBbNd
DGC/klylqwPpowBegPyhcXMb+eo+FfQEZd3GzNCRmhbzruq4mSA4Hny6QmQqA28BcydXEQ6FPcgp
/gP+6bd7k3AnyMvrRTsk1kCyo3LPa8c3cH9I+zCNW6K+aZVDxfHMjvQcmY6cTPVUbVsr4fsrM9Jv
arU4TZYxXfW2/HANk0MDM8v/PNZQruVG5rwkYHp3axSWDECxtRsFgZGHSZqeMVPCG6Et0JNKwGlO
WH9AnPPsvCciOYQ2EyXcTwhYTrZa07yxPzUZYxMbRLzl17w0ykAq8Y0y9leAvFII2U50nJOJglQh
zQbYVT+rAXIRStpiUqjMlmz5Js2MGGXAV4YVuI7WKsS9NumrSMtpo+F1pb1Uxb0ZyWyDAKZKL4kO
6Y/oyvkKdTWMQi+MwA4FqVpjtSmT7iaODMR1uFezyN4ixB5Sf5adGkzMEdpggeym+RZZGqDi+hel
K8t3BiVvRkLmFgEyk/xwal2BiYGQeAEt404wkYqm3Lq5xLiEK7uG8JY2XPOpQZ55xKNogyozvMR2
sCjbTEdefCUhO9mHghlSvsdQ0ilP+PkGP2bukZ1C4j8RHUOysvx6lnVyZQ74pYOI8lg5Fz3lA6aq
fzN8WmdYf+wxPusaFjisRxmEWw6b2p/rGvJLxGIwjtnbyTzvWGB8YAN2uAU591j48ICC0/GN5N/q
RX8dRFFPUdpjs2Q6suoBf6mn3NkQ2Duqfq+Nnzc7rkE9ke/FyHAW+sXHnwrOm98+zz+KPr8pE7bu
//PPX2dQn7+NybIFAwtAyK9bb2h6ipEsRU8mHCfIWgm4MlSCSKH/+28T8J/Em67UVArzv+4CLsui
eyl+mgX/+JnfqTuq8YVBKych8lLA0Otscvzedv/zTwXN9BfVoEZCWczWja3yHy0AsQAq5Nb1PEL/
9Mnq+b0FML6wKScsgOEt0lfOtr/VAvzC3TER7agW1gmmp2BAVvHZz5dKtZQSt/McX9tVhTMMpT+J
b8glTe7klpz3NqGRxRbtc5wmcKuqy4j9ip+Ru/vOk2Uhgi7KBRWMGtfTIV5q0F9la+N8bQRk1yJx
IGfl1XxCIt1kj8li1FASF/U91aPJRUgqWVNDY7Fp6hUmPbsE3vKDDWdSHNqa2c8RV3EzXjYV86m4
k2D0ZpHNnqQ9uawARPukbHUeUVon5pgVCZWVA4kyLRaxqdGtDj0pyULE2cHAujz7c+po3xmy99DB
9MjYuk7IMAj7pxn7hhUnl6TrjYc+6+290vTNAWEUEUUMAqbboVbQ1ZDEXQr3cSwmHcwNGdd+TggJ
72pe0sfJbCkeer1inDOdYldjrpsuWkOE6ig1KFt9maUTD2a9MRE34GDwQPA1LcVCKBdICGAREoAJ
vUZGfGKuQ8T2Bg9cal2MdHBvHJH5gvolDZv7BcTcoWuMliA2u8FxGaw5cZUxWlO1a8BZZAGEjfGy
JN8hMbI9ukqUjsXWWpwc3+ZoxHGn7xlyxmXN0E5WQ29fLMyjG3KxNExUBO6NoOlTwJFu1AC/OGi4
jN3hgk1vmlidNxEn4ZDv5ii2XW0qYRrPAzSbM2wmxhS1q0zvbmFjB3BTrf2YQ+w4DN+K1sy1OzsP
ta3VJSy3vAqc2FNF9BwRrbk7nEY2+zhb+4oD1UhituesTw+JQcR4ABvgVtPKJlBRZMIEluN1S3OD
jzlJOS0nWW5mCLS+IjTt6KSyDLDmLFs4gZJIy/iaDM/p3Fm9kWxCJRObxG2YYrMijI6O09kGyUkc
bYx1TrgnZY8aN9NnhmoT7lMKv/alFFX2Jrpa07cuYRaALOsFB5wTYk0jNXftC1tXO7Z6B8ZSj7Ij
Lv9UQwnSf4t5hnY+Fk+TvKiUOV5pVNG3qDHUiyg1IHOCMNwNOpttm193mVnkZmuLNt0WZMfu0A46
6TW52DYEQYchmRSqvBBaBMpyFO2wcaRVHIZRNa+SLkwJ/e4y40QXsRyLcFHpRNV1BBa/8B7TrYOP
dwux/YppK1Ku3rBYL9I9xJMMv8UgHjE7L2S1IecLZC2LI0716iFtlysTx8LtemZfhxoPGlvVCyKV
tEvAeDOaGBC1jl6ZWyepRMMRqNSPUpvV6xI48RPZWMtFUxvjqSS/ct9mSMnmxIoIfB9WC2xLhVMT
BiJG2e5YtLt3kcFgnEe9ODnS/roI9RqyPUM6JbROJECaJxzOyj5N2/HRrMsR1RwbctiAungm/QOY
HXSvMvLGTAXvKKidtKLVPxTbYYDXcTS2ckm7Q0/OmuUY9HFgBMAF93PtenKwjLtKh57nCxq/N6Q/
0b2ZGpHqlbIxX7u8BPKHKIDXwGuVOZlYXXdgzPGAHEbVKo/IWHMsdinZhQPuXr2InP1kWiH561TY
tINTuu3MiDrZ7rvkQoOneN+tc17wt/KeiDkS8NLy7Ij5hDdaAcIZunvFhqflAaWwjw7zC5fQ1Mx5
n6wivnEzJ9kPYVm800O4m0zFluRVuapaAdgK1ZtVDTZGeu5yphU0I9iJObvvNIUQZU8bZ7F3ez30
x255cNRU25ArTbCibVO1pRmZfmWv6t+YQoxeHvcKQE3NSDcT+vFn0xndja5Vy7mcqP0NuxkfZdwi
L9LTcs2Bk3CF7emN3mMIBuzW9ECj4kuzXgJyCdrdxHLviWl+jjSJNPcBy+nNXJjlltK2uxFNU63+
W/XOxmElffzXst7iTI7w5dXqC2CSZmNMfXlODaUk926MddZXveIZWhd9TEuk7ouhsJ9RHMGrXTi1
goVbjh9380D5G8Xjpii58ztjgwCEfcylqEEac0XqWyPSxENUu9WFM5rxsXSb6qbWEMV0NMEcWTee
v7MG7O4QmdSpX4sw3rT4p2sv1tqcrQ8RjZo2iMPSMKL2DVF/z/OEpNipJFsHq+LlhPbHRwLdnJai
HG8zWwnYIriX9SBMWLszeM6DbinyMla1Gt5CnX7L2kHcp21W4UNz5jt11Fom1Fbsng136vaD002H
cgoTNDahMeIBS9RrRBjyMXfL+pEpRXNT9Fn4tWJlddFPNeGieHQetMaYAxig6Q5d6hywTaw9lSzD
eGPwaUt/6oTaHUBbDrRIdv+AVA1AZGK0qEuhkzFMozWqyTK9qdla6IHthOWR+tfofHTJYJLSOZdY
FjUBvMHQOY7d+GRMNkuNARbyPOXob9M6XI6Qgaw3wesrOKGL5Abe6+hbqeo+gvZs96qx8KB3CnU1
KkdtsmU3Y9E6V9V9aA8EzCpmYxH+EzoJ0dLjdCJwlyTYCu2e/9/i+D8pjqkaTRqgvy6O9y/jS5L8
JK347Ud+r41NlBJYmSDJ/caW/GM8DqL2C0Y6RBSYIhiTr2Xrj/G4EF/QYCKZA4tlGLhEKNB/1Maa
84U+iOWhQDb/t8fj5s9dJAJLlqurXAJhEb5GAJg/l8ZYQ7IlhTJw17ZV1XvVkrczw0De50oDd0+V
ETW3zMybt8qW4j6OpXIWbo100oAQTo3MvjhruTFjlMnGjWJpfucqVcCmi+BCVeV12LpRA67btpu0
oUP0lIqowJKn8LanYQgqRs4noSBjiF0ItwlGol0pZnleUn3Zw2xtucco/fdiUYixio3RuFbYd11P
RUYkZNx24wuInfkFmNCc0L5z2FhEDggNGtksWztT6yO1c/Xaizh9wSw43yiStA2BL/x5bhZiviq0
1b5OW/+dq0rzKH/IRsR2eBvF1q3WKUni4QoWD70OL/e3vvMveYyfjfofjfznV2BZjs23SjvkIKf5
+SvIMZakSthad0ujuwdT782gElPD9hO1hESVXHe2l4jcvUGiJ04FuNCEJaaDAiMBX7NbYgSAyMfL
g7v0w+USmvGV6I3yHb2g8ggvoz3Hq0KRGMP0smdejlQ+ZjuZZaGzi2Jm7n2rl9eO0zx0mW7uCdg8
2dEoWD6KHWM3Ilut+vVPF8n/09avSp8/TS/40AQrricwSUJEGDHN+PlDV9hIolCtULyWefisrd9+
BOPvCeMl3G9cjLBr9OaAE4xpJLHpwsvBWWxbJqZsYSb1tZIah8E1x+k6wql8HEvdvAtn/lQjPfsO
SES7iBQxXse9xdQ2qqcb0wm/YpkQOzdJsq9YuwffkqhBkmIs6HMaBYKybm3msumCRc05p/VOHS7U
RX8vrP40kqG5h5dq7mdWHB0Ad5CqDNaDyWTOrMJ5JqP0OatcbNZGOb4lMVMYhCHjWwV/i9gL8OcN
I3sqekJpaUW2wNCmMxelvLIHhYuplcle6vCWk7RBi9xYkO7Z51w4RpQTI+5M/SZJEIOUduruVLpP
XyQMSO2imM440i3sF0WSXuaxXp/ASIjHuSuq705W00YUY0NMB+njNVJutr9F3LZ7d6qSC6x66mUY
0884hTZcmrLmwwmd3UFQx0u6nxsG/P5iROIM2XG6bjuNAwrAZ4vphk2HuV6bilzYZIztoxG39auL
mv1kQELw1Wia/o2R7Jd7Fjs8B5+Rhq9LI21QIHL/+dwRRPWEkLOVc9yp0LxdnC4KHuav80SCZWOz
aMP0yLnTlMvbKBySBLq2mn1jnOP3FK78VWWJ8EgAef1o10a1IXxT3dVO9TS569C/t/KHvOZV5NCY
mZcOerHL+O5PZQhtV+2iJWjNaGKeXoozTYw0qF74qHOvzJfGOhbndjVvIZyI9YZaymNjVp3GpkoR
QaL2Na85DdMVe4bl9vO0rVLm9uRAz5dNzaxbq8rwo8wc9clR8haXgNY+FspSs+dJGIATpY7+WEcS
81qocscjXyFpfXLROcDLsXYGgYB2IJ3YuXZUGHXBv750xc/a/PXw6zx3kKNaljAx2q2X9p9kYWPN
UDdamvAsGFiQ24oG0JubWrlLF5dPoKUCZFndKvfpnKBoNqdqTfxtinjaORiKZk/nGuw9kdXh0ZFD
9UIT0szEIY9VBAS2CZ+pz/gwiMa1Q530yvbvfwAKbd6WhTaQDfUv509BBFWjxZF9horeBSijp6u6
iqJtDTyvIdGD+0yIMewGNS63mCJmocoWq3pRQ9W80EYr/ODaY7uHhOpFn2ztZAG4OcIuArxeZ054
n9k1ZpW4iDLH+9fv/RdW5ufBh1NtM5kQbIv/jwxwzJukWYzRPJe9abKkJbThg7M5dPas5zLM6Mly
yfRlus7sodh1ucMnEEVBujhymGOZs1kZXdEcMnNsDqVdK/dwZ9ydOxodW8i6L64Xp8WqL/j8Yw60
yuvasf2A51HxFSXGK4KZ/qAui0MqR71MN70xymKHoKRhiG4u3iQabkN9Hz4KuMh7xVGcIwId5k9Y
NrdZq0fbCvD7c2MVy64Zh/CQoPoJlsIuHL8TYvqOuYv7lcgNZfDbSmjBolfuVi8lkKhm3wKaqD0d
rP8hM4bwuWDOdKAmmG4+L73QVaL3Bh3PECDi4u0VMjwuUyPO7ABRcucp6ylX1FDtq3bZpmzinznz
hu9Glq93kPXQpHZ47JNiuTTUhcNHNok4V0lDa4lhCFaLWNDxsaF+svP0TS/z8lBH8USStWj9phFs
ewwkXtA5241pZ9MV0nueJf/6RKBI/OkJypkA8Jeagaxo87Mc/KVs4F7NjhCL5RnveGf7s8oF5n3e
m4F11zuyKfCUxCEfIF5AgVKKVS8WneHtonFPCqK8PcR4ljZxlmbHOsnakUQfNZH+gCow96Ko2Ha1
XC9XUoJfZ0waDyvY91Ug6/reJ7ahbFBx5PamjZ11SEA5djkAvQzwG8ycBwYhXF6mZ6goMy1kR+Qi
ZN87kTJt5qWyD5ORP0xjSfyQHTPeYpoF1qm20PpxYY2btlf7dzB33CJlsdotWNRP2tLujDXLwM6S
teRcv9dqTLrHdpJ7UyERZjORoxW4+vyoVRXy0BLBF+8nhqGTckG4kcHJmorW8BlI2294VfJNA8ft
WGopulAX8BOjmKXeIfKMaepB+7t+1cv4K8+B5GurpFnm0VXrCACSPH1smajAjpG1Fe1j6paJRSd3
A6+Fg/OukKF4VoZxLXCaqTwisOJRBXx10yy42WGSsuPuppiVIAMqbnkZKEYVXOuqWQu7nstgjsUS
rrFphrHJWEPeR1HXHkLV4KmzaKn+GoPEnVH1WZW8ULpuLX/c+TbqYAuieKzV15xQqsjv6hzhAXd2
1VeKRTtF5iiPjI2kg+WEuDHAKXHpIyjWn7RySQhUVEnKAJIHhU6z0+ncUFvuUYO5xG9B2vwQ+FDh
2SxKkPW5ZLxghdqa0byMAStSF6ylBXzVahjlMW7gLEyAWZTeFDWbjtWl4plViIRPX7IPFvxncmPW
pG3KVgZHcPwgzsv8yrbz+Ebk9ujzMHA5Mu683H5eSP/Vft3/awcAOG0e7H/d2P7uGvhH+fEPv+Q7
fE1e/tzm/vbzv4vArLUpZRIOFeVTA0Yb+WMDZNtfyLF0XPpb7DQYeminf3S5Oq2su5LoXbAAgFEt
/upHl8tfOWscAH8JmEEI/upvBC+sGrQ/dRs0uFCfCepbcycBswME+LlkmbVC4uSa1D18WnYZHyiz
r6c5PKSOs6H43+eJekTkGHC2P2mcm6ne/psubxXW/Z+3wK6WC4jPTLL1Lw1PyZqrchxGdGUzq1eh
8TS71akdZFDkyFYF4m2iaDZ0ogXkh/CyqqJ0h3evCEbxbKA0WmLkHQpK9kXxktLZdi5TT1u7qmNG
rYY5eCzXN8pAYJFavZH0xz9Ci1NgJ5XfUpRB6x9ng0VVMj+0C4yvHCm1EsymuzfKDt1OxGiJWV9B
1rTasTpXmlbXN6rs/Vkvvs4OBGDOif1kOSCneQAK/SLqRzrTdMEMjXvcodohmfrSNFNW+Qjig1ae
DKW/zeKiD6aCPZDidreW+6zpStBG9svS8g7yVPNcS2czZSNUdUlmiYkyyzbDlPtNL8+TEt6n9dgE
ss2Doau+Ebum7pKsv4la+wLB3OuC06BLpV9bY7YDNuZ4Y0cmnV4Ub/lkqDsJUJyx8PhWGNEmIl/m
VLSjiXSv8iur5Zct20Tq11GeRv8dm/1HkdYYb1SWrH99d9l9L5vo5xvKj5/5cUdx1C+MCNht2qrA
fmKsyIkfdxTH/GKRyYJF1bYgMv1sMPrjDqIS3YLFFXwC/Gz2vn/nBsK959fLd5Wv8mIskvGFmNYv
czJXlAVTXifb6070PBK4Ql3M4g1txhNIqLsGExBj2vrJybWnGV3/trfnLVqVYzfbTrAotTjoYz4f
2oxygawS8+D2MttxL6g2tlIXfje4DfvDwdqUsY3oyWnVkxJl1bd1u31WsIvvACz0Gx1WrF85SbIF
OjkFPW1MOiTOzbgkG+l0+QVIl5FXY2SsQwYMWkWIDdzA5qh2jV8P+TVUI8ANndF5aTYdmtZebk2i
3zalPdq+No/9PRlN0o/mKTzEIFs8Q9Fux0U3d2RkPlpGTkcxcqXZeRZfdmqiXaQ670lF/H6DkLUJ
TMWqb7ABQ0HIvvYTBkDGZoD1sNHm9vCCkhv9pz6Mm8aopteEkuJCEv3n6S6r9gpXwc5sRzWApGjv
RvJb2eNmxEbq+jv4WFYVvQg3DMKNVcb5IsAX+4CLj7hdWC8mpD2mC36jpYN8DtuAPb9dnPO63Xaf
LlLlOlzNIL1ST/tKd0dMH6V2diuRPXWDWT2aQ7rN3ZEqucvP0iR2M8mcpvdSx5bSJwCaNb0ejYHA
AeTXRS2f+qVMbqUeo9Rs4cHQmOMgqaKhuat1JbxD2GJeGHJebE/JTfBCxAygGKqSq6bMxifM2O07
A1r365STEEyGVT+i17KdUzy4eGFGFKB1T/qAPQJxKTKdujETg7nvdKd6tpMUBGVqD9nXQhaoXolS
262N85VR4K+kRMxKCTq9ak52TRI6Rm+Ng+cK1PRxD4ilFVVxbNoQgf9S4hqolaWvvRqyV+0lGesr
8AQ4rngilJBGdIjjo51+s8VAhOcUwqoyBVGkqcjKO3IQoQfmSXmnyTXBz5rILR2Z7TICSr9VsOuY
12mknHK3XUhRTJlJosubbmZC0q/6TvLo65nPBS1zjt1Cq7tnwYwN24R1vmlqhzhZVadJSyBvNL2t
HxRd71M/ajuO6po1QP7jBNsX1uQwzaSJUhZo90NpFkeEcQmP054OEDTofCPIl/1q9mh+9yZ5yKlX
z9F8ZlTMe8xBHZ8xGpAJy1NbMhfme6icjBfUKNbr4NMzMQ+4/aYur55jrr9dAoEH58bEOC4E0oYl
aB2xVlqRXM1ood+Tmk2zhmriO8D46SbsIQd8vrM0TCtnOxASQRtB038bEXdLvmdjwjcNY+fW+Ix+
Xf0RWR4bx8Is+vs2Zd1VWrNlsWbig3d6Pp9nZrsP9pTzDzN24weTGNWV9cUESAXsv0tHI/32eaal
ZsdvWyJ3oLifBUik1StCJ1Nej4wxYy+OUsx7S519NdxRIARREgApuWHfNiaZcqUkQVqjeUNT2TGE
jHow/RUJjdseE8oR/S3fmkBHuc1GcoI7O06uCrW0rrGSzhd1qIlzqKbOeawhC8ackfiAXTP8xmCi
9kYTx4f36QJUBoffaM9wZLIoVu4gwzPuttLyrmZVuSszEmw/v618xCkCoY1oyVaGBSkB3eAQY8zV
O5PudNLq1ghRG2csNK2Il+9XMia9OWf9wn8Sx3l2mDr5oi4Tv02Xq7aIr4Z6vumV9n6osTwOZvkN
pQ8+I2v2XedSdP21OkY3McEGTHnjPcTmD3N0L+CtQQ5QXL8Q9nlq9a0+xLvOWr5GDGA3pjo5J8vi
BavQpKRRWDbMwABEUZ47nmPMxfSy362LwbNRpQ8tJLwra+AeLjUn2lh2pfuaXRh+ks9X8C424wRG
nf2jXtjhDauK6VqbBNqHMprRODlWjB9TIpF2ByNANZLjVSONeRhQAHeOrOON0mjvRTT5Qy2+1wWU
yRqBw0W6rHBakUMAEOZbo3X7wjFvYRbh/xt6/VrUUfjMYucJ7vsb5LjcW4o234JD6Lx8Zv+t5Dro
hBZ6hyfWmUhlWeVdrxsGa9p0ec8H08ejxu58IZG16qa7Iu2ro2vLnU4CCFzphS84sbTtVPehl46z
PElLe7BmVSA2rw9ymvMDk2J9P3IT3qjYB6kxJcA2tz9W0YJVtCyfaxXBzQRe6zRL1WYQ2yW7dLbU
jcnoSNXy2kdG7ZGH+KHPFUMex/6eCDvZG2OtfrMtBe6XlPed1qYv86xA8k6Hdk02dHy1L0jEbt3u
aLihAdt4Wbgf6EO2j9JF18gRUQ10MBvhhnd13r7HM4GjKlkpVzg6xyrQoyHBdNUJVstAgPtgGQTh
upp1xSRG3nJaof+hp74BYGLQBEBD9PNeSfeykNUGRdSAPl9U31twIwG69QPjaJZFVfXSZyW6MAcG
PD7CJxUUrq+WPO2Zepk7ZLpvZNM917G+U+c6fBg1BnskrBHbrY8SXuD/sndey5EjWbb9IoxBORx4
DYkIapniBcbMZEFrh/z6u8Cq7kkG2eTk3Nd56GrrtqpCAgG4Hz9n77WFdtHY4iGYCtq4fIarJC7C
r8zKWixiFu1e3T3HlhFuKRLcX9Ai+1vihYyHdKqXGgK/9Lq1nek4QNETq95kbEHOZfKQyI6429bO
n9tAJs+qaTJ8mASi4jEJNmWv9Tv29GFHy+kIh9baMo7TL2WQlDcEiI0M9moqqyVWeKga97Lqq+F7
gQLh+2Aa1qWjbNoXVFirxonnTcZXxEqu4k6uo0LU6yDNXW/BYITn/ahSxEtmYKAHgEdwyTyz27lh
net8EuGjckbtyoFLvE4tc6z5EUtsrU2obXsoZOdSNDZvTIEkmWytylzZ88A2iC7jssSCdCSeKtgG
tchxydTBo1fH6nYgEiMhbBui0UqRY3epQlccqBTSvaGX9TYeM0I9B1Ha26gZ/2LcZV4ZcOIehiYe
/CqS9ReHaA+wNkSEhPNi6JV0FzWbMD5dzuDXqcLyvteOeskCVqGe8MsA/kLVqGSdEFS7K2NiQoOa
ANLJzn7IllNS2wTDVepo+kUTFA1C57IBt81sqhvSYE3NcDGWEK01bc8A11ln7vwtaZqy2iQgk7E5
1MyIjdRYxQC9drmtq3XJMGRPgMcF81k0ySW53GYXWDuBkuN6TqnxUlJ62bl692oa6uyuRtTkExSj
fcMecIn5qX0mdpQCxJnUzgNYjn4rqOCd1DijmzjedA2hzrQazBWu5Vt20PIKsDNzFq+bVq0+iEer
GvfjMIab1prvJseSl6So4uVxXfQehbF3hpicZaPZQrsMn+H97C3FltfDfd72RCRuR5IOjnFvtOsu
aYMDHpTzOKxv7UCIjQzc5ECewHgWJC5c+U0C2N3Y0jG89VJWV+NMdrgd+m2CNtGo9mkOAvoGgGO9
4RNejLDc8GKLBUyARzakQaevSO9ezLPyxUk7Uv/O54yOcNgmL27baTHeji8eXPG3IZd9G3dujhqE
6PAX126Uvlh4nRc/L7vhlxGHr6Zj9c1fTL92N9wFixHYWCzBOOfLXdIL+0LhF65nK0Yo5NzGHmj1
ZDEVM4g3N5knkqtaYjkmuZyAqcWGjGZSXQyLNTnGo9yEk7kdFtuyi6x1A9zUPtovrmaBv9lbjM7D
YnkOKVW2MNiszYQfGm7jQn/vkifSgKd1/OKbBuJ3zDWs1GECRZwRJPnvfTyug8VyXS3m61HZ8V53
cWQtxmyBQ3u2KLRBDvxiWtHTkc+bS8dYdGX2z4hu/4awKe84vbi+kxcHeIiA6YduD+oXHNfkfFis
4qbbAola7ON4ue70vqPNSNQuAqq0V+lhfvGcz7M9ndtxo92QNT1/yRo9u2ij/CcHUIjZpVnjXUdQ
Js6mAkBAjLO9XizuSqvzX/LF9z7A1N6B1Op3jYEtnvLFQbJrodMMkKJSA91ai42e8XbYrozFXI+s
ut4Q8cuXtljvncWED26wOJ9fnPn1pLKrtKilWIM+jH4UdYuLP1gM/bkRsRXoLz5/joYldUDmub9o
PrFw9KEwbuMFD4DLr/o2L8iA+YUe0L+QBJwXqkCnD8V9QdG/FcbsngWlKnctC+PWNWYGNriyKjhR
bNBzehnTBvpmQKLFtietFKNwxCgpSYZyRfQWrxAt/6ukdKEIFrGn7hF9N2GwpeNbzHSEqZ7VPK0h
19MT31itgo9Ut/1fUZvnvrRU7DdMBv1RK57TccaxPdFS7q32PG26nHNW4946ud5fh5Gqbq3Emzfp
UFPdIpJbibB0twzf402CCPrIH+yBg1+wkV5U7rQkdw8Z6pTm79nM/7WUP2kpQ9MymUL9567PGU6s
p/b3LvI//8g/TR/P/i9BpxibLqIkm5QcujD/MhLoL45hE6sLRl4UIwxt/2kj23Rz/9U2pg/t6Who
XuwIcGn+yDgAzeZ114cONAY1ybHWEchvHeekb1wHys2ScHRgwVausSZty+Bwjoh0IIa+1SqEg5L5
DEHzKdEOwWVZTAaIOaFj2dzMyrKNuwzpJmzdtiWmYtxqjCLtwActiVWos3ocabLO5uoyjXBIyF3e
9Lk9XCry0WgxTaYcUGu32kKvVS2+3/PertufaTjcsBrKYG0QQb62I0eCUvU8Ok51iEh9nu40d2bK
QxgHZrLawzlYrwBLJfPeNBo6SwU5BGKdtPqiBAUsTdh97Xb1NUKk9K6pCQ1ps9mK1k1LuhZDzT6p
zpyigXVVTt5XDQ1/ySUmZ96OzIihu0ipI5eZClLyyti9AiXnfKsZ7Gw0rxy+x/DJrmeh5K7sJmRL
wKzpPvXmCG7RivDAqVJjs5zz7EC8WfTdgTzz1Wwts6T9EHs/S8/9mY3Tpas3eAfgUE8H/hJc9EAV
rmIR677HqG2rEstbj7gu+Xssr4ZOWaCn1EmJ3KiBentlV9LLUfgSqJXZgQOVwSDIEG1Fjouua8ny
zoODCb1gP89yuvFacyKDPqmZw8XEf0N81WKfgWn8i/dB3CQkQBEoBjz5KsoLd4/smQF1ORrnLPfF
fTRL+hhuV16Xsy3pSYSM2GxXmRf0680vGpIye+XUpnVV2uHS+88o8aWUByITZ2Q5Yuo3ZOWh5zZp
oDPSNjFlB0isB3RxmZ0wy2DKO3/XprxCi55pe+Ky5oPNyPCnnpvyELVGdTfrU3DJqleel1rY5Xt7
1qarsZud3uBw1ZMchYT0X/+tQDn00YUmTNSAOPVIN6YY6z27aI5JBZG7OOZBO2TlRqqgJhjUbLRb
VzPcQQdEx8ll3jJRN/Sf/zek+x/JTxed3Ecr6sVTXDy/WlD//if+WVAd1kPkqDZDOQGjijDafy+o
cBsAykEZFoznFgb5f6+n8r9seuZIfDydQGE0Mv9eX20LbMOyPgODAuwLG/ZPuupLz/y/hY+Lg5HD
IKrHRQKJoOuUxDghcLDUpM0cVRCYb8V0gfnjt6dx/T+xD9JSYgJg8P3rhjC4/9+1SmhVMpoUmJkp
blbp7MI3wY7u8Ej/vYv9L66y3OhviijgosBbIq4Cwr/VvpfjsxLr/79LLDvVb5eQMSmpZc8lmMpL
/Qahaz3/+PgSKOhO9jubgHq0yJKBK28GGqOTx9WCTE7Cnv6Q0IrmZykdfUCxhrpRDlxaBGl2y+qK
hTvrgqPV6t2OBhfZ5cloIGvvh31cNc2jGdEAWccAgzaNkjemoNmzoTU7nHsczndlgNfWUmO/MxDy
3cW6idphMSXfk8ozYuiWyVnr9HLtltX33OW46brtNiuN3u+SZo2CMQL65BnOJsUmcpFVNDDSuiO4
j17omdPgo4r0TJ7p7ux803JZ0OqGLATEQHPOoEsAeNW1dhtpoj9TYd5BecJGtJlRYJx3MGweYqaH
G/QbJo31GthOLo9BTEPC1ep+w7iENdRsz8nAUg9jMQGpYDffa53MtqXVJAc7XzqCnWHv2tSlQBgr
48LV03yLz2hEHzX2t5ZU/EsY15zLGfFuOeN+WfVTa1yQiMn3kHjhOiy76CZI+uEn8WXTTT9bRDg7
wSghNCRcL56fh8IJvkbYQpINUq35wRmoYzbDbDw3zQjUXrS2+kurbdw9cJzUo2fGbrQb6ZXc9AA4
1nJ5wMI2LspJmPTt6GavnQm4cU5g5nnmBLia4+WEE2CIIr0TzMTaYxdfd1miXSah/axw5q2GSXW/
knl8sGfz2SNX8dtIwNza7rT4K27G5ECjiUfSRLWxLwb7eVZl42HFqGc/qXUaTFnFjyCCWT12MLxX
+cifIxllesw90T6SlydxvdXyLHe76KLKh2BricbYc56ObjhkJkBJrH6DZaXZDaarox43Z84htFnB
c00BkRWTnqBnx78usC/7M2oZzrMzbu06Ufshd4kfFkl/hyKzu1NVwN/ceHhNUjcWN2RkAmQgvP6I
mJ4BulZ2254h/5Xr8ThX9TJRyZvK3GBmlZdgxJPkkJhOjs6N/Xg11rERrDviRm/tLghvJvjsd0nB
SZ4zVCyuGNYk+wgH396wm+BHIIXl8ZZowaU5eGWwTiMpu5VNQDSkjsC+Qi3HQA8AyhrHj32cqqY+
rzWERgZmtoND0+Q6ALC7b6vIupZ0kc4HWzwGeY1UFqXVgN+n1/0uqh3zUDfMybtuzMY1BWfwA55y
tvKqoVQrS+u0fTlF7l92krp/aeGS66G1w1kjDe8HgcjGNuxqm9k9Eu8teXYeCQPe8jwCPXWISxh/
ZUQ0k8zcjxB3wkr3aR5McBI88zwLQ/teJygW8w3UEy4mjL0ri2YvBnv46ppB/71Ax36jk67m97GZ
ORu7G0nEkzGMmxxHxU8jbdWRNkJ+yXhxeGropl0UXehdoRKz7jNPTaiwWlfbjjUDuMFk6mP1ADFC
uofXwAgLss/FcINdabwek0hdklblgOGS0wUWVHGWctbeG7WgdT0p566aLHfDQXX260FD/Ch0LAqr
2lgWL/jy6qZh3lagnQhSWpowLjcxo5ddHww6vFxH5asoK6O7mlL6l5id1jd6FqEUge+eV0NsRobP
u2qq2r0qaX9u2ipuQcJF9rbT7Ro/qrNEj5Z1dD9DJQ9XcAf4d4ogcjjbchIwZTEf+dOG9yYCruNE
OxYjkjmtMxHE9TpxCh2GV554B5eKYVcmibOhe4HhANw6DOCxhLMTavsmSlH/FY7FO+HSjthRJYDw
mJrmoNH24DZqd9oFCAu3MujIgDPBfK171GoRYCECP83CHa8Jzq5/DLVSLGN9ekNLxt1HmDPXilXg
O2xnHHG9lL4yk/6Zo8O8M+mInsEHAfdWMnGF1pBUT4zYjR9KFqgQMy8O/mq9jvlfOw5XAGjT48vf
bhaOuGMy1hzIDcAnMAs5XA1zglCdHPkt7CYGYLzDgHkmItLIDkBW93LJeK5Q0SGto+M5mR4cg0zp
P9JUtV/kQtLogRFi72xQq7yIsws0OWuzRQ1qF2PwLbGj8rGP83z/IkFnYhFs49nQicbU8zUDBNTv
Y4fLt+yekECpAwJYVDRhl4gNxCDdT4Y0ZfFs+ktP6Ty+F6VxY3jxhZOO/YWhqdAjXaIc/ZIwSXPl
VoZ1aICRL7TGPj8mrYHSUJYOsgBc1DNYi4o/sD4ikPQYkN8ZY6t/VW0/w3fh9IhLEvmvqFwkkMMi
bZ6rjsvGKXydEdnvyiAGcv0iCq5iZyA/A27j1rU4SJaLyrbLrOiXB/bhmGaJc5c3jjgLoJECxgHr
xEQItXcN0WRPNdoccImmj0QsePsCa8LdIu3cisUS4CpV7MMUByWdmdnHSQwmKJHojR08gZaBeLD0
WuBZYIyurWayn5jTZNui4gV3SJw+zrzRa6nbakvTuXimS9odzFZv70lGJRQ0dMNrJ9LCK5V0HmMl
4J2ODWc0bqpiD5bJ+aooSMklic3gPBsYB69buqR7kyTMaxSUKGQ1vX/uYXc85ASDwoNX+EQXyNDf
v1OqxuCvSecPO+Kk3ul2ZVwKjl/3YZCyyFjpdEwykxObGONvBMK7AD77cafpnfhidbDdQXLZXxJR
TZfsVM4uqiNtM8WxttHI+fJlEJQXc6g1tyWnyi2x8flWS2GKvzx1xXh0U7aue2Wm+k4vCpKKmjY5
E01prOqSE2bRzQyHeRF3oyj1MwnCdFsQS3vIJ2Vtqzo31mOj23zE5EEeO0KarwLXCHG+R/ScX97l
mTbfjafZZG5z3jib3Xi8lC3x0TkM07Vhq77GSlKkV0Ba8oMzjc5XLwj6vUKYCl06ZjPUZ5uff67n
i7RlIMAE1luHg2flnMfTiCXQABiqxT+adMIKEdXTwayC4oo44HlDUnkXriZMG4/6WArBgGxgfNJN
7U4aqXeeecw2u1QmV1YaabvOMtOj3eWE2A4o0g05aNugqUaa1y1bt4wKtZd1qUE+m3OZAndpgpgE
nsjbsjf1B+8l7yWwWwDoKiuMNVr08r6DeLDrWHCogeBpnxGZoOhlMk1rOog+RHbNFxPTs2MdOAvl
H8/HChO5dv+36w0AARWzbS0YNJYN/UXUrgQA1rmNRQIWCjwSjWZE+kaRPeqkQW7zaqas9mLjB3FA
eElQrWzsYUB9TVBCtxpjDEWkLgfHqOXDjJE7Im0f5psmlfLoDLhaXTU1B3cyca5Cc6rqVe45PVql
nkQNTPvWfKM7I9+8ZhGqug74H/e2VocMB4OoP++UlqwD/tZrwHFFSoJkHfhMoO19rFszasnA2Q91
vF/u6EpGI6pED7MZpgOU712c35ljylyFbG3mCZG2V6JUDe7fyfw+kWubsDfUd1ZvER2RxtpZGPTX
XTVJGAFo1YdEe3axuu0Mu/iK+8gg6n4KzrmNFJM3ac50c9tmh01twE0dmvsgiMm5oS45YzTTdAAO
dLmlQoyO1SxwvsPQN6u4hIXl5ER9aj/bWVyNdJV25jjkS91WH9xIMk6e4/uhjOZ142qhz2q150H0
a0OHUhAGeQMEwf2qFVaDytAqyxUWrAC7bRiuUouUZt1V2qEQlQ24quJ+i0oQid2RbcKKXVwQ2nhR
FVHI3By5jBOD4aPp1Xe0mJLoe9gh5UnpxiGQ6sZ+iyW8vKuwhKIGCfWawBUzOosSp7oumPt+1UIk
Quzq+Te6j93PqpfO4ha3x03mVumh66f5uKi3UMlHnc9sSoxQ42r72nab+ToJneauCsk173P0aetx
bGBDzY4DmbYJmHFG0R59WrIjuIkjuZ7FxzAxJkQiCk9XM+e49zXLn1PCUBoS50MLiYdLdlN61hY/
KO+NbzhB3QvD65S+bkxRAhRJaDGaiJqug5mUJEWK3p6hGXIsFyaDmedwi1NPi5b5Hr8ioiLxw47s
erFzzxMsCJXcFCCydh32829OQ30FlCMyLyfXU9/SLJLH1I6LL8Ekl7FS0VmP+rJDOkaOpjZyI38k
5PQsil37IiJD7Uuh8DiOqh6OmQj7s0Gb0p/KTrB2RQY/btmp4LqXVf4rb6W+7tEDPrVtUpp8IpU8
GjTIzhsVAWzQOGCvpr6wOeu2dOkmcmAfkGHk2zQQRrqK+z66LLXpOe2l+9UsZYEOZ3bXRH7MO9Fm
DGbREK2o8UheB7YKArrTRvrLU8NKlmSJn1R9htNT6vy87LbHiVMF8kBrpm9J2GtbzZs2zu8BeH0d
C3rRIav8isYNomZv4lBsVF/gYFjkqUP8W+m2RGEsqIz3pefk92Wal+dqzsxD0wSUUlhCSKVHiJtW
bqf5VgtIz+e45GjPzJqWCVcjDgZ4v0fmWsWKc6e75xQzIOuNg4fM0tQ5m2J2TamYPI2GVT4kdVp/
rbpqlPtKExOT4oDggT1T20CAVqaksTVV3CDchqZMQuj4PW0cs191ZEsde7N7DgcXfDjtnXP4gAVZ
Bzj6ikp36HvKdgMs4HIu+6xctZaW7VUq6/XAT3WOqQxKhldX6tI23fAyoRgCt5kl7dZ1RX3RhLAa
2yYxb/n+f6lCRynNnuatOgL4CJ5W89Er2+461Wky2ABtH8emtdi46DEbRR7ctBXZrJZWfbcZ5363
p/Fu7vCUAKhDYKQVg0GAL0A9VWnWmk8tu2PqMSjSpuvmVujZAkxw2p0Tdfpu7hFhCd54XwMWsI/o
5Z+bqTOxuKBxO0S5x9k0McMfYmJYAKa6RKihhegVRnnPUYf9JPTy7wGum00Vel/s0R7OdBQAe/4t
6EDGWt3Zsf1LomJEcaamH+EcEIaWDi6zNGtKLjxvHvZ9I3lipevu6zAZG/orPBQrkF8gStr3cQ9X
IOliPtjGi1ZDQU01RY63E5rYKysyrzmDPLIgp1djNTvHugb9qAblbKusCJ5KL53XWTO4/pI2c+mM
Aaw+oXGKMRuq25FuPxKRobgt5jakwtVu8jxXB+VO+U0ALOla1jrap8QxL0FSWH8ZxLeg7kJFQzx2
eAyKqLsqxBidZyIVd8imvCJcT3Ogdd8Ssk4g6LT7nOV221dgi4j30W+CoHP8bKDJXaq03E+9ld0p
VlxIlEW19bxe3zdZd0/8UIBCVHeOFmGrezU035mNSz8JI3YsCsEjC6nm5xZIH0o5eRxwi122YZ1S
/8IX7RTjzU2mqh9WnWCId1VXcwSoo/RHCU5UPzMwDZ4RZZxs6JYMvGyted+ZGilEmmcK7zLOmtCE
01sDr7DQXsCkLsaZo1nUeJfF1GT3BbHVKzgw3j6KW6Y/tLDuHbN9HkcmqTptfmx9FurfefiJVic/
iszM1xRVHJLqHrG/kSZwWT1jy3HCRyycHPn+Bd425zEPqY1tggN9qsJsQ7vjZ4vjeFMyUljrCfsr
Ume/G50nyRFkTNAtNPoNNdQiSaVNpHWu8dP2suHMXhCLTs24V0+L5ioMDL/3tOCvyLHENeMy86Yd
vb/q0dYeQz69B4SQTbQhNbhGM9qMAaxAA/0srJS97o3d1ozrYsNUrF+5wOU+MRi/7YKSVCSR3NrA
h0kJOum1OmNmFr3mNv5g07/rNZpxcVXyTtZ7zuP5/uO265suOG5mncgUC0MtLakXfvHvnd2RdHJR
ysafylCsSD0VqziX6J3D6h/O9X9EDbx3qSWZgwxjnLssfa+byHrrVLQfDW4scsP7MUG2Fia9caEr
giE/vqvX/n56+9wVSTAmgj5CuhHPv76UkQqkWRaXKkjJOU+BJ/vAOyk5eXlXdTjm+5K0oj9tknNR
xF54bABq4B06uaiIUZZqJcPMKeUpmjZ/cchTAEjPXz6+v1M/wHJ/fNCMMCSWJmazr+8vZfGfq0pr
/HzCgbfKApR5Wo04CGLViCilqa+rCYFZms3RRZeNn4V4LZ34V7OT5foW9kSyR5YZzUmnHvhkFelp
2PpujoyaomuZJA4PH9/kchOnF7HgjLiL71hnLPD6JkeD7UJ5ZuMrWGD0DCKqiJDMgMvMBHE8Tybc
4M4bt0TmNbuPL/3e+2OZjjAXJIaHbez1pYlhH43QtEDLwWTeVpZQSKeWRrDUdKBDVkgFNkVIKj++
7PKGvLljGyThMpwycWu9vqzVggqXMZeVNa5YI+8fHCyHfujw1nqS9/fjy733QVqsMSAwFlnDKcMz
bGrdYIzO5Vol7muz3nP4H7d1IPVPVhljeWBv7ox4EDIwBAvNG2znPP/zWxJjNfxsX97NKeh+jYp3
UwPnekFLWd877qw/RcHSTAJo9MlH895LCy7XIb/Ggsf+5qNBzTMPoY6un1y0G9GVdPNDltg/f6j8
hMv4SmfweZofaWPZ7eycpedlFSCkjFGEN40rOF7VJ7/fezdkoznDn0RX3luGqL9P5eA6Fv2UDSyo
iBk35lB+B8vy/ePb+ewaJ4taLBjQs1E3vmGqC6Bee9vN//bA/sd94d2Xg/cPngavIiii06/NS2CC
mdgoKmrXi7DTzSOGJwZl/RB/jTRWGJTh+lVIEvcG94t+cImS/eRne/vpWbg0GaFYSyY1L+rrZ2mL
qrO0EjxJaDQI6EvlLBjp+jzTEtTelVds/vS5cj2MqR51FDzT02+v5ljlTpVV+zl+nTMUyzcyMuQn
pcTbD9xihi4MwpGRorsvxtTfNncP5vPcpFntxwqTYlshzi2r/hxDdfzJq/jOlbgJIjCJ5BKWLU9e
E6+N43ma3NJnaYPOrrVn1iTvqyZ5/PixvfMzGdKGfcRvxcplLwv3b3fkEL1soSws/TnGopU9aW62
TtJiHUPz+PhK5ts9FrTAb5c62WPpUTnE73Gprvdo3OPeXOUD2NTViAB2W/fF/DAJ6jFAskGzqW26
+zrapW/ArrQthHa1TZj+7s2WNlreWDTAc3tOj8JNqqOyRu1AruJ8ERASfWvXhYX5iGkR5yp4mKZK
1BFX1Xg5lB0d7KlzMqJDJVJK5OWf3OgpyoFiiR2cuZ7OB2BY4nSzyzISMT0A8v7cRuqLR9zCpdG7
t9h74qd87uSxy7BRNBlklDENd5IQGmbWzsFx8m0smMwadZWuze6BVBqchE60LsocMIILDIrGEsYA
fIApIPc6tiQRygnyaVz//arpTXnUEq1bj3Zp+8y2h41SLrkGxA1uaOHJ89RGy5CkXoAMtYw2Xjis
ZxmOG5vdB89QaBKKDDNU/yEBzH6yab3zrpFeDkNYsGdR8p+8a0He11QfE88l0drz3vCsA7/6iMOi
gZE/Btbgf/zKvS14UI5DXMMxjuyFAO7XL3ddgi4Yqrz0PVfZB/qtIJDCRp07VqX2gRuq84jW670d
Y1n8+MrvfL5UczpIHbQ4b88cKKl7DVJV4dPmmr72zmB8h0hk3AvDSZ4/vtQ7N4nAg9WIXgf/OS0d
mYty3iTOy897ogEQujPEYxKEnSApmoMDhAoXFQN21HEmTfuPL/7OfVJXWZB3XhSeL3Ch35YPmYYd
baei8PEskaqFyjgcQ6QeyfSPCvc/bmpvr4R/mO9JojCSuIBPFkR6QG0I1CPzSbz4Mk2Q5UwAWnxF
lvXHrynlBoIphFGcPgj/fv3WVC2WwxDDLboCvJuzQ+PVSq6GQTg4HZ1ff/oAbd3ixnBFG0yRT7ct
fIsV8Ww1tyVyy9eqqSiZITLTabGGtn+8J3MxShtKA8FA+3T7qtGGRE6Xc2eafR9Z2pd6dn/hwb0P
B+eTGmT5ll/Xp1yKY6nDrbHmi5NPL7ciUpk1hBhWlW0teqVeCXxLZj1S7qI/0qb8rBp9/4oepSja
UD660+0FMahbLlesjf6YetVTORn3FsxV0mgcwIKdef7nPx2F96Io9tg6T7do0XLuUIFMfa3rjgCd
fdsmyc3RP7nM24LR1gVgKzzzkurjtKGAL2aMY/7Vfq+Z2r2GWfBQjeyIH9/M21WEqxjY4VmZoUSe
gvlHzRyLJDFSv7HoaNHpWWdJ95csnJukVgzUwa5ZU/nJKrnIyd+8JcvCIQXUI1bLk08tyGflcexL
fU9MdMHJ02avq1IMRx5T+pdAkHZaqFVaaafwj2YCHgg2k3s11uGBHLJsN1AWzZOobzHgp5uwqigO
lrKgLjHCIotzHjxzcLBpt+KTP/27PwypN7xxBqnCpz8MkoQoY7KR+XSni20yAQrURvqcH/8w7617
YpGte4ZnyjclZ24DsCsIRPILJTPs5L2vp8a9K9VnVct7PwWEJ1SVRLZyhn296kG2ssibKViIxspC
yBJEh9HRx93Hd/O2BFjaK6gSTfT3NDuWZ/rbfgHQ2xzDTksRD7VQAyTb1CigJrVt9qNP7D+vorkc
MlG2DGxImA1eX85VhLUguEo5Owa/lmfXxM5N3gRfPr6r9z4ePAoOUFj6N7BXX19mbNMCCBcfTxYL
9zqdDEZsgfjFsKXcNaFwfw5ZlRzoFrafbFXvrXkoYm3qajplbw49tE71yLL71A9D80oV2tOcwGNL
HqtkvuND/ORq773wHHvA19qcLN80yTLuUTpVm/pVWKX7HNLPzWAm2ubjh3mSj730GjmD8zCB7xsW
MueTnd7rzLETtNx9txv0xxiy805DcYwZCjsuszk5PCRL4npXqv6qxk1+KTJJsoGLpnOeKqiYITGk
Rh102wzH9C7quuSz063x7pOXC7ES8Cm83ZOfvAlaHXtqzm4z2owJVP1kKA8Bv+W2h1i6Xzr42GtZ
RQwxCkBj6dCD+fLK7xGKDmIQiPcecvtAFwkXKzDblRdxHx8/yHe+NWbalKCS3N+lPnz9VmaSPwNA
0xJH9fyrmg1yzivElAHZauX09PG13nkcSx7IUlfQqKXqfn0tE1y+jhWC0j4wfuk0HDa50J/gwBU+
qbbJlla5+qTCeOejMwwmdlQ07Fhv2vp9Q1BpA2TWHxLxNYpDbQ14PGOO0YAeMaf6oW7I6kWN0ft/
fq+GQReTjhQF4ulKaS9BCI3blj5ntUsgRbBdm+yGbny4itIQtJII/7xu44JLG8A0OP2e0nX5VgbV
2hDzND2s15PRo0ooLHUz1F7u54T6fnK9d/YcrkcNBciLfu3LF/rbKp0HjR3FJY927AGjZnYzbCCP
1gSgCfm/uRSwMcsldZw+/8mGUEk7VnnBEc0gv+9aZFj9Gqmcs7gzjE+Wr/feUYsPavEhLJ3+k3e0
RxJXkOXCWSXv7ruofBaivsfj0qzwA98Q9aj++HDEAobpwhSGyfjk9AM0RmZtZjsX5FODmNTlcEs8
y6ZaMB8fv5HvLMy01HUBCY0yBMz466+vmgcUYAFHwCwUX8Cz7N25vv/4Ei8U1ZOC/tU1TldlLUkT
GxK9j6DfADsWV8dWtOLW7ACWwQqHoxDqw0oMTbVpnSR8KIdGIhZiVtu5xEMMRqdtmyJm0gvObKtZ
hrEd3CnzY0s1x9m2oxvTg1tRTKAcgoqUvLxFnMXpdlojg4VdJKATk44OyNVo0OomjO9vZw/Mp14Y
bUr4R9vs9R6zGweoMbxKMp3qsIT1XaQkf0SjjPaY5SZYqUg0eyvKL3qt6X039e7jMm3XPOF0l9Mr
gkqOUNBHnIi5bJirbdBFArFwSgaIbUFcxVa++/jxvvdusotLg/dkSTY6eTfh6xKi6PBuIhN+qkf1
RADolW1pOysvt4RIlP+Lz46am2KP9j0DoZPriYikTCucCh9U3NJzuhzM9DCo4pPi9W3LDxoSU0Ma
f/QIHO/kMvaYRtgkvcJHRH5TAV1FM+j+rNMHhtAXCFLWnTBJkyk+OTJZ71+XLi1PlMP1aUHmVXmd
V4OgJ1JOMwExmBnhwWg3GF30bItmhjMOSAdcyxBXN1mBSFDrChbymsgggcpfJIN2sHRgxYayi3WA
MJQXrtoz72SC7SU/hNFzUB+RAqZyDjeeMhx6L3LehAaMqNRu1+4s6lWqEjtdqbkKtwl/no3Kqmc8
H8Z14mbzvgK6sMPRxf+fz2IN+z7ZSk2aj7UlPvsp3lvTHRyqYIZpM1iLF/f3yjvWW5EXaV/4unqa
GIeuQMDuU8A6n7xZ761Fv13ntDDqqx5CqQeE0RWZvi7oN6xzEIAffy7vlTaORY6cMJm34SF+fTN6
DQ++tpvCZ+gE2xRyMofxL2Uaoalvp09MZ+9ejH4lZxbcyG/KXqdhMSpIakR/5+ScROd9b1c7FKBo
qVX8yeN7byEgQI0OxmLZe1P8ZtMEXQIVld8kzY3ZSmdtBNMXAreeQcDe5JHzyZM03nsvlpk3B1gk
BCAoXz/K+f+xdx47cmPrln6VRs9ZoDeDnjAYNiO9U+aESDl6ctPuTT59f0zdui0HCafHd3JQBypV
RND+Zq1v9aLk+FKn5apMcXmZZFAtnTyazOKjxtLSgy3aYQP127rL9Dg9zAmmhoT8v0s/8Ytd0Njz
o4clCHtGnIAE+fOZ/u3X44HIGIn5LQjRH7+eVHGvFSlljmzFFytInlJzui8tdCT/H59DiiVGF0Qb
vxQH/URSukCPd6ATFUxziNCbNRk1Y/eXF+nvylaGU4g29PV/vJ/uQ0sGODjQXh4GPCNpj8RV1rdd
45xIebvGXf5ArOtfBhW/u4C/+8ifC9Z8sUmIc/TqoElSb8fmC+lLiNvdU9dMf+k5rN9dv3SkLMko
H+mFf+qLBunbYlFexWPGnF+HVHyVWeBuptIA4GVA5NQEkcFkk9XbrF29BpqxKjM7RH/B1D/jgk6f
Y2hHh9HEsYCrDZ9ROnT3UHKayK/LcoNh2d8pT/pPvsNTMyTpB8GU1qtoKdbRZmN+1cnU2HoNebBC
f82b8QopjtgOlHyZPxEENUNIGavZvBeIrnnZA1D889X0u6MQrE5dRhxctz8vYMtS9H2NP+GwEHi3
wNIIB91+doRzwcz0echm+ZcP/N0pXp1Z78kzDn7PH28TkRvJ3FIMHTIy7NDFjcSALHS/kZXEZQxa
Ck36n3/iu3bip4IQxQzRDSa3C23mTx+ZaHPJlrSsDm61BJtUju69nZJgXRPPdZE2Jbg8E0h1vkYR
v9sF3lNKqhFG/4Ckb69JiXL9z1/qN8edYmO1QAcYA39peQN39qvBtMpDARkc9tLsXtYpZeOcN/0z
WYPLAV3kxz9/pvGbISaqBKY+61Pb+6X3TZSzkALPHd0vMVLWNaIRQaq16+Ou3wdAT0OuFJSTTrkl
lJBoQHYyOC9sI/rzF7F+86xcfeHIMQzaHPvn8b6ONMKFkQVmpc4tViOrryGzyuUWbTUwSY6MdyTu
z7nAYtWHCayUraFV7FEBOEw30pL6biby8ENqU3iDltc/UBYTpSK5pHBMFQBQAxKex/QLhAI48vq0
td08BeWp2VGn1cMhdVtvq9LRi/zkwmwK654kTnXNbYsJDQDY8pz6Y3Aqde+F6MviL435734/GzA8
6JD1VpjsjzcB47a87GEngpMv1H2KLA28scqeM0NLd38+1r/7KITXaA1wo/Pa+OmtydKpbav1tRQA
vIhE669uPsKQTsRVJ89//qxfcNcMxGgLVn0YQ0w2qOsr5bt2HCBtOcoqozmYHFJzBxbGmL0W29jH
opmi2iuNC6PR45tBmfLKNLXk1lyJhbZVir2oCd95/0L/A8T5CxAHWZ7PE+e/UQLR2/D2v74BlK/e
qi//539fvnVz+VZ//p7g8F9/6b8IDp5Dfi7wFB6XtJMMB7hG/yWrB/9QfaA7YjW3zvm55P4Fqwf/
sOHlyg7stXT/nuBgef9QS9BeMWyFrQyV/T8hOKw3yPePdACqLmNycMk6MppftKsQj/OuSgvAB4lB
9kc82TW012R+rAyFRSpx/oZBWG+Tnz7Qszyf9SDf/NeJ8sDCZyDLez6AlO1uddJ0Ny5At/13J+Hm
23/v+9Dpn7tBfhaC/FW76vBo/OXlOLCpm1onVQeSAbO9BAJ4WzQdz0bPFltdk2Vo9Iy47DbX7nrp
qcc/f7wT/PyGWItKblykUL7JOf65DR7H2Yd56w2HpnRLtVPoVHall2KFRihxVmbanRQq/Z6UD68i
EDe24j7sREal1LNlvW+QJIEnjH28zBIEUJgYWJL8RRY70jL5d3F/VdXGKrVlCpXAHIyTuIfMg+R+
/spkoYCk5RfRgh3pkEKr2cRw3E5M8NsPuInnfTwBawO+ZcxMPFqebSED1+Wgt8p4QJMnrjrJ0gnU
AY5KC1aEdHvx5ldw9vF5TDNwL37RVJfTUznW877PVX2ODZAFOPMALckGFmYa64y/s1m8GInOX5Qq
C859q8wtFXl8F0xeNURTL/TmyKGqK0IwQENtYh6+1n4NieoZoUG+x95lPswN2eieIh2XNE44m3aA
yAwXGf4aL+tum3KCaT+tJo188EAjuiiD4MtlDCIqGZGx0Z2K0Wxv+2ogT2b01N5tjfLYIjPaGtYw
PeV6NT21+eLec3ZMWI+6CT/VKTejq9pPc0PYWOJR7WSynh8RrjYvo75wZlqetwd3xWt4ssP9N9TB
2SXa7NC26fxV4o971Dv+yqx3/bOLQeMcKxC8ePaMh7FcqFIGWZ9V0wTnqqKYicAV2XloV7h3Qnck
FLegutz2Ii43sp7MbdOaxZ0gRDMcjQShvtl0n2wS7AkAQCC4SeAiJAdNYQeu7bH9pHpuZ18b5r2b
jeWx8Tm5sydkpMa8JAPUQuANqLQvjwJTKpMLp8BXrqm9Btb3LkHCt3P9tL0iD46kwCCZvhT6rIc1
RltmZ9AP48loXjPVTk+sO5bLoCVYVhDltxcV7y5D8YsDqYmruFhvdq11rrVEn5B08ltcOw/CISDn
dsJOVIVTWk9fjCKb9/Ca7OvE5kzEiMdCuxZr+LZF2guwCY5rkYg3D8LhRuG9yKNBaVmNtSqO71w9
bj+xfF4ua5nOjyYv0n2N/TBC013stKIePuu5azxkNn6NdPVyGRrHtk84j8CrONTrJVrWavoyd/z6
BZ9TErYLZ8J28ZDYBtd/hzzlpUwIGiL07UVq/XhKs666TvyvOgTCKcy0yk1pkAG7pr3zCmwAIBam
lafE5NrEclVkexNXZGTb5atNGuiXwfbEFRFMXJTkWG9UyonCUD2QZWWLa1FZ9nUwSOd6nGPjoc56
8TI6bvOKaY2r1cMe35lx82rhJIHnrjn3yp99yJu5j2O7ls1b4uMApjwkICfogiJ6/3F+yk3QN712
p2ZRD5EiDeKSKW3/LGjD72ZCnf2QYWy5MQYDl3mZVxtX6tlhaExiGhWs7D0uadIlSwIquWoLgK1A
J9oPhBcGZ4gBHr4R02qvBhdjt/nM8NUo3JepqeXwKetG+yXDkVUkh8laahuZ5aLVW4R2crycWxk7
oGSt0b7Dk40711bzowEUAADpCHrYAMUdte1CLBWzcj0cGMoDYFfkf01jfTU2AelXXGEnWytuBr3X
bhu9vNOc8cquRLXDO+bcLh2zJMdT1lXnJPexE19VeJwioKzJIQFwfKzM4rFncbkFZDpuR3v+mPnV
uLWn8XORmtVRqxP4yXZKrjz7oNoYxbkhSG9bOhOJ5XEyEOPYt9sk6y/U0MYQtTsDt34RRMbcwUXx
HDIt8HRe2TAqL7VATPMGRurJzf2TVog2yko4i6EI4vaI7gaVsqbsDX4qJ6wyaKxhVZZfE7EMZHZA
eQGqAgYb3tfdXHvZ1qy04CKH3nHJiF7iWOOGxfJtXMCAJHwg8JPjwlh9YxqTftRrbYLwj7FYAKff
NlIzN8LyuS3rFXGiI1Q0tUq/kE4WHMbEuLeqONgxXOnPRh1YZLlz7D8RBS/djUNbinJx4RzSeAzT
ASuvt3MNmL/wg85jb5YAtvURDWdgMCUNgJg5sdtGc9yTySXHfQKpHB1xm0FXT3nNpdDmtnkNjpT1
rIGlteh3qLZSIMCFloMxUa8+8P9QWoW6qNVqLSqL4gWXUuNtXOXOxEZORCuw0fYjErlQl0y2RYVo
sQsyTH9nj47lHZkzmno08xABhlAIk+h37qtLu+zFhVxiuBembh7RTPSRlabcVT3p7WiOagYu4TwY
zolMcPW4SCsHoonPjiXUQZaRNWnNyejc5U2UusO0rVoeBGmG2PH7gEhHJzhW8OxvSDJZoike21NR
CVKuzBK3lwveuSRyftvbln3r9YyYm3hVHSQdTmgdAH2rTexYgAiF0gHcTYBi/sFzE2zy+ix3djzj
ygwmbddCMUEoW92WZHZueuBQxyyzlBWinIwSLQmeoOwY+zLjinetJj36kyJXR8b2ZcPkLwuJFLir
BuVfGe0yn0jSxOJqOwGck9btqi920l5hP/DOBDybLpmNkpjjEt0YIp20uCSzzTiSf4jTM0vd7qJc
YutlzL2ZDEaHZILQBEJ3kc5J4W9yEr2+CJyEZWSjS1KRnuvTcWnJWhSV1u1HEIgvshyhCi9Flp/t
Iek/VVbu6pdGb09s4IzaSJwXvIA6jqmix0Lb1KhQyPcudl7qTB+b3Gg2QynXukC0t1juSiCoU91s
4XNkF5padbs4k3OPy69Kj+jnu3PQ9o2NwpbBYSgbJ8Og7Mf9Js8a53o24+wAFl18NIWvEScn5mI9
N0RfrSVSnlu8h9BVgCvq63Ngxg4PZzF89rNYCnYltNA7veh54aD+nb/SR5P5MGvxnWDrwD1QUCZ4
sS7iKHHW5NA0qzZtKpzrBfzEHRHpgp+bWeluLLICizGboE1FkZdGtqvERyVGtlspYgtM/7ydkUW3
p2/FV5uZxgNm8f6zAODlRyYIYOrkap0mqRlOMGWoe6+KlrJsLRgBW0ykbeapWR4Z3NfnEvLDwdZ7
GVUNNMGhy5M169LEa586PS/3oGq0uzoJxqfMtBLieqg0ascVVxB+128RtB8sbcWaxG27PpSXav46
wA4LswDc9TFoW+OGx2D92RIuXbCWMO2AnsyjMuFBFFYdX2dlTuzXtOEnssQ5d0ar+fVGr7p5nwD+
v9ABYW7TkeySZPWDNhRbL+hMq00/r+Uv7qEXb1AlOBJ+AoMdhFeVmr9iNMj2aombbZ0TZm9kEqLN
7MSw7BthlZjGoFX+uYn4Zcq09hAGohj6Jfbyv+jAOjMomiTRhkOime0pZoS7lsMkq7V520HkWct7
QPYRqenitZ+79yQsDvY4OH9raN7DrX5s2759E8tD3w7176dBy9iQkkjI6XCwYYWTCreMzrXnDuY2
IeDjNNsUhGnAkR0SXd14CbLrvHcADQzNaxLXXJi11Z56a5pJtxHtB1Im7GuoUOpRUnH/ZVLzy5xy
PXCrF4udP+qsX1yETG8Kb9Ks/qBlFlTLvnbvZ8IaNrqRp9fayFXHq4gLzJi44oEF4TrgPXUqatW8
5YK62QPGc/nns/k+j/3xCJJmhGdq/VII1H8WpiXYhs0gw+9XVVZrbdAsrJ7YsT0vUpv2HYGBEY/m
ZTszaCI7cKSCygXNKwmQ3KYovu6I/2hPWCpACMZO81lkpXfruwlm5wEQW6yRsBi2g/M3dRaz1F96
dnRm/qp7hXK0Lo9/nEY5o4akd8YkpTB/b2bi6/NtWwGrbWa1JtKgzA5Sy/s6mfN0AJqV7DTDfMOk
Qe5IYrFsplzSHJlEI8r8y6kz7ZeJbMfLbLGKC12vrFcTrafCSibq6QKGhX+M4YBHup0R7KW4oQn2
yg9JAGxNN1JM46qiXl3TzSkgl12trPkC/Qp5RC367WZ9wpjA6+6mpHPvNcebv1awszGU1jZMaavn
GYsjlLpXNuVxHHmApeRb0kj7jEHtpOBfgvfKFdLBo1pTz6jVVb20tzW6bZ4p2OwjGz7Xh6BirGrr
GYNwAk23hE0CAkZic87HlhrUYOQAU2l6ShaNXDfMfeVrZ42FexrKxZvObSwTDlKWka6u+oGE76RI
9c0orLiE32DlI8gSwH5ab0f8oNp8amKAbX1rgQrxCEpLjgUlTRQTsFocYwr6ONJ7ljWbmOANn0QI
Ku4LNpw99ABLCd7G1PSdnuZ1RBQyvzipg4bUDYeOBIsrV5sCf6XNFPm00zquRhqR3rf7Zx30yAbG
hLPpHY1M+CoQaHY7Gjc/tcXHOR+LXZcRzjFOVFd6IbkiSXAaopTk7achK1+9biWdK0O8+LIE6N3N
2URTybELVpTBaVnWGbSTandwHayjwYuDUCaSeWL0nPXGd4byODh+86ZmrXmzZ4Pa0CRwJ+S2LXbW
4Hc3dKLkxbQ68BZJ0++Wdf9cV/QyCprFUVc8jYa1t6vToNyk1TDJjb2UagqxAI47Y0mqIyQmuhYy
aUNqJ++2srrxSTdGc2vWZvPm9B0Ie5sOSxh0z1FHRhMtRmP0z2bOQKltS3E1eBkohtjmaTLENQsZ
f6Azim0bQ33jLNwjPdkjBhAU/pAA7PZTUyuOSrWUhAFQbzqZvRzYo7enVrRM5UwWaqEK1ldoWvG4
dGaPAVBlth+QQvtnQzJmARZITpMhulM2e/XZBZa8Z+c472vddDaNX09PrEJp7+Wc7f11AsSmUlxV
BfMhj6yHR5aSy1efu3TZZv4iXgq3upmUJz4O40C7rTvJtVHb4Gxkyoba5j9aE+pw+/6tlR0wxPIR
kHUkUa7nwJLl0VhvVbU+3/WikJFgWPLqtArkaFfl4DzY2W3HiTTDeW1eM6XTwKfKbm/1uuPMNASW
fH5/F4s6qXFoJ+Z8UaAqI+mwk8x1LBAVDFb5daRqXCyJO1+qiena+2WIS55CIqmhD6pxjfVOmHhY
/dzevk98aovLBy9auXGhSBFmQBcMOCqDykxBVbLnPI+xi0BjHQ9oicZhQJYNqdvmhn8f5BGxOu8K
wUBIpunXzl/my4Xbrd6oOaEYkSu+00+YXulCFXetQAIVUgAHK27RQckKLq0dIUzBtuIUJ6TzHhVU
wZC9vckQZ+EWRFTBCC52SXBLCt3ZiFFrtkHOJQjIzpAET3LH4MQHQVmA0KPg0Um/dlmqsvNhIgjA
q/2wWDaDMmeQ7SdQAeYW8NT8WIO+CWOzK4/aOlzB0cZjjY4+Pr1PanA066FPqdFt6mXN6a1Mhj3t
wiPOMvj49/nN+0tSFcxu64boNE3Xvuj6mhYUeyTmbsqKYolIA3ZI75dmxuhS2IyG6saI73SjrM+i
MUlrRx589oe+/dAYzNCMPmGmhny3PkssJdeTTae1SfSBh7tG0BqeteZVkRkQdXobkE7Bc7aRKYcw
ddrukw5HFKxHMRr45SpGOS7l+ZBzT6/Xc9utj2GMS/1F2ZdMJIPMo+YtOv46L9H5IkNO85CuU2/q
kvUtQIP2avhcEvYy9p/HNm7eUiNOrr1RMDbq1usHeBE0IuaQpcvPidfp13t56wdMSKE9FXeVnJgi
2bwmXeRgD+/vBmNgBDz6SXrt8chn7sQQddIc+9pLNIdXhQz8cxtQhrRzYT7Ibib0uoJz6DZUwjbt
8CZ1c+NBuPDJspETiQW/PM6lTryENdbkj1DEVus5SCkPX3pEj2LXLQ3FuTR4mtnJ9DRLymRRMJ/T
m9J80CoCIWKeYx+g05GK5pbxifmFu3kfCU4DQ0sfxNspgcke5Yrys+dpIja0OSTU+YorpFEUJwPN
TsWNDVfGYgralNwUsz41r6WpMaCWzIytLKZVGCicLaAHkclwmazB96ip9TGrPI4Gk6P5ogOs/kxX
P4s1u3vtJ3rFFKojdK5jaPMoPKp2bZGMLKZ+4mDqPN7SifuoCCzeWu4k6PHI3BCaHt8pybzMLIm4
O9a2056kKBkiro9KDFvmtiusgvR0CEIlcSJMveB7Wm3A+yFlZMI92TGdxpQxX2LdwGnUeuMXj4Cl
PWFsZUiIFTduFtCEwIEXH8lAp+RoCdA6ksJMEyOy9BrI5+s0ORy1xdOso+mn3CpTwTEYSp1uaJLt
B6qSnIAi4m15KetNQN0yOtmVBEpphLKlnGiamApyJlRvGjnhRLsC6TMZqb//3/cbc65yXjGaMXaf
HMk7VfBSOdbLoG4g0867Ks0J/5ANN3RGVZl4Dg8Zdo3JNaYqJBaLQwy9cBc6MkkOJn6Hr6O9NO42
7Wlg3wfFXg89CcrtnVyrgFm1tGQkF4x7Bgn8Ynn0yhy2jG+/LF2SAu2hmCWPXGxHx+PDimb0T0NM
JtJ7of0/q8q/rSrZGFvf9SS/rCqvi/Itbaq3H1aV3/7S/0vvgNRlYIJELIio4jvYPCS0f1gVuh49
zOpcXPV3/+4qvfVPVsM6pghWmP8meVj/INZjV45aBLm64/n/yZ4SoeqPTYiBYByJB7Y7vgHisJ+l
1d1U+LVyjfZkE5EXWXa5G9JpQC07+LdOWqfN0QkSjXQuFlPk8nXuqLGlcfLPaFbMpg+V1oml3lQV
GFpY35rVPYxzW174tBX5zUA2xuvUZd4LaN/6lBpJeTHI3IwCrWDErGdZdaK6p28ogikappxRjmi1
5qVOBS3NzOtgX83GPpHrK3lJTbFjBtwFL9Q3ln/w9RWPxxvG/TBJNfo3s+l4kddk6Zn1zWBvLXfC
+B0k5MK+TYOWfuCR3ldETTfYxQXZ8u55cPSUFBGtrMilG7/li1SSdkteYUpDJLLz34NImp5xPtKE
nuEyz9GctJLhW3ZJ9S3JpF7N2mXYmiSXOhHz+iq+8r+FoMQlx5Pc0LkaJZFrLFFkNE4T82HjPRRC
fkuIKNLMYTxS1L2zYEzIm7jYVAR7AdB0x9qqw9pnTrxRQ2CTI4kcB8x05OTCXjaFC0RRbLpEmLi0
Qj8nvDn/vMTz3DuwS6tkdqIJrSHjQIIsEhhoKu6uWBRqRxKNuhtSJ+NwAWIYysnuCONK6yN8i4lp
sTDvC9LxMho8fQkno5a3BpFsOzcQ85sn8mLLrLBEXz6nAEr7djf5VXHuGBLsG1Ltjk0zjPuintoh
bOvGBftZjuv0c+ONKauuClCr5abJNX4Ysq3SUkX4MIoIe70V5gRCogYK4tuuIryLkcfAIy4Gg7xo
k7iGtvtYNFVyayVtfyPTybstRTG9pJVPLl7AYqUTqbrlemh289RkTyWvuZvSbObnIhVM4eU4ritc
cnOlkXlXQVDET6lQpHmnrnatsYYZwr7Tgt3kddY5duNyDxWAHD3Dg8/6hFzFCb24dB9b16jv+1kV
RljFKep7J28tRRhl56kN0unlWHem61IOEdY94pA4SrV0e1nicwGIZl0Ey/r0NoQjH2zAvzOIzG6F
nxVd+dWQdNWhxQtEhQke8W1hNmAxUT7cdNniHTvpkATuRX0+2gycLeWdjVmA4cx5gdZwDcbpesTY
dmEo1WCuDcZwyEltDMey727T0q2ful7V+ymmL5Fm+mxA42Z86/snznRFPKZlA7kXYBPmUt2C6EtP
ta26h8Swlg+jtVTVLpDK/JQ3nX6hLTXz5ra1cHOVKthBl/kyBQBTDUdvtylwc86gl9Oe+uMH3c3L
55kUwGdLDpnDesMvnlutJr+z4A5ztQErAtXdNmAFvWNSesFb3N3Aay73eWfN1zWCrJNUPYHF9Vzk
LObqQLs2IBvysgUkCu1ez27qOFcnpQlFI5UUFlcxNQ8+CFWGGWOACNYraQMslTcylkAPUT+FnoeM
N2GYL5xenhod0AqCPPPJpsK4HrTuMVu6+1xo3mdwwgTOESoHzN+RzPo2pljyB6/L7YsKJNxZH2wR
uoTmRaT8HgO79yDkdi23xtjfg98vI/hwzSd3pKEVcmluLMLPPrayIfaV5T+IpUqKi4RggccE1cHG
bVfXt6zaOVqWILnEXTW+rCOqGgDsGumobxaW1gthAVTDmUjeemzkX0ppwlqZ2jPZg3LruFKRPjFa
H8yU4bqFXN4PlZTzmdZgHcS4WFGGwcRTV9gp5I1WaTtgyivXQveb2yLv+5aNlhFsy1EZV1Ofre1k
nDH/SIn3UwczHdRdI23SZ0lmsu6nIfY/FrIi/XDMRqo6vyRel4nJfGdrsX9uptp5GwE2XwRu3Lnr
1ofn3LhGISfkStK/+GlP227r3yrF2dD6K4+x1Aw83JIRCJGSTi1Lj03lk2oEaMw/MzNrrghyQmBN
juRm0BW2Cb++M6Q7HxONBQP/UVIl8rg/OoUIKKZsddYGM9sEvvA/2U3nfG00+3MmWvNseFM/bOYW
PmkZMK7rcjKJK624lCr1LwOrKM7YLN08zJdPqW4yOdTZC9lKPTZ6d6/aRd/4BtLFOqaZzUY3JS/Q
cPZ6tgS3rdE1W801U1CjveyZT6dXJXBcFmhZzEykM54z2rp9njj6jvv9E3ne/l3LSH2TtmXzgIyC
J0jaiZPMSdUAXuqUl05jJORd1NNlU+voFyQB0KFbuQP7dqO55cqtoloP5E02N93nVvWaTvKuQYRe
aftPyC/tE99wjkwpMBwhvBVhWTjVTRVrzq40IdcaZLVu9B4W69zr2VnrEg8pcd3sh1HBXx/V8GJ2
QAtLv4G/4xWvQ298zFcwCz3Bcp5klYyhixwHFm8LYZ8xYqQqQkZmS/VfDbIJtiOs3fscg/J2siUg
5QS5vO0zLbQ6gsQhdfRXru4RWBFYLDp7TEqAmC3IjQsI69BGPbvRulQ7khTYZTYhurX82OkIBFrF
gAonTfG58mGYzguhszz2XlO//NIVWX+0NF73OgnnNNT8U+wQnD47jkv2wsBiNy/tiFAqc2cOGali
Qss/gYyiGyvfKc8wNqFSl7f5QG6h2efZTgxAm0YKku3YlsHBshvQ3YrKC2eSsy8IGb3IqobVUKlY
UQ+GpkU6ck9cA80E/aGvPw2OJNsU3TlZhcZmhDZ6kJPF2s+5XGwpDjVaATaXgblrDOdTq4vbcQR8
hF8s3zB/3/OI1sLZ0hAS2HMIVjVbY8epMErd3RZ6c+WJ7tbTEdz27Z6wcViZFWMmPa3JsxqKU94s
yQ5Jth+2OPbIlqmh1cKWpiFLdrFdXlqVpt0REiL3pTsGB3vOExYq1S0KERC4WbobKh3VZaPVG7ck
S4yI74ilWrnvB9FgDhM1tM/GD52U9Jga+QIPYc+6JtySmWSgeQ8IM9gF5nFD5orxBco4/HxGq9Ah
yT00M+HwIitS3gfWiK3aCD4RCd1iB+LyQ5BxcNVU37ra5PMyXsg3dUZjowdiPKqqCw55nWhhki3+
qRrmW2zoq4jkm47tf3qpv/RSFqgU80+91NOXDsbN8H0r9V9/51/Vp/GPjTA8cNfBAcEfFu3Mv6pP
6x929Cg3USa6RFq5fNK/QYhoRTE44Tvy1haLF/B/t1O2iSIUSTByf2jJsHf+o+Cun1SY+EWdNVCL
b8iH2PbPBCHfmMYlQ2N4IJiJ2CA2LmGegLP/7pj8RoX5i/EFFw+/kbHyKntle/Tj3igeJ6LxmiQm
9Qm/HdYOpiC+QqNUD8gKAYNZx3Jp6a+aZRAvf/7s9XyJ7/dtPh9OyYSylcPmcbB//HCmV6WyCj84
JHbAfoCMRBlNyuBzHZ1dGi/bN7DLIgj7OrOifpmzLwoXFoD3zrWQihkrz50hCTn05cZqtfY0FogP
e9j4ZOyWrBMh9TNgTJLlcuy9+K6C0R39f/wIAGo0veiEuZB+OoJ6ZwsasiU4tAtrCxBfy67SoAhk
npwfWwsVXWwUCKy0ivmgobNFkAGqAIfseL5fFqgbtzbVDfM8P9SnJdsH61CSRBWGzQFDSbwxxkOV
jcNuZjaEMGIdAf75N3DJ/nIefM9dzdCw5n7BJqBXQQzryQDXLxP4jglxqCa28V6Tf/3zJ/2sZV7P
OIYYhtVYkRzG6D+ecYe3ayUMPul9dfWu/B1cvz11A3sK9hfVf+rB5vPAjCDV5xL/1ahmGn1dUyLy
eUnW3fJE6cOF+KK/OFt/c/zAYIGnXDUAKJp/Mt0EHY+LksCiQ8caaE8c71dBwMSh6P2HPx++d3jw
T3eMYxogFbnxUE7//FDIE6zKkmvwYC5sQ5ZVeUskXrafZ07czCYMNUjKZJU+GWHgumlB80f/mzPP
T8d6uagcp73FgcPixZ3YkwhjLbEneq9DUjI4bkrGuhnX5uOUMJnYWIvOjD0h84OQnnU/owRSRkgy
2aFnJPxMYlJ2+POP/MZq+OFXsshGBssUCbdaEDjI+7+3VsRmXI7p0ikgEhY9cNIwqEwoqbW2w1GO
8iZE9fRVlZ0WOQVVOhdvfigr/N+TIQY2Pl13JYoMkO5QW1FLKtOzYRbZlRPM9qsHIOTZad1tZ0jz
3gjAFYWdLAlgpSN/MPUi2JEVgPl3StVjmpDRXSdoXZnxGPmUvPI4g7I8OM51MpoOpVvTXPB2SQ/E
uZlbK3GzA13jTHmbVdvUxA7SW43/QP1MYBlpyFFttCnTiyT+lPLi2VR9kRxx503XojQkJOzFs8+V
35YUHqtBaTLRl9kg1N3RbcrNYDDEKBg5PQ0IRVEdMtSuZu3aYYDyeWZCg6AuHbZJMVh7J4acz9iD
8pe1kBtp3gIQNrX0B0B01bOXpMVXQYw1AGWdKINN0KU0XbLRrbCpU/XB82tkxhVoYicImJDPuTov
ZGpfuyWypcHP6iC0qkxej0Pdfqzz0nnT236rqSDfpHHxRSs0/1KrS40aLEu2mtedqsrlWzMiZOwQ
HNWk1VdNLOIQzpUc2BkSYwFLa6+L/Lwez6gpAbZYga+FfUMHaVTWi5O6kiYo1Y9JUVVnO0a8rZXF
YPKn+nIF0IA+b55Stnq8XzZ5JRGqE5p2HBfbeusYONzkHKf6OCAC3rRebz0U9o4ZIVfExGpsbC3r
rWm7Zod0VIssoRBXIpXvHuu5h2RPGAOnRuVhr2C2y3ncpal1a8YIKHi2TccB2X84awqtZ5eanwkr
rKLONcQtHPnLjLy1jcauiQFaOUZjXKxYg2HcdLp+EmYOkCKx7TAPVEKoUnLJauc1JVjvkA6Dfhcb
y7xlbfg8D8WbWdV1JNmFb7TcDZ4GTEg7q+uMs6dGeaod1pjNBMS+0hHdj3mrhSx94tAjBoRH1Cg3
RvVexTfqQmPAui+Y2mxmzY9fNJHOfBkV71KzsDdpseaxsMqbuLgm6UW8hopdlvhuHeUII6Ixcc19
1/fahbM0pF1oDbkkypnfctnrtyNsIJ95CoizUDdzcb1gilrNHUZ7Mc+GfUxrVR4Mi3xhr+F2cbW5
YfYRtMQLwqBnhBSmXtqGxCyDx9Tz/8veuTW3bSRR+K+48k4WQNyrNqlakBR1ly3LcpIXFiPRuBF3
kATw6/MNQNoCpciJodplbS2ebFFqDhqDmZ7u0+dED9lGdX715/L6UTfy6lfgftvz0DQ3Z8HGKigJ
Jeol55JklhbBfAz+a3O2lnm/0CDh1E8vt6PYkm/k8hlK6UadQkoExWcoOSEJaCGwuJGiEzjf3DO4
v6l5oas29qv13LaUtTeT4YO49ErSt5EUFraGwDpYhHWQTDx6EM6thBIRYmTVbKCDUmqKq+hLVl82
RbaNr6XKWU3g0diM6w3120xUV5uGTM9h52jgfuBt6X/ZUHjnjrNzQyC4qC2iCuFKlNCBSH+ura16
AxGydF15EnIjwRw6Us5pMbh8AXGwVjCHV76fPbhG6ZzosWcAtSuiy0ijljqQRKNLnLg3lPyJTkR1
ORZoQB1pE0aHCiTsfLR+T0tJD25XjgrMSWAiA+QNJt6AuHCgAfhZBQA2wDtRMxZonhjt7LPU0/LH
ekC1dOUDRPAzbjJNCL/0VUxLhwVogl765FpxQU8bAqlRkeOSxygUAFOMhSoEdKlToKLujSWaQrS1
Mpo2cAAa5Z2bGqkw6oZqLeDQ1ir/7EDfiO6jwkgCMP2zzQZevPlApzOnIMnpjIvA16aK5Wo3TQdB
HeUIaRcjcIQ+bLOWQd8MsQqF+7lu2cSR2flGZ77KNEd8IQbe3HuAodDbBt7nQydI6pSG/ZmMZuKM
DLJ2UWQAJiu+wJ0MVuy89dygUogUqvY7yHgyBmADiltg2fwLXk6QPaN0Qr+r/Cuwz4s8ALRtbNKY
7pxRvQW0KSkXWimROGJRkLO1AidKqp4kblqehdQP6dn23ZNYmbvTOFrfyXOReC4gPNCCrTY1POl9
No+sjR24Dog1cOruDPcbwUNGQsS9zPIw3TCbtcIuyohcV0EFdJIpo2x+ac1DEjLA93Mg8rRMudcl
XVlh/f8+xbbb8HsHVlkVkM2/7lP8iOqR+26yCOKiUwBU2j/cFwD1ITz2sPWC80NeAmGCr6dWeMWG
8PjR0EZZ0BhR63t6am04OE3Ou88Orcxvqn+64OwQZ91/UgNEt6B7lqBJkdOxCN90emM5EB3EbpaU
R8V8ng4uVHpwPphQR09rNdPOwlUdTA3BgCvVm9EtGMkN25BaT+nUQS5TNt2JE8TbuwoQyIWSI58i
p4V5GhCeapDM+RF0y7JPY0DkToPCuXUS5VQNIEqZg50B8xPdb9fB++1ILUC/O+ToyH/Z8PqW43mu
gugJiZSA5Et0Camr0UciFtdOkpExrhUnvFZhgruLeIvt3CjUSUVp71EarO3KVD75xPNKQskNKc4P
lVUVt36sa7N0q6mRrfjr8JZ+nPV5nJhsaAYFT7tMQwSYlNqb+LQoXVZb3TgLAQFNfb8uzhGgtU6K
fK3A+BzX+sTBndeZDtenvVWrOSfgMglRNE4V166kqIJeKZOAKKlzqgepdill5ulqNbpNJNRalMKS
r8JAvgDjEIL4oBzjmOwYgRvQi5Oa85NCSkL0nFXg8pGcEXgGW9ujckjpIhvzsEL2FJXDtzYwzkME
S9Gmm4f2WjWSk3LklBHIeQVIoZaXzhShjY/AvtPJtnLvLYpGn7ahpp+VqrH5LZKR73Lz1CLJqMTz
6ySrRhKK0rRcEWYNXFm6QO1RqT9GGZnt9dTbxubgIViVslHb8Wo9qE/Weu4TzUdxXo8lDZ5ohPhY
CG1KxNVtqkTmteVY0gCGKuphNnibdDsLR3l2OjK0cmYQEEW2J6vGTRlGxe3AKKTCrmjyIt42a5DN
duF42qURZBJ9CyUKbYOgHgCq2sBXZVPvCq4HFUdgJCLDsnRIbyZZnWVXsb/yBi5yejQGGpqNodyg
vWED3DQ6N+ZRoWe/gcvSbrM62VIrslDZgpiLYnKc+dsP8yIIZ1Eam4Zzw5YE+fUJQoDSup6pdZIV
pDerUaV/2krrXPo42FS6SazMThxa4xGqm+XoRIJiuvQYgE7/Snm19aIqSU8Q/o3YI1aS/Dk2k/LD
looA/fx+lJJC9mQfUb4BHOKQacArPljnuTX1IMC+R69OaEzVBnWHQg/Lq4ADJxGalSIY6aT1JKbs
fBuRdSb0NrQ0sf0gce+Rpw7C64FfjeRxmFTSTb3Z6puT1cDYorycumREZXIz55Uvu6cxUT86rYbi
jLfmuvqYzV3DsUmAl58Db2VR2kp15ffUVUeTlRM6N7Rhpjc6bUTTAtjxWHepDM8YgHRVS7k2DZ1U
AgK7qk/hL07e63kW3VslOEXbSGXYbcgLiz4IS87ORr4PK5mpz8/MxBhAfZbTmW87RalN5IFc1LYk
RwaPHFoS29eUogJizlnBlfLidr0xovepmTgzI1VRqttoNxZnvrv5KikvwCHBSJIOnLpNg/3PZHB3
NyLAKtOo8MhUr5dZdbvMUeXMf/lXyxUuPn0PvVBxR3vFj/zS64Z2Df3f22I1U9D+d7bYZlDNiF+z
sVow5vUjbAGqMaRYJVI5BqoVXGxgq5gjfvsxFT5pSE0GzgeV14Kr/cInTvorN7x+h60/X/+dzh08
xFT2xXNwvDh6muVuyKj/jg8OLHzzgWINNXJ0kFtDkiMuQEtPfWBZ5MDpklAsdKfEReKWL/zP+2Dx
CMHGxMuLzHsonvpA0Rv6sb/jhQMb37ygqkPukLqADu9Cc3W9YEIAAa25Jnig9146Li/IlkqqspcT
FHUo0qYjE7rm5jp8HWR5CDUXPTwk8sX133odDh5jG5KfPf78E/u96D7q5QWmgmKSRyZd13qBoPvp
CyHLzBXmgSDNOLZXgSqVqOr0u39pKHPvvPK7WQCZx9P751Xgazikk9Nvr2PzQks81MsJijm0EPXT
JJWAfDfVnzqBit+Qmp9YF4/t7lmjeGL97t4YQv2tUySCuOWlu5ctwKRk7DmtHucUgIOqb3DAxkgo
TIUM4O3+Jp9OAYiEOJHrIHQhpRTX0a0GKLaJxtBeU4HV0ITXyIIPqb3Lg9XQ1NgYofsCCNx+3n7h
EYUHMljpQ/DAPw0UR+ZQEzV68hy762BNHA0hplLUkXm04QGk/n29wBshnrIo57bLwkGoaOpDYgem
AgRZzXV8bwRAjd7xwWjI0ke0DI1Ucx28EQZBkkRIjVjMsW0NZPDEEaffgkAfgQmfBxnJFycBt68B
70CCd7d3tLPuiBYEuin0vpsD8B8LSQdVcME118GrwOYAtELCT7sg6uiWRbwg8rX95gKhIpALAadq
vcCz7myRRMoGCWdpv2we3dkRTgLRXt/LCwqhICokQm6wXRAOjk0GAbOJ5BeiPq2Xjm8uqE1uv5cX
VIlcioCxsTC+tCyaAOZEz5CA2u3fGL7wmNYFlde151xQFdYFupGhPm29cHB4ajNKO8CgmHbHdP9A
H3tvjtIQPS6hXra7cGhnRYAtE1AYUMdvs+S4vICCh+ia6/UusCKAQoOqHvhbcx2siwRKAD1Rwza+
nS6PywuI+QiEZi8vqARCQGdh7tq9Cs8DJQ0UIlXM3QGrnXxH9EYolGN7zwWQxzrMqoj4tHPh4I0g
v6oQRfBGMGHE1eZvjskLZEX7zgVYcsHLNnQ1X++ysy6YQ7FoAKvdZeL/wVz4G676WroYu97qsSla
eMv8pdrGX/3CPln//PNdol6kH0U2vvOLoobRfneboxT//6WTvWw2gCcf7jeE5nt2f767wedf3fmu
/V3tf3jqLbMFqJ+q+aDaDbOlSf73avHHott6zOzE599G8vNPnXE+WQu+YzgPFns7TUoWmuX9/18s
6XxdY161Sz9iHHUNNwnv3gPOgkWUL/L9EJsh0/6x//+PD3m8WHlfYvSUOqNus3N9Rw2FSpwtHuP9
KMWo26xnf8tRtHwovId1p8YCxRjrUl/jk+VqsV1ky70lMew2U9fb8q4u9C7+8g7nrMM/um5H0+kN
ZiFIucx77DzPXXap7/hnyzhzukMmVBSQ776WT/G45+3tNNMbsQOOIH0Nnz1CX7A309htiy+97SJF
EMVe941s6xq9TUeP3uJgFWnzYr0tx9vutKDJhmNgX7MXz9cmXRYavr0NY2D9EFR7S83zE4Xu/Q9+
fN27jEH5PnMzaiBvsL1cLbyos3qIBqw3GPNrsgENwuHH3XG1yPPFg7vOl0XRmdMA5kQusu+TvPIe
kNZcdFEBbeK/v2n2gvwAoQjZiJDH6G87p3c695Cc2xsTc3BEL/8bWUcY6tD0mwycPsODNQTdX9Pa
38WPz5Tr5R/Z4iB6ohivv4npzaK7b5HwEeo1fR/j9XL77nQRJjnIvs6LuUs1v4X982WWL6v9WJtZ
0uYu38L41bL0HjrbGIlRUS96C+O/xVmwt7Qbt8gw9TYdZ4CHx4ssZqfsbDu7dObbfMFzdDLmhTpd
X/M3SNfurTRuadOPvc2+QqjUcxG/yZbwo3TH3CQL+475/TKKcloJFgfHBFSkRC6ur/lbN35cvjvL
n0nitOmdvuZbFPtLE1Hg2N9gX/4eTL7nY73D+8s8X3ZWrl0CsK9v7pZl91S5Syb1tfupWLj7iSFe
HkVF+Gz/gx/ffF7poO/p5HuPk83B9FbalFJfX3xesO9ETtF9NUEmCWRob+PLvHj34uCp7L3BYfiz
l0MkC7fNfqjN02yxjL3HXsWAJZ2uZWv03RPJS5mmrzWK5/mnPY71pT/rJtfEbzyslovslz8BAAD/
/w==</cx:binary>
              </cx:geoCache>
            </cx:geography>
          </cx:layoutPr>
          <cx:valueColors>
            <cx:minColor>
              <a:schemeClr val="accent4">
                <a:lumMod val="60000"/>
                <a:lumOff val="40000"/>
              </a:schemeClr>
            </cx:minColor>
            <cx:midColor>
              <a:schemeClr val="accent4">
                <a:lumMod val="50000"/>
              </a:schemeClr>
            </cx:midColor>
            <cx:maxColor>
              <a:schemeClr val="accent5">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ysClr val="windowText" lastClr="000000">
                <a:lumMod val="65000"/>
                <a:lumOff val="35000"/>
              </a:sysClr>
            </a:solidFill>
            <a:latin typeface="Tw Cen MT" panose="020B0602020104020603"/>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jpg"/><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643152</xdr:colOff>
      <xdr:row>2</xdr:row>
      <xdr:rowOff>85725</xdr:rowOff>
    </xdr:from>
    <xdr:to>
      <xdr:col>19</xdr:col>
      <xdr:colOff>266699</xdr:colOff>
      <xdr:row>18</xdr:row>
      <xdr:rowOff>103413</xdr:rowOff>
    </xdr:to>
    <xdr:graphicFrame macro="">
      <xdr:nvGraphicFramePr>
        <xdr:cNvPr id="2" name="Chart 1">
          <a:extLst>
            <a:ext uri="{FF2B5EF4-FFF2-40B4-BE49-F238E27FC236}">
              <a16:creationId xmlns:a16="http://schemas.microsoft.com/office/drawing/2014/main" id="{F1661611-857B-41D9-9C90-2A2D65FDF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285419</xdr:colOff>
      <xdr:row>35</xdr:row>
      <xdr:rowOff>66674</xdr:rowOff>
    </xdr:from>
    <xdr:to>
      <xdr:col>11</xdr:col>
      <xdr:colOff>402700</xdr:colOff>
      <xdr:row>51</xdr:row>
      <xdr:rowOff>57149</xdr:rowOff>
    </xdr:to>
    <xdr:graphicFrame macro="">
      <xdr:nvGraphicFramePr>
        <xdr:cNvPr id="8" name="Chart 7">
          <a:extLst>
            <a:ext uri="{FF2B5EF4-FFF2-40B4-BE49-F238E27FC236}">
              <a16:creationId xmlns:a16="http://schemas.microsoft.com/office/drawing/2014/main" id="{EAA0285E-3F22-48BA-82F8-370599CD3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83895</xdr:colOff>
      <xdr:row>18</xdr:row>
      <xdr:rowOff>115805</xdr:rowOff>
    </xdr:from>
    <xdr:to>
      <xdr:col>18</xdr:col>
      <xdr:colOff>548820</xdr:colOff>
      <xdr:row>35</xdr:row>
      <xdr:rowOff>9524</xdr:rowOff>
    </xdr:to>
    <xdr:graphicFrame macro="">
      <xdr:nvGraphicFramePr>
        <xdr:cNvPr id="9" name="Chart 8">
          <a:extLst>
            <a:ext uri="{FF2B5EF4-FFF2-40B4-BE49-F238E27FC236}">
              <a16:creationId xmlns:a16="http://schemas.microsoft.com/office/drawing/2014/main" id="{2B986998-EDC3-4D26-AB3C-3CDED26C7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352188</xdr:colOff>
      <xdr:row>42</xdr:row>
      <xdr:rowOff>106475</xdr:rowOff>
    </xdr:from>
    <xdr:to>
      <xdr:col>3</xdr:col>
      <xdr:colOff>363446</xdr:colOff>
      <xdr:row>51</xdr:row>
      <xdr:rowOff>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2E3F5A2F-AEEA-415D-9144-58D7F050668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69358" y="8166530"/>
              <a:ext cx="1373333" cy="1459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332295</xdr:colOff>
      <xdr:row>9</xdr:row>
      <xdr:rowOff>64600</xdr:rowOff>
    </xdr:from>
    <xdr:to>
      <xdr:col>3</xdr:col>
      <xdr:colOff>327226</xdr:colOff>
      <xdr:row>17</xdr:row>
      <xdr:rowOff>133350</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12978045-A7D4-496D-9E5C-CB5FCD26F84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555180" y="2154385"/>
              <a:ext cx="1370341" cy="1455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326810</xdr:colOff>
      <xdr:row>18</xdr:row>
      <xdr:rowOff>57999</xdr:rowOff>
    </xdr:from>
    <xdr:to>
      <xdr:col>3</xdr:col>
      <xdr:colOff>343496</xdr:colOff>
      <xdr:row>25</xdr:row>
      <xdr:rowOff>20955</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91BCEC88-1EB2-45E2-B5C0-B502CB06D14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2075" y="3776559"/>
              <a:ext cx="1392096" cy="1179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322005</xdr:colOff>
      <xdr:row>26</xdr:row>
      <xdr:rowOff>1310</xdr:rowOff>
    </xdr:from>
    <xdr:to>
      <xdr:col>3</xdr:col>
      <xdr:colOff>327578</xdr:colOff>
      <xdr:row>34</xdr:row>
      <xdr:rowOff>53340</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947A9A6B-570F-4A43-A157-EE39D50984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2510" y="5146716"/>
              <a:ext cx="1373363" cy="1455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348291</xdr:colOff>
      <xdr:row>35</xdr:row>
      <xdr:rowOff>16292</xdr:rowOff>
    </xdr:from>
    <xdr:to>
      <xdr:col>3</xdr:col>
      <xdr:colOff>344655</xdr:colOff>
      <xdr:row>42</xdr:row>
      <xdr:rowOff>1892</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5345D577-DBFB-4FAF-9913-CA466990D6F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7366" y="6807617"/>
              <a:ext cx="1367964" cy="1229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476232</xdr:colOff>
      <xdr:row>35</xdr:row>
      <xdr:rowOff>114301</xdr:rowOff>
    </xdr:from>
    <xdr:to>
      <xdr:col>18</xdr:col>
      <xdr:colOff>274750</xdr:colOff>
      <xdr:row>51</xdr:row>
      <xdr:rowOff>15389</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68FD5FDA-CF99-4597-98CF-1794B4E85B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553307" y="6905626"/>
              <a:ext cx="4599118" cy="27966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189539</xdr:colOff>
      <xdr:row>19</xdr:row>
      <xdr:rowOff>75543</xdr:rowOff>
    </xdr:from>
    <xdr:to>
      <xdr:col>12</xdr:col>
      <xdr:colOff>4550</xdr:colOff>
      <xdr:row>32</xdr:row>
      <xdr:rowOff>79185</xdr:rowOff>
    </xdr:to>
    <xdr:graphicFrame macro="">
      <xdr:nvGraphicFramePr>
        <xdr:cNvPr id="21" name="Chart 20">
          <a:extLst>
            <a:ext uri="{FF2B5EF4-FFF2-40B4-BE49-F238E27FC236}">
              <a16:creationId xmlns:a16="http://schemas.microsoft.com/office/drawing/2014/main" id="{9D22E958-0D0C-4828-83DA-EB1576E24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324845</xdr:colOff>
      <xdr:row>2</xdr:row>
      <xdr:rowOff>150592</xdr:rowOff>
    </xdr:from>
    <xdr:to>
      <xdr:col>3</xdr:col>
      <xdr:colOff>326645</xdr:colOff>
      <xdr:row>8</xdr:row>
      <xdr:rowOff>60100</xdr:rowOff>
    </xdr:to>
    <xdr:pic>
      <xdr:nvPicPr>
        <xdr:cNvPr id="43" name="Picture 42">
          <a:extLst>
            <a:ext uri="{FF2B5EF4-FFF2-40B4-BE49-F238E27FC236}">
              <a16:creationId xmlns:a16="http://schemas.microsoft.com/office/drawing/2014/main" id="{F2D6E65E-C284-4D04-8F24-34C506DEBE5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2559" y="749306"/>
          <a:ext cx="1382925" cy="998624"/>
        </a:xfrm>
        <a:prstGeom prst="rect">
          <a:avLst/>
        </a:prstGeom>
      </xdr:spPr>
    </xdr:pic>
    <xdr:clientData/>
  </xdr:twoCellAnchor>
  <xdr:twoCellAnchor>
    <xdr:from>
      <xdr:col>4</xdr:col>
      <xdr:colOff>152874</xdr:colOff>
      <xdr:row>19</xdr:row>
      <xdr:rowOff>89257</xdr:rowOff>
    </xdr:from>
    <xdr:to>
      <xdr:col>8</xdr:col>
      <xdr:colOff>484535</xdr:colOff>
      <xdr:row>32</xdr:row>
      <xdr:rowOff>104772</xdr:rowOff>
    </xdr:to>
    <xdr:graphicFrame macro="">
      <xdr:nvGraphicFramePr>
        <xdr:cNvPr id="20" name="Chart 19">
          <a:extLst>
            <a:ext uri="{FF2B5EF4-FFF2-40B4-BE49-F238E27FC236}">
              <a16:creationId xmlns:a16="http://schemas.microsoft.com/office/drawing/2014/main" id="{2F147765-EBF3-4747-BA15-CAD33943D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125459</xdr:colOff>
      <xdr:row>2</xdr:row>
      <xdr:rowOff>105047</xdr:rowOff>
    </xdr:from>
    <xdr:to>
      <xdr:col>21</xdr:col>
      <xdr:colOff>542927</xdr:colOff>
      <xdr:row>8</xdr:row>
      <xdr:rowOff>101781</xdr:rowOff>
    </xdr:to>
    <xdr:sp macro="" textlink="">
      <xdr:nvSpPr>
        <xdr:cNvPr id="44" name="Rectangle: Rounded Corners 43">
          <a:extLst>
            <a:ext uri="{FF2B5EF4-FFF2-40B4-BE49-F238E27FC236}">
              <a16:creationId xmlns:a16="http://schemas.microsoft.com/office/drawing/2014/main" id="{87305B7A-5F7D-41BE-9E45-D37DC9B59E31}"/>
            </a:ext>
          </a:extLst>
        </xdr:cNvPr>
        <xdr:cNvSpPr/>
      </xdr:nvSpPr>
      <xdr:spPr>
        <a:xfrm>
          <a:off x="12687573" y="703761"/>
          <a:ext cx="1789068" cy="1107077"/>
        </a:xfrm>
        <a:prstGeom prst="roundRect">
          <a:avLst/>
        </a:prstGeom>
        <a:solidFill>
          <a:schemeClr val="bg1"/>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135254</xdr:colOff>
      <xdr:row>22</xdr:row>
      <xdr:rowOff>10070</xdr:rowOff>
    </xdr:from>
    <xdr:to>
      <xdr:col>21</xdr:col>
      <xdr:colOff>552723</xdr:colOff>
      <xdr:row>28</xdr:row>
      <xdr:rowOff>6804</xdr:rowOff>
    </xdr:to>
    <xdr:sp macro="" textlink="">
      <xdr:nvSpPr>
        <xdr:cNvPr id="48" name="Rectangle: Rounded Corners 47">
          <a:extLst>
            <a:ext uri="{FF2B5EF4-FFF2-40B4-BE49-F238E27FC236}">
              <a16:creationId xmlns:a16="http://schemas.microsoft.com/office/drawing/2014/main" id="{27FE3218-4D56-4747-ACAC-5760FA4882D9}"/>
            </a:ext>
          </a:extLst>
        </xdr:cNvPr>
        <xdr:cNvSpPr/>
      </xdr:nvSpPr>
      <xdr:spPr>
        <a:xfrm>
          <a:off x="12599397" y="4146641"/>
          <a:ext cx="1778183" cy="1058092"/>
        </a:xfrm>
        <a:prstGeom prst="roundRect">
          <a:avLst/>
        </a:prstGeom>
        <a:solidFill>
          <a:schemeClr val="bg1"/>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123280</xdr:colOff>
      <xdr:row>11</xdr:row>
      <xdr:rowOff>150767</xdr:rowOff>
    </xdr:from>
    <xdr:to>
      <xdr:col>21</xdr:col>
      <xdr:colOff>542653</xdr:colOff>
      <xdr:row>17</xdr:row>
      <xdr:rowOff>147502</xdr:rowOff>
    </xdr:to>
    <xdr:sp macro="" textlink="">
      <xdr:nvSpPr>
        <xdr:cNvPr id="49" name="Rectangle: Rounded Corners 48">
          <a:extLst>
            <a:ext uri="{FF2B5EF4-FFF2-40B4-BE49-F238E27FC236}">
              <a16:creationId xmlns:a16="http://schemas.microsoft.com/office/drawing/2014/main" id="{3D8575DF-D42B-49FC-AD87-FEACCFBCF588}"/>
            </a:ext>
          </a:extLst>
        </xdr:cNvPr>
        <xdr:cNvSpPr/>
      </xdr:nvSpPr>
      <xdr:spPr>
        <a:xfrm>
          <a:off x="12587423" y="2341517"/>
          <a:ext cx="1780087" cy="1058092"/>
        </a:xfrm>
        <a:prstGeom prst="roundRect">
          <a:avLst/>
        </a:prstGeom>
        <a:solidFill>
          <a:schemeClr val="bg1"/>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127091</xdr:colOff>
      <xdr:row>32</xdr:row>
      <xdr:rowOff>36467</xdr:rowOff>
    </xdr:from>
    <xdr:to>
      <xdr:col>21</xdr:col>
      <xdr:colOff>544559</xdr:colOff>
      <xdr:row>38</xdr:row>
      <xdr:rowOff>33202</xdr:rowOff>
    </xdr:to>
    <xdr:sp macro="" textlink="">
      <xdr:nvSpPr>
        <xdr:cNvPr id="50" name="Rectangle: Rounded Corners 49">
          <a:extLst>
            <a:ext uri="{FF2B5EF4-FFF2-40B4-BE49-F238E27FC236}">
              <a16:creationId xmlns:a16="http://schemas.microsoft.com/office/drawing/2014/main" id="{4AABFAD4-08C8-480E-A8EE-01B348DE64F8}"/>
            </a:ext>
          </a:extLst>
        </xdr:cNvPr>
        <xdr:cNvSpPr/>
      </xdr:nvSpPr>
      <xdr:spPr>
        <a:xfrm>
          <a:off x="12591234" y="5941967"/>
          <a:ext cx="1778182" cy="1058092"/>
        </a:xfrm>
        <a:prstGeom prst="roundRect">
          <a:avLst/>
        </a:prstGeom>
        <a:solidFill>
          <a:schemeClr val="bg1"/>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141514</xdr:colOff>
      <xdr:row>42</xdr:row>
      <xdr:rowOff>40822</xdr:rowOff>
    </xdr:from>
    <xdr:to>
      <xdr:col>21</xdr:col>
      <xdr:colOff>558982</xdr:colOff>
      <xdr:row>48</xdr:row>
      <xdr:rowOff>45721</xdr:rowOff>
    </xdr:to>
    <xdr:sp macro="" textlink="">
      <xdr:nvSpPr>
        <xdr:cNvPr id="51" name="Rectangle: Rounded Corners 50">
          <a:extLst>
            <a:ext uri="{FF2B5EF4-FFF2-40B4-BE49-F238E27FC236}">
              <a16:creationId xmlns:a16="http://schemas.microsoft.com/office/drawing/2014/main" id="{FD856C27-4D40-41B0-AA52-8B7A2B23A850}"/>
            </a:ext>
          </a:extLst>
        </xdr:cNvPr>
        <xdr:cNvSpPr/>
      </xdr:nvSpPr>
      <xdr:spPr>
        <a:xfrm>
          <a:off x="12605657" y="7715251"/>
          <a:ext cx="1778182" cy="1066256"/>
        </a:xfrm>
        <a:prstGeom prst="roundRect">
          <a:avLst/>
        </a:prstGeom>
        <a:solidFill>
          <a:schemeClr val="bg1"/>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26</xdr:col>
      <xdr:colOff>639536</xdr:colOff>
      <xdr:row>40</xdr:row>
      <xdr:rowOff>108857</xdr:rowOff>
    </xdr:from>
    <xdr:ext cx="184731" cy="245901"/>
    <xdr:sp macro="" textlink="">
      <xdr:nvSpPr>
        <xdr:cNvPr id="53" name="TextBox 52">
          <a:extLst>
            <a:ext uri="{FF2B5EF4-FFF2-40B4-BE49-F238E27FC236}">
              <a16:creationId xmlns:a16="http://schemas.microsoft.com/office/drawing/2014/main" id="{CFD94F18-33C6-42B9-A591-E720F37C2DD8}"/>
            </a:ext>
          </a:extLst>
        </xdr:cNvPr>
        <xdr:cNvSpPr txBox="1"/>
      </xdr:nvSpPr>
      <xdr:spPr>
        <a:xfrm>
          <a:off x="17866179" y="7429500"/>
          <a:ext cx="184731"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19</xdr:col>
      <xdr:colOff>172809</xdr:colOff>
      <xdr:row>23</xdr:row>
      <xdr:rowOff>31297</xdr:rowOff>
    </xdr:from>
    <xdr:to>
      <xdr:col>21</xdr:col>
      <xdr:colOff>542924</xdr:colOff>
      <xdr:row>25</xdr:row>
      <xdr:rowOff>121104</xdr:rowOff>
    </xdr:to>
    <xdr:sp macro="" textlink="">
      <xdr:nvSpPr>
        <xdr:cNvPr id="55" name="TextBox 54">
          <a:extLst>
            <a:ext uri="{FF2B5EF4-FFF2-40B4-BE49-F238E27FC236}">
              <a16:creationId xmlns:a16="http://schemas.microsoft.com/office/drawing/2014/main" id="{EE540DBE-CE2F-4990-8DF7-9C063AE560DD}"/>
            </a:ext>
          </a:extLst>
        </xdr:cNvPr>
        <xdr:cNvSpPr txBox="1"/>
      </xdr:nvSpPr>
      <xdr:spPr>
        <a:xfrm>
          <a:off x="12736284" y="4431847"/>
          <a:ext cx="1741715" cy="451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TOTAL QUANTITY</a:t>
          </a:r>
        </a:p>
      </xdr:txBody>
    </xdr:sp>
    <xdr:clientData/>
  </xdr:twoCellAnchor>
  <xdr:twoCellAnchor>
    <xdr:from>
      <xdr:col>19</xdr:col>
      <xdr:colOff>408214</xdr:colOff>
      <xdr:row>14</xdr:row>
      <xdr:rowOff>155122</xdr:rowOff>
    </xdr:from>
    <xdr:to>
      <xdr:col>21</xdr:col>
      <xdr:colOff>476250</xdr:colOff>
      <xdr:row>17</xdr:row>
      <xdr:rowOff>63954</xdr:rowOff>
    </xdr:to>
    <xdr:sp macro="" textlink="'Pivot Details'!F5">
      <xdr:nvSpPr>
        <xdr:cNvPr id="56" name="TextBox 55">
          <a:extLst>
            <a:ext uri="{FF2B5EF4-FFF2-40B4-BE49-F238E27FC236}">
              <a16:creationId xmlns:a16="http://schemas.microsoft.com/office/drawing/2014/main" id="{31FA89B1-14F3-4161-8D1E-EEC6D6873C23}"/>
            </a:ext>
          </a:extLst>
        </xdr:cNvPr>
        <xdr:cNvSpPr txBox="1"/>
      </xdr:nvSpPr>
      <xdr:spPr>
        <a:xfrm>
          <a:off x="12971689" y="2926897"/>
          <a:ext cx="1439636" cy="451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29FE4E-7577-48DC-98DF-8DCBD393798A}" type="TxLink">
            <a:rPr lang="en-US" sz="1600">
              <a:solidFill>
                <a:schemeClr val="dk1"/>
              </a:solidFill>
              <a:latin typeface="+mn-lt"/>
              <a:ea typeface="+mn-ea"/>
              <a:cs typeface="+mn-cs"/>
            </a:rPr>
            <a:pPr marL="0" indent="0"/>
            <a:t>$15,891.76 </a:t>
          </a:fld>
          <a:endParaRPr lang="en-US" sz="1600">
            <a:solidFill>
              <a:schemeClr val="dk1"/>
            </a:solidFill>
            <a:latin typeface="+mn-lt"/>
            <a:ea typeface="+mn-ea"/>
            <a:cs typeface="+mn-cs"/>
          </a:endParaRPr>
        </a:p>
      </xdr:txBody>
    </xdr:sp>
    <xdr:clientData/>
  </xdr:twoCellAnchor>
  <xdr:twoCellAnchor>
    <xdr:from>
      <xdr:col>19</xdr:col>
      <xdr:colOff>288471</xdr:colOff>
      <xdr:row>13</xdr:row>
      <xdr:rowOff>47625</xdr:rowOff>
    </xdr:from>
    <xdr:to>
      <xdr:col>21</xdr:col>
      <xdr:colOff>419100</xdr:colOff>
      <xdr:row>15</xdr:row>
      <xdr:rowOff>137432</xdr:rowOff>
    </xdr:to>
    <xdr:sp macro="" textlink="">
      <xdr:nvSpPr>
        <xdr:cNvPr id="57" name="TextBox 56">
          <a:extLst>
            <a:ext uri="{FF2B5EF4-FFF2-40B4-BE49-F238E27FC236}">
              <a16:creationId xmlns:a16="http://schemas.microsoft.com/office/drawing/2014/main" id="{95B728E4-55E8-445A-A733-894EBEE0D643}"/>
            </a:ext>
          </a:extLst>
        </xdr:cNvPr>
        <xdr:cNvSpPr txBox="1"/>
      </xdr:nvSpPr>
      <xdr:spPr>
        <a:xfrm>
          <a:off x="12851946" y="2638425"/>
          <a:ext cx="1502229" cy="451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TOTAL PROFIT</a:t>
          </a:r>
        </a:p>
      </xdr:txBody>
    </xdr:sp>
    <xdr:clientData/>
  </xdr:twoCellAnchor>
  <xdr:twoCellAnchor>
    <xdr:from>
      <xdr:col>19</xdr:col>
      <xdr:colOff>287110</xdr:colOff>
      <xdr:row>5</xdr:row>
      <xdr:rowOff>107497</xdr:rowOff>
    </xdr:from>
    <xdr:to>
      <xdr:col>21</xdr:col>
      <xdr:colOff>381000</xdr:colOff>
      <xdr:row>8</xdr:row>
      <xdr:rowOff>20412</xdr:rowOff>
    </xdr:to>
    <xdr:sp macro="" textlink="'Pivot Details'!F2">
      <xdr:nvSpPr>
        <xdr:cNvPr id="58" name="TextBox 57">
          <a:extLst>
            <a:ext uri="{FF2B5EF4-FFF2-40B4-BE49-F238E27FC236}">
              <a16:creationId xmlns:a16="http://schemas.microsoft.com/office/drawing/2014/main" id="{43A6F13A-5C84-4920-A0AE-21A16A122943}"/>
            </a:ext>
          </a:extLst>
        </xdr:cNvPr>
        <xdr:cNvSpPr txBox="1"/>
      </xdr:nvSpPr>
      <xdr:spPr>
        <a:xfrm>
          <a:off x="12850585" y="1250497"/>
          <a:ext cx="1465490" cy="45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177E7B-83F3-433D-A6B4-90FA59CF3871}" type="TxLink">
            <a:rPr lang="en-US" sz="1600">
              <a:solidFill>
                <a:schemeClr val="dk1"/>
              </a:solidFill>
              <a:latin typeface="+mn-lt"/>
              <a:ea typeface="+mn-ea"/>
              <a:cs typeface="+mn-cs"/>
            </a:rPr>
            <a:pPr marL="0" indent="0"/>
            <a:t>$128,363.13 </a:t>
          </a:fld>
          <a:endParaRPr lang="en-US" sz="1600">
            <a:solidFill>
              <a:schemeClr val="dk1"/>
            </a:solidFill>
            <a:latin typeface="+mn-lt"/>
            <a:ea typeface="+mn-ea"/>
            <a:cs typeface="+mn-cs"/>
          </a:endParaRPr>
        </a:p>
      </xdr:txBody>
    </xdr:sp>
    <xdr:clientData/>
  </xdr:twoCellAnchor>
  <xdr:twoCellAnchor>
    <xdr:from>
      <xdr:col>19</xdr:col>
      <xdr:colOff>312962</xdr:colOff>
      <xdr:row>3</xdr:row>
      <xdr:rowOff>151040</xdr:rowOff>
    </xdr:from>
    <xdr:to>
      <xdr:col>21</xdr:col>
      <xdr:colOff>361949</xdr:colOff>
      <xdr:row>6</xdr:row>
      <xdr:rowOff>63954</xdr:rowOff>
    </xdr:to>
    <xdr:sp macro="" textlink="">
      <xdr:nvSpPr>
        <xdr:cNvPr id="59" name="TextBox 58">
          <a:extLst>
            <a:ext uri="{FF2B5EF4-FFF2-40B4-BE49-F238E27FC236}">
              <a16:creationId xmlns:a16="http://schemas.microsoft.com/office/drawing/2014/main" id="{91C198A1-1D77-465A-9292-49BB1C5B9F97}"/>
            </a:ext>
          </a:extLst>
        </xdr:cNvPr>
        <xdr:cNvSpPr txBox="1"/>
      </xdr:nvSpPr>
      <xdr:spPr>
        <a:xfrm>
          <a:off x="12876437" y="932090"/>
          <a:ext cx="1420587" cy="45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SALES</a:t>
          </a:r>
        </a:p>
      </xdr:txBody>
    </xdr:sp>
    <xdr:clientData/>
  </xdr:twoCellAnchor>
  <xdr:twoCellAnchor>
    <xdr:from>
      <xdr:col>19</xdr:col>
      <xdr:colOff>646337</xdr:colOff>
      <xdr:row>45</xdr:row>
      <xdr:rowOff>14968</xdr:rowOff>
    </xdr:from>
    <xdr:to>
      <xdr:col>21</xdr:col>
      <xdr:colOff>532038</xdr:colOff>
      <xdr:row>47</xdr:row>
      <xdr:rowOff>108857</xdr:rowOff>
    </xdr:to>
    <xdr:sp macro="" textlink="'Pivot Details'!F14">
      <xdr:nvSpPr>
        <xdr:cNvPr id="61" name="TextBox 60">
          <a:extLst>
            <a:ext uri="{FF2B5EF4-FFF2-40B4-BE49-F238E27FC236}">
              <a16:creationId xmlns:a16="http://schemas.microsoft.com/office/drawing/2014/main" id="{DB562768-D38D-4BA1-9D68-83B6B246DAB3}"/>
            </a:ext>
          </a:extLst>
        </xdr:cNvPr>
        <xdr:cNvSpPr txBox="1"/>
      </xdr:nvSpPr>
      <xdr:spPr>
        <a:xfrm>
          <a:off x="13209812" y="8396968"/>
          <a:ext cx="1257301" cy="45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B44800-F0B2-4DEF-8314-DF9BE1431BAB}" type="TxLink">
            <a:rPr lang="en-US" sz="1600">
              <a:solidFill>
                <a:schemeClr val="dk1"/>
              </a:solidFill>
              <a:latin typeface="+mn-lt"/>
              <a:ea typeface="+mn-ea"/>
              <a:cs typeface="+mn-cs"/>
            </a:rPr>
            <a:pPr marL="0" indent="0"/>
            <a:t>12.4%</a:t>
          </a:fld>
          <a:endParaRPr lang="en-US" sz="1600">
            <a:solidFill>
              <a:schemeClr val="dk1"/>
            </a:solidFill>
            <a:latin typeface="+mn-lt"/>
            <a:ea typeface="+mn-ea"/>
            <a:cs typeface="+mn-cs"/>
          </a:endParaRPr>
        </a:p>
      </xdr:txBody>
    </xdr:sp>
    <xdr:clientData/>
  </xdr:twoCellAnchor>
  <xdr:twoCellAnchor>
    <xdr:from>
      <xdr:col>19</xdr:col>
      <xdr:colOff>250370</xdr:colOff>
      <xdr:row>43</xdr:row>
      <xdr:rowOff>84363</xdr:rowOff>
    </xdr:from>
    <xdr:to>
      <xdr:col>21</xdr:col>
      <xdr:colOff>523875</xdr:colOff>
      <xdr:row>45</xdr:row>
      <xdr:rowOff>178253</xdr:rowOff>
    </xdr:to>
    <xdr:sp macro="" textlink="">
      <xdr:nvSpPr>
        <xdr:cNvPr id="62" name="TextBox 61">
          <a:extLst>
            <a:ext uri="{FF2B5EF4-FFF2-40B4-BE49-F238E27FC236}">
              <a16:creationId xmlns:a16="http://schemas.microsoft.com/office/drawing/2014/main" id="{E0EA0904-171F-4738-9779-AF1F833D9C16}"/>
            </a:ext>
          </a:extLst>
        </xdr:cNvPr>
        <xdr:cNvSpPr txBox="1"/>
      </xdr:nvSpPr>
      <xdr:spPr>
        <a:xfrm>
          <a:off x="12813845" y="8104413"/>
          <a:ext cx="1645105" cy="45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PROFIT MARGIN</a:t>
          </a:r>
        </a:p>
      </xdr:txBody>
    </xdr:sp>
    <xdr:clientData/>
  </xdr:twoCellAnchor>
  <xdr:twoCellAnchor>
    <xdr:from>
      <xdr:col>19</xdr:col>
      <xdr:colOff>680355</xdr:colOff>
      <xdr:row>34</xdr:row>
      <xdr:rowOff>160564</xdr:rowOff>
    </xdr:from>
    <xdr:to>
      <xdr:col>21</xdr:col>
      <xdr:colOff>566056</xdr:colOff>
      <xdr:row>37</xdr:row>
      <xdr:rowOff>69397</xdr:rowOff>
    </xdr:to>
    <xdr:sp macro="" textlink="'Pivot Details'!F11">
      <xdr:nvSpPr>
        <xdr:cNvPr id="63" name="TextBox 62">
          <a:extLst>
            <a:ext uri="{FF2B5EF4-FFF2-40B4-BE49-F238E27FC236}">
              <a16:creationId xmlns:a16="http://schemas.microsoft.com/office/drawing/2014/main" id="{C0502B2C-D33E-4890-BBD5-E2A5A0093488}"/>
            </a:ext>
          </a:extLst>
        </xdr:cNvPr>
        <xdr:cNvSpPr txBox="1"/>
      </xdr:nvSpPr>
      <xdr:spPr>
        <a:xfrm>
          <a:off x="13243830" y="6770914"/>
          <a:ext cx="1257301" cy="451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D39F9C-3133-40D1-B5CF-5DF419F82DC1}" type="TxLink">
            <a:rPr lang="en-US" sz="1600">
              <a:solidFill>
                <a:schemeClr val="dk1"/>
              </a:solidFill>
              <a:latin typeface="+mn-lt"/>
              <a:ea typeface="+mn-ea"/>
              <a:cs typeface="+mn-cs"/>
            </a:rPr>
            <a:pPr marL="0" indent="0"/>
            <a:t>264</a:t>
          </a:fld>
          <a:endParaRPr lang="en-US" sz="1600">
            <a:solidFill>
              <a:schemeClr val="dk1"/>
            </a:solidFill>
            <a:latin typeface="+mn-lt"/>
            <a:ea typeface="+mn-ea"/>
            <a:cs typeface="+mn-cs"/>
          </a:endParaRPr>
        </a:p>
      </xdr:txBody>
    </xdr:sp>
    <xdr:clientData/>
  </xdr:twoCellAnchor>
  <xdr:twoCellAnchor>
    <xdr:from>
      <xdr:col>19</xdr:col>
      <xdr:colOff>276225</xdr:colOff>
      <xdr:row>33</xdr:row>
      <xdr:rowOff>23132</xdr:rowOff>
    </xdr:from>
    <xdr:to>
      <xdr:col>21</xdr:col>
      <xdr:colOff>381000</xdr:colOff>
      <xdr:row>35</xdr:row>
      <xdr:rowOff>117021</xdr:rowOff>
    </xdr:to>
    <xdr:sp macro="" textlink="">
      <xdr:nvSpPr>
        <xdr:cNvPr id="64" name="TextBox 63">
          <a:extLst>
            <a:ext uri="{FF2B5EF4-FFF2-40B4-BE49-F238E27FC236}">
              <a16:creationId xmlns:a16="http://schemas.microsoft.com/office/drawing/2014/main" id="{05D9E10B-DFDC-4BE3-8787-AFB8EE67FBB7}"/>
            </a:ext>
          </a:extLst>
        </xdr:cNvPr>
        <xdr:cNvSpPr txBox="1"/>
      </xdr:nvSpPr>
      <xdr:spPr>
        <a:xfrm>
          <a:off x="12839700" y="6233432"/>
          <a:ext cx="1476375" cy="455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TOTAL ORDER</a:t>
          </a:r>
        </a:p>
      </xdr:txBody>
    </xdr:sp>
    <xdr:clientData/>
  </xdr:twoCellAnchor>
  <xdr:twoCellAnchor>
    <xdr:from>
      <xdr:col>19</xdr:col>
      <xdr:colOff>651780</xdr:colOff>
      <xdr:row>24</xdr:row>
      <xdr:rowOff>140154</xdr:rowOff>
    </xdr:from>
    <xdr:to>
      <xdr:col>21</xdr:col>
      <xdr:colOff>537481</xdr:colOff>
      <xdr:row>27</xdr:row>
      <xdr:rowOff>48986</xdr:rowOff>
    </xdr:to>
    <xdr:sp macro="" textlink="'Pivot Details'!F8">
      <xdr:nvSpPr>
        <xdr:cNvPr id="65" name="TextBox 64">
          <a:extLst>
            <a:ext uri="{FF2B5EF4-FFF2-40B4-BE49-F238E27FC236}">
              <a16:creationId xmlns:a16="http://schemas.microsoft.com/office/drawing/2014/main" id="{A2DB2588-9661-44AA-9B89-24BB9DE4670B}"/>
            </a:ext>
          </a:extLst>
        </xdr:cNvPr>
        <xdr:cNvSpPr txBox="1"/>
      </xdr:nvSpPr>
      <xdr:spPr>
        <a:xfrm>
          <a:off x="13215255" y="4940754"/>
          <a:ext cx="1257301" cy="451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A8813B-B5E3-46C0-B532-9644DAED8F27}" type="TxLink">
            <a:rPr lang="en-US" sz="1600">
              <a:solidFill>
                <a:schemeClr val="dk1"/>
              </a:solidFill>
              <a:latin typeface="+mn-lt"/>
              <a:ea typeface="+mn-ea"/>
              <a:cs typeface="+mn-cs"/>
            </a:rPr>
            <a:pPr marL="0" indent="0"/>
            <a:t>1,960</a:t>
          </a:fld>
          <a:endParaRPr lang="en-US" sz="1600">
            <a:solidFill>
              <a:schemeClr val="dk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 refreshedDate="46279.937919097225" createdVersion="7" refreshedVersion="7" minRefreshableVersion="3" recordCount="9994" xr:uid="{CE221546-8DB5-4560-8ACF-3261E7D243CA}">
  <cacheSource type="worksheet">
    <worksheetSource name="SalesData"/>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 numFmtId="0">
      <sharedItems/>
    </cacheField>
    <cacheField name="Year-Month" numFmtId="0">
      <sharedItems count="48">
        <s v="Nov 2013"/>
        <s v="Jun 2013"/>
        <s v="Oct 2012"/>
        <s v="Jun 2011"/>
        <s v="Apr 2014"/>
        <s v="Dec 2013"/>
        <s v="Nov 2012"/>
        <s v="Nov 2011"/>
        <s v="May 2011"/>
        <s v="Aug 2011"/>
        <s v="Jul 2014"/>
        <s v="Sep 2012"/>
        <s v="Jan 2013"/>
        <s v="Oct 2014"/>
        <s v="Dec 2012"/>
        <s v="Sep 2014"/>
        <s v="Jul 2013"/>
        <s v="Mar 2013"/>
        <s v="Oct 2011"/>
        <s v="Apr 2012"/>
        <s v="Dec 2011"/>
        <s v="Sep 2013"/>
        <s v="Dec 2014"/>
        <s v="Nov 2014"/>
        <s v="May 2014"/>
        <s v="Apr 2013"/>
        <s v="Jan 2012"/>
        <s v="Jun 2014"/>
        <s v="Aug 2013"/>
        <s v="Mar 2012"/>
        <s v="Sep 2011"/>
        <s v="Feb 2014"/>
        <s v="Oct 2013"/>
        <s v="May 2012"/>
        <s v="Mar 2011"/>
        <s v="May 2013"/>
        <s v="Feb 2012"/>
        <s v="Aug 2012"/>
        <s v="Jul 2012"/>
        <s v="Jul 2011"/>
        <s v="Jun 2012"/>
        <s v="Apr 2011"/>
        <s v="Mar 2014"/>
        <s v="Aug 2014"/>
        <s v="Jan 2014"/>
        <s v="Feb 2011"/>
        <s v="Jan 2011"/>
        <s v="Feb 2013"/>
      </sharedItems>
    </cacheField>
    <cacheField name="Distinct Order I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68416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09T00:00:00"/>
    <d v="2013-11-12T00:00:00"/>
    <x v="0"/>
    <s v="CG-12520"/>
    <x v="0"/>
    <x v="0"/>
    <s v="United States"/>
    <s v="Henderson"/>
    <x v="0"/>
    <n v="42420"/>
    <x v="0"/>
    <s v="FUR-BO-10001798"/>
    <x v="0"/>
    <s v="Bookcases"/>
    <x v="0"/>
    <n v="261.95999999999998"/>
    <n v="2"/>
    <n v="0"/>
    <n v="41.913600000000002"/>
    <s v="Nov"/>
    <x v="0"/>
    <n v="1"/>
  </r>
  <r>
    <n v="2"/>
    <s v="CA-2013-152156"/>
    <x v="0"/>
    <d v="2013-11-09T00:00:00"/>
    <d v="2013-11-12T00:00:00"/>
    <x v="0"/>
    <s v="CG-12520"/>
    <x v="0"/>
    <x v="0"/>
    <s v="United States"/>
    <s v="Henderson"/>
    <x v="0"/>
    <n v="42420"/>
    <x v="0"/>
    <s v="FUR-CH-10000454"/>
    <x v="0"/>
    <s v="Chairs"/>
    <x v="1"/>
    <n v="731.93999999999994"/>
    <n v="3"/>
    <n v="0"/>
    <n v="219.58199999999997"/>
    <s v="Nov"/>
    <x v="0"/>
    <n v="0"/>
  </r>
  <r>
    <n v="3"/>
    <s v="CA-2013-138688"/>
    <x v="0"/>
    <d v="2013-06-13T00:00:00"/>
    <d v="2013-06-17T00:00:00"/>
    <x v="0"/>
    <s v="DV-13045"/>
    <x v="1"/>
    <x v="1"/>
    <s v="United States"/>
    <s v="Los Angeles"/>
    <x v="1"/>
    <n v="90036"/>
    <x v="1"/>
    <s v="OFF-LA-10000240"/>
    <x v="1"/>
    <s v="Labels"/>
    <x v="2"/>
    <n v="14.62"/>
    <n v="2"/>
    <n v="0"/>
    <n v="6.8713999999999995"/>
    <s v="Jun"/>
    <x v="1"/>
    <n v="1"/>
  </r>
  <r>
    <n v="4"/>
    <s v="US-2012-108966"/>
    <x v="1"/>
    <d v="2012-10-11T00:00:00"/>
    <d v="2012-10-18T00:00:00"/>
    <x v="1"/>
    <s v="SO-20335"/>
    <x v="2"/>
    <x v="0"/>
    <s v="United States"/>
    <s v="Fort Lauderdale"/>
    <x v="2"/>
    <n v="33311"/>
    <x v="0"/>
    <s v="FUR-TA-10000577"/>
    <x v="0"/>
    <s v="Tables"/>
    <x v="3"/>
    <n v="957.57749999999999"/>
    <n v="5"/>
    <n v="0.45"/>
    <n v="-383.03100000000006"/>
    <s v="Oct"/>
    <x v="2"/>
    <n v="1"/>
  </r>
  <r>
    <n v="5"/>
    <s v="US-2012-108966"/>
    <x v="1"/>
    <d v="2012-10-11T00:00:00"/>
    <d v="2012-10-18T00:00:00"/>
    <x v="1"/>
    <s v="SO-20335"/>
    <x v="2"/>
    <x v="0"/>
    <s v="United States"/>
    <s v="Fort Lauderdale"/>
    <x v="2"/>
    <n v="33311"/>
    <x v="0"/>
    <s v="OFF-ST-10000760"/>
    <x v="1"/>
    <s v="Storage"/>
    <x v="4"/>
    <n v="22.368000000000002"/>
    <n v="2"/>
    <n v="0.2"/>
    <n v="2.5163999999999991"/>
    <s v="Oct"/>
    <x v="2"/>
    <n v="0"/>
  </r>
  <r>
    <n v="6"/>
    <s v="CA-2011-115812"/>
    <x v="2"/>
    <d v="2011-06-09T00:00:00"/>
    <d v="2011-06-14T00:00:00"/>
    <x v="1"/>
    <s v="BH-11710"/>
    <x v="3"/>
    <x v="0"/>
    <s v="United States"/>
    <s v="Los Angeles"/>
    <x v="1"/>
    <n v="90032"/>
    <x v="1"/>
    <s v="FUR-FU-10001487"/>
    <x v="0"/>
    <s v="Furnishings"/>
    <x v="5"/>
    <n v="48.86"/>
    <n v="7"/>
    <n v="0"/>
    <n v="14.169399999999996"/>
    <s v="Jun"/>
    <x v="3"/>
    <n v="1"/>
  </r>
  <r>
    <n v="7"/>
    <s v="CA-2011-115812"/>
    <x v="2"/>
    <d v="2011-06-09T00:00:00"/>
    <d v="2011-06-14T00:00:00"/>
    <x v="1"/>
    <s v="BH-11710"/>
    <x v="3"/>
    <x v="0"/>
    <s v="United States"/>
    <s v="Los Angeles"/>
    <x v="1"/>
    <n v="90032"/>
    <x v="1"/>
    <s v="OFF-AR-10002833"/>
    <x v="1"/>
    <s v="Art"/>
    <x v="6"/>
    <n v="7.28"/>
    <n v="4"/>
    <n v="0"/>
    <n v="1.9656000000000002"/>
    <s v="Jun"/>
    <x v="3"/>
    <n v="0"/>
  </r>
  <r>
    <n v="8"/>
    <s v="CA-2011-115812"/>
    <x v="2"/>
    <d v="2011-06-09T00:00:00"/>
    <d v="2011-06-14T00:00:00"/>
    <x v="1"/>
    <s v="BH-11710"/>
    <x v="3"/>
    <x v="0"/>
    <s v="United States"/>
    <s v="Los Angeles"/>
    <x v="1"/>
    <n v="90032"/>
    <x v="1"/>
    <s v="TEC-PH-10002275"/>
    <x v="2"/>
    <s v="Phones"/>
    <x v="7"/>
    <n v="907.15200000000004"/>
    <n v="6"/>
    <n v="0.2"/>
    <n v="90.715200000000038"/>
    <s v="Jun"/>
    <x v="3"/>
    <n v="0"/>
  </r>
  <r>
    <n v="9"/>
    <s v="CA-2011-115812"/>
    <x v="2"/>
    <d v="2011-06-09T00:00:00"/>
    <d v="2011-06-14T00:00:00"/>
    <x v="1"/>
    <s v="BH-11710"/>
    <x v="3"/>
    <x v="0"/>
    <s v="United States"/>
    <s v="Los Angeles"/>
    <x v="1"/>
    <n v="90032"/>
    <x v="1"/>
    <s v="OFF-BI-10003910"/>
    <x v="1"/>
    <s v="Binders"/>
    <x v="8"/>
    <n v="18.504000000000001"/>
    <n v="3"/>
    <n v="0.2"/>
    <n v="5.7824999999999998"/>
    <s v="Jun"/>
    <x v="3"/>
    <n v="0"/>
  </r>
  <r>
    <n v="10"/>
    <s v="CA-2011-115812"/>
    <x v="2"/>
    <d v="2011-06-09T00:00:00"/>
    <d v="2011-06-14T00:00:00"/>
    <x v="1"/>
    <s v="BH-11710"/>
    <x v="3"/>
    <x v="0"/>
    <s v="United States"/>
    <s v="Los Angeles"/>
    <x v="1"/>
    <n v="90032"/>
    <x v="1"/>
    <s v="OFF-AP-10002892"/>
    <x v="1"/>
    <s v="Appliances"/>
    <x v="9"/>
    <n v="114.9"/>
    <n v="5"/>
    <n v="0"/>
    <n v="34.469999999999992"/>
    <s v="Jun"/>
    <x v="3"/>
    <n v="0"/>
  </r>
  <r>
    <n v="11"/>
    <s v="CA-2011-115812"/>
    <x v="2"/>
    <d v="2011-06-09T00:00:00"/>
    <d v="2011-06-14T00:00:00"/>
    <x v="1"/>
    <s v="BH-11710"/>
    <x v="3"/>
    <x v="0"/>
    <s v="United States"/>
    <s v="Los Angeles"/>
    <x v="1"/>
    <n v="90032"/>
    <x v="1"/>
    <s v="FUR-TA-10001539"/>
    <x v="0"/>
    <s v="Tables"/>
    <x v="10"/>
    <n v="1706.1840000000002"/>
    <n v="9"/>
    <n v="0.2"/>
    <n v="85.309199999999805"/>
    <s v="Jun"/>
    <x v="3"/>
    <n v="0"/>
  </r>
  <r>
    <n v="12"/>
    <s v="CA-2011-115812"/>
    <x v="2"/>
    <d v="2011-06-09T00:00:00"/>
    <d v="2011-06-14T00:00:00"/>
    <x v="1"/>
    <s v="BH-11710"/>
    <x v="3"/>
    <x v="0"/>
    <s v="United States"/>
    <s v="Los Angeles"/>
    <x v="1"/>
    <n v="90032"/>
    <x v="1"/>
    <s v="TEC-PH-10002033"/>
    <x v="2"/>
    <s v="Phones"/>
    <x v="11"/>
    <n v="911.42399999999998"/>
    <n v="4"/>
    <n v="0.2"/>
    <n v="68.356800000000021"/>
    <s v="Jun"/>
    <x v="3"/>
    <n v="0"/>
  </r>
  <r>
    <n v="13"/>
    <s v="CA-2014-114412"/>
    <x v="3"/>
    <d v="2014-04-16T00:00:00"/>
    <d v="2014-04-21T00:00:00"/>
    <x v="1"/>
    <s v="AA-10480"/>
    <x v="4"/>
    <x v="0"/>
    <s v="United States"/>
    <s v="Concord"/>
    <x v="3"/>
    <n v="28027"/>
    <x v="0"/>
    <s v="OFF-PA-10002365"/>
    <x v="1"/>
    <s v="Paper"/>
    <x v="12"/>
    <n v="15.552000000000003"/>
    <n v="3"/>
    <n v="0.2"/>
    <n v="5.4432"/>
    <s v="Apr"/>
    <x v="4"/>
    <n v="1"/>
  </r>
  <r>
    <n v="14"/>
    <s v="CA-2013-161389"/>
    <x v="0"/>
    <d v="2013-12-06T00:00:00"/>
    <d v="2013-12-11T00:00:00"/>
    <x v="1"/>
    <s v="IM-15070"/>
    <x v="5"/>
    <x v="0"/>
    <s v="United States"/>
    <s v="Seattle"/>
    <x v="4"/>
    <n v="98103"/>
    <x v="1"/>
    <s v="OFF-BI-10003656"/>
    <x v="1"/>
    <s v="Binders"/>
    <x v="13"/>
    <n v="407.97600000000006"/>
    <n v="3"/>
    <n v="0.2"/>
    <n v="132.59219999999993"/>
    <s v="Dec"/>
    <x v="5"/>
    <n v="1"/>
  </r>
  <r>
    <n v="15"/>
    <s v="US-2012-118983"/>
    <x v="1"/>
    <d v="2012-11-22T00:00:00"/>
    <d v="2012-11-26T00:00:00"/>
    <x v="1"/>
    <s v="HP-14815"/>
    <x v="6"/>
    <x v="2"/>
    <s v="United States"/>
    <s v="Fort Worth"/>
    <x v="5"/>
    <n v="76106"/>
    <x v="2"/>
    <s v="OFF-AP-10002311"/>
    <x v="1"/>
    <s v="Appliances"/>
    <x v="14"/>
    <n v="68.809999999999988"/>
    <n v="5"/>
    <n v="0.8"/>
    <n v="-123.858"/>
    <s v="Nov"/>
    <x v="6"/>
    <n v="1"/>
  </r>
  <r>
    <n v="16"/>
    <s v="US-2012-118983"/>
    <x v="1"/>
    <d v="2012-11-22T00:00:00"/>
    <d v="2012-11-26T00:00:00"/>
    <x v="1"/>
    <s v="HP-14815"/>
    <x v="6"/>
    <x v="2"/>
    <s v="United States"/>
    <s v="Fort Worth"/>
    <x v="5"/>
    <n v="76106"/>
    <x v="2"/>
    <s v="OFF-BI-10000756"/>
    <x v="1"/>
    <s v="Binders"/>
    <x v="15"/>
    <n v="2.5439999999999996"/>
    <n v="3"/>
    <n v="0.8"/>
    <n v="-3.8160000000000016"/>
    <s v="Nov"/>
    <x v="6"/>
    <n v="0"/>
  </r>
  <r>
    <n v="17"/>
    <s v="CA-2011-105893"/>
    <x v="2"/>
    <d v="2011-11-11T00:00:00"/>
    <d v="2011-11-18T00:00:00"/>
    <x v="1"/>
    <s v="PK-19075"/>
    <x v="7"/>
    <x v="0"/>
    <s v="United States"/>
    <s v="Madison"/>
    <x v="6"/>
    <n v="53711"/>
    <x v="2"/>
    <s v="OFF-ST-10004186"/>
    <x v="1"/>
    <s v="Storage"/>
    <x v="16"/>
    <n v="665.88"/>
    <n v="6"/>
    <n v="0"/>
    <n v="13.317599999999999"/>
    <s v="Nov"/>
    <x v="7"/>
    <n v="1"/>
  </r>
  <r>
    <n v="18"/>
    <s v="CA-2011-167164"/>
    <x v="2"/>
    <d v="2011-05-13T00:00:00"/>
    <d v="2011-05-15T00:00:00"/>
    <x v="0"/>
    <s v="AG-10270"/>
    <x v="8"/>
    <x v="0"/>
    <s v="United States"/>
    <s v="West Jordan"/>
    <x v="7"/>
    <n v="84084"/>
    <x v="1"/>
    <s v="OFF-ST-10000107"/>
    <x v="1"/>
    <s v="Storage"/>
    <x v="17"/>
    <n v="55.5"/>
    <n v="2"/>
    <n v="0"/>
    <n v="9.9899999999999949"/>
    <s v="May"/>
    <x v="8"/>
    <n v="1"/>
  </r>
  <r>
    <n v="19"/>
    <s v="CA-2011-143336"/>
    <x v="2"/>
    <d v="2011-08-27T00:00:00"/>
    <d v="2011-09-01T00:00:00"/>
    <x v="0"/>
    <s v="ZD-21925"/>
    <x v="9"/>
    <x v="0"/>
    <s v="United States"/>
    <s v="San Francisco"/>
    <x v="1"/>
    <n v="94109"/>
    <x v="1"/>
    <s v="OFF-AR-10003056"/>
    <x v="1"/>
    <s v="Art"/>
    <x v="18"/>
    <n v="8.56"/>
    <n v="2"/>
    <n v="0"/>
    <n v="2.4823999999999993"/>
    <s v="Aug"/>
    <x v="9"/>
    <n v="1"/>
  </r>
  <r>
    <n v="20"/>
    <s v="CA-2011-143336"/>
    <x v="2"/>
    <d v="2011-08-27T00:00:00"/>
    <d v="2011-09-01T00:00:00"/>
    <x v="0"/>
    <s v="ZD-21925"/>
    <x v="9"/>
    <x v="0"/>
    <s v="United States"/>
    <s v="San Francisco"/>
    <x v="1"/>
    <n v="94109"/>
    <x v="1"/>
    <s v="TEC-PH-10001949"/>
    <x v="2"/>
    <s v="Phones"/>
    <x v="19"/>
    <n v="213.48000000000002"/>
    <n v="3"/>
    <n v="0.2"/>
    <n v="16.010999999999981"/>
    <s v="Aug"/>
    <x v="9"/>
    <n v="0"/>
  </r>
  <r>
    <n v="21"/>
    <s v="CA-2011-143336"/>
    <x v="2"/>
    <d v="2011-08-27T00:00:00"/>
    <d v="2011-09-01T00:00:00"/>
    <x v="0"/>
    <s v="ZD-21925"/>
    <x v="9"/>
    <x v="0"/>
    <s v="United States"/>
    <s v="San Francisco"/>
    <x v="1"/>
    <n v="94109"/>
    <x v="1"/>
    <s v="OFF-BI-10002215"/>
    <x v="1"/>
    <s v="Binders"/>
    <x v="20"/>
    <n v="22.72"/>
    <n v="4"/>
    <n v="0.2"/>
    <n v="7.3839999999999986"/>
    <s v="Aug"/>
    <x v="9"/>
    <n v="0"/>
  </r>
  <r>
    <n v="22"/>
    <s v="CA-2013-137330"/>
    <x v="0"/>
    <d v="2013-12-10T00:00:00"/>
    <d v="2013-12-14T00:00:00"/>
    <x v="1"/>
    <s v="KB-16585"/>
    <x v="10"/>
    <x v="1"/>
    <s v="United States"/>
    <s v="Fremont"/>
    <x v="8"/>
    <n v="68025"/>
    <x v="2"/>
    <s v="OFF-AR-10000246"/>
    <x v="1"/>
    <s v="Art"/>
    <x v="21"/>
    <n v="19.459999999999997"/>
    <n v="7"/>
    <n v="0"/>
    <n v="5.0595999999999997"/>
    <s v="Dec"/>
    <x v="5"/>
    <n v="1"/>
  </r>
  <r>
    <n v="23"/>
    <s v="CA-2013-137330"/>
    <x v="0"/>
    <d v="2013-12-10T00:00:00"/>
    <d v="2013-12-14T00:00:00"/>
    <x v="1"/>
    <s v="KB-16585"/>
    <x v="10"/>
    <x v="1"/>
    <s v="United States"/>
    <s v="Fremont"/>
    <x v="8"/>
    <n v="68025"/>
    <x v="2"/>
    <s v="OFF-AP-10001492"/>
    <x v="1"/>
    <s v="Appliances"/>
    <x v="22"/>
    <n v="60.339999999999996"/>
    <n v="7"/>
    <n v="0"/>
    <n v="15.688400000000001"/>
    <s v="Dec"/>
    <x v="5"/>
    <n v="0"/>
  </r>
  <r>
    <n v="24"/>
    <s v="US-2014-156909"/>
    <x v="3"/>
    <d v="2014-07-17T00:00:00"/>
    <d v="2014-07-19T00:00:00"/>
    <x v="0"/>
    <s v="SF-20065"/>
    <x v="11"/>
    <x v="0"/>
    <s v="United States"/>
    <s v="Philadelphia"/>
    <x v="9"/>
    <n v="19140"/>
    <x v="3"/>
    <s v="FUR-CH-10002774"/>
    <x v="0"/>
    <s v="Chairs"/>
    <x v="23"/>
    <n v="71.371999999999986"/>
    <n v="2"/>
    <n v="0.3"/>
    <n v="-1.0196000000000005"/>
    <s v="Jul"/>
    <x v="10"/>
    <n v="1"/>
  </r>
  <r>
    <n v="25"/>
    <s v="CA-2012-106320"/>
    <x v="1"/>
    <d v="2012-09-25T00:00:00"/>
    <d v="2012-09-30T00:00:00"/>
    <x v="1"/>
    <s v="EB-13870"/>
    <x v="12"/>
    <x v="0"/>
    <s v="United States"/>
    <s v="Orem"/>
    <x v="7"/>
    <n v="84057"/>
    <x v="1"/>
    <s v="FUR-TA-10000577"/>
    <x v="0"/>
    <s v="Tables"/>
    <x v="3"/>
    <n v="1044.6299999999999"/>
    <n v="3"/>
    <n v="0"/>
    <n v="240.26490000000001"/>
    <s v="Sep"/>
    <x v="11"/>
    <n v="1"/>
  </r>
  <r>
    <n v="26"/>
    <s v="CA-2013-121755"/>
    <x v="0"/>
    <d v="2013-01-16T00:00:00"/>
    <d v="2013-01-20T00:00:00"/>
    <x v="0"/>
    <s v="EH-13945"/>
    <x v="13"/>
    <x v="0"/>
    <s v="United States"/>
    <s v="Los Angeles"/>
    <x v="1"/>
    <n v="90049"/>
    <x v="1"/>
    <s v="OFF-BI-10001634"/>
    <x v="1"/>
    <s v="Binders"/>
    <x v="24"/>
    <n v="11.648000000000001"/>
    <n v="2"/>
    <n v="0.2"/>
    <n v="4.2224000000000004"/>
    <s v="Jan"/>
    <x v="12"/>
    <n v="1"/>
  </r>
  <r>
    <n v="27"/>
    <s v="CA-2013-121755"/>
    <x v="0"/>
    <d v="2013-01-16T00:00:00"/>
    <d v="2013-01-20T00:00:00"/>
    <x v="0"/>
    <s v="EH-13945"/>
    <x v="13"/>
    <x v="0"/>
    <s v="United States"/>
    <s v="Los Angeles"/>
    <x v="1"/>
    <n v="90049"/>
    <x v="1"/>
    <s v="TEC-AC-10003027"/>
    <x v="2"/>
    <s v="Accessories"/>
    <x v="25"/>
    <n v="90.570000000000007"/>
    <n v="3"/>
    <n v="0"/>
    <n v="11.774100000000004"/>
    <s v="Jan"/>
    <x v="12"/>
    <n v="0"/>
  </r>
  <r>
    <n v="28"/>
    <s v="US-2012-150630"/>
    <x v="1"/>
    <d v="2012-09-17T00:00:00"/>
    <d v="2012-09-21T00:00:00"/>
    <x v="1"/>
    <s v="TB-21520"/>
    <x v="14"/>
    <x v="0"/>
    <s v="United States"/>
    <s v="Philadelphia"/>
    <x v="9"/>
    <n v="19140"/>
    <x v="3"/>
    <s v="FUR-BO-10004834"/>
    <x v="0"/>
    <s v="Bookcases"/>
    <x v="26"/>
    <n v="3083.4300000000003"/>
    <n v="7"/>
    <n v="0.5"/>
    <n v="-1665.0522000000001"/>
    <s v="Sep"/>
    <x v="11"/>
    <n v="1"/>
  </r>
  <r>
    <n v="29"/>
    <s v="US-2012-150630"/>
    <x v="1"/>
    <d v="2012-09-17T00:00:00"/>
    <d v="2012-09-21T00:00:00"/>
    <x v="1"/>
    <s v="TB-21520"/>
    <x v="14"/>
    <x v="0"/>
    <s v="United States"/>
    <s v="Philadelphia"/>
    <x v="9"/>
    <n v="19140"/>
    <x v="3"/>
    <s v="OFF-BI-10000474"/>
    <x v="1"/>
    <s v="Binders"/>
    <x v="27"/>
    <n v="9.6180000000000021"/>
    <n v="2"/>
    <n v="0.7"/>
    <n v="-7.0532000000000004"/>
    <s v="Sep"/>
    <x v="11"/>
    <n v="0"/>
  </r>
  <r>
    <n v="30"/>
    <s v="US-2012-150630"/>
    <x v="1"/>
    <d v="2012-09-17T00:00:00"/>
    <d v="2012-09-21T00:00:00"/>
    <x v="1"/>
    <s v="TB-21520"/>
    <x v="14"/>
    <x v="0"/>
    <s v="United States"/>
    <s v="Philadelphia"/>
    <x v="9"/>
    <n v="19140"/>
    <x v="3"/>
    <s v="FUR-FU-10004848"/>
    <x v="0"/>
    <s v="Furnishings"/>
    <x v="28"/>
    <n v="124.20000000000002"/>
    <n v="3"/>
    <n v="0.2"/>
    <n v="15.524999999999991"/>
    <s v="Sep"/>
    <x v="11"/>
    <n v="0"/>
  </r>
  <r>
    <n v="31"/>
    <s v="US-2012-150630"/>
    <x v="1"/>
    <d v="2012-09-17T00:00:00"/>
    <d v="2012-09-21T00:00:00"/>
    <x v="1"/>
    <s v="TB-21520"/>
    <x v="14"/>
    <x v="0"/>
    <s v="United States"/>
    <s v="Philadelphia"/>
    <x v="9"/>
    <n v="19140"/>
    <x v="3"/>
    <s v="OFF-EN-10001509"/>
    <x v="1"/>
    <s v="Envelopes"/>
    <x v="29"/>
    <n v="3.2640000000000002"/>
    <n v="2"/>
    <n v="0.2"/>
    <n v="1.1015999999999997"/>
    <s v="Sep"/>
    <x v="11"/>
    <n v="0"/>
  </r>
  <r>
    <n v="32"/>
    <s v="US-2012-150630"/>
    <x v="1"/>
    <d v="2012-09-17T00:00:00"/>
    <d v="2012-09-21T00:00:00"/>
    <x v="1"/>
    <s v="TB-21520"/>
    <x v="14"/>
    <x v="0"/>
    <s v="United States"/>
    <s v="Philadelphia"/>
    <x v="9"/>
    <n v="19140"/>
    <x v="3"/>
    <s v="OFF-AR-10004042"/>
    <x v="1"/>
    <s v="Art"/>
    <x v="30"/>
    <n v="86.304000000000002"/>
    <n v="6"/>
    <n v="0.2"/>
    <n v="9.7091999999999885"/>
    <s v="Sep"/>
    <x v="11"/>
    <n v="0"/>
  </r>
  <r>
    <n v="33"/>
    <s v="US-2012-150630"/>
    <x v="1"/>
    <d v="2012-09-17T00:00:00"/>
    <d v="2012-09-21T00:00:00"/>
    <x v="1"/>
    <s v="TB-21520"/>
    <x v="14"/>
    <x v="0"/>
    <s v="United States"/>
    <s v="Philadelphia"/>
    <x v="9"/>
    <n v="19140"/>
    <x v="3"/>
    <s v="OFF-BI-10001525"/>
    <x v="1"/>
    <s v="Binders"/>
    <x v="31"/>
    <n v="6.8580000000000014"/>
    <n v="6"/>
    <n v="0.7"/>
    <n v="-5.7149999999999999"/>
    <s v="Sep"/>
    <x v="11"/>
    <n v="0"/>
  </r>
  <r>
    <n v="34"/>
    <s v="US-2012-150630"/>
    <x v="1"/>
    <d v="2012-09-17T00:00:00"/>
    <d v="2012-09-21T00:00:00"/>
    <x v="1"/>
    <s v="TB-21520"/>
    <x v="14"/>
    <x v="0"/>
    <s v="United States"/>
    <s v="Philadelphia"/>
    <x v="9"/>
    <n v="19140"/>
    <x v="3"/>
    <s v="OFF-AR-10001683"/>
    <x v="1"/>
    <s v="Art"/>
    <x v="32"/>
    <n v="15.76"/>
    <n v="2"/>
    <n v="0.2"/>
    <n v="3.5460000000000007"/>
    <s v="Sep"/>
    <x v="11"/>
    <n v="0"/>
  </r>
  <r>
    <n v="35"/>
    <s v="CA-2014-107727"/>
    <x v="3"/>
    <d v="2014-10-20T00:00:00"/>
    <d v="2014-10-24T00:00:00"/>
    <x v="0"/>
    <s v="MA-17560"/>
    <x v="15"/>
    <x v="2"/>
    <s v="United States"/>
    <s v="Houston"/>
    <x v="5"/>
    <n v="77095"/>
    <x v="2"/>
    <s v="OFF-PA-10000249"/>
    <x v="1"/>
    <s v="Paper"/>
    <x v="33"/>
    <n v="29.472000000000001"/>
    <n v="3"/>
    <n v="0.2"/>
    <n v="9.9467999999999979"/>
    <s v="Oct"/>
    <x v="13"/>
    <n v="1"/>
  </r>
  <r>
    <n v="36"/>
    <s v="CA-2013-117590"/>
    <x v="0"/>
    <d v="2013-12-09T00:00:00"/>
    <d v="2013-12-11T00:00:00"/>
    <x v="2"/>
    <s v="GH-14485"/>
    <x v="16"/>
    <x v="1"/>
    <s v="United States"/>
    <s v="Richardson"/>
    <x v="5"/>
    <n v="75080"/>
    <x v="2"/>
    <s v="TEC-PH-10004977"/>
    <x v="2"/>
    <s v="Phones"/>
    <x v="34"/>
    <n v="1097.5440000000003"/>
    <n v="7"/>
    <n v="0.2"/>
    <n v="123.47369999999989"/>
    <s v="Dec"/>
    <x v="5"/>
    <n v="1"/>
  </r>
  <r>
    <n v="37"/>
    <s v="CA-2013-117590"/>
    <x v="0"/>
    <d v="2013-12-09T00:00:00"/>
    <d v="2013-12-11T00:00:00"/>
    <x v="2"/>
    <s v="GH-14485"/>
    <x v="16"/>
    <x v="1"/>
    <s v="United States"/>
    <s v="Richardson"/>
    <x v="5"/>
    <n v="75080"/>
    <x v="2"/>
    <s v="FUR-FU-10003664"/>
    <x v="0"/>
    <s v="Furnishings"/>
    <x v="35"/>
    <n v="190.92"/>
    <n v="5"/>
    <n v="0.6"/>
    <n v="-147.96300000000002"/>
    <s v="Dec"/>
    <x v="5"/>
    <n v="0"/>
  </r>
  <r>
    <n v="38"/>
    <s v="CA-2012-117415"/>
    <x v="1"/>
    <d v="2012-12-27T00:00:00"/>
    <d v="2012-12-31T00:00:00"/>
    <x v="1"/>
    <s v="SN-20710"/>
    <x v="17"/>
    <x v="2"/>
    <s v="United States"/>
    <s v="Houston"/>
    <x v="5"/>
    <n v="77041"/>
    <x v="2"/>
    <s v="OFF-EN-10002986"/>
    <x v="1"/>
    <s v="Envelopes"/>
    <x v="36"/>
    <n v="113.328"/>
    <n v="9"/>
    <n v="0.2"/>
    <n v="35.414999999999999"/>
    <s v="Dec"/>
    <x v="14"/>
    <n v="1"/>
  </r>
  <r>
    <n v="39"/>
    <s v="CA-2012-117415"/>
    <x v="1"/>
    <d v="2012-12-27T00:00:00"/>
    <d v="2012-12-31T00:00:00"/>
    <x v="1"/>
    <s v="SN-20710"/>
    <x v="17"/>
    <x v="2"/>
    <s v="United States"/>
    <s v="Houston"/>
    <x v="5"/>
    <n v="77041"/>
    <x v="2"/>
    <s v="FUR-BO-10002545"/>
    <x v="0"/>
    <s v="Bookcases"/>
    <x v="37"/>
    <n v="532.39919999999995"/>
    <n v="3"/>
    <n v="0.32"/>
    <n v="-46.976400000000012"/>
    <s v="Dec"/>
    <x v="14"/>
    <n v="0"/>
  </r>
  <r>
    <n v="40"/>
    <s v="CA-2012-117415"/>
    <x v="1"/>
    <d v="2012-12-27T00:00:00"/>
    <d v="2012-12-31T00:00:00"/>
    <x v="1"/>
    <s v="SN-20710"/>
    <x v="17"/>
    <x v="2"/>
    <s v="United States"/>
    <s v="Houston"/>
    <x v="5"/>
    <n v="77041"/>
    <x v="2"/>
    <s v="FUR-CH-10004218"/>
    <x v="0"/>
    <s v="Chairs"/>
    <x v="38"/>
    <n v="212.05799999999999"/>
    <n v="3"/>
    <n v="0.3"/>
    <n v="-15.146999999999991"/>
    <s v="Dec"/>
    <x v="14"/>
    <n v="0"/>
  </r>
  <r>
    <n v="41"/>
    <s v="CA-2012-117415"/>
    <x v="1"/>
    <d v="2012-12-27T00:00:00"/>
    <d v="2012-12-31T00:00:00"/>
    <x v="1"/>
    <s v="SN-20710"/>
    <x v="17"/>
    <x v="2"/>
    <s v="United States"/>
    <s v="Houston"/>
    <x v="5"/>
    <n v="77041"/>
    <x v="2"/>
    <s v="TEC-PH-10000486"/>
    <x v="2"/>
    <s v="Phones"/>
    <x v="39"/>
    <n v="371.16800000000001"/>
    <n v="4"/>
    <n v="0.2"/>
    <n v="41.756399999999957"/>
    <s v="Dec"/>
    <x v="14"/>
    <n v="0"/>
  </r>
  <r>
    <n v="42"/>
    <s v="CA-2014-120999"/>
    <x v="3"/>
    <d v="2014-09-11T00:00:00"/>
    <d v="2014-09-16T00:00:00"/>
    <x v="1"/>
    <s v="LC-16930"/>
    <x v="18"/>
    <x v="1"/>
    <s v="United States"/>
    <s v="Naperville"/>
    <x v="10"/>
    <n v="60540"/>
    <x v="2"/>
    <s v="TEC-PH-10004093"/>
    <x v="2"/>
    <s v="Phones"/>
    <x v="40"/>
    <n v="147.16800000000001"/>
    <n v="4"/>
    <n v="0.2"/>
    <n v="16.556399999999996"/>
    <s v="Sep"/>
    <x v="15"/>
    <n v="1"/>
  </r>
  <r>
    <n v="43"/>
    <s v="CA-2013-101343"/>
    <x v="0"/>
    <d v="2013-07-18T00:00:00"/>
    <d v="2013-07-23T00:00:00"/>
    <x v="1"/>
    <s v="RA-19885"/>
    <x v="19"/>
    <x v="1"/>
    <s v="United States"/>
    <s v="Los Angeles"/>
    <x v="1"/>
    <n v="90049"/>
    <x v="1"/>
    <s v="OFF-ST-10003479"/>
    <x v="1"/>
    <s v="Storage"/>
    <x v="41"/>
    <n v="77.88"/>
    <n v="2"/>
    <n v="0"/>
    <n v="3.8939999999999912"/>
    <s v="Jul"/>
    <x v="16"/>
    <n v="1"/>
  </r>
  <r>
    <n v="44"/>
    <s v="CA-2014-139619"/>
    <x v="3"/>
    <d v="2014-09-20T00:00:00"/>
    <d v="2014-09-24T00:00:00"/>
    <x v="1"/>
    <s v="ES-14080"/>
    <x v="20"/>
    <x v="1"/>
    <s v="United States"/>
    <s v="Melbourne"/>
    <x v="2"/>
    <n v="32935"/>
    <x v="0"/>
    <s v="OFF-ST-10003282"/>
    <x v="1"/>
    <s v="Storage"/>
    <x v="42"/>
    <n v="95.616"/>
    <n v="2"/>
    <n v="0.2"/>
    <n v="9.5616000000000092"/>
    <s v="Sep"/>
    <x v="15"/>
    <n v="1"/>
  </r>
  <r>
    <n v="45"/>
    <s v="CA-2013-118255"/>
    <x v="0"/>
    <d v="2013-03-12T00:00:00"/>
    <d v="2013-03-14T00:00:00"/>
    <x v="2"/>
    <s v="ON-18715"/>
    <x v="21"/>
    <x v="1"/>
    <s v="United States"/>
    <s v="Eagan"/>
    <x v="11"/>
    <n v="55122"/>
    <x v="2"/>
    <s v="TEC-AC-10000171"/>
    <x v="2"/>
    <s v="Accessories"/>
    <x v="43"/>
    <n v="45.98"/>
    <n v="2"/>
    <n v="0"/>
    <n v="19.7714"/>
    <s v="Mar"/>
    <x v="17"/>
    <n v="1"/>
  </r>
  <r>
    <n v="46"/>
    <s v="CA-2013-118255"/>
    <x v="0"/>
    <d v="2013-03-12T00:00:00"/>
    <d v="2013-03-14T00:00:00"/>
    <x v="2"/>
    <s v="ON-18715"/>
    <x v="21"/>
    <x v="1"/>
    <s v="United States"/>
    <s v="Eagan"/>
    <x v="11"/>
    <n v="55122"/>
    <x v="2"/>
    <s v="OFF-BI-10003291"/>
    <x v="1"/>
    <s v="Binders"/>
    <x v="44"/>
    <n v="17.46"/>
    <n v="2"/>
    <n v="0"/>
    <n v="8.2061999999999991"/>
    <s v="Mar"/>
    <x v="17"/>
    <n v="0"/>
  </r>
  <r>
    <n v="47"/>
    <s v="CA-2011-146703"/>
    <x v="2"/>
    <d v="2011-10-20T00:00:00"/>
    <d v="2011-10-25T00:00:00"/>
    <x v="0"/>
    <s v="PO-18865"/>
    <x v="22"/>
    <x v="0"/>
    <s v="United States"/>
    <s v="Westland"/>
    <x v="12"/>
    <n v="48185"/>
    <x v="2"/>
    <s v="OFF-ST-10001713"/>
    <x v="1"/>
    <s v="Storage"/>
    <x v="45"/>
    <n v="211.96"/>
    <n v="4"/>
    <n v="0"/>
    <n v="8.4783999999999935"/>
    <s v="Oct"/>
    <x v="18"/>
    <n v="1"/>
  </r>
  <r>
    <n v="48"/>
    <s v="CA-2013-169194"/>
    <x v="0"/>
    <d v="2013-06-21T00:00:00"/>
    <d v="2013-06-26T00:00:00"/>
    <x v="1"/>
    <s v="LH-16900"/>
    <x v="23"/>
    <x v="0"/>
    <s v="United States"/>
    <s v="Dover"/>
    <x v="13"/>
    <n v="19901"/>
    <x v="3"/>
    <s v="TEC-AC-10002167"/>
    <x v="2"/>
    <s v="Accessories"/>
    <x v="46"/>
    <n v="45"/>
    <n v="3"/>
    <n v="0"/>
    <n v="4.9500000000000011"/>
    <s v="Jun"/>
    <x v="1"/>
    <n v="1"/>
  </r>
  <r>
    <n v="49"/>
    <s v="CA-2013-169194"/>
    <x v="0"/>
    <d v="2013-06-21T00:00:00"/>
    <d v="2013-06-26T00:00:00"/>
    <x v="1"/>
    <s v="LH-16900"/>
    <x v="23"/>
    <x v="0"/>
    <s v="United States"/>
    <s v="Dover"/>
    <x v="13"/>
    <n v="19901"/>
    <x v="3"/>
    <s v="TEC-PH-10003988"/>
    <x v="2"/>
    <s v="Phones"/>
    <x v="47"/>
    <n v="21.8"/>
    <n v="2"/>
    <n v="0"/>
    <n v="6.104000000000001"/>
    <s v="Jun"/>
    <x v="1"/>
    <n v="0"/>
  </r>
  <r>
    <n v="50"/>
    <s v="CA-2012-115742"/>
    <x v="1"/>
    <d v="2012-04-18T00:00:00"/>
    <d v="2012-04-22T00:00:00"/>
    <x v="1"/>
    <s v="DP-13000"/>
    <x v="24"/>
    <x v="0"/>
    <s v="United States"/>
    <s v="New Albany"/>
    <x v="14"/>
    <n v="47150"/>
    <x v="2"/>
    <s v="OFF-BI-10004410"/>
    <x v="1"/>
    <s v="Binders"/>
    <x v="48"/>
    <n v="38.22"/>
    <n v="6"/>
    <n v="0"/>
    <n v="17.9634"/>
    <s v="Apr"/>
    <x v="19"/>
    <n v="1"/>
  </r>
  <r>
    <n v="51"/>
    <s v="CA-2012-115742"/>
    <x v="1"/>
    <d v="2012-04-18T00:00:00"/>
    <d v="2012-04-22T00:00:00"/>
    <x v="1"/>
    <s v="DP-13000"/>
    <x v="24"/>
    <x v="0"/>
    <s v="United States"/>
    <s v="New Albany"/>
    <x v="14"/>
    <n v="47150"/>
    <x v="2"/>
    <s v="OFF-LA-10002762"/>
    <x v="1"/>
    <s v="Labels"/>
    <x v="49"/>
    <n v="75.179999999999993"/>
    <n v="6"/>
    <n v="0"/>
    <n v="35.334599999999995"/>
    <s v="Apr"/>
    <x v="19"/>
    <n v="0"/>
  </r>
  <r>
    <n v="52"/>
    <s v="CA-2012-115742"/>
    <x v="1"/>
    <d v="2012-04-18T00:00:00"/>
    <d v="2012-04-22T00:00:00"/>
    <x v="1"/>
    <s v="DP-13000"/>
    <x v="24"/>
    <x v="0"/>
    <s v="United States"/>
    <s v="New Albany"/>
    <x v="14"/>
    <n v="47150"/>
    <x v="2"/>
    <s v="FUR-FU-10001706"/>
    <x v="0"/>
    <s v="Furnishings"/>
    <x v="50"/>
    <n v="6.16"/>
    <n v="2"/>
    <n v="0"/>
    <n v="2.9567999999999999"/>
    <s v="Apr"/>
    <x v="19"/>
    <n v="0"/>
  </r>
  <r>
    <n v="53"/>
    <s v="CA-2012-115742"/>
    <x v="1"/>
    <d v="2012-04-18T00:00:00"/>
    <d v="2012-04-22T00:00:00"/>
    <x v="1"/>
    <s v="DP-13000"/>
    <x v="24"/>
    <x v="0"/>
    <s v="United States"/>
    <s v="New Albany"/>
    <x v="14"/>
    <n v="47150"/>
    <x v="2"/>
    <s v="FUR-CH-10003061"/>
    <x v="0"/>
    <s v="Chairs"/>
    <x v="51"/>
    <n v="89.99"/>
    <n v="1"/>
    <n v="0"/>
    <n v="17.098099999999988"/>
    <s v="Apr"/>
    <x v="19"/>
    <n v="0"/>
  </r>
  <r>
    <n v="54"/>
    <s v="CA-2013-105816"/>
    <x v="0"/>
    <d v="2013-12-12T00:00:00"/>
    <d v="2013-12-18T00:00:00"/>
    <x v="1"/>
    <s v="JM-15265"/>
    <x v="25"/>
    <x v="1"/>
    <s v="United States"/>
    <s v="New York City"/>
    <x v="15"/>
    <n v="10024"/>
    <x v="3"/>
    <s v="OFF-FA-10000304"/>
    <x v="1"/>
    <s v="Fasteners"/>
    <x v="52"/>
    <n v="15.260000000000002"/>
    <n v="7"/>
    <n v="0"/>
    <n v="6.2566000000000006"/>
    <s v="Dec"/>
    <x v="5"/>
    <n v="1"/>
  </r>
  <r>
    <n v="55"/>
    <s v="CA-2013-105816"/>
    <x v="0"/>
    <d v="2013-12-12T00:00:00"/>
    <d v="2013-12-18T00:00:00"/>
    <x v="1"/>
    <s v="JM-15265"/>
    <x v="25"/>
    <x v="1"/>
    <s v="United States"/>
    <s v="New York City"/>
    <x v="15"/>
    <n v="10024"/>
    <x v="3"/>
    <s v="TEC-PH-10002447"/>
    <x v="2"/>
    <s v="Phones"/>
    <x v="53"/>
    <n v="1029.95"/>
    <n v="5"/>
    <n v="0"/>
    <n v="298.68549999999999"/>
    <s v="Dec"/>
    <x v="5"/>
    <n v="0"/>
  </r>
  <r>
    <n v="56"/>
    <s v="CA-2013-111682"/>
    <x v="0"/>
    <d v="2013-06-18T00:00:00"/>
    <d v="2013-06-19T00:00:00"/>
    <x v="2"/>
    <s v="TB-21055"/>
    <x v="26"/>
    <x v="0"/>
    <s v="United States"/>
    <s v="Troy"/>
    <x v="15"/>
    <n v="12180"/>
    <x v="3"/>
    <s v="OFF-ST-10000604"/>
    <x v="1"/>
    <s v="Storage"/>
    <x v="54"/>
    <n v="208.56"/>
    <n v="6"/>
    <n v="0"/>
    <n v="52.139999999999986"/>
    <s v="Jun"/>
    <x v="1"/>
    <n v="1"/>
  </r>
  <r>
    <n v="57"/>
    <s v="CA-2013-111682"/>
    <x v="0"/>
    <d v="2013-06-18T00:00:00"/>
    <d v="2013-06-19T00:00:00"/>
    <x v="2"/>
    <s v="TB-21055"/>
    <x v="26"/>
    <x v="0"/>
    <s v="United States"/>
    <s v="Troy"/>
    <x v="15"/>
    <n v="12180"/>
    <x v="3"/>
    <s v="OFF-PA-10001569"/>
    <x v="1"/>
    <s v="Paper"/>
    <x v="55"/>
    <n v="32.400000000000006"/>
    <n v="5"/>
    <n v="0"/>
    <n v="15.552000000000001"/>
    <s v="Jun"/>
    <x v="1"/>
    <n v="0"/>
  </r>
  <r>
    <n v="58"/>
    <s v="CA-2013-111682"/>
    <x v="0"/>
    <d v="2013-06-18T00:00:00"/>
    <d v="2013-06-19T00:00:00"/>
    <x v="2"/>
    <s v="TB-21055"/>
    <x v="26"/>
    <x v="0"/>
    <s v="United States"/>
    <s v="Troy"/>
    <x v="15"/>
    <n v="12180"/>
    <x v="3"/>
    <s v="FUR-CH-10003968"/>
    <x v="0"/>
    <s v="Chairs"/>
    <x v="56"/>
    <n v="319.41000000000003"/>
    <n v="5"/>
    <n v="0.1"/>
    <n v="7.0980000000000061"/>
    <s v="Jun"/>
    <x v="1"/>
    <n v="0"/>
  </r>
  <r>
    <n v="59"/>
    <s v="CA-2013-111682"/>
    <x v="0"/>
    <d v="2013-06-18T00:00:00"/>
    <d v="2013-06-19T00:00:00"/>
    <x v="2"/>
    <s v="TB-21055"/>
    <x v="26"/>
    <x v="0"/>
    <s v="United States"/>
    <s v="Troy"/>
    <x v="15"/>
    <n v="12180"/>
    <x v="3"/>
    <s v="OFF-PA-10000587"/>
    <x v="1"/>
    <s v="Paper"/>
    <x v="57"/>
    <n v="14.56"/>
    <n v="2"/>
    <n v="0"/>
    <n v="6.9888000000000003"/>
    <s v="Jun"/>
    <x v="1"/>
    <n v="0"/>
  </r>
  <r>
    <n v="60"/>
    <s v="CA-2013-111682"/>
    <x v="0"/>
    <d v="2013-06-18T00:00:00"/>
    <d v="2013-06-19T00:00:00"/>
    <x v="2"/>
    <s v="TB-21055"/>
    <x v="26"/>
    <x v="0"/>
    <s v="United States"/>
    <s v="Troy"/>
    <x v="15"/>
    <n v="12180"/>
    <x v="3"/>
    <s v="TEC-AC-10002167"/>
    <x v="2"/>
    <s v="Accessories"/>
    <x v="46"/>
    <n v="30"/>
    <n v="2"/>
    <n v="0"/>
    <n v="3.3000000000000007"/>
    <s v="Jun"/>
    <x v="1"/>
    <n v="0"/>
  </r>
  <r>
    <n v="61"/>
    <s v="CA-2013-111682"/>
    <x v="0"/>
    <d v="2013-06-18T00:00:00"/>
    <d v="2013-06-19T00:00:00"/>
    <x v="2"/>
    <s v="TB-21055"/>
    <x v="26"/>
    <x v="0"/>
    <s v="United States"/>
    <s v="Troy"/>
    <x v="15"/>
    <n v="12180"/>
    <x v="3"/>
    <s v="OFF-BI-10001460"/>
    <x v="1"/>
    <s v="Binders"/>
    <x v="58"/>
    <n v="48.480000000000004"/>
    <n v="4"/>
    <n v="0.2"/>
    <n v="16.361999999999998"/>
    <s v="Jun"/>
    <x v="1"/>
    <n v="0"/>
  </r>
  <r>
    <n v="62"/>
    <s v="CA-2013-111682"/>
    <x v="0"/>
    <d v="2013-06-18T00:00:00"/>
    <d v="2013-06-19T00:00:00"/>
    <x v="2"/>
    <s v="TB-21055"/>
    <x v="26"/>
    <x v="0"/>
    <s v="United States"/>
    <s v="Troy"/>
    <x v="15"/>
    <n v="12180"/>
    <x v="3"/>
    <s v="OFF-AR-10001868"/>
    <x v="1"/>
    <s v="Art"/>
    <x v="59"/>
    <n v="1.68"/>
    <n v="1"/>
    <n v="0"/>
    <n v="0.84"/>
    <s v="Jun"/>
    <x v="1"/>
    <n v="0"/>
  </r>
  <r>
    <n v="63"/>
    <s v="CA-2012-135545"/>
    <x v="1"/>
    <d v="2012-11-24T00:00:00"/>
    <d v="2012-11-30T00:00:00"/>
    <x v="1"/>
    <s v="KM-16720"/>
    <x v="27"/>
    <x v="0"/>
    <s v="United States"/>
    <s v="Los Angeles"/>
    <x v="1"/>
    <n v="90004"/>
    <x v="1"/>
    <s v="TEC-AC-10004633"/>
    <x v="2"/>
    <s v="Accessories"/>
    <x v="60"/>
    <n v="13.98"/>
    <n v="2"/>
    <n v="0"/>
    <n v="6.1512000000000011"/>
    <s v="Nov"/>
    <x v="6"/>
    <n v="1"/>
  </r>
  <r>
    <n v="64"/>
    <s v="CA-2012-135545"/>
    <x v="1"/>
    <d v="2012-11-24T00:00:00"/>
    <d v="2012-11-30T00:00:00"/>
    <x v="1"/>
    <s v="KM-16720"/>
    <x v="27"/>
    <x v="0"/>
    <s v="United States"/>
    <s v="Los Angeles"/>
    <x v="1"/>
    <n v="90004"/>
    <x v="1"/>
    <s v="OFF-BI-10001078"/>
    <x v="1"/>
    <s v="Binders"/>
    <x v="61"/>
    <n v="25.824000000000002"/>
    <n v="6"/>
    <n v="0.2"/>
    <n v="9.3612000000000002"/>
    <s v="Nov"/>
    <x v="6"/>
    <n v="0"/>
  </r>
  <r>
    <n v="65"/>
    <s v="CA-2012-135545"/>
    <x v="1"/>
    <d v="2012-11-24T00:00:00"/>
    <d v="2012-11-30T00:00:00"/>
    <x v="1"/>
    <s v="KM-16720"/>
    <x v="27"/>
    <x v="0"/>
    <s v="United States"/>
    <s v="Los Angeles"/>
    <x v="1"/>
    <n v="90004"/>
    <x v="1"/>
    <s v="OFF-PA-10003892"/>
    <x v="1"/>
    <s v="Paper"/>
    <x v="62"/>
    <n v="146.72999999999999"/>
    <n v="3"/>
    <n v="0"/>
    <n v="68.963099999999997"/>
    <s v="Nov"/>
    <x v="6"/>
    <n v="0"/>
  </r>
  <r>
    <n v="66"/>
    <s v="CA-2012-135545"/>
    <x v="1"/>
    <d v="2012-11-24T00:00:00"/>
    <d v="2012-11-30T00:00:00"/>
    <x v="1"/>
    <s v="KM-16720"/>
    <x v="27"/>
    <x v="0"/>
    <s v="United States"/>
    <s v="Los Angeles"/>
    <x v="1"/>
    <n v="90004"/>
    <x v="1"/>
    <s v="FUR-FU-10000397"/>
    <x v="0"/>
    <s v="Furnishings"/>
    <x v="63"/>
    <n v="79.760000000000005"/>
    <n v="4"/>
    <n v="0"/>
    <n v="22.332800000000006"/>
    <s v="Nov"/>
    <x v="6"/>
    <n v="0"/>
  </r>
  <r>
    <n v="67"/>
    <s v="US-2012-164175"/>
    <x v="1"/>
    <d v="2012-04-30T00:00:00"/>
    <d v="2012-05-05T00:00:00"/>
    <x v="1"/>
    <s v="PS-18970"/>
    <x v="28"/>
    <x v="2"/>
    <s v="United States"/>
    <s v="Chicago"/>
    <x v="10"/>
    <n v="60610"/>
    <x v="2"/>
    <s v="FUR-CH-10001146"/>
    <x v="0"/>
    <s v="Chairs"/>
    <x v="64"/>
    <n v="213.11499999999998"/>
    <n v="5"/>
    <n v="0.3"/>
    <n v="-15.222500000000011"/>
    <s v="Apr"/>
    <x v="19"/>
    <n v="1"/>
  </r>
  <r>
    <n v="68"/>
    <s v="CA-2011-106376"/>
    <x v="2"/>
    <d v="2011-12-05T00:00:00"/>
    <d v="2011-12-10T00:00:00"/>
    <x v="1"/>
    <s v="BS-11590"/>
    <x v="29"/>
    <x v="1"/>
    <s v="United States"/>
    <s v="Gilbert"/>
    <x v="16"/>
    <n v="85234"/>
    <x v="1"/>
    <s v="OFF-AR-10002671"/>
    <x v="1"/>
    <s v="Art"/>
    <x v="65"/>
    <n v="1113.0240000000001"/>
    <n v="8"/>
    <n v="0.2"/>
    <n v="111.30239999999998"/>
    <s v="Dec"/>
    <x v="20"/>
    <n v="1"/>
  </r>
  <r>
    <n v="69"/>
    <s v="CA-2011-106376"/>
    <x v="2"/>
    <d v="2011-12-05T00:00:00"/>
    <d v="2011-12-10T00:00:00"/>
    <x v="1"/>
    <s v="BS-11590"/>
    <x v="29"/>
    <x v="1"/>
    <s v="United States"/>
    <s v="Gilbert"/>
    <x v="16"/>
    <n v="85234"/>
    <x v="1"/>
    <s v="TEC-PH-10002726"/>
    <x v="2"/>
    <s v="Phones"/>
    <x v="66"/>
    <n v="167.96800000000002"/>
    <n v="4"/>
    <n v="0.2"/>
    <n v="62.988"/>
    <s v="Dec"/>
    <x v="20"/>
    <n v="0"/>
  </r>
  <r>
    <n v="70"/>
    <s v="CA-2013-119823"/>
    <x v="0"/>
    <d v="2013-06-05T00:00:00"/>
    <d v="2013-06-07T00:00:00"/>
    <x v="2"/>
    <s v="KD-16270"/>
    <x v="30"/>
    <x v="0"/>
    <s v="United States"/>
    <s v="Springfield"/>
    <x v="17"/>
    <n v="22153"/>
    <x v="0"/>
    <s v="OFF-PA-10000482"/>
    <x v="1"/>
    <s v="Paper"/>
    <x v="67"/>
    <n v="75.88"/>
    <n v="2"/>
    <n v="0"/>
    <n v="35.663599999999995"/>
    <s v="Jun"/>
    <x v="1"/>
    <n v="1"/>
  </r>
  <r>
    <n v="71"/>
    <s v="CA-2013-106075"/>
    <x v="0"/>
    <d v="2013-09-19T00:00:00"/>
    <d v="2013-09-24T00:00:00"/>
    <x v="1"/>
    <s v="HM-14980"/>
    <x v="31"/>
    <x v="0"/>
    <s v="United States"/>
    <s v="New York City"/>
    <x v="15"/>
    <n v="10009"/>
    <x v="3"/>
    <s v="OFF-BI-10004654"/>
    <x v="1"/>
    <s v="Binders"/>
    <x v="68"/>
    <n v="4.6159999999999997"/>
    <n v="1"/>
    <n v="0.2"/>
    <n v="1.7309999999999999"/>
    <s v="Sep"/>
    <x v="21"/>
    <n v="1"/>
  </r>
  <r>
    <n v="72"/>
    <s v="CA-2014-114440"/>
    <x v="3"/>
    <d v="2014-09-15T00:00:00"/>
    <d v="2014-09-18T00:00:00"/>
    <x v="0"/>
    <s v="TB-21520"/>
    <x v="14"/>
    <x v="0"/>
    <s v="United States"/>
    <s v="Jackson"/>
    <x v="12"/>
    <n v="49201"/>
    <x v="2"/>
    <s v="OFF-PA-10004675"/>
    <x v="1"/>
    <s v="Paper"/>
    <x v="69"/>
    <n v="19.049999999999997"/>
    <n v="3"/>
    <n v="0"/>
    <n v="8.7629999999999999"/>
    <s v="Sep"/>
    <x v="15"/>
    <n v="1"/>
  </r>
  <r>
    <n v="73"/>
    <s v="US-2012-134026"/>
    <x v="1"/>
    <d v="2012-04-26T00:00:00"/>
    <d v="2012-05-02T00:00:00"/>
    <x v="1"/>
    <s v="JE-15745"/>
    <x v="32"/>
    <x v="0"/>
    <s v="United States"/>
    <s v="Memphis"/>
    <x v="18"/>
    <n v="38109"/>
    <x v="0"/>
    <s v="FUR-CH-10000513"/>
    <x v="0"/>
    <s v="Chairs"/>
    <x v="70"/>
    <n v="831.93600000000015"/>
    <n v="8"/>
    <n v="0.2"/>
    <n v="-114.39120000000003"/>
    <s v="Apr"/>
    <x v="19"/>
    <n v="1"/>
  </r>
  <r>
    <n v="74"/>
    <s v="US-2012-134026"/>
    <x v="1"/>
    <d v="2012-04-26T00:00:00"/>
    <d v="2012-05-02T00:00:00"/>
    <x v="1"/>
    <s v="JE-15745"/>
    <x v="32"/>
    <x v="0"/>
    <s v="United States"/>
    <s v="Memphis"/>
    <x v="18"/>
    <n v="38109"/>
    <x v="0"/>
    <s v="FUR-FU-10003708"/>
    <x v="0"/>
    <s v="Furnishings"/>
    <x v="71"/>
    <n v="97.04"/>
    <n v="2"/>
    <n v="0.2"/>
    <n v="1.2129999999999974"/>
    <s v="Apr"/>
    <x v="19"/>
    <n v="0"/>
  </r>
  <r>
    <n v="75"/>
    <s v="US-2012-134026"/>
    <x v="1"/>
    <d v="2012-04-26T00:00:00"/>
    <d v="2012-05-02T00:00:00"/>
    <x v="1"/>
    <s v="JE-15745"/>
    <x v="32"/>
    <x v="0"/>
    <s v="United States"/>
    <s v="Memphis"/>
    <x v="18"/>
    <n v="38109"/>
    <x v="0"/>
    <s v="OFF-ST-10004123"/>
    <x v="1"/>
    <s v="Storage"/>
    <x v="72"/>
    <n v="72.784000000000006"/>
    <n v="1"/>
    <n v="0.2"/>
    <n v="-18.196000000000002"/>
    <s v="Apr"/>
    <x v="19"/>
    <n v="0"/>
  </r>
  <r>
    <n v="76"/>
    <s v="US-2014-118038"/>
    <x v="3"/>
    <d v="2014-12-10T00:00:00"/>
    <d v="2014-12-12T00:00:00"/>
    <x v="2"/>
    <s v="KB-16600"/>
    <x v="33"/>
    <x v="1"/>
    <s v="United States"/>
    <s v="Houston"/>
    <x v="5"/>
    <n v="77041"/>
    <x v="2"/>
    <s v="OFF-BI-10004182"/>
    <x v="1"/>
    <s v="Binders"/>
    <x v="73"/>
    <n v="1.2479999999999998"/>
    <n v="3"/>
    <n v="0.8"/>
    <n v="-1.9344000000000006"/>
    <s v="Dec"/>
    <x v="22"/>
    <n v="1"/>
  </r>
  <r>
    <n v="77"/>
    <s v="US-2014-118038"/>
    <x v="3"/>
    <d v="2014-12-10T00:00:00"/>
    <d v="2014-12-12T00:00:00"/>
    <x v="2"/>
    <s v="KB-16600"/>
    <x v="33"/>
    <x v="1"/>
    <s v="United States"/>
    <s v="Houston"/>
    <x v="5"/>
    <n v="77041"/>
    <x v="2"/>
    <s v="FUR-FU-10000260"/>
    <x v="0"/>
    <s v="Furnishings"/>
    <x v="74"/>
    <n v="9.7080000000000002"/>
    <n v="3"/>
    <n v="0.6"/>
    <n v="-5.8248000000000015"/>
    <s v="Dec"/>
    <x v="22"/>
    <n v="0"/>
  </r>
  <r>
    <n v="78"/>
    <s v="US-2014-118038"/>
    <x v="3"/>
    <d v="2014-12-10T00:00:00"/>
    <d v="2014-12-12T00:00:00"/>
    <x v="2"/>
    <s v="KB-16600"/>
    <x v="33"/>
    <x v="1"/>
    <s v="United States"/>
    <s v="Houston"/>
    <x v="5"/>
    <n v="77041"/>
    <x v="2"/>
    <s v="OFF-ST-10000615"/>
    <x v="1"/>
    <s v="Storage"/>
    <x v="75"/>
    <n v="27.240000000000002"/>
    <n v="3"/>
    <n v="0.2"/>
    <n v="2.724000000000002"/>
    <s v="Dec"/>
    <x v="22"/>
    <n v="0"/>
  </r>
  <r>
    <n v="79"/>
    <s v="US-2011-147606"/>
    <x v="2"/>
    <d v="2011-11-26T00:00:00"/>
    <d v="2011-12-01T00:00:00"/>
    <x v="0"/>
    <s v="JE-15745"/>
    <x v="32"/>
    <x v="0"/>
    <s v="United States"/>
    <s v="Houston"/>
    <x v="5"/>
    <n v="77070"/>
    <x v="2"/>
    <s v="FUR-FU-10003194"/>
    <x v="0"/>
    <s v="Furnishings"/>
    <x v="76"/>
    <n v="19.3"/>
    <n v="5"/>
    <n v="0.6"/>
    <n v="-14.475000000000001"/>
    <s v="Nov"/>
    <x v="7"/>
    <n v="1"/>
  </r>
  <r>
    <n v="80"/>
    <s v="CA-2013-127208"/>
    <x v="0"/>
    <d v="2013-06-13T00:00:00"/>
    <d v="2013-06-16T00:00:00"/>
    <x v="2"/>
    <s v="SC-20770"/>
    <x v="34"/>
    <x v="1"/>
    <s v="United States"/>
    <s v="Decatur"/>
    <x v="19"/>
    <n v="35601"/>
    <x v="0"/>
    <s v="OFF-AP-10002118"/>
    <x v="1"/>
    <s v="Appliances"/>
    <x v="77"/>
    <n v="208.16"/>
    <n v="1"/>
    <n v="0"/>
    <n v="56.20320000000001"/>
    <s v="Jun"/>
    <x v="1"/>
    <n v="1"/>
  </r>
  <r>
    <n v="81"/>
    <s v="CA-2013-127208"/>
    <x v="0"/>
    <d v="2013-06-13T00:00:00"/>
    <d v="2013-06-16T00:00:00"/>
    <x v="2"/>
    <s v="SC-20770"/>
    <x v="34"/>
    <x v="1"/>
    <s v="United States"/>
    <s v="Decatur"/>
    <x v="19"/>
    <n v="35601"/>
    <x v="0"/>
    <s v="OFF-BI-10002309"/>
    <x v="1"/>
    <s v="Binders"/>
    <x v="78"/>
    <n v="16.740000000000002"/>
    <n v="3"/>
    <n v="0"/>
    <n v="8.0351999999999997"/>
    <s v="Jun"/>
    <x v="1"/>
    <n v="0"/>
  </r>
  <r>
    <n v="82"/>
    <s v="CA-2011-139451"/>
    <x v="2"/>
    <d v="2011-10-12T00:00:00"/>
    <d v="2011-10-16T00:00:00"/>
    <x v="1"/>
    <s v="DN-13690"/>
    <x v="35"/>
    <x v="0"/>
    <s v="United States"/>
    <s v="San Francisco"/>
    <x v="1"/>
    <n v="94122"/>
    <x v="1"/>
    <s v="OFF-AR-10002053"/>
    <x v="1"/>
    <s v="Art"/>
    <x v="79"/>
    <n v="14.9"/>
    <n v="5"/>
    <n v="0"/>
    <n v="4.1720000000000006"/>
    <s v="Oct"/>
    <x v="18"/>
    <n v="1"/>
  </r>
  <r>
    <n v="83"/>
    <s v="CA-2011-139451"/>
    <x v="2"/>
    <d v="2011-10-12T00:00:00"/>
    <d v="2011-10-16T00:00:00"/>
    <x v="1"/>
    <s v="DN-13690"/>
    <x v="35"/>
    <x v="0"/>
    <s v="United States"/>
    <s v="San Francisco"/>
    <x v="1"/>
    <n v="94122"/>
    <x v="1"/>
    <s v="OFF-ST-10002370"/>
    <x v="1"/>
    <s v="Storage"/>
    <x v="80"/>
    <n v="21.39"/>
    <n v="1"/>
    <n v="0"/>
    <n v="6.2030999999999992"/>
    <s v="Oct"/>
    <x v="18"/>
    <n v="0"/>
  </r>
  <r>
    <n v="84"/>
    <s v="CA-2012-149734"/>
    <x v="1"/>
    <d v="2012-09-03T00:00:00"/>
    <d v="2012-09-08T00:00:00"/>
    <x v="1"/>
    <s v="JC-16105"/>
    <x v="36"/>
    <x v="1"/>
    <s v="United States"/>
    <s v="Durham"/>
    <x v="3"/>
    <n v="27707"/>
    <x v="0"/>
    <s v="OFF-EN-10000927"/>
    <x v="1"/>
    <s v="Envelopes"/>
    <x v="81"/>
    <n v="200.98400000000004"/>
    <n v="7"/>
    <n v="0.2"/>
    <n v="62.807499999999976"/>
    <s v="Sep"/>
    <x v="11"/>
    <n v="1"/>
  </r>
  <r>
    <n v="85"/>
    <s v="US-2014-119662"/>
    <x v="3"/>
    <d v="2014-11-14T00:00:00"/>
    <d v="2014-11-17T00:00:00"/>
    <x v="2"/>
    <s v="CS-12400"/>
    <x v="37"/>
    <x v="2"/>
    <s v="United States"/>
    <s v="Chicago"/>
    <x v="10"/>
    <n v="60623"/>
    <x v="2"/>
    <s v="OFF-ST-10003656"/>
    <x v="1"/>
    <s v="Storage"/>
    <x v="82"/>
    <n v="230.376"/>
    <n v="3"/>
    <n v="0.2"/>
    <n v="-48.954900000000002"/>
    <s v="Nov"/>
    <x v="23"/>
    <n v="1"/>
  </r>
  <r>
    <n v="86"/>
    <s v="CA-2014-140088"/>
    <x v="3"/>
    <d v="2014-05-29T00:00:00"/>
    <d v="2014-05-31T00:00:00"/>
    <x v="0"/>
    <s v="PO-18865"/>
    <x v="22"/>
    <x v="0"/>
    <s v="United States"/>
    <s v="Columbia"/>
    <x v="20"/>
    <n v="29203"/>
    <x v="0"/>
    <s v="FUR-CH-10000863"/>
    <x v="0"/>
    <s v="Chairs"/>
    <x v="83"/>
    <n v="301.95999999999998"/>
    <n v="2"/>
    <n v="0"/>
    <n v="33.215599999999995"/>
    <s v="May"/>
    <x v="24"/>
    <n v="1"/>
  </r>
  <r>
    <n v="87"/>
    <s v="CA-2014-155558"/>
    <x v="3"/>
    <d v="2014-10-27T00:00:00"/>
    <d v="2014-11-03T00:00:00"/>
    <x v="1"/>
    <s v="PG-18895"/>
    <x v="38"/>
    <x v="0"/>
    <s v="United States"/>
    <s v="Rochester"/>
    <x v="11"/>
    <n v="55901"/>
    <x v="2"/>
    <s v="TEC-AC-10001998"/>
    <x v="2"/>
    <s v="Accessories"/>
    <x v="84"/>
    <n v="19.989999999999998"/>
    <n v="1"/>
    <n v="0"/>
    <n v="6.796599999999998"/>
    <s v="Oct"/>
    <x v="13"/>
    <n v="1"/>
  </r>
  <r>
    <n v="88"/>
    <s v="CA-2014-155558"/>
    <x v="3"/>
    <d v="2014-10-27T00:00:00"/>
    <d v="2014-11-03T00:00:00"/>
    <x v="1"/>
    <s v="PG-18895"/>
    <x v="38"/>
    <x v="0"/>
    <s v="United States"/>
    <s v="Rochester"/>
    <x v="11"/>
    <n v="55901"/>
    <x v="2"/>
    <s v="OFF-LA-10000134"/>
    <x v="1"/>
    <s v="Labels"/>
    <x v="85"/>
    <n v="6.16"/>
    <n v="2"/>
    <n v="0"/>
    <n v="2.9567999999999999"/>
    <s v="Oct"/>
    <x v="13"/>
    <n v="0"/>
  </r>
  <r>
    <n v="89"/>
    <s v="CA-2013-159695"/>
    <x v="0"/>
    <d v="2013-04-06T00:00:00"/>
    <d v="2013-04-11T00:00:00"/>
    <x v="0"/>
    <s v="GM-14455"/>
    <x v="39"/>
    <x v="2"/>
    <s v="United States"/>
    <s v="Houston"/>
    <x v="5"/>
    <n v="77095"/>
    <x v="2"/>
    <s v="OFF-ST-10003442"/>
    <x v="1"/>
    <s v="Storage"/>
    <x v="86"/>
    <n v="158.36800000000002"/>
    <n v="7"/>
    <n v="0.2"/>
    <n v="13.857199999999999"/>
    <s v="Apr"/>
    <x v="25"/>
    <n v="1"/>
  </r>
  <r>
    <n v="90"/>
    <s v="CA-2013-109806"/>
    <x v="0"/>
    <d v="2013-09-18T00:00:00"/>
    <d v="2013-09-23T00:00:00"/>
    <x v="1"/>
    <s v="JS-15685"/>
    <x v="40"/>
    <x v="1"/>
    <s v="United States"/>
    <s v="Los Angeles"/>
    <x v="1"/>
    <n v="90036"/>
    <x v="1"/>
    <s v="OFF-AR-10004930"/>
    <x v="1"/>
    <s v="Art"/>
    <x v="87"/>
    <n v="20.100000000000001"/>
    <n v="3"/>
    <n v="0"/>
    <n v="6.6329999999999982"/>
    <s v="Sep"/>
    <x v="21"/>
    <n v="1"/>
  </r>
  <r>
    <n v="91"/>
    <s v="CA-2013-109806"/>
    <x v="0"/>
    <d v="2013-09-18T00:00:00"/>
    <d v="2013-09-23T00:00:00"/>
    <x v="1"/>
    <s v="JS-15685"/>
    <x v="40"/>
    <x v="1"/>
    <s v="United States"/>
    <s v="Los Angeles"/>
    <x v="1"/>
    <n v="90036"/>
    <x v="1"/>
    <s v="TEC-PH-10004093"/>
    <x v="2"/>
    <s v="Phones"/>
    <x v="40"/>
    <n v="73.584000000000003"/>
    <n v="2"/>
    <n v="0.2"/>
    <n v="8.2781999999999982"/>
    <s v="Sep"/>
    <x v="21"/>
    <n v="0"/>
  </r>
  <r>
    <n v="92"/>
    <s v="CA-2013-109806"/>
    <x v="0"/>
    <d v="2013-09-18T00:00:00"/>
    <d v="2013-09-23T00:00:00"/>
    <x v="1"/>
    <s v="JS-15685"/>
    <x v="40"/>
    <x v="1"/>
    <s v="United States"/>
    <s v="Los Angeles"/>
    <x v="1"/>
    <n v="90036"/>
    <x v="1"/>
    <s v="OFF-PA-10000304"/>
    <x v="1"/>
    <s v="Paper"/>
    <x v="88"/>
    <n v="6.48"/>
    <n v="1"/>
    <n v="0"/>
    <n v="3.1104000000000003"/>
    <s v="Sep"/>
    <x v="21"/>
    <n v="0"/>
  </r>
  <r>
    <n v="93"/>
    <s v="CA-2012-149587"/>
    <x v="1"/>
    <d v="2012-01-31T00:00:00"/>
    <d v="2012-02-05T00:00:00"/>
    <x v="0"/>
    <s v="KB-16315"/>
    <x v="41"/>
    <x v="0"/>
    <s v="United States"/>
    <s v="Minneapolis"/>
    <x v="11"/>
    <n v="55407"/>
    <x v="2"/>
    <s v="OFF-PA-10003177"/>
    <x v="1"/>
    <s v="Paper"/>
    <x v="89"/>
    <n v="12.96"/>
    <n v="2"/>
    <n v="0"/>
    <n v="6.2208000000000006"/>
    <s v="Jan"/>
    <x v="26"/>
    <n v="1"/>
  </r>
  <r>
    <n v="94"/>
    <s v="CA-2012-149587"/>
    <x v="1"/>
    <d v="2012-01-31T00:00:00"/>
    <d v="2012-02-05T00:00:00"/>
    <x v="0"/>
    <s v="KB-16315"/>
    <x v="41"/>
    <x v="0"/>
    <s v="United States"/>
    <s v="Minneapolis"/>
    <x v="11"/>
    <n v="55407"/>
    <x v="2"/>
    <s v="FUR-FU-10003799"/>
    <x v="0"/>
    <s v="Furnishings"/>
    <x v="90"/>
    <n v="53.34"/>
    <n v="3"/>
    <n v="0"/>
    <n v="16.535399999999996"/>
    <s v="Jan"/>
    <x v="26"/>
    <n v="0"/>
  </r>
  <r>
    <n v="95"/>
    <s v="CA-2012-149587"/>
    <x v="1"/>
    <d v="2012-01-31T00:00:00"/>
    <d v="2012-02-05T00:00:00"/>
    <x v="0"/>
    <s v="KB-16315"/>
    <x v="41"/>
    <x v="0"/>
    <s v="United States"/>
    <s v="Minneapolis"/>
    <x v="11"/>
    <n v="55407"/>
    <x v="2"/>
    <s v="OFF-BI-10002852"/>
    <x v="1"/>
    <s v="Binders"/>
    <x v="91"/>
    <n v="32.96"/>
    <n v="2"/>
    <n v="0"/>
    <n v="16.150400000000001"/>
    <s v="Jan"/>
    <x v="26"/>
    <n v="0"/>
  </r>
  <r>
    <n v="96"/>
    <s v="US-2014-109484"/>
    <x v="3"/>
    <d v="2014-11-07T00:00:00"/>
    <d v="2014-11-13T00:00:00"/>
    <x v="1"/>
    <s v="RB-19705"/>
    <x v="42"/>
    <x v="2"/>
    <s v="United States"/>
    <s v="Portland"/>
    <x v="21"/>
    <n v="97206"/>
    <x v="1"/>
    <s v="OFF-BI-10004738"/>
    <x v="1"/>
    <s v="Binders"/>
    <x v="92"/>
    <n v="5.6820000000000013"/>
    <n v="1"/>
    <n v="0.7"/>
    <n v="-3.7880000000000003"/>
    <s v="Nov"/>
    <x v="23"/>
    <n v="1"/>
  </r>
  <r>
    <n v="97"/>
    <s v="CA-2014-161018"/>
    <x v="3"/>
    <d v="2014-11-10T00:00:00"/>
    <d v="2014-11-12T00:00:00"/>
    <x v="0"/>
    <s v="PN-18775"/>
    <x v="43"/>
    <x v="2"/>
    <s v="United States"/>
    <s v="New York City"/>
    <x v="15"/>
    <n v="10009"/>
    <x v="3"/>
    <s v="FUR-FU-10000629"/>
    <x v="0"/>
    <s v="Furnishings"/>
    <x v="93"/>
    <n v="96.53"/>
    <n v="7"/>
    <n v="0"/>
    <n v="40.5426"/>
    <s v="Nov"/>
    <x v="23"/>
    <n v="1"/>
  </r>
  <r>
    <n v="98"/>
    <s v="CA-2014-157833"/>
    <x v="3"/>
    <d v="2014-06-18T00:00:00"/>
    <d v="2014-06-21T00:00:00"/>
    <x v="2"/>
    <s v="KD-16345"/>
    <x v="44"/>
    <x v="0"/>
    <s v="United States"/>
    <s v="San Francisco"/>
    <x v="1"/>
    <n v="94122"/>
    <x v="1"/>
    <s v="OFF-BI-10001721"/>
    <x v="1"/>
    <s v="Binders"/>
    <x v="94"/>
    <n v="51.311999999999998"/>
    <n v="3"/>
    <n v="0.2"/>
    <n v="17.959199999999999"/>
    <s v="Jun"/>
    <x v="27"/>
    <n v="1"/>
  </r>
  <r>
    <n v="99"/>
    <s v="CA-2013-149223"/>
    <x v="0"/>
    <d v="2013-09-07T00:00:00"/>
    <d v="2013-09-12T00:00:00"/>
    <x v="1"/>
    <s v="ER-13855"/>
    <x v="45"/>
    <x v="1"/>
    <s v="United States"/>
    <s v="Saint Paul"/>
    <x v="11"/>
    <n v="55106"/>
    <x v="2"/>
    <s v="OFF-AP-10000358"/>
    <x v="1"/>
    <s v="Appliances"/>
    <x v="95"/>
    <n v="77.88"/>
    <n v="6"/>
    <n v="0"/>
    <n v="22.585199999999993"/>
    <s v="Sep"/>
    <x v="21"/>
    <n v="1"/>
  </r>
  <r>
    <n v="100"/>
    <s v="CA-2013-158568"/>
    <x v="0"/>
    <d v="2013-08-30T00:00:00"/>
    <d v="2013-09-03T00:00:00"/>
    <x v="1"/>
    <s v="RB-19465"/>
    <x v="46"/>
    <x v="2"/>
    <s v="United States"/>
    <s v="Chicago"/>
    <x v="10"/>
    <n v="60610"/>
    <x v="2"/>
    <s v="OFF-PA-10003256"/>
    <x v="1"/>
    <s v="Paper"/>
    <x v="96"/>
    <n v="64.623999999999995"/>
    <n v="7"/>
    <n v="0.2"/>
    <n v="22.618399999999994"/>
    <s v="Aug"/>
    <x v="28"/>
    <n v="1"/>
  </r>
  <r>
    <n v="101"/>
    <s v="CA-2013-158568"/>
    <x v="0"/>
    <d v="2013-08-30T00:00:00"/>
    <d v="2013-09-03T00:00:00"/>
    <x v="1"/>
    <s v="RB-19465"/>
    <x v="46"/>
    <x v="2"/>
    <s v="United States"/>
    <s v="Chicago"/>
    <x v="10"/>
    <n v="60610"/>
    <x v="2"/>
    <s v="TEC-AC-10001767"/>
    <x v="2"/>
    <s v="Accessories"/>
    <x v="97"/>
    <n v="95.976000000000013"/>
    <n v="3"/>
    <n v="0.2"/>
    <n v="-10.797300000000011"/>
    <s v="Aug"/>
    <x v="28"/>
    <n v="0"/>
  </r>
  <r>
    <n v="102"/>
    <s v="CA-2013-158568"/>
    <x v="0"/>
    <d v="2013-08-30T00:00:00"/>
    <d v="2013-09-03T00:00:00"/>
    <x v="1"/>
    <s v="RB-19465"/>
    <x v="46"/>
    <x v="2"/>
    <s v="United States"/>
    <s v="Chicago"/>
    <x v="10"/>
    <n v="60610"/>
    <x v="2"/>
    <s v="OFF-BI-10002609"/>
    <x v="1"/>
    <s v="Binders"/>
    <x v="98"/>
    <n v="1.7879999999999996"/>
    <n v="3"/>
    <n v="0.8"/>
    <n v="-3.0396000000000001"/>
    <s v="Aug"/>
    <x v="28"/>
    <n v="0"/>
  </r>
  <r>
    <n v="103"/>
    <s v="CA-2013-129903"/>
    <x v="0"/>
    <d v="2013-12-02T00:00:00"/>
    <d v="2013-12-05T00:00:00"/>
    <x v="0"/>
    <s v="GZ-14470"/>
    <x v="47"/>
    <x v="0"/>
    <s v="United States"/>
    <s v="Rochester"/>
    <x v="11"/>
    <n v="55901"/>
    <x v="2"/>
    <s v="OFF-PA-10004040"/>
    <x v="1"/>
    <s v="Paper"/>
    <x v="99"/>
    <n v="23.92"/>
    <n v="4"/>
    <n v="0"/>
    <n v="11.720800000000001"/>
    <s v="Dec"/>
    <x v="5"/>
    <n v="1"/>
  </r>
  <r>
    <n v="104"/>
    <s v="US-2012-156867"/>
    <x v="1"/>
    <d v="2012-11-13T00:00:00"/>
    <d v="2012-11-17T00:00:00"/>
    <x v="1"/>
    <s v="LC-16870"/>
    <x v="48"/>
    <x v="0"/>
    <s v="United States"/>
    <s v="Aurora"/>
    <x v="22"/>
    <n v="80013"/>
    <x v="1"/>
    <s v="TEC-AC-10001552"/>
    <x v="2"/>
    <s v="Accessories"/>
    <x v="100"/>
    <n v="238.89600000000002"/>
    <n v="6"/>
    <n v="0.2"/>
    <n v="-26.875800000000012"/>
    <s v="Nov"/>
    <x v="6"/>
    <n v="1"/>
  </r>
  <r>
    <n v="105"/>
    <s v="US-2012-156867"/>
    <x v="1"/>
    <d v="2012-11-13T00:00:00"/>
    <d v="2012-11-17T00:00:00"/>
    <x v="1"/>
    <s v="LC-16870"/>
    <x v="48"/>
    <x v="0"/>
    <s v="United States"/>
    <s v="Aurora"/>
    <x v="22"/>
    <n v="80013"/>
    <x v="1"/>
    <s v="FUR-FU-10004006"/>
    <x v="0"/>
    <s v="Furnishings"/>
    <x v="101"/>
    <n v="102.35999999999999"/>
    <n v="3"/>
    <n v="0.2"/>
    <n v="-3.8385000000000105"/>
    <s v="Nov"/>
    <x v="6"/>
    <n v="0"/>
  </r>
  <r>
    <n v="106"/>
    <s v="US-2012-156867"/>
    <x v="1"/>
    <d v="2012-11-13T00:00:00"/>
    <d v="2012-11-17T00:00:00"/>
    <x v="1"/>
    <s v="LC-16870"/>
    <x v="48"/>
    <x v="0"/>
    <s v="United States"/>
    <s v="Aurora"/>
    <x v="22"/>
    <n v="80013"/>
    <x v="1"/>
    <s v="OFF-BI-10002794"/>
    <x v="1"/>
    <s v="Binders"/>
    <x v="102"/>
    <n v="36.882000000000005"/>
    <n v="3"/>
    <n v="0.7"/>
    <n v="-25.817399999999999"/>
    <s v="Nov"/>
    <x v="6"/>
    <n v="0"/>
  </r>
  <r>
    <n v="107"/>
    <s v="CA-2014-119004"/>
    <x v="3"/>
    <d v="2014-11-24T00:00:00"/>
    <d v="2014-11-29T00:00:00"/>
    <x v="1"/>
    <s v="JM-15250"/>
    <x v="49"/>
    <x v="0"/>
    <s v="United States"/>
    <s v="Charlotte"/>
    <x v="3"/>
    <n v="28205"/>
    <x v="0"/>
    <s v="TEC-AC-10003499"/>
    <x v="2"/>
    <s v="Accessories"/>
    <x v="103"/>
    <n v="74.112000000000009"/>
    <n v="8"/>
    <n v="0.2"/>
    <n v="17.601600000000001"/>
    <s v="Nov"/>
    <x v="23"/>
    <n v="1"/>
  </r>
  <r>
    <n v="108"/>
    <s v="CA-2014-119004"/>
    <x v="3"/>
    <d v="2014-11-24T00:00:00"/>
    <d v="2014-11-29T00:00:00"/>
    <x v="1"/>
    <s v="JM-15250"/>
    <x v="49"/>
    <x v="0"/>
    <s v="United States"/>
    <s v="Charlotte"/>
    <x v="3"/>
    <n v="28205"/>
    <x v="0"/>
    <s v="TEC-PH-10002844"/>
    <x v="2"/>
    <s v="Phones"/>
    <x v="104"/>
    <n v="27.992000000000004"/>
    <n v="1"/>
    <n v="0.2"/>
    <n v="2.0993999999999993"/>
    <s v="Nov"/>
    <x v="23"/>
    <n v="0"/>
  </r>
  <r>
    <n v="109"/>
    <s v="CA-2014-119004"/>
    <x v="3"/>
    <d v="2014-11-24T00:00:00"/>
    <d v="2014-11-29T00:00:00"/>
    <x v="1"/>
    <s v="JM-15250"/>
    <x v="49"/>
    <x v="0"/>
    <s v="United States"/>
    <s v="Charlotte"/>
    <x v="3"/>
    <n v="28205"/>
    <x v="0"/>
    <s v="OFF-AR-10000390"/>
    <x v="1"/>
    <s v="Art"/>
    <x v="105"/>
    <n v="3.3040000000000003"/>
    <n v="1"/>
    <n v="0.2"/>
    <n v="1.0737999999999999"/>
    <s v="Nov"/>
    <x v="23"/>
    <n v="0"/>
  </r>
  <r>
    <n v="110"/>
    <s v="CA-2012-129476"/>
    <x v="1"/>
    <d v="2012-10-15T00:00:00"/>
    <d v="2012-10-20T00:00:00"/>
    <x v="1"/>
    <s v="PA-19060"/>
    <x v="50"/>
    <x v="2"/>
    <s v="United States"/>
    <s v="Orland Park"/>
    <x v="10"/>
    <n v="60462"/>
    <x v="2"/>
    <s v="TEC-AC-10000844"/>
    <x v="2"/>
    <s v="Accessories"/>
    <x v="106"/>
    <n v="339.96000000000004"/>
    <n v="5"/>
    <n v="0.2"/>
    <n v="67.991999999999962"/>
    <s v="Oct"/>
    <x v="2"/>
    <n v="1"/>
  </r>
  <r>
    <n v="111"/>
    <s v="CA-2014-146780"/>
    <x v="3"/>
    <d v="2014-12-26T00:00:00"/>
    <d v="2014-12-31T00:00:00"/>
    <x v="1"/>
    <s v="CV-12805"/>
    <x v="51"/>
    <x v="1"/>
    <s v="United States"/>
    <s v="New York City"/>
    <x v="15"/>
    <n v="10035"/>
    <x v="3"/>
    <s v="FUR-FU-10001934"/>
    <x v="0"/>
    <s v="Furnishings"/>
    <x v="107"/>
    <n v="41.96"/>
    <n v="2"/>
    <n v="0"/>
    <n v="10.909600000000001"/>
    <s v="Dec"/>
    <x v="22"/>
    <n v="1"/>
  </r>
  <r>
    <n v="112"/>
    <s v="CA-2013-128867"/>
    <x v="0"/>
    <d v="2013-11-04T00:00:00"/>
    <d v="2013-11-11T00:00:00"/>
    <x v="1"/>
    <s v="CL-12565"/>
    <x v="52"/>
    <x v="0"/>
    <s v="United States"/>
    <s v="Urbandale"/>
    <x v="23"/>
    <n v="50322"/>
    <x v="2"/>
    <s v="OFF-AR-10000380"/>
    <x v="1"/>
    <s v="Art"/>
    <x v="108"/>
    <n v="75.959999999999994"/>
    <n v="2"/>
    <n v="0"/>
    <n v="22.78799999999999"/>
    <s v="Nov"/>
    <x v="0"/>
    <n v="1"/>
  </r>
  <r>
    <n v="113"/>
    <s v="CA-2013-128867"/>
    <x v="0"/>
    <d v="2013-11-04T00:00:00"/>
    <d v="2013-11-11T00:00:00"/>
    <x v="1"/>
    <s v="CL-12565"/>
    <x v="52"/>
    <x v="0"/>
    <s v="United States"/>
    <s v="Urbandale"/>
    <x v="23"/>
    <n v="50322"/>
    <x v="2"/>
    <s v="OFF-BI-10003981"/>
    <x v="1"/>
    <s v="Binders"/>
    <x v="109"/>
    <n v="27.240000000000002"/>
    <n v="6"/>
    <n v="0"/>
    <n v="13.3476"/>
    <s v="Nov"/>
    <x v="0"/>
    <n v="0"/>
  </r>
  <r>
    <n v="114"/>
    <s v="CA-2011-115259"/>
    <x v="2"/>
    <d v="2011-08-25T00:00:00"/>
    <d v="2011-08-27T00:00:00"/>
    <x v="0"/>
    <s v="RC-19960"/>
    <x v="53"/>
    <x v="0"/>
    <s v="United States"/>
    <s v="Columbus"/>
    <x v="24"/>
    <n v="43229"/>
    <x v="3"/>
    <s v="OFF-FA-10000621"/>
    <x v="1"/>
    <s v="Fasteners"/>
    <x v="110"/>
    <n v="40.096000000000004"/>
    <n v="14"/>
    <n v="0.2"/>
    <n v="14.534799999999997"/>
    <s v="Aug"/>
    <x v="9"/>
    <n v="1"/>
  </r>
  <r>
    <n v="115"/>
    <s v="CA-2011-115259"/>
    <x v="2"/>
    <d v="2011-08-25T00:00:00"/>
    <d v="2011-08-27T00:00:00"/>
    <x v="0"/>
    <s v="RC-19960"/>
    <x v="53"/>
    <x v="0"/>
    <s v="United States"/>
    <s v="Columbus"/>
    <x v="24"/>
    <n v="43229"/>
    <x v="3"/>
    <s v="OFF-EN-10002600"/>
    <x v="1"/>
    <s v="Envelopes"/>
    <x v="111"/>
    <n v="4.7200000000000006"/>
    <n v="2"/>
    <n v="0.2"/>
    <n v="1.6519999999999997"/>
    <s v="Aug"/>
    <x v="9"/>
    <n v="0"/>
  </r>
  <r>
    <n v="116"/>
    <s v="CA-2011-115259"/>
    <x v="2"/>
    <d v="2011-08-25T00:00:00"/>
    <d v="2011-08-27T00:00:00"/>
    <x v="0"/>
    <s v="RC-19960"/>
    <x v="53"/>
    <x v="0"/>
    <s v="United States"/>
    <s v="Columbus"/>
    <x v="24"/>
    <n v="43229"/>
    <x v="3"/>
    <s v="OFF-PA-10004965"/>
    <x v="1"/>
    <s v="Paper"/>
    <x v="112"/>
    <n v="23.976000000000003"/>
    <n v="3"/>
    <n v="0.2"/>
    <n v="7.4924999999999988"/>
    <s v="Aug"/>
    <x v="9"/>
    <n v="0"/>
  </r>
  <r>
    <n v="117"/>
    <s v="CA-2011-115259"/>
    <x v="2"/>
    <d v="2011-08-25T00:00:00"/>
    <d v="2011-08-27T00:00:00"/>
    <x v="0"/>
    <s v="RC-19960"/>
    <x v="53"/>
    <x v="0"/>
    <s v="United States"/>
    <s v="Columbus"/>
    <x v="24"/>
    <n v="43229"/>
    <x v="3"/>
    <s v="OFF-EN-10002504"/>
    <x v="1"/>
    <s v="Envelopes"/>
    <x v="113"/>
    <n v="130.464"/>
    <n v="6"/>
    <n v="0.2"/>
    <n v="44.031599999999997"/>
    <s v="Aug"/>
    <x v="9"/>
    <n v="0"/>
  </r>
  <r>
    <n v="118"/>
    <s v="CA-2012-110457"/>
    <x v="1"/>
    <d v="2012-03-02T00:00:00"/>
    <d v="2012-03-06T00:00:00"/>
    <x v="1"/>
    <s v="DK-13090"/>
    <x v="54"/>
    <x v="0"/>
    <s v="United States"/>
    <s v="Seattle"/>
    <x v="4"/>
    <n v="98103"/>
    <x v="1"/>
    <s v="FUR-TA-10001768"/>
    <x v="0"/>
    <s v="Tables"/>
    <x v="114"/>
    <n v="787.53"/>
    <n v="3"/>
    <n v="0"/>
    <n v="165.38129999999995"/>
    <s v="Mar"/>
    <x v="29"/>
    <n v="1"/>
  </r>
  <r>
    <n v="119"/>
    <s v="US-2012-136476"/>
    <x v="1"/>
    <d v="2012-04-05T00:00:00"/>
    <d v="2012-04-10T00:00:00"/>
    <x v="1"/>
    <s v="GG-14650"/>
    <x v="55"/>
    <x v="1"/>
    <s v="United States"/>
    <s v="Bristol"/>
    <x v="18"/>
    <n v="37620"/>
    <x v="0"/>
    <s v="OFF-BI-10003650"/>
    <x v="1"/>
    <s v="Binders"/>
    <x v="115"/>
    <n v="157.79400000000004"/>
    <n v="1"/>
    <n v="0.7"/>
    <n v="-115.71559999999999"/>
    <s v="Apr"/>
    <x v="19"/>
    <n v="1"/>
  </r>
  <r>
    <n v="120"/>
    <s v="CA-2013-103730"/>
    <x v="0"/>
    <d v="2013-06-13T00:00:00"/>
    <d v="2013-06-16T00:00:00"/>
    <x v="2"/>
    <s v="SC-20725"/>
    <x v="56"/>
    <x v="0"/>
    <s v="United States"/>
    <s v="Wilmington"/>
    <x v="13"/>
    <n v="19805"/>
    <x v="3"/>
    <s v="FUR-FU-10002157"/>
    <x v="0"/>
    <s v="Furnishings"/>
    <x v="116"/>
    <n v="47.04"/>
    <n v="3"/>
    <n v="0"/>
    <n v="18.345599999999997"/>
    <s v="Jun"/>
    <x v="1"/>
    <n v="1"/>
  </r>
  <r>
    <n v="121"/>
    <s v="CA-2013-103730"/>
    <x v="0"/>
    <d v="2013-06-13T00:00:00"/>
    <d v="2013-06-16T00:00:00"/>
    <x v="2"/>
    <s v="SC-20725"/>
    <x v="56"/>
    <x v="0"/>
    <s v="United States"/>
    <s v="Wilmington"/>
    <x v="13"/>
    <n v="19805"/>
    <x v="3"/>
    <s v="OFF-BI-10003910"/>
    <x v="1"/>
    <s v="Binders"/>
    <x v="8"/>
    <n v="30.84"/>
    <n v="4"/>
    <n v="0"/>
    <n v="13.878"/>
    <s v="Jun"/>
    <x v="1"/>
    <n v="0"/>
  </r>
  <r>
    <n v="122"/>
    <s v="CA-2013-103730"/>
    <x v="0"/>
    <d v="2013-06-13T00:00:00"/>
    <d v="2013-06-16T00:00:00"/>
    <x v="2"/>
    <s v="SC-20725"/>
    <x v="56"/>
    <x v="0"/>
    <s v="United States"/>
    <s v="Wilmington"/>
    <x v="13"/>
    <n v="19805"/>
    <x v="3"/>
    <s v="OFF-ST-10000777"/>
    <x v="1"/>
    <s v="Storage"/>
    <x v="117"/>
    <n v="226.56"/>
    <n v="6"/>
    <n v="0"/>
    <n v="63.436800000000005"/>
    <s v="Jun"/>
    <x v="1"/>
    <n v="0"/>
  </r>
  <r>
    <n v="123"/>
    <s v="CA-2013-103730"/>
    <x v="0"/>
    <d v="2013-06-13T00:00:00"/>
    <d v="2013-06-16T00:00:00"/>
    <x v="2"/>
    <s v="SC-20725"/>
    <x v="56"/>
    <x v="0"/>
    <s v="United States"/>
    <s v="Wilmington"/>
    <x v="13"/>
    <n v="19805"/>
    <x v="3"/>
    <s v="OFF-EN-10002500"/>
    <x v="1"/>
    <s v="Envelopes"/>
    <x v="118"/>
    <n v="115.02"/>
    <n v="9"/>
    <n v="0"/>
    <n v="51.758999999999993"/>
    <s v="Jun"/>
    <x v="1"/>
    <n v="0"/>
  </r>
  <r>
    <n v="124"/>
    <s v="CA-2013-103730"/>
    <x v="0"/>
    <d v="2013-06-13T00:00:00"/>
    <d v="2013-06-16T00:00:00"/>
    <x v="2"/>
    <s v="SC-20725"/>
    <x v="56"/>
    <x v="0"/>
    <s v="United States"/>
    <s v="Wilmington"/>
    <x v="13"/>
    <n v="19805"/>
    <x v="3"/>
    <s v="TEC-PH-10003875"/>
    <x v="2"/>
    <s v="Phones"/>
    <x v="119"/>
    <n v="68.040000000000006"/>
    <n v="7"/>
    <n v="0"/>
    <n v="19.731599999999997"/>
    <s v="Jun"/>
    <x v="1"/>
    <n v="0"/>
  </r>
  <r>
    <n v="125"/>
    <s v="US-2011-152030"/>
    <x v="2"/>
    <d v="2011-12-26T00:00:00"/>
    <d v="2011-12-28T00:00:00"/>
    <x v="0"/>
    <s v="AD-10180"/>
    <x v="57"/>
    <x v="2"/>
    <s v="United States"/>
    <s v="Houston"/>
    <x v="5"/>
    <n v="77041"/>
    <x v="2"/>
    <s v="FUR-CH-10004063"/>
    <x v="0"/>
    <s v="Chairs"/>
    <x v="120"/>
    <n v="600.55799999999999"/>
    <n v="3"/>
    <n v="0.3"/>
    <n v="-8.5794000000000779"/>
    <s v="Dec"/>
    <x v="20"/>
    <n v="1"/>
  </r>
  <r>
    <n v="126"/>
    <s v="US-2011-134614"/>
    <x v="2"/>
    <d v="2011-09-20T00:00:00"/>
    <d v="2011-09-25T00:00:00"/>
    <x v="1"/>
    <s v="PF-19165"/>
    <x v="58"/>
    <x v="0"/>
    <s v="United States"/>
    <s v="Bloomington"/>
    <x v="10"/>
    <n v="61701"/>
    <x v="2"/>
    <s v="FUR-TA-10004534"/>
    <x v="0"/>
    <s v="Tables"/>
    <x v="121"/>
    <n v="617.70000000000005"/>
    <n v="6"/>
    <n v="0.5"/>
    <n v="-407.68200000000013"/>
    <s v="Sep"/>
    <x v="30"/>
    <n v="1"/>
  </r>
  <r>
    <n v="127"/>
    <s v="US-2014-107272"/>
    <x v="3"/>
    <d v="2014-11-06T00:00:00"/>
    <d v="2014-11-13T00:00:00"/>
    <x v="1"/>
    <s v="TS-21610"/>
    <x v="59"/>
    <x v="0"/>
    <s v="United States"/>
    <s v="Phoenix"/>
    <x v="16"/>
    <n v="85023"/>
    <x v="1"/>
    <s v="OFF-BI-10003274"/>
    <x v="1"/>
    <s v="Binders"/>
    <x v="122"/>
    <n v="2.3880000000000003"/>
    <n v="2"/>
    <n v="0.7"/>
    <n v="-1.8308"/>
    <s v="Nov"/>
    <x v="23"/>
    <n v="1"/>
  </r>
  <r>
    <n v="128"/>
    <s v="US-2014-107272"/>
    <x v="3"/>
    <d v="2014-11-06T00:00:00"/>
    <d v="2014-11-13T00:00:00"/>
    <x v="1"/>
    <s v="TS-21610"/>
    <x v="59"/>
    <x v="0"/>
    <s v="United States"/>
    <s v="Phoenix"/>
    <x v="16"/>
    <n v="85023"/>
    <x v="1"/>
    <s v="OFF-ST-10002974"/>
    <x v="1"/>
    <s v="Storage"/>
    <x v="123"/>
    <n v="243.99200000000002"/>
    <n v="7"/>
    <n v="0.2"/>
    <n v="30.498999999999981"/>
    <s v="Nov"/>
    <x v="23"/>
    <n v="0"/>
  </r>
  <r>
    <n v="129"/>
    <s v="US-2013-125969"/>
    <x v="0"/>
    <d v="2013-11-07T00:00:00"/>
    <d v="2013-11-11T00:00:00"/>
    <x v="0"/>
    <s v="LS-16975"/>
    <x v="60"/>
    <x v="2"/>
    <s v="United States"/>
    <s v="Los Angeles"/>
    <x v="1"/>
    <n v="90004"/>
    <x v="1"/>
    <s v="FUR-CH-10001146"/>
    <x v="0"/>
    <s v="Chairs"/>
    <x v="124"/>
    <n v="81.424000000000007"/>
    <n v="2"/>
    <n v="0.2"/>
    <n v="-9.1601999999999961"/>
    <s v="Nov"/>
    <x v="0"/>
    <n v="1"/>
  </r>
  <r>
    <n v="130"/>
    <s v="US-2013-125969"/>
    <x v="0"/>
    <d v="2013-11-07T00:00:00"/>
    <d v="2013-11-11T00:00:00"/>
    <x v="0"/>
    <s v="LS-16975"/>
    <x v="60"/>
    <x v="2"/>
    <s v="United States"/>
    <s v="Los Angeles"/>
    <x v="1"/>
    <n v="90004"/>
    <x v="1"/>
    <s v="FUR-FU-10003773"/>
    <x v="0"/>
    <s v="Furnishings"/>
    <x v="125"/>
    <n v="238.56"/>
    <n v="3"/>
    <n v="0"/>
    <n v="26.241599999999977"/>
    <s v="Nov"/>
    <x v="0"/>
    <n v="0"/>
  </r>
  <r>
    <n v="131"/>
    <s v="US-2014-164147"/>
    <x v="3"/>
    <d v="2014-02-03T00:00:00"/>
    <d v="2014-02-06T00:00:00"/>
    <x v="2"/>
    <s v="DW-13585"/>
    <x v="61"/>
    <x v="1"/>
    <s v="United States"/>
    <s v="Columbus"/>
    <x v="24"/>
    <n v="43229"/>
    <x v="3"/>
    <s v="TEC-PH-10002293"/>
    <x v="2"/>
    <s v="Phones"/>
    <x v="126"/>
    <n v="59.969999999999992"/>
    <n v="5"/>
    <n v="0.4"/>
    <n v="-11.993999999999993"/>
    <s v="Feb"/>
    <x v="31"/>
    <n v="1"/>
  </r>
  <r>
    <n v="132"/>
    <s v="US-2014-164147"/>
    <x v="3"/>
    <d v="2014-02-03T00:00:00"/>
    <d v="2014-02-06T00:00:00"/>
    <x v="2"/>
    <s v="DW-13585"/>
    <x v="61"/>
    <x v="1"/>
    <s v="United States"/>
    <s v="Columbus"/>
    <x v="24"/>
    <n v="43229"/>
    <x v="3"/>
    <s v="OFF-PA-10002377"/>
    <x v="1"/>
    <s v="Paper"/>
    <x v="127"/>
    <n v="78.304000000000002"/>
    <n v="2"/>
    <n v="0.2"/>
    <n v="29.363999999999997"/>
    <s v="Feb"/>
    <x v="31"/>
    <n v="0"/>
  </r>
  <r>
    <n v="133"/>
    <s v="US-2014-164147"/>
    <x v="3"/>
    <d v="2014-02-03T00:00:00"/>
    <d v="2014-02-06T00:00:00"/>
    <x v="2"/>
    <s v="DW-13585"/>
    <x v="61"/>
    <x v="1"/>
    <s v="United States"/>
    <s v="Columbus"/>
    <x v="24"/>
    <n v="43229"/>
    <x v="3"/>
    <s v="OFF-FA-10002780"/>
    <x v="1"/>
    <s v="Fasteners"/>
    <x v="33"/>
    <n v="21.456"/>
    <n v="9"/>
    <n v="0.2"/>
    <n v="6.9731999999999976"/>
    <s v="Feb"/>
    <x v="31"/>
    <n v="0"/>
  </r>
  <r>
    <n v="134"/>
    <s v="CA-2013-145583"/>
    <x v="0"/>
    <d v="2013-10-14T00:00:00"/>
    <d v="2013-10-20T00:00:00"/>
    <x v="1"/>
    <s v="LC-16885"/>
    <x v="62"/>
    <x v="0"/>
    <s v="United States"/>
    <s v="Roseville"/>
    <x v="1"/>
    <n v="95661"/>
    <x v="1"/>
    <s v="OFF-PA-10001804"/>
    <x v="1"/>
    <s v="Paper"/>
    <x v="128"/>
    <n v="20.04"/>
    <n v="3"/>
    <n v="0"/>
    <n v="9.6191999999999993"/>
    <s v="Oct"/>
    <x v="32"/>
    <n v="1"/>
  </r>
  <r>
    <n v="135"/>
    <s v="CA-2013-145583"/>
    <x v="0"/>
    <d v="2013-10-14T00:00:00"/>
    <d v="2013-10-20T00:00:00"/>
    <x v="1"/>
    <s v="LC-16885"/>
    <x v="62"/>
    <x v="0"/>
    <s v="United States"/>
    <s v="Roseville"/>
    <x v="1"/>
    <n v="95661"/>
    <x v="1"/>
    <s v="OFF-PA-10001736"/>
    <x v="1"/>
    <s v="Paper"/>
    <x v="129"/>
    <n v="35.44"/>
    <n v="1"/>
    <n v="0"/>
    <n v="16.656799999999997"/>
    <s v="Oct"/>
    <x v="32"/>
    <n v="0"/>
  </r>
  <r>
    <n v="136"/>
    <s v="CA-2013-145583"/>
    <x v="0"/>
    <d v="2013-10-14T00:00:00"/>
    <d v="2013-10-20T00:00:00"/>
    <x v="1"/>
    <s v="LC-16885"/>
    <x v="62"/>
    <x v="0"/>
    <s v="United States"/>
    <s v="Roseville"/>
    <x v="1"/>
    <n v="95661"/>
    <x v="1"/>
    <s v="OFF-AR-10001149"/>
    <x v="1"/>
    <s v="Art"/>
    <x v="130"/>
    <n v="11.52"/>
    <n v="4"/>
    <n v="0"/>
    <n v="3.4559999999999995"/>
    <s v="Oct"/>
    <x v="32"/>
    <n v="0"/>
  </r>
  <r>
    <n v="137"/>
    <s v="CA-2013-145583"/>
    <x v="0"/>
    <d v="2013-10-14T00:00:00"/>
    <d v="2013-10-20T00:00:00"/>
    <x v="1"/>
    <s v="LC-16885"/>
    <x v="62"/>
    <x v="0"/>
    <s v="United States"/>
    <s v="Roseville"/>
    <x v="1"/>
    <n v="95661"/>
    <x v="1"/>
    <s v="OFF-FA-10002988"/>
    <x v="1"/>
    <s v="Fasteners"/>
    <x v="131"/>
    <n v="4.0199999999999996"/>
    <n v="2"/>
    <n v="0"/>
    <n v="1.9697999999999998"/>
    <s v="Oct"/>
    <x v="32"/>
    <n v="0"/>
  </r>
  <r>
    <n v="138"/>
    <s v="CA-2013-145583"/>
    <x v="0"/>
    <d v="2013-10-14T00:00:00"/>
    <d v="2013-10-20T00:00:00"/>
    <x v="1"/>
    <s v="LC-16885"/>
    <x v="62"/>
    <x v="0"/>
    <s v="United States"/>
    <s v="Roseville"/>
    <x v="1"/>
    <n v="95661"/>
    <x v="1"/>
    <s v="OFF-BI-10004781"/>
    <x v="1"/>
    <s v="Binders"/>
    <x v="132"/>
    <n v="76.176000000000002"/>
    <n v="3"/>
    <n v="0.2"/>
    <n v="26.661599999999996"/>
    <s v="Oct"/>
    <x v="32"/>
    <n v="0"/>
  </r>
  <r>
    <n v="139"/>
    <s v="CA-2013-145583"/>
    <x v="0"/>
    <d v="2013-10-14T00:00:00"/>
    <d v="2013-10-20T00:00:00"/>
    <x v="1"/>
    <s v="LC-16885"/>
    <x v="62"/>
    <x v="0"/>
    <s v="United States"/>
    <s v="Roseville"/>
    <x v="1"/>
    <n v="95661"/>
    <x v="1"/>
    <s v="OFF-SU-10001218"/>
    <x v="1"/>
    <s v="Supplies"/>
    <x v="133"/>
    <n v="65.88"/>
    <n v="6"/>
    <n v="0"/>
    <n v="18.446400000000004"/>
    <s v="Oct"/>
    <x v="32"/>
    <n v="0"/>
  </r>
  <r>
    <n v="140"/>
    <s v="CA-2013-145583"/>
    <x v="0"/>
    <d v="2013-10-14T00:00:00"/>
    <d v="2013-10-20T00:00:00"/>
    <x v="1"/>
    <s v="LC-16885"/>
    <x v="62"/>
    <x v="0"/>
    <s v="United States"/>
    <s v="Roseville"/>
    <x v="1"/>
    <n v="95661"/>
    <x v="1"/>
    <s v="FUR-FU-10001706"/>
    <x v="0"/>
    <s v="Furnishings"/>
    <x v="50"/>
    <n v="43.120000000000005"/>
    <n v="14"/>
    <n v="0"/>
    <n v="20.697599999999998"/>
    <s v="Oct"/>
    <x v="32"/>
    <n v="0"/>
  </r>
  <r>
    <n v="141"/>
    <s v="CA-2013-110366"/>
    <x v="0"/>
    <d v="2013-09-06T00:00:00"/>
    <d v="2013-09-08T00:00:00"/>
    <x v="0"/>
    <s v="JD-15895"/>
    <x v="63"/>
    <x v="1"/>
    <s v="United States"/>
    <s v="Philadelphia"/>
    <x v="9"/>
    <n v="19140"/>
    <x v="3"/>
    <s v="FUR-FU-10004848"/>
    <x v="0"/>
    <s v="Furnishings"/>
    <x v="28"/>
    <n v="82.800000000000011"/>
    <n v="2"/>
    <n v="0.2"/>
    <n v="10.349999999999994"/>
    <s v="Sep"/>
    <x v="21"/>
    <n v="1"/>
  </r>
  <r>
    <n v="142"/>
    <s v="CA-2014-106180"/>
    <x v="3"/>
    <d v="2014-09-19T00:00:00"/>
    <d v="2014-09-24T00:00:00"/>
    <x v="1"/>
    <s v="SH-19975"/>
    <x v="64"/>
    <x v="1"/>
    <s v="United States"/>
    <s v="San Francisco"/>
    <x v="1"/>
    <n v="94122"/>
    <x v="1"/>
    <s v="OFF-AR-10000940"/>
    <x v="1"/>
    <s v="Art"/>
    <x v="134"/>
    <n v="8.82"/>
    <n v="3"/>
    <n v="0"/>
    <n v="2.3814000000000002"/>
    <s v="Sep"/>
    <x v="15"/>
    <n v="1"/>
  </r>
  <r>
    <n v="143"/>
    <s v="CA-2014-106180"/>
    <x v="3"/>
    <d v="2014-09-19T00:00:00"/>
    <d v="2014-09-24T00:00:00"/>
    <x v="1"/>
    <s v="SH-19975"/>
    <x v="64"/>
    <x v="1"/>
    <s v="United States"/>
    <s v="San Francisco"/>
    <x v="1"/>
    <n v="94122"/>
    <x v="1"/>
    <s v="OFF-EN-10004030"/>
    <x v="1"/>
    <s v="Envelopes"/>
    <x v="135"/>
    <n v="10.86"/>
    <n v="3"/>
    <n v="0"/>
    <n v="5.1042000000000005"/>
    <s v="Sep"/>
    <x v="15"/>
    <n v="0"/>
  </r>
  <r>
    <n v="144"/>
    <s v="CA-2014-106180"/>
    <x v="3"/>
    <d v="2014-09-19T00:00:00"/>
    <d v="2014-09-24T00:00:00"/>
    <x v="1"/>
    <s v="SH-19975"/>
    <x v="64"/>
    <x v="1"/>
    <s v="United States"/>
    <s v="San Francisco"/>
    <x v="1"/>
    <n v="94122"/>
    <x v="1"/>
    <s v="OFF-PA-10004327"/>
    <x v="1"/>
    <s v="Paper"/>
    <x v="136"/>
    <n v="143.69999999999999"/>
    <n v="3"/>
    <n v="0"/>
    <n v="68.975999999999999"/>
    <s v="Sep"/>
    <x v="15"/>
    <n v="0"/>
  </r>
  <r>
    <n v="145"/>
    <s v="CA-2014-155376"/>
    <x v="3"/>
    <d v="2014-12-23T00:00:00"/>
    <d v="2014-12-28T00:00:00"/>
    <x v="1"/>
    <s v="SG-20080"/>
    <x v="65"/>
    <x v="0"/>
    <s v="United States"/>
    <s v="Independence"/>
    <x v="25"/>
    <n v="64055"/>
    <x v="2"/>
    <s v="OFF-AP-10001058"/>
    <x v="1"/>
    <s v="Appliances"/>
    <x v="137"/>
    <n v="839.43000000000006"/>
    <n v="3"/>
    <n v="0"/>
    <n v="218.25179999999997"/>
    <s v="Dec"/>
    <x v="22"/>
    <n v="1"/>
  </r>
  <r>
    <n v="146"/>
    <s v="CA-2012-110744"/>
    <x v="1"/>
    <d v="2012-09-07T00:00:00"/>
    <d v="2012-09-12T00:00:00"/>
    <x v="1"/>
    <s v="HA-14920"/>
    <x v="66"/>
    <x v="0"/>
    <s v="United States"/>
    <s v="Pasadena"/>
    <x v="1"/>
    <n v="91104"/>
    <x v="1"/>
    <s v="OFF-ST-10003656"/>
    <x v="1"/>
    <s v="Storage"/>
    <x v="82"/>
    <n v="671.93"/>
    <n v="7"/>
    <n v="0"/>
    <n v="20.157899999999998"/>
    <s v="Sep"/>
    <x v="11"/>
    <n v="1"/>
  </r>
  <r>
    <n v="147"/>
    <s v="CA-2011-110072"/>
    <x v="2"/>
    <d v="2011-10-22T00:00:00"/>
    <d v="2011-10-28T00:00:00"/>
    <x v="1"/>
    <s v="MG-17680"/>
    <x v="67"/>
    <x v="2"/>
    <s v="United States"/>
    <s v="Newark"/>
    <x v="24"/>
    <n v="43055"/>
    <x v="3"/>
    <s v="FUR-FU-10000521"/>
    <x v="0"/>
    <s v="Furnishings"/>
    <x v="138"/>
    <n v="93.888000000000005"/>
    <n v="4"/>
    <n v="0.2"/>
    <n v="12.90959999999999"/>
    <s v="Oct"/>
    <x v="18"/>
    <n v="1"/>
  </r>
  <r>
    <n v="148"/>
    <s v="CA-2013-114489"/>
    <x v="0"/>
    <d v="2013-12-06T00:00:00"/>
    <d v="2013-12-10T00:00:00"/>
    <x v="1"/>
    <s v="JE-16165"/>
    <x v="68"/>
    <x v="1"/>
    <s v="United States"/>
    <s v="Franklin"/>
    <x v="6"/>
    <n v="53132"/>
    <x v="2"/>
    <s v="TEC-PH-10000215"/>
    <x v="2"/>
    <s v="Phones"/>
    <x v="139"/>
    <n v="384.45000000000005"/>
    <n v="11"/>
    <n v="0"/>
    <n v="103.80150000000003"/>
    <s v="Dec"/>
    <x v="5"/>
    <n v="1"/>
  </r>
  <r>
    <n v="149"/>
    <s v="CA-2013-114489"/>
    <x v="0"/>
    <d v="2013-12-06T00:00:00"/>
    <d v="2013-12-10T00:00:00"/>
    <x v="1"/>
    <s v="JE-16165"/>
    <x v="68"/>
    <x v="1"/>
    <s v="United States"/>
    <s v="Franklin"/>
    <x v="6"/>
    <n v="53132"/>
    <x v="2"/>
    <s v="TEC-PH-10001448"/>
    <x v="2"/>
    <s v="Phones"/>
    <x v="140"/>
    <n v="149.97"/>
    <n v="3"/>
    <n v="0"/>
    <n v="5.9987999999999815"/>
    <s v="Dec"/>
    <x v="5"/>
    <n v="0"/>
  </r>
  <r>
    <n v="150"/>
    <s v="CA-2013-114489"/>
    <x v="0"/>
    <d v="2013-12-06T00:00:00"/>
    <d v="2013-12-10T00:00:00"/>
    <x v="1"/>
    <s v="JE-16165"/>
    <x v="68"/>
    <x v="1"/>
    <s v="United States"/>
    <s v="Franklin"/>
    <x v="6"/>
    <n v="53132"/>
    <x v="2"/>
    <s v="FUR-CH-10000454"/>
    <x v="0"/>
    <s v="Chairs"/>
    <x v="1"/>
    <n v="1951.84"/>
    <n v="8"/>
    <n v="0"/>
    <n v="585.55199999999991"/>
    <s v="Dec"/>
    <x v="5"/>
    <n v="0"/>
  </r>
  <r>
    <n v="151"/>
    <s v="CA-2013-114489"/>
    <x v="0"/>
    <d v="2013-12-06T00:00:00"/>
    <d v="2013-12-10T00:00:00"/>
    <x v="1"/>
    <s v="JE-16165"/>
    <x v="68"/>
    <x v="1"/>
    <s v="United States"/>
    <s v="Franklin"/>
    <x v="6"/>
    <n v="53132"/>
    <x v="2"/>
    <s v="OFF-BI-10002735"/>
    <x v="1"/>
    <s v="Binders"/>
    <x v="141"/>
    <n v="171.55"/>
    <n v="5"/>
    <n v="0"/>
    <n v="80.628500000000003"/>
    <s v="Dec"/>
    <x v="5"/>
    <n v="0"/>
  </r>
  <r>
    <n v="152"/>
    <s v="CA-2013-158834"/>
    <x v="0"/>
    <d v="2013-03-14T00:00:00"/>
    <d v="2013-03-17T00:00:00"/>
    <x v="2"/>
    <s v="TW-21025"/>
    <x v="69"/>
    <x v="2"/>
    <s v="United States"/>
    <s v="Scottsdale"/>
    <x v="16"/>
    <n v="85254"/>
    <x v="1"/>
    <s v="OFF-AP-10000326"/>
    <x v="1"/>
    <s v="Appliances"/>
    <x v="142"/>
    <n v="157.91999999999999"/>
    <n v="5"/>
    <n v="0.2"/>
    <n v="17.765999999999991"/>
    <s v="Mar"/>
    <x v="17"/>
    <n v="1"/>
  </r>
  <r>
    <n v="153"/>
    <s v="CA-2013-158834"/>
    <x v="0"/>
    <d v="2013-03-14T00:00:00"/>
    <d v="2013-03-17T00:00:00"/>
    <x v="2"/>
    <s v="TW-21025"/>
    <x v="69"/>
    <x v="2"/>
    <s v="United States"/>
    <s v="Scottsdale"/>
    <x v="16"/>
    <n v="85254"/>
    <x v="1"/>
    <s v="TEC-PH-10001254"/>
    <x v="2"/>
    <s v="Phones"/>
    <x v="143"/>
    <n v="203.184"/>
    <n v="2"/>
    <n v="0.2"/>
    <n v="15.238799999999991"/>
    <s v="Mar"/>
    <x v="17"/>
    <n v="0"/>
  </r>
  <r>
    <n v="154"/>
    <s v="CA-2012-124919"/>
    <x v="1"/>
    <d v="2012-05-31T00:00:00"/>
    <d v="2012-06-02T00:00:00"/>
    <x v="2"/>
    <s v="SP-20650"/>
    <x v="70"/>
    <x v="1"/>
    <s v="United States"/>
    <s v="San Jose"/>
    <x v="1"/>
    <n v="95123"/>
    <x v="1"/>
    <s v="OFF-PA-10001950"/>
    <x v="1"/>
    <s v="Paper"/>
    <x v="144"/>
    <n v="58.379999999999995"/>
    <n v="7"/>
    <n v="0"/>
    <n v="26.270999999999994"/>
    <s v="May"/>
    <x v="33"/>
    <n v="1"/>
  </r>
  <r>
    <n v="155"/>
    <s v="CA-2012-124919"/>
    <x v="1"/>
    <d v="2012-05-31T00:00:00"/>
    <d v="2012-06-02T00:00:00"/>
    <x v="2"/>
    <s v="SP-20650"/>
    <x v="70"/>
    <x v="1"/>
    <s v="United States"/>
    <s v="San Jose"/>
    <x v="1"/>
    <n v="95123"/>
    <x v="1"/>
    <s v="OFF-PA-10002254"/>
    <x v="1"/>
    <s v="Paper"/>
    <x v="145"/>
    <n v="105.52"/>
    <n v="4"/>
    <n v="0"/>
    <n v="48.539199999999994"/>
    <s v="May"/>
    <x v="33"/>
    <n v="0"/>
  </r>
  <r>
    <n v="156"/>
    <s v="CA-2012-124919"/>
    <x v="1"/>
    <d v="2012-05-31T00:00:00"/>
    <d v="2012-06-02T00:00:00"/>
    <x v="2"/>
    <s v="SP-20650"/>
    <x v="70"/>
    <x v="1"/>
    <s v="United States"/>
    <s v="San Jose"/>
    <x v="1"/>
    <n v="95123"/>
    <x v="1"/>
    <s v="OFF-ST-10001590"/>
    <x v="1"/>
    <s v="Storage"/>
    <x v="146"/>
    <n v="80.88"/>
    <n v="6"/>
    <n v="0"/>
    <n v="21.028799999999997"/>
    <s v="May"/>
    <x v="33"/>
    <n v="0"/>
  </r>
  <r>
    <n v="157"/>
    <s v="CA-2012-118948"/>
    <x v="1"/>
    <d v="2012-05-28T00:00:00"/>
    <d v="2012-06-03T00:00:00"/>
    <x v="1"/>
    <s v="NK-18490"/>
    <x v="71"/>
    <x v="2"/>
    <s v="United States"/>
    <s v="Seattle"/>
    <x v="4"/>
    <n v="98105"/>
    <x v="1"/>
    <s v="OFF-AR-10001547"/>
    <x v="1"/>
    <s v="Art"/>
    <x v="147"/>
    <n v="6.63"/>
    <n v="3"/>
    <n v="0"/>
    <n v="1.7901"/>
    <s v="May"/>
    <x v="33"/>
    <n v="1"/>
  </r>
  <r>
    <n v="158"/>
    <s v="CA-2011-104269"/>
    <x v="2"/>
    <d v="2011-03-01T00:00:00"/>
    <d v="2011-03-06T00:00:00"/>
    <x v="0"/>
    <s v="DB-13060"/>
    <x v="72"/>
    <x v="0"/>
    <s v="United States"/>
    <s v="Seattle"/>
    <x v="4"/>
    <n v="98115"/>
    <x v="1"/>
    <s v="FUR-CH-10004063"/>
    <x v="0"/>
    <s v="Chairs"/>
    <x v="120"/>
    <n v="457.56800000000004"/>
    <n v="2"/>
    <n v="0.2"/>
    <n v="51.476399999999941"/>
    <s v="Mar"/>
    <x v="34"/>
    <n v="1"/>
  </r>
  <r>
    <n v="159"/>
    <s v="CA-2013-114104"/>
    <x v="0"/>
    <d v="2013-11-21T00:00:00"/>
    <d v="2013-11-25T00:00:00"/>
    <x v="1"/>
    <s v="NP-18670"/>
    <x v="73"/>
    <x v="0"/>
    <s v="United States"/>
    <s v="Edmond"/>
    <x v="26"/>
    <n v="73034"/>
    <x v="2"/>
    <s v="OFF-LA-10002475"/>
    <x v="1"/>
    <s v="Labels"/>
    <x v="148"/>
    <n v="14.62"/>
    <n v="2"/>
    <n v="0"/>
    <n v="6.8713999999999995"/>
    <s v="Nov"/>
    <x v="0"/>
    <n v="1"/>
  </r>
  <r>
    <n v="160"/>
    <s v="CA-2013-114104"/>
    <x v="0"/>
    <d v="2013-11-21T00:00:00"/>
    <d v="2013-11-25T00:00:00"/>
    <x v="1"/>
    <s v="NP-18670"/>
    <x v="73"/>
    <x v="0"/>
    <s v="United States"/>
    <s v="Edmond"/>
    <x v="26"/>
    <n v="73034"/>
    <x v="2"/>
    <s v="TEC-PH-10004536"/>
    <x v="2"/>
    <s v="Phones"/>
    <x v="149"/>
    <n v="944.93000000000006"/>
    <n v="7"/>
    <n v="0"/>
    <n v="236.23250000000002"/>
    <s v="Nov"/>
    <x v="0"/>
    <n v="0"/>
  </r>
  <r>
    <n v="161"/>
    <s v="CA-2013-162733"/>
    <x v="0"/>
    <d v="2013-05-12T00:00:00"/>
    <d v="2013-05-13T00:00:00"/>
    <x v="2"/>
    <s v="TT-21070"/>
    <x v="74"/>
    <x v="0"/>
    <s v="United States"/>
    <s v="Los Angeles"/>
    <x v="1"/>
    <n v="90045"/>
    <x v="1"/>
    <s v="OFF-PA-10002751"/>
    <x v="1"/>
    <s v="Paper"/>
    <x v="150"/>
    <n v="5.98"/>
    <n v="1"/>
    <n v="0"/>
    <n v="2.6909999999999998"/>
    <s v="May"/>
    <x v="35"/>
    <n v="1"/>
  </r>
  <r>
    <n v="162"/>
    <s v="CA-2012-119697"/>
    <x v="1"/>
    <d v="2012-12-28T00:00:00"/>
    <d v="2012-12-31T00:00:00"/>
    <x v="0"/>
    <s v="EM-13960"/>
    <x v="75"/>
    <x v="0"/>
    <s v="United States"/>
    <s v="Philadelphia"/>
    <x v="9"/>
    <n v="19134"/>
    <x v="3"/>
    <s v="TEC-AC-10003657"/>
    <x v="2"/>
    <s v="Accessories"/>
    <x v="151"/>
    <n v="54.384000000000007"/>
    <n v="2"/>
    <n v="0.2"/>
    <n v="1.359599999999995"/>
    <s v="Dec"/>
    <x v="14"/>
    <n v="1"/>
  </r>
  <r>
    <n v="163"/>
    <s v="CA-2013-154508"/>
    <x v="0"/>
    <d v="2013-11-17T00:00:00"/>
    <d v="2013-11-21T00:00:00"/>
    <x v="1"/>
    <s v="RD-19900"/>
    <x v="76"/>
    <x v="0"/>
    <s v="United States"/>
    <s v="Carlsbad"/>
    <x v="27"/>
    <n v="88220"/>
    <x v="1"/>
    <s v="OFF-EN-10001990"/>
    <x v="1"/>
    <s v="Envelopes"/>
    <x v="33"/>
    <n v="28.4"/>
    <n v="5"/>
    <n v="0"/>
    <n v="13.347999999999997"/>
    <s v="Nov"/>
    <x v="0"/>
    <n v="1"/>
  </r>
  <r>
    <n v="164"/>
    <s v="CA-2013-113817"/>
    <x v="0"/>
    <d v="2013-11-08T00:00:00"/>
    <d v="2013-11-12T00:00:00"/>
    <x v="1"/>
    <s v="MJ-17740"/>
    <x v="77"/>
    <x v="0"/>
    <s v="United States"/>
    <s v="Seattle"/>
    <x v="4"/>
    <n v="98115"/>
    <x v="1"/>
    <s v="OFF-BI-10004002"/>
    <x v="1"/>
    <s v="Binders"/>
    <x v="152"/>
    <n v="27.680000000000003"/>
    <n v="2"/>
    <n v="0.2"/>
    <n v="9.6879999999999988"/>
    <s v="Nov"/>
    <x v="0"/>
    <n v="1"/>
  </r>
  <r>
    <n v="165"/>
    <s v="CA-2011-139892"/>
    <x v="2"/>
    <d v="2011-09-08T00:00:00"/>
    <d v="2011-09-12T00:00:00"/>
    <x v="1"/>
    <s v="BM-11140"/>
    <x v="78"/>
    <x v="0"/>
    <s v="United States"/>
    <s v="San Antonio"/>
    <x v="5"/>
    <n v="78207"/>
    <x v="2"/>
    <s v="OFF-AR-10004441"/>
    <x v="1"/>
    <s v="Art"/>
    <x v="153"/>
    <n v="9.9359999999999999"/>
    <n v="3"/>
    <n v="0.2"/>
    <n v="2.7324000000000002"/>
    <s v="Sep"/>
    <x v="30"/>
    <n v="1"/>
  </r>
  <r>
    <n v="166"/>
    <s v="CA-2011-139892"/>
    <x v="2"/>
    <d v="2011-09-08T00:00:00"/>
    <d v="2011-09-12T00:00:00"/>
    <x v="1"/>
    <s v="BM-11140"/>
    <x v="78"/>
    <x v="0"/>
    <s v="United States"/>
    <s v="San Antonio"/>
    <x v="5"/>
    <n v="78207"/>
    <x v="2"/>
    <s v="TEC-MA-10000822"/>
    <x v="2"/>
    <s v="Machines"/>
    <x v="154"/>
    <n v="8159.9519999999993"/>
    <n v="8"/>
    <n v="0.4"/>
    <n v="-1359.992000000002"/>
    <s v="Sep"/>
    <x v="30"/>
    <n v="0"/>
  </r>
  <r>
    <n v="167"/>
    <s v="CA-2011-139892"/>
    <x v="2"/>
    <d v="2011-09-08T00:00:00"/>
    <d v="2011-09-12T00:00:00"/>
    <x v="1"/>
    <s v="BM-11140"/>
    <x v="78"/>
    <x v="0"/>
    <s v="United States"/>
    <s v="San Antonio"/>
    <x v="5"/>
    <n v="78207"/>
    <x v="2"/>
    <s v="OFF-ST-10000991"/>
    <x v="1"/>
    <s v="Storage"/>
    <x v="155"/>
    <n v="275.928"/>
    <n v="3"/>
    <n v="0.2"/>
    <n v="-58.634699999999995"/>
    <s v="Sep"/>
    <x v="30"/>
    <n v="0"/>
  </r>
  <r>
    <n v="168"/>
    <s v="CA-2011-139892"/>
    <x v="2"/>
    <d v="2011-09-08T00:00:00"/>
    <d v="2011-09-12T00:00:00"/>
    <x v="1"/>
    <s v="BM-11140"/>
    <x v="78"/>
    <x v="0"/>
    <s v="United States"/>
    <s v="San Antonio"/>
    <x v="5"/>
    <n v="78207"/>
    <x v="2"/>
    <s v="FUR-CH-10004287"/>
    <x v="0"/>
    <s v="Chairs"/>
    <x v="156"/>
    <n v="1740.0599999999997"/>
    <n v="9"/>
    <n v="0.3"/>
    <n v="-24.858000000000175"/>
    <s v="Sep"/>
    <x v="30"/>
    <n v="0"/>
  </r>
  <r>
    <n v="169"/>
    <s v="CA-2011-139892"/>
    <x v="2"/>
    <d v="2011-09-08T00:00:00"/>
    <d v="2011-09-12T00:00:00"/>
    <x v="1"/>
    <s v="BM-11140"/>
    <x v="78"/>
    <x v="0"/>
    <s v="United States"/>
    <s v="San Antonio"/>
    <x v="5"/>
    <n v="78207"/>
    <x v="2"/>
    <s v="OFF-AR-10002656"/>
    <x v="1"/>
    <s v="Art"/>
    <x v="157"/>
    <n v="32.064"/>
    <n v="6"/>
    <n v="0.2"/>
    <n v="6.8135999999999974"/>
    <s v="Sep"/>
    <x v="30"/>
    <n v="0"/>
  </r>
  <r>
    <n v="170"/>
    <s v="CA-2011-139892"/>
    <x v="2"/>
    <d v="2011-09-08T00:00:00"/>
    <d v="2011-09-12T00:00:00"/>
    <x v="1"/>
    <s v="BM-11140"/>
    <x v="78"/>
    <x v="0"/>
    <s v="United States"/>
    <s v="San Antonio"/>
    <x v="5"/>
    <n v="78207"/>
    <x v="2"/>
    <s v="OFF-AP-10002518"/>
    <x v="1"/>
    <s v="Appliances"/>
    <x v="158"/>
    <n v="177.97999999999996"/>
    <n v="5"/>
    <n v="0.8"/>
    <n v="-453.84900000000005"/>
    <s v="Sep"/>
    <x v="30"/>
    <n v="0"/>
  </r>
  <r>
    <n v="171"/>
    <s v="CA-2011-139892"/>
    <x v="2"/>
    <d v="2011-09-08T00:00:00"/>
    <d v="2011-09-12T00:00:00"/>
    <x v="1"/>
    <s v="BM-11140"/>
    <x v="78"/>
    <x v="0"/>
    <s v="United States"/>
    <s v="San Antonio"/>
    <x v="5"/>
    <n v="78207"/>
    <x v="2"/>
    <s v="TEC-PH-10003931"/>
    <x v="2"/>
    <s v="Phones"/>
    <x v="159"/>
    <n v="143.976"/>
    <n v="3"/>
    <n v="0.2"/>
    <n v="8.998500000000007"/>
    <s v="Sep"/>
    <x v="30"/>
    <n v="0"/>
  </r>
  <r>
    <n v="172"/>
    <s v="CA-2011-118962"/>
    <x v="2"/>
    <d v="2011-08-05T00:00:00"/>
    <d v="2011-08-09T00:00:00"/>
    <x v="1"/>
    <s v="CS-12130"/>
    <x v="79"/>
    <x v="0"/>
    <s v="United States"/>
    <s v="Los Angeles"/>
    <x v="1"/>
    <n v="90004"/>
    <x v="1"/>
    <s v="OFF-PA-10000659"/>
    <x v="1"/>
    <s v="Paper"/>
    <x v="160"/>
    <n v="20.94"/>
    <n v="3"/>
    <n v="0"/>
    <n v="9.841800000000001"/>
    <s v="Aug"/>
    <x v="9"/>
    <n v="1"/>
  </r>
  <r>
    <n v="173"/>
    <s v="CA-2011-118962"/>
    <x v="2"/>
    <d v="2011-08-05T00:00:00"/>
    <d v="2011-08-09T00:00:00"/>
    <x v="1"/>
    <s v="CS-12130"/>
    <x v="79"/>
    <x v="0"/>
    <s v="United States"/>
    <s v="Los Angeles"/>
    <x v="1"/>
    <n v="90004"/>
    <x v="1"/>
    <s v="OFF-PA-10001144"/>
    <x v="1"/>
    <s v="Paper"/>
    <x v="161"/>
    <n v="110.96"/>
    <n v="2"/>
    <n v="0"/>
    <n v="53.260799999999996"/>
    <s v="Aug"/>
    <x v="9"/>
    <n v="0"/>
  </r>
  <r>
    <n v="174"/>
    <s v="CA-2011-118962"/>
    <x v="2"/>
    <d v="2011-08-05T00:00:00"/>
    <d v="2011-08-09T00:00:00"/>
    <x v="1"/>
    <s v="CS-12130"/>
    <x v="79"/>
    <x v="0"/>
    <s v="United States"/>
    <s v="Los Angeles"/>
    <x v="1"/>
    <n v="90004"/>
    <x v="1"/>
    <s v="FUR-CH-10003817"/>
    <x v="0"/>
    <s v="Chairs"/>
    <x v="162"/>
    <n v="340.14400000000006"/>
    <n v="7"/>
    <n v="0.2"/>
    <n v="21.259"/>
    <s v="Aug"/>
    <x v="9"/>
    <n v="0"/>
  </r>
  <r>
    <n v="175"/>
    <s v="US-2011-100853"/>
    <x v="2"/>
    <d v="2011-09-14T00:00:00"/>
    <d v="2011-09-19T00:00:00"/>
    <x v="1"/>
    <s v="JB-15400"/>
    <x v="80"/>
    <x v="1"/>
    <s v="United States"/>
    <s v="Chicago"/>
    <x v="10"/>
    <n v="60623"/>
    <x v="2"/>
    <s v="OFF-AP-10000891"/>
    <x v="1"/>
    <s v="Appliances"/>
    <x v="163"/>
    <n v="52.447999999999993"/>
    <n v="2"/>
    <n v="0.8"/>
    <n v="-131.12000000000003"/>
    <s v="Sep"/>
    <x v="30"/>
    <n v="1"/>
  </r>
  <r>
    <n v="176"/>
    <s v="US-2011-100853"/>
    <x v="2"/>
    <d v="2011-09-14T00:00:00"/>
    <d v="2011-09-19T00:00:00"/>
    <x v="1"/>
    <s v="JB-15400"/>
    <x v="80"/>
    <x v="1"/>
    <s v="United States"/>
    <s v="Chicago"/>
    <x v="10"/>
    <n v="60623"/>
    <x v="2"/>
    <s v="OFF-LA-10003148"/>
    <x v="1"/>
    <s v="Labels"/>
    <x v="164"/>
    <n v="20.16"/>
    <n v="4"/>
    <n v="0.2"/>
    <n v="6.5519999999999987"/>
    <s v="Sep"/>
    <x v="30"/>
    <n v="0"/>
  </r>
  <r>
    <n v="177"/>
    <s v="US-2014-152366"/>
    <x v="3"/>
    <d v="2014-04-22T00:00:00"/>
    <d v="2014-04-26T00:00:00"/>
    <x v="0"/>
    <s v="SJ-20500"/>
    <x v="81"/>
    <x v="0"/>
    <s v="United States"/>
    <s v="Houston"/>
    <x v="5"/>
    <n v="77036"/>
    <x v="2"/>
    <s v="OFF-AP-10002684"/>
    <x v="1"/>
    <s v="Appliances"/>
    <x v="165"/>
    <n v="97.263999999999982"/>
    <n v="4"/>
    <n v="0.8"/>
    <n v="-243.16000000000008"/>
    <s v="Apr"/>
    <x v="4"/>
    <n v="1"/>
  </r>
  <r>
    <n v="178"/>
    <s v="US-2012-101511"/>
    <x v="1"/>
    <d v="2012-11-21T00:00:00"/>
    <d v="2012-11-23T00:00:00"/>
    <x v="0"/>
    <s v="JE-15745"/>
    <x v="32"/>
    <x v="0"/>
    <s v="United States"/>
    <s v="Newark"/>
    <x v="24"/>
    <n v="43055"/>
    <x v="3"/>
    <s v="FUR-CH-10004698"/>
    <x v="0"/>
    <s v="Chairs"/>
    <x v="166"/>
    <n v="396.80200000000002"/>
    <n v="7"/>
    <n v="0.3"/>
    <n v="-11.337199999999939"/>
    <s v="Nov"/>
    <x v="6"/>
    <n v="1"/>
  </r>
  <r>
    <n v="179"/>
    <s v="US-2012-101511"/>
    <x v="1"/>
    <d v="2012-11-21T00:00:00"/>
    <d v="2012-11-23T00:00:00"/>
    <x v="0"/>
    <s v="JE-15745"/>
    <x v="32"/>
    <x v="0"/>
    <s v="United States"/>
    <s v="Newark"/>
    <x v="24"/>
    <n v="43055"/>
    <x v="3"/>
    <s v="OFF-SU-10002189"/>
    <x v="1"/>
    <s v="Supplies"/>
    <x v="167"/>
    <n v="15.88"/>
    <n v="5"/>
    <n v="0.2"/>
    <n v="-3.771500000000001"/>
    <s v="Nov"/>
    <x v="6"/>
    <n v="0"/>
  </r>
  <r>
    <n v="180"/>
    <s v="CA-2012-137225"/>
    <x v="1"/>
    <d v="2012-12-15T00:00:00"/>
    <d v="2012-12-19T00:00:00"/>
    <x v="1"/>
    <s v="JK-15640"/>
    <x v="82"/>
    <x v="2"/>
    <s v="United States"/>
    <s v="New York City"/>
    <x v="15"/>
    <n v="10009"/>
    <x v="3"/>
    <s v="OFF-AR-10001940"/>
    <x v="1"/>
    <s v="Art"/>
    <x v="168"/>
    <n v="3.28"/>
    <n v="1"/>
    <n v="0"/>
    <n v="1.4104000000000001"/>
    <s v="Dec"/>
    <x v="14"/>
    <n v="1"/>
  </r>
  <r>
    <n v="181"/>
    <s v="CA-2011-166191"/>
    <x v="2"/>
    <d v="2011-12-05T00:00:00"/>
    <d v="2011-12-09T00:00:00"/>
    <x v="0"/>
    <s v="DK-13150"/>
    <x v="83"/>
    <x v="1"/>
    <s v="United States"/>
    <s v="Decatur"/>
    <x v="10"/>
    <n v="62521"/>
    <x v="2"/>
    <s v="OFF-ST-10003455"/>
    <x v="1"/>
    <s v="Storage"/>
    <x v="169"/>
    <n v="24.816000000000003"/>
    <n v="2"/>
    <n v="0.2"/>
    <n v="1.8612000000000002"/>
    <s v="Dec"/>
    <x v="20"/>
    <n v="1"/>
  </r>
  <r>
    <n v="182"/>
    <s v="CA-2011-166191"/>
    <x v="2"/>
    <d v="2011-12-05T00:00:00"/>
    <d v="2011-12-09T00:00:00"/>
    <x v="0"/>
    <s v="DK-13150"/>
    <x v="83"/>
    <x v="1"/>
    <s v="United States"/>
    <s v="Decatur"/>
    <x v="10"/>
    <n v="62521"/>
    <x v="2"/>
    <s v="TEC-AC-10004659"/>
    <x v="2"/>
    <s v="Accessories"/>
    <x v="170"/>
    <n v="408.74399999999997"/>
    <n v="7"/>
    <n v="0.2"/>
    <n v="76.639499999999984"/>
    <s v="Dec"/>
    <x v="20"/>
    <n v="0"/>
  </r>
  <r>
    <n v="183"/>
    <s v="CA-2011-158274"/>
    <x v="2"/>
    <d v="2011-11-19T00:00:00"/>
    <d v="2011-11-24T00:00:00"/>
    <x v="0"/>
    <s v="RM-19675"/>
    <x v="84"/>
    <x v="2"/>
    <s v="United States"/>
    <s v="Monroe"/>
    <x v="28"/>
    <n v="71203"/>
    <x v="0"/>
    <s v="TEC-PH-10003273"/>
    <x v="2"/>
    <s v="Phones"/>
    <x v="171"/>
    <n v="503.96"/>
    <n v="4"/>
    <n v="0"/>
    <n v="131.02960000000002"/>
    <s v="Nov"/>
    <x v="7"/>
    <n v="1"/>
  </r>
  <r>
    <n v="184"/>
    <s v="CA-2011-158274"/>
    <x v="2"/>
    <d v="2011-11-19T00:00:00"/>
    <d v="2011-11-24T00:00:00"/>
    <x v="0"/>
    <s v="RM-19675"/>
    <x v="84"/>
    <x v="2"/>
    <s v="United States"/>
    <s v="Monroe"/>
    <x v="28"/>
    <n v="71203"/>
    <x v="0"/>
    <s v="TEC-PH-10004896"/>
    <x v="2"/>
    <s v="Phones"/>
    <x v="172"/>
    <n v="149.94999999999999"/>
    <n v="5"/>
    <n v="0"/>
    <n v="41.986000000000004"/>
    <s v="Nov"/>
    <x v="7"/>
    <n v="0"/>
  </r>
  <r>
    <n v="185"/>
    <s v="CA-2011-158274"/>
    <x v="2"/>
    <d v="2011-11-19T00:00:00"/>
    <d v="2011-11-24T00:00:00"/>
    <x v="0"/>
    <s v="RM-19675"/>
    <x v="84"/>
    <x v="2"/>
    <s v="United States"/>
    <s v="Monroe"/>
    <x v="28"/>
    <n v="71203"/>
    <x v="0"/>
    <s v="TEC-AC-10002345"/>
    <x v="2"/>
    <s v="Accessories"/>
    <x v="173"/>
    <n v="29"/>
    <n v="2"/>
    <n v="0"/>
    <n v="7.25"/>
    <s v="Nov"/>
    <x v="7"/>
    <n v="0"/>
  </r>
  <r>
    <n v="186"/>
    <s v="CA-2013-105018"/>
    <x v="0"/>
    <d v="2013-11-29T00:00:00"/>
    <d v="2013-12-03T00:00:00"/>
    <x v="1"/>
    <s v="SK-19990"/>
    <x v="85"/>
    <x v="0"/>
    <s v="United States"/>
    <s v="Fairfield"/>
    <x v="29"/>
    <n v="6824"/>
    <x v="3"/>
    <s v="OFF-BI-10001890"/>
    <x v="1"/>
    <s v="Binders"/>
    <x v="174"/>
    <n v="7.16"/>
    <n v="2"/>
    <n v="0"/>
    <n v="3.4367999999999999"/>
    <s v="Nov"/>
    <x v="0"/>
    <n v="1"/>
  </r>
  <r>
    <n v="187"/>
    <s v="CA-2011-123260"/>
    <x v="2"/>
    <d v="2011-08-26T00:00:00"/>
    <d v="2011-08-30T00:00:00"/>
    <x v="1"/>
    <s v="FM-14290"/>
    <x v="86"/>
    <x v="2"/>
    <s v="United States"/>
    <s v="Los Angeles"/>
    <x v="1"/>
    <n v="90032"/>
    <x v="1"/>
    <s v="TEC-AC-10002323"/>
    <x v="2"/>
    <s v="Accessories"/>
    <x v="175"/>
    <n v="176.8"/>
    <n v="8"/>
    <n v="0"/>
    <n v="22.984000000000009"/>
    <s v="Aug"/>
    <x v="9"/>
    <n v="1"/>
  </r>
  <r>
    <n v="188"/>
    <s v="CA-2013-157000"/>
    <x v="0"/>
    <d v="2013-07-17T00:00:00"/>
    <d v="2013-07-23T00:00:00"/>
    <x v="1"/>
    <s v="AM-10360"/>
    <x v="87"/>
    <x v="1"/>
    <s v="United States"/>
    <s v="Grand Prairie"/>
    <x v="5"/>
    <n v="75051"/>
    <x v="2"/>
    <s v="OFF-ST-10001328"/>
    <x v="1"/>
    <s v="Storage"/>
    <x v="176"/>
    <n v="37.224000000000004"/>
    <n v="3"/>
    <n v="0.2"/>
    <n v="3.7224000000000004"/>
    <s v="Jul"/>
    <x v="16"/>
    <n v="1"/>
  </r>
  <r>
    <n v="189"/>
    <s v="CA-2013-157000"/>
    <x v="0"/>
    <d v="2013-07-17T00:00:00"/>
    <d v="2013-07-23T00:00:00"/>
    <x v="1"/>
    <s v="AM-10360"/>
    <x v="87"/>
    <x v="1"/>
    <s v="United States"/>
    <s v="Grand Prairie"/>
    <x v="5"/>
    <n v="75051"/>
    <x v="2"/>
    <s v="OFF-PA-10001950"/>
    <x v="1"/>
    <s v="Paper"/>
    <x v="144"/>
    <n v="20.016000000000002"/>
    <n v="3"/>
    <n v="0.2"/>
    <n v="6.2549999999999963"/>
    <s v="Jul"/>
    <x v="16"/>
    <n v="0"/>
  </r>
  <r>
    <n v="190"/>
    <s v="CA-2012-102281"/>
    <x v="1"/>
    <d v="2012-10-12T00:00:00"/>
    <d v="2012-10-14T00:00:00"/>
    <x v="2"/>
    <s v="MP-17470"/>
    <x v="88"/>
    <x v="2"/>
    <s v="United States"/>
    <s v="New York City"/>
    <x v="15"/>
    <n v="10035"/>
    <x v="3"/>
    <s v="FUR-BO-10002613"/>
    <x v="0"/>
    <s v="Bookcases"/>
    <x v="177"/>
    <n v="899.13600000000008"/>
    <n v="4"/>
    <n v="0.2"/>
    <n v="112.39199999999991"/>
    <s v="Oct"/>
    <x v="2"/>
    <n v="1"/>
  </r>
  <r>
    <n v="191"/>
    <s v="CA-2012-102281"/>
    <x v="1"/>
    <d v="2012-10-12T00:00:00"/>
    <d v="2012-10-14T00:00:00"/>
    <x v="2"/>
    <s v="MP-17470"/>
    <x v="88"/>
    <x v="2"/>
    <s v="United States"/>
    <s v="New York City"/>
    <x v="15"/>
    <n v="10035"/>
    <x v="3"/>
    <s v="TEC-PH-10001552"/>
    <x v="2"/>
    <s v="Phones"/>
    <x v="178"/>
    <n v="71.760000000000005"/>
    <n v="6"/>
    <n v="0"/>
    <n v="20.092800000000004"/>
    <s v="Oct"/>
    <x v="2"/>
    <n v="0"/>
  </r>
  <r>
    <n v="192"/>
    <s v="CA-2012-102281"/>
    <x v="1"/>
    <d v="2012-10-12T00:00:00"/>
    <d v="2012-10-14T00:00:00"/>
    <x v="2"/>
    <s v="MP-17470"/>
    <x v="88"/>
    <x v="2"/>
    <s v="United States"/>
    <s v="New York City"/>
    <x v="15"/>
    <n v="10035"/>
    <x v="3"/>
    <s v="OFF-PA-10000061"/>
    <x v="1"/>
    <s v="Paper"/>
    <x v="179"/>
    <n v="51.84"/>
    <n v="8"/>
    <n v="0"/>
    <n v="24.883200000000002"/>
    <s v="Oct"/>
    <x v="2"/>
    <n v="0"/>
  </r>
  <r>
    <n v="193"/>
    <s v="CA-2012-102281"/>
    <x v="1"/>
    <d v="2012-10-12T00:00:00"/>
    <d v="2012-10-14T00:00:00"/>
    <x v="2"/>
    <s v="MP-17470"/>
    <x v="88"/>
    <x v="2"/>
    <s v="United States"/>
    <s v="New York City"/>
    <x v="15"/>
    <n v="10035"/>
    <x v="3"/>
    <s v="FUR-BO-10002545"/>
    <x v="0"/>
    <s v="Bookcases"/>
    <x v="37"/>
    <n v="626.35200000000009"/>
    <n v="3"/>
    <n v="0.2"/>
    <n v="46.976400000000012"/>
    <s v="Oct"/>
    <x v="2"/>
    <n v="0"/>
  </r>
  <r>
    <n v="194"/>
    <s v="CA-2012-102281"/>
    <x v="1"/>
    <d v="2012-10-12T00:00:00"/>
    <d v="2012-10-14T00:00:00"/>
    <x v="2"/>
    <s v="MP-17470"/>
    <x v="88"/>
    <x v="2"/>
    <s v="United States"/>
    <s v="New York City"/>
    <x v="15"/>
    <n v="10035"/>
    <x v="3"/>
    <s v="OFF-AR-10003514"/>
    <x v="1"/>
    <s v="Art"/>
    <x v="180"/>
    <n v="19.899999999999999"/>
    <n v="5"/>
    <n v="0"/>
    <n v="6.5669999999999984"/>
    <s v="Oct"/>
    <x v="2"/>
    <n v="0"/>
  </r>
  <r>
    <n v="195"/>
    <s v="CA-2012-131457"/>
    <x v="1"/>
    <d v="2012-10-31T00:00:00"/>
    <d v="2012-11-06T00:00:00"/>
    <x v="1"/>
    <s v="MZ-17515"/>
    <x v="89"/>
    <x v="1"/>
    <s v="United States"/>
    <s v="Redlands"/>
    <x v="1"/>
    <n v="92374"/>
    <x v="1"/>
    <s v="OFF-EN-10001509"/>
    <x v="1"/>
    <s v="Envelopes"/>
    <x v="29"/>
    <n v="14.280000000000001"/>
    <n v="7"/>
    <n v="0"/>
    <n v="6.7115999999999989"/>
    <s v="Oct"/>
    <x v="2"/>
    <n v="1"/>
  </r>
  <r>
    <n v="196"/>
    <s v="CA-2011-140004"/>
    <x v="2"/>
    <d v="2011-03-21T00:00:00"/>
    <d v="2011-03-25T00:00:00"/>
    <x v="1"/>
    <s v="CB-12025"/>
    <x v="90"/>
    <x v="0"/>
    <s v="United States"/>
    <s v="Hamilton"/>
    <x v="24"/>
    <n v="45011"/>
    <x v="3"/>
    <s v="OFF-AR-10004685"/>
    <x v="1"/>
    <s v="Art"/>
    <x v="181"/>
    <n v="7.4080000000000004"/>
    <n v="2"/>
    <n v="0.2"/>
    <n v="1.2037999999999995"/>
    <s v="Mar"/>
    <x v="34"/>
    <n v="1"/>
  </r>
  <r>
    <n v="197"/>
    <s v="CA-2011-140004"/>
    <x v="2"/>
    <d v="2011-03-21T00:00:00"/>
    <d v="2011-03-25T00:00:00"/>
    <x v="1"/>
    <s v="CB-12025"/>
    <x v="90"/>
    <x v="0"/>
    <s v="United States"/>
    <s v="Hamilton"/>
    <x v="24"/>
    <n v="45011"/>
    <x v="3"/>
    <s v="OFF-AR-10004027"/>
    <x v="1"/>
    <s v="Art"/>
    <x v="182"/>
    <n v="6.048"/>
    <n v="3"/>
    <n v="0.2"/>
    <n v="1.5876000000000006"/>
    <s v="Mar"/>
    <x v="34"/>
    <n v="0"/>
  </r>
  <r>
    <n v="198"/>
    <s v="CA-2014-107720"/>
    <x v="3"/>
    <d v="2014-11-07T00:00:00"/>
    <d v="2014-11-14T00:00:00"/>
    <x v="1"/>
    <s v="VM-21685"/>
    <x v="91"/>
    <x v="2"/>
    <s v="United States"/>
    <s v="Westfield"/>
    <x v="30"/>
    <n v="7090"/>
    <x v="3"/>
    <s v="OFF-ST-10001414"/>
    <x v="1"/>
    <s v="Storage"/>
    <x v="183"/>
    <n v="46.26"/>
    <n v="3"/>
    <n v="0"/>
    <n v="12.0276"/>
    <s v="Nov"/>
    <x v="23"/>
    <n v="1"/>
  </r>
  <r>
    <n v="199"/>
    <s v="US-2014-124303"/>
    <x v="3"/>
    <d v="2014-07-07T00:00:00"/>
    <d v="2014-07-14T00:00:00"/>
    <x v="1"/>
    <s v="FH-14365"/>
    <x v="92"/>
    <x v="1"/>
    <s v="United States"/>
    <s v="Philadelphia"/>
    <x v="9"/>
    <n v="19120"/>
    <x v="3"/>
    <s v="OFF-BI-10000343"/>
    <x v="1"/>
    <s v="Binders"/>
    <x v="184"/>
    <n v="2.9460000000000006"/>
    <n v="2"/>
    <n v="0.7"/>
    <n v="-2.2585999999999995"/>
    <s v="Jul"/>
    <x v="10"/>
    <n v="1"/>
  </r>
  <r>
    <n v="200"/>
    <s v="US-2014-124303"/>
    <x v="3"/>
    <d v="2014-07-07T00:00:00"/>
    <d v="2014-07-14T00:00:00"/>
    <x v="1"/>
    <s v="FH-14365"/>
    <x v="92"/>
    <x v="1"/>
    <s v="United States"/>
    <s v="Philadelphia"/>
    <x v="9"/>
    <n v="19120"/>
    <x v="3"/>
    <s v="OFF-PA-10002749"/>
    <x v="1"/>
    <s v="Paper"/>
    <x v="185"/>
    <n v="16.056000000000001"/>
    <n v="3"/>
    <n v="0.2"/>
    <n v="5.8203000000000005"/>
    <s v="Jul"/>
    <x v="10"/>
    <n v="0"/>
  </r>
  <r>
    <n v="201"/>
    <s v="CA-2014-105074"/>
    <x v="3"/>
    <d v="2014-06-25T00:00:00"/>
    <d v="2014-06-30T00:00:00"/>
    <x v="1"/>
    <s v="MB-17305"/>
    <x v="93"/>
    <x v="0"/>
    <s v="United States"/>
    <s v="Akron"/>
    <x v="24"/>
    <n v="44312"/>
    <x v="3"/>
    <s v="OFF-PA-10002666"/>
    <x v="1"/>
    <s v="Paper"/>
    <x v="186"/>
    <n v="21.744000000000003"/>
    <n v="3"/>
    <n v="0.2"/>
    <n v="6.794999999999999"/>
    <s v="Jun"/>
    <x v="27"/>
    <n v="1"/>
  </r>
  <r>
    <n v="202"/>
    <s v="CA-2011-133690"/>
    <x v="2"/>
    <d v="2011-08-03T00:00:00"/>
    <d v="2011-08-05T00:00:00"/>
    <x v="2"/>
    <s v="BS-11755"/>
    <x v="94"/>
    <x v="0"/>
    <s v="United States"/>
    <s v="Denver"/>
    <x v="22"/>
    <n v="80219"/>
    <x v="1"/>
    <s v="FUR-TA-10004289"/>
    <x v="0"/>
    <s v="Tables"/>
    <x v="187"/>
    <n v="218.75"/>
    <n v="2"/>
    <n v="0.5"/>
    <n v="-161.875"/>
    <s v="Aug"/>
    <x v="9"/>
    <n v="1"/>
  </r>
  <r>
    <n v="203"/>
    <s v="CA-2011-133690"/>
    <x v="2"/>
    <d v="2011-08-03T00:00:00"/>
    <d v="2011-08-05T00:00:00"/>
    <x v="2"/>
    <s v="BS-11755"/>
    <x v="94"/>
    <x v="0"/>
    <s v="United States"/>
    <s v="Denver"/>
    <x v="22"/>
    <n v="80219"/>
    <x v="1"/>
    <s v="OFF-AP-10003622"/>
    <x v="1"/>
    <s v="Appliances"/>
    <x v="188"/>
    <n v="2.6"/>
    <n v="1"/>
    <n v="0.2"/>
    <n v="0.29249999999999987"/>
    <s v="Aug"/>
    <x v="9"/>
    <n v="0"/>
  </r>
  <r>
    <n v="204"/>
    <s v="US-2014-116701"/>
    <x v="3"/>
    <d v="2014-12-18T00:00:00"/>
    <d v="2014-12-22T00:00:00"/>
    <x v="0"/>
    <s v="LC-17140"/>
    <x v="95"/>
    <x v="0"/>
    <s v="United States"/>
    <s v="Dallas"/>
    <x v="5"/>
    <n v="75220"/>
    <x v="2"/>
    <s v="OFF-AP-10003217"/>
    <x v="1"/>
    <s v="Appliances"/>
    <x v="189"/>
    <n v="66.283999999999992"/>
    <n v="2"/>
    <n v="0.8"/>
    <n v="-178.96680000000001"/>
    <s v="Dec"/>
    <x v="22"/>
    <n v="1"/>
  </r>
  <r>
    <n v="205"/>
    <s v="CA-2014-126382"/>
    <x v="3"/>
    <d v="2014-06-04T00:00:00"/>
    <d v="2014-06-08T00:00:00"/>
    <x v="1"/>
    <s v="HK-14890"/>
    <x v="96"/>
    <x v="1"/>
    <s v="United States"/>
    <s v="Franklin"/>
    <x v="18"/>
    <n v="37064"/>
    <x v="0"/>
    <s v="FUR-FU-10002960"/>
    <x v="0"/>
    <s v="Furnishings"/>
    <x v="190"/>
    <n v="35.168000000000006"/>
    <n v="7"/>
    <n v="0.2"/>
    <n v="9.6712000000000025"/>
    <s v="Jun"/>
    <x v="27"/>
    <n v="1"/>
  </r>
  <r>
    <n v="206"/>
    <s v="CA-2014-108329"/>
    <x v="3"/>
    <d v="2014-12-10T00:00:00"/>
    <d v="2014-12-15T00:00:00"/>
    <x v="1"/>
    <s v="LE-16810"/>
    <x v="97"/>
    <x v="0"/>
    <s v="United States"/>
    <s v="Whittier"/>
    <x v="1"/>
    <n v="90604"/>
    <x v="1"/>
    <s v="TEC-PH-10001918"/>
    <x v="2"/>
    <s v="Phones"/>
    <x v="191"/>
    <n v="444.76800000000003"/>
    <n v="4"/>
    <n v="0.2"/>
    <n v="44.476800000000026"/>
    <s v="Dec"/>
    <x v="22"/>
    <n v="1"/>
  </r>
  <r>
    <n v="207"/>
    <s v="CA-2014-135860"/>
    <x v="3"/>
    <d v="2014-12-02T00:00:00"/>
    <d v="2014-12-08T00:00:00"/>
    <x v="1"/>
    <s v="JH-15985"/>
    <x v="98"/>
    <x v="0"/>
    <s v="United States"/>
    <s v="Saginaw"/>
    <x v="12"/>
    <n v="48601"/>
    <x v="2"/>
    <s v="OFF-ST-10000642"/>
    <x v="1"/>
    <s v="Storage"/>
    <x v="192"/>
    <n v="83.92"/>
    <n v="4"/>
    <n v="0"/>
    <n v="5.8743999999999943"/>
    <s v="Dec"/>
    <x v="22"/>
    <n v="1"/>
  </r>
  <r>
    <n v="208"/>
    <s v="CA-2014-135860"/>
    <x v="3"/>
    <d v="2014-12-02T00:00:00"/>
    <d v="2014-12-08T00:00:00"/>
    <x v="1"/>
    <s v="JH-15985"/>
    <x v="98"/>
    <x v="0"/>
    <s v="United States"/>
    <s v="Saginaw"/>
    <x v="12"/>
    <n v="48601"/>
    <x v="2"/>
    <s v="TEC-PH-10001700"/>
    <x v="2"/>
    <s v="Phones"/>
    <x v="193"/>
    <n v="131.97999999999999"/>
    <n v="2"/>
    <n v="0"/>
    <n v="35.634600000000006"/>
    <s v="Dec"/>
    <x v="22"/>
    <n v="0"/>
  </r>
  <r>
    <n v="209"/>
    <s v="CA-2014-135860"/>
    <x v="3"/>
    <d v="2014-12-02T00:00:00"/>
    <d v="2014-12-08T00:00:00"/>
    <x v="1"/>
    <s v="JH-15985"/>
    <x v="98"/>
    <x v="0"/>
    <s v="United States"/>
    <s v="Saginaw"/>
    <x v="12"/>
    <n v="48601"/>
    <x v="2"/>
    <s v="OFF-BI-10003274"/>
    <x v="1"/>
    <s v="Binders"/>
    <x v="122"/>
    <n v="15.92"/>
    <n v="4"/>
    <n v="0"/>
    <n v="7.4824000000000002"/>
    <s v="Dec"/>
    <x v="22"/>
    <n v="0"/>
  </r>
  <r>
    <n v="210"/>
    <s v="CA-2014-135860"/>
    <x v="3"/>
    <d v="2014-12-02T00:00:00"/>
    <d v="2014-12-08T00:00:00"/>
    <x v="1"/>
    <s v="JH-15985"/>
    <x v="98"/>
    <x v="0"/>
    <s v="United States"/>
    <s v="Saginaw"/>
    <x v="12"/>
    <n v="48601"/>
    <x v="2"/>
    <s v="OFF-FA-10000134"/>
    <x v="1"/>
    <s v="Fasteners"/>
    <x v="194"/>
    <n v="52.29"/>
    <n v="9"/>
    <n v="0"/>
    <n v="16.209899999999998"/>
    <s v="Dec"/>
    <x v="22"/>
    <n v="0"/>
  </r>
  <r>
    <n v="211"/>
    <s v="CA-2014-135860"/>
    <x v="3"/>
    <d v="2014-12-02T00:00:00"/>
    <d v="2014-12-08T00:00:00"/>
    <x v="1"/>
    <s v="JH-15985"/>
    <x v="98"/>
    <x v="0"/>
    <s v="United States"/>
    <s v="Saginaw"/>
    <x v="12"/>
    <n v="48601"/>
    <x v="2"/>
    <s v="OFF-ST-10001522"/>
    <x v="1"/>
    <s v="Storage"/>
    <x v="195"/>
    <n v="91.99"/>
    <n v="1"/>
    <n v="0"/>
    <n v="3.6795999999999935"/>
    <s v="Dec"/>
    <x v="22"/>
    <n v="0"/>
  </r>
  <r>
    <n v="212"/>
    <s v="CA-2012-101007"/>
    <x v="1"/>
    <d v="2012-02-09T00:00:00"/>
    <d v="2012-02-13T00:00:00"/>
    <x v="0"/>
    <s v="MS-17980"/>
    <x v="99"/>
    <x v="1"/>
    <s v="United States"/>
    <s v="Dallas"/>
    <x v="5"/>
    <n v="75220"/>
    <x v="2"/>
    <s v="TEC-AC-10001266"/>
    <x v="2"/>
    <s v="Accessories"/>
    <x v="196"/>
    <n v="20.8"/>
    <n v="2"/>
    <n v="0.2"/>
    <n v="6.4999999999999991"/>
    <s v="Feb"/>
    <x v="36"/>
    <n v="1"/>
  </r>
  <r>
    <n v="213"/>
    <s v="CA-2012-146262"/>
    <x v="1"/>
    <d v="2012-01-02T00:00:00"/>
    <d v="2012-01-09T00:00:00"/>
    <x v="1"/>
    <s v="VW-21775"/>
    <x v="100"/>
    <x v="1"/>
    <s v="United States"/>
    <s v="Medina"/>
    <x v="24"/>
    <n v="44256"/>
    <x v="3"/>
    <s v="OFF-LA-10004544"/>
    <x v="1"/>
    <s v="Labels"/>
    <x v="197"/>
    <n v="23.680000000000003"/>
    <n v="2"/>
    <n v="0.2"/>
    <n v="8.879999999999999"/>
    <s v="Jan"/>
    <x v="26"/>
    <n v="1"/>
  </r>
  <r>
    <n v="214"/>
    <s v="CA-2012-146262"/>
    <x v="1"/>
    <d v="2012-01-02T00:00:00"/>
    <d v="2012-01-09T00:00:00"/>
    <x v="1"/>
    <s v="VW-21775"/>
    <x v="100"/>
    <x v="1"/>
    <s v="United States"/>
    <s v="Medina"/>
    <x v="24"/>
    <n v="44256"/>
    <x v="3"/>
    <s v="FUR-BO-10004695"/>
    <x v="0"/>
    <s v="Bookcases"/>
    <x v="198"/>
    <n v="452.45"/>
    <n v="5"/>
    <n v="0.5"/>
    <n v="-244.32300000000006"/>
    <s v="Jan"/>
    <x v="26"/>
    <n v="0"/>
  </r>
  <r>
    <n v="215"/>
    <s v="CA-2012-146262"/>
    <x v="1"/>
    <d v="2012-01-02T00:00:00"/>
    <d v="2012-01-09T00:00:00"/>
    <x v="1"/>
    <s v="VW-21775"/>
    <x v="100"/>
    <x v="1"/>
    <s v="United States"/>
    <s v="Medina"/>
    <x v="24"/>
    <n v="44256"/>
    <x v="3"/>
    <s v="TEC-PH-10002844"/>
    <x v="2"/>
    <s v="Phones"/>
    <x v="104"/>
    <n v="62.981999999999999"/>
    <n v="3"/>
    <n v="0.4"/>
    <n v="-14.695800000000006"/>
    <s v="Jan"/>
    <x v="26"/>
    <n v="0"/>
  </r>
  <r>
    <n v="216"/>
    <s v="CA-2012-146262"/>
    <x v="1"/>
    <d v="2012-01-02T00:00:00"/>
    <d v="2012-01-09T00:00:00"/>
    <x v="1"/>
    <s v="VW-21775"/>
    <x v="100"/>
    <x v="1"/>
    <s v="United States"/>
    <s v="Medina"/>
    <x v="24"/>
    <n v="44256"/>
    <x v="3"/>
    <s v="TEC-MA-10000864"/>
    <x v="2"/>
    <s v="Machines"/>
    <x v="199"/>
    <n v="1188.0000000000002"/>
    <n v="9"/>
    <n v="0.7"/>
    <n v="-950.40000000000009"/>
    <s v="Jan"/>
    <x v="26"/>
    <n v="0"/>
  </r>
  <r>
    <n v="217"/>
    <s v="CA-2012-146262"/>
    <x v="1"/>
    <d v="2012-01-02T00:00:00"/>
    <d v="2012-01-09T00:00:00"/>
    <x v="1"/>
    <s v="VW-21775"/>
    <x v="100"/>
    <x v="1"/>
    <s v="United States"/>
    <s v="Medina"/>
    <x v="24"/>
    <n v="44256"/>
    <x v="3"/>
    <s v="TEC-AC-10000109"/>
    <x v="2"/>
    <s v="Accessories"/>
    <x v="200"/>
    <n v="89.584000000000003"/>
    <n v="2"/>
    <n v="0.2"/>
    <n v="4.4792000000000058"/>
    <s v="Jan"/>
    <x v="26"/>
    <n v="0"/>
  </r>
  <r>
    <n v="218"/>
    <s v="CA-2013-130162"/>
    <x v="0"/>
    <d v="2013-10-29T00:00:00"/>
    <d v="2013-11-02T00:00:00"/>
    <x v="1"/>
    <s v="JH-15910"/>
    <x v="101"/>
    <x v="0"/>
    <s v="United States"/>
    <s v="Los Angeles"/>
    <x v="1"/>
    <n v="90032"/>
    <x v="1"/>
    <s v="OFF-ST-10001328"/>
    <x v="1"/>
    <s v="Storage"/>
    <x v="176"/>
    <n v="93.06"/>
    <n v="6"/>
    <n v="0"/>
    <n v="26.056800000000003"/>
    <s v="Oct"/>
    <x v="32"/>
    <n v="1"/>
  </r>
  <r>
    <n v="219"/>
    <s v="CA-2013-130162"/>
    <x v="0"/>
    <d v="2013-10-29T00:00:00"/>
    <d v="2013-11-02T00:00:00"/>
    <x v="1"/>
    <s v="JH-15910"/>
    <x v="101"/>
    <x v="0"/>
    <s v="United States"/>
    <s v="Los Angeles"/>
    <x v="1"/>
    <n v="90032"/>
    <x v="1"/>
    <s v="TEC-PH-10002563"/>
    <x v="2"/>
    <s v="Phones"/>
    <x v="201"/>
    <n v="302.37599999999998"/>
    <n v="3"/>
    <n v="0.2"/>
    <n v="22.678200000000018"/>
    <s v="Oct"/>
    <x v="32"/>
    <n v="0"/>
  </r>
  <r>
    <n v="220"/>
    <s v="CA-2012-169397"/>
    <x v="1"/>
    <d v="2012-12-24T00:00:00"/>
    <d v="2012-12-27T00:00:00"/>
    <x v="2"/>
    <s v="JB-15925"/>
    <x v="102"/>
    <x v="0"/>
    <s v="United States"/>
    <s v="Dublin"/>
    <x v="24"/>
    <n v="43017"/>
    <x v="3"/>
    <s v="OFF-FA-10000585"/>
    <x v="1"/>
    <s v="Fasteners"/>
    <x v="202"/>
    <n v="5.5840000000000005"/>
    <n v="2"/>
    <n v="0.2"/>
    <n v="1.8147999999999997"/>
    <s v="Dec"/>
    <x v="14"/>
    <n v="1"/>
  </r>
  <r>
    <n v="221"/>
    <s v="CA-2012-169397"/>
    <x v="1"/>
    <d v="2012-12-24T00:00:00"/>
    <d v="2012-12-27T00:00:00"/>
    <x v="2"/>
    <s v="JB-15925"/>
    <x v="102"/>
    <x v="0"/>
    <s v="United States"/>
    <s v="Dublin"/>
    <x v="24"/>
    <n v="43017"/>
    <x v="3"/>
    <s v="OFF-PA-10004000"/>
    <x v="1"/>
    <s v="Paper"/>
    <x v="203"/>
    <n v="22.704000000000004"/>
    <n v="6"/>
    <n v="0.2"/>
    <n v="8.2302"/>
    <s v="Dec"/>
    <x v="14"/>
    <n v="0"/>
  </r>
  <r>
    <n v="222"/>
    <s v="CA-2012-169397"/>
    <x v="1"/>
    <d v="2012-12-24T00:00:00"/>
    <d v="2012-12-27T00:00:00"/>
    <x v="2"/>
    <s v="JB-15925"/>
    <x v="102"/>
    <x v="0"/>
    <s v="United States"/>
    <s v="Dublin"/>
    <x v="24"/>
    <n v="43017"/>
    <x v="3"/>
    <s v="OFF-BI-10002852"/>
    <x v="1"/>
    <s v="Binders"/>
    <x v="91"/>
    <n v="19.776000000000003"/>
    <n v="4"/>
    <n v="0.7"/>
    <n v="-13.843199999999996"/>
    <s v="Dec"/>
    <x v="14"/>
    <n v="0"/>
  </r>
  <r>
    <n v="223"/>
    <s v="CA-2012-169397"/>
    <x v="1"/>
    <d v="2012-12-24T00:00:00"/>
    <d v="2012-12-27T00:00:00"/>
    <x v="2"/>
    <s v="JB-15925"/>
    <x v="102"/>
    <x v="0"/>
    <s v="United States"/>
    <s v="Dublin"/>
    <x v="24"/>
    <n v="43017"/>
    <x v="3"/>
    <s v="FUR-FU-10000087"/>
    <x v="0"/>
    <s v="Furnishings"/>
    <x v="204"/>
    <n v="72.703999999999994"/>
    <n v="4"/>
    <n v="0.2"/>
    <n v="19.084800000000005"/>
    <s v="Dec"/>
    <x v="14"/>
    <n v="0"/>
  </r>
  <r>
    <n v="224"/>
    <s v="CA-2012-169397"/>
    <x v="1"/>
    <d v="2012-12-24T00:00:00"/>
    <d v="2012-12-27T00:00:00"/>
    <x v="2"/>
    <s v="JB-15925"/>
    <x v="102"/>
    <x v="0"/>
    <s v="United States"/>
    <s v="Dublin"/>
    <x v="24"/>
    <n v="43017"/>
    <x v="3"/>
    <s v="TEC-MA-10001148"/>
    <x v="2"/>
    <s v="Machines"/>
    <x v="205"/>
    <n v="479.98800000000006"/>
    <n v="4"/>
    <n v="0.7"/>
    <n v="-383.99040000000002"/>
    <s v="Dec"/>
    <x v="14"/>
    <n v="0"/>
  </r>
  <r>
    <n v="225"/>
    <s v="CA-2012-169397"/>
    <x v="1"/>
    <d v="2012-12-24T00:00:00"/>
    <d v="2012-12-27T00:00:00"/>
    <x v="2"/>
    <s v="JB-15925"/>
    <x v="102"/>
    <x v="0"/>
    <s v="United States"/>
    <s v="Dublin"/>
    <x v="24"/>
    <n v="43017"/>
    <x v="3"/>
    <s v="OFF-AR-10001958"/>
    <x v="1"/>
    <s v="Art"/>
    <x v="206"/>
    <n v="27.168000000000003"/>
    <n v="2"/>
    <n v="0.2"/>
    <n v="2.7168000000000001"/>
    <s v="Dec"/>
    <x v="14"/>
    <n v="0"/>
  </r>
  <r>
    <n v="226"/>
    <s v="CA-2012-163055"/>
    <x v="1"/>
    <d v="2012-08-09T00:00:00"/>
    <d v="2012-08-16T00:00:00"/>
    <x v="1"/>
    <s v="DS-13180"/>
    <x v="103"/>
    <x v="1"/>
    <s v="United States"/>
    <s v="Detroit"/>
    <x v="12"/>
    <n v="48227"/>
    <x v="2"/>
    <s v="OFF-AR-10001026"/>
    <x v="1"/>
    <s v="Art"/>
    <x v="207"/>
    <n v="2.2000000000000002"/>
    <n v="1"/>
    <n v="0"/>
    <n v="0.96800000000000019"/>
    <s v="Aug"/>
    <x v="37"/>
    <n v="1"/>
  </r>
  <r>
    <n v="227"/>
    <s v="CA-2012-163055"/>
    <x v="1"/>
    <d v="2012-08-09T00:00:00"/>
    <d v="2012-08-16T00:00:00"/>
    <x v="1"/>
    <s v="DS-13180"/>
    <x v="103"/>
    <x v="1"/>
    <s v="United States"/>
    <s v="Detroit"/>
    <x v="12"/>
    <n v="48227"/>
    <x v="2"/>
    <s v="FUR-TA-10003748"/>
    <x v="0"/>
    <s v="Tables"/>
    <x v="208"/>
    <n v="622.44999999999993"/>
    <n v="5"/>
    <n v="0"/>
    <n v="136.93899999999999"/>
    <s v="Aug"/>
    <x v="37"/>
    <n v="0"/>
  </r>
  <r>
    <n v="228"/>
    <s v="CA-2012-163055"/>
    <x v="1"/>
    <d v="2012-08-09T00:00:00"/>
    <d v="2012-08-16T00:00:00"/>
    <x v="1"/>
    <s v="DS-13180"/>
    <x v="103"/>
    <x v="1"/>
    <s v="United States"/>
    <s v="Detroit"/>
    <x v="12"/>
    <n v="48227"/>
    <x v="2"/>
    <s v="OFF-ST-10002485"/>
    <x v="1"/>
    <s v="Storage"/>
    <x v="209"/>
    <n v="21.98"/>
    <n v="1"/>
    <n v="0"/>
    <n v="0.21979999999999933"/>
    <s v="Aug"/>
    <x v="37"/>
    <n v="0"/>
  </r>
  <r>
    <n v="229"/>
    <s v="US-2012-145436"/>
    <x v="1"/>
    <d v="2012-02-28T00:00:00"/>
    <d v="2012-03-04T00:00:00"/>
    <x v="1"/>
    <s v="VD-21670"/>
    <x v="104"/>
    <x v="0"/>
    <s v="United States"/>
    <s v="Columbia"/>
    <x v="18"/>
    <n v="38401"/>
    <x v="0"/>
    <s v="FUR-CH-10004860"/>
    <x v="0"/>
    <s v="Chairs"/>
    <x v="210"/>
    <n v="161.56800000000001"/>
    <n v="2"/>
    <n v="0.2"/>
    <n v="-28.274400000000021"/>
    <s v="Feb"/>
    <x v="36"/>
    <n v="1"/>
  </r>
  <r>
    <n v="230"/>
    <s v="US-2012-145436"/>
    <x v="1"/>
    <d v="2012-02-28T00:00:00"/>
    <d v="2012-03-04T00:00:00"/>
    <x v="1"/>
    <s v="VD-21670"/>
    <x v="104"/>
    <x v="0"/>
    <s v="United States"/>
    <s v="Columbia"/>
    <x v="18"/>
    <n v="38401"/>
    <x v="0"/>
    <s v="FUR-CH-10004477"/>
    <x v="0"/>
    <s v="Chairs"/>
    <x v="211"/>
    <n v="389.69600000000003"/>
    <n v="8"/>
    <n v="0.2"/>
    <n v="43.840799999999973"/>
    <s v="Feb"/>
    <x v="36"/>
    <n v="0"/>
  </r>
  <r>
    <n v="231"/>
    <s v="US-2011-156216"/>
    <x v="2"/>
    <d v="2011-09-13T00:00:00"/>
    <d v="2011-09-17T00:00:00"/>
    <x v="1"/>
    <s v="EA-14035"/>
    <x v="105"/>
    <x v="1"/>
    <s v="United States"/>
    <s v="Charlotte"/>
    <x v="3"/>
    <n v="28205"/>
    <x v="0"/>
    <s v="OFF-BI-10001679"/>
    <x v="1"/>
    <s v="Binders"/>
    <x v="212"/>
    <n v="18.648000000000003"/>
    <n v="7"/>
    <n v="0.7"/>
    <n v="-12.431999999999999"/>
    <s v="Sep"/>
    <x v="30"/>
    <n v="1"/>
  </r>
  <r>
    <n v="232"/>
    <s v="US-2014-100930"/>
    <x v="3"/>
    <d v="2014-04-08T00:00:00"/>
    <d v="2014-04-13T00:00:00"/>
    <x v="1"/>
    <s v="CS-12400"/>
    <x v="37"/>
    <x v="2"/>
    <s v="United States"/>
    <s v="Tampa"/>
    <x v="2"/>
    <n v="33614"/>
    <x v="0"/>
    <s v="FUR-TA-10001705"/>
    <x v="0"/>
    <s v="Tables"/>
    <x v="213"/>
    <n v="233.86"/>
    <n v="2"/>
    <n v="0.45"/>
    <n v="-102.04800000000003"/>
    <s v="Apr"/>
    <x v="4"/>
    <n v="1"/>
  </r>
  <r>
    <n v="233"/>
    <s v="US-2014-100930"/>
    <x v="3"/>
    <d v="2014-04-08T00:00:00"/>
    <d v="2014-04-13T00:00:00"/>
    <x v="1"/>
    <s v="CS-12400"/>
    <x v="37"/>
    <x v="2"/>
    <s v="United States"/>
    <s v="Tampa"/>
    <x v="2"/>
    <n v="33614"/>
    <x v="0"/>
    <s v="FUR-TA-10003473"/>
    <x v="0"/>
    <s v="Tables"/>
    <x v="214"/>
    <n v="620.61450000000013"/>
    <n v="3"/>
    <n v="0.45"/>
    <n v="-248.24579999999992"/>
    <s v="Apr"/>
    <x v="4"/>
    <n v="0"/>
  </r>
  <r>
    <n v="234"/>
    <s v="US-2014-100930"/>
    <x v="3"/>
    <d v="2014-04-08T00:00:00"/>
    <d v="2014-04-13T00:00:00"/>
    <x v="1"/>
    <s v="CS-12400"/>
    <x v="37"/>
    <x v="2"/>
    <s v="United States"/>
    <s v="Tampa"/>
    <x v="2"/>
    <n v="33614"/>
    <x v="0"/>
    <s v="OFF-BI-10001679"/>
    <x v="1"/>
    <s v="Binders"/>
    <x v="212"/>
    <n v="5.3280000000000012"/>
    <n v="2"/>
    <n v="0.7"/>
    <n v="-3.5519999999999996"/>
    <s v="Apr"/>
    <x v="4"/>
    <n v="0"/>
  </r>
  <r>
    <n v="235"/>
    <s v="US-2014-100930"/>
    <x v="3"/>
    <d v="2014-04-08T00:00:00"/>
    <d v="2014-04-13T00:00:00"/>
    <x v="1"/>
    <s v="CS-12400"/>
    <x v="37"/>
    <x v="2"/>
    <s v="United States"/>
    <s v="Tampa"/>
    <x v="2"/>
    <n v="33614"/>
    <x v="0"/>
    <s v="FUR-FU-10004017"/>
    <x v="0"/>
    <s v="Furnishings"/>
    <x v="215"/>
    <n v="258.072"/>
    <n v="3"/>
    <n v="0.2"/>
    <n v="0"/>
    <s v="Apr"/>
    <x v="4"/>
    <n v="0"/>
  </r>
  <r>
    <n v="236"/>
    <s v="US-2014-100930"/>
    <x v="3"/>
    <d v="2014-04-08T00:00:00"/>
    <d v="2014-04-13T00:00:00"/>
    <x v="1"/>
    <s v="CS-12400"/>
    <x v="37"/>
    <x v="2"/>
    <s v="United States"/>
    <s v="Tampa"/>
    <x v="2"/>
    <n v="33614"/>
    <x v="0"/>
    <s v="TEC-AC-10003832"/>
    <x v="2"/>
    <s v="Accessories"/>
    <x v="216"/>
    <n v="617.97600000000011"/>
    <n v="3"/>
    <n v="0.2"/>
    <n v="-7.724700000000098"/>
    <s v="Apr"/>
    <x v="4"/>
    <n v="0"/>
  </r>
  <r>
    <n v="237"/>
    <s v="CA-2014-160514"/>
    <x v="3"/>
    <d v="2014-11-13T00:00:00"/>
    <d v="2014-11-17T00:00:00"/>
    <x v="1"/>
    <s v="DB-13120"/>
    <x v="106"/>
    <x v="1"/>
    <s v="United States"/>
    <s v="Santa Clara"/>
    <x v="1"/>
    <n v="95051"/>
    <x v="1"/>
    <s v="OFF-PA-10002479"/>
    <x v="1"/>
    <s v="Paper"/>
    <x v="217"/>
    <n v="10.56"/>
    <n v="2"/>
    <n v="0"/>
    <n v="4.7519999999999998"/>
    <s v="Nov"/>
    <x v="23"/>
    <n v="1"/>
  </r>
  <r>
    <n v="238"/>
    <s v="CA-2013-157749"/>
    <x v="0"/>
    <d v="2013-06-05T00:00:00"/>
    <d v="2013-06-10T00:00:00"/>
    <x v="0"/>
    <s v="KL-16645"/>
    <x v="107"/>
    <x v="0"/>
    <s v="United States"/>
    <s v="Chicago"/>
    <x v="10"/>
    <n v="60610"/>
    <x v="2"/>
    <s v="OFF-PA-10003349"/>
    <x v="1"/>
    <s v="Paper"/>
    <x v="218"/>
    <n v="25.920000000000005"/>
    <n v="5"/>
    <n v="0.2"/>
    <n v="9.3960000000000008"/>
    <s v="Jun"/>
    <x v="1"/>
    <n v="1"/>
  </r>
  <r>
    <n v="239"/>
    <s v="CA-2013-157749"/>
    <x v="0"/>
    <d v="2013-06-05T00:00:00"/>
    <d v="2013-06-10T00:00:00"/>
    <x v="0"/>
    <s v="KL-16645"/>
    <x v="107"/>
    <x v="0"/>
    <s v="United States"/>
    <s v="Chicago"/>
    <x v="10"/>
    <n v="60610"/>
    <x v="2"/>
    <s v="FUR-FU-10000576"/>
    <x v="0"/>
    <s v="Furnishings"/>
    <x v="219"/>
    <n v="419.68000000000006"/>
    <n v="5"/>
    <n v="0.6"/>
    <n v="-356.72799999999995"/>
    <s v="Jun"/>
    <x v="1"/>
    <n v="0"/>
  </r>
  <r>
    <n v="240"/>
    <s v="CA-2013-157749"/>
    <x v="0"/>
    <d v="2013-06-05T00:00:00"/>
    <d v="2013-06-10T00:00:00"/>
    <x v="0"/>
    <s v="KL-16645"/>
    <x v="107"/>
    <x v="0"/>
    <s v="United States"/>
    <s v="Chicago"/>
    <x v="10"/>
    <n v="60610"/>
    <x v="2"/>
    <s v="FUR-FU-10004351"/>
    <x v="0"/>
    <s v="Furnishings"/>
    <x v="33"/>
    <n v="11.688000000000001"/>
    <n v="3"/>
    <n v="0.6"/>
    <n v="-4.6751999999999985"/>
    <s v="Jun"/>
    <x v="1"/>
    <n v="0"/>
  </r>
  <r>
    <n v="241"/>
    <s v="CA-2013-157749"/>
    <x v="0"/>
    <d v="2013-06-05T00:00:00"/>
    <d v="2013-06-10T00:00:00"/>
    <x v="0"/>
    <s v="KL-16645"/>
    <x v="107"/>
    <x v="0"/>
    <s v="United States"/>
    <s v="Chicago"/>
    <x v="10"/>
    <n v="60610"/>
    <x v="2"/>
    <s v="TEC-PH-10000011"/>
    <x v="2"/>
    <s v="Phones"/>
    <x v="220"/>
    <n v="31.983999999999998"/>
    <n v="2"/>
    <n v="0.2"/>
    <n v="11.194399999999998"/>
    <s v="Jun"/>
    <x v="1"/>
    <n v="0"/>
  </r>
  <r>
    <n v="242"/>
    <s v="CA-2013-157749"/>
    <x v="0"/>
    <d v="2013-06-05T00:00:00"/>
    <d v="2013-06-10T00:00:00"/>
    <x v="0"/>
    <s v="KL-16645"/>
    <x v="107"/>
    <x v="0"/>
    <s v="United States"/>
    <s v="Chicago"/>
    <x v="10"/>
    <n v="60610"/>
    <x v="2"/>
    <s v="FUR-TA-10002607"/>
    <x v="0"/>
    <s v="Tables"/>
    <x v="221"/>
    <n v="177.22499999999999"/>
    <n v="5"/>
    <n v="0.5"/>
    <n v="-120.51299999999998"/>
    <s v="Jun"/>
    <x v="1"/>
    <n v="0"/>
  </r>
  <r>
    <n v="243"/>
    <s v="CA-2013-157749"/>
    <x v="0"/>
    <d v="2013-06-05T00:00:00"/>
    <d v="2013-06-10T00:00:00"/>
    <x v="0"/>
    <s v="KL-16645"/>
    <x v="107"/>
    <x v="0"/>
    <s v="United States"/>
    <s v="Chicago"/>
    <x v="10"/>
    <n v="60610"/>
    <x v="2"/>
    <s v="FUR-FU-10002505"/>
    <x v="0"/>
    <s v="Furnishings"/>
    <x v="222"/>
    <n v="4.0440000000000005"/>
    <n v="3"/>
    <n v="0.6"/>
    <n v="-2.8307999999999995"/>
    <s v="Jun"/>
    <x v="1"/>
    <n v="0"/>
  </r>
  <r>
    <n v="244"/>
    <s v="CA-2013-157749"/>
    <x v="0"/>
    <d v="2013-06-05T00:00:00"/>
    <d v="2013-06-10T00:00:00"/>
    <x v="0"/>
    <s v="KL-16645"/>
    <x v="107"/>
    <x v="0"/>
    <s v="United States"/>
    <s v="Chicago"/>
    <x v="10"/>
    <n v="60610"/>
    <x v="2"/>
    <s v="OFF-AR-10004685"/>
    <x v="1"/>
    <s v="Art"/>
    <x v="181"/>
    <n v="7.4080000000000004"/>
    <n v="2"/>
    <n v="0.2"/>
    <n v="1.2037999999999995"/>
    <s v="Jun"/>
    <x v="1"/>
    <n v="0"/>
  </r>
  <r>
    <n v="245"/>
    <s v="CA-2011-131926"/>
    <x v="2"/>
    <d v="2011-06-01T00:00:00"/>
    <d v="2011-06-06T00:00:00"/>
    <x v="0"/>
    <s v="DW-13480"/>
    <x v="108"/>
    <x v="2"/>
    <s v="United States"/>
    <s v="Lakeville"/>
    <x v="11"/>
    <n v="55044"/>
    <x v="2"/>
    <s v="FUR-CH-10004063"/>
    <x v="0"/>
    <s v="Chairs"/>
    <x v="120"/>
    <n v="2001.8600000000001"/>
    <n v="7"/>
    <n v="0"/>
    <n v="580.53939999999989"/>
    <s v="Jun"/>
    <x v="3"/>
    <n v="1"/>
  </r>
  <r>
    <n v="246"/>
    <s v="CA-2011-131926"/>
    <x v="2"/>
    <d v="2011-06-01T00:00:00"/>
    <d v="2011-06-06T00:00:00"/>
    <x v="0"/>
    <s v="DW-13480"/>
    <x v="108"/>
    <x v="2"/>
    <s v="United States"/>
    <s v="Lakeville"/>
    <x v="11"/>
    <n v="55044"/>
    <x v="2"/>
    <s v="OFF-ST-10002276"/>
    <x v="1"/>
    <s v="Storage"/>
    <x v="223"/>
    <n v="166.72"/>
    <n v="2"/>
    <n v="0"/>
    <n v="41.680000000000007"/>
    <s v="Jun"/>
    <x v="3"/>
    <n v="0"/>
  </r>
  <r>
    <n v="247"/>
    <s v="CA-2011-131926"/>
    <x v="2"/>
    <d v="2011-06-01T00:00:00"/>
    <d v="2011-06-06T00:00:00"/>
    <x v="0"/>
    <s v="DW-13480"/>
    <x v="108"/>
    <x v="2"/>
    <s v="United States"/>
    <s v="Lakeville"/>
    <x v="11"/>
    <n v="55044"/>
    <x v="2"/>
    <s v="OFF-PA-10004082"/>
    <x v="1"/>
    <s v="Paper"/>
    <x v="224"/>
    <n v="47.88"/>
    <n v="6"/>
    <n v="0"/>
    <n v="23.94"/>
    <s v="Jun"/>
    <x v="3"/>
    <n v="0"/>
  </r>
  <r>
    <n v="248"/>
    <s v="CA-2011-131926"/>
    <x v="2"/>
    <d v="2011-06-01T00:00:00"/>
    <d v="2011-06-06T00:00:00"/>
    <x v="0"/>
    <s v="DW-13480"/>
    <x v="108"/>
    <x v="2"/>
    <s v="United States"/>
    <s v="Lakeville"/>
    <x v="11"/>
    <n v="55044"/>
    <x v="2"/>
    <s v="OFF-AP-10002945"/>
    <x v="1"/>
    <s v="Appliances"/>
    <x v="225"/>
    <n v="1503.25"/>
    <n v="5"/>
    <n v="0"/>
    <n v="496.07249999999993"/>
    <s v="Jun"/>
    <x v="3"/>
    <n v="0"/>
  </r>
  <r>
    <n v="249"/>
    <s v="CA-2011-131926"/>
    <x v="2"/>
    <d v="2011-06-01T00:00:00"/>
    <d v="2011-06-06T00:00:00"/>
    <x v="0"/>
    <s v="DW-13480"/>
    <x v="108"/>
    <x v="2"/>
    <s v="United States"/>
    <s v="Lakeville"/>
    <x v="11"/>
    <n v="55044"/>
    <x v="2"/>
    <s v="OFF-PA-10000061"/>
    <x v="1"/>
    <s v="Paper"/>
    <x v="179"/>
    <n v="25.92"/>
    <n v="4"/>
    <n v="0"/>
    <n v="12.441600000000001"/>
    <s v="Jun"/>
    <x v="3"/>
    <n v="0"/>
  </r>
  <r>
    <n v="250"/>
    <s v="CA-2013-154739"/>
    <x v="0"/>
    <d v="2013-12-11T00:00:00"/>
    <d v="2013-12-16T00:00:00"/>
    <x v="0"/>
    <s v="LH-17155"/>
    <x v="109"/>
    <x v="0"/>
    <s v="United States"/>
    <s v="San Francisco"/>
    <x v="1"/>
    <n v="94109"/>
    <x v="1"/>
    <s v="FUR-CH-10002965"/>
    <x v="0"/>
    <s v="Chairs"/>
    <x v="226"/>
    <n v="321.56799999999998"/>
    <n v="2"/>
    <n v="0.2"/>
    <n v="28.137200000000007"/>
    <s v="Dec"/>
    <x v="5"/>
    <n v="1"/>
  </r>
  <r>
    <n v="251"/>
    <s v="CA-2013-145625"/>
    <x v="0"/>
    <d v="2013-09-12T00:00:00"/>
    <d v="2013-09-18T00:00:00"/>
    <x v="1"/>
    <s v="KC-16540"/>
    <x v="110"/>
    <x v="0"/>
    <s v="United States"/>
    <s v="San Diego"/>
    <x v="1"/>
    <n v="92037"/>
    <x v="1"/>
    <s v="OFF-PA-10004569"/>
    <x v="1"/>
    <s v="Paper"/>
    <x v="227"/>
    <n v="7.61"/>
    <n v="1"/>
    <n v="0"/>
    <n v="3.5766999999999998"/>
    <s v="Sep"/>
    <x v="21"/>
    <n v="1"/>
  </r>
  <r>
    <n v="252"/>
    <s v="CA-2013-145625"/>
    <x v="0"/>
    <d v="2013-09-12T00:00:00"/>
    <d v="2013-09-18T00:00:00"/>
    <x v="1"/>
    <s v="KC-16540"/>
    <x v="110"/>
    <x v="0"/>
    <s v="United States"/>
    <s v="San Diego"/>
    <x v="1"/>
    <n v="92037"/>
    <x v="1"/>
    <s v="TEC-AC-10003832"/>
    <x v="2"/>
    <s v="Accessories"/>
    <x v="216"/>
    <n v="3347.37"/>
    <n v="13"/>
    <n v="0"/>
    <n v="636.0002999999997"/>
    <s v="Sep"/>
    <x v="21"/>
    <n v="0"/>
  </r>
  <r>
    <n v="253"/>
    <s v="CA-2013-146941"/>
    <x v="0"/>
    <d v="2013-12-11T00:00:00"/>
    <d v="2013-12-14T00:00:00"/>
    <x v="2"/>
    <s v="DL-13315"/>
    <x v="111"/>
    <x v="0"/>
    <s v="United States"/>
    <s v="New York City"/>
    <x v="15"/>
    <n v="10024"/>
    <x v="3"/>
    <s v="OFF-ST-10001228"/>
    <x v="1"/>
    <s v="Storage"/>
    <x v="228"/>
    <n v="80.58"/>
    <n v="6"/>
    <n v="0"/>
    <n v="22.562400000000004"/>
    <s v="Dec"/>
    <x v="5"/>
    <n v="1"/>
  </r>
  <r>
    <n v="254"/>
    <s v="CA-2013-146941"/>
    <x v="0"/>
    <d v="2013-12-11T00:00:00"/>
    <d v="2013-12-14T00:00:00"/>
    <x v="2"/>
    <s v="DL-13315"/>
    <x v="111"/>
    <x v="0"/>
    <s v="United States"/>
    <s v="New York City"/>
    <x v="15"/>
    <n v="10024"/>
    <x v="3"/>
    <s v="OFF-EN-10003296"/>
    <x v="1"/>
    <s v="Envelopes"/>
    <x v="229"/>
    <n v="361.92"/>
    <n v="4"/>
    <n v="0"/>
    <n v="162.864"/>
    <s v="Dec"/>
    <x v="5"/>
    <n v="0"/>
  </r>
  <r>
    <n v="255"/>
    <s v="US-2012-159982"/>
    <x v="1"/>
    <d v="2012-11-28T00:00:00"/>
    <d v="2012-12-04T00:00:00"/>
    <x v="1"/>
    <s v="DR-12880"/>
    <x v="112"/>
    <x v="1"/>
    <s v="United States"/>
    <s v="Chicago"/>
    <x v="10"/>
    <n v="60623"/>
    <x v="2"/>
    <s v="FUR-FU-10002505"/>
    <x v="0"/>
    <s v="Furnishings"/>
    <x v="222"/>
    <n v="12.132000000000001"/>
    <n v="9"/>
    <n v="0.6"/>
    <n v="-8.4923999999999982"/>
    <s v="Nov"/>
    <x v="6"/>
    <n v="1"/>
  </r>
  <r>
    <n v="256"/>
    <s v="US-2012-159982"/>
    <x v="1"/>
    <d v="2012-11-28T00:00:00"/>
    <d v="2012-12-04T00:00:00"/>
    <x v="1"/>
    <s v="DR-12880"/>
    <x v="112"/>
    <x v="1"/>
    <s v="United States"/>
    <s v="Chicago"/>
    <x v="10"/>
    <n v="60623"/>
    <x v="2"/>
    <s v="OFF-ST-10004804"/>
    <x v="1"/>
    <s v="Storage"/>
    <x v="230"/>
    <n v="82.367999999999995"/>
    <n v="2"/>
    <n v="0.2"/>
    <n v="-19.562399999999997"/>
    <s v="Nov"/>
    <x v="6"/>
    <n v="0"/>
  </r>
  <r>
    <n v="257"/>
    <s v="US-2012-159982"/>
    <x v="1"/>
    <d v="2012-11-28T00:00:00"/>
    <d v="2012-12-04T00:00:00"/>
    <x v="1"/>
    <s v="DR-12880"/>
    <x v="112"/>
    <x v="1"/>
    <s v="United States"/>
    <s v="Chicago"/>
    <x v="10"/>
    <n v="60623"/>
    <x v="2"/>
    <s v="OFF-ST-10001590"/>
    <x v="1"/>
    <s v="Storage"/>
    <x v="146"/>
    <n v="53.92"/>
    <n v="5"/>
    <n v="0.2"/>
    <n v="4.0439999999999969"/>
    <s v="Nov"/>
    <x v="6"/>
    <n v="0"/>
  </r>
  <r>
    <n v="258"/>
    <s v="US-2012-159982"/>
    <x v="1"/>
    <d v="2012-11-28T00:00:00"/>
    <d v="2012-12-04T00:00:00"/>
    <x v="1"/>
    <s v="DR-12880"/>
    <x v="112"/>
    <x v="1"/>
    <s v="United States"/>
    <s v="Chicago"/>
    <x v="10"/>
    <n v="60623"/>
    <x v="2"/>
    <s v="TEC-PH-10001580"/>
    <x v="2"/>
    <s v="Phones"/>
    <x v="231"/>
    <n v="647.904"/>
    <n v="6"/>
    <n v="0.2"/>
    <n v="56.691599999999966"/>
    <s v="Nov"/>
    <x v="6"/>
    <n v="0"/>
  </r>
  <r>
    <n v="259"/>
    <s v="CA-2014-163139"/>
    <x v="3"/>
    <d v="2014-12-02T00:00:00"/>
    <d v="2014-12-04T00:00:00"/>
    <x v="0"/>
    <s v="CC-12670"/>
    <x v="113"/>
    <x v="0"/>
    <s v="United States"/>
    <s v="New York City"/>
    <x v="15"/>
    <n v="10009"/>
    <x v="3"/>
    <s v="TEC-AC-10000290"/>
    <x v="2"/>
    <s v="Accessories"/>
    <x v="232"/>
    <n v="20.37"/>
    <n v="3"/>
    <n v="0"/>
    <n v="6.9258000000000006"/>
    <s v="Dec"/>
    <x v="22"/>
    <n v="1"/>
  </r>
  <r>
    <n v="260"/>
    <s v="CA-2014-163139"/>
    <x v="3"/>
    <d v="2014-12-02T00:00:00"/>
    <d v="2014-12-04T00:00:00"/>
    <x v="0"/>
    <s v="CC-12670"/>
    <x v="113"/>
    <x v="0"/>
    <s v="United States"/>
    <s v="New York City"/>
    <x v="15"/>
    <n v="10009"/>
    <x v="3"/>
    <s v="OFF-ST-10002790"/>
    <x v="1"/>
    <s v="Storage"/>
    <x v="233"/>
    <n v="221.54999999999998"/>
    <n v="3"/>
    <n v="0"/>
    <n v="6.6465000000000174"/>
    <s v="Dec"/>
    <x v="22"/>
    <n v="0"/>
  </r>
  <r>
    <n v="261"/>
    <s v="CA-2014-163139"/>
    <x v="3"/>
    <d v="2014-12-02T00:00:00"/>
    <d v="2014-12-04T00:00:00"/>
    <x v="0"/>
    <s v="CC-12670"/>
    <x v="113"/>
    <x v="0"/>
    <s v="United States"/>
    <s v="New York City"/>
    <x v="15"/>
    <n v="10009"/>
    <x v="3"/>
    <s v="OFF-BI-10003460"/>
    <x v="1"/>
    <s v="Binders"/>
    <x v="234"/>
    <n v="17.52"/>
    <n v="5"/>
    <n v="0.2"/>
    <n v="6.1319999999999988"/>
    <s v="Dec"/>
    <x v="22"/>
    <n v="0"/>
  </r>
  <r>
    <n v="262"/>
    <s v="US-2014-155299"/>
    <x v="3"/>
    <d v="2014-06-09T00:00:00"/>
    <d v="2014-06-13T00:00:00"/>
    <x v="1"/>
    <s v="Dl-13600"/>
    <x v="114"/>
    <x v="1"/>
    <s v="United States"/>
    <s v="Pasadena"/>
    <x v="5"/>
    <n v="77506"/>
    <x v="2"/>
    <s v="OFF-AP-10002203"/>
    <x v="1"/>
    <s v="Appliances"/>
    <x v="235"/>
    <n v="1.6239999999999994"/>
    <n v="2"/>
    <n v="0.8"/>
    <n v="-4.4660000000000002"/>
    <s v="Jun"/>
    <x v="27"/>
    <n v="1"/>
  </r>
  <r>
    <n v="263"/>
    <s v="US-2011-106992"/>
    <x v="2"/>
    <d v="2011-09-19T00:00:00"/>
    <d v="2011-09-21T00:00:00"/>
    <x v="0"/>
    <s v="SB-20290"/>
    <x v="115"/>
    <x v="1"/>
    <s v="United States"/>
    <s v="Houston"/>
    <x v="5"/>
    <n v="77036"/>
    <x v="2"/>
    <s v="TEC-MA-10000822"/>
    <x v="2"/>
    <s v="Machines"/>
    <x v="154"/>
    <n v="3059.982"/>
    <n v="3"/>
    <n v="0.4"/>
    <n v="-509.99700000000075"/>
    <s v="Sep"/>
    <x v="30"/>
    <n v="1"/>
  </r>
  <r>
    <n v="264"/>
    <s v="US-2011-106992"/>
    <x v="2"/>
    <d v="2011-09-19T00:00:00"/>
    <d v="2011-09-21T00:00:00"/>
    <x v="0"/>
    <s v="SB-20290"/>
    <x v="115"/>
    <x v="1"/>
    <s v="United States"/>
    <s v="Houston"/>
    <x v="5"/>
    <n v="77036"/>
    <x v="2"/>
    <s v="TEC-MA-10003353"/>
    <x v="2"/>
    <s v="Machines"/>
    <x v="236"/>
    <n v="2519.9579999999996"/>
    <n v="7"/>
    <n v="0.4"/>
    <n v="-251.99579999999992"/>
    <s v="Sep"/>
    <x v="30"/>
    <n v="0"/>
  </r>
  <r>
    <n v="265"/>
    <s v="CA-2013-125318"/>
    <x v="0"/>
    <d v="2013-06-07T00:00:00"/>
    <d v="2013-06-14T00:00:00"/>
    <x v="1"/>
    <s v="RC-19825"/>
    <x v="116"/>
    <x v="0"/>
    <s v="United States"/>
    <s v="Chicago"/>
    <x v="10"/>
    <n v="60610"/>
    <x v="2"/>
    <s v="TEC-PH-10001433"/>
    <x v="2"/>
    <s v="Phones"/>
    <x v="237"/>
    <n v="328.22399999999999"/>
    <n v="4"/>
    <n v="0.2"/>
    <n v="28.7196"/>
    <s v="Jun"/>
    <x v="1"/>
    <n v="1"/>
  </r>
  <r>
    <n v="266"/>
    <s v="CA-2012-155040"/>
    <x v="1"/>
    <d v="2012-11-10T00:00:00"/>
    <d v="2012-11-15T00:00:00"/>
    <x v="1"/>
    <s v="AH-10210"/>
    <x v="117"/>
    <x v="0"/>
    <s v="United States"/>
    <s v="Brentwood"/>
    <x v="1"/>
    <n v="94513"/>
    <x v="1"/>
    <s v="TEC-AC-10004469"/>
    <x v="2"/>
    <s v="Accessories"/>
    <x v="238"/>
    <n v="79.900000000000006"/>
    <n v="2"/>
    <n v="0"/>
    <n v="35.156000000000006"/>
    <s v="Nov"/>
    <x v="6"/>
    <n v="1"/>
  </r>
  <r>
    <n v="267"/>
    <s v="CA-2014-136826"/>
    <x v="3"/>
    <d v="2014-06-17T00:00:00"/>
    <d v="2014-06-21T00:00:00"/>
    <x v="1"/>
    <s v="CB-12535"/>
    <x v="118"/>
    <x v="1"/>
    <s v="United States"/>
    <s v="Chapel Hill"/>
    <x v="3"/>
    <n v="27514"/>
    <x v="0"/>
    <s v="OFF-AR-10003602"/>
    <x v="1"/>
    <s v="Art"/>
    <x v="239"/>
    <n v="14.015999999999998"/>
    <n v="3"/>
    <n v="0.2"/>
    <n v="4.7303999999999995"/>
    <s v="Jun"/>
    <x v="27"/>
    <n v="1"/>
  </r>
  <r>
    <n v="268"/>
    <s v="CA-2013-111010"/>
    <x v="0"/>
    <d v="2013-01-22T00:00:00"/>
    <d v="2013-01-28T00:00:00"/>
    <x v="1"/>
    <s v="PG-18895"/>
    <x v="38"/>
    <x v="0"/>
    <s v="United States"/>
    <s v="Morristown"/>
    <x v="30"/>
    <n v="7960"/>
    <x v="3"/>
    <s v="OFF-FA-10003472"/>
    <x v="1"/>
    <s v="Fasteners"/>
    <x v="240"/>
    <n v="7.5600000000000005"/>
    <n v="6"/>
    <n v="0"/>
    <n v="0.3024"/>
    <s v="Jan"/>
    <x v="12"/>
    <n v="1"/>
  </r>
  <r>
    <n v="269"/>
    <s v="US-2014-145366"/>
    <x v="3"/>
    <d v="2014-12-10T00:00:00"/>
    <d v="2014-12-14T00:00:00"/>
    <x v="1"/>
    <s v="CA-12310"/>
    <x v="119"/>
    <x v="1"/>
    <s v="United States"/>
    <s v="Cincinnati"/>
    <x v="24"/>
    <n v="45231"/>
    <x v="3"/>
    <s v="OFF-ST-10004180"/>
    <x v="1"/>
    <s v="Storage"/>
    <x v="241"/>
    <n v="37.207999999999998"/>
    <n v="1"/>
    <n v="0.2"/>
    <n v="-7.4416000000000011"/>
    <s v="Dec"/>
    <x v="22"/>
    <n v="1"/>
  </r>
  <r>
    <n v="270"/>
    <s v="US-2014-145366"/>
    <x v="3"/>
    <d v="2014-12-10T00:00:00"/>
    <d v="2014-12-14T00:00:00"/>
    <x v="1"/>
    <s v="CA-12310"/>
    <x v="119"/>
    <x v="1"/>
    <s v="United States"/>
    <s v="Cincinnati"/>
    <x v="24"/>
    <n v="45231"/>
    <x v="3"/>
    <s v="OFF-EN-10004386"/>
    <x v="1"/>
    <s v="Envelopes"/>
    <x v="242"/>
    <n v="57.576000000000001"/>
    <n v="3"/>
    <n v="0.2"/>
    <n v="21.591000000000001"/>
    <s v="Dec"/>
    <x v="22"/>
    <n v="0"/>
  </r>
  <r>
    <n v="271"/>
    <s v="CA-2014-163979"/>
    <x v="3"/>
    <d v="2014-12-29T00:00:00"/>
    <d v="2015-01-03T00:00:00"/>
    <x v="0"/>
    <s v="KH-16690"/>
    <x v="120"/>
    <x v="1"/>
    <s v="United States"/>
    <s v="San Francisco"/>
    <x v="1"/>
    <n v="94110"/>
    <x v="1"/>
    <s v="OFF-ST-10003208"/>
    <x v="1"/>
    <s v="Storage"/>
    <x v="243"/>
    <n v="725.84"/>
    <n v="4"/>
    <n v="0"/>
    <n v="210.4935999999999"/>
    <s v="Dec"/>
    <x v="22"/>
    <n v="1"/>
  </r>
  <r>
    <n v="272"/>
    <s v="CA-2012-155334"/>
    <x v="1"/>
    <d v="2012-07-30T00:00:00"/>
    <d v="2012-07-31T00:00:00"/>
    <x v="2"/>
    <s v="HA-14920"/>
    <x v="66"/>
    <x v="0"/>
    <s v="United States"/>
    <s v="San Francisco"/>
    <x v="1"/>
    <n v="94109"/>
    <x v="1"/>
    <s v="TEC-AC-10003628"/>
    <x v="2"/>
    <s v="Accessories"/>
    <x v="244"/>
    <n v="209.92999999999998"/>
    <n v="7"/>
    <n v="0"/>
    <n v="92.369200000000021"/>
    <s v="Jul"/>
    <x v="38"/>
    <n v="1"/>
  </r>
  <r>
    <n v="273"/>
    <s v="CA-2012-155334"/>
    <x v="1"/>
    <d v="2012-07-30T00:00:00"/>
    <d v="2012-07-31T00:00:00"/>
    <x v="2"/>
    <s v="HA-14920"/>
    <x v="66"/>
    <x v="0"/>
    <s v="United States"/>
    <s v="San Francisco"/>
    <x v="1"/>
    <n v="94109"/>
    <x v="1"/>
    <s v="FUR-FU-10003274"/>
    <x v="0"/>
    <s v="Furnishings"/>
    <x v="245"/>
    <n v="5.28"/>
    <n v="3"/>
    <n v="0"/>
    <n v="2.3232000000000004"/>
    <s v="Jul"/>
    <x v="38"/>
    <n v="0"/>
  </r>
  <r>
    <n v="274"/>
    <s v="CA-2012-155334"/>
    <x v="1"/>
    <d v="2012-07-30T00:00:00"/>
    <d v="2012-07-31T00:00:00"/>
    <x v="2"/>
    <s v="HA-14920"/>
    <x v="66"/>
    <x v="0"/>
    <s v="United States"/>
    <s v="San Francisco"/>
    <x v="1"/>
    <n v="94109"/>
    <x v="1"/>
    <s v="OFF-BI-10002557"/>
    <x v="1"/>
    <s v="Binders"/>
    <x v="246"/>
    <n v="10.92"/>
    <n v="3"/>
    <n v="0.2"/>
    <n v="4.0949999999999989"/>
    <s v="Jul"/>
    <x v="38"/>
    <n v="0"/>
  </r>
  <r>
    <n v="275"/>
    <s v="CA-2014-118136"/>
    <x v="3"/>
    <d v="2014-09-17T00:00:00"/>
    <d v="2014-09-18T00:00:00"/>
    <x v="2"/>
    <s v="BB-10990"/>
    <x v="121"/>
    <x v="1"/>
    <s v="United States"/>
    <s v="Inglewood"/>
    <x v="1"/>
    <n v="90301"/>
    <x v="1"/>
    <s v="OFF-PA-10002615"/>
    <x v="1"/>
    <s v="Paper"/>
    <x v="247"/>
    <n v="8.82"/>
    <n v="2"/>
    <n v="0"/>
    <n v="4.0571999999999999"/>
    <s v="Sep"/>
    <x v="15"/>
    <n v="1"/>
  </r>
  <r>
    <n v="276"/>
    <s v="CA-2014-118136"/>
    <x v="3"/>
    <d v="2014-09-17T00:00:00"/>
    <d v="2014-09-18T00:00:00"/>
    <x v="2"/>
    <s v="BB-10990"/>
    <x v="121"/>
    <x v="1"/>
    <s v="United States"/>
    <s v="Inglewood"/>
    <x v="1"/>
    <n v="90301"/>
    <x v="1"/>
    <s v="OFF-AR-10001427"/>
    <x v="1"/>
    <s v="Art"/>
    <x v="248"/>
    <n v="5.98"/>
    <n v="1"/>
    <n v="0"/>
    <n v="1.5548000000000002"/>
    <s v="Sep"/>
    <x v="15"/>
    <n v="0"/>
  </r>
  <r>
    <n v="277"/>
    <s v="CA-2014-132976"/>
    <x v="3"/>
    <d v="2014-10-14T00:00:00"/>
    <d v="2014-10-18T00:00:00"/>
    <x v="1"/>
    <s v="AG-10495"/>
    <x v="122"/>
    <x v="1"/>
    <s v="United States"/>
    <s v="Philadelphia"/>
    <x v="9"/>
    <n v="19140"/>
    <x v="3"/>
    <s v="OFF-PA-10000673"/>
    <x v="1"/>
    <s v="Paper"/>
    <x v="249"/>
    <n v="11.648000000000001"/>
    <n v="2"/>
    <n v="0.2"/>
    <n v="4.0768000000000004"/>
    <s v="Oct"/>
    <x v="13"/>
    <n v="1"/>
  </r>
  <r>
    <n v="278"/>
    <s v="CA-2014-132976"/>
    <x v="3"/>
    <d v="2014-10-14T00:00:00"/>
    <d v="2014-10-18T00:00:00"/>
    <x v="1"/>
    <s v="AG-10495"/>
    <x v="122"/>
    <x v="1"/>
    <s v="United States"/>
    <s v="Philadelphia"/>
    <x v="9"/>
    <n v="19140"/>
    <x v="3"/>
    <s v="OFF-PA-10004470"/>
    <x v="1"/>
    <s v="Paper"/>
    <x v="250"/>
    <n v="18.175999999999998"/>
    <n v="4"/>
    <n v="0.2"/>
    <n v="5.9071999999999987"/>
    <s v="Oct"/>
    <x v="13"/>
    <n v="0"/>
  </r>
  <r>
    <n v="279"/>
    <s v="CA-2014-132976"/>
    <x v="3"/>
    <d v="2014-10-14T00:00:00"/>
    <d v="2014-10-18T00:00:00"/>
    <x v="1"/>
    <s v="AG-10495"/>
    <x v="122"/>
    <x v="1"/>
    <s v="United States"/>
    <s v="Philadelphia"/>
    <x v="9"/>
    <n v="19140"/>
    <x v="3"/>
    <s v="OFF-ST-10000876"/>
    <x v="1"/>
    <s v="Storage"/>
    <x v="251"/>
    <n v="59.712000000000003"/>
    <n v="6"/>
    <n v="0.2"/>
    <n v="5.9711999999999996"/>
    <s v="Oct"/>
    <x v="13"/>
    <n v="0"/>
  </r>
  <r>
    <n v="280"/>
    <s v="CA-2014-132976"/>
    <x v="3"/>
    <d v="2014-10-14T00:00:00"/>
    <d v="2014-10-18T00:00:00"/>
    <x v="1"/>
    <s v="AG-10495"/>
    <x v="122"/>
    <x v="1"/>
    <s v="United States"/>
    <s v="Philadelphia"/>
    <x v="9"/>
    <n v="19140"/>
    <x v="3"/>
    <s v="OFF-LA-10002043"/>
    <x v="1"/>
    <s v="Labels"/>
    <x v="252"/>
    <n v="24.839999999999996"/>
    <n v="3"/>
    <n v="0.2"/>
    <n v="8.6940000000000008"/>
    <s v="Oct"/>
    <x v="13"/>
    <n v="0"/>
  </r>
  <r>
    <n v="281"/>
    <s v="US-2012-161991"/>
    <x v="1"/>
    <d v="2012-09-26T00:00:00"/>
    <d v="2012-09-28T00:00:00"/>
    <x v="0"/>
    <s v="SC-20725"/>
    <x v="56"/>
    <x v="0"/>
    <s v="United States"/>
    <s v="Houston"/>
    <x v="5"/>
    <n v="77070"/>
    <x v="2"/>
    <s v="OFF-BI-10004967"/>
    <x v="1"/>
    <s v="Binders"/>
    <x v="253"/>
    <n v="2.0799999999999996"/>
    <n v="5"/>
    <n v="0.8"/>
    <n v="-3.4320000000000004"/>
    <s v="Sep"/>
    <x v="11"/>
    <n v="1"/>
  </r>
  <r>
    <n v="282"/>
    <s v="US-2012-161991"/>
    <x v="1"/>
    <d v="2012-09-26T00:00:00"/>
    <d v="2012-09-28T00:00:00"/>
    <x v="0"/>
    <s v="SC-20725"/>
    <x v="56"/>
    <x v="0"/>
    <s v="United States"/>
    <s v="Houston"/>
    <x v="5"/>
    <n v="77070"/>
    <x v="2"/>
    <s v="TEC-PH-10001760"/>
    <x v="2"/>
    <s v="Phones"/>
    <x v="254"/>
    <n v="1114.4000000000001"/>
    <n v="7"/>
    <n v="0.2"/>
    <n v="376.11"/>
    <s v="Sep"/>
    <x v="11"/>
    <n v="0"/>
  </r>
  <r>
    <n v="283"/>
    <s v="CA-2012-130890"/>
    <x v="1"/>
    <d v="2012-11-02T00:00:00"/>
    <d v="2012-11-06T00:00:00"/>
    <x v="1"/>
    <s v="JO-15280"/>
    <x v="123"/>
    <x v="0"/>
    <s v="United States"/>
    <s v="Los Angeles"/>
    <x v="1"/>
    <n v="90004"/>
    <x v="1"/>
    <s v="FUR-TA-10002903"/>
    <x v="0"/>
    <s v="Tables"/>
    <x v="255"/>
    <n v="1038.8399999999999"/>
    <n v="5"/>
    <n v="0.2"/>
    <n v="51.942000000000007"/>
    <s v="Nov"/>
    <x v="6"/>
    <n v="1"/>
  </r>
  <r>
    <n v="284"/>
    <s v="CA-2012-130883"/>
    <x v="1"/>
    <d v="2012-09-26T00:00:00"/>
    <d v="2012-10-02T00:00:00"/>
    <x v="1"/>
    <s v="TB-21520"/>
    <x v="14"/>
    <x v="0"/>
    <s v="United States"/>
    <s v="Portland"/>
    <x v="21"/>
    <n v="97206"/>
    <x v="1"/>
    <s v="OFF-PA-10000474"/>
    <x v="1"/>
    <s v="Paper"/>
    <x v="33"/>
    <n v="141.76"/>
    <n v="5"/>
    <n v="0.2"/>
    <n v="47.843999999999994"/>
    <s v="Sep"/>
    <x v="11"/>
    <n v="1"/>
  </r>
  <r>
    <n v="285"/>
    <s v="CA-2012-130883"/>
    <x v="1"/>
    <d v="2012-09-26T00:00:00"/>
    <d v="2012-10-02T00:00:00"/>
    <x v="1"/>
    <s v="TB-21520"/>
    <x v="14"/>
    <x v="0"/>
    <s v="United States"/>
    <s v="Portland"/>
    <x v="21"/>
    <n v="97206"/>
    <x v="1"/>
    <s v="TEC-AC-10001956"/>
    <x v="2"/>
    <s v="Accessories"/>
    <x v="256"/>
    <n v="239.80000000000004"/>
    <n v="5"/>
    <n v="0.2"/>
    <n v="47.959999999999987"/>
    <s v="Sep"/>
    <x v="11"/>
    <n v="0"/>
  </r>
  <r>
    <n v="286"/>
    <s v="CA-2012-130883"/>
    <x v="1"/>
    <d v="2012-09-26T00:00:00"/>
    <d v="2012-10-02T00:00:00"/>
    <x v="1"/>
    <s v="TB-21520"/>
    <x v="14"/>
    <x v="0"/>
    <s v="United States"/>
    <s v="Portland"/>
    <x v="21"/>
    <n v="97206"/>
    <x v="1"/>
    <s v="OFF-PA-10004100"/>
    <x v="1"/>
    <s v="Paper"/>
    <x v="257"/>
    <n v="31.104000000000006"/>
    <n v="6"/>
    <n v="0.2"/>
    <n v="10.8864"/>
    <s v="Sep"/>
    <x v="11"/>
    <n v="0"/>
  </r>
  <r>
    <n v="287"/>
    <s v="CA-2013-112697"/>
    <x v="0"/>
    <d v="2013-12-19T00:00:00"/>
    <d v="2013-12-21T00:00:00"/>
    <x v="0"/>
    <s v="AH-10195"/>
    <x v="124"/>
    <x v="1"/>
    <s v="United States"/>
    <s v="Tamarac"/>
    <x v="2"/>
    <n v="33319"/>
    <x v="0"/>
    <s v="OFF-BI-10000778"/>
    <x v="1"/>
    <s v="Binders"/>
    <x v="258"/>
    <n v="254.05800000000002"/>
    <n v="7"/>
    <n v="0.7"/>
    <n v="-169.3719999999999"/>
    <s v="Dec"/>
    <x v="5"/>
    <n v="1"/>
  </r>
  <r>
    <n v="288"/>
    <s v="CA-2013-112697"/>
    <x v="0"/>
    <d v="2013-12-19T00:00:00"/>
    <d v="2013-12-21T00:00:00"/>
    <x v="0"/>
    <s v="AH-10195"/>
    <x v="124"/>
    <x v="1"/>
    <s v="United States"/>
    <s v="Tamarac"/>
    <x v="2"/>
    <n v="33319"/>
    <x v="0"/>
    <s v="OFF-AP-10002684"/>
    <x v="1"/>
    <s v="Appliances"/>
    <x v="165"/>
    <n v="194.52800000000002"/>
    <n v="2"/>
    <n v="0.2"/>
    <n v="24.315999999999974"/>
    <s v="Dec"/>
    <x v="5"/>
    <n v="0"/>
  </r>
  <r>
    <n v="289"/>
    <s v="CA-2013-112697"/>
    <x v="0"/>
    <d v="2013-12-19T00:00:00"/>
    <d v="2013-12-21T00:00:00"/>
    <x v="0"/>
    <s v="AH-10195"/>
    <x v="124"/>
    <x v="1"/>
    <s v="United States"/>
    <s v="Tamarac"/>
    <x v="2"/>
    <n v="33319"/>
    <x v="0"/>
    <s v="OFF-SU-10000646"/>
    <x v="1"/>
    <s v="Supplies"/>
    <x v="259"/>
    <n v="961.48000000000013"/>
    <n v="5"/>
    <n v="0.2"/>
    <n v="-204.31449999999995"/>
    <s v="Dec"/>
    <x v="5"/>
    <n v="0"/>
  </r>
  <r>
    <n v="290"/>
    <s v="CA-2013-110772"/>
    <x v="0"/>
    <d v="2013-11-21T00:00:00"/>
    <d v="2013-11-25T00:00:00"/>
    <x v="0"/>
    <s v="NZ-18565"/>
    <x v="125"/>
    <x v="2"/>
    <s v="United States"/>
    <s v="Columbus"/>
    <x v="24"/>
    <n v="43229"/>
    <x v="3"/>
    <s v="OFF-FA-10002983"/>
    <x v="1"/>
    <s v="Fasteners"/>
    <x v="260"/>
    <n v="19.096"/>
    <n v="7"/>
    <n v="0.2"/>
    <n v="6.6835999999999993"/>
    <s v="Nov"/>
    <x v="0"/>
    <n v="1"/>
  </r>
  <r>
    <n v="291"/>
    <s v="CA-2013-110772"/>
    <x v="0"/>
    <d v="2013-11-21T00:00:00"/>
    <d v="2013-11-25T00:00:00"/>
    <x v="0"/>
    <s v="NZ-18565"/>
    <x v="125"/>
    <x v="2"/>
    <s v="United States"/>
    <s v="Columbus"/>
    <x v="24"/>
    <n v="43229"/>
    <x v="3"/>
    <s v="OFF-LA-10004689"/>
    <x v="1"/>
    <s v="Labels"/>
    <x v="261"/>
    <n v="18.496000000000002"/>
    <n v="8"/>
    <n v="0.2"/>
    <n v="6.2423999999999999"/>
    <s v="Nov"/>
    <x v="0"/>
    <n v="0"/>
  </r>
  <r>
    <n v="292"/>
    <s v="CA-2013-110772"/>
    <x v="0"/>
    <d v="2013-11-21T00:00:00"/>
    <d v="2013-11-25T00:00:00"/>
    <x v="0"/>
    <s v="NZ-18565"/>
    <x v="125"/>
    <x v="2"/>
    <s v="United States"/>
    <s v="Columbus"/>
    <x v="24"/>
    <n v="43229"/>
    <x v="3"/>
    <s v="TEC-AC-10002001"/>
    <x v="2"/>
    <s v="Accessories"/>
    <x v="262"/>
    <n v="255.98400000000004"/>
    <n v="2"/>
    <n v="0.2"/>
    <n v="54.396600000000007"/>
    <s v="Nov"/>
    <x v="0"/>
    <n v="0"/>
  </r>
  <r>
    <n v="293"/>
    <s v="CA-2013-110772"/>
    <x v="0"/>
    <d v="2013-11-21T00:00:00"/>
    <d v="2013-11-25T00:00:00"/>
    <x v="0"/>
    <s v="NZ-18565"/>
    <x v="125"/>
    <x v="2"/>
    <s v="United States"/>
    <s v="Columbus"/>
    <x v="24"/>
    <n v="43229"/>
    <x v="3"/>
    <s v="FUR-BO-10004709"/>
    <x v="0"/>
    <s v="Bookcases"/>
    <x v="263"/>
    <n v="86.97"/>
    <n v="3"/>
    <n v="0.5"/>
    <n v="-48.703199999999995"/>
    <s v="Nov"/>
    <x v="0"/>
    <n v="0"/>
  </r>
  <r>
    <n v="294"/>
    <s v="CA-2011-111451"/>
    <x v="2"/>
    <d v="2011-12-26T00:00:00"/>
    <d v="2011-12-28T00:00:00"/>
    <x v="2"/>
    <s v="KL-16555"/>
    <x v="126"/>
    <x v="1"/>
    <s v="United States"/>
    <s v="Colorado Springs"/>
    <x v="22"/>
    <n v="80906"/>
    <x v="1"/>
    <s v="FUR-FU-10004091"/>
    <x v="0"/>
    <s v="Furnishings"/>
    <x v="264"/>
    <n v="300.416"/>
    <n v="8"/>
    <n v="0.2"/>
    <n v="78.859200000000001"/>
    <s v="Dec"/>
    <x v="20"/>
    <n v="1"/>
  </r>
  <r>
    <n v="295"/>
    <s v="CA-2011-111451"/>
    <x v="2"/>
    <d v="2011-12-26T00:00:00"/>
    <d v="2011-12-28T00:00:00"/>
    <x v="2"/>
    <s v="KL-16555"/>
    <x v="126"/>
    <x v="1"/>
    <s v="United States"/>
    <s v="Colorado Springs"/>
    <x v="22"/>
    <n v="80906"/>
    <x v="1"/>
    <s v="FUR-CH-10001891"/>
    <x v="0"/>
    <s v="Chairs"/>
    <x v="265"/>
    <n v="230.35200000000003"/>
    <n v="3"/>
    <n v="0.2"/>
    <n v="20.155800000000013"/>
    <s v="Dec"/>
    <x v="20"/>
    <n v="0"/>
  </r>
  <r>
    <n v="296"/>
    <s v="CA-2011-111451"/>
    <x v="2"/>
    <d v="2011-12-26T00:00:00"/>
    <d v="2011-12-28T00:00:00"/>
    <x v="2"/>
    <s v="KL-16555"/>
    <x v="126"/>
    <x v="1"/>
    <s v="United States"/>
    <s v="Colorado Springs"/>
    <x v="22"/>
    <n v="80906"/>
    <x v="1"/>
    <s v="FUR-FU-10002918"/>
    <x v="0"/>
    <s v="Furnishings"/>
    <x v="266"/>
    <n v="218.35200000000003"/>
    <n v="3"/>
    <n v="0.2"/>
    <n v="-24.564599999999999"/>
    <s v="Dec"/>
    <x v="20"/>
    <n v="0"/>
  </r>
  <r>
    <n v="297"/>
    <s v="CA-2011-111451"/>
    <x v="2"/>
    <d v="2011-12-26T00:00:00"/>
    <d v="2011-12-28T00:00:00"/>
    <x v="2"/>
    <s v="KL-16555"/>
    <x v="126"/>
    <x v="1"/>
    <s v="United States"/>
    <s v="Colorado Springs"/>
    <x v="22"/>
    <n v="80906"/>
    <x v="1"/>
    <s v="OFF-BI-10004593"/>
    <x v="1"/>
    <s v="Binders"/>
    <x v="267"/>
    <n v="78.600000000000009"/>
    <n v="5"/>
    <n v="0.7"/>
    <n v="-62.88000000000001"/>
    <s v="Dec"/>
    <x v="20"/>
    <n v="0"/>
  </r>
  <r>
    <n v="298"/>
    <s v="CA-2011-111451"/>
    <x v="2"/>
    <d v="2011-12-26T00:00:00"/>
    <d v="2011-12-28T00:00:00"/>
    <x v="2"/>
    <s v="KL-16555"/>
    <x v="126"/>
    <x v="1"/>
    <s v="United States"/>
    <s v="Colorado Springs"/>
    <x v="22"/>
    <n v="80906"/>
    <x v="1"/>
    <s v="OFF-FA-10004854"/>
    <x v="1"/>
    <s v="Fasteners"/>
    <x v="268"/>
    <n v="27.552000000000003"/>
    <n v="3"/>
    <n v="0.2"/>
    <n v="9.2987999999999964"/>
    <s v="Dec"/>
    <x v="20"/>
    <n v="0"/>
  </r>
  <r>
    <n v="299"/>
    <s v="CA-2013-142545"/>
    <x v="0"/>
    <d v="2013-10-29T00:00:00"/>
    <d v="2013-11-04T00:00:00"/>
    <x v="1"/>
    <s v="JD-15895"/>
    <x v="63"/>
    <x v="1"/>
    <s v="United States"/>
    <s v="Belleville"/>
    <x v="30"/>
    <n v="7109"/>
    <x v="3"/>
    <s v="OFF-PA-10002105"/>
    <x v="1"/>
    <s v="Paper"/>
    <x v="269"/>
    <n v="32.400000000000006"/>
    <n v="5"/>
    <n v="0"/>
    <n v="15.552000000000001"/>
    <s v="Oct"/>
    <x v="32"/>
    <n v="1"/>
  </r>
  <r>
    <n v="300"/>
    <s v="CA-2013-142545"/>
    <x v="0"/>
    <d v="2013-10-29T00:00:00"/>
    <d v="2013-11-04T00:00:00"/>
    <x v="1"/>
    <s v="JD-15895"/>
    <x v="63"/>
    <x v="1"/>
    <s v="United States"/>
    <s v="Belleville"/>
    <x v="30"/>
    <n v="7109"/>
    <x v="3"/>
    <s v="OFF-ST-10002756"/>
    <x v="1"/>
    <s v="Storage"/>
    <x v="270"/>
    <n v="1082.48"/>
    <n v="8"/>
    <n v="0"/>
    <n v="10.824800000000096"/>
    <s v="Oct"/>
    <x v="32"/>
    <n v="0"/>
  </r>
  <r>
    <n v="301"/>
    <s v="CA-2013-142545"/>
    <x v="0"/>
    <d v="2013-10-29T00:00:00"/>
    <d v="2013-11-04T00:00:00"/>
    <x v="1"/>
    <s v="JD-15895"/>
    <x v="63"/>
    <x v="1"/>
    <s v="United States"/>
    <s v="Belleville"/>
    <x v="30"/>
    <n v="7109"/>
    <x v="3"/>
    <s v="OFF-PA-10004243"/>
    <x v="1"/>
    <s v="Paper"/>
    <x v="271"/>
    <n v="56.91"/>
    <n v="3"/>
    <n v="0"/>
    <n v="27.316799999999997"/>
    <s v="Oct"/>
    <x v="32"/>
    <n v="0"/>
  </r>
  <r>
    <n v="302"/>
    <s v="CA-2013-142545"/>
    <x v="0"/>
    <d v="2013-10-29T00:00:00"/>
    <d v="2013-11-04T00:00:00"/>
    <x v="1"/>
    <s v="JD-15895"/>
    <x v="63"/>
    <x v="1"/>
    <s v="United States"/>
    <s v="Belleville"/>
    <x v="30"/>
    <n v="7109"/>
    <x v="3"/>
    <s v="FUR-FU-10001861"/>
    <x v="0"/>
    <s v="Furnishings"/>
    <x v="272"/>
    <n v="77.599999999999994"/>
    <n v="4"/>
    <n v="0"/>
    <n v="38.023999999999994"/>
    <s v="Oct"/>
    <x v="32"/>
    <n v="0"/>
  </r>
  <r>
    <n v="303"/>
    <s v="CA-2013-142545"/>
    <x v="0"/>
    <d v="2013-10-29T00:00:00"/>
    <d v="2013-11-04T00:00:00"/>
    <x v="1"/>
    <s v="JD-15895"/>
    <x v="63"/>
    <x v="1"/>
    <s v="United States"/>
    <s v="Belleville"/>
    <x v="30"/>
    <n v="7109"/>
    <x v="3"/>
    <s v="OFF-BI-10002706"/>
    <x v="1"/>
    <s v="Binders"/>
    <x v="273"/>
    <n v="14.28"/>
    <n v="1"/>
    <n v="0"/>
    <n v="6.5687999999999995"/>
    <s v="Oct"/>
    <x v="32"/>
    <n v="0"/>
  </r>
  <r>
    <n v="304"/>
    <s v="US-2014-152380"/>
    <x v="3"/>
    <d v="2014-11-20T00:00:00"/>
    <d v="2014-11-24T00:00:00"/>
    <x v="1"/>
    <s v="JH-15910"/>
    <x v="101"/>
    <x v="0"/>
    <s v="United States"/>
    <s v="Chicago"/>
    <x v="10"/>
    <n v="60623"/>
    <x v="2"/>
    <s v="FUR-TA-10002533"/>
    <x v="0"/>
    <s v="Tables"/>
    <x v="274"/>
    <n v="219.07500000000002"/>
    <n v="3"/>
    <n v="0.5"/>
    <n v="-131.44500000000005"/>
    <s v="Nov"/>
    <x v="23"/>
    <n v="1"/>
  </r>
  <r>
    <n v="305"/>
    <s v="CA-2012-144253"/>
    <x v="1"/>
    <d v="2012-05-04T00:00:00"/>
    <d v="2012-05-09T00:00:00"/>
    <x v="0"/>
    <s v="AS-10225"/>
    <x v="127"/>
    <x v="1"/>
    <s v="United States"/>
    <s v="New York City"/>
    <x v="15"/>
    <n v="10024"/>
    <x v="3"/>
    <s v="FUR-FU-10002671"/>
    <x v="0"/>
    <s v="Furnishings"/>
    <x v="275"/>
    <n v="26.8"/>
    <n v="2"/>
    <n v="0"/>
    <n v="12.863999999999999"/>
    <s v="May"/>
    <x v="33"/>
    <n v="1"/>
  </r>
  <r>
    <n v="306"/>
    <s v="CA-2011-130960"/>
    <x v="2"/>
    <d v="2011-12-30T00:00:00"/>
    <d v="2012-01-04T00:00:00"/>
    <x v="1"/>
    <s v="KB-16600"/>
    <x v="33"/>
    <x v="1"/>
    <s v="United States"/>
    <s v="Taylor"/>
    <x v="12"/>
    <n v="48180"/>
    <x v="2"/>
    <s v="OFF-AR-10003651"/>
    <x v="1"/>
    <s v="Art"/>
    <x v="276"/>
    <n v="9.84"/>
    <n v="3"/>
    <n v="0"/>
    <n v="2.8535999999999988"/>
    <s v="Dec"/>
    <x v="20"/>
    <n v="1"/>
  </r>
  <r>
    <n v="307"/>
    <s v="CA-2011-111003"/>
    <x v="2"/>
    <d v="2011-06-01T00:00:00"/>
    <d v="2011-06-06T00:00:00"/>
    <x v="1"/>
    <s v="CR-12625"/>
    <x v="128"/>
    <x v="2"/>
    <s v="United States"/>
    <s v="Lakewood"/>
    <x v="30"/>
    <n v="8701"/>
    <x v="3"/>
    <s v="OFF-BI-10001072"/>
    <x v="1"/>
    <s v="Binders"/>
    <x v="277"/>
    <n v="45.480000000000004"/>
    <n v="3"/>
    <n v="0"/>
    <n v="20.9208"/>
    <s v="Jun"/>
    <x v="3"/>
    <n v="1"/>
  </r>
  <r>
    <n v="308"/>
    <s v="CA-2011-111003"/>
    <x v="2"/>
    <d v="2011-06-01T00:00:00"/>
    <d v="2011-06-06T00:00:00"/>
    <x v="1"/>
    <s v="CR-12625"/>
    <x v="128"/>
    <x v="2"/>
    <s v="United States"/>
    <s v="Lakewood"/>
    <x v="30"/>
    <n v="8701"/>
    <x v="3"/>
    <s v="OFF-AR-10002135"/>
    <x v="1"/>
    <s v="Art"/>
    <x v="278"/>
    <n v="289.20000000000005"/>
    <n v="6"/>
    <n v="0"/>
    <n v="83.867999999999967"/>
    <s v="Jun"/>
    <x v="3"/>
    <n v="0"/>
  </r>
  <r>
    <n v="309"/>
    <s v="CA-2014-126774"/>
    <x v="3"/>
    <d v="2014-04-16T00:00:00"/>
    <d v="2014-04-18T00:00:00"/>
    <x v="2"/>
    <s v="SH-20395"/>
    <x v="129"/>
    <x v="0"/>
    <s v="United States"/>
    <s v="Arlington"/>
    <x v="17"/>
    <n v="22204"/>
    <x v="0"/>
    <s v="OFF-AR-10002804"/>
    <x v="1"/>
    <s v="Art"/>
    <x v="279"/>
    <n v="4.8899999999999997"/>
    <n v="1"/>
    <n v="0"/>
    <n v="2.0049000000000001"/>
    <s v="Apr"/>
    <x v="4"/>
    <n v="1"/>
  </r>
  <r>
    <n v="310"/>
    <s v="CA-2013-142902"/>
    <x v="0"/>
    <d v="2013-09-13T00:00:00"/>
    <d v="2013-09-15T00:00:00"/>
    <x v="0"/>
    <s v="BP-11185"/>
    <x v="130"/>
    <x v="1"/>
    <s v="United States"/>
    <s v="Arvada"/>
    <x v="22"/>
    <n v="80004"/>
    <x v="1"/>
    <s v="FUR-FU-10001918"/>
    <x v="0"/>
    <s v="Furnishings"/>
    <x v="280"/>
    <n v="15.136000000000003"/>
    <n v="4"/>
    <n v="0.2"/>
    <n v="3.5948000000000011"/>
    <s v="Sep"/>
    <x v="21"/>
    <n v="1"/>
  </r>
  <r>
    <n v="311"/>
    <s v="CA-2013-142902"/>
    <x v="0"/>
    <d v="2013-09-13T00:00:00"/>
    <d v="2013-09-15T00:00:00"/>
    <x v="0"/>
    <s v="BP-11185"/>
    <x v="130"/>
    <x v="1"/>
    <s v="United States"/>
    <s v="Arvada"/>
    <x v="22"/>
    <n v="80004"/>
    <x v="1"/>
    <s v="FUR-CH-10004086"/>
    <x v="0"/>
    <s v="Chairs"/>
    <x v="281"/>
    <n v="466.76800000000003"/>
    <n v="2"/>
    <n v="0.2"/>
    <n v="52.511399999999981"/>
    <s v="Sep"/>
    <x v="21"/>
    <n v="0"/>
  </r>
  <r>
    <n v="312"/>
    <s v="CA-2013-142902"/>
    <x v="0"/>
    <d v="2013-09-13T00:00:00"/>
    <d v="2013-09-15T00:00:00"/>
    <x v="0"/>
    <s v="BP-11185"/>
    <x v="130"/>
    <x v="1"/>
    <s v="United States"/>
    <s v="Arvada"/>
    <x v="22"/>
    <n v="80004"/>
    <x v="1"/>
    <s v="FUR-FU-10001756"/>
    <x v="0"/>
    <s v="Furnishings"/>
    <x v="282"/>
    <n v="15.231999999999999"/>
    <n v="1"/>
    <n v="0.2"/>
    <n v="1.7135999999999978"/>
    <s v="Sep"/>
    <x v="21"/>
    <n v="0"/>
  </r>
  <r>
    <n v="313"/>
    <s v="CA-2013-142902"/>
    <x v="0"/>
    <d v="2013-09-13T00:00:00"/>
    <d v="2013-09-15T00:00:00"/>
    <x v="0"/>
    <s v="BP-11185"/>
    <x v="130"/>
    <x v="1"/>
    <s v="United States"/>
    <s v="Arvada"/>
    <x v="22"/>
    <n v="80004"/>
    <x v="1"/>
    <s v="OFF-LA-10000634"/>
    <x v="1"/>
    <s v="Labels"/>
    <x v="283"/>
    <n v="6.2640000000000002"/>
    <n v="3"/>
    <n v="0.2"/>
    <n v="2.0358000000000001"/>
    <s v="Sep"/>
    <x v="21"/>
    <n v="0"/>
  </r>
  <r>
    <n v="314"/>
    <s v="CA-2011-120887"/>
    <x v="2"/>
    <d v="2011-09-27T00:00:00"/>
    <d v="2011-10-03T00:00:00"/>
    <x v="1"/>
    <s v="TS-21205"/>
    <x v="131"/>
    <x v="1"/>
    <s v="United States"/>
    <s v="Hackensack"/>
    <x v="30"/>
    <n v="7601"/>
    <x v="3"/>
    <s v="FUR-FU-10001588"/>
    <x v="0"/>
    <s v="Furnishings"/>
    <x v="284"/>
    <n v="87.539999999999992"/>
    <n v="3"/>
    <n v="0"/>
    <n v="37.642200000000003"/>
    <s v="Sep"/>
    <x v="30"/>
    <n v="1"/>
  </r>
  <r>
    <n v="315"/>
    <s v="CA-2011-167850"/>
    <x v="2"/>
    <d v="2011-08-09T00:00:00"/>
    <d v="2011-08-16T00:00:00"/>
    <x v="1"/>
    <s v="AG-10525"/>
    <x v="132"/>
    <x v="1"/>
    <s v="United States"/>
    <s v="Saint Petersburg"/>
    <x v="2"/>
    <n v="33710"/>
    <x v="0"/>
    <s v="TEC-PH-10002398"/>
    <x v="2"/>
    <s v="Phones"/>
    <x v="285"/>
    <n v="178.38400000000001"/>
    <n v="2"/>
    <n v="0.2"/>
    <n v="22.297999999999973"/>
    <s v="Aug"/>
    <x v="9"/>
    <n v="1"/>
  </r>
  <r>
    <n v="316"/>
    <s v="CA-2011-167850"/>
    <x v="2"/>
    <d v="2011-08-09T00:00:00"/>
    <d v="2011-08-16T00:00:00"/>
    <x v="1"/>
    <s v="AG-10525"/>
    <x v="132"/>
    <x v="1"/>
    <s v="United States"/>
    <s v="Saint Petersburg"/>
    <x v="2"/>
    <n v="33710"/>
    <x v="0"/>
    <s v="OFF-PA-10001937"/>
    <x v="1"/>
    <s v="Paper"/>
    <x v="286"/>
    <n v="15.552000000000003"/>
    <n v="3"/>
    <n v="0.2"/>
    <n v="5.4432"/>
    <s v="Aug"/>
    <x v="9"/>
    <n v="0"/>
  </r>
  <r>
    <n v="317"/>
    <s v="CA-2011-164259"/>
    <x v="2"/>
    <d v="2011-12-28T00:00:00"/>
    <d v="2011-12-30T00:00:00"/>
    <x v="2"/>
    <s v="SP-20860"/>
    <x v="133"/>
    <x v="1"/>
    <s v="United States"/>
    <s v="Philadelphia"/>
    <x v="9"/>
    <n v="19143"/>
    <x v="3"/>
    <s v="OFF-AR-10003373"/>
    <x v="1"/>
    <s v="Art"/>
    <x v="287"/>
    <n v="99.13600000000001"/>
    <n v="4"/>
    <n v="0.2"/>
    <n v="8.674399999999995"/>
    <s v="Dec"/>
    <x v="20"/>
    <n v="1"/>
  </r>
  <r>
    <n v="318"/>
    <s v="CA-2011-164973"/>
    <x v="2"/>
    <d v="2011-11-04T00:00:00"/>
    <d v="2011-11-09T00:00:00"/>
    <x v="1"/>
    <s v="NM-18445"/>
    <x v="134"/>
    <x v="2"/>
    <s v="United States"/>
    <s v="New York City"/>
    <x v="15"/>
    <n v="10024"/>
    <x v="3"/>
    <s v="FUR-CH-10002602"/>
    <x v="0"/>
    <s v="Chairs"/>
    <x v="288"/>
    <n v="135.88200000000001"/>
    <n v="1"/>
    <n v="0.1"/>
    <n v="24.156800000000004"/>
    <s v="Nov"/>
    <x v="7"/>
    <n v="1"/>
  </r>
  <r>
    <n v="319"/>
    <s v="CA-2011-164973"/>
    <x v="2"/>
    <d v="2011-11-04T00:00:00"/>
    <d v="2011-11-09T00:00:00"/>
    <x v="1"/>
    <s v="NM-18445"/>
    <x v="134"/>
    <x v="2"/>
    <s v="United States"/>
    <s v="New York City"/>
    <x v="15"/>
    <n v="10024"/>
    <x v="3"/>
    <s v="TEC-MA-10002927"/>
    <x v="2"/>
    <s v="Machines"/>
    <x v="289"/>
    <n v="3991.98"/>
    <n v="2"/>
    <n v="0"/>
    <n v="1995.99"/>
    <s v="Nov"/>
    <x v="7"/>
    <n v="0"/>
  </r>
  <r>
    <n v="320"/>
    <s v="CA-2011-164973"/>
    <x v="2"/>
    <d v="2011-11-04T00:00:00"/>
    <d v="2011-11-09T00:00:00"/>
    <x v="1"/>
    <s v="NM-18445"/>
    <x v="134"/>
    <x v="2"/>
    <s v="United States"/>
    <s v="New York City"/>
    <x v="15"/>
    <n v="10024"/>
    <x v="3"/>
    <s v="TEC-PH-10004093"/>
    <x v="2"/>
    <s v="Phones"/>
    <x v="40"/>
    <n v="275.94"/>
    <n v="6"/>
    <n v="0"/>
    <n v="80.022599999999997"/>
    <s v="Nov"/>
    <x v="7"/>
    <n v="0"/>
  </r>
  <r>
    <n v="321"/>
    <s v="CA-2011-164973"/>
    <x v="2"/>
    <d v="2011-11-04T00:00:00"/>
    <d v="2011-11-09T00:00:00"/>
    <x v="1"/>
    <s v="NM-18445"/>
    <x v="134"/>
    <x v="2"/>
    <s v="United States"/>
    <s v="New York City"/>
    <x v="15"/>
    <n v="10024"/>
    <x v="3"/>
    <s v="TEC-AC-10000892"/>
    <x v="2"/>
    <s v="Accessories"/>
    <x v="290"/>
    <n v="360"/>
    <n v="4"/>
    <n v="0"/>
    <n v="129.6"/>
    <s v="Nov"/>
    <x v="7"/>
    <n v="0"/>
  </r>
  <r>
    <n v="322"/>
    <s v="CA-2011-164973"/>
    <x v="2"/>
    <d v="2011-11-04T00:00:00"/>
    <d v="2011-11-09T00:00:00"/>
    <x v="1"/>
    <s v="NM-18445"/>
    <x v="134"/>
    <x v="2"/>
    <s v="United States"/>
    <s v="New York City"/>
    <x v="15"/>
    <n v="10024"/>
    <x v="3"/>
    <s v="OFF-ST-10002974"/>
    <x v="1"/>
    <s v="Storage"/>
    <x v="123"/>
    <n v="43.57"/>
    <n v="1"/>
    <n v="0"/>
    <n v="13.070999999999998"/>
    <s v="Nov"/>
    <x v="7"/>
    <n v="0"/>
  </r>
  <r>
    <n v="323"/>
    <s v="CA-2011-156601"/>
    <x v="2"/>
    <d v="2011-09-19T00:00:00"/>
    <d v="2011-09-24T00:00:00"/>
    <x v="1"/>
    <s v="FA-14230"/>
    <x v="135"/>
    <x v="1"/>
    <s v="United States"/>
    <s v="Long Beach"/>
    <x v="1"/>
    <n v="90805"/>
    <x v="1"/>
    <s v="OFF-FA-10000624"/>
    <x v="1"/>
    <s v="Fasteners"/>
    <x v="291"/>
    <n v="7.16"/>
    <n v="2"/>
    <n v="0"/>
    <n v="3.58"/>
    <s v="Sep"/>
    <x v="30"/>
    <n v="1"/>
  </r>
  <r>
    <n v="324"/>
    <s v="CA-2013-162138"/>
    <x v="0"/>
    <d v="2013-04-24T00:00:00"/>
    <d v="2013-04-28T00:00:00"/>
    <x v="1"/>
    <s v="GK-14620"/>
    <x v="136"/>
    <x v="1"/>
    <s v="United States"/>
    <s v="Hesperia"/>
    <x v="1"/>
    <n v="92345"/>
    <x v="1"/>
    <s v="OFF-BI-10004593"/>
    <x v="1"/>
    <s v="Binders"/>
    <x v="267"/>
    <n v="251.52"/>
    <n v="6"/>
    <n v="0.2"/>
    <n v="81.744"/>
    <s v="Apr"/>
    <x v="25"/>
    <n v="1"/>
  </r>
  <r>
    <n v="325"/>
    <s v="CA-2013-162138"/>
    <x v="0"/>
    <d v="2013-04-24T00:00:00"/>
    <d v="2013-04-28T00:00:00"/>
    <x v="1"/>
    <s v="GK-14620"/>
    <x v="136"/>
    <x v="1"/>
    <s v="United States"/>
    <s v="Hesperia"/>
    <x v="1"/>
    <n v="92345"/>
    <x v="1"/>
    <s v="TEC-AC-10001908"/>
    <x v="2"/>
    <s v="Accessories"/>
    <x v="292"/>
    <n v="99.99"/>
    <n v="1"/>
    <n v="0"/>
    <n v="34.996499999999997"/>
    <s v="Apr"/>
    <x v="25"/>
    <n v="0"/>
  </r>
  <r>
    <n v="326"/>
    <s v="CA-2014-153339"/>
    <x v="3"/>
    <d v="2014-11-04T00:00:00"/>
    <d v="2014-11-06T00:00:00"/>
    <x v="0"/>
    <s v="DJ-13510"/>
    <x v="137"/>
    <x v="1"/>
    <s v="United States"/>
    <s v="Murfreesboro"/>
    <x v="18"/>
    <n v="37130"/>
    <x v="0"/>
    <s v="FUR-FU-10001967"/>
    <x v="0"/>
    <s v="Furnishings"/>
    <x v="293"/>
    <n v="15.991999999999999"/>
    <n v="1"/>
    <n v="0.2"/>
    <n v="0.99949999999999894"/>
    <s v="Nov"/>
    <x v="23"/>
    <n v="1"/>
  </r>
  <r>
    <n v="327"/>
    <s v="US-2013-141544"/>
    <x v="0"/>
    <d v="2013-08-31T00:00:00"/>
    <d v="2013-09-02T00:00:00"/>
    <x v="2"/>
    <s v="PO-18850"/>
    <x v="138"/>
    <x v="0"/>
    <s v="United States"/>
    <s v="Philadelphia"/>
    <x v="9"/>
    <n v="19143"/>
    <x v="3"/>
    <s v="TEC-PH-10003645"/>
    <x v="2"/>
    <s v="Phones"/>
    <x v="294"/>
    <n v="290.89800000000002"/>
    <n v="3"/>
    <n v="0.4"/>
    <n v="-67.876199999999997"/>
    <s v="Aug"/>
    <x v="28"/>
    <n v="1"/>
  </r>
  <r>
    <n v="328"/>
    <s v="US-2013-141544"/>
    <x v="0"/>
    <d v="2013-08-31T00:00:00"/>
    <d v="2013-09-02T00:00:00"/>
    <x v="2"/>
    <s v="PO-18850"/>
    <x v="138"/>
    <x v="0"/>
    <s v="United States"/>
    <s v="Philadelphia"/>
    <x v="9"/>
    <n v="19143"/>
    <x v="3"/>
    <s v="OFF-ST-10000675"/>
    <x v="1"/>
    <s v="Storage"/>
    <x v="295"/>
    <n v="54.224000000000004"/>
    <n v="2"/>
    <n v="0.2"/>
    <n v="3.3889999999999993"/>
    <s v="Aug"/>
    <x v="28"/>
    <n v="0"/>
  </r>
  <r>
    <n v="329"/>
    <s v="US-2013-141544"/>
    <x v="0"/>
    <d v="2013-08-31T00:00:00"/>
    <d v="2013-09-02T00:00:00"/>
    <x v="2"/>
    <s v="PO-18850"/>
    <x v="138"/>
    <x v="0"/>
    <s v="United States"/>
    <s v="Philadelphia"/>
    <x v="9"/>
    <n v="19143"/>
    <x v="3"/>
    <s v="FUR-CH-10003312"/>
    <x v="0"/>
    <s v="Chairs"/>
    <x v="296"/>
    <n v="786.74400000000003"/>
    <n v="4"/>
    <n v="0.3"/>
    <n v="-258.50160000000011"/>
    <s v="Aug"/>
    <x v="28"/>
    <n v="0"/>
  </r>
  <r>
    <n v="330"/>
    <s v="US-2013-141544"/>
    <x v="0"/>
    <d v="2013-08-31T00:00:00"/>
    <d v="2013-09-02T00:00:00"/>
    <x v="2"/>
    <s v="PO-18850"/>
    <x v="138"/>
    <x v="0"/>
    <s v="United States"/>
    <s v="Philadelphia"/>
    <x v="9"/>
    <n v="19143"/>
    <x v="3"/>
    <s v="OFF-LA-10001074"/>
    <x v="1"/>
    <s v="Labels"/>
    <x v="297"/>
    <n v="100.24000000000001"/>
    <n v="10"/>
    <n v="0.2"/>
    <n v="33.830999999999989"/>
    <s v="Aug"/>
    <x v="28"/>
    <n v="0"/>
  </r>
  <r>
    <n v="331"/>
    <s v="US-2013-141544"/>
    <x v="0"/>
    <d v="2013-08-31T00:00:00"/>
    <d v="2013-09-02T00:00:00"/>
    <x v="2"/>
    <s v="PO-18850"/>
    <x v="138"/>
    <x v="0"/>
    <s v="United States"/>
    <s v="Philadelphia"/>
    <x v="9"/>
    <n v="19143"/>
    <x v="3"/>
    <s v="OFF-BI-10001524"/>
    <x v="1"/>
    <s v="Binders"/>
    <x v="298"/>
    <n v="37.76400000000001"/>
    <n v="6"/>
    <n v="0.7"/>
    <n v="-27.693600000000004"/>
    <s v="Aug"/>
    <x v="28"/>
    <n v="0"/>
  </r>
  <r>
    <n v="332"/>
    <s v="US-2013-150147"/>
    <x v="0"/>
    <d v="2013-04-26T00:00:00"/>
    <d v="2013-04-30T00:00:00"/>
    <x v="0"/>
    <s v="JL-15850"/>
    <x v="139"/>
    <x v="0"/>
    <s v="United States"/>
    <s v="Philadelphia"/>
    <x v="9"/>
    <n v="19134"/>
    <x v="3"/>
    <s v="TEC-PH-10004614"/>
    <x v="2"/>
    <s v="Phones"/>
    <x v="299"/>
    <n v="82.8"/>
    <n v="2"/>
    <n v="0.4"/>
    <n v="-20.700000000000003"/>
    <s v="Apr"/>
    <x v="25"/>
    <n v="1"/>
  </r>
  <r>
    <n v="333"/>
    <s v="US-2013-150147"/>
    <x v="0"/>
    <d v="2013-04-26T00:00:00"/>
    <d v="2013-04-30T00:00:00"/>
    <x v="0"/>
    <s v="JL-15850"/>
    <x v="139"/>
    <x v="0"/>
    <s v="United States"/>
    <s v="Philadelphia"/>
    <x v="9"/>
    <n v="19134"/>
    <x v="3"/>
    <s v="OFF-BI-10001153"/>
    <x v="1"/>
    <s v="Binders"/>
    <x v="300"/>
    <n v="20.724000000000004"/>
    <n v="2"/>
    <n v="0.7"/>
    <n v="-13.815999999999995"/>
    <s v="Apr"/>
    <x v="25"/>
    <n v="0"/>
  </r>
  <r>
    <n v="334"/>
    <s v="US-2013-150147"/>
    <x v="0"/>
    <d v="2013-04-26T00:00:00"/>
    <d v="2013-04-30T00:00:00"/>
    <x v="0"/>
    <s v="JL-15850"/>
    <x v="139"/>
    <x v="0"/>
    <s v="United States"/>
    <s v="Philadelphia"/>
    <x v="9"/>
    <n v="19134"/>
    <x v="3"/>
    <s v="OFF-BI-10001982"/>
    <x v="1"/>
    <s v="Binders"/>
    <x v="301"/>
    <n v="4.8960000000000008"/>
    <n v="3"/>
    <n v="0.7"/>
    <n v="-3.4271999999999991"/>
    <s v="Apr"/>
    <x v="25"/>
    <n v="0"/>
  </r>
  <r>
    <n v="335"/>
    <s v="CA-2012-137946"/>
    <x v="1"/>
    <d v="2012-09-01T00:00:00"/>
    <d v="2012-09-04T00:00:00"/>
    <x v="0"/>
    <s v="DB-13615"/>
    <x v="140"/>
    <x v="0"/>
    <s v="United States"/>
    <s v="Los Angeles"/>
    <x v="1"/>
    <n v="90045"/>
    <x v="1"/>
    <s v="OFF-BI-10001922"/>
    <x v="1"/>
    <s v="Binders"/>
    <x v="302"/>
    <n v="4.7520000000000007"/>
    <n v="1"/>
    <n v="0.2"/>
    <n v="1.6037999999999997"/>
    <s v="Sep"/>
    <x v="11"/>
    <n v="1"/>
  </r>
  <r>
    <n v="336"/>
    <s v="CA-2012-137946"/>
    <x v="1"/>
    <d v="2012-09-01T00:00:00"/>
    <d v="2012-09-04T00:00:00"/>
    <x v="0"/>
    <s v="DB-13615"/>
    <x v="140"/>
    <x v="0"/>
    <s v="United States"/>
    <s v="Los Angeles"/>
    <x v="1"/>
    <n v="90045"/>
    <x v="1"/>
    <s v="TEC-CO-10001449"/>
    <x v="2"/>
    <s v="Copiers"/>
    <x v="303"/>
    <n v="959.98400000000004"/>
    <n v="2"/>
    <n v="0.2"/>
    <n v="335.99440000000004"/>
    <s v="Sep"/>
    <x v="11"/>
    <n v="0"/>
  </r>
  <r>
    <n v="337"/>
    <s v="CA-2012-137946"/>
    <x v="1"/>
    <d v="2012-09-01T00:00:00"/>
    <d v="2012-09-04T00:00:00"/>
    <x v="0"/>
    <s v="DB-13615"/>
    <x v="140"/>
    <x v="0"/>
    <s v="United States"/>
    <s v="Los Angeles"/>
    <x v="1"/>
    <n v="90045"/>
    <x v="1"/>
    <s v="OFF-BI-10004140"/>
    <x v="1"/>
    <s v="Binders"/>
    <x v="304"/>
    <n v="14.368000000000002"/>
    <n v="4"/>
    <n v="0.2"/>
    <n v="4.4899999999999984"/>
    <s v="Sep"/>
    <x v="11"/>
    <n v="0"/>
  </r>
  <r>
    <n v="338"/>
    <s v="CA-2011-129924"/>
    <x v="2"/>
    <d v="2011-07-12T00:00:00"/>
    <d v="2011-07-17T00:00:00"/>
    <x v="1"/>
    <s v="AC-10420"/>
    <x v="141"/>
    <x v="1"/>
    <s v="United States"/>
    <s v="San Francisco"/>
    <x v="1"/>
    <n v="94122"/>
    <x v="1"/>
    <s v="OFF-BI-10003314"/>
    <x v="1"/>
    <s v="Binders"/>
    <x v="305"/>
    <n v="7.7120000000000006"/>
    <n v="2"/>
    <n v="0.2"/>
    <n v="2.7956000000000003"/>
    <s v="Jul"/>
    <x v="39"/>
    <n v="1"/>
  </r>
  <r>
    <n v="339"/>
    <s v="CA-2011-129924"/>
    <x v="2"/>
    <d v="2011-07-12T00:00:00"/>
    <d v="2011-07-17T00:00:00"/>
    <x v="1"/>
    <s v="AC-10420"/>
    <x v="141"/>
    <x v="1"/>
    <s v="United States"/>
    <s v="San Francisco"/>
    <x v="1"/>
    <n v="94122"/>
    <x v="1"/>
    <s v="FUR-TA-10004575"/>
    <x v="0"/>
    <s v="Tables"/>
    <x v="306"/>
    <n v="698.35200000000009"/>
    <n v="3"/>
    <n v="0.2"/>
    <n v="-17.458800000000053"/>
    <s v="Jul"/>
    <x v="39"/>
    <n v="0"/>
  </r>
  <r>
    <n v="340"/>
    <s v="CA-2012-128167"/>
    <x v="1"/>
    <d v="2012-06-22T00:00:00"/>
    <d v="2012-06-26T00:00:00"/>
    <x v="0"/>
    <s v="KL-16645"/>
    <x v="107"/>
    <x v="0"/>
    <s v="United States"/>
    <s v="Layton"/>
    <x v="7"/>
    <n v="84041"/>
    <x v="1"/>
    <s v="OFF-FA-10000490"/>
    <x v="1"/>
    <s v="Fasteners"/>
    <x v="307"/>
    <n v="4.96"/>
    <n v="4"/>
    <n v="0"/>
    <n v="2.3311999999999999"/>
    <s v="Jun"/>
    <x v="40"/>
    <n v="1"/>
  </r>
  <r>
    <n v="341"/>
    <s v="CA-2011-122336"/>
    <x v="2"/>
    <d v="2011-04-13T00:00:00"/>
    <d v="2011-04-17T00:00:00"/>
    <x v="0"/>
    <s v="JD-15895"/>
    <x v="63"/>
    <x v="1"/>
    <s v="United States"/>
    <s v="Philadelphia"/>
    <x v="9"/>
    <n v="19140"/>
    <x v="3"/>
    <s v="OFF-AR-10000122"/>
    <x v="1"/>
    <s v="Art"/>
    <x v="308"/>
    <n v="17.856000000000002"/>
    <n v="4"/>
    <n v="0.2"/>
    <n v="1.1159999999999979"/>
    <s v="Apr"/>
    <x v="41"/>
    <n v="1"/>
  </r>
  <r>
    <n v="342"/>
    <s v="CA-2011-122336"/>
    <x v="2"/>
    <d v="2011-04-13T00:00:00"/>
    <d v="2011-04-17T00:00:00"/>
    <x v="0"/>
    <s v="JD-15895"/>
    <x v="63"/>
    <x v="1"/>
    <s v="United States"/>
    <s v="Philadelphia"/>
    <x v="9"/>
    <n v="19140"/>
    <x v="3"/>
    <s v="OFF-BI-10003656"/>
    <x v="1"/>
    <s v="Binders"/>
    <x v="13"/>
    <n v="509.97000000000008"/>
    <n v="10"/>
    <n v="0.7"/>
    <n v="-407.97599999999989"/>
    <s v="Apr"/>
    <x v="41"/>
    <n v="0"/>
  </r>
  <r>
    <n v="343"/>
    <s v="CA-2011-122336"/>
    <x v="2"/>
    <d v="2011-04-13T00:00:00"/>
    <d v="2011-04-17T00:00:00"/>
    <x v="0"/>
    <s v="JD-15895"/>
    <x v="63"/>
    <x v="1"/>
    <s v="United States"/>
    <s v="Philadelphia"/>
    <x v="9"/>
    <n v="19140"/>
    <x v="3"/>
    <s v="OFF-FA-10002780"/>
    <x v="1"/>
    <s v="Fasteners"/>
    <x v="33"/>
    <n v="30.991999999999997"/>
    <n v="13"/>
    <n v="0.2"/>
    <n v="10.072399999999996"/>
    <s v="Apr"/>
    <x v="41"/>
    <n v="0"/>
  </r>
  <r>
    <n v="344"/>
    <s v="CA-2011-122336"/>
    <x v="2"/>
    <d v="2011-04-13T00:00:00"/>
    <d v="2011-04-17T00:00:00"/>
    <x v="0"/>
    <s v="JD-15895"/>
    <x v="63"/>
    <x v="1"/>
    <s v="United States"/>
    <s v="Philadelphia"/>
    <x v="9"/>
    <n v="19140"/>
    <x v="3"/>
    <s v="TEC-PH-10000702"/>
    <x v="2"/>
    <s v="Phones"/>
    <x v="309"/>
    <n v="71.927999999999997"/>
    <n v="12"/>
    <n v="0.4"/>
    <n v="8.3915999999999897"/>
    <s v="Apr"/>
    <x v="41"/>
    <n v="0"/>
  </r>
  <r>
    <n v="345"/>
    <s v="US-2012-120712"/>
    <x v="1"/>
    <d v="2012-12-20T00:00:00"/>
    <d v="2012-12-24T00:00:00"/>
    <x v="1"/>
    <s v="CS-12130"/>
    <x v="79"/>
    <x v="0"/>
    <s v="United States"/>
    <s v="Austin"/>
    <x v="5"/>
    <n v="78745"/>
    <x v="2"/>
    <s v="OFF-ST-10000107"/>
    <x v="1"/>
    <s v="Storage"/>
    <x v="17"/>
    <n v="88.800000000000011"/>
    <n v="4"/>
    <n v="0.2"/>
    <n v="-2.2200000000000131"/>
    <s v="Dec"/>
    <x v="14"/>
    <n v="1"/>
  </r>
  <r>
    <n v="346"/>
    <s v="CA-2014-169901"/>
    <x v="3"/>
    <d v="2014-06-16T00:00:00"/>
    <d v="2014-06-20T00:00:00"/>
    <x v="1"/>
    <s v="CC-12550"/>
    <x v="142"/>
    <x v="0"/>
    <s v="United States"/>
    <s v="San Francisco"/>
    <x v="1"/>
    <n v="94122"/>
    <x v="1"/>
    <s v="TEC-PH-10002293"/>
    <x v="2"/>
    <s v="Phones"/>
    <x v="126"/>
    <n v="47.975999999999999"/>
    <n v="3"/>
    <n v="0.2"/>
    <n v="4.7976000000000028"/>
    <s v="Jun"/>
    <x v="27"/>
    <n v="1"/>
  </r>
  <r>
    <n v="347"/>
    <s v="CA-2014-134306"/>
    <x v="3"/>
    <d v="2014-07-09T00:00:00"/>
    <d v="2014-07-13T00:00:00"/>
    <x v="1"/>
    <s v="TD-20995"/>
    <x v="143"/>
    <x v="0"/>
    <s v="United States"/>
    <s v="Lowell"/>
    <x v="31"/>
    <n v="1852"/>
    <x v="3"/>
    <s v="OFF-AR-10004027"/>
    <x v="1"/>
    <s v="Art"/>
    <x v="182"/>
    <n v="7.5600000000000005"/>
    <n v="3"/>
    <n v="0"/>
    <n v="3.0996000000000006"/>
    <s v="Jul"/>
    <x v="10"/>
    <n v="1"/>
  </r>
  <r>
    <n v="348"/>
    <s v="CA-2014-134306"/>
    <x v="3"/>
    <d v="2014-07-09T00:00:00"/>
    <d v="2014-07-13T00:00:00"/>
    <x v="1"/>
    <s v="TD-20995"/>
    <x v="143"/>
    <x v="0"/>
    <s v="United States"/>
    <s v="Lowell"/>
    <x v="31"/>
    <n v="1852"/>
    <x v="3"/>
    <s v="OFF-PA-10000249"/>
    <x v="1"/>
    <s v="Paper"/>
    <x v="33"/>
    <n v="24.56"/>
    <n v="2"/>
    <n v="0"/>
    <n v="11.543199999999999"/>
    <s v="Jul"/>
    <x v="10"/>
    <n v="0"/>
  </r>
  <r>
    <n v="349"/>
    <s v="CA-2014-134306"/>
    <x v="3"/>
    <d v="2014-07-09T00:00:00"/>
    <d v="2014-07-13T00:00:00"/>
    <x v="1"/>
    <s v="TD-20995"/>
    <x v="143"/>
    <x v="0"/>
    <s v="United States"/>
    <s v="Lowell"/>
    <x v="31"/>
    <n v="1852"/>
    <x v="3"/>
    <s v="OFF-AR-10001374"/>
    <x v="1"/>
    <s v="Art"/>
    <x v="310"/>
    <n v="12.96"/>
    <n v="2"/>
    <n v="0"/>
    <n v="4.1471999999999998"/>
    <s v="Jul"/>
    <x v="10"/>
    <n v="0"/>
  </r>
  <r>
    <n v="350"/>
    <s v="CA-2013-129714"/>
    <x v="0"/>
    <d v="2013-09-02T00:00:00"/>
    <d v="2013-09-04T00:00:00"/>
    <x v="2"/>
    <s v="AB-10060"/>
    <x v="144"/>
    <x v="2"/>
    <s v="United States"/>
    <s v="New York City"/>
    <x v="15"/>
    <n v="10009"/>
    <x v="3"/>
    <s v="TEC-AC-10000290"/>
    <x v="2"/>
    <s v="Accessories"/>
    <x v="232"/>
    <n v="6.79"/>
    <n v="1"/>
    <n v="0"/>
    <n v="2.3086000000000002"/>
    <s v="Sep"/>
    <x v="21"/>
    <n v="1"/>
  </r>
  <r>
    <n v="351"/>
    <s v="CA-2013-129714"/>
    <x v="0"/>
    <d v="2013-09-02T00:00:00"/>
    <d v="2013-09-04T00:00:00"/>
    <x v="2"/>
    <s v="AB-10060"/>
    <x v="144"/>
    <x v="2"/>
    <s v="United States"/>
    <s v="New York City"/>
    <x v="15"/>
    <n v="10009"/>
    <x v="3"/>
    <s v="OFF-PA-10001970"/>
    <x v="1"/>
    <s v="Paper"/>
    <x v="311"/>
    <n v="24.56"/>
    <n v="2"/>
    <n v="0"/>
    <n v="11.543199999999999"/>
    <s v="Sep"/>
    <x v="21"/>
    <n v="0"/>
  </r>
  <r>
    <n v="352"/>
    <s v="CA-2013-129714"/>
    <x v="0"/>
    <d v="2013-09-02T00:00:00"/>
    <d v="2013-09-04T00:00:00"/>
    <x v="2"/>
    <s v="AB-10060"/>
    <x v="144"/>
    <x v="2"/>
    <s v="United States"/>
    <s v="New York City"/>
    <x v="15"/>
    <n v="10009"/>
    <x v="3"/>
    <s v="OFF-BI-10002160"/>
    <x v="1"/>
    <s v="Binders"/>
    <x v="312"/>
    <n v="3.048"/>
    <n v="1"/>
    <n v="0.2"/>
    <n v="1.0668"/>
    <s v="Sep"/>
    <x v="21"/>
    <n v="0"/>
  </r>
  <r>
    <n v="353"/>
    <s v="CA-2013-129714"/>
    <x v="0"/>
    <d v="2013-09-02T00:00:00"/>
    <d v="2013-09-04T00:00:00"/>
    <x v="2"/>
    <s v="AB-10060"/>
    <x v="144"/>
    <x v="2"/>
    <s v="United States"/>
    <s v="New York City"/>
    <x v="15"/>
    <n v="10009"/>
    <x v="3"/>
    <s v="OFF-PA-10001970"/>
    <x v="1"/>
    <s v="Paper"/>
    <x v="311"/>
    <n v="49.12"/>
    <n v="4"/>
    <n v="0"/>
    <n v="23.086399999999998"/>
    <s v="Sep"/>
    <x v="21"/>
    <n v="0"/>
  </r>
  <r>
    <n v="354"/>
    <s v="CA-2013-129714"/>
    <x v="0"/>
    <d v="2013-09-02T00:00:00"/>
    <d v="2013-09-04T00:00:00"/>
    <x v="2"/>
    <s v="AB-10060"/>
    <x v="144"/>
    <x v="2"/>
    <s v="United States"/>
    <s v="New York City"/>
    <x v="15"/>
    <n v="10009"/>
    <x v="3"/>
    <s v="OFF-BI-10004995"/>
    <x v="1"/>
    <s v="Binders"/>
    <x v="313"/>
    <n v="4355.1680000000006"/>
    <n v="4"/>
    <n v="0.2"/>
    <n v="1415.4295999999997"/>
    <s v="Sep"/>
    <x v="21"/>
    <n v="0"/>
  </r>
  <r>
    <n v="355"/>
    <s v="CA-2013-138520"/>
    <x v="0"/>
    <d v="2013-04-09T00:00:00"/>
    <d v="2013-04-14T00:00:00"/>
    <x v="1"/>
    <s v="JL-15505"/>
    <x v="145"/>
    <x v="0"/>
    <s v="United States"/>
    <s v="New York City"/>
    <x v="15"/>
    <n v="10035"/>
    <x v="3"/>
    <s v="FUR-BO-10002268"/>
    <x v="0"/>
    <s v="Bookcases"/>
    <x v="314"/>
    <n v="388.70400000000006"/>
    <n v="6"/>
    <n v="0.2"/>
    <n v="-4.8588000000000022"/>
    <s v="Apr"/>
    <x v="25"/>
    <n v="1"/>
  </r>
  <r>
    <n v="356"/>
    <s v="CA-2013-138520"/>
    <x v="0"/>
    <d v="2013-04-09T00:00:00"/>
    <d v="2013-04-14T00:00:00"/>
    <x v="1"/>
    <s v="JL-15505"/>
    <x v="145"/>
    <x v="0"/>
    <s v="United States"/>
    <s v="New York City"/>
    <x v="15"/>
    <n v="10035"/>
    <x v="3"/>
    <s v="OFF-EN-10001137"/>
    <x v="1"/>
    <s v="Envelopes"/>
    <x v="315"/>
    <n v="8.26"/>
    <n v="2"/>
    <n v="0"/>
    <n v="3.7995999999999999"/>
    <s v="Apr"/>
    <x v="25"/>
    <n v="0"/>
  </r>
  <r>
    <n v="357"/>
    <s v="CA-2013-138520"/>
    <x v="0"/>
    <d v="2013-04-09T00:00:00"/>
    <d v="2013-04-14T00:00:00"/>
    <x v="1"/>
    <s v="JL-15505"/>
    <x v="145"/>
    <x v="0"/>
    <s v="United States"/>
    <s v="New York City"/>
    <x v="15"/>
    <n v="10035"/>
    <x v="3"/>
    <s v="OFF-AR-10002399"/>
    <x v="1"/>
    <s v="Art"/>
    <x v="316"/>
    <n v="17.04"/>
    <n v="4"/>
    <n v="0"/>
    <n v="6.9863999999999997"/>
    <s v="Apr"/>
    <x v="25"/>
    <n v="0"/>
  </r>
  <r>
    <n v="358"/>
    <s v="CA-2013-138520"/>
    <x v="0"/>
    <d v="2013-04-09T00:00:00"/>
    <d v="2013-04-14T00:00:00"/>
    <x v="1"/>
    <s v="JL-15505"/>
    <x v="145"/>
    <x v="0"/>
    <s v="United States"/>
    <s v="New York City"/>
    <x v="15"/>
    <n v="10035"/>
    <x v="3"/>
    <s v="OFF-PA-10002713"/>
    <x v="1"/>
    <s v="Paper"/>
    <x v="317"/>
    <n v="34.4"/>
    <n v="5"/>
    <n v="0"/>
    <n v="15.823999999999998"/>
    <s v="Apr"/>
    <x v="25"/>
    <n v="0"/>
  </r>
  <r>
    <n v="359"/>
    <s v="CA-2013-130001"/>
    <x v="0"/>
    <d v="2013-04-24T00:00:00"/>
    <d v="2013-04-29T00:00:00"/>
    <x v="1"/>
    <s v="HK-14890"/>
    <x v="96"/>
    <x v="1"/>
    <s v="United States"/>
    <s v="Charlotte"/>
    <x v="3"/>
    <n v="28205"/>
    <x v="0"/>
    <s v="OFF-PA-10002666"/>
    <x v="1"/>
    <s v="Paper"/>
    <x v="186"/>
    <n v="36.240000000000009"/>
    <n v="5"/>
    <n v="0.2"/>
    <n v="11.324999999999996"/>
    <s v="Apr"/>
    <x v="25"/>
    <n v="1"/>
  </r>
  <r>
    <n v="360"/>
    <s v="CA-2014-155698"/>
    <x v="3"/>
    <d v="2014-03-09T00:00:00"/>
    <d v="2014-03-12T00:00:00"/>
    <x v="2"/>
    <s v="VB-21745"/>
    <x v="146"/>
    <x v="1"/>
    <s v="United States"/>
    <s v="Columbus"/>
    <x v="32"/>
    <n v="31907"/>
    <x v="0"/>
    <s v="OFF-AP-10001124"/>
    <x v="1"/>
    <s v="Appliances"/>
    <x v="318"/>
    <n v="647.84"/>
    <n v="8"/>
    <n v="0"/>
    <n v="168.4384"/>
    <s v="Mar"/>
    <x v="42"/>
    <n v="1"/>
  </r>
  <r>
    <n v="361"/>
    <s v="CA-2014-155698"/>
    <x v="3"/>
    <d v="2014-03-09T00:00:00"/>
    <d v="2014-03-12T00:00:00"/>
    <x v="2"/>
    <s v="VB-21745"/>
    <x v="146"/>
    <x v="1"/>
    <s v="United States"/>
    <s v="Columbus"/>
    <x v="32"/>
    <n v="31907"/>
    <x v="0"/>
    <s v="OFF-LA-10001158"/>
    <x v="1"/>
    <s v="Labels"/>
    <x v="319"/>
    <n v="20.7"/>
    <n v="2"/>
    <n v="0"/>
    <n v="9.9359999999999999"/>
    <s v="Mar"/>
    <x v="42"/>
    <n v="0"/>
  </r>
  <r>
    <n v="362"/>
    <s v="CA-2014-144904"/>
    <x v="3"/>
    <d v="2014-09-26T00:00:00"/>
    <d v="2014-10-02T00:00:00"/>
    <x v="1"/>
    <s v="KW-16435"/>
    <x v="147"/>
    <x v="0"/>
    <s v="United States"/>
    <s v="New York City"/>
    <x v="15"/>
    <n v="10009"/>
    <x v="3"/>
    <s v="OFF-LA-10001158"/>
    <x v="1"/>
    <s v="Labels"/>
    <x v="319"/>
    <n v="20.7"/>
    <n v="2"/>
    <n v="0"/>
    <n v="9.9359999999999999"/>
    <s v="Sep"/>
    <x v="15"/>
    <n v="1"/>
  </r>
  <r>
    <n v="363"/>
    <s v="CA-2014-144904"/>
    <x v="3"/>
    <d v="2014-09-26T00:00:00"/>
    <d v="2014-10-02T00:00:00"/>
    <x v="1"/>
    <s v="KW-16435"/>
    <x v="147"/>
    <x v="0"/>
    <s v="United States"/>
    <s v="New York City"/>
    <x v="15"/>
    <n v="10009"/>
    <x v="3"/>
    <s v="FUR-CH-10000785"/>
    <x v="0"/>
    <s v="Chairs"/>
    <x v="320"/>
    <n v="488.64600000000002"/>
    <n v="3"/>
    <n v="0.1"/>
    <n v="86.870400000000004"/>
    <s v="Sep"/>
    <x v="15"/>
    <n v="0"/>
  </r>
  <r>
    <n v="364"/>
    <s v="CA-2014-144904"/>
    <x v="3"/>
    <d v="2014-09-26T00:00:00"/>
    <d v="2014-10-02T00:00:00"/>
    <x v="1"/>
    <s v="KW-16435"/>
    <x v="147"/>
    <x v="0"/>
    <s v="United States"/>
    <s v="New York City"/>
    <x v="15"/>
    <n v="10009"/>
    <x v="3"/>
    <s v="OFF-AR-10003732"/>
    <x v="1"/>
    <s v="Art"/>
    <x v="321"/>
    <n v="5.56"/>
    <n v="2"/>
    <n v="0"/>
    <n v="1.4455999999999998"/>
    <s v="Sep"/>
    <x v="15"/>
    <n v="0"/>
  </r>
  <r>
    <n v="365"/>
    <s v="CA-2014-144904"/>
    <x v="3"/>
    <d v="2014-09-26T00:00:00"/>
    <d v="2014-10-02T00:00:00"/>
    <x v="1"/>
    <s v="KW-16435"/>
    <x v="147"/>
    <x v="0"/>
    <s v="United States"/>
    <s v="New York City"/>
    <x v="15"/>
    <n v="10009"/>
    <x v="3"/>
    <s v="FUR-FU-10000023"/>
    <x v="0"/>
    <s v="Furnishings"/>
    <x v="322"/>
    <n v="47.12"/>
    <n v="8"/>
    <n v="0"/>
    <n v="20.732800000000001"/>
    <s v="Sep"/>
    <x v="15"/>
    <n v="0"/>
  </r>
  <r>
    <n v="366"/>
    <s v="CA-2011-123344"/>
    <x v="2"/>
    <d v="2011-09-24T00:00:00"/>
    <d v="2011-09-29T00:00:00"/>
    <x v="1"/>
    <s v="JD-16060"/>
    <x v="148"/>
    <x v="0"/>
    <s v="United States"/>
    <s v="San Francisco"/>
    <x v="1"/>
    <n v="94109"/>
    <x v="1"/>
    <s v="OFF-ST-10001713"/>
    <x v="1"/>
    <s v="Storage"/>
    <x v="45"/>
    <n v="211.96"/>
    <n v="4"/>
    <n v="0"/>
    <n v="8.4783999999999935"/>
    <s v="Sep"/>
    <x v="30"/>
    <n v="1"/>
  </r>
  <r>
    <n v="367"/>
    <s v="CA-2013-155516"/>
    <x v="0"/>
    <d v="2013-10-22T00:00:00"/>
    <d v="2013-10-22T00:00:00"/>
    <x v="3"/>
    <s v="MK-17905"/>
    <x v="149"/>
    <x v="1"/>
    <s v="United States"/>
    <s v="Manchester"/>
    <x v="29"/>
    <n v="6040"/>
    <x v="3"/>
    <s v="OFF-BI-10002412"/>
    <x v="1"/>
    <s v="Binders"/>
    <x v="323"/>
    <n v="23.2"/>
    <n v="4"/>
    <n v="0"/>
    <n v="10.44"/>
    <s v="Oct"/>
    <x v="32"/>
    <n v="1"/>
  </r>
  <r>
    <n v="368"/>
    <s v="CA-2013-155516"/>
    <x v="0"/>
    <d v="2013-10-22T00:00:00"/>
    <d v="2013-10-22T00:00:00"/>
    <x v="3"/>
    <s v="MK-17905"/>
    <x v="149"/>
    <x v="1"/>
    <s v="United States"/>
    <s v="Manchester"/>
    <x v="29"/>
    <n v="6040"/>
    <x v="3"/>
    <s v="OFF-SU-10001225"/>
    <x v="1"/>
    <s v="Supplies"/>
    <x v="33"/>
    <n v="7.36"/>
    <n v="2"/>
    <n v="0"/>
    <n v="0.14719999999999978"/>
    <s v="Oct"/>
    <x v="32"/>
    <n v="0"/>
  </r>
  <r>
    <n v="369"/>
    <s v="CA-2013-155516"/>
    <x v="0"/>
    <d v="2013-10-22T00:00:00"/>
    <d v="2013-10-22T00:00:00"/>
    <x v="3"/>
    <s v="MK-17905"/>
    <x v="149"/>
    <x v="1"/>
    <s v="United States"/>
    <s v="Manchester"/>
    <x v="29"/>
    <n v="6040"/>
    <x v="3"/>
    <s v="OFF-ST-10002406"/>
    <x v="1"/>
    <s v="Storage"/>
    <x v="324"/>
    <n v="104.79"/>
    <n v="7"/>
    <n v="0"/>
    <n v="29.341200000000008"/>
    <s v="Oct"/>
    <x v="32"/>
    <n v="0"/>
  </r>
  <r>
    <n v="370"/>
    <s v="CA-2013-155516"/>
    <x v="0"/>
    <d v="2013-10-22T00:00:00"/>
    <d v="2013-10-22T00:00:00"/>
    <x v="3"/>
    <s v="MK-17905"/>
    <x v="149"/>
    <x v="1"/>
    <s v="United States"/>
    <s v="Manchester"/>
    <x v="29"/>
    <n v="6040"/>
    <x v="3"/>
    <s v="FUR-BO-10002545"/>
    <x v="0"/>
    <s v="Bookcases"/>
    <x v="37"/>
    <n v="1043.92"/>
    <n v="4"/>
    <n v="0"/>
    <n v="271.41920000000005"/>
    <s v="Oct"/>
    <x v="32"/>
    <n v="0"/>
  </r>
  <r>
    <n v="371"/>
    <s v="CA-2014-104745"/>
    <x v="3"/>
    <d v="2014-05-30T00:00:00"/>
    <d v="2014-06-05T00:00:00"/>
    <x v="1"/>
    <s v="GT-14755"/>
    <x v="150"/>
    <x v="0"/>
    <s v="United States"/>
    <s v="Harlingen"/>
    <x v="5"/>
    <n v="78550"/>
    <x v="2"/>
    <s v="OFF-PA-10002036"/>
    <x v="1"/>
    <s v="Paper"/>
    <x v="325"/>
    <n v="25.920000000000005"/>
    <n v="5"/>
    <n v="0.2"/>
    <n v="9.3960000000000008"/>
    <s v="May"/>
    <x v="24"/>
    <n v="1"/>
  </r>
  <r>
    <n v="372"/>
    <s v="CA-2014-104745"/>
    <x v="3"/>
    <d v="2014-05-30T00:00:00"/>
    <d v="2014-06-05T00:00:00"/>
    <x v="1"/>
    <s v="GT-14755"/>
    <x v="150"/>
    <x v="0"/>
    <s v="United States"/>
    <s v="Harlingen"/>
    <x v="5"/>
    <n v="78550"/>
    <x v="2"/>
    <s v="OFF-ST-10002205"/>
    <x v="1"/>
    <s v="Storage"/>
    <x v="326"/>
    <n v="53.424000000000007"/>
    <n v="3"/>
    <n v="0.2"/>
    <n v="4.6746000000000016"/>
    <s v="May"/>
    <x v="24"/>
    <n v="0"/>
  </r>
  <r>
    <n v="373"/>
    <s v="US-2011-119137"/>
    <x v="2"/>
    <d v="2011-07-23T00:00:00"/>
    <d v="2011-07-27T00:00:00"/>
    <x v="1"/>
    <s v="AG-10900"/>
    <x v="151"/>
    <x v="0"/>
    <s v="United States"/>
    <s v="Tucson"/>
    <x v="16"/>
    <n v="85705"/>
    <x v="1"/>
    <s v="OFF-BI-10001982"/>
    <x v="1"/>
    <s v="Binders"/>
    <x v="301"/>
    <n v="8.1600000000000019"/>
    <n v="5"/>
    <n v="0.7"/>
    <n v="-5.7119999999999997"/>
    <s v="Jul"/>
    <x v="39"/>
    <n v="1"/>
  </r>
  <r>
    <n v="374"/>
    <s v="US-2011-119137"/>
    <x v="2"/>
    <d v="2011-07-23T00:00:00"/>
    <d v="2011-07-27T00:00:00"/>
    <x v="1"/>
    <s v="AG-10900"/>
    <x v="151"/>
    <x v="0"/>
    <s v="United States"/>
    <s v="Tucson"/>
    <x v="16"/>
    <n v="85705"/>
    <x v="1"/>
    <s v="TEC-AC-10003911"/>
    <x v="2"/>
    <s v="Accessories"/>
    <x v="327"/>
    <n v="1023.9360000000001"/>
    <n v="8"/>
    <n v="0.2"/>
    <n v="179.1887999999999"/>
    <s v="Jul"/>
    <x v="39"/>
    <n v="0"/>
  </r>
  <r>
    <n v="375"/>
    <s v="US-2011-119137"/>
    <x v="2"/>
    <d v="2011-07-23T00:00:00"/>
    <d v="2011-07-27T00:00:00"/>
    <x v="1"/>
    <s v="AG-10900"/>
    <x v="151"/>
    <x v="0"/>
    <s v="United States"/>
    <s v="Tucson"/>
    <x v="16"/>
    <n v="85705"/>
    <x v="1"/>
    <s v="OFF-AR-10000658"/>
    <x v="1"/>
    <s v="Art"/>
    <x v="328"/>
    <n v="9.24"/>
    <n v="1"/>
    <n v="0.2"/>
    <n v="0.92399999999999993"/>
    <s v="Jul"/>
    <x v="39"/>
    <n v="0"/>
  </r>
  <r>
    <n v="376"/>
    <s v="US-2011-119137"/>
    <x v="2"/>
    <d v="2011-07-23T00:00:00"/>
    <d v="2011-07-27T00:00:00"/>
    <x v="1"/>
    <s v="AG-10900"/>
    <x v="151"/>
    <x v="0"/>
    <s v="United States"/>
    <s v="Tucson"/>
    <x v="16"/>
    <n v="85705"/>
    <x v="1"/>
    <s v="TEC-AC-10002076"/>
    <x v="2"/>
    <s v="Accessories"/>
    <x v="329"/>
    <n v="479.04"/>
    <n v="10"/>
    <n v="0.2"/>
    <n v="-29.940000000000012"/>
    <s v="Jul"/>
    <x v="39"/>
    <n v="0"/>
  </r>
  <r>
    <n v="377"/>
    <s v="US-2013-134656"/>
    <x v="0"/>
    <d v="2013-09-29T00:00:00"/>
    <d v="2013-10-02T00:00:00"/>
    <x v="2"/>
    <s v="MM-18280"/>
    <x v="152"/>
    <x v="1"/>
    <s v="United States"/>
    <s v="Quincy"/>
    <x v="10"/>
    <n v="62301"/>
    <x v="2"/>
    <s v="OFF-PA-10003039"/>
    <x v="1"/>
    <s v="Paper"/>
    <x v="330"/>
    <n v="99.13600000000001"/>
    <n v="4"/>
    <n v="0.2"/>
    <n v="30.979999999999993"/>
    <s v="Sep"/>
    <x v="21"/>
    <n v="1"/>
  </r>
  <r>
    <n v="378"/>
    <s v="US-2014-134481"/>
    <x v="3"/>
    <d v="2014-08-28T00:00:00"/>
    <d v="2014-09-02T00:00:00"/>
    <x v="1"/>
    <s v="AR-10405"/>
    <x v="153"/>
    <x v="1"/>
    <s v="United States"/>
    <s v="Franklin"/>
    <x v="31"/>
    <n v="2038"/>
    <x v="3"/>
    <s v="FUR-TA-10004915"/>
    <x v="0"/>
    <s v="Tables"/>
    <x v="331"/>
    <n v="1488.4239999999998"/>
    <n v="7"/>
    <n v="0.3"/>
    <n v="-297.68479999999983"/>
    <s v="Aug"/>
    <x v="43"/>
    <n v="1"/>
  </r>
  <r>
    <n v="379"/>
    <s v="CA-2012-130792"/>
    <x v="1"/>
    <d v="2012-04-28T00:00:00"/>
    <d v="2012-05-05T00:00:00"/>
    <x v="1"/>
    <s v="RA-19915"/>
    <x v="154"/>
    <x v="0"/>
    <s v="United States"/>
    <s v="Houston"/>
    <x v="5"/>
    <n v="77095"/>
    <x v="2"/>
    <s v="OFF-AP-10000696"/>
    <x v="1"/>
    <s v="Appliances"/>
    <x v="332"/>
    <n v="8.6519999999999975"/>
    <n v="3"/>
    <n v="0.8"/>
    <n v="-20.332200000000007"/>
    <s v="Apr"/>
    <x v="19"/>
    <n v="1"/>
  </r>
  <r>
    <n v="380"/>
    <s v="CA-2012-130792"/>
    <x v="1"/>
    <d v="2012-04-28T00:00:00"/>
    <d v="2012-05-05T00:00:00"/>
    <x v="1"/>
    <s v="RA-19915"/>
    <x v="154"/>
    <x v="0"/>
    <s v="United States"/>
    <s v="Houston"/>
    <x v="5"/>
    <n v="77095"/>
    <x v="2"/>
    <s v="OFF-ST-10003327"/>
    <x v="1"/>
    <s v="Storage"/>
    <x v="333"/>
    <n v="23.832000000000001"/>
    <n v="3"/>
    <n v="0.2"/>
    <n v="2.6810999999999954"/>
    <s v="Apr"/>
    <x v="19"/>
    <n v="0"/>
  </r>
  <r>
    <n v="381"/>
    <s v="CA-2012-130792"/>
    <x v="1"/>
    <d v="2012-04-28T00:00:00"/>
    <d v="2012-05-05T00:00:00"/>
    <x v="1"/>
    <s v="RA-19915"/>
    <x v="154"/>
    <x v="0"/>
    <s v="United States"/>
    <s v="Houston"/>
    <x v="5"/>
    <n v="77095"/>
    <x v="2"/>
    <s v="OFF-BI-10000309"/>
    <x v="1"/>
    <s v="Binders"/>
    <x v="334"/>
    <n v="12.175999999999998"/>
    <n v="4"/>
    <n v="0.8"/>
    <n v="-18.872800000000009"/>
    <s v="Apr"/>
    <x v="19"/>
    <n v="0"/>
  </r>
  <r>
    <n v="382"/>
    <s v="CA-2013-134775"/>
    <x v="0"/>
    <d v="2013-10-29T00:00:00"/>
    <d v="2013-10-30T00:00:00"/>
    <x v="2"/>
    <s v="AS-10285"/>
    <x v="155"/>
    <x v="1"/>
    <s v="United States"/>
    <s v="San Francisco"/>
    <x v="1"/>
    <n v="94109"/>
    <x v="1"/>
    <s v="OFF-PA-10004734"/>
    <x v="1"/>
    <s v="Paper"/>
    <x v="335"/>
    <n v="50.96"/>
    <n v="7"/>
    <n v="0"/>
    <n v="25.48"/>
    <s v="Oct"/>
    <x v="32"/>
    <n v="1"/>
  </r>
  <r>
    <n v="383"/>
    <s v="CA-2013-134775"/>
    <x v="0"/>
    <d v="2013-10-29T00:00:00"/>
    <d v="2013-10-30T00:00:00"/>
    <x v="2"/>
    <s v="AS-10285"/>
    <x v="155"/>
    <x v="1"/>
    <s v="United States"/>
    <s v="San Francisco"/>
    <x v="1"/>
    <n v="94109"/>
    <x v="1"/>
    <s v="OFF-BI-10002225"/>
    <x v="1"/>
    <s v="Binders"/>
    <x v="336"/>
    <n v="49.536000000000001"/>
    <n v="3"/>
    <n v="0.2"/>
    <n v="17.337599999999998"/>
    <s v="Oct"/>
    <x v="32"/>
    <n v="0"/>
  </r>
  <r>
    <n v="384"/>
    <s v="CA-2012-125395"/>
    <x v="1"/>
    <d v="2012-06-26T00:00:00"/>
    <d v="2012-06-29T00:00:00"/>
    <x v="0"/>
    <s v="LA-16780"/>
    <x v="156"/>
    <x v="1"/>
    <s v="United States"/>
    <s v="Taylor"/>
    <x v="12"/>
    <n v="48180"/>
    <x v="2"/>
    <s v="TEC-AC-10004708"/>
    <x v="2"/>
    <s v="Accessories"/>
    <x v="337"/>
    <n v="41.9"/>
    <n v="2"/>
    <n v="0"/>
    <n v="8.7989999999999995"/>
    <s v="Jun"/>
    <x v="40"/>
    <n v="1"/>
  </r>
  <r>
    <n v="385"/>
    <s v="US-2012-168935"/>
    <x v="1"/>
    <d v="2012-11-27T00:00:00"/>
    <d v="2012-12-02T00:00:00"/>
    <x v="1"/>
    <s v="DO-13435"/>
    <x v="157"/>
    <x v="0"/>
    <s v="United States"/>
    <s v="Pembroke Pines"/>
    <x v="2"/>
    <n v="33024"/>
    <x v="0"/>
    <s v="FUR-TA-10000617"/>
    <x v="0"/>
    <s v="Tables"/>
    <x v="338"/>
    <n v="375.45750000000004"/>
    <n v="3"/>
    <n v="0.45"/>
    <n v="-157.00949999999997"/>
    <s v="Nov"/>
    <x v="6"/>
    <n v="1"/>
  </r>
  <r>
    <n v="386"/>
    <s v="US-2012-168935"/>
    <x v="1"/>
    <d v="2012-11-27T00:00:00"/>
    <d v="2012-12-02T00:00:00"/>
    <x v="1"/>
    <s v="DO-13435"/>
    <x v="157"/>
    <x v="0"/>
    <s v="United States"/>
    <s v="Pembroke Pines"/>
    <x v="2"/>
    <n v="33024"/>
    <x v="0"/>
    <s v="TEC-AC-10002335"/>
    <x v="2"/>
    <s v="Accessories"/>
    <x v="339"/>
    <n v="83.976000000000013"/>
    <n v="3"/>
    <n v="0.2"/>
    <n v="-1.049700000000005"/>
    <s v="Nov"/>
    <x v="6"/>
    <n v="0"/>
  </r>
  <r>
    <n v="387"/>
    <s v="CA-2012-122756"/>
    <x v="1"/>
    <d v="2012-12-03T00:00:00"/>
    <d v="2012-12-07T00:00:00"/>
    <x v="1"/>
    <s v="DK-13225"/>
    <x v="158"/>
    <x v="1"/>
    <s v="United States"/>
    <s v="Philadelphia"/>
    <x v="9"/>
    <n v="19140"/>
    <x v="3"/>
    <s v="TEC-MA-10001681"/>
    <x v="2"/>
    <s v="Machines"/>
    <x v="340"/>
    <n v="482.34000000000003"/>
    <n v="4"/>
    <n v="0.7"/>
    <n v="-337.63799999999981"/>
    <s v="Dec"/>
    <x v="14"/>
    <n v="1"/>
  </r>
  <r>
    <n v="388"/>
    <s v="CA-2012-122756"/>
    <x v="1"/>
    <d v="2012-12-03T00:00:00"/>
    <d v="2012-12-07T00:00:00"/>
    <x v="1"/>
    <s v="DK-13225"/>
    <x v="158"/>
    <x v="1"/>
    <s v="United States"/>
    <s v="Philadelphia"/>
    <x v="9"/>
    <n v="19140"/>
    <x v="3"/>
    <s v="FUR-FU-10001935"/>
    <x v="0"/>
    <s v="Furnishings"/>
    <x v="341"/>
    <n v="2.9600000000000004"/>
    <n v="1"/>
    <n v="0.2"/>
    <n v="0.77700000000000025"/>
    <s v="Dec"/>
    <x v="14"/>
    <n v="0"/>
  </r>
  <r>
    <n v="389"/>
    <s v="CA-2011-115973"/>
    <x v="2"/>
    <d v="2011-11-24T00:00:00"/>
    <d v="2011-11-26T00:00:00"/>
    <x v="2"/>
    <s v="NG-18430"/>
    <x v="159"/>
    <x v="0"/>
    <s v="United States"/>
    <s v="Cincinnati"/>
    <x v="24"/>
    <n v="45231"/>
    <x v="3"/>
    <s v="OFF-AR-10004757"/>
    <x v="1"/>
    <s v="Art"/>
    <x v="342"/>
    <n v="2.6240000000000001"/>
    <n v="1"/>
    <n v="0.2"/>
    <n v="0.42639999999999978"/>
    <s v="Nov"/>
    <x v="7"/>
    <n v="1"/>
  </r>
  <r>
    <n v="390"/>
    <s v="CA-2014-101798"/>
    <x v="3"/>
    <d v="2014-12-12T00:00:00"/>
    <d v="2014-12-16T00:00:00"/>
    <x v="1"/>
    <s v="MV-18190"/>
    <x v="160"/>
    <x v="0"/>
    <s v="United States"/>
    <s v="New York City"/>
    <x v="15"/>
    <n v="10009"/>
    <x v="3"/>
    <s v="OFF-BI-10000050"/>
    <x v="1"/>
    <s v="Binders"/>
    <x v="343"/>
    <n v="23.36"/>
    <n v="4"/>
    <n v="0.2"/>
    <n v="7.8839999999999986"/>
    <s v="Dec"/>
    <x v="22"/>
    <n v="1"/>
  </r>
  <r>
    <n v="391"/>
    <s v="CA-2014-101798"/>
    <x v="3"/>
    <d v="2014-12-12T00:00:00"/>
    <d v="2014-12-16T00:00:00"/>
    <x v="1"/>
    <s v="MV-18190"/>
    <x v="160"/>
    <x v="0"/>
    <s v="United States"/>
    <s v="New York City"/>
    <x v="15"/>
    <n v="10009"/>
    <x v="3"/>
    <s v="TEC-AC-10001998"/>
    <x v="2"/>
    <s v="Accessories"/>
    <x v="84"/>
    <n v="39.979999999999997"/>
    <n v="2"/>
    <n v="0"/>
    <n v="13.593199999999996"/>
    <s v="Dec"/>
    <x v="22"/>
    <n v="0"/>
  </r>
  <r>
    <n v="392"/>
    <s v="US-2011-135972"/>
    <x v="2"/>
    <d v="2011-09-21T00:00:00"/>
    <d v="2011-09-23T00:00:00"/>
    <x v="0"/>
    <s v="JG-15115"/>
    <x v="161"/>
    <x v="0"/>
    <s v="United States"/>
    <s v="Des Moines"/>
    <x v="4"/>
    <n v="98198"/>
    <x v="1"/>
    <s v="TEC-PH-10003012"/>
    <x v="2"/>
    <s v="Phones"/>
    <x v="344"/>
    <n v="246.38400000000001"/>
    <n v="2"/>
    <n v="0.2"/>
    <n v="27.718199999999968"/>
    <s v="Sep"/>
    <x v="30"/>
    <n v="1"/>
  </r>
  <r>
    <n v="393"/>
    <s v="US-2011-135972"/>
    <x v="2"/>
    <d v="2011-09-21T00:00:00"/>
    <d v="2011-09-23T00:00:00"/>
    <x v="0"/>
    <s v="JG-15115"/>
    <x v="161"/>
    <x v="0"/>
    <s v="United States"/>
    <s v="Des Moines"/>
    <x v="4"/>
    <n v="98198"/>
    <x v="1"/>
    <s v="TEC-CO-10002313"/>
    <x v="2"/>
    <s v="Copiers"/>
    <x v="345"/>
    <n v="1799.97"/>
    <n v="3"/>
    <n v="0"/>
    <n v="701.98829999999998"/>
    <s v="Sep"/>
    <x v="30"/>
    <n v="0"/>
  </r>
  <r>
    <n v="394"/>
    <s v="US-2011-134971"/>
    <x v="2"/>
    <d v="2011-06-07T00:00:00"/>
    <d v="2011-06-10T00:00:00"/>
    <x v="0"/>
    <s v="BP-11095"/>
    <x v="162"/>
    <x v="1"/>
    <s v="United States"/>
    <s v="Peoria"/>
    <x v="10"/>
    <n v="61604"/>
    <x v="2"/>
    <s v="OFF-BI-10003982"/>
    <x v="1"/>
    <s v="Binders"/>
    <x v="346"/>
    <n v="12.461999999999996"/>
    <n v="3"/>
    <n v="0.8"/>
    <n v="-20.5623"/>
    <s v="Jun"/>
    <x v="3"/>
    <n v="1"/>
  </r>
  <r>
    <n v="395"/>
    <s v="CA-2014-102946"/>
    <x v="3"/>
    <d v="2014-07-01T00:00:00"/>
    <d v="2014-07-06T00:00:00"/>
    <x v="1"/>
    <s v="VP-21730"/>
    <x v="163"/>
    <x v="2"/>
    <s v="United States"/>
    <s v="Las Vegas"/>
    <x v="33"/>
    <n v="89115"/>
    <x v="1"/>
    <s v="OFF-BI-10004492"/>
    <x v="1"/>
    <s v="Binders"/>
    <x v="347"/>
    <n v="75.792000000000002"/>
    <n v="3"/>
    <n v="0.2"/>
    <n v="25.579799999999992"/>
    <s v="Jul"/>
    <x v="10"/>
    <n v="1"/>
  </r>
  <r>
    <n v="396"/>
    <s v="CA-2014-165603"/>
    <x v="3"/>
    <d v="2014-10-18T00:00:00"/>
    <d v="2014-10-20T00:00:00"/>
    <x v="0"/>
    <s v="SS-20140"/>
    <x v="164"/>
    <x v="1"/>
    <s v="United States"/>
    <s v="Warwick"/>
    <x v="34"/>
    <n v="2886"/>
    <x v="3"/>
    <s v="OFF-ST-10000798"/>
    <x v="1"/>
    <s v="Storage"/>
    <x v="348"/>
    <n v="49.96"/>
    <n v="2"/>
    <n v="0"/>
    <n v="9.4923999999999964"/>
    <s v="Oct"/>
    <x v="13"/>
    <n v="1"/>
  </r>
  <r>
    <n v="397"/>
    <s v="CA-2014-165603"/>
    <x v="3"/>
    <d v="2014-10-18T00:00:00"/>
    <d v="2014-10-20T00:00:00"/>
    <x v="0"/>
    <s v="SS-20140"/>
    <x v="164"/>
    <x v="1"/>
    <s v="United States"/>
    <s v="Warwick"/>
    <x v="34"/>
    <n v="2886"/>
    <x v="3"/>
    <s v="OFF-PA-10002552"/>
    <x v="1"/>
    <s v="Paper"/>
    <x v="349"/>
    <n v="12.96"/>
    <n v="2"/>
    <n v="0"/>
    <n v="6.2208000000000006"/>
    <s v="Oct"/>
    <x v="13"/>
    <n v="0"/>
  </r>
  <r>
    <n v="398"/>
    <s v="CA-2012-122259"/>
    <x v="1"/>
    <d v="2012-10-31T00:00:00"/>
    <d v="2012-11-04T00:00:00"/>
    <x v="1"/>
    <s v="HP-14815"/>
    <x v="6"/>
    <x v="2"/>
    <s v="United States"/>
    <s v="Jackson"/>
    <x v="12"/>
    <n v="49201"/>
    <x v="2"/>
    <s v="OFF-SU-10002573"/>
    <x v="1"/>
    <s v="Supplies"/>
    <x v="350"/>
    <n v="70.12"/>
    <n v="4"/>
    <n v="0"/>
    <n v="21.035999999999994"/>
    <s v="Oct"/>
    <x v="2"/>
    <n v="1"/>
  </r>
  <r>
    <n v="399"/>
    <s v="CA-2013-108987"/>
    <x v="0"/>
    <d v="2013-09-09T00:00:00"/>
    <d v="2013-09-11T00:00:00"/>
    <x v="0"/>
    <s v="AG-10675"/>
    <x v="165"/>
    <x v="0"/>
    <s v="United States"/>
    <s v="Houston"/>
    <x v="5"/>
    <n v="77036"/>
    <x v="2"/>
    <s v="OFF-ST-10001580"/>
    <x v="1"/>
    <s v="Storage"/>
    <x v="351"/>
    <n v="35.952000000000005"/>
    <n v="3"/>
    <n v="0.2"/>
    <n v="3.5951999999999984"/>
    <s v="Sep"/>
    <x v="21"/>
    <n v="1"/>
  </r>
  <r>
    <n v="400"/>
    <s v="CA-2013-108987"/>
    <x v="0"/>
    <d v="2013-09-09T00:00:00"/>
    <d v="2013-09-11T00:00:00"/>
    <x v="0"/>
    <s v="AG-10675"/>
    <x v="165"/>
    <x v="0"/>
    <s v="United States"/>
    <s v="Houston"/>
    <x v="5"/>
    <n v="77036"/>
    <x v="2"/>
    <s v="FUR-BO-10004834"/>
    <x v="0"/>
    <s v="Bookcases"/>
    <x v="26"/>
    <n v="2396.2655999999997"/>
    <n v="4"/>
    <n v="0.32"/>
    <n v="-317.15280000000007"/>
    <s v="Sep"/>
    <x v="21"/>
    <n v="0"/>
  </r>
  <r>
    <n v="401"/>
    <s v="CA-2013-108987"/>
    <x v="0"/>
    <d v="2013-09-09T00:00:00"/>
    <d v="2013-09-11T00:00:00"/>
    <x v="0"/>
    <s v="AG-10675"/>
    <x v="165"/>
    <x v="0"/>
    <s v="United States"/>
    <s v="Houston"/>
    <x v="5"/>
    <n v="77036"/>
    <x v="2"/>
    <s v="OFF-ST-10000934"/>
    <x v="1"/>
    <s v="Storage"/>
    <x v="352"/>
    <n v="131.136"/>
    <n v="4"/>
    <n v="0.2"/>
    <n v="-32.783999999999999"/>
    <s v="Sep"/>
    <x v="21"/>
    <n v="0"/>
  </r>
  <r>
    <n v="402"/>
    <s v="CA-2013-108987"/>
    <x v="0"/>
    <d v="2013-09-09T00:00:00"/>
    <d v="2013-09-11T00:00:00"/>
    <x v="0"/>
    <s v="AG-10675"/>
    <x v="165"/>
    <x v="0"/>
    <s v="United States"/>
    <s v="Houston"/>
    <x v="5"/>
    <n v="77036"/>
    <x v="2"/>
    <s v="TEC-AC-10000158"/>
    <x v="2"/>
    <s v="Accessories"/>
    <x v="353"/>
    <n v="57.584000000000003"/>
    <n v="2"/>
    <n v="0.2"/>
    <n v="0.71979999999999933"/>
    <s v="Sep"/>
    <x v="21"/>
    <n v="0"/>
  </r>
  <r>
    <n v="403"/>
    <s v="CA-2011-113166"/>
    <x v="2"/>
    <d v="2011-12-24T00:00:00"/>
    <d v="2011-12-26T00:00:00"/>
    <x v="2"/>
    <s v="LF-17185"/>
    <x v="166"/>
    <x v="0"/>
    <s v="United States"/>
    <s v="Miami"/>
    <x v="2"/>
    <n v="33180"/>
    <x v="0"/>
    <s v="OFF-PA-10001947"/>
    <x v="1"/>
    <s v="Paper"/>
    <x v="354"/>
    <n v="9.5680000000000014"/>
    <n v="2"/>
    <n v="0.2"/>
    <n v="3.4683999999999999"/>
    <s v="Dec"/>
    <x v="20"/>
    <n v="1"/>
  </r>
  <r>
    <n v="404"/>
    <s v="CA-2011-155208"/>
    <x v="2"/>
    <d v="2011-04-16T00:00:00"/>
    <d v="2011-04-20T00:00:00"/>
    <x v="1"/>
    <s v="SP-20650"/>
    <x v="70"/>
    <x v="1"/>
    <s v="United States"/>
    <s v="Wilmington"/>
    <x v="3"/>
    <n v="28403"/>
    <x v="0"/>
    <s v="OFF-AR-10003478"/>
    <x v="1"/>
    <s v="Art"/>
    <x v="355"/>
    <n v="39.072000000000003"/>
    <n v="6"/>
    <n v="0.2"/>
    <n v="9.7680000000000007"/>
    <s v="Apr"/>
    <x v="41"/>
    <n v="1"/>
  </r>
  <r>
    <n v="405"/>
    <s v="CA-2014-117933"/>
    <x v="3"/>
    <d v="2014-12-25T00:00:00"/>
    <d v="2014-12-30T00:00:00"/>
    <x v="1"/>
    <s v="RF-19840"/>
    <x v="167"/>
    <x v="0"/>
    <s v="United States"/>
    <s v="New York City"/>
    <x v="15"/>
    <n v="10024"/>
    <x v="3"/>
    <s v="OFF-AP-10004249"/>
    <x v="1"/>
    <s v="Appliances"/>
    <x v="33"/>
    <n v="35.910000000000004"/>
    <n v="3"/>
    <n v="0"/>
    <n v="9.6956999999999987"/>
    <s v="Dec"/>
    <x v="22"/>
    <n v="1"/>
  </r>
  <r>
    <n v="406"/>
    <s v="CA-2014-117457"/>
    <x v="3"/>
    <d v="2014-12-09T00:00:00"/>
    <d v="2014-12-13T00:00:00"/>
    <x v="1"/>
    <s v="KH-16510"/>
    <x v="168"/>
    <x v="0"/>
    <s v="United States"/>
    <s v="San Francisco"/>
    <x v="1"/>
    <n v="94110"/>
    <x v="1"/>
    <s v="TEC-AC-10000158"/>
    <x v="2"/>
    <s v="Accessories"/>
    <x v="353"/>
    <n v="179.95000000000002"/>
    <n v="5"/>
    <n v="0"/>
    <n v="37.789500000000004"/>
    <s v="Dec"/>
    <x v="22"/>
    <n v="1"/>
  </r>
  <r>
    <n v="407"/>
    <s v="CA-2014-117457"/>
    <x v="3"/>
    <d v="2014-12-09T00:00:00"/>
    <d v="2014-12-13T00:00:00"/>
    <x v="1"/>
    <s v="KH-16510"/>
    <x v="168"/>
    <x v="0"/>
    <s v="United States"/>
    <s v="San Francisco"/>
    <x v="1"/>
    <n v="94110"/>
    <x v="1"/>
    <s v="TEC-CO-10004115"/>
    <x v="2"/>
    <s v="Copiers"/>
    <x v="356"/>
    <n v="1199.9760000000001"/>
    <n v="3"/>
    <n v="0.2"/>
    <n v="434.99130000000002"/>
    <s v="Dec"/>
    <x v="22"/>
    <n v="0"/>
  </r>
  <r>
    <n v="408"/>
    <s v="CA-2014-117457"/>
    <x v="3"/>
    <d v="2014-12-09T00:00:00"/>
    <d v="2014-12-13T00:00:00"/>
    <x v="1"/>
    <s v="KH-16510"/>
    <x v="168"/>
    <x v="0"/>
    <s v="United States"/>
    <s v="San Francisco"/>
    <x v="1"/>
    <n v="94110"/>
    <x v="1"/>
    <s v="OFF-PA-10003724"/>
    <x v="1"/>
    <s v="Paper"/>
    <x v="357"/>
    <n v="27.15"/>
    <n v="5"/>
    <n v="0"/>
    <n v="13.3035"/>
    <s v="Dec"/>
    <x v="22"/>
    <n v="0"/>
  </r>
  <r>
    <n v="409"/>
    <s v="CA-2014-117457"/>
    <x v="3"/>
    <d v="2014-12-09T00:00:00"/>
    <d v="2014-12-13T00:00:00"/>
    <x v="1"/>
    <s v="KH-16510"/>
    <x v="168"/>
    <x v="0"/>
    <s v="United States"/>
    <s v="San Francisco"/>
    <x v="1"/>
    <n v="94110"/>
    <x v="1"/>
    <s v="FUR-TA-10002041"/>
    <x v="0"/>
    <s v="Tables"/>
    <x v="358"/>
    <n v="1004.0239999999999"/>
    <n v="7"/>
    <n v="0.2"/>
    <n v="-112.95269999999994"/>
    <s v="Dec"/>
    <x v="22"/>
    <n v="0"/>
  </r>
  <r>
    <n v="410"/>
    <s v="CA-2014-117457"/>
    <x v="3"/>
    <d v="2014-12-09T00:00:00"/>
    <d v="2014-12-13T00:00:00"/>
    <x v="1"/>
    <s v="KH-16510"/>
    <x v="168"/>
    <x v="0"/>
    <s v="United States"/>
    <s v="San Francisco"/>
    <x v="1"/>
    <n v="94110"/>
    <x v="1"/>
    <s v="OFF-PA-10002893"/>
    <x v="1"/>
    <s v="Paper"/>
    <x v="359"/>
    <n v="9.68"/>
    <n v="1"/>
    <n v="0"/>
    <n v="4.6463999999999999"/>
    <s v="Dec"/>
    <x v="22"/>
    <n v="0"/>
  </r>
  <r>
    <n v="411"/>
    <s v="CA-2014-117457"/>
    <x v="3"/>
    <d v="2014-12-09T00:00:00"/>
    <d v="2014-12-13T00:00:00"/>
    <x v="1"/>
    <s v="KH-16510"/>
    <x v="168"/>
    <x v="0"/>
    <s v="United States"/>
    <s v="San Francisco"/>
    <x v="1"/>
    <n v="94110"/>
    <x v="1"/>
    <s v="OFF-LA-10003766"/>
    <x v="1"/>
    <s v="Labels"/>
    <x v="360"/>
    <n v="28.349999999999998"/>
    <n v="9"/>
    <n v="0"/>
    <n v="13.608000000000001"/>
    <s v="Dec"/>
    <x v="22"/>
    <n v="0"/>
  </r>
  <r>
    <n v="412"/>
    <s v="CA-2014-117457"/>
    <x v="3"/>
    <d v="2014-12-09T00:00:00"/>
    <d v="2014-12-13T00:00:00"/>
    <x v="1"/>
    <s v="KH-16510"/>
    <x v="168"/>
    <x v="0"/>
    <s v="United States"/>
    <s v="San Francisco"/>
    <x v="1"/>
    <n v="94110"/>
    <x v="1"/>
    <s v="OFF-PA-10001970"/>
    <x v="1"/>
    <s v="Paper"/>
    <x v="361"/>
    <n v="55.98"/>
    <n v="1"/>
    <n v="0"/>
    <n v="27.430199999999999"/>
    <s v="Dec"/>
    <x v="22"/>
    <n v="0"/>
  </r>
  <r>
    <n v="413"/>
    <s v="CA-2014-117457"/>
    <x v="3"/>
    <d v="2014-12-09T00:00:00"/>
    <d v="2014-12-13T00:00:00"/>
    <x v="1"/>
    <s v="KH-16510"/>
    <x v="168"/>
    <x v="0"/>
    <s v="United States"/>
    <s v="San Francisco"/>
    <x v="1"/>
    <n v="94110"/>
    <x v="1"/>
    <s v="FUR-BO-10001972"/>
    <x v="0"/>
    <s v="Bookcases"/>
    <x v="362"/>
    <n v="1336.829"/>
    <n v="13"/>
    <n v="0.15"/>
    <n v="31.454799999999949"/>
    <s v="Dec"/>
    <x v="22"/>
    <n v="0"/>
  </r>
  <r>
    <n v="414"/>
    <s v="CA-2014-117457"/>
    <x v="3"/>
    <d v="2014-12-09T00:00:00"/>
    <d v="2014-12-13T00:00:00"/>
    <x v="1"/>
    <s v="KH-16510"/>
    <x v="168"/>
    <x v="0"/>
    <s v="United States"/>
    <s v="San Francisco"/>
    <x v="1"/>
    <n v="94110"/>
    <x v="1"/>
    <s v="FUR-CH-10003956"/>
    <x v="0"/>
    <s v="Chairs"/>
    <x v="363"/>
    <n v="113.56800000000001"/>
    <n v="2"/>
    <n v="0.2"/>
    <n v="-18.454800000000013"/>
    <s v="Dec"/>
    <x v="22"/>
    <n v="0"/>
  </r>
  <r>
    <n v="415"/>
    <s v="CA-2014-142636"/>
    <x v="3"/>
    <d v="2014-11-04T00:00:00"/>
    <d v="2014-11-08T00:00:00"/>
    <x v="1"/>
    <s v="KC-16675"/>
    <x v="169"/>
    <x v="1"/>
    <s v="United States"/>
    <s v="Seattle"/>
    <x v="4"/>
    <n v="98105"/>
    <x v="1"/>
    <s v="OFF-PA-10000157"/>
    <x v="1"/>
    <s v="Paper"/>
    <x v="364"/>
    <n v="139.86000000000001"/>
    <n v="7"/>
    <n v="0"/>
    <n v="65.734199999999987"/>
    <s v="Nov"/>
    <x v="23"/>
    <n v="1"/>
  </r>
  <r>
    <n v="416"/>
    <s v="CA-2014-142636"/>
    <x v="3"/>
    <d v="2014-11-04T00:00:00"/>
    <d v="2014-11-08T00:00:00"/>
    <x v="1"/>
    <s v="KC-16675"/>
    <x v="169"/>
    <x v="1"/>
    <s v="United States"/>
    <s v="Seattle"/>
    <x v="4"/>
    <n v="98105"/>
    <x v="1"/>
    <s v="FUR-CH-10001891"/>
    <x v="0"/>
    <s v="Chairs"/>
    <x v="265"/>
    <n v="307.13600000000002"/>
    <n v="4"/>
    <n v="0.2"/>
    <n v="26.874400000000023"/>
    <s v="Nov"/>
    <x v="23"/>
    <n v="0"/>
  </r>
  <r>
    <n v="417"/>
    <s v="CA-2014-122105"/>
    <x v="3"/>
    <d v="2014-06-25T00:00:00"/>
    <d v="2014-06-29T00:00:00"/>
    <x v="1"/>
    <s v="CJ-12010"/>
    <x v="170"/>
    <x v="0"/>
    <s v="United States"/>
    <s v="Huntington Beach"/>
    <x v="1"/>
    <n v="92646"/>
    <x v="1"/>
    <s v="OFF-AR-10004344"/>
    <x v="1"/>
    <s v="Art"/>
    <x v="365"/>
    <n v="95.92"/>
    <n v="8"/>
    <n v="0"/>
    <n v="25.898399999999995"/>
    <s v="Jun"/>
    <x v="27"/>
    <n v="1"/>
  </r>
  <r>
    <n v="418"/>
    <s v="CA-2013-148796"/>
    <x v="0"/>
    <d v="2013-04-15T00:00:00"/>
    <d v="2013-04-19T00:00:00"/>
    <x v="1"/>
    <s v="PB-19150"/>
    <x v="171"/>
    <x v="0"/>
    <s v="United States"/>
    <s v="Los Angeles"/>
    <x v="1"/>
    <n v="90004"/>
    <x v="1"/>
    <s v="FUR-CH-10004886"/>
    <x v="0"/>
    <s v="Chairs"/>
    <x v="366"/>
    <n v="383.8"/>
    <n v="5"/>
    <n v="0.2"/>
    <n v="38.379999999999981"/>
    <s v="Apr"/>
    <x v="25"/>
    <n v="1"/>
  </r>
  <r>
    <n v="419"/>
    <s v="CA-2014-154816"/>
    <x v="3"/>
    <d v="2014-11-07T00:00:00"/>
    <d v="2014-11-11T00:00:00"/>
    <x v="1"/>
    <s v="VB-21745"/>
    <x v="146"/>
    <x v="1"/>
    <s v="United States"/>
    <s v="Richmond"/>
    <x v="0"/>
    <n v="40475"/>
    <x v="0"/>
    <s v="OFF-PA-10003845"/>
    <x v="1"/>
    <s v="Paper"/>
    <x v="367"/>
    <n v="5.78"/>
    <n v="1"/>
    <n v="0"/>
    <n v="2.8322000000000003"/>
    <s v="Nov"/>
    <x v="23"/>
    <n v="1"/>
  </r>
  <r>
    <n v="420"/>
    <s v="CA-2014-110478"/>
    <x v="3"/>
    <d v="2014-03-05T00:00:00"/>
    <d v="2014-03-10T00:00:00"/>
    <x v="1"/>
    <s v="SP-20860"/>
    <x v="133"/>
    <x v="1"/>
    <s v="United States"/>
    <s v="Los Angeles"/>
    <x v="1"/>
    <n v="90045"/>
    <x v="1"/>
    <s v="OFF-AR-10001573"/>
    <x v="1"/>
    <s v="Art"/>
    <x v="368"/>
    <n v="9.32"/>
    <n v="4"/>
    <n v="0"/>
    <n v="2.702799999999999"/>
    <s v="Mar"/>
    <x v="42"/>
    <n v="1"/>
  </r>
  <r>
    <n v="421"/>
    <s v="CA-2014-110478"/>
    <x v="3"/>
    <d v="2014-03-05T00:00:00"/>
    <d v="2014-03-10T00:00:00"/>
    <x v="1"/>
    <s v="SP-20860"/>
    <x v="133"/>
    <x v="1"/>
    <s v="United States"/>
    <s v="Los Angeles"/>
    <x v="1"/>
    <n v="90045"/>
    <x v="1"/>
    <s v="OFF-EN-10000483"/>
    <x v="1"/>
    <s v="Envelopes"/>
    <x v="369"/>
    <n v="15.25"/>
    <n v="1"/>
    <n v="0"/>
    <n v="7.0149999999999988"/>
    <s v="Mar"/>
    <x v="42"/>
    <n v="0"/>
  </r>
  <r>
    <n v="422"/>
    <s v="CA-2011-142048"/>
    <x v="2"/>
    <d v="2011-06-22T00:00:00"/>
    <d v="2011-06-25T00:00:00"/>
    <x v="2"/>
    <s v="JE-15745"/>
    <x v="32"/>
    <x v="0"/>
    <s v="United States"/>
    <s v="Louisville"/>
    <x v="22"/>
    <n v="80027"/>
    <x v="1"/>
    <s v="TEC-AC-10004114"/>
    <x v="2"/>
    <s v="Accessories"/>
    <x v="370"/>
    <n v="196.75200000000001"/>
    <n v="6"/>
    <n v="0.2"/>
    <n v="56.566200000000009"/>
    <s v="Jun"/>
    <x v="3"/>
    <n v="1"/>
  </r>
  <r>
    <n v="423"/>
    <s v="CA-2014-125388"/>
    <x v="3"/>
    <d v="2014-10-20T00:00:00"/>
    <d v="2014-10-24T00:00:00"/>
    <x v="1"/>
    <s v="MP-17965"/>
    <x v="172"/>
    <x v="1"/>
    <s v="United States"/>
    <s v="Lawrence"/>
    <x v="31"/>
    <n v="1841"/>
    <x v="3"/>
    <s v="FUR-FU-10004712"/>
    <x v="0"/>
    <s v="Furnishings"/>
    <x v="371"/>
    <n v="56.56"/>
    <n v="4"/>
    <n v="0"/>
    <n v="14.705600000000004"/>
    <s v="Oct"/>
    <x v="13"/>
    <n v="1"/>
  </r>
  <r>
    <n v="424"/>
    <s v="CA-2014-125388"/>
    <x v="3"/>
    <d v="2014-10-20T00:00:00"/>
    <d v="2014-10-24T00:00:00"/>
    <x v="1"/>
    <s v="MP-17965"/>
    <x v="172"/>
    <x v="1"/>
    <s v="United States"/>
    <s v="Lawrence"/>
    <x v="31"/>
    <n v="1841"/>
    <x v="3"/>
    <s v="OFF-ST-10000918"/>
    <x v="1"/>
    <s v="Storage"/>
    <x v="372"/>
    <n v="32.700000000000003"/>
    <n v="3"/>
    <n v="0"/>
    <n v="8.5019999999999989"/>
    <s v="Oct"/>
    <x v="13"/>
    <n v="0"/>
  </r>
  <r>
    <n v="425"/>
    <s v="CA-2014-155705"/>
    <x v="3"/>
    <d v="2014-08-22T00:00:00"/>
    <d v="2014-08-24T00:00:00"/>
    <x v="0"/>
    <s v="NF-18385"/>
    <x v="173"/>
    <x v="0"/>
    <s v="United States"/>
    <s v="Jackson"/>
    <x v="35"/>
    <n v="39212"/>
    <x v="0"/>
    <s v="FUR-CH-10000015"/>
    <x v="0"/>
    <s v="Chairs"/>
    <x v="373"/>
    <n v="866.4"/>
    <n v="4"/>
    <n v="0"/>
    <n v="225.26400000000001"/>
    <s v="Aug"/>
    <x v="43"/>
    <n v="1"/>
  </r>
  <r>
    <n v="426"/>
    <s v="CA-2014-149160"/>
    <x v="3"/>
    <d v="2014-11-24T00:00:00"/>
    <d v="2014-11-27T00:00:00"/>
    <x v="0"/>
    <s v="JM-15265"/>
    <x v="25"/>
    <x v="1"/>
    <s v="United States"/>
    <s v="Canton"/>
    <x v="12"/>
    <n v="48187"/>
    <x v="2"/>
    <s v="FUR-FU-10003347"/>
    <x v="0"/>
    <s v="Furnishings"/>
    <x v="374"/>
    <n v="28.4"/>
    <n v="2"/>
    <n v="0"/>
    <n v="11.076000000000001"/>
    <s v="Nov"/>
    <x v="23"/>
    <n v="1"/>
  </r>
  <r>
    <n v="427"/>
    <s v="CA-2014-149160"/>
    <x v="3"/>
    <d v="2014-11-24T00:00:00"/>
    <d v="2014-11-27T00:00:00"/>
    <x v="0"/>
    <s v="JM-15265"/>
    <x v="25"/>
    <x v="1"/>
    <s v="United States"/>
    <s v="Canton"/>
    <x v="12"/>
    <n v="48187"/>
    <x v="2"/>
    <s v="OFF-BI-10001543"/>
    <x v="1"/>
    <s v="Binders"/>
    <x v="375"/>
    <n v="287.92"/>
    <n v="8"/>
    <n v="0"/>
    <n v="138.20160000000001"/>
    <s v="Nov"/>
    <x v="23"/>
    <n v="0"/>
  </r>
  <r>
    <n v="428"/>
    <s v="CA-2011-101476"/>
    <x v="2"/>
    <d v="2011-09-12T00:00:00"/>
    <d v="2011-09-13T00:00:00"/>
    <x v="2"/>
    <s v="SD-20485"/>
    <x v="174"/>
    <x v="2"/>
    <s v="United States"/>
    <s v="New Rochelle"/>
    <x v="15"/>
    <n v="10801"/>
    <x v="3"/>
    <s v="TEC-MA-10000029"/>
    <x v="2"/>
    <s v="Machines"/>
    <x v="376"/>
    <n v="69.989999999999995"/>
    <n v="1"/>
    <n v="0"/>
    <n v="30.095700000000001"/>
    <s v="Sep"/>
    <x v="30"/>
    <n v="1"/>
  </r>
  <r>
    <n v="429"/>
    <s v="CA-2014-152275"/>
    <x v="3"/>
    <d v="2014-10-02T00:00:00"/>
    <d v="2014-10-09T00:00:00"/>
    <x v="1"/>
    <s v="KH-16630"/>
    <x v="175"/>
    <x v="1"/>
    <s v="United States"/>
    <s v="San Antonio"/>
    <x v="5"/>
    <n v="78207"/>
    <x v="2"/>
    <s v="OFF-AR-10000369"/>
    <x v="1"/>
    <s v="Art"/>
    <x v="377"/>
    <n v="6.6719999999999988"/>
    <n v="6"/>
    <n v="0.2"/>
    <n v="0.50039999999999996"/>
    <s v="Oct"/>
    <x v="13"/>
    <n v="1"/>
  </r>
  <r>
    <n v="430"/>
    <s v="US-2013-123750"/>
    <x v="0"/>
    <d v="2013-04-16T00:00:00"/>
    <d v="2013-04-22T00:00:00"/>
    <x v="1"/>
    <s v="RB-19795"/>
    <x v="176"/>
    <x v="2"/>
    <s v="United States"/>
    <s v="Gastonia"/>
    <x v="3"/>
    <n v="28052"/>
    <x v="0"/>
    <s v="OFF-BI-10004584"/>
    <x v="1"/>
    <s v="Binders"/>
    <x v="378"/>
    <n v="189.58800000000005"/>
    <n v="2"/>
    <n v="0.7"/>
    <n v="-145.35079999999999"/>
    <s v="Apr"/>
    <x v="25"/>
    <n v="1"/>
  </r>
  <r>
    <n v="431"/>
    <s v="US-2013-123750"/>
    <x v="0"/>
    <d v="2013-04-16T00:00:00"/>
    <d v="2013-04-22T00:00:00"/>
    <x v="1"/>
    <s v="RB-19795"/>
    <x v="176"/>
    <x v="2"/>
    <s v="United States"/>
    <s v="Gastonia"/>
    <x v="3"/>
    <n v="28052"/>
    <x v="0"/>
    <s v="TEC-AC-10004659"/>
    <x v="2"/>
    <s v="Accessories"/>
    <x v="170"/>
    <n v="408.74399999999997"/>
    <n v="7"/>
    <n v="0.2"/>
    <n v="76.639499999999984"/>
    <s v="Apr"/>
    <x v="25"/>
    <n v="0"/>
  </r>
  <r>
    <n v="432"/>
    <s v="US-2013-123750"/>
    <x v="0"/>
    <d v="2013-04-16T00:00:00"/>
    <d v="2013-04-22T00:00:00"/>
    <x v="1"/>
    <s v="RB-19795"/>
    <x v="176"/>
    <x v="2"/>
    <s v="United States"/>
    <s v="Gastonia"/>
    <x v="3"/>
    <n v="28052"/>
    <x v="0"/>
    <s v="TEC-AC-10004659"/>
    <x v="2"/>
    <s v="Accessories"/>
    <x v="170"/>
    <n v="291.95999999999998"/>
    <n v="5"/>
    <n v="0.2"/>
    <n v="54.742499999999978"/>
    <s v="Apr"/>
    <x v="25"/>
    <n v="0"/>
  </r>
  <r>
    <n v="433"/>
    <s v="US-2013-123750"/>
    <x v="0"/>
    <d v="2013-04-16T00:00:00"/>
    <d v="2013-04-22T00:00:00"/>
    <x v="1"/>
    <s v="RB-19795"/>
    <x v="176"/>
    <x v="2"/>
    <s v="United States"/>
    <s v="Gastonia"/>
    <x v="3"/>
    <n v="28052"/>
    <x v="0"/>
    <s v="OFF-ST-10000617"/>
    <x v="1"/>
    <s v="Storage"/>
    <x v="379"/>
    <n v="4.7679999999999998"/>
    <n v="2"/>
    <n v="0.2"/>
    <n v="-0.7748000000000006"/>
    <s v="Apr"/>
    <x v="25"/>
    <n v="0"/>
  </r>
  <r>
    <n v="434"/>
    <s v="CA-2013-127369"/>
    <x v="0"/>
    <d v="2013-06-07T00:00:00"/>
    <d v="2013-06-08T00:00:00"/>
    <x v="2"/>
    <s v="DB-13060"/>
    <x v="72"/>
    <x v="0"/>
    <s v="United States"/>
    <s v="Lowell"/>
    <x v="31"/>
    <n v="1852"/>
    <x v="3"/>
    <s v="OFF-ST-10003306"/>
    <x v="1"/>
    <s v="Storage"/>
    <x v="380"/>
    <n v="714.30000000000007"/>
    <n v="5"/>
    <n v="0"/>
    <n v="207.14699999999993"/>
    <s v="Jun"/>
    <x v="1"/>
    <n v="1"/>
  </r>
  <r>
    <n v="435"/>
    <s v="US-2011-150574"/>
    <x v="2"/>
    <d v="2011-12-19T00:00:00"/>
    <d v="2011-12-25T00:00:00"/>
    <x v="1"/>
    <s v="MK-18160"/>
    <x v="177"/>
    <x v="0"/>
    <s v="United States"/>
    <s v="Jacksonville"/>
    <x v="2"/>
    <n v="32216"/>
    <x v="0"/>
    <s v="OFF-BI-10000773"/>
    <x v="1"/>
    <s v="Binders"/>
    <x v="381"/>
    <n v="4.8120000000000003"/>
    <n v="2"/>
    <n v="0.7"/>
    <n v="-3.6891999999999996"/>
    <s v="Dec"/>
    <x v="20"/>
    <n v="1"/>
  </r>
  <r>
    <n v="436"/>
    <s v="US-2011-150574"/>
    <x v="2"/>
    <d v="2011-12-19T00:00:00"/>
    <d v="2011-12-25T00:00:00"/>
    <x v="1"/>
    <s v="MK-18160"/>
    <x v="177"/>
    <x v="0"/>
    <s v="United States"/>
    <s v="Jacksonville"/>
    <x v="2"/>
    <n v="32216"/>
    <x v="0"/>
    <s v="TEC-AC-10002600"/>
    <x v="2"/>
    <s v="Accessories"/>
    <x v="382"/>
    <n v="247.8"/>
    <n v="5"/>
    <n v="0.2"/>
    <n v="-18.584999999999994"/>
    <s v="Dec"/>
    <x v="20"/>
    <n v="0"/>
  </r>
  <r>
    <n v="437"/>
    <s v="CA-2013-147375"/>
    <x v="0"/>
    <d v="2013-06-13T00:00:00"/>
    <d v="2013-06-15T00:00:00"/>
    <x v="0"/>
    <s v="PO-19180"/>
    <x v="178"/>
    <x v="2"/>
    <s v="United States"/>
    <s v="Chicago"/>
    <x v="10"/>
    <n v="60623"/>
    <x v="2"/>
    <s v="TEC-MA-10002937"/>
    <x v="2"/>
    <s v="Machines"/>
    <x v="383"/>
    <n v="1007.979"/>
    <n v="3"/>
    <n v="0.3"/>
    <n v="43.199100000000044"/>
    <s v="Jun"/>
    <x v="1"/>
    <n v="1"/>
  </r>
  <r>
    <n v="438"/>
    <s v="CA-2013-147375"/>
    <x v="0"/>
    <d v="2013-06-13T00:00:00"/>
    <d v="2013-06-15T00:00:00"/>
    <x v="0"/>
    <s v="PO-19180"/>
    <x v="178"/>
    <x v="2"/>
    <s v="United States"/>
    <s v="Chicago"/>
    <x v="10"/>
    <n v="60623"/>
    <x v="2"/>
    <s v="OFF-PA-10001970"/>
    <x v="1"/>
    <s v="Paper"/>
    <x v="361"/>
    <n v="313.488"/>
    <n v="7"/>
    <n v="0.2"/>
    <n v="113.63939999999998"/>
    <s v="Jun"/>
    <x v="1"/>
    <n v="0"/>
  </r>
  <r>
    <n v="439"/>
    <s v="CA-2014-130043"/>
    <x v="3"/>
    <d v="2014-09-16T00:00:00"/>
    <d v="2014-09-20T00:00:00"/>
    <x v="1"/>
    <s v="BB-11545"/>
    <x v="179"/>
    <x v="1"/>
    <s v="United States"/>
    <s v="Houston"/>
    <x v="5"/>
    <n v="77070"/>
    <x v="2"/>
    <s v="OFF-PA-10002230"/>
    <x v="1"/>
    <s v="Paper"/>
    <x v="384"/>
    <n v="31.872000000000003"/>
    <n v="8"/>
    <n v="0.2"/>
    <n v="11.553600000000003"/>
    <s v="Sep"/>
    <x v="15"/>
    <n v="1"/>
  </r>
  <r>
    <n v="440"/>
    <s v="CA-2014-157252"/>
    <x v="3"/>
    <d v="2014-01-21T00:00:00"/>
    <d v="2014-01-24T00:00:00"/>
    <x v="0"/>
    <s v="CV-12805"/>
    <x v="51"/>
    <x v="1"/>
    <s v="United States"/>
    <s v="New York City"/>
    <x v="15"/>
    <n v="10024"/>
    <x v="3"/>
    <s v="FUR-CH-10003396"/>
    <x v="0"/>
    <s v="Chairs"/>
    <x v="385"/>
    <n v="207.84600000000003"/>
    <n v="3"/>
    <n v="0.1"/>
    <n v="2.3093999999999895"/>
    <s v="Jan"/>
    <x v="44"/>
    <n v="1"/>
  </r>
  <r>
    <n v="441"/>
    <s v="CA-2013-115756"/>
    <x v="0"/>
    <d v="2013-09-06T00:00:00"/>
    <d v="2013-09-08T00:00:00"/>
    <x v="0"/>
    <s v="PK-19075"/>
    <x v="7"/>
    <x v="0"/>
    <s v="United States"/>
    <s v="Detroit"/>
    <x v="12"/>
    <n v="48227"/>
    <x v="2"/>
    <s v="FUR-FU-10000246"/>
    <x v="0"/>
    <s v="Furnishings"/>
    <x v="386"/>
    <n v="12.22"/>
    <n v="1"/>
    <n v="0"/>
    <n v="3.6659999999999986"/>
    <s v="Sep"/>
    <x v="21"/>
    <n v="1"/>
  </r>
  <r>
    <n v="442"/>
    <s v="CA-2013-115756"/>
    <x v="0"/>
    <d v="2013-09-06T00:00:00"/>
    <d v="2013-09-08T00:00:00"/>
    <x v="0"/>
    <s v="PK-19075"/>
    <x v="7"/>
    <x v="0"/>
    <s v="United States"/>
    <s v="Detroit"/>
    <x v="12"/>
    <n v="48227"/>
    <x v="2"/>
    <s v="OFF-ST-10000060"/>
    <x v="1"/>
    <s v="Storage"/>
    <x v="387"/>
    <n v="194.94"/>
    <n v="3"/>
    <n v="0"/>
    <n v="23.392800000000008"/>
    <s v="Sep"/>
    <x v="21"/>
    <n v="0"/>
  </r>
  <r>
    <n v="443"/>
    <s v="CA-2013-115756"/>
    <x v="0"/>
    <d v="2013-09-06T00:00:00"/>
    <d v="2013-09-08T00:00:00"/>
    <x v="0"/>
    <s v="PK-19075"/>
    <x v="7"/>
    <x v="0"/>
    <s v="United States"/>
    <s v="Detroit"/>
    <x v="12"/>
    <n v="48227"/>
    <x v="2"/>
    <s v="OFF-ST-10003058"/>
    <x v="1"/>
    <s v="Storage"/>
    <x v="388"/>
    <n v="70.949999999999989"/>
    <n v="3"/>
    <n v="0"/>
    <n v="20.575499999999998"/>
    <s v="Sep"/>
    <x v="21"/>
    <n v="0"/>
  </r>
  <r>
    <n v="444"/>
    <s v="CA-2013-115756"/>
    <x v="0"/>
    <d v="2013-09-06T00:00:00"/>
    <d v="2013-09-08T00:00:00"/>
    <x v="0"/>
    <s v="PK-19075"/>
    <x v="7"/>
    <x v="0"/>
    <s v="United States"/>
    <s v="Detroit"/>
    <x v="12"/>
    <n v="48227"/>
    <x v="2"/>
    <s v="OFF-PA-10002222"/>
    <x v="1"/>
    <s v="Paper"/>
    <x v="389"/>
    <n v="91.36"/>
    <n v="4"/>
    <n v="0"/>
    <n v="42.025599999999997"/>
    <s v="Sep"/>
    <x v="21"/>
    <n v="0"/>
  </r>
  <r>
    <n v="445"/>
    <s v="CA-2013-115756"/>
    <x v="0"/>
    <d v="2013-09-06T00:00:00"/>
    <d v="2013-09-08T00:00:00"/>
    <x v="0"/>
    <s v="PK-19075"/>
    <x v="7"/>
    <x v="0"/>
    <s v="United States"/>
    <s v="Detroit"/>
    <x v="12"/>
    <n v="48227"/>
    <x v="2"/>
    <s v="FUR-CH-10002372"/>
    <x v="0"/>
    <s v="Chairs"/>
    <x v="390"/>
    <n v="242.94"/>
    <n v="3"/>
    <n v="0"/>
    <n v="29.152800000000013"/>
    <s v="Sep"/>
    <x v="21"/>
    <n v="0"/>
  </r>
  <r>
    <n v="446"/>
    <s v="CA-2013-115756"/>
    <x v="0"/>
    <d v="2013-09-06T00:00:00"/>
    <d v="2013-09-08T00:00:00"/>
    <x v="0"/>
    <s v="PK-19075"/>
    <x v="7"/>
    <x v="0"/>
    <s v="United States"/>
    <s v="Detroit"/>
    <x v="12"/>
    <n v="48227"/>
    <x v="2"/>
    <s v="OFF-LA-10001317"/>
    <x v="1"/>
    <s v="Labels"/>
    <x v="391"/>
    <n v="22.05"/>
    <n v="7"/>
    <n v="0"/>
    <n v="10.584"/>
    <s v="Sep"/>
    <x v="21"/>
    <n v="0"/>
  </r>
  <r>
    <n v="447"/>
    <s v="CA-2014-154214"/>
    <x v="3"/>
    <d v="2014-03-21T00:00:00"/>
    <d v="2014-03-26T00:00:00"/>
    <x v="0"/>
    <s v="TB-21595"/>
    <x v="180"/>
    <x v="0"/>
    <s v="United States"/>
    <s v="Columbus"/>
    <x v="14"/>
    <n v="47201"/>
    <x v="2"/>
    <s v="FUR-FU-10000206"/>
    <x v="0"/>
    <s v="Furnishings"/>
    <x v="392"/>
    <n v="2.91"/>
    <n v="1"/>
    <n v="0"/>
    <n v="1.3676999999999999"/>
    <s v="Mar"/>
    <x v="42"/>
    <n v="1"/>
  </r>
  <r>
    <n v="448"/>
    <s v="CA-2013-166674"/>
    <x v="0"/>
    <d v="2013-04-02T00:00:00"/>
    <d v="2013-04-04T00:00:00"/>
    <x v="0"/>
    <s v="RB-19360"/>
    <x v="181"/>
    <x v="0"/>
    <s v="United States"/>
    <s v="Auburn"/>
    <x v="15"/>
    <n v="13021"/>
    <x v="3"/>
    <s v="OFF-AR-10000588"/>
    <x v="1"/>
    <s v="Art"/>
    <x v="393"/>
    <n v="59.519999999999996"/>
    <n v="3"/>
    <n v="0"/>
    <n v="15.475200000000001"/>
    <s v="Apr"/>
    <x v="25"/>
    <n v="1"/>
  </r>
  <r>
    <n v="449"/>
    <s v="CA-2013-166674"/>
    <x v="0"/>
    <d v="2013-04-02T00:00:00"/>
    <d v="2013-04-04T00:00:00"/>
    <x v="0"/>
    <s v="RB-19360"/>
    <x v="181"/>
    <x v="0"/>
    <s v="United States"/>
    <s v="Auburn"/>
    <x v="15"/>
    <n v="13021"/>
    <x v="3"/>
    <s v="OFF-ST-10001469"/>
    <x v="1"/>
    <s v="Storage"/>
    <x v="394"/>
    <n v="161.94"/>
    <n v="3"/>
    <n v="0"/>
    <n v="9.716399999999993"/>
    <s v="Apr"/>
    <x v="25"/>
    <n v="0"/>
  </r>
  <r>
    <n v="450"/>
    <s v="CA-2013-166674"/>
    <x v="0"/>
    <d v="2013-04-02T00:00:00"/>
    <d v="2013-04-04T00:00:00"/>
    <x v="0"/>
    <s v="RB-19360"/>
    <x v="181"/>
    <x v="0"/>
    <s v="United States"/>
    <s v="Auburn"/>
    <x v="15"/>
    <n v="13021"/>
    <x v="3"/>
    <s v="OFF-AR-10001953"/>
    <x v="1"/>
    <s v="Art"/>
    <x v="395"/>
    <n v="263.88"/>
    <n v="6"/>
    <n v="0"/>
    <n v="71.247600000000006"/>
    <s v="Apr"/>
    <x v="25"/>
    <n v="0"/>
  </r>
  <r>
    <n v="451"/>
    <s v="CA-2013-166674"/>
    <x v="0"/>
    <d v="2013-04-02T00:00:00"/>
    <d v="2013-04-04T00:00:00"/>
    <x v="0"/>
    <s v="RB-19360"/>
    <x v="181"/>
    <x v="0"/>
    <s v="United States"/>
    <s v="Auburn"/>
    <x v="15"/>
    <n v="13021"/>
    <x v="3"/>
    <s v="OFF-AR-10003156"/>
    <x v="1"/>
    <s v="Art"/>
    <x v="396"/>
    <n v="30.48"/>
    <n v="3"/>
    <n v="0"/>
    <n v="7.9248000000000012"/>
    <s v="Apr"/>
    <x v="25"/>
    <n v="0"/>
  </r>
  <r>
    <n v="452"/>
    <s v="CA-2013-166674"/>
    <x v="0"/>
    <d v="2013-04-02T00:00:00"/>
    <d v="2013-04-04T00:00:00"/>
    <x v="0"/>
    <s v="RB-19360"/>
    <x v="181"/>
    <x v="0"/>
    <s v="United States"/>
    <s v="Auburn"/>
    <x v="15"/>
    <n v="13021"/>
    <x v="3"/>
    <s v="OFF-AR-10004974"/>
    <x v="1"/>
    <s v="Art"/>
    <x v="397"/>
    <n v="9.84"/>
    <n v="3"/>
    <n v="0"/>
    <n v="2.8535999999999988"/>
    <s v="Apr"/>
    <x v="25"/>
    <n v="0"/>
  </r>
  <r>
    <n v="453"/>
    <s v="CA-2013-166674"/>
    <x v="0"/>
    <d v="2013-04-02T00:00:00"/>
    <d v="2013-04-04T00:00:00"/>
    <x v="0"/>
    <s v="RB-19360"/>
    <x v="181"/>
    <x v="0"/>
    <s v="United States"/>
    <s v="Auburn"/>
    <x v="15"/>
    <n v="13021"/>
    <x v="3"/>
    <s v="TEC-PH-10002365"/>
    <x v="2"/>
    <s v="Phones"/>
    <x v="398"/>
    <n v="35.119999999999997"/>
    <n v="4"/>
    <n v="0"/>
    <n v="9.1311999999999998"/>
    <s v="Apr"/>
    <x v="25"/>
    <n v="0"/>
  </r>
  <r>
    <n v="454"/>
    <s v="CA-2014-147277"/>
    <x v="3"/>
    <d v="2014-10-21T00:00:00"/>
    <d v="2014-10-25T00:00:00"/>
    <x v="1"/>
    <s v="EB-13705"/>
    <x v="182"/>
    <x v="1"/>
    <s v="United States"/>
    <s v="Akron"/>
    <x v="24"/>
    <n v="44312"/>
    <x v="3"/>
    <s v="FUR-TA-10001539"/>
    <x v="0"/>
    <s v="Tables"/>
    <x v="10"/>
    <n v="284.36399999999998"/>
    <n v="2"/>
    <n v="0.4"/>
    <n v="-75.830400000000054"/>
    <s v="Oct"/>
    <x v="13"/>
    <n v="1"/>
  </r>
  <r>
    <n v="455"/>
    <s v="CA-2014-147277"/>
    <x v="3"/>
    <d v="2014-10-21T00:00:00"/>
    <d v="2014-10-25T00:00:00"/>
    <x v="1"/>
    <s v="EB-13705"/>
    <x v="182"/>
    <x v="1"/>
    <s v="United States"/>
    <s v="Akron"/>
    <x v="24"/>
    <n v="44312"/>
    <x v="3"/>
    <s v="OFF-ST-10000142"/>
    <x v="1"/>
    <s v="Storage"/>
    <x v="399"/>
    <n v="665.40800000000002"/>
    <n v="2"/>
    <n v="0.2"/>
    <n v="66.540799999999962"/>
    <s v="Oct"/>
    <x v="13"/>
    <n v="0"/>
  </r>
  <r>
    <n v="456"/>
    <s v="CA-2013-100153"/>
    <x v="0"/>
    <d v="2013-12-14T00:00:00"/>
    <d v="2013-12-18T00:00:00"/>
    <x v="1"/>
    <s v="KH-16630"/>
    <x v="175"/>
    <x v="1"/>
    <s v="United States"/>
    <s v="Norman"/>
    <x v="26"/>
    <n v="73071"/>
    <x v="2"/>
    <s v="TEC-AC-10001772"/>
    <x v="2"/>
    <s v="Accessories"/>
    <x v="400"/>
    <n v="63.88"/>
    <n v="4"/>
    <n v="0"/>
    <n v="24.913200000000003"/>
    <s v="Dec"/>
    <x v="5"/>
    <n v="1"/>
  </r>
  <r>
    <n v="457"/>
    <s v="US-2011-110674"/>
    <x v="2"/>
    <d v="2011-02-13T00:00:00"/>
    <d v="2011-02-19T00:00:00"/>
    <x v="1"/>
    <s v="SC-20095"/>
    <x v="183"/>
    <x v="0"/>
    <s v="United States"/>
    <s v="Concord"/>
    <x v="1"/>
    <n v="94521"/>
    <x v="1"/>
    <s v="FUR-CH-10000225"/>
    <x v="0"/>
    <s v="Chairs"/>
    <x v="401"/>
    <n v="129.56800000000001"/>
    <n v="2"/>
    <n v="0.2"/>
    <n v="-24.294000000000018"/>
    <s v="Feb"/>
    <x v="45"/>
    <n v="1"/>
  </r>
  <r>
    <n v="458"/>
    <s v="US-2013-157945"/>
    <x v="0"/>
    <d v="2013-09-27T00:00:00"/>
    <d v="2013-10-02T00:00:00"/>
    <x v="1"/>
    <s v="NF-18385"/>
    <x v="173"/>
    <x v="0"/>
    <s v="United States"/>
    <s v="Decatur"/>
    <x v="10"/>
    <n v="62521"/>
    <x v="2"/>
    <s v="FUR-CH-10002331"/>
    <x v="0"/>
    <s v="Chairs"/>
    <x v="402"/>
    <n v="747.55799999999999"/>
    <n v="3"/>
    <n v="0.3"/>
    <n v="-96.11460000000011"/>
    <s v="Sep"/>
    <x v="21"/>
    <n v="1"/>
  </r>
  <r>
    <n v="459"/>
    <s v="US-2013-157945"/>
    <x v="0"/>
    <d v="2013-09-27T00:00:00"/>
    <d v="2013-10-02T00:00:00"/>
    <x v="1"/>
    <s v="NF-18385"/>
    <x v="173"/>
    <x v="0"/>
    <s v="United States"/>
    <s v="Decatur"/>
    <x v="10"/>
    <n v="62521"/>
    <x v="2"/>
    <s v="OFF-EN-10001415"/>
    <x v="1"/>
    <s v="Envelopes"/>
    <x v="33"/>
    <n v="8.9280000000000008"/>
    <n v="2"/>
    <n v="0.2"/>
    <n v="3.3479999999999999"/>
    <s v="Sep"/>
    <x v="21"/>
    <n v="0"/>
  </r>
  <r>
    <n v="460"/>
    <s v="CA-2012-109638"/>
    <x v="1"/>
    <d v="2012-12-15T00:00:00"/>
    <d v="2012-12-22T00:00:00"/>
    <x v="1"/>
    <s v="JH-15985"/>
    <x v="98"/>
    <x v="0"/>
    <s v="United States"/>
    <s v="Seattle"/>
    <x v="4"/>
    <n v="98115"/>
    <x v="1"/>
    <s v="OFF-AP-10002472"/>
    <x v="1"/>
    <s v="Appliances"/>
    <x v="403"/>
    <n v="103.92"/>
    <n v="4"/>
    <n v="0"/>
    <n v="36.372"/>
    <s v="Dec"/>
    <x v="14"/>
    <n v="1"/>
  </r>
  <r>
    <n v="461"/>
    <s v="CA-2012-109638"/>
    <x v="1"/>
    <d v="2012-12-15T00:00:00"/>
    <d v="2012-12-22T00:00:00"/>
    <x v="1"/>
    <s v="JH-15985"/>
    <x v="98"/>
    <x v="0"/>
    <s v="United States"/>
    <s v="Seattle"/>
    <x v="4"/>
    <n v="98115"/>
    <x v="1"/>
    <s v="TEC-AC-10004571"/>
    <x v="2"/>
    <s v="Accessories"/>
    <x v="404"/>
    <n v="899.91"/>
    <n v="9"/>
    <n v="0"/>
    <n v="377.96220000000005"/>
    <s v="Dec"/>
    <x v="14"/>
    <n v="0"/>
  </r>
  <r>
    <n v="462"/>
    <s v="CA-2012-109638"/>
    <x v="1"/>
    <d v="2012-12-15T00:00:00"/>
    <d v="2012-12-22T00:00:00"/>
    <x v="1"/>
    <s v="JH-15985"/>
    <x v="98"/>
    <x v="0"/>
    <s v="United States"/>
    <s v="Seattle"/>
    <x v="4"/>
    <n v="98115"/>
    <x v="1"/>
    <s v="OFF-BI-10001098"/>
    <x v="1"/>
    <s v="Binders"/>
    <x v="405"/>
    <n v="51.311999999999998"/>
    <n v="3"/>
    <n v="0.2"/>
    <n v="18.600599999999996"/>
    <s v="Dec"/>
    <x v="14"/>
    <n v="0"/>
  </r>
  <r>
    <n v="463"/>
    <s v="CA-2013-109869"/>
    <x v="0"/>
    <d v="2013-04-23T00:00:00"/>
    <d v="2013-04-30T00:00:00"/>
    <x v="1"/>
    <s v="TN-21040"/>
    <x v="184"/>
    <x v="2"/>
    <s v="United States"/>
    <s v="Phoenix"/>
    <x v="16"/>
    <n v="85023"/>
    <x v="1"/>
    <s v="FUR-FU-10000023"/>
    <x v="0"/>
    <s v="Furnishings"/>
    <x v="322"/>
    <n v="23.56"/>
    <n v="5"/>
    <n v="0.2"/>
    <n v="7.0680000000000005"/>
    <s v="Apr"/>
    <x v="25"/>
    <n v="1"/>
  </r>
  <r>
    <n v="464"/>
    <s v="CA-2013-109869"/>
    <x v="0"/>
    <d v="2013-04-23T00:00:00"/>
    <d v="2013-04-30T00:00:00"/>
    <x v="1"/>
    <s v="TN-21040"/>
    <x v="184"/>
    <x v="2"/>
    <s v="United States"/>
    <s v="Phoenix"/>
    <x v="16"/>
    <n v="85023"/>
    <x v="1"/>
    <s v="FUR-TA-10001889"/>
    <x v="0"/>
    <s v="Tables"/>
    <x v="406"/>
    <n v="1272.6299999999999"/>
    <n v="6"/>
    <n v="0.5"/>
    <n v="-814.4831999999999"/>
    <s v="Apr"/>
    <x v="25"/>
    <n v="0"/>
  </r>
  <r>
    <n v="465"/>
    <s v="CA-2013-109869"/>
    <x v="0"/>
    <d v="2013-04-23T00:00:00"/>
    <d v="2013-04-30T00:00:00"/>
    <x v="1"/>
    <s v="TN-21040"/>
    <x v="184"/>
    <x v="2"/>
    <s v="United States"/>
    <s v="Phoenix"/>
    <x v="16"/>
    <n v="85023"/>
    <x v="1"/>
    <s v="OFF-BI-10000315"/>
    <x v="1"/>
    <s v="Binders"/>
    <x v="407"/>
    <n v="28.484999999999999"/>
    <n v="5"/>
    <n v="0.7"/>
    <n v="-20.888999999999989"/>
    <s v="Apr"/>
    <x v="25"/>
    <n v="0"/>
  </r>
  <r>
    <n v="466"/>
    <s v="CA-2013-109869"/>
    <x v="0"/>
    <d v="2013-04-23T00:00:00"/>
    <d v="2013-04-30T00:00:00"/>
    <x v="1"/>
    <s v="TN-21040"/>
    <x v="184"/>
    <x v="2"/>
    <s v="United States"/>
    <s v="Phoenix"/>
    <x v="16"/>
    <n v="85023"/>
    <x v="1"/>
    <s v="OFF-SU-10003505"/>
    <x v="1"/>
    <s v="Supplies"/>
    <x v="408"/>
    <n v="185.376"/>
    <n v="2"/>
    <n v="0.2"/>
    <n v="-34.758000000000017"/>
    <s v="Apr"/>
    <x v="25"/>
    <n v="0"/>
  </r>
  <r>
    <n v="467"/>
    <s v="CA-2013-109869"/>
    <x v="0"/>
    <d v="2013-04-23T00:00:00"/>
    <d v="2013-04-30T00:00:00"/>
    <x v="1"/>
    <s v="TN-21040"/>
    <x v="184"/>
    <x v="2"/>
    <s v="United States"/>
    <s v="Phoenix"/>
    <x v="16"/>
    <n v="85023"/>
    <x v="1"/>
    <s v="OFF-AP-10002578"/>
    <x v="1"/>
    <s v="Appliances"/>
    <x v="409"/>
    <n v="78.272000000000006"/>
    <n v="2"/>
    <n v="0.2"/>
    <n v="5.8704000000000001"/>
    <s v="Apr"/>
    <x v="25"/>
    <n v="0"/>
  </r>
  <r>
    <n v="468"/>
    <s v="US-2012-101399"/>
    <x v="1"/>
    <d v="2012-01-17T00:00:00"/>
    <d v="2012-01-24T00:00:00"/>
    <x v="1"/>
    <s v="JS-15940"/>
    <x v="185"/>
    <x v="2"/>
    <s v="United States"/>
    <s v="Park Ridge"/>
    <x v="10"/>
    <n v="60068"/>
    <x v="2"/>
    <s v="FUR-FU-10002918"/>
    <x v="0"/>
    <s v="Furnishings"/>
    <x v="266"/>
    <n v="254.74400000000003"/>
    <n v="7"/>
    <n v="0.6"/>
    <n v="-312.06139999999994"/>
    <s v="Jan"/>
    <x v="26"/>
    <n v="1"/>
  </r>
  <r>
    <n v="469"/>
    <s v="CA-2014-154907"/>
    <x v="3"/>
    <d v="2014-04-01T00:00:00"/>
    <d v="2014-04-05T00:00:00"/>
    <x v="1"/>
    <s v="DS-13180"/>
    <x v="103"/>
    <x v="1"/>
    <s v="United States"/>
    <s v="Amarillo"/>
    <x v="5"/>
    <n v="79109"/>
    <x v="2"/>
    <s v="FUR-BO-10002824"/>
    <x v="0"/>
    <s v="Bookcases"/>
    <x v="410"/>
    <n v="205.33279999999996"/>
    <n v="2"/>
    <n v="0.32"/>
    <n v="-36.235200000000006"/>
    <s v="Apr"/>
    <x v="4"/>
    <n v="1"/>
  </r>
  <r>
    <n v="470"/>
    <s v="US-2013-100419"/>
    <x v="0"/>
    <d v="2013-12-17T00:00:00"/>
    <d v="2013-12-21T00:00:00"/>
    <x v="0"/>
    <s v="CC-12670"/>
    <x v="113"/>
    <x v="0"/>
    <s v="United States"/>
    <s v="Chicago"/>
    <x v="10"/>
    <n v="60610"/>
    <x v="2"/>
    <s v="OFF-BI-10002194"/>
    <x v="1"/>
    <s v="Binders"/>
    <x v="411"/>
    <n v="4.7879999999999985"/>
    <n v="3"/>
    <n v="0.8"/>
    <n v="-7.9001999999999999"/>
    <s v="Dec"/>
    <x v="5"/>
    <n v="1"/>
  </r>
  <r>
    <n v="471"/>
    <s v="CA-2012-154144"/>
    <x v="1"/>
    <d v="2012-12-20T00:00:00"/>
    <d v="2012-12-24T00:00:00"/>
    <x v="1"/>
    <s v="MH-17785"/>
    <x v="186"/>
    <x v="1"/>
    <s v="United States"/>
    <s v="Lindenhurst"/>
    <x v="15"/>
    <n v="11757"/>
    <x v="3"/>
    <s v="OFF-PA-10004071"/>
    <x v="1"/>
    <s v="Paper"/>
    <x v="412"/>
    <n v="55.48"/>
    <n v="1"/>
    <n v="0"/>
    <n v="26.630399999999998"/>
    <s v="Dec"/>
    <x v="14"/>
    <n v="1"/>
  </r>
  <r>
    <n v="472"/>
    <s v="CA-2011-144666"/>
    <x v="2"/>
    <d v="2011-11-09T00:00:00"/>
    <d v="2011-11-11T00:00:00"/>
    <x v="0"/>
    <s v="JP-15520"/>
    <x v="187"/>
    <x v="0"/>
    <s v="United States"/>
    <s v="San Francisco"/>
    <x v="1"/>
    <n v="94110"/>
    <x v="1"/>
    <s v="OFF-ST-10002743"/>
    <x v="1"/>
    <s v="Storage"/>
    <x v="413"/>
    <n v="340.92"/>
    <n v="3"/>
    <n v="0"/>
    <n v="3.4091999999999842"/>
    <s v="Nov"/>
    <x v="7"/>
    <n v="1"/>
  </r>
  <r>
    <n v="473"/>
    <s v="CA-2011-144666"/>
    <x v="2"/>
    <d v="2011-11-09T00:00:00"/>
    <d v="2011-11-11T00:00:00"/>
    <x v="0"/>
    <s v="JP-15520"/>
    <x v="187"/>
    <x v="0"/>
    <s v="United States"/>
    <s v="San Francisco"/>
    <x v="1"/>
    <n v="94110"/>
    <x v="1"/>
    <s v="FUR-BO-10001601"/>
    <x v="0"/>
    <s v="Bookcases"/>
    <x v="414"/>
    <n v="222.66599999999997"/>
    <n v="2"/>
    <n v="0.15"/>
    <n v="10.478399999999979"/>
    <s v="Nov"/>
    <x v="7"/>
    <n v="0"/>
  </r>
  <r>
    <n v="474"/>
    <s v="CA-2011-144666"/>
    <x v="2"/>
    <d v="2011-11-09T00:00:00"/>
    <d v="2011-11-11T00:00:00"/>
    <x v="0"/>
    <s v="JP-15520"/>
    <x v="187"/>
    <x v="0"/>
    <s v="United States"/>
    <s v="San Francisco"/>
    <x v="1"/>
    <n v="94110"/>
    <x v="1"/>
    <s v="TEC-PH-10002680"/>
    <x v="2"/>
    <s v="Phones"/>
    <x v="415"/>
    <n v="703.96800000000007"/>
    <n v="4"/>
    <n v="0.2"/>
    <n v="87.995999999999924"/>
    <s v="Nov"/>
    <x v="7"/>
    <n v="0"/>
  </r>
  <r>
    <n v="475"/>
    <s v="CA-2011-144666"/>
    <x v="2"/>
    <d v="2011-11-09T00:00:00"/>
    <d v="2011-11-11T00:00:00"/>
    <x v="0"/>
    <s v="JP-15520"/>
    <x v="187"/>
    <x v="0"/>
    <s v="United States"/>
    <s v="San Francisco"/>
    <x v="1"/>
    <n v="94110"/>
    <x v="1"/>
    <s v="OFF-ST-10001321"/>
    <x v="1"/>
    <s v="Storage"/>
    <x v="416"/>
    <n v="92.52"/>
    <n v="6"/>
    <n v="0"/>
    <n v="24.980400000000007"/>
    <s v="Nov"/>
    <x v="7"/>
    <n v="0"/>
  </r>
  <r>
    <n v="476"/>
    <s v="CA-2011-144666"/>
    <x v="2"/>
    <d v="2011-11-09T00:00:00"/>
    <d v="2011-11-11T00:00:00"/>
    <x v="0"/>
    <s v="JP-15520"/>
    <x v="187"/>
    <x v="0"/>
    <s v="United States"/>
    <s v="San Francisco"/>
    <x v="1"/>
    <n v="94110"/>
    <x v="1"/>
    <s v="OFF-PA-10001509"/>
    <x v="1"/>
    <s v="Paper"/>
    <x v="417"/>
    <n v="62.649999999999991"/>
    <n v="7"/>
    <n v="0"/>
    <n v="28.818999999999996"/>
    <s v="Nov"/>
    <x v="7"/>
    <n v="0"/>
  </r>
  <r>
    <n v="477"/>
    <s v="CA-2011-144666"/>
    <x v="2"/>
    <d v="2011-11-09T00:00:00"/>
    <d v="2011-11-11T00:00:00"/>
    <x v="0"/>
    <s v="JP-15520"/>
    <x v="187"/>
    <x v="0"/>
    <s v="United States"/>
    <s v="San Francisco"/>
    <x v="1"/>
    <n v="94110"/>
    <x v="1"/>
    <s v="OFF-PA-10003465"/>
    <x v="1"/>
    <s v="Paper"/>
    <x v="418"/>
    <n v="94.85"/>
    <n v="5"/>
    <n v="0"/>
    <n v="45.527999999999992"/>
    <s v="Nov"/>
    <x v="7"/>
    <n v="0"/>
  </r>
  <r>
    <n v="478"/>
    <s v="CA-2013-103891"/>
    <x v="0"/>
    <d v="2013-07-13T00:00:00"/>
    <d v="2013-07-20T00:00:00"/>
    <x v="1"/>
    <s v="KH-16690"/>
    <x v="120"/>
    <x v="1"/>
    <s v="United States"/>
    <s v="Los Angeles"/>
    <x v="1"/>
    <n v="90008"/>
    <x v="1"/>
    <s v="TEC-PH-10000149"/>
    <x v="2"/>
    <s v="Phones"/>
    <x v="419"/>
    <n v="95.76"/>
    <n v="6"/>
    <n v="0.2"/>
    <n v="7.1819999999999951"/>
    <s v="Jul"/>
    <x v="16"/>
    <n v="1"/>
  </r>
  <r>
    <n v="479"/>
    <s v="CA-2013-152632"/>
    <x v="0"/>
    <d v="2013-10-28T00:00:00"/>
    <d v="2013-11-03T00:00:00"/>
    <x v="1"/>
    <s v="JE-15475"/>
    <x v="188"/>
    <x v="0"/>
    <s v="United States"/>
    <s v="Troy"/>
    <x v="15"/>
    <n v="12180"/>
    <x v="3"/>
    <s v="FUR-FU-10002671"/>
    <x v="0"/>
    <s v="Furnishings"/>
    <x v="275"/>
    <n v="40.200000000000003"/>
    <n v="3"/>
    <n v="0"/>
    <n v="19.295999999999999"/>
    <s v="Oct"/>
    <x v="32"/>
    <n v="1"/>
  </r>
  <r>
    <n v="480"/>
    <s v="CA-2013-100790"/>
    <x v="0"/>
    <d v="2013-06-27T00:00:00"/>
    <d v="2013-07-03T00:00:00"/>
    <x v="1"/>
    <s v="JG-15805"/>
    <x v="189"/>
    <x v="1"/>
    <s v="United States"/>
    <s v="New York City"/>
    <x v="15"/>
    <n v="10024"/>
    <x v="3"/>
    <s v="OFF-AR-10003045"/>
    <x v="1"/>
    <s v="Art"/>
    <x v="420"/>
    <n v="14.7"/>
    <n v="5"/>
    <n v="0"/>
    <n v="6.6150000000000002"/>
    <s v="Jun"/>
    <x v="1"/>
    <n v="1"/>
  </r>
  <r>
    <n v="481"/>
    <s v="CA-2013-100790"/>
    <x v="0"/>
    <d v="2013-06-27T00:00:00"/>
    <d v="2013-07-03T00:00:00"/>
    <x v="1"/>
    <s v="JG-15805"/>
    <x v="189"/>
    <x v="1"/>
    <s v="United States"/>
    <s v="New York City"/>
    <x v="15"/>
    <n v="10024"/>
    <x v="3"/>
    <s v="OFF-ST-10000689"/>
    <x v="1"/>
    <s v="Storage"/>
    <x v="421"/>
    <n v="704.25"/>
    <n v="5"/>
    <n v="0"/>
    <n v="84.51"/>
    <s v="Jun"/>
    <x v="1"/>
    <n v="0"/>
  </r>
  <r>
    <n v="482"/>
    <s v="CA-2011-134677"/>
    <x v="2"/>
    <d v="2011-10-06T00:00:00"/>
    <d v="2011-10-10T00:00:00"/>
    <x v="1"/>
    <s v="XP-21865"/>
    <x v="190"/>
    <x v="0"/>
    <s v="United States"/>
    <s v="San Diego"/>
    <x v="1"/>
    <n v="92024"/>
    <x v="1"/>
    <s v="TEC-AC-10001445"/>
    <x v="2"/>
    <s v="Accessories"/>
    <x v="422"/>
    <n v="9.09"/>
    <n v="3"/>
    <n v="0"/>
    <n v="1.9088999999999996"/>
    <s v="Oct"/>
    <x v="18"/>
    <n v="1"/>
  </r>
  <r>
    <n v="483"/>
    <s v="CA-2011-127691"/>
    <x v="2"/>
    <d v="2011-07-22T00:00:00"/>
    <d v="2011-07-27T00:00:00"/>
    <x v="1"/>
    <s v="EM-14065"/>
    <x v="191"/>
    <x v="0"/>
    <s v="United States"/>
    <s v="New York City"/>
    <x v="15"/>
    <n v="10024"/>
    <x v="3"/>
    <s v="OFF-AR-10002053"/>
    <x v="1"/>
    <s v="Art"/>
    <x v="79"/>
    <n v="5.96"/>
    <n v="2"/>
    <n v="0"/>
    <n v="1.6688000000000001"/>
    <s v="Jul"/>
    <x v="39"/>
    <n v="1"/>
  </r>
  <r>
    <n v="484"/>
    <s v="CA-2011-127691"/>
    <x v="2"/>
    <d v="2011-07-22T00:00:00"/>
    <d v="2011-07-27T00:00:00"/>
    <x v="1"/>
    <s v="EM-14065"/>
    <x v="191"/>
    <x v="0"/>
    <s v="United States"/>
    <s v="New York City"/>
    <x v="15"/>
    <n v="10024"/>
    <x v="3"/>
    <s v="TEC-AC-10002567"/>
    <x v="2"/>
    <s v="Accessories"/>
    <x v="423"/>
    <n v="159.97999999999999"/>
    <n v="2"/>
    <n v="0"/>
    <n v="57.592799999999997"/>
    <s v="Jul"/>
    <x v="39"/>
    <n v="0"/>
  </r>
  <r>
    <n v="485"/>
    <s v="CA-2014-140963"/>
    <x v="3"/>
    <d v="2014-06-11T00:00:00"/>
    <d v="2014-06-14T00:00:00"/>
    <x v="2"/>
    <s v="MT-18070"/>
    <x v="192"/>
    <x v="2"/>
    <s v="United States"/>
    <s v="Los Angeles"/>
    <x v="1"/>
    <n v="90045"/>
    <x v="1"/>
    <s v="OFF-LA-10003923"/>
    <x v="1"/>
    <s v="Labels"/>
    <x v="424"/>
    <n v="29.6"/>
    <n v="2"/>
    <n v="0"/>
    <n v="14.8"/>
    <s v="Jun"/>
    <x v="27"/>
    <n v="1"/>
  </r>
  <r>
    <n v="486"/>
    <s v="CA-2014-140963"/>
    <x v="3"/>
    <d v="2014-06-11T00:00:00"/>
    <d v="2014-06-14T00:00:00"/>
    <x v="2"/>
    <s v="MT-18070"/>
    <x v="192"/>
    <x v="2"/>
    <s v="United States"/>
    <s v="Los Angeles"/>
    <x v="1"/>
    <n v="90045"/>
    <x v="1"/>
    <s v="FUR-BO-10001337"/>
    <x v="0"/>
    <s v="Bookcases"/>
    <x v="425"/>
    <n v="514.16499999999996"/>
    <n v="5"/>
    <n v="0.15"/>
    <n v="-30.24499999999999"/>
    <s v="Jun"/>
    <x v="27"/>
    <n v="0"/>
  </r>
  <r>
    <n v="487"/>
    <s v="CA-2014-140963"/>
    <x v="3"/>
    <d v="2014-06-11T00:00:00"/>
    <d v="2014-06-14T00:00:00"/>
    <x v="2"/>
    <s v="MT-18070"/>
    <x v="192"/>
    <x v="2"/>
    <s v="United States"/>
    <s v="Los Angeles"/>
    <x v="1"/>
    <n v="90045"/>
    <x v="1"/>
    <s v="TEC-PH-10001924"/>
    <x v="2"/>
    <s v="Phones"/>
    <x v="426"/>
    <n v="279.95999999999998"/>
    <n v="5"/>
    <n v="0.2"/>
    <n v="17.497500000000016"/>
    <s v="Jun"/>
    <x v="27"/>
    <n v="0"/>
  </r>
  <r>
    <n v="488"/>
    <s v="CA-2011-154627"/>
    <x v="2"/>
    <d v="2011-10-29T00:00:00"/>
    <d v="2011-10-31T00:00:00"/>
    <x v="2"/>
    <s v="SA-20830"/>
    <x v="193"/>
    <x v="0"/>
    <s v="United States"/>
    <s v="Chicago"/>
    <x v="10"/>
    <n v="60610"/>
    <x v="2"/>
    <s v="TEC-PH-10001363"/>
    <x v="2"/>
    <s v="Phones"/>
    <x v="427"/>
    <n v="2735.9520000000002"/>
    <n v="6"/>
    <n v="0.2"/>
    <n v="341.99399999999969"/>
    <s v="Oct"/>
    <x v="18"/>
    <n v="1"/>
  </r>
  <r>
    <n v="489"/>
    <s v="CA-2011-133753"/>
    <x v="2"/>
    <d v="2011-06-09T00:00:00"/>
    <d v="2011-06-13T00:00:00"/>
    <x v="0"/>
    <s v="CW-11905"/>
    <x v="194"/>
    <x v="2"/>
    <s v="United States"/>
    <s v="Huntsville"/>
    <x v="5"/>
    <n v="77340"/>
    <x v="2"/>
    <s v="TEC-PH-10000376"/>
    <x v="2"/>
    <s v="Phones"/>
    <x v="428"/>
    <n v="7.9920000000000009"/>
    <n v="1"/>
    <n v="0.2"/>
    <n v="0.59940000000000015"/>
    <s v="Jun"/>
    <x v="3"/>
    <n v="1"/>
  </r>
  <r>
    <n v="490"/>
    <s v="CA-2011-133753"/>
    <x v="2"/>
    <d v="2011-06-09T00:00:00"/>
    <d v="2011-06-13T00:00:00"/>
    <x v="0"/>
    <s v="CW-11905"/>
    <x v="194"/>
    <x v="2"/>
    <s v="United States"/>
    <s v="Huntsville"/>
    <x v="5"/>
    <n v="77340"/>
    <x v="2"/>
    <s v="TEC-AC-10000303"/>
    <x v="2"/>
    <s v="Accessories"/>
    <x v="429"/>
    <n v="63.984000000000009"/>
    <n v="2"/>
    <n v="0.2"/>
    <n v="10.397399999999998"/>
    <s v="Jun"/>
    <x v="3"/>
    <n v="0"/>
  </r>
  <r>
    <n v="491"/>
    <s v="CA-2011-133753"/>
    <x v="2"/>
    <d v="2011-06-09T00:00:00"/>
    <d v="2011-06-13T00:00:00"/>
    <x v="0"/>
    <s v="CW-11905"/>
    <x v="194"/>
    <x v="2"/>
    <s v="United States"/>
    <s v="Huntsville"/>
    <x v="5"/>
    <n v="77340"/>
    <x v="2"/>
    <s v="OFF-AR-10001953"/>
    <x v="1"/>
    <s v="Art"/>
    <x v="395"/>
    <n v="70.367999999999995"/>
    <n v="2"/>
    <n v="0.2"/>
    <n v="6.1572000000000031"/>
    <s v="Jun"/>
    <x v="3"/>
    <n v="0"/>
  </r>
  <r>
    <n v="492"/>
    <s v="CA-2011-113362"/>
    <x v="2"/>
    <d v="2011-09-14T00:00:00"/>
    <d v="2011-09-19T00:00:00"/>
    <x v="1"/>
    <s v="AJ-10960"/>
    <x v="195"/>
    <x v="0"/>
    <s v="United States"/>
    <s v="Rochester"/>
    <x v="15"/>
    <n v="14609"/>
    <x v="3"/>
    <s v="OFF-ST-10001809"/>
    <x v="1"/>
    <s v="Storage"/>
    <x v="430"/>
    <n v="449.15"/>
    <n v="5"/>
    <n v="0"/>
    <n v="8.9829999999999899"/>
    <s v="Sep"/>
    <x v="30"/>
    <n v="1"/>
  </r>
  <r>
    <n v="493"/>
    <s v="CA-2011-113362"/>
    <x v="2"/>
    <d v="2011-09-14T00:00:00"/>
    <d v="2011-09-19T00:00:00"/>
    <x v="1"/>
    <s v="AJ-10960"/>
    <x v="195"/>
    <x v="0"/>
    <s v="United States"/>
    <s v="Rochester"/>
    <x v="15"/>
    <n v="14609"/>
    <x v="3"/>
    <s v="OFF-EN-10003845"/>
    <x v="1"/>
    <s v="Envelopes"/>
    <x v="431"/>
    <n v="11.07"/>
    <n v="3"/>
    <n v="0"/>
    <n v="5.0921999999999992"/>
    <s v="Sep"/>
    <x v="30"/>
    <n v="0"/>
  </r>
  <r>
    <n v="494"/>
    <s v="CA-2013-169166"/>
    <x v="0"/>
    <d v="2013-05-10T00:00:00"/>
    <d v="2013-05-15T00:00:00"/>
    <x v="1"/>
    <s v="SS-20590"/>
    <x v="196"/>
    <x v="0"/>
    <s v="United States"/>
    <s v="Seattle"/>
    <x v="4"/>
    <n v="98115"/>
    <x v="1"/>
    <s v="TEC-AC-10000991"/>
    <x v="2"/>
    <s v="Accessories"/>
    <x v="432"/>
    <n v="93.98"/>
    <n v="2"/>
    <n v="0"/>
    <n v="13.157200000000003"/>
    <s v="May"/>
    <x v="35"/>
    <n v="1"/>
  </r>
  <r>
    <n v="495"/>
    <s v="US-2013-120929"/>
    <x v="0"/>
    <d v="2013-03-19T00:00:00"/>
    <d v="2013-03-22T00:00:00"/>
    <x v="0"/>
    <s v="RO-19780"/>
    <x v="197"/>
    <x v="0"/>
    <s v="United States"/>
    <s v="Memphis"/>
    <x v="18"/>
    <n v="38109"/>
    <x v="0"/>
    <s v="FUR-TA-10001857"/>
    <x v="0"/>
    <s v="Tables"/>
    <x v="433"/>
    <n v="189.88200000000001"/>
    <n v="3"/>
    <n v="0.4"/>
    <n v="-94.941000000000017"/>
    <s v="Mar"/>
    <x v="17"/>
    <n v="1"/>
  </r>
  <r>
    <n v="496"/>
    <s v="CA-2012-134782"/>
    <x v="1"/>
    <d v="2012-12-27T00:00:00"/>
    <d v="2012-12-31T00:00:00"/>
    <x v="1"/>
    <s v="MD-17350"/>
    <x v="198"/>
    <x v="0"/>
    <s v="United States"/>
    <s v="Fayetteville"/>
    <x v="36"/>
    <n v="72701"/>
    <x v="0"/>
    <s v="OFF-EN-10001434"/>
    <x v="1"/>
    <s v="Envelopes"/>
    <x v="434"/>
    <n v="105.42"/>
    <n v="2"/>
    <n v="0"/>
    <n v="51.655799999999999"/>
    <s v="Dec"/>
    <x v="14"/>
    <n v="1"/>
  </r>
  <r>
    <n v="497"/>
    <s v="CA-2013-126158"/>
    <x v="0"/>
    <d v="2013-07-26T00:00:00"/>
    <d v="2013-08-01T00:00:00"/>
    <x v="1"/>
    <s v="SC-20095"/>
    <x v="183"/>
    <x v="0"/>
    <s v="United States"/>
    <s v="Costa Mesa"/>
    <x v="1"/>
    <n v="92627"/>
    <x v="1"/>
    <s v="OFF-BI-10002498"/>
    <x v="1"/>
    <s v="Binders"/>
    <x v="435"/>
    <n v="119.61600000000001"/>
    <n v="8"/>
    <n v="0.2"/>
    <n v="40.370399999999997"/>
    <s v="Jul"/>
    <x v="16"/>
    <n v="1"/>
  </r>
  <r>
    <n v="498"/>
    <s v="CA-2013-126158"/>
    <x v="0"/>
    <d v="2013-07-26T00:00:00"/>
    <d v="2013-08-01T00:00:00"/>
    <x v="1"/>
    <s v="SC-20095"/>
    <x v="183"/>
    <x v="0"/>
    <s v="United States"/>
    <s v="Costa Mesa"/>
    <x v="1"/>
    <n v="92627"/>
    <x v="1"/>
    <s v="FUR-FU-10004864"/>
    <x v="0"/>
    <s v="Furnishings"/>
    <x v="436"/>
    <n v="255.76"/>
    <n v="4"/>
    <n v="0"/>
    <n v="81.843199999999996"/>
    <s v="Jul"/>
    <x v="16"/>
    <n v="0"/>
  </r>
  <r>
    <n v="499"/>
    <s v="CA-2013-126158"/>
    <x v="0"/>
    <d v="2013-07-26T00:00:00"/>
    <d v="2013-08-01T00:00:00"/>
    <x v="1"/>
    <s v="SC-20095"/>
    <x v="183"/>
    <x v="0"/>
    <s v="United States"/>
    <s v="Costa Mesa"/>
    <x v="1"/>
    <n v="92627"/>
    <x v="1"/>
    <s v="FUR-CH-10002602"/>
    <x v="0"/>
    <s v="Chairs"/>
    <x v="288"/>
    <n v="241.56799999999998"/>
    <n v="2"/>
    <n v="0.2"/>
    <n v="18.11760000000001"/>
    <s v="Jul"/>
    <x v="16"/>
    <n v="0"/>
  </r>
  <r>
    <n v="500"/>
    <s v="CA-2013-126158"/>
    <x v="0"/>
    <d v="2013-07-26T00:00:00"/>
    <d v="2013-08-01T00:00:00"/>
    <x v="1"/>
    <s v="SC-20095"/>
    <x v="183"/>
    <x v="0"/>
    <s v="United States"/>
    <s v="Costa Mesa"/>
    <x v="1"/>
    <n v="92627"/>
    <x v="1"/>
    <s v="FUR-FU-10000073"/>
    <x v="0"/>
    <s v="Furnishings"/>
    <x v="437"/>
    <n v="69.3"/>
    <n v="9"/>
    <n v="0"/>
    <n v="22.868999999999996"/>
    <s v="Jul"/>
    <x v="16"/>
    <n v="0"/>
  </r>
  <r>
    <n v="501"/>
    <s v="US-2013-105578"/>
    <x v="0"/>
    <d v="2013-05-31T00:00:00"/>
    <d v="2013-06-05T00:00:00"/>
    <x v="1"/>
    <s v="MY-17380"/>
    <x v="199"/>
    <x v="1"/>
    <s v="United States"/>
    <s v="Parker"/>
    <x v="22"/>
    <n v="80134"/>
    <x v="1"/>
    <s v="OFF-BI-10001670"/>
    <x v="1"/>
    <s v="Binders"/>
    <x v="438"/>
    <n v="22.620000000000005"/>
    <n v="2"/>
    <n v="0.7"/>
    <n v="-15.079999999999998"/>
    <s v="May"/>
    <x v="35"/>
    <n v="1"/>
  </r>
  <r>
    <n v="502"/>
    <s v="US-2013-105578"/>
    <x v="0"/>
    <d v="2013-05-31T00:00:00"/>
    <d v="2013-06-05T00:00:00"/>
    <x v="1"/>
    <s v="MY-17380"/>
    <x v="199"/>
    <x v="1"/>
    <s v="United States"/>
    <s v="Parker"/>
    <x v="22"/>
    <n v="80134"/>
    <x v="1"/>
    <s v="OFF-BI-10001658"/>
    <x v="1"/>
    <s v="Binders"/>
    <x v="439"/>
    <n v="14.952000000000004"/>
    <n v="2"/>
    <n v="0.7"/>
    <n v="-11.961599999999997"/>
    <s v="May"/>
    <x v="35"/>
    <n v="0"/>
  </r>
  <r>
    <n v="503"/>
    <s v="US-2013-105578"/>
    <x v="0"/>
    <d v="2013-05-31T00:00:00"/>
    <d v="2013-06-05T00:00:00"/>
    <x v="1"/>
    <s v="MY-17380"/>
    <x v="199"/>
    <x v="1"/>
    <s v="United States"/>
    <s v="Parker"/>
    <x v="22"/>
    <n v="80134"/>
    <x v="1"/>
    <s v="FUR-CH-10001215"/>
    <x v="0"/>
    <s v="Chairs"/>
    <x v="440"/>
    <n v="801.5680000000001"/>
    <n v="2"/>
    <n v="0.2"/>
    <n v="50.097999999999985"/>
    <s v="May"/>
    <x v="35"/>
    <n v="0"/>
  </r>
  <r>
    <n v="504"/>
    <s v="US-2013-105578"/>
    <x v="0"/>
    <d v="2013-05-31T00:00:00"/>
    <d v="2013-06-05T00:00:00"/>
    <x v="1"/>
    <s v="MY-17380"/>
    <x v="199"/>
    <x v="1"/>
    <s v="United States"/>
    <s v="Parker"/>
    <x v="22"/>
    <n v="80134"/>
    <x v="1"/>
    <s v="OFF-BI-10000831"/>
    <x v="1"/>
    <s v="Binders"/>
    <x v="441"/>
    <n v="2.3760000000000003"/>
    <n v="3"/>
    <n v="0.7"/>
    <n v="-1.9007999999999998"/>
    <s v="May"/>
    <x v="35"/>
    <n v="0"/>
  </r>
  <r>
    <n v="505"/>
    <s v="US-2013-105578"/>
    <x v="0"/>
    <d v="2013-05-31T00:00:00"/>
    <d v="2013-06-05T00:00:00"/>
    <x v="1"/>
    <s v="MY-17380"/>
    <x v="199"/>
    <x v="1"/>
    <s v="United States"/>
    <s v="Parker"/>
    <x v="22"/>
    <n v="80134"/>
    <x v="1"/>
    <s v="OFF-PA-10000357"/>
    <x v="1"/>
    <s v="Paper"/>
    <x v="442"/>
    <n v="32.792000000000002"/>
    <n v="1"/>
    <n v="0.2"/>
    <n v="11.8871"/>
    <s v="May"/>
    <x v="35"/>
    <n v="0"/>
  </r>
  <r>
    <n v="506"/>
    <s v="CA-2014-134978"/>
    <x v="3"/>
    <d v="2014-11-13T00:00:00"/>
    <d v="2014-11-16T00:00:00"/>
    <x v="0"/>
    <s v="EB-13705"/>
    <x v="182"/>
    <x v="1"/>
    <s v="United States"/>
    <s v="New York City"/>
    <x v="15"/>
    <n v="10024"/>
    <x v="3"/>
    <s v="OFF-BI-10003274"/>
    <x v="1"/>
    <s v="Binders"/>
    <x v="122"/>
    <n v="15.920000000000002"/>
    <n v="5"/>
    <n v="0.2"/>
    <n v="5.3729999999999993"/>
    <s v="Nov"/>
    <x v="23"/>
    <n v="1"/>
  </r>
  <r>
    <n v="507"/>
    <s v="CA-2012-145352"/>
    <x v="1"/>
    <d v="2012-03-16T00:00:00"/>
    <d v="2012-03-22T00:00:00"/>
    <x v="1"/>
    <s v="CM-12385"/>
    <x v="200"/>
    <x v="0"/>
    <s v="United States"/>
    <s v="Atlanta"/>
    <x v="32"/>
    <n v="30318"/>
    <x v="0"/>
    <s v="OFF-AR-10001662"/>
    <x v="1"/>
    <s v="Art"/>
    <x v="443"/>
    <n v="2.74"/>
    <n v="1"/>
    <n v="0"/>
    <n v="0.73980000000000024"/>
    <s v="Mar"/>
    <x v="29"/>
    <n v="1"/>
  </r>
  <r>
    <n v="508"/>
    <s v="CA-2012-145352"/>
    <x v="1"/>
    <d v="2012-03-16T00:00:00"/>
    <d v="2012-03-22T00:00:00"/>
    <x v="1"/>
    <s v="CM-12385"/>
    <x v="200"/>
    <x v="0"/>
    <s v="United States"/>
    <s v="Atlanta"/>
    <x v="32"/>
    <n v="30318"/>
    <x v="0"/>
    <s v="OFF-AR-10003856"/>
    <x v="1"/>
    <s v="Art"/>
    <x v="444"/>
    <n v="8.34"/>
    <n v="3"/>
    <n v="0"/>
    <n v="2.1683999999999997"/>
    <s v="Mar"/>
    <x v="29"/>
    <n v="0"/>
  </r>
  <r>
    <n v="509"/>
    <s v="CA-2012-145352"/>
    <x v="1"/>
    <d v="2012-03-16T00:00:00"/>
    <d v="2012-03-22T00:00:00"/>
    <x v="1"/>
    <s v="CM-12385"/>
    <x v="200"/>
    <x v="0"/>
    <s v="United States"/>
    <s v="Atlanta"/>
    <x v="32"/>
    <n v="30318"/>
    <x v="0"/>
    <s v="OFF-ST-10001228"/>
    <x v="1"/>
    <s v="Storage"/>
    <x v="445"/>
    <n v="46.74"/>
    <n v="3"/>
    <n v="0"/>
    <n v="11.684999999999999"/>
    <s v="Mar"/>
    <x v="29"/>
    <n v="0"/>
  </r>
  <r>
    <n v="510"/>
    <s v="CA-2012-145352"/>
    <x v="1"/>
    <d v="2012-03-16T00:00:00"/>
    <d v="2012-03-22T00:00:00"/>
    <x v="1"/>
    <s v="CM-12385"/>
    <x v="200"/>
    <x v="0"/>
    <s v="United States"/>
    <s v="Atlanta"/>
    <x v="32"/>
    <n v="30318"/>
    <x v="0"/>
    <s v="OFF-BI-10003527"/>
    <x v="1"/>
    <s v="Binders"/>
    <x v="446"/>
    <n v="6354.95"/>
    <n v="5"/>
    <n v="0"/>
    <n v="3177.4749999999999"/>
    <s v="Mar"/>
    <x v="29"/>
    <n v="0"/>
  </r>
  <r>
    <n v="511"/>
    <s v="CA-2014-135307"/>
    <x v="3"/>
    <d v="2014-11-27T00:00:00"/>
    <d v="2014-11-28T00:00:00"/>
    <x v="2"/>
    <s v="LS-17245"/>
    <x v="201"/>
    <x v="0"/>
    <s v="United States"/>
    <s v="Gladstone"/>
    <x v="25"/>
    <n v="64118"/>
    <x v="2"/>
    <s v="FUR-FU-10001290"/>
    <x v="0"/>
    <s v="Furnishings"/>
    <x v="447"/>
    <n v="126.30000000000001"/>
    <n v="3"/>
    <n v="0"/>
    <n v="40.415999999999997"/>
    <s v="Nov"/>
    <x v="23"/>
    <n v="1"/>
  </r>
  <r>
    <n v="512"/>
    <s v="CA-2014-135307"/>
    <x v="3"/>
    <d v="2014-11-27T00:00:00"/>
    <d v="2014-11-28T00:00:00"/>
    <x v="2"/>
    <s v="LS-17245"/>
    <x v="201"/>
    <x v="0"/>
    <s v="United States"/>
    <s v="Gladstone"/>
    <x v="25"/>
    <n v="64118"/>
    <x v="2"/>
    <s v="TEC-AC-10002399"/>
    <x v="2"/>
    <s v="Accessories"/>
    <x v="448"/>
    <n v="38.04"/>
    <n v="2"/>
    <n v="0"/>
    <n v="12.172799999999999"/>
    <s v="Nov"/>
    <x v="23"/>
    <n v="0"/>
  </r>
  <r>
    <n v="513"/>
    <s v="CA-2013-106341"/>
    <x v="0"/>
    <d v="2013-10-21T00:00:00"/>
    <d v="2013-10-24T00:00:00"/>
    <x v="2"/>
    <s v="LF-17185"/>
    <x v="166"/>
    <x v="0"/>
    <s v="United States"/>
    <s v="Newark"/>
    <x v="24"/>
    <n v="43055"/>
    <x v="3"/>
    <s v="OFF-AR-10002053"/>
    <x v="1"/>
    <s v="Art"/>
    <x v="79"/>
    <n v="7.1519999999999992"/>
    <n v="3"/>
    <n v="0.2"/>
    <n v="0.71520000000000028"/>
    <s v="Oct"/>
    <x v="32"/>
    <n v="1"/>
  </r>
  <r>
    <n v="514"/>
    <s v="CA-2014-163405"/>
    <x v="3"/>
    <d v="2014-12-22T00:00:00"/>
    <d v="2014-12-26T00:00:00"/>
    <x v="1"/>
    <s v="BN-11515"/>
    <x v="202"/>
    <x v="0"/>
    <s v="United States"/>
    <s v="Los Angeles"/>
    <x v="1"/>
    <n v="90049"/>
    <x v="1"/>
    <s v="OFF-AR-10003811"/>
    <x v="1"/>
    <s v="Art"/>
    <x v="449"/>
    <n v="6.63"/>
    <n v="3"/>
    <n v="0"/>
    <n v="1.7901"/>
    <s v="Dec"/>
    <x v="22"/>
    <n v="1"/>
  </r>
  <r>
    <n v="515"/>
    <s v="CA-2014-163405"/>
    <x v="3"/>
    <d v="2014-12-22T00:00:00"/>
    <d v="2014-12-26T00:00:00"/>
    <x v="1"/>
    <s v="BN-11515"/>
    <x v="202"/>
    <x v="0"/>
    <s v="United States"/>
    <s v="Los Angeles"/>
    <x v="1"/>
    <n v="90049"/>
    <x v="1"/>
    <s v="OFF-AR-10001246"/>
    <x v="1"/>
    <s v="Art"/>
    <x v="450"/>
    <n v="5.88"/>
    <n v="2"/>
    <n v="0"/>
    <n v="1.7051999999999996"/>
    <s v="Dec"/>
    <x v="22"/>
    <n v="0"/>
  </r>
  <r>
    <n v="516"/>
    <s v="CA-2014-127432"/>
    <x v="3"/>
    <d v="2014-01-23T00:00:00"/>
    <d v="2014-01-28T00:00:00"/>
    <x v="1"/>
    <s v="AD-10180"/>
    <x v="57"/>
    <x v="2"/>
    <s v="United States"/>
    <s v="Great Falls"/>
    <x v="37"/>
    <n v="59405"/>
    <x v="1"/>
    <s v="TEC-CO-10003236"/>
    <x v="2"/>
    <s v="Copiers"/>
    <x v="451"/>
    <n v="2999.95"/>
    <n v="5"/>
    <n v="0"/>
    <n v="1379.9769999999999"/>
    <s v="Jan"/>
    <x v="44"/>
    <n v="1"/>
  </r>
  <r>
    <n v="517"/>
    <s v="CA-2014-127432"/>
    <x v="3"/>
    <d v="2014-01-23T00:00:00"/>
    <d v="2014-01-28T00:00:00"/>
    <x v="1"/>
    <s v="AD-10180"/>
    <x v="57"/>
    <x v="2"/>
    <s v="United States"/>
    <s v="Great Falls"/>
    <x v="37"/>
    <n v="59405"/>
    <x v="1"/>
    <s v="OFF-ST-10004507"/>
    <x v="1"/>
    <s v="Storage"/>
    <x v="452"/>
    <n v="51.449999999999996"/>
    <n v="3"/>
    <n v="0"/>
    <n v="13.891499999999999"/>
    <s v="Jan"/>
    <x v="44"/>
    <n v="0"/>
  </r>
  <r>
    <n v="518"/>
    <s v="CA-2014-127432"/>
    <x v="3"/>
    <d v="2014-01-23T00:00:00"/>
    <d v="2014-01-28T00:00:00"/>
    <x v="1"/>
    <s v="AD-10180"/>
    <x v="57"/>
    <x v="2"/>
    <s v="United States"/>
    <s v="Great Falls"/>
    <x v="37"/>
    <n v="59405"/>
    <x v="1"/>
    <s v="OFF-PA-10001667"/>
    <x v="1"/>
    <s v="Paper"/>
    <x v="453"/>
    <n v="11.96"/>
    <n v="2"/>
    <n v="0"/>
    <n v="5.3819999999999997"/>
    <s v="Jan"/>
    <x v="44"/>
    <n v="0"/>
  </r>
  <r>
    <n v="519"/>
    <s v="CA-2014-127432"/>
    <x v="3"/>
    <d v="2014-01-23T00:00:00"/>
    <d v="2014-01-28T00:00:00"/>
    <x v="1"/>
    <s v="AD-10180"/>
    <x v="57"/>
    <x v="2"/>
    <s v="United States"/>
    <s v="Great Falls"/>
    <x v="37"/>
    <n v="59405"/>
    <x v="1"/>
    <s v="OFF-ST-10004459"/>
    <x v="1"/>
    <s v="Storage"/>
    <x v="454"/>
    <n v="1126.02"/>
    <n v="3"/>
    <n v="0"/>
    <n v="56.300999999999988"/>
    <s v="Jan"/>
    <x v="44"/>
    <n v="0"/>
  </r>
  <r>
    <n v="520"/>
    <s v="CA-2012-157812"/>
    <x v="1"/>
    <d v="2012-03-22T00:00:00"/>
    <d v="2012-03-26T00:00:00"/>
    <x v="1"/>
    <s v="DB-13210"/>
    <x v="203"/>
    <x v="0"/>
    <s v="United States"/>
    <s v="Houston"/>
    <x v="5"/>
    <n v="77041"/>
    <x v="2"/>
    <s v="TEC-AC-10000171"/>
    <x v="2"/>
    <s v="Accessories"/>
    <x v="43"/>
    <n v="18.391999999999999"/>
    <n v="1"/>
    <n v="0.2"/>
    <n v="5.2877000000000001"/>
    <s v="Mar"/>
    <x v="29"/>
    <n v="1"/>
  </r>
  <r>
    <n v="521"/>
    <s v="CA-2012-157812"/>
    <x v="1"/>
    <d v="2012-03-22T00:00:00"/>
    <d v="2012-03-26T00:00:00"/>
    <x v="1"/>
    <s v="DB-13210"/>
    <x v="203"/>
    <x v="0"/>
    <s v="United States"/>
    <s v="Houston"/>
    <x v="5"/>
    <n v="77041"/>
    <x v="2"/>
    <s v="OFF-ST-10000736"/>
    <x v="1"/>
    <s v="Storage"/>
    <x v="455"/>
    <n v="129.56800000000001"/>
    <n v="2"/>
    <n v="0.2"/>
    <n v="-25.91360000000001"/>
    <s v="Mar"/>
    <x v="29"/>
    <n v="0"/>
  </r>
  <r>
    <n v="522"/>
    <s v="CA-2012-157812"/>
    <x v="1"/>
    <d v="2012-03-22T00:00:00"/>
    <d v="2012-03-26T00:00:00"/>
    <x v="1"/>
    <s v="DB-13210"/>
    <x v="203"/>
    <x v="0"/>
    <s v="United States"/>
    <s v="Houston"/>
    <x v="5"/>
    <n v="77041"/>
    <x v="2"/>
    <s v="OFF-BI-10000285"/>
    <x v="1"/>
    <s v="Binders"/>
    <x v="456"/>
    <n v="14.111999999999997"/>
    <n v="9"/>
    <n v="0.8"/>
    <n v="-21.167999999999999"/>
    <s v="Mar"/>
    <x v="29"/>
    <n v="0"/>
  </r>
  <r>
    <n v="523"/>
    <s v="CA-2014-145142"/>
    <x v="3"/>
    <d v="2014-01-24T00:00:00"/>
    <d v="2014-01-26T00:00:00"/>
    <x v="2"/>
    <s v="MC-17605"/>
    <x v="204"/>
    <x v="1"/>
    <s v="United States"/>
    <s v="Detroit"/>
    <x v="12"/>
    <n v="48234"/>
    <x v="2"/>
    <s v="FUR-TA-10001857"/>
    <x v="0"/>
    <s v="Tables"/>
    <x v="433"/>
    <n v="210.98"/>
    <n v="2"/>
    <n v="0"/>
    <n v="21.097999999999985"/>
    <s v="Jan"/>
    <x v="44"/>
    <n v="1"/>
  </r>
  <r>
    <n v="524"/>
    <s v="US-2013-139486"/>
    <x v="0"/>
    <d v="2013-05-22T00:00:00"/>
    <d v="2013-05-24T00:00:00"/>
    <x v="2"/>
    <s v="LH-17155"/>
    <x v="109"/>
    <x v="0"/>
    <s v="United States"/>
    <s v="Los Angeles"/>
    <x v="1"/>
    <n v="90032"/>
    <x v="1"/>
    <s v="TEC-PH-10003555"/>
    <x v="2"/>
    <s v="Phones"/>
    <x v="457"/>
    <n v="55.176000000000002"/>
    <n v="3"/>
    <n v="0.2"/>
    <n v="-12.414599999999997"/>
    <s v="May"/>
    <x v="35"/>
    <n v="1"/>
  </r>
  <r>
    <n v="525"/>
    <s v="US-2013-139486"/>
    <x v="0"/>
    <d v="2013-05-22T00:00:00"/>
    <d v="2013-05-24T00:00:00"/>
    <x v="2"/>
    <s v="LH-17155"/>
    <x v="109"/>
    <x v="0"/>
    <s v="United States"/>
    <s v="Los Angeles"/>
    <x v="1"/>
    <n v="90032"/>
    <x v="1"/>
    <s v="TEC-AC-10003832"/>
    <x v="2"/>
    <s v="Accessories"/>
    <x v="458"/>
    <n v="66.260000000000005"/>
    <n v="2"/>
    <n v="0"/>
    <n v="27.166600000000003"/>
    <s v="May"/>
    <x v="35"/>
    <n v="0"/>
  </r>
  <r>
    <n v="526"/>
    <s v="CA-2012-158792"/>
    <x v="1"/>
    <d v="2012-12-26T00:00:00"/>
    <d v="2013-01-02T00:00:00"/>
    <x v="1"/>
    <s v="BD-11605"/>
    <x v="205"/>
    <x v="0"/>
    <s v="United States"/>
    <s v="Lawrence"/>
    <x v="31"/>
    <n v="1841"/>
    <x v="3"/>
    <s v="OFF-FA-10002815"/>
    <x v="1"/>
    <s v="Fasteners"/>
    <x v="33"/>
    <n v="22.200000000000003"/>
    <n v="5"/>
    <n v="0"/>
    <n v="10.434000000000001"/>
    <s v="Dec"/>
    <x v="14"/>
    <n v="1"/>
  </r>
  <r>
    <n v="527"/>
    <s v="CA-2014-113558"/>
    <x v="3"/>
    <d v="2014-10-22T00:00:00"/>
    <d v="2014-10-27T00:00:00"/>
    <x v="1"/>
    <s v="PH-18790"/>
    <x v="206"/>
    <x v="2"/>
    <s v="United States"/>
    <s v="Lakeland"/>
    <x v="2"/>
    <n v="33801"/>
    <x v="0"/>
    <s v="FUR-CH-10003379"/>
    <x v="0"/>
    <s v="Chairs"/>
    <x v="459"/>
    <n v="683.95200000000011"/>
    <n v="3"/>
    <n v="0.2"/>
    <n v="42.746999999999986"/>
    <s v="Oct"/>
    <x v="13"/>
    <n v="1"/>
  </r>
  <r>
    <n v="528"/>
    <s v="CA-2014-113558"/>
    <x v="3"/>
    <d v="2014-10-22T00:00:00"/>
    <d v="2014-10-27T00:00:00"/>
    <x v="1"/>
    <s v="PH-18790"/>
    <x v="206"/>
    <x v="2"/>
    <s v="United States"/>
    <s v="Lakeland"/>
    <x v="2"/>
    <n v="33801"/>
    <x v="0"/>
    <s v="FUR-FU-10001756"/>
    <x v="0"/>
    <s v="Furnishings"/>
    <x v="282"/>
    <n v="45.695999999999998"/>
    <n v="3"/>
    <n v="0.2"/>
    <n v="5.1407999999999916"/>
    <s v="Oct"/>
    <x v="13"/>
    <n v="0"/>
  </r>
  <r>
    <n v="529"/>
    <s v="US-2012-138303"/>
    <x v="1"/>
    <d v="2012-09-03T00:00:00"/>
    <d v="2012-09-07T00:00:00"/>
    <x v="1"/>
    <s v="MG-18145"/>
    <x v="207"/>
    <x v="0"/>
    <s v="United States"/>
    <s v="Philadelphia"/>
    <x v="9"/>
    <n v="19134"/>
    <x v="3"/>
    <s v="OFF-ST-10004963"/>
    <x v="1"/>
    <s v="Storage"/>
    <x v="460"/>
    <n v="36.336000000000006"/>
    <n v="3"/>
    <n v="0.2"/>
    <n v="-7.2672000000000043"/>
    <s v="Sep"/>
    <x v="11"/>
    <n v="1"/>
  </r>
  <r>
    <n v="530"/>
    <s v="US-2012-138303"/>
    <x v="1"/>
    <d v="2012-09-03T00:00:00"/>
    <d v="2012-09-07T00:00:00"/>
    <x v="1"/>
    <s v="MG-18145"/>
    <x v="207"/>
    <x v="0"/>
    <s v="United States"/>
    <s v="Philadelphia"/>
    <x v="9"/>
    <n v="19134"/>
    <x v="3"/>
    <s v="OFF-SU-10002881"/>
    <x v="1"/>
    <s v="Supplies"/>
    <x v="461"/>
    <n v="666.24800000000005"/>
    <n v="1"/>
    <n v="0.2"/>
    <n v="-149.9058"/>
    <s v="Sep"/>
    <x v="11"/>
    <n v="0"/>
  </r>
  <r>
    <n v="531"/>
    <s v="US-2012-138303"/>
    <x v="1"/>
    <d v="2012-09-03T00:00:00"/>
    <d v="2012-09-07T00:00:00"/>
    <x v="1"/>
    <s v="MG-18145"/>
    <x v="207"/>
    <x v="0"/>
    <s v="United States"/>
    <s v="Philadelphia"/>
    <x v="9"/>
    <n v="19134"/>
    <x v="3"/>
    <s v="OFF-EN-10001335"/>
    <x v="1"/>
    <s v="Envelopes"/>
    <x v="462"/>
    <n v="52.512"/>
    <n v="6"/>
    <n v="0.2"/>
    <n v="19.692"/>
    <s v="Sep"/>
    <x v="11"/>
    <n v="0"/>
  </r>
  <r>
    <n v="532"/>
    <s v="CA-2012-102848"/>
    <x v="1"/>
    <d v="2012-11-07T00:00:00"/>
    <d v="2012-11-09T00:00:00"/>
    <x v="0"/>
    <s v="KB-16240"/>
    <x v="208"/>
    <x v="1"/>
    <s v="United States"/>
    <s v="Los Angeles"/>
    <x v="1"/>
    <n v="90036"/>
    <x v="1"/>
    <s v="FUR-CH-10000595"/>
    <x v="0"/>
    <s v="Chairs"/>
    <x v="463"/>
    <n v="190.72000000000003"/>
    <n v="1"/>
    <n v="0.2"/>
    <n v="11.919999999999987"/>
    <s v="Nov"/>
    <x v="6"/>
    <n v="1"/>
  </r>
  <r>
    <n v="533"/>
    <s v="US-2014-129441"/>
    <x v="3"/>
    <d v="2014-09-08T00:00:00"/>
    <d v="2014-09-12T00:00:00"/>
    <x v="1"/>
    <s v="JC-15340"/>
    <x v="209"/>
    <x v="0"/>
    <s v="United States"/>
    <s v="Los Angeles"/>
    <x v="1"/>
    <n v="90032"/>
    <x v="1"/>
    <s v="FUR-FU-10000448"/>
    <x v="0"/>
    <s v="Furnishings"/>
    <x v="464"/>
    <n v="47.94"/>
    <n v="3"/>
    <n v="0"/>
    <n v="2.3969999999999985"/>
    <s v="Sep"/>
    <x v="15"/>
    <n v="1"/>
  </r>
  <r>
    <n v="534"/>
    <s v="CA-2013-168753"/>
    <x v="0"/>
    <d v="2013-05-30T00:00:00"/>
    <d v="2013-06-02T00:00:00"/>
    <x v="0"/>
    <s v="RL-19615"/>
    <x v="210"/>
    <x v="0"/>
    <s v="United States"/>
    <s v="Montgomery"/>
    <x v="19"/>
    <n v="36116"/>
    <x v="0"/>
    <s v="TEC-PH-10000984"/>
    <x v="2"/>
    <s v="Phones"/>
    <x v="465"/>
    <n v="979.95"/>
    <n v="5"/>
    <n v="0"/>
    <n v="274.38600000000008"/>
    <s v="May"/>
    <x v="35"/>
    <n v="1"/>
  </r>
  <r>
    <n v="535"/>
    <s v="CA-2013-168753"/>
    <x v="0"/>
    <d v="2013-05-30T00:00:00"/>
    <d v="2013-06-02T00:00:00"/>
    <x v="0"/>
    <s v="RL-19615"/>
    <x v="210"/>
    <x v="0"/>
    <s v="United States"/>
    <s v="Montgomery"/>
    <x v="19"/>
    <n v="36116"/>
    <x v="0"/>
    <s v="OFF-BI-10002557"/>
    <x v="1"/>
    <s v="Binders"/>
    <x v="246"/>
    <n v="22.75"/>
    <n v="5"/>
    <n v="0"/>
    <n v="11.375"/>
    <s v="May"/>
    <x v="35"/>
    <n v="0"/>
  </r>
  <r>
    <n v="536"/>
    <s v="CA-2013-126613"/>
    <x v="0"/>
    <d v="2013-07-11T00:00:00"/>
    <d v="2013-07-17T00:00:00"/>
    <x v="1"/>
    <s v="AA-10375"/>
    <x v="211"/>
    <x v="0"/>
    <s v="United States"/>
    <s v="Mesa"/>
    <x v="16"/>
    <n v="85204"/>
    <x v="1"/>
    <s v="OFF-ST-10001325"/>
    <x v="1"/>
    <s v="Storage"/>
    <x v="466"/>
    <n v="16.768000000000001"/>
    <n v="2"/>
    <n v="0.2"/>
    <n v="1.4672000000000001"/>
    <s v="Jul"/>
    <x v="16"/>
    <n v="1"/>
  </r>
  <r>
    <n v="537"/>
    <s v="US-2014-122637"/>
    <x v="3"/>
    <d v="2014-09-04T00:00:00"/>
    <d v="2014-09-09T00:00:00"/>
    <x v="0"/>
    <s v="EP-13915"/>
    <x v="212"/>
    <x v="0"/>
    <s v="United States"/>
    <s v="Chicago"/>
    <x v="10"/>
    <n v="60653"/>
    <x v="2"/>
    <s v="OFF-BI-10002429"/>
    <x v="1"/>
    <s v="Binders"/>
    <x v="467"/>
    <n v="42.615999999999993"/>
    <n v="7"/>
    <n v="0.8"/>
    <n v="-68.185600000000022"/>
    <s v="Sep"/>
    <x v="15"/>
    <n v="1"/>
  </r>
  <r>
    <n v="538"/>
    <s v="CA-2012-147851"/>
    <x v="1"/>
    <d v="2012-12-03T00:00:00"/>
    <d v="2012-12-08T00:00:00"/>
    <x v="1"/>
    <s v="MP-17470"/>
    <x v="88"/>
    <x v="2"/>
    <s v="United States"/>
    <s v="New York City"/>
    <x v="15"/>
    <n v="10009"/>
    <x v="3"/>
    <s v="OFF-BI-10004528"/>
    <x v="1"/>
    <s v="Binders"/>
    <x v="468"/>
    <n v="10.752000000000001"/>
    <n v="4"/>
    <n v="0.2"/>
    <n v="3.359999999999999"/>
    <s v="Dec"/>
    <x v="14"/>
    <n v="1"/>
  </r>
  <r>
    <n v="539"/>
    <s v="CA-2012-134894"/>
    <x v="1"/>
    <d v="2012-12-07T00:00:00"/>
    <d v="2012-12-11T00:00:00"/>
    <x v="1"/>
    <s v="DK-12985"/>
    <x v="213"/>
    <x v="0"/>
    <s v="United States"/>
    <s v="Henderson"/>
    <x v="0"/>
    <n v="42420"/>
    <x v="0"/>
    <s v="OFF-AP-10001271"/>
    <x v="1"/>
    <s v="Appliances"/>
    <x v="469"/>
    <n v="152.94"/>
    <n v="3"/>
    <n v="0"/>
    <n v="41.293800000000005"/>
    <s v="Dec"/>
    <x v="14"/>
    <n v="1"/>
  </r>
  <r>
    <n v="540"/>
    <s v="CA-2012-134894"/>
    <x v="1"/>
    <d v="2012-12-07T00:00:00"/>
    <d v="2012-12-11T00:00:00"/>
    <x v="1"/>
    <s v="DK-12985"/>
    <x v="213"/>
    <x v="0"/>
    <s v="United States"/>
    <s v="Henderson"/>
    <x v="0"/>
    <n v="42420"/>
    <x v="0"/>
    <s v="FUR-CH-10002647"/>
    <x v="0"/>
    <s v="Chairs"/>
    <x v="470"/>
    <n v="283.92"/>
    <n v="4"/>
    <n v="0"/>
    <n v="70.980000000000018"/>
    <s v="Dec"/>
    <x v="14"/>
    <n v="0"/>
  </r>
  <r>
    <n v="541"/>
    <s v="CA-2011-140795"/>
    <x v="2"/>
    <d v="2011-02-02T00:00:00"/>
    <d v="2011-02-04T00:00:00"/>
    <x v="2"/>
    <s v="BD-11500"/>
    <x v="214"/>
    <x v="0"/>
    <s v="United States"/>
    <s v="Green Bay"/>
    <x v="6"/>
    <n v="54302"/>
    <x v="2"/>
    <s v="TEC-AC-10001432"/>
    <x v="2"/>
    <s v="Accessories"/>
    <x v="471"/>
    <n v="468.90000000000003"/>
    <n v="6"/>
    <n v="0"/>
    <n v="206.31600000000006"/>
    <s v="Feb"/>
    <x v="45"/>
    <n v="1"/>
  </r>
  <r>
    <n v="542"/>
    <s v="CA-2013-136924"/>
    <x v="0"/>
    <d v="2013-07-15T00:00:00"/>
    <d v="2013-07-18T00:00:00"/>
    <x v="2"/>
    <s v="ES-14080"/>
    <x v="20"/>
    <x v="1"/>
    <s v="United States"/>
    <s v="Tucson"/>
    <x v="16"/>
    <n v="85705"/>
    <x v="1"/>
    <s v="TEC-PH-10002262"/>
    <x v="2"/>
    <s v="Phones"/>
    <x v="472"/>
    <n v="380.86400000000003"/>
    <n v="8"/>
    <n v="0.2"/>
    <n v="38.086400000000026"/>
    <s v="Jul"/>
    <x v="16"/>
    <n v="1"/>
  </r>
  <r>
    <n v="543"/>
    <s v="US-2012-120131"/>
    <x v="1"/>
    <d v="2012-12-18T00:00:00"/>
    <d v="2012-12-23T00:00:00"/>
    <x v="1"/>
    <s v="LM-17065"/>
    <x v="215"/>
    <x v="0"/>
    <s v="United States"/>
    <s v="Springfield"/>
    <x v="24"/>
    <n v="45503"/>
    <x v="3"/>
    <s v="OFF-ST-10001809"/>
    <x v="1"/>
    <s v="Storage"/>
    <x v="430"/>
    <n v="646.77600000000007"/>
    <n v="9"/>
    <n v="0.2"/>
    <n v="-145.52460000000002"/>
    <s v="Dec"/>
    <x v="14"/>
    <n v="1"/>
  </r>
  <r>
    <n v="544"/>
    <s v="CA-2011-103849"/>
    <x v="2"/>
    <d v="2011-05-11T00:00:00"/>
    <d v="2011-05-16T00:00:00"/>
    <x v="1"/>
    <s v="PG-18895"/>
    <x v="38"/>
    <x v="0"/>
    <s v="United States"/>
    <s v="Fort Worth"/>
    <x v="5"/>
    <n v="76106"/>
    <x v="2"/>
    <s v="TEC-AC-10001465"/>
    <x v="2"/>
    <s v="Accessories"/>
    <x v="473"/>
    <n v="58.112000000000002"/>
    <n v="2"/>
    <n v="0.2"/>
    <n v="7.263999999999994"/>
    <s v="May"/>
    <x v="8"/>
    <n v="1"/>
  </r>
  <r>
    <n v="545"/>
    <s v="CA-2011-103849"/>
    <x v="2"/>
    <d v="2011-05-11T00:00:00"/>
    <d v="2011-05-16T00:00:00"/>
    <x v="1"/>
    <s v="PG-18895"/>
    <x v="38"/>
    <x v="0"/>
    <s v="United States"/>
    <s v="Fort Worth"/>
    <x v="5"/>
    <n v="76106"/>
    <x v="2"/>
    <s v="TEC-PH-10002597"/>
    <x v="2"/>
    <s v="Phones"/>
    <x v="474"/>
    <n v="100.792"/>
    <n v="1"/>
    <n v="0.2"/>
    <n v="6.2995000000000019"/>
    <s v="May"/>
    <x v="8"/>
    <n v="0"/>
  </r>
  <r>
    <n v="546"/>
    <s v="CA-2011-103849"/>
    <x v="2"/>
    <d v="2011-05-11T00:00:00"/>
    <d v="2011-05-16T00:00:00"/>
    <x v="1"/>
    <s v="PG-18895"/>
    <x v="38"/>
    <x v="0"/>
    <s v="United States"/>
    <s v="Fort Worth"/>
    <x v="5"/>
    <n v="76106"/>
    <x v="2"/>
    <s v="FUR-FU-10000723"/>
    <x v="0"/>
    <s v="Furnishings"/>
    <x v="475"/>
    <n v="66.112000000000009"/>
    <n v="4"/>
    <n v="0.6"/>
    <n v="-84.292799999999986"/>
    <s v="May"/>
    <x v="8"/>
    <n v="0"/>
  </r>
  <r>
    <n v="547"/>
    <s v="CA-2014-162929"/>
    <x v="3"/>
    <d v="2014-11-20T00:00:00"/>
    <d v="2014-11-23T00:00:00"/>
    <x v="2"/>
    <s v="AS-10135"/>
    <x v="216"/>
    <x v="2"/>
    <s v="United States"/>
    <s v="New York City"/>
    <x v="15"/>
    <n v="10035"/>
    <x v="3"/>
    <s v="OFF-BI-10000404"/>
    <x v="1"/>
    <s v="Binders"/>
    <x v="476"/>
    <n v="41.28"/>
    <n v="6"/>
    <n v="0.2"/>
    <n v="13.931999999999999"/>
    <s v="Nov"/>
    <x v="23"/>
    <n v="1"/>
  </r>
  <r>
    <n v="548"/>
    <s v="CA-2014-162929"/>
    <x v="3"/>
    <d v="2014-11-20T00:00:00"/>
    <d v="2014-11-23T00:00:00"/>
    <x v="2"/>
    <s v="AS-10135"/>
    <x v="216"/>
    <x v="2"/>
    <s v="United States"/>
    <s v="New York City"/>
    <x v="15"/>
    <n v="10035"/>
    <x v="3"/>
    <s v="OFF-PA-10002986"/>
    <x v="1"/>
    <s v="Paper"/>
    <x v="477"/>
    <n v="13.36"/>
    <n v="2"/>
    <n v="0"/>
    <n v="6.4127999999999998"/>
    <s v="Nov"/>
    <x v="23"/>
    <n v="0"/>
  </r>
  <r>
    <n v="549"/>
    <s v="CA-2012-113173"/>
    <x v="1"/>
    <d v="2012-11-15T00:00:00"/>
    <d v="2012-11-17T00:00:00"/>
    <x v="0"/>
    <s v="DK-13225"/>
    <x v="158"/>
    <x v="1"/>
    <s v="United States"/>
    <s v="Chicago"/>
    <x v="10"/>
    <n v="60653"/>
    <x v="2"/>
    <s v="OFF-ST-10000604"/>
    <x v="1"/>
    <s v="Storage"/>
    <x v="54"/>
    <n v="250.27199999999999"/>
    <n v="9"/>
    <n v="0.2"/>
    <n v="15.641999999999982"/>
    <s v="Nov"/>
    <x v="6"/>
    <n v="1"/>
  </r>
  <r>
    <n v="550"/>
    <s v="CA-2012-113173"/>
    <x v="1"/>
    <d v="2012-11-15T00:00:00"/>
    <d v="2012-11-17T00:00:00"/>
    <x v="0"/>
    <s v="DK-13225"/>
    <x v="158"/>
    <x v="1"/>
    <s v="United States"/>
    <s v="Chicago"/>
    <x v="10"/>
    <n v="60653"/>
    <x v="2"/>
    <s v="OFF-BI-10004738"/>
    <x v="1"/>
    <s v="Binders"/>
    <x v="92"/>
    <n v="11.363999999999997"/>
    <n v="3"/>
    <n v="0.8"/>
    <n v="-17.045999999999999"/>
    <s v="Nov"/>
    <x v="6"/>
    <n v="0"/>
  </r>
  <r>
    <n v="551"/>
    <s v="CA-2012-113173"/>
    <x v="1"/>
    <d v="2012-11-15T00:00:00"/>
    <d v="2012-11-17T00:00:00"/>
    <x v="0"/>
    <s v="DK-13225"/>
    <x v="158"/>
    <x v="1"/>
    <s v="United States"/>
    <s v="Chicago"/>
    <x v="10"/>
    <n v="60653"/>
    <x v="2"/>
    <s v="OFF-SU-10001935"/>
    <x v="1"/>
    <s v="Supplies"/>
    <x v="33"/>
    <n v="8.7200000000000006"/>
    <n v="5"/>
    <n v="0.2"/>
    <n v="-1.7440000000000015"/>
    <s v="Nov"/>
    <x v="6"/>
    <n v="0"/>
  </r>
  <r>
    <n v="552"/>
    <s v="CA-2013-136406"/>
    <x v="0"/>
    <d v="2013-04-16T00:00:00"/>
    <d v="2013-04-18T00:00:00"/>
    <x v="0"/>
    <s v="BD-11320"/>
    <x v="217"/>
    <x v="0"/>
    <s v="United States"/>
    <s v="San Francisco"/>
    <x v="1"/>
    <n v="94110"/>
    <x v="1"/>
    <s v="FUR-CH-10002024"/>
    <x v="0"/>
    <s v="Chairs"/>
    <x v="478"/>
    <n v="1121.568"/>
    <n v="2"/>
    <n v="0.2"/>
    <n v="0"/>
    <s v="Apr"/>
    <x v="25"/>
    <n v="1"/>
  </r>
  <r>
    <n v="553"/>
    <s v="CA-2014-112774"/>
    <x v="3"/>
    <d v="2014-09-12T00:00:00"/>
    <d v="2014-09-13T00:00:00"/>
    <x v="2"/>
    <s v="RC-19960"/>
    <x v="53"/>
    <x v="0"/>
    <s v="United States"/>
    <s v="Jacksonville"/>
    <x v="2"/>
    <n v="32216"/>
    <x v="0"/>
    <s v="FUR-FU-10003039"/>
    <x v="0"/>
    <s v="Furnishings"/>
    <x v="479"/>
    <n v="34.504000000000005"/>
    <n v="1"/>
    <n v="0.2"/>
    <n v="6.0381999999999998"/>
    <s v="Sep"/>
    <x v="15"/>
    <n v="1"/>
  </r>
  <r>
    <n v="554"/>
    <s v="CA-2014-101945"/>
    <x v="3"/>
    <d v="2014-11-25T00:00:00"/>
    <d v="2014-11-29T00:00:00"/>
    <x v="1"/>
    <s v="GT-14710"/>
    <x v="218"/>
    <x v="0"/>
    <s v="United States"/>
    <s v="Houston"/>
    <x v="5"/>
    <n v="77070"/>
    <x v="2"/>
    <s v="OFF-FA-10004248"/>
    <x v="1"/>
    <s v="Fasteners"/>
    <x v="480"/>
    <n v="10.824"/>
    <n v="3"/>
    <n v="0.2"/>
    <n v="2.5707"/>
    <s v="Nov"/>
    <x v="23"/>
    <n v="1"/>
  </r>
  <r>
    <n v="555"/>
    <s v="CA-2014-100650"/>
    <x v="3"/>
    <d v="2014-06-30T00:00:00"/>
    <d v="2014-07-04T00:00:00"/>
    <x v="0"/>
    <s v="DK-13225"/>
    <x v="158"/>
    <x v="1"/>
    <s v="United States"/>
    <s v="Anaheim"/>
    <x v="1"/>
    <n v="92804"/>
    <x v="1"/>
    <s v="OFF-ST-10001780"/>
    <x v="1"/>
    <s v="Storage"/>
    <x v="481"/>
    <n v="1295.78"/>
    <n v="2"/>
    <n v="0"/>
    <n v="310.98720000000003"/>
    <s v="Jun"/>
    <x v="27"/>
    <n v="1"/>
  </r>
  <r>
    <n v="556"/>
    <s v="CA-2011-155852"/>
    <x v="2"/>
    <d v="2011-03-03T00:00:00"/>
    <d v="2011-03-07T00:00:00"/>
    <x v="0"/>
    <s v="AJ-10945"/>
    <x v="219"/>
    <x v="0"/>
    <s v="United States"/>
    <s v="Wilmington"/>
    <x v="3"/>
    <n v="28403"/>
    <x v="0"/>
    <s v="OFF-AR-10003560"/>
    <x v="1"/>
    <s v="Art"/>
    <x v="482"/>
    <n v="19.456000000000003"/>
    <n v="4"/>
    <n v="0.2"/>
    <n v="3.4047999999999981"/>
    <s v="Mar"/>
    <x v="34"/>
    <n v="1"/>
  </r>
  <r>
    <n v="557"/>
    <s v="CA-2013-113243"/>
    <x v="0"/>
    <d v="2013-06-11T00:00:00"/>
    <d v="2013-06-16T00:00:00"/>
    <x v="1"/>
    <s v="OT-18730"/>
    <x v="220"/>
    <x v="0"/>
    <s v="United States"/>
    <s v="Los Angeles"/>
    <x v="1"/>
    <n v="90045"/>
    <x v="1"/>
    <s v="OFF-LA-10001297"/>
    <x v="1"/>
    <s v="Labels"/>
    <x v="483"/>
    <n v="20.7"/>
    <n v="2"/>
    <n v="0"/>
    <n v="9.9359999999999999"/>
    <s v="Jun"/>
    <x v="1"/>
    <n v="1"/>
  </r>
  <r>
    <n v="558"/>
    <s v="CA-2013-113243"/>
    <x v="0"/>
    <d v="2013-06-11T00:00:00"/>
    <d v="2013-06-16T00:00:00"/>
    <x v="1"/>
    <s v="OT-18730"/>
    <x v="220"/>
    <x v="0"/>
    <s v="United States"/>
    <s v="Los Angeles"/>
    <x v="1"/>
    <n v="90045"/>
    <x v="1"/>
    <s v="FUR-TA-10004256"/>
    <x v="0"/>
    <s v="Tables"/>
    <x v="484"/>
    <n v="1335.68"/>
    <n v="4"/>
    <n v="0.2"/>
    <n v="-217.04800000000017"/>
    <s v="Jun"/>
    <x v="1"/>
    <n v="0"/>
  </r>
  <r>
    <n v="559"/>
    <s v="CA-2013-113243"/>
    <x v="0"/>
    <d v="2013-06-11T00:00:00"/>
    <d v="2013-06-16T00:00:00"/>
    <x v="1"/>
    <s v="OT-18730"/>
    <x v="220"/>
    <x v="0"/>
    <s v="United States"/>
    <s v="Los Angeles"/>
    <x v="1"/>
    <n v="90045"/>
    <x v="1"/>
    <s v="OFF-PA-10003441"/>
    <x v="1"/>
    <s v="Paper"/>
    <x v="485"/>
    <n v="32.400000000000006"/>
    <n v="5"/>
    <n v="0"/>
    <n v="15.552000000000001"/>
    <s v="Jun"/>
    <x v="1"/>
    <n v="0"/>
  </r>
  <r>
    <n v="560"/>
    <s v="CA-2014-118731"/>
    <x v="3"/>
    <d v="2014-11-21T00:00:00"/>
    <d v="2014-11-23T00:00:00"/>
    <x v="0"/>
    <s v="LP-17080"/>
    <x v="221"/>
    <x v="0"/>
    <s v="United States"/>
    <s v="San Francisco"/>
    <x v="1"/>
    <n v="94110"/>
    <x v="1"/>
    <s v="FUR-FU-10003347"/>
    <x v="0"/>
    <s v="Furnishings"/>
    <x v="374"/>
    <n v="42.599999999999994"/>
    <n v="3"/>
    <n v="0"/>
    <n v="16.614000000000001"/>
    <s v="Nov"/>
    <x v="23"/>
    <n v="1"/>
  </r>
  <r>
    <n v="561"/>
    <s v="CA-2014-118731"/>
    <x v="3"/>
    <d v="2014-11-21T00:00:00"/>
    <d v="2014-11-23T00:00:00"/>
    <x v="0"/>
    <s v="LP-17080"/>
    <x v="221"/>
    <x v="0"/>
    <s v="United States"/>
    <s v="San Francisco"/>
    <x v="1"/>
    <n v="94110"/>
    <x v="1"/>
    <s v="OFF-BI-10000069"/>
    <x v="1"/>
    <s v="Binders"/>
    <x v="486"/>
    <n v="84.056000000000012"/>
    <n v="7"/>
    <n v="0.2"/>
    <n v="27.318199999999983"/>
    <s v="Nov"/>
    <x v="23"/>
    <n v="0"/>
  </r>
  <r>
    <n v="562"/>
    <s v="CA-2011-145576"/>
    <x v="2"/>
    <d v="2011-09-14T00:00:00"/>
    <d v="2011-09-18T00:00:00"/>
    <x v="0"/>
    <s v="CA-12775"/>
    <x v="222"/>
    <x v="0"/>
    <s v="United States"/>
    <s v="Tampa"/>
    <x v="2"/>
    <n v="33614"/>
    <x v="0"/>
    <s v="OFF-AP-10003914"/>
    <x v="1"/>
    <s v="Appliances"/>
    <x v="487"/>
    <n v="13"/>
    <n v="5"/>
    <n v="0.2"/>
    <n v="1.3000000000000007"/>
    <s v="Sep"/>
    <x v="30"/>
    <n v="1"/>
  </r>
  <r>
    <n v="563"/>
    <s v="CA-2011-145576"/>
    <x v="2"/>
    <d v="2011-09-14T00:00:00"/>
    <d v="2011-09-18T00:00:00"/>
    <x v="0"/>
    <s v="CA-12775"/>
    <x v="222"/>
    <x v="0"/>
    <s v="United States"/>
    <s v="Tampa"/>
    <x v="2"/>
    <n v="33614"/>
    <x v="0"/>
    <s v="FUR-FU-10004020"/>
    <x v="0"/>
    <s v="Furnishings"/>
    <x v="488"/>
    <n v="13.128"/>
    <n v="3"/>
    <n v="0.2"/>
    <n v="3.7743000000000002"/>
    <s v="Sep"/>
    <x v="30"/>
    <n v="0"/>
  </r>
  <r>
    <n v="564"/>
    <s v="CA-2012-130736"/>
    <x v="1"/>
    <d v="2012-12-07T00:00:00"/>
    <d v="2012-12-09T00:00:00"/>
    <x v="2"/>
    <s v="JF-15490"/>
    <x v="223"/>
    <x v="0"/>
    <s v="United States"/>
    <s v="Seattle"/>
    <x v="4"/>
    <n v="98105"/>
    <x v="1"/>
    <s v="OFF-FA-10003467"/>
    <x v="1"/>
    <s v="Fasteners"/>
    <x v="489"/>
    <n v="3.96"/>
    <n v="2"/>
    <n v="0"/>
    <n v="0"/>
    <s v="Dec"/>
    <x v="14"/>
    <n v="1"/>
  </r>
  <r>
    <n v="565"/>
    <s v="CA-2012-130736"/>
    <x v="1"/>
    <d v="2012-12-07T00:00:00"/>
    <d v="2012-12-09T00:00:00"/>
    <x v="2"/>
    <s v="JF-15490"/>
    <x v="223"/>
    <x v="0"/>
    <s v="United States"/>
    <s v="Seattle"/>
    <x v="4"/>
    <n v="98105"/>
    <x v="1"/>
    <s v="OFF-LA-10000634"/>
    <x v="1"/>
    <s v="Labels"/>
    <x v="283"/>
    <n v="2.61"/>
    <n v="1"/>
    <n v="0"/>
    <n v="1.2005999999999999"/>
    <s v="Dec"/>
    <x v="14"/>
    <n v="0"/>
  </r>
  <r>
    <n v="566"/>
    <s v="CA-2014-137099"/>
    <x v="3"/>
    <d v="2014-12-08T00:00:00"/>
    <d v="2014-12-11T00:00:00"/>
    <x v="2"/>
    <s v="FP-14320"/>
    <x v="224"/>
    <x v="0"/>
    <s v="United States"/>
    <s v="Los Angeles"/>
    <x v="1"/>
    <n v="90008"/>
    <x v="1"/>
    <s v="TEC-PH-10002496"/>
    <x v="2"/>
    <s v="Phones"/>
    <x v="490"/>
    <n v="374.37600000000003"/>
    <n v="3"/>
    <n v="0.2"/>
    <n v="46.796999999999983"/>
    <s v="Dec"/>
    <x v="22"/>
    <n v="1"/>
  </r>
  <r>
    <n v="567"/>
    <s v="CA-2014-156951"/>
    <x v="3"/>
    <d v="2014-10-02T00:00:00"/>
    <d v="2014-10-09T00:00:00"/>
    <x v="1"/>
    <s v="EB-13840"/>
    <x v="225"/>
    <x v="1"/>
    <s v="United States"/>
    <s v="Seattle"/>
    <x v="4"/>
    <n v="98105"/>
    <x v="1"/>
    <s v="OFF-PA-10004530"/>
    <x v="1"/>
    <s v="Paper"/>
    <x v="491"/>
    <n v="91.84"/>
    <n v="8"/>
    <n v="0"/>
    <n v="45.001600000000003"/>
    <s v="Oct"/>
    <x v="13"/>
    <n v="1"/>
  </r>
  <r>
    <n v="568"/>
    <s v="CA-2014-156951"/>
    <x v="3"/>
    <d v="2014-10-02T00:00:00"/>
    <d v="2014-10-09T00:00:00"/>
    <x v="1"/>
    <s v="EB-13840"/>
    <x v="225"/>
    <x v="1"/>
    <s v="United States"/>
    <s v="Seattle"/>
    <x v="4"/>
    <n v="98105"/>
    <x v="1"/>
    <s v="OFF-BI-10001107"/>
    <x v="1"/>
    <s v="Binders"/>
    <x v="492"/>
    <n v="81.088000000000008"/>
    <n v="7"/>
    <n v="0.2"/>
    <n v="27.3672"/>
    <s v="Oct"/>
    <x v="13"/>
    <n v="0"/>
  </r>
  <r>
    <n v="569"/>
    <s v="CA-2014-156951"/>
    <x v="3"/>
    <d v="2014-10-02T00:00:00"/>
    <d v="2014-10-09T00:00:00"/>
    <x v="1"/>
    <s v="EB-13840"/>
    <x v="225"/>
    <x v="1"/>
    <s v="United States"/>
    <s v="Seattle"/>
    <x v="4"/>
    <n v="98105"/>
    <x v="1"/>
    <s v="OFF-PA-10004451"/>
    <x v="1"/>
    <s v="Paper"/>
    <x v="493"/>
    <n v="19.440000000000001"/>
    <n v="3"/>
    <n v="0"/>
    <n v="9.3312000000000008"/>
    <s v="Oct"/>
    <x v="13"/>
    <n v="0"/>
  </r>
  <r>
    <n v="570"/>
    <s v="CA-2014-156951"/>
    <x v="3"/>
    <d v="2014-10-02T00:00:00"/>
    <d v="2014-10-09T00:00:00"/>
    <x v="1"/>
    <s v="EB-13840"/>
    <x v="225"/>
    <x v="1"/>
    <s v="United States"/>
    <s v="Seattle"/>
    <x v="4"/>
    <n v="98105"/>
    <x v="1"/>
    <s v="FUR-CH-10004997"/>
    <x v="0"/>
    <s v="Chairs"/>
    <x v="494"/>
    <n v="451.15199999999993"/>
    <n v="3"/>
    <n v="0.2"/>
    <n v="0"/>
    <s v="Oct"/>
    <x v="13"/>
    <n v="0"/>
  </r>
  <r>
    <n v="571"/>
    <s v="CA-2014-164826"/>
    <x v="3"/>
    <d v="2014-12-29T00:00:00"/>
    <d v="2015-01-05T00:00:00"/>
    <x v="1"/>
    <s v="JF-15415"/>
    <x v="226"/>
    <x v="0"/>
    <s v="United States"/>
    <s v="New York City"/>
    <x v="15"/>
    <n v="10024"/>
    <x v="3"/>
    <s v="OFF-LA-10001297"/>
    <x v="1"/>
    <s v="Labels"/>
    <x v="483"/>
    <n v="72.45"/>
    <n v="7"/>
    <n v="0"/>
    <n v="34.775999999999996"/>
    <s v="Dec"/>
    <x v="22"/>
    <n v="1"/>
  </r>
  <r>
    <n v="572"/>
    <s v="CA-2014-164826"/>
    <x v="3"/>
    <d v="2014-12-29T00:00:00"/>
    <d v="2015-01-05T00:00:00"/>
    <x v="1"/>
    <s v="JF-15415"/>
    <x v="226"/>
    <x v="0"/>
    <s v="United States"/>
    <s v="New York City"/>
    <x v="15"/>
    <n v="10024"/>
    <x v="3"/>
    <s v="OFF-FA-10000585"/>
    <x v="1"/>
    <s v="Fasteners"/>
    <x v="202"/>
    <n v="13.96"/>
    <n v="4"/>
    <n v="0"/>
    <n v="6.4215999999999998"/>
    <s v="Dec"/>
    <x v="22"/>
    <n v="0"/>
  </r>
  <r>
    <n v="573"/>
    <s v="CA-2014-164826"/>
    <x v="3"/>
    <d v="2014-12-29T00:00:00"/>
    <d v="2015-01-05T00:00:00"/>
    <x v="1"/>
    <s v="JF-15415"/>
    <x v="226"/>
    <x v="0"/>
    <s v="United States"/>
    <s v="New York City"/>
    <x v="15"/>
    <n v="10024"/>
    <x v="3"/>
    <s v="OFF-BI-10001922"/>
    <x v="1"/>
    <s v="Binders"/>
    <x v="302"/>
    <n v="33.264000000000003"/>
    <n v="7"/>
    <n v="0.2"/>
    <n v="11.226599999999999"/>
    <s v="Dec"/>
    <x v="22"/>
    <n v="0"/>
  </r>
  <r>
    <n v="574"/>
    <s v="CA-2014-164826"/>
    <x v="3"/>
    <d v="2014-12-29T00:00:00"/>
    <d v="2015-01-05T00:00:00"/>
    <x v="1"/>
    <s v="JF-15415"/>
    <x v="226"/>
    <x v="0"/>
    <s v="United States"/>
    <s v="New York City"/>
    <x v="15"/>
    <n v="10024"/>
    <x v="3"/>
    <s v="TEC-PH-10000347"/>
    <x v="2"/>
    <s v="Phones"/>
    <x v="495"/>
    <n v="14.850000000000001"/>
    <n v="3"/>
    <n v="0"/>
    <n v="4.0095000000000001"/>
    <s v="Dec"/>
    <x v="22"/>
    <n v="0"/>
  </r>
  <r>
    <n v="575"/>
    <s v="CA-2013-127250"/>
    <x v="0"/>
    <d v="2013-11-04T00:00:00"/>
    <d v="2013-11-08T00:00:00"/>
    <x v="1"/>
    <s v="SF-20200"/>
    <x v="227"/>
    <x v="0"/>
    <s v="United States"/>
    <s v="Marysville"/>
    <x v="4"/>
    <n v="98270"/>
    <x v="1"/>
    <s v="OFF-AR-10003394"/>
    <x v="1"/>
    <s v="Art"/>
    <x v="496"/>
    <n v="8.82"/>
    <n v="3"/>
    <n v="0"/>
    <n v="2.3814000000000002"/>
    <s v="Nov"/>
    <x v="0"/>
    <n v="1"/>
  </r>
  <r>
    <n v="576"/>
    <s v="CA-2012-149713"/>
    <x v="1"/>
    <d v="2012-09-18T00:00:00"/>
    <d v="2012-09-22T00:00:00"/>
    <x v="0"/>
    <s v="TG-21640"/>
    <x v="228"/>
    <x v="0"/>
    <s v="United States"/>
    <s v="Long Beach"/>
    <x v="1"/>
    <n v="90805"/>
    <x v="1"/>
    <s v="OFF-PA-10004530"/>
    <x v="1"/>
    <s v="Paper"/>
    <x v="491"/>
    <n v="160.72"/>
    <n v="14"/>
    <n v="0"/>
    <n v="78.752800000000008"/>
    <s v="Sep"/>
    <x v="11"/>
    <n v="1"/>
  </r>
  <r>
    <n v="577"/>
    <s v="CA-2012-149713"/>
    <x v="1"/>
    <d v="2012-09-18T00:00:00"/>
    <d v="2012-09-22T00:00:00"/>
    <x v="0"/>
    <s v="TG-21640"/>
    <x v="228"/>
    <x v="0"/>
    <s v="United States"/>
    <s v="Long Beach"/>
    <x v="1"/>
    <n v="90805"/>
    <x v="1"/>
    <s v="OFF-PA-10001450"/>
    <x v="1"/>
    <s v="Paper"/>
    <x v="497"/>
    <n v="19.920000000000002"/>
    <n v="4"/>
    <n v="0"/>
    <n v="9.7608000000000015"/>
    <s v="Sep"/>
    <x v="11"/>
    <n v="0"/>
  </r>
  <r>
    <n v="578"/>
    <s v="CA-2012-149713"/>
    <x v="1"/>
    <d v="2012-09-18T00:00:00"/>
    <d v="2012-09-22T00:00:00"/>
    <x v="0"/>
    <s v="TG-21640"/>
    <x v="228"/>
    <x v="0"/>
    <s v="United States"/>
    <s v="Long Beach"/>
    <x v="1"/>
    <n v="90805"/>
    <x v="1"/>
    <s v="OFF-SU-10001574"/>
    <x v="1"/>
    <s v="Supplies"/>
    <x v="498"/>
    <n v="7.3"/>
    <n v="2"/>
    <n v="0"/>
    <n v="2.1899999999999995"/>
    <s v="Sep"/>
    <x v="11"/>
    <n v="0"/>
  </r>
  <r>
    <n v="579"/>
    <s v="CA-2014-118640"/>
    <x v="3"/>
    <d v="2014-07-21T00:00:00"/>
    <d v="2014-07-27T00:00:00"/>
    <x v="1"/>
    <s v="CS-11950"/>
    <x v="229"/>
    <x v="0"/>
    <s v="United States"/>
    <s v="Chicago"/>
    <x v="10"/>
    <n v="60610"/>
    <x v="2"/>
    <s v="OFF-ST-10002974"/>
    <x v="1"/>
    <s v="Storage"/>
    <x v="123"/>
    <n v="69.712000000000003"/>
    <n v="2"/>
    <n v="0.2"/>
    <n v="8.7139999999999951"/>
    <s v="Jul"/>
    <x v="10"/>
    <n v="1"/>
  </r>
  <r>
    <n v="580"/>
    <s v="CA-2014-118640"/>
    <x v="3"/>
    <d v="2014-07-21T00:00:00"/>
    <d v="2014-07-27T00:00:00"/>
    <x v="1"/>
    <s v="CS-11950"/>
    <x v="229"/>
    <x v="0"/>
    <s v="United States"/>
    <s v="Chicago"/>
    <x v="10"/>
    <n v="60610"/>
    <x v="2"/>
    <s v="FUR-FU-10001475"/>
    <x v="0"/>
    <s v="Furnishings"/>
    <x v="499"/>
    <n v="8.7919999999999998"/>
    <n v="1"/>
    <n v="0.6"/>
    <n v="-5.7148000000000003"/>
    <s v="Jul"/>
    <x v="10"/>
    <n v="0"/>
  </r>
  <r>
    <n v="581"/>
    <s v="CA-2012-132906"/>
    <x v="1"/>
    <d v="2012-09-10T00:00:00"/>
    <d v="2012-09-14T00:00:00"/>
    <x v="1"/>
    <s v="CC-12145"/>
    <x v="230"/>
    <x v="0"/>
    <s v="United States"/>
    <s v="Los Angeles"/>
    <x v="1"/>
    <n v="90004"/>
    <x v="1"/>
    <s v="OFF-SU-10004498"/>
    <x v="1"/>
    <s v="Supplies"/>
    <x v="500"/>
    <n v="51.52"/>
    <n v="4"/>
    <n v="0"/>
    <n v="1.5456000000000003"/>
    <s v="Sep"/>
    <x v="11"/>
    <n v="1"/>
  </r>
  <r>
    <n v="582"/>
    <s v="CA-2014-145233"/>
    <x v="3"/>
    <d v="2014-12-02T00:00:00"/>
    <d v="2014-12-06T00:00:00"/>
    <x v="1"/>
    <s v="DV-13465"/>
    <x v="231"/>
    <x v="0"/>
    <s v="United States"/>
    <s v="Denver"/>
    <x v="22"/>
    <n v="80219"/>
    <x v="1"/>
    <s v="TEC-PH-10004977"/>
    <x v="2"/>
    <s v="Phones"/>
    <x v="34"/>
    <n v="470.37600000000009"/>
    <n v="3"/>
    <n v="0.2"/>
    <n v="52.917299999999955"/>
    <s v="Dec"/>
    <x v="22"/>
    <n v="1"/>
  </r>
  <r>
    <n v="583"/>
    <s v="CA-2014-145233"/>
    <x v="3"/>
    <d v="2014-12-02T00:00:00"/>
    <d v="2014-12-06T00:00:00"/>
    <x v="1"/>
    <s v="DV-13465"/>
    <x v="231"/>
    <x v="0"/>
    <s v="United States"/>
    <s v="Denver"/>
    <x v="22"/>
    <n v="80219"/>
    <x v="1"/>
    <s v="TEC-PH-10000586"/>
    <x v="2"/>
    <s v="Phones"/>
    <x v="501"/>
    <n v="105.584"/>
    <n v="2"/>
    <n v="0.2"/>
    <n v="9.2386000000000053"/>
    <s v="Dec"/>
    <x v="22"/>
    <n v="0"/>
  </r>
  <r>
    <n v="584"/>
    <s v="CA-2014-145233"/>
    <x v="3"/>
    <d v="2014-12-02T00:00:00"/>
    <d v="2014-12-06T00:00:00"/>
    <x v="1"/>
    <s v="DV-13465"/>
    <x v="231"/>
    <x v="0"/>
    <s v="United States"/>
    <s v="Denver"/>
    <x v="22"/>
    <n v="80219"/>
    <x v="1"/>
    <s v="OFF-AP-10000358"/>
    <x v="1"/>
    <s v="Appliances"/>
    <x v="95"/>
    <n v="31.152000000000001"/>
    <n v="3"/>
    <n v="0.2"/>
    <n v="3.5045999999999964"/>
    <s v="Dec"/>
    <x v="22"/>
    <n v="0"/>
  </r>
  <r>
    <n v="585"/>
    <s v="CA-2014-145233"/>
    <x v="3"/>
    <d v="2014-12-02T00:00:00"/>
    <d v="2014-12-06T00:00:00"/>
    <x v="1"/>
    <s v="DV-13465"/>
    <x v="231"/>
    <x v="0"/>
    <s v="United States"/>
    <s v="Denver"/>
    <x v="22"/>
    <n v="80219"/>
    <x v="1"/>
    <s v="OFF-BI-10002764"/>
    <x v="1"/>
    <s v="Binders"/>
    <x v="502"/>
    <n v="6.7830000000000004"/>
    <n v="7"/>
    <n v="0.7"/>
    <n v="-4.7480999999999973"/>
    <s v="Dec"/>
    <x v="22"/>
    <n v="0"/>
  </r>
  <r>
    <n v="586"/>
    <s v="CA-2014-145233"/>
    <x v="3"/>
    <d v="2014-12-02T00:00:00"/>
    <d v="2014-12-06T00:00:00"/>
    <x v="1"/>
    <s v="DV-13465"/>
    <x v="231"/>
    <x v="0"/>
    <s v="United States"/>
    <s v="Denver"/>
    <x v="22"/>
    <n v="80219"/>
    <x v="1"/>
    <s v="TEC-PH-10001254"/>
    <x v="2"/>
    <s v="Phones"/>
    <x v="143"/>
    <n v="406.36799999999999"/>
    <n v="4"/>
    <n v="0.2"/>
    <n v="30.477599999999981"/>
    <s v="Dec"/>
    <x v="22"/>
    <n v="0"/>
  </r>
  <r>
    <n v="587"/>
    <s v="CA-2012-128139"/>
    <x v="1"/>
    <d v="2012-07-03T00:00:00"/>
    <d v="2012-07-09T00:00:00"/>
    <x v="1"/>
    <s v="BD-11725"/>
    <x v="232"/>
    <x v="0"/>
    <s v="United States"/>
    <s v="Richmond"/>
    <x v="0"/>
    <n v="40475"/>
    <x v="0"/>
    <s v="FUR-CH-10003956"/>
    <x v="0"/>
    <s v="Chairs"/>
    <x v="363"/>
    <n v="70.98"/>
    <n v="1"/>
    <n v="0"/>
    <n v="4.968599999999995"/>
    <s v="Jul"/>
    <x v="38"/>
    <n v="1"/>
  </r>
  <r>
    <n v="588"/>
    <s v="CA-2012-128139"/>
    <x v="1"/>
    <d v="2012-07-03T00:00:00"/>
    <d v="2012-07-09T00:00:00"/>
    <x v="1"/>
    <s v="BD-11725"/>
    <x v="232"/>
    <x v="0"/>
    <s v="United States"/>
    <s v="Richmond"/>
    <x v="0"/>
    <n v="40475"/>
    <x v="0"/>
    <s v="OFF-LA-10003930"/>
    <x v="1"/>
    <s v="Labels"/>
    <x v="503"/>
    <n v="294.93"/>
    <n v="3"/>
    <n v="0"/>
    <n v="144.51570000000001"/>
    <s v="Jul"/>
    <x v="38"/>
    <n v="0"/>
  </r>
  <r>
    <n v="589"/>
    <s v="US-2013-156986"/>
    <x v="0"/>
    <d v="2013-03-21T00:00:00"/>
    <d v="2013-03-25T00:00:00"/>
    <x v="1"/>
    <s v="ZC-21910"/>
    <x v="233"/>
    <x v="0"/>
    <s v="United States"/>
    <s v="Salem"/>
    <x v="21"/>
    <n v="97301"/>
    <x v="1"/>
    <s v="TEC-PH-10003800"/>
    <x v="2"/>
    <s v="Phones"/>
    <x v="504"/>
    <n v="84.784000000000006"/>
    <n v="2"/>
    <n v="0.2"/>
    <n v="-20.136200000000006"/>
    <s v="Mar"/>
    <x v="17"/>
    <n v="1"/>
  </r>
  <r>
    <n v="590"/>
    <s v="US-2013-156986"/>
    <x v="0"/>
    <d v="2013-03-21T00:00:00"/>
    <d v="2013-03-25T00:00:00"/>
    <x v="1"/>
    <s v="ZC-21910"/>
    <x v="233"/>
    <x v="0"/>
    <s v="United States"/>
    <s v="Salem"/>
    <x v="21"/>
    <n v="97301"/>
    <x v="1"/>
    <s v="OFF-PA-10002005"/>
    <x v="1"/>
    <s v="Paper"/>
    <x v="505"/>
    <n v="20.736000000000004"/>
    <n v="4"/>
    <n v="0.2"/>
    <n v="7.2576000000000001"/>
    <s v="Mar"/>
    <x v="17"/>
    <n v="0"/>
  </r>
  <r>
    <n v="591"/>
    <s v="US-2013-156986"/>
    <x v="0"/>
    <d v="2013-03-21T00:00:00"/>
    <d v="2013-03-25T00:00:00"/>
    <x v="1"/>
    <s v="ZC-21910"/>
    <x v="233"/>
    <x v="0"/>
    <s v="United States"/>
    <s v="Salem"/>
    <x v="21"/>
    <n v="97301"/>
    <x v="1"/>
    <s v="OFF-BI-10002498"/>
    <x v="1"/>
    <s v="Binders"/>
    <x v="435"/>
    <n v="16.821000000000005"/>
    <n v="3"/>
    <n v="0.7"/>
    <n v="-12.896100000000004"/>
    <s v="Mar"/>
    <x v="17"/>
    <n v="0"/>
  </r>
  <r>
    <n v="592"/>
    <s v="US-2013-156986"/>
    <x v="0"/>
    <d v="2013-03-21T00:00:00"/>
    <d v="2013-03-25T00:00:00"/>
    <x v="1"/>
    <s v="ZC-21910"/>
    <x v="233"/>
    <x v="0"/>
    <s v="United States"/>
    <s v="Salem"/>
    <x v="21"/>
    <n v="97301"/>
    <x v="1"/>
    <s v="OFF-PA-10004101"/>
    <x v="1"/>
    <s v="Paper"/>
    <x v="506"/>
    <n v="10.368000000000002"/>
    <n v="2"/>
    <n v="0.2"/>
    <n v="3.6288"/>
    <s v="Mar"/>
    <x v="17"/>
    <n v="0"/>
  </r>
  <r>
    <n v="593"/>
    <s v="CA-2011-135405"/>
    <x v="2"/>
    <d v="2011-01-10T00:00:00"/>
    <d v="2011-01-14T00:00:00"/>
    <x v="1"/>
    <s v="MS-17830"/>
    <x v="234"/>
    <x v="0"/>
    <s v="United States"/>
    <s v="Laredo"/>
    <x v="5"/>
    <n v="78041"/>
    <x v="2"/>
    <s v="OFF-AR-10004078"/>
    <x v="1"/>
    <s v="Art"/>
    <x v="507"/>
    <n v="9.3439999999999994"/>
    <n v="2"/>
    <n v="0.2"/>
    <n v="1.1679999999999997"/>
    <s v="Jan"/>
    <x v="46"/>
    <n v="1"/>
  </r>
  <r>
    <n v="594"/>
    <s v="CA-2011-135405"/>
    <x v="2"/>
    <d v="2011-01-10T00:00:00"/>
    <d v="2011-01-14T00:00:00"/>
    <x v="1"/>
    <s v="MS-17830"/>
    <x v="234"/>
    <x v="0"/>
    <s v="United States"/>
    <s v="Laredo"/>
    <x v="5"/>
    <n v="78041"/>
    <x v="2"/>
    <s v="TEC-AC-10001266"/>
    <x v="2"/>
    <s v="Accessories"/>
    <x v="196"/>
    <n v="31.200000000000003"/>
    <n v="3"/>
    <n v="0.2"/>
    <n v="9.7499999999999964"/>
    <s v="Jan"/>
    <x v="46"/>
    <n v="0"/>
  </r>
  <r>
    <n v="595"/>
    <s v="CA-2011-131450"/>
    <x v="2"/>
    <d v="2011-08-08T00:00:00"/>
    <d v="2011-08-15T00:00:00"/>
    <x v="1"/>
    <s v="LR-16915"/>
    <x v="235"/>
    <x v="0"/>
    <s v="United States"/>
    <s v="San Diego"/>
    <x v="1"/>
    <n v="92024"/>
    <x v="1"/>
    <s v="OFF-AP-10004708"/>
    <x v="1"/>
    <s v="Appliances"/>
    <x v="508"/>
    <n v="76.12"/>
    <n v="2"/>
    <n v="0"/>
    <n v="22.074799999999996"/>
    <s v="Aug"/>
    <x v="9"/>
    <n v="1"/>
  </r>
  <r>
    <n v="596"/>
    <s v="CA-2011-131450"/>
    <x v="2"/>
    <d v="2011-08-08T00:00:00"/>
    <d v="2011-08-15T00:00:00"/>
    <x v="1"/>
    <s v="LR-16915"/>
    <x v="235"/>
    <x v="0"/>
    <s v="United States"/>
    <s v="San Diego"/>
    <x v="1"/>
    <n v="92024"/>
    <x v="1"/>
    <s v="TEC-CO-10004115"/>
    <x v="2"/>
    <s v="Copiers"/>
    <x v="356"/>
    <n v="1199.9760000000001"/>
    <n v="3"/>
    <n v="0.2"/>
    <n v="434.99130000000002"/>
    <s v="Aug"/>
    <x v="9"/>
    <n v="0"/>
  </r>
  <r>
    <n v="597"/>
    <s v="CA-2011-131450"/>
    <x v="2"/>
    <d v="2011-08-08T00:00:00"/>
    <d v="2011-08-15T00:00:00"/>
    <x v="1"/>
    <s v="LR-16915"/>
    <x v="235"/>
    <x v="0"/>
    <s v="United States"/>
    <s v="San Diego"/>
    <x v="1"/>
    <n v="92024"/>
    <x v="1"/>
    <s v="TEC-PH-10002398"/>
    <x v="2"/>
    <s v="Phones"/>
    <x v="285"/>
    <n v="445.96000000000004"/>
    <n v="5"/>
    <n v="0.2"/>
    <n v="55.744999999999948"/>
    <s v="Aug"/>
    <x v="9"/>
    <n v="0"/>
  </r>
  <r>
    <n v="598"/>
    <s v="CA-2011-131450"/>
    <x v="2"/>
    <d v="2011-08-08T00:00:00"/>
    <d v="2011-08-15T00:00:00"/>
    <x v="1"/>
    <s v="LR-16915"/>
    <x v="235"/>
    <x v="0"/>
    <s v="United States"/>
    <s v="San Diego"/>
    <x v="1"/>
    <n v="92024"/>
    <x v="1"/>
    <s v="FUR-FU-10001979"/>
    <x v="0"/>
    <s v="Furnishings"/>
    <x v="509"/>
    <n v="327.76"/>
    <n v="8"/>
    <n v="0"/>
    <n v="91.772800000000018"/>
    <s v="Aug"/>
    <x v="9"/>
    <n v="0"/>
  </r>
  <r>
    <n v="599"/>
    <s v="CA-2013-120180"/>
    <x v="0"/>
    <d v="2013-07-15T00:00:00"/>
    <d v="2013-07-17T00:00:00"/>
    <x v="2"/>
    <s v="TP-21130"/>
    <x v="236"/>
    <x v="0"/>
    <s v="United States"/>
    <s v="Philadelphia"/>
    <x v="9"/>
    <n v="19134"/>
    <x v="3"/>
    <s v="OFF-SU-10004115"/>
    <x v="1"/>
    <s v="Supplies"/>
    <x v="510"/>
    <n v="11.632"/>
    <n v="2"/>
    <n v="0.2"/>
    <n v="1.0178000000000007"/>
    <s v="Jul"/>
    <x v="16"/>
    <n v="1"/>
  </r>
  <r>
    <n v="600"/>
    <s v="US-2013-100720"/>
    <x v="0"/>
    <d v="2013-07-17T00:00:00"/>
    <d v="2013-07-22T00:00:00"/>
    <x v="1"/>
    <s v="CK-12205"/>
    <x v="237"/>
    <x v="0"/>
    <s v="United States"/>
    <s v="Philadelphia"/>
    <x v="9"/>
    <n v="19120"/>
    <x v="3"/>
    <s v="TEC-PH-10001425"/>
    <x v="2"/>
    <s v="Phones"/>
    <x v="511"/>
    <n v="143.98199999999997"/>
    <n v="3"/>
    <n v="0.4"/>
    <n v="-28.796400000000006"/>
    <s v="Jul"/>
    <x v="16"/>
    <n v="1"/>
  </r>
  <r>
    <n v="601"/>
    <s v="US-2013-100720"/>
    <x v="0"/>
    <d v="2013-07-17T00:00:00"/>
    <d v="2013-07-22T00:00:00"/>
    <x v="1"/>
    <s v="CK-12205"/>
    <x v="237"/>
    <x v="0"/>
    <s v="United States"/>
    <s v="Philadelphia"/>
    <x v="9"/>
    <n v="19120"/>
    <x v="3"/>
    <s v="TEC-PH-10003963"/>
    <x v="2"/>
    <s v="Phones"/>
    <x v="512"/>
    <n v="494.37599999999998"/>
    <n v="4"/>
    <n v="0.4"/>
    <n v="-115.35440000000006"/>
    <s v="Jul"/>
    <x v="16"/>
    <n v="0"/>
  </r>
  <r>
    <n v="602"/>
    <s v="US-2013-100720"/>
    <x v="0"/>
    <d v="2013-07-17T00:00:00"/>
    <d v="2013-07-22T00:00:00"/>
    <x v="1"/>
    <s v="CK-12205"/>
    <x v="237"/>
    <x v="0"/>
    <s v="United States"/>
    <s v="Philadelphia"/>
    <x v="9"/>
    <n v="19120"/>
    <x v="3"/>
    <s v="OFF-SU-10001574"/>
    <x v="1"/>
    <s v="Supplies"/>
    <x v="498"/>
    <n v="5.84"/>
    <n v="2"/>
    <n v="0.2"/>
    <n v="0.72999999999999954"/>
    <s v="Jul"/>
    <x v="16"/>
    <n v="0"/>
  </r>
  <r>
    <n v="603"/>
    <s v="CA-2011-149958"/>
    <x v="2"/>
    <d v="2011-03-15T00:00:00"/>
    <d v="2011-03-19T00:00:00"/>
    <x v="1"/>
    <s v="AS-10240"/>
    <x v="238"/>
    <x v="0"/>
    <s v="United States"/>
    <s v="Tampa"/>
    <x v="2"/>
    <n v="33614"/>
    <x v="0"/>
    <s v="OFF-ST-10001490"/>
    <x v="1"/>
    <s v="Storage"/>
    <x v="513"/>
    <n v="142.77600000000001"/>
    <n v="1"/>
    <n v="0.2"/>
    <n v="17.84699999999998"/>
    <s v="Mar"/>
    <x v="34"/>
    <n v="1"/>
  </r>
  <r>
    <n v="604"/>
    <s v="CA-2011-149958"/>
    <x v="2"/>
    <d v="2011-03-15T00:00:00"/>
    <d v="2011-03-19T00:00:00"/>
    <x v="1"/>
    <s v="AS-10240"/>
    <x v="238"/>
    <x v="0"/>
    <s v="United States"/>
    <s v="Tampa"/>
    <x v="2"/>
    <n v="33614"/>
    <x v="0"/>
    <s v="FUR-FU-10001756"/>
    <x v="0"/>
    <s v="Furnishings"/>
    <x v="282"/>
    <n v="45.695999999999998"/>
    <n v="3"/>
    <n v="0.2"/>
    <n v="5.1407999999999916"/>
    <s v="Mar"/>
    <x v="34"/>
    <n v="0"/>
  </r>
  <r>
    <n v="605"/>
    <s v="CA-2011-149958"/>
    <x v="2"/>
    <d v="2011-03-15T00:00:00"/>
    <d v="2011-03-19T00:00:00"/>
    <x v="1"/>
    <s v="AS-10240"/>
    <x v="238"/>
    <x v="0"/>
    <s v="United States"/>
    <s v="Tampa"/>
    <x v="2"/>
    <n v="33614"/>
    <x v="0"/>
    <s v="OFF-BI-10000773"/>
    <x v="1"/>
    <s v="Binders"/>
    <x v="381"/>
    <n v="7.218"/>
    <n v="3"/>
    <n v="0.7"/>
    <n v="-5.5338000000000012"/>
    <s v="Mar"/>
    <x v="34"/>
    <n v="0"/>
  </r>
  <r>
    <n v="606"/>
    <s v="CA-2011-149958"/>
    <x v="2"/>
    <d v="2011-03-15T00:00:00"/>
    <d v="2011-03-19T00:00:00"/>
    <x v="1"/>
    <s v="AS-10240"/>
    <x v="238"/>
    <x v="0"/>
    <s v="United States"/>
    <s v="Tampa"/>
    <x v="2"/>
    <n v="33614"/>
    <x v="0"/>
    <s v="OFF-BI-10001543"/>
    <x v="1"/>
    <s v="Binders"/>
    <x v="375"/>
    <n v="43.188000000000009"/>
    <n v="4"/>
    <n v="0.7"/>
    <n v="-31.671199999999999"/>
    <s v="Mar"/>
    <x v="34"/>
    <n v="0"/>
  </r>
  <r>
    <n v="607"/>
    <s v="CA-2011-149958"/>
    <x v="2"/>
    <d v="2011-03-15T00:00:00"/>
    <d v="2011-03-19T00:00:00"/>
    <x v="1"/>
    <s v="AS-10240"/>
    <x v="238"/>
    <x v="0"/>
    <s v="United States"/>
    <s v="Tampa"/>
    <x v="2"/>
    <n v="33614"/>
    <x v="0"/>
    <s v="OFF-PA-10002120"/>
    <x v="1"/>
    <s v="Paper"/>
    <x v="514"/>
    <n v="131.904"/>
    <n v="3"/>
    <n v="0.2"/>
    <n v="47.815200000000004"/>
    <s v="Mar"/>
    <x v="34"/>
    <n v="0"/>
  </r>
  <r>
    <n v="608"/>
    <s v="US-2011-105767"/>
    <x v="2"/>
    <d v="2011-05-23T00:00:00"/>
    <d v="2011-05-27T00:00:00"/>
    <x v="1"/>
    <s v="AR-10510"/>
    <x v="239"/>
    <x v="0"/>
    <s v="United States"/>
    <s v="Philadelphia"/>
    <x v="9"/>
    <n v="19134"/>
    <x v="3"/>
    <s v="OFF-BI-10000848"/>
    <x v="1"/>
    <s v="Binders"/>
    <x v="515"/>
    <n v="3.2820000000000005"/>
    <n v="2"/>
    <n v="0.7"/>
    <n v="-2.6256000000000004"/>
    <s v="May"/>
    <x v="8"/>
    <n v="1"/>
  </r>
  <r>
    <n v="609"/>
    <s v="US-2011-105767"/>
    <x v="2"/>
    <d v="2011-05-23T00:00:00"/>
    <d v="2011-05-27T00:00:00"/>
    <x v="1"/>
    <s v="AR-10510"/>
    <x v="239"/>
    <x v="0"/>
    <s v="United States"/>
    <s v="Philadelphia"/>
    <x v="9"/>
    <n v="19134"/>
    <x v="3"/>
    <s v="OFF-AR-10001246"/>
    <x v="1"/>
    <s v="Art"/>
    <x v="450"/>
    <n v="21.167999999999999"/>
    <n v="9"/>
    <n v="0.2"/>
    <n v="2.3813999999999984"/>
    <s v="May"/>
    <x v="8"/>
    <n v="0"/>
  </r>
  <r>
    <n v="610"/>
    <s v="US-2011-105767"/>
    <x v="2"/>
    <d v="2011-05-23T00:00:00"/>
    <d v="2011-05-27T00:00:00"/>
    <x v="1"/>
    <s v="AR-10510"/>
    <x v="239"/>
    <x v="0"/>
    <s v="United States"/>
    <s v="Philadelphia"/>
    <x v="9"/>
    <n v="19134"/>
    <x v="3"/>
    <s v="TEC-PH-10003092"/>
    <x v="2"/>
    <s v="Phones"/>
    <x v="516"/>
    <n v="55.188000000000002"/>
    <n v="2"/>
    <n v="0.4"/>
    <n v="-10.117800000000003"/>
    <s v="May"/>
    <x v="8"/>
    <n v="0"/>
  </r>
  <r>
    <n v="611"/>
    <s v="CA-2013-161816"/>
    <x v="0"/>
    <d v="2013-04-29T00:00:00"/>
    <d v="2013-05-02T00:00:00"/>
    <x v="2"/>
    <s v="NB-18655"/>
    <x v="240"/>
    <x v="1"/>
    <s v="United States"/>
    <s v="Dallas"/>
    <x v="5"/>
    <n v="75217"/>
    <x v="2"/>
    <s v="TEC-PH-10003012"/>
    <x v="2"/>
    <s v="Phones"/>
    <x v="344"/>
    <n v="369.57600000000002"/>
    <n v="3"/>
    <n v="0.2"/>
    <n v="41.577299999999951"/>
    <s v="Apr"/>
    <x v="25"/>
    <n v="1"/>
  </r>
  <r>
    <n v="612"/>
    <s v="CA-2013-161816"/>
    <x v="0"/>
    <d v="2013-04-29T00:00:00"/>
    <d v="2013-05-02T00:00:00"/>
    <x v="2"/>
    <s v="NB-18655"/>
    <x v="240"/>
    <x v="1"/>
    <s v="United States"/>
    <s v="Dallas"/>
    <x v="5"/>
    <n v="75217"/>
    <x v="2"/>
    <s v="OFF-LA-10004345"/>
    <x v="1"/>
    <s v="Labels"/>
    <x v="517"/>
    <n v="15.712000000000002"/>
    <n v="4"/>
    <n v="0.2"/>
    <n v="5.6955999999999989"/>
    <s v="Apr"/>
    <x v="25"/>
    <n v="0"/>
  </r>
  <r>
    <n v="613"/>
    <s v="CA-2013-121223"/>
    <x v="0"/>
    <d v="2013-09-12T00:00:00"/>
    <d v="2013-09-14T00:00:00"/>
    <x v="0"/>
    <s v="GD-14590"/>
    <x v="241"/>
    <x v="1"/>
    <s v="United States"/>
    <s v="Philadelphia"/>
    <x v="9"/>
    <n v="19143"/>
    <x v="3"/>
    <s v="OFF-PA-10001204"/>
    <x v="1"/>
    <s v="Paper"/>
    <x v="518"/>
    <n v="8.4480000000000004"/>
    <n v="2"/>
    <n v="0.2"/>
    <n v="2.6399999999999997"/>
    <s v="Sep"/>
    <x v="21"/>
    <n v="1"/>
  </r>
  <r>
    <n v="614"/>
    <s v="CA-2013-121223"/>
    <x v="0"/>
    <d v="2013-09-12T00:00:00"/>
    <d v="2013-09-14T00:00:00"/>
    <x v="0"/>
    <s v="GD-14590"/>
    <x v="241"/>
    <x v="1"/>
    <s v="United States"/>
    <s v="Philadelphia"/>
    <x v="9"/>
    <n v="19143"/>
    <x v="3"/>
    <s v="TEC-PH-10004667"/>
    <x v="2"/>
    <s v="Phones"/>
    <x v="519"/>
    <n v="728.94600000000003"/>
    <n v="9"/>
    <n v="0.4"/>
    <n v="-157.93830000000008"/>
    <s v="Sep"/>
    <x v="21"/>
    <n v="0"/>
  </r>
  <r>
    <n v="615"/>
    <s v="CA-2014-138611"/>
    <x v="3"/>
    <d v="2014-11-15T00:00:00"/>
    <d v="2014-11-18T00:00:00"/>
    <x v="0"/>
    <s v="CK-12595"/>
    <x v="242"/>
    <x v="0"/>
    <s v="United States"/>
    <s v="Grove City"/>
    <x v="24"/>
    <n v="43123"/>
    <x v="3"/>
    <s v="TEC-PH-10000011"/>
    <x v="2"/>
    <s v="Phones"/>
    <x v="220"/>
    <n v="119.93999999999998"/>
    <n v="10"/>
    <n v="0.4"/>
    <n v="15.99199999999999"/>
    <s v="Nov"/>
    <x v="23"/>
    <n v="1"/>
  </r>
  <r>
    <n v="616"/>
    <s v="CA-2014-138611"/>
    <x v="3"/>
    <d v="2014-11-15T00:00:00"/>
    <d v="2014-11-18T00:00:00"/>
    <x v="0"/>
    <s v="CK-12595"/>
    <x v="242"/>
    <x v="0"/>
    <s v="United States"/>
    <s v="Grove City"/>
    <x v="24"/>
    <n v="43123"/>
    <x v="3"/>
    <s v="OFF-BI-10002949"/>
    <x v="1"/>
    <s v="Binders"/>
    <x v="520"/>
    <n v="3.6480000000000006"/>
    <n v="2"/>
    <n v="0.7"/>
    <n v="-2.7967999999999993"/>
    <s v="Nov"/>
    <x v="23"/>
    <n v="0"/>
  </r>
  <r>
    <n v="617"/>
    <s v="CA-2014-117947"/>
    <x v="3"/>
    <d v="2014-08-19T00:00:00"/>
    <d v="2014-08-24T00:00:00"/>
    <x v="0"/>
    <s v="NG-18355"/>
    <x v="243"/>
    <x v="1"/>
    <s v="United States"/>
    <s v="New York City"/>
    <x v="15"/>
    <n v="10011"/>
    <x v="3"/>
    <s v="FUR-FU-10003849"/>
    <x v="0"/>
    <s v="Furnishings"/>
    <x v="521"/>
    <n v="40.479999999999997"/>
    <n v="2"/>
    <n v="0"/>
    <n v="15.787199999999999"/>
    <s v="Aug"/>
    <x v="43"/>
    <n v="1"/>
  </r>
  <r>
    <n v="618"/>
    <s v="CA-2014-117947"/>
    <x v="3"/>
    <d v="2014-08-19T00:00:00"/>
    <d v="2014-08-24T00:00:00"/>
    <x v="0"/>
    <s v="NG-18355"/>
    <x v="243"/>
    <x v="1"/>
    <s v="United States"/>
    <s v="New York City"/>
    <x v="15"/>
    <n v="10011"/>
    <x v="3"/>
    <s v="FUR-FU-10000010"/>
    <x v="0"/>
    <s v="Furnishings"/>
    <x v="522"/>
    <n v="9.94"/>
    <n v="2"/>
    <n v="0"/>
    <n v="3.0813999999999995"/>
    <s v="Aug"/>
    <x v="43"/>
    <n v="0"/>
  </r>
  <r>
    <n v="619"/>
    <s v="CA-2014-117947"/>
    <x v="3"/>
    <d v="2014-08-19T00:00:00"/>
    <d v="2014-08-24T00:00:00"/>
    <x v="0"/>
    <s v="NG-18355"/>
    <x v="243"/>
    <x v="1"/>
    <s v="United States"/>
    <s v="New York City"/>
    <x v="15"/>
    <n v="10011"/>
    <x v="3"/>
    <s v="OFF-BI-10002824"/>
    <x v="1"/>
    <s v="Binders"/>
    <x v="523"/>
    <n v="107.42400000000001"/>
    <n v="9"/>
    <n v="0.2"/>
    <n v="33.569999999999986"/>
    <s v="Aug"/>
    <x v="43"/>
    <n v="0"/>
  </r>
  <r>
    <n v="620"/>
    <s v="CA-2014-117947"/>
    <x v="3"/>
    <d v="2014-08-19T00:00:00"/>
    <d v="2014-08-24T00:00:00"/>
    <x v="0"/>
    <s v="NG-18355"/>
    <x v="243"/>
    <x v="1"/>
    <s v="United States"/>
    <s v="New York City"/>
    <x v="15"/>
    <n v="10011"/>
    <x v="3"/>
    <s v="TEC-PH-10002538"/>
    <x v="2"/>
    <s v="Phones"/>
    <x v="524"/>
    <n v="37.909999999999997"/>
    <n v="1"/>
    <n v="0"/>
    <n v="10.993899999999996"/>
    <s v="Aug"/>
    <x v="43"/>
    <n v="0"/>
  </r>
  <r>
    <n v="621"/>
    <s v="CA-2014-117947"/>
    <x v="3"/>
    <d v="2014-08-19T00:00:00"/>
    <d v="2014-08-24T00:00:00"/>
    <x v="0"/>
    <s v="NG-18355"/>
    <x v="243"/>
    <x v="1"/>
    <s v="United States"/>
    <s v="New York City"/>
    <x v="15"/>
    <n v="10011"/>
    <x v="3"/>
    <s v="FUR-FU-10000521"/>
    <x v="0"/>
    <s v="Furnishings"/>
    <x v="138"/>
    <n v="88.02"/>
    <n v="3"/>
    <n v="0"/>
    <n v="27.286199999999994"/>
    <s v="Aug"/>
    <x v="43"/>
    <n v="0"/>
  </r>
  <r>
    <n v="622"/>
    <s v="US-2011-111171"/>
    <x v="2"/>
    <d v="2011-12-26T00:00:00"/>
    <d v="2011-12-31T00:00:00"/>
    <x v="1"/>
    <s v="CA-12265"/>
    <x v="244"/>
    <x v="0"/>
    <s v="United States"/>
    <s v="Chicago"/>
    <x v="10"/>
    <n v="60610"/>
    <x v="2"/>
    <s v="OFF-BI-10002103"/>
    <x v="1"/>
    <s v="Binders"/>
    <x v="525"/>
    <n v="8.6899999999999977"/>
    <n v="5"/>
    <n v="0.8"/>
    <n v="-14.773"/>
    <s v="Dec"/>
    <x v="20"/>
    <n v="1"/>
  </r>
  <r>
    <n v="623"/>
    <s v="CA-2012-138009"/>
    <x v="1"/>
    <d v="2012-11-29T00:00:00"/>
    <d v="2012-12-03T00:00:00"/>
    <x v="1"/>
    <s v="SF-20965"/>
    <x v="245"/>
    <x v="1"/>
    <s v="United States"/>
    <s v="Dearborn"/>
    <x v="12"/>
    <n v="48126"/>
    <x v="2"/>
    <s v="FUR-CH-10004853"/>
    <x v="0"/>
    <s v="Chairs"/>
    <x v="526"/>
    <n v="301.95999999999998"/>
    <n v="2"/>
    <n v="0"/>
    <n v="87.568399999999968"/>
    <s v="Nov"/>
    <x v="6"/>
    <n v="1"/>
  </r>
  <r>
    <n v="624"/>
    <s v="CA-2012-138009"/>
    <x v="1"/>
    <d v="2012-11-29T00:00:00"/>
    <d v="2012-12-03T00:00:00"/>
    <x v="1"/>
    <s v="SF-20965"/>
    <x v="245"/>
    <x v="1"/>
    <s v="United States"/>
    <s v="Dearborn"/>
    <x v="12"/>
    <n v="48126"/>
    <x v="2"/>
    <s v="OFF-AP-10000179"/>
    <x v="1"/>
    <s v="Appliances"/>
    <x v="527"/>
    <n v="555.21"/>
    <n v="5"/>
    <n v="0.1"/>
    <n v="178.90100000000001"/>
    <s v="Nov"/>
    <x v="6"/>
    <n v="0"/>
  </r>
  <r>
    <n v="625"/>
    <s v="CA-2012-138009"/>
    <x v="1"/>
    <d v="2012-11-29T00:00:00"/>
    <d v="2012-12-03T00:00:00"/>
    <x v="1"/>
    <s v="SF-20965"/>
    <x v="245"/>
    <x v="1"/>
    <s v="United States"/>
    <s v="Dearborn"/>
    <x v="12"/>
    <n v="48126"/>
    <x v="2"/>
    <s v="OFF-ST-10001272"/>
    <x v="1"/>
    <s v="Storage"/>
    <x v="528"/>
    <n v="523.48"/>
    <n v="4"/>
    <n v="0"/>
    <n v="130.87"/>
    <s v="Nov"/>
    <x v="6"/>
    <n v="0"/>
  </r>
  <r>
    <n v="626"/>
    <s v="CA-2012-138009"/>
    <x v="1"/>
    <d v="2012-11-29T00:00:00"/>
    <d v="2012-12-03T00:00:00"/>
    <x v="1"/>
    <s v="SF-20965"/>
    <x v="245"/>
    <x v="1"/>
    <s v="United States"/>
    <s v="Dearborn"/>
    <x v="12"/>
    <n v="48126"/>
    <x v="2"/>
    <s v="OFF-AR-10004042"/>
    <x v="1"/>
    <s v="Art"/>
    <x v="30"/>
    <n v="161.82"/>
    <n v="9"/>
    <n v="0"/>
    <n v="46.927799999999984"/>
    <s v="Nov"/>
    <x v="6"/>
    <n v="0"/>
  </r>
  <r>
    <n v="627"/>
    <s v="CA-2014-163020"/>
    <x v="3"/>
    <d v="2014-09-16T00:00:00"/>
    <d v="2014-09-20T00:00:00"/>
    <x v="1"/>
    <s v="MO-17800"/>
    <x v="246"/>
    <x v="2"/>
    <s v="United States"/>
    <s v="New York City"/>
    <x v="15"/>
    <n v="10009"/>
    <x v="3"/>
    <s v="FUR-FU-10000221"/>
    <x v="0"/>
    <s v="Furnishings"/>
    <x v="529"/>
    <n v="35.56"/>
    <n v="7"/>
    <n v="0"/>
    <n v="12.090399999999999"/>
    <s v="Sep"/>
    <x v="15"/>
    <n v="1"/>
  </r>
  <r>
    <n v="628"/>
    <s v="CA-2014-153787"/>
    <x v="3"/>
    <d v="2014-05-20T00:00:00"/>
    <d v="2014-05-24T00:00:00"/>
    <x v="1"/>
    <s v="AT-10735"/>
    <x v="247"/>
    <x v="0"/>
    <s v="United States"/>
    <s v="Seattle"/>
    <x v="4"/>
    <n v="98115"/>
    <x v="1"/>
    <s v="OFF-AP-10001563"/>
    <x v="1"/>
    <s v="Appliances"/>
    <x v="530"/>
    <n v="97.16"/>
    <n v="2"/>
    <n v="0"/>
    <n v="28.176399999999987"/>
    <s v="May"/>
    <x v="24"/>
    <n v="1"/>
  </r>
  <r>
    <n v="629"/>
    <s v="CA-2014-133431"/>
    <x v="3"/>
    <d v="2014-12-18T00:00:00"/>
    <d v="2014-12-22T00:00:00"/>
    <x v="1"/>
    <s v="LC-17140"/>
    <x v="95"/>
    <x v="0"/>
    <s v="United States"/>
    <s v="San Francisco"/>
    <x v="1"/>
    <n v="94122"/>
    <x v="1"/>
    <s v="OFF-BI-10000605"/>
    <x v="1"/>
    <s v="Binders"/>
    <x v="531"/>
    <n v="15.24"/>
    <n v="5"/>
    <n v="0.2"/>
    <n v="5.1434999999999977"/>
    <s v="Dec"/>
    <x v="22"/>
    <n v="1"/>
  </r>
  <r>
    <n v="630"/>
    <s v="CA-2014-133431"/>
    <x v="3"/>
    <d v="2014-12-18T00:00:00"/>
    <d v="2014-12-22T00:00:00"/>
    <x v="1"/>
    <s v="LC-17140"/>
    <x v="95"/>
    <x v="0"/>
    <s v="United States"/>
    <s v="San Francisco"/>
    <x v="1"/>
    <n v="94122"/>
    <x v="1"/>
    <s v="OFF-PA-10002615"/>
    <x v="1"/>
    <s v="Paper"/>
    <x v="247"/>
    <n v="13.23"/>
    <n v="3"/>
    <n v="0"/>
    <n v="6.0857999999999999"/>
    <s v="Dec"/>
    <x v="22"/>
    <n v="0"/>
  </r>
  <r>
    <n v="631"/>
    <s v="US-2013-135720"/>
    <x v="0"/>
    <d v="2013-12-12T00:00:00"/>
    <d v="2013-12-14T00:00:00"/>
    <x v="0"/>
    <s v="FM-14380"/>
    <x v="248"/>
    <x v="0"/>
    <s v="United States"/>
    <s v="Aurora"/>
    <x v="22"/>
    <n v="80013"/>
    <x v="1"/>
    <s v="OFF-ST-10001963"/>
    <x v="1"/>
    <s v="Storage"/>
    <x v="532"/>
    <n v="243.38400000000001"/>
    <n v="3"/>
    <n v="0.2"/>
    <n v="-51.719100000000012"/>
    <s v="Dec"/>
    <x v="5"/>
    <n v="1"/>
  </r>
  <r>
    <n v="632"/>
    <s v="US-2013-135720"/>
    <x v="0"/>
    <d v="2013-12-12T00:00:00"/>
    <d v="2013-12-14T00:00:00"/>
    <x v="0"/>
    <s v="FM-14380"/>
    <x v="248"/>
    <x v="0"/>
    <s v="United States"/>
    <s v="Aurora"/>
    <x v="22"/>
    <n v="80013"/>
    <x v="1"/>
    <s v="TEC-AC-10001267"/>
    <x v="2"/>
    <s v="Accessories"/>
    <x v="533"/>
    <n v="119.80000000000001"/>
    <n v="5"/>
    <n v="0.2"/>
    <n v="29.950000000000003"/>
    <s v="Dec"/>
    <x v="5"/>
    <n v="0"/>
  </r>
  <r>
    <n v="633"/>
    <s v="US-2013-135720"/>
    <x v="0"/>
    <d v="2013-12-12T00:00:00"/>
    <d v="2013-12-14T00:00:00"/>
    <x v="0"/>
    <s v="FM-14380"/>
    <x v="248"/>
    <x v="0"/>
    <s v="United States"/>
    <s v="Aurora"/>
    <x v="22"/>
    <n v="80013"/>
    <x v="1"/>
    <s v="TEC-PH-10002103"/>
    <x v="2"/>
    <s v="Phones"/>
    <x v="534"/>
    <n v="300.76799999999997"/>
    <n v="4"/>
    <n v="0.2"/>
    <n v="30.076800000000006"/>
    <s v="Dec"/>
    <x v="5"/>
    <n v="0"/>
  </r>
  <r>
    <n v="634"/>
    <s v="CA-2014-144694"/>
    <x v="3"/>
    <d v="2014-09-25T00:00:00"/>
    <d v="2014-09-27T00:00:00"/>
    <x v="0"/>
    <s v="BD-11605"/>
    <x v="205"/>
    <x v="0"/>
    <s v="United States"/>
    <s v="Miami"/>
    <x v="2"/>
    <n v="33180"/>
    <x v="0"/>
    <s v="TEC-AC-10002857"/>
    <x v="2"/>
    <s v="Accessories"/>
    <x v="535"/>
    <n v="17.880000000000003"/>
    <n v="3"/>
    <n v="0.2"/>
    <n v="2.458499999999999"/>
    <s v="Sep"/>
    <x v="15"/>
    <n v="1"/>
  </r>
  <r>
    <n v="635"/>
    <s v="CA-2014-144694"/>
    <x v="3"/>
    <d v="2014-09-25T00:00:00"/>
    <d v="2014-09-27T00:00:00"/>
    <x v="0"/>
    <s v="BD-11605"/>
    <x v="205"/>
    <x v="0"/>
    <s v="United States"/>
    <s v="Miami"/>
    <x v="2"/>
    <n v="33180"/>
    <x v="0"/>
    <s v="OFF-LA-10003930"/>
    <x v="1"/>
    <s v="Labels"/>
    <x v="503"/>
    <n v="235.94400000000002"/>
    <n v="3"/>
    <n v="0.2"/>
    <n v="85.529700000000005"/>
    <s v="Sep"/>
    <x v="15"/>
    <n v="0"/>
  </r>
  <r>
    <n v="636"/>
    <s v="CA-2012-168004"/>
    <x v="1"/>
    <d v="2012-10-04T00:00:00"/>
    <d v="2012-10-09T00:00:00"/>
    <x v="0"/>
    <s v="DJ-13420"/>
    <x v="249"/>
    <x v="1"/>
    <s v="United States"/>
    <s v="Warner Robins"/>
    <x v="32"/>
    <n v="31088"/>
    <x v="0"/>
    <s v="FUR-CH-10001482"/>
    <x v="0"/>
    <s v="Chairs"/>
    <x v="536"/>
    <n v="392.93999999999994"/>
    <n v="3"/>
    <n v="0"/>
    <n v="43.223399999999984"/>
    <s v="Oct"/>
    <x v="2"/>
    <n v="1"/>
  </r>
  <r>
    <n v="637"/>
    <s v="US-2013-123470"/>
    <x v="0"/>
    <d v="2013-08-16T00:00:00"/>
    <d v="2013-08-22T00:00:00"/>
    <x v="1"/>
    <s v="ME-17725"/>
    <x v="250"/>
    <x v="0"/>
    <s v="United States"/>
    <s v="Aurora"/>
    <x v="22"/>
    <n v="80013"/>
    <x v="1"/>
    <s v="OFF-BI-10001989"/>
    <x v="1"/>
    <s v="Binders"/>
    <x v="537"/>
    <n v="18.882000000000005"/>
    <n v="3"/>
    <n v="0.7"/>
    <n v="-13.846800000000002"/>
    <s v="Aug"/>
    <x v="28"/>
    <n v="1"/>
  </r>
  <r>
    <n v="638"/>
    <s v="US-2013-123470"/>
    <x v="0"/>
    <d v="2013-08-16T00:00:00"/>
    <d v="2013-08-22T00:00:00"/>
    <x v="1"/>
    <s v="ME-17725"/>
    <x v="250"/>
    <x v="0"/>
    <s v="United States"/>
    <s v="Aurora"/>
    <x v="22"/>
    <n v="80013"/>
    <x v="1"/>
    <s v="OFF-AP-10003287"/>
    <x v="1"/>
    <s v="Appliances"/>
    <x v="538"/>
    <n v="122.328"/>
    <n v="3"/>
    <n v="0.2"/>
    <n v="12.232799999999997"/>
    <s v="Aug"/>
    <x v="28"/>
    <n v="0"/>
  </r>
  <r>
    <n v="639"/>
    <s v="CA-2013-115917"/>
    <x v="0"/>
    <d v="2013-05-21T00:00:00"/>
    <d v="2013-05-26T00:00:00"/>
    <x v="1"/>
    <s v="RB-19465"/>
    <x v="46"/>
    <x v="2"/>
    <s v="United States"/>
    <s v="Vallejo"/>
    <x v="1"/>
    <n v="94591"/>
    <x v="1"/>
    <s v="FUR-FU-10000576"/>
    <x v="0"/>
    <s v="Furnishings"/>
    <x v="219"/>
    <n v="1049.2"/>
    <n v="5"/>
    <n v="0"/>
    <n v="272.79200000000003"/>
    <s v="May"/>
    <x v="35"/>
    <n v="1"/>
  </r>
  <r>
    <n v="640"/>
    <s v="CA-2013-115917"/>
    <x v="0"/>
    <d v="2013-05-21T00:00:00"/>
    <d v="2013-05-26T00:00:00"/>
    <x v="1"/>
    <s v="RB-19465"/>
    <x v="46"/>
    <x v="2"/>
    <s v="United States"/>
    <s v="Vallejo"/>
    <x v="1"/>
    <n v="94591"/>
    <x v="1"/>
    <s v="OFF-BI-10004728"/>
    <x v="1"/>
    <s v="Binders"/>
    <x v="539"/>
    <n v="15.424000000000001"/>
    <n v="4"/>
    <n v="0.2"/>
    <n v="5.0128000000000004"/>
    <s v="May"/>
    <x v="35"/>
    <n v="0"/>
  </r>
  <r>
    <n v="641"/>
    <s v="CA-2013-147067"/>
    <x v="0"/>
    <d v="2013-12-19T00:00:00"/>
    <d v="2013-12-23T00:00:00"/>
    <x v="1"/>
    <s v="JD-16150"/>
    <x v="251"/>
    <x v="1"/>
    <s v="United States"/>
    <s v="Minneapolis"/>
    <x v="11"/>
    <n v="55407"/>
    <x v="2"/>
    <s v="FUR-FU-10000732"/>
    <x v="0"/>
    <s v="Furnishings"/>
    <x v="540"/>
    <n v="18.84"/>
    <n v="3"/>
    <n v="0"/>
    <n v="6.0287999999999995"/>
    <s v="Dec"/>
    <x v="5"/>
    <n v="1"/>
  </r>
  <r>
    <n v="642"/>
    <s v="CA-2014-167913"/>
    <x v="3"/>
    <d v="2014-07-31T00:00:00"/>
    <d v="2014-08-04T00:00:00"/>
    <x v="0"/>
    <s v="JL-15835"/>
    <x v="252"/>
    <x v="0"/>
    <s v="United States"/>
    <s v="Mission Viejo"/>
    <x v="1"/>
    <n v="92691"/>
    <x v="1"/>
    <s v="OFF-ST-10000585"/>
    <x v="1"/>
    <s v="Storage"/>
    <x v="541"/>
    <n v="330.4"/>
    <n v="2"/>
    <n v="0"/>
    <n v="85.903999999999996"/>
    <s v="Jul"/>
    <x v="10"/>
    <n v="1"/>
  </r>
  <r>
    <n v="643"/>
    <s v="CA-2014-167913"/>
    <x v="3"/>
    <d v="2014-07-31T00:00:00"/>
    <d v="2014-08-04T00:00:00"/>
    <x v="0"/>
    <s v="JL-15835"/>
    <x v="252"/>
    <x v="0"/>
    <s v="United States"/>
    <s v="Mission Viejo"/>
    <x v="1"/>
    <n v="92691"/>
    <x v="1"/>
    <s v="OFF-LA-10002787"/>
    <x v="1"/>
    <s v="Labels"/>
    <x v="542"/>
    <n v="26.25"/>
    <n v="7"/>
    <n v="0"/>
    <n v="12.599999999999998"/>
    <s v="Jul"/>
    <x v="10"/>
    <n v="0"/>
  </r>
  <r>
    <n v="644"/>
    <s v="CA-2014-106103"/>
    <x v="3"/>
    <d v="2014-06-11T00:00:00"/>
    <d v="2014-06-16T00:00:00"/>
    <x v="1"/>
    <s v="SC-20305"/>
    <x v="253"/>
    <x v="0"/>
    <s v="United States"/>
    <s v="Rochester Hills"/>
    <x v="12"/>
    <n v="48307"/>
    <x v="2"/>
    <s v="TEC-AC-10003832"/>
    <x v="2"/>
    <s v="Accessories"/>
    <x v="458"/>
    <n v="132.52000000000001"/>
    <n v="4"/>
    <n v="0"/>
    <n v="54.333200000000005"/>
    <s v="Jun"/>
    <x v="27"/>
    <n v="1"/>
  </r>
  <r>
    <n v="645"/>
    <s v="US-2014-127719"/>
    <x v="3"/>
    <d v="2014-07-22T00:00:00"/>
    <d v="2014-07-26T00:00:00"/>
    <x v="1"/>
    <s v="TW-21025"/>
    <x v="69"/>
    <x v="2"/>
    <s v="United States"/>
    <s v="Plainfield"/>
    <x v="30"/>
    <n v="7060"/>
    <x v="3"/>
    <s v="OFF-PA-10001934"/>
    <x v="1"/>
    <s v="Paper"/>
    <x v="543"/>
    <n v="6.48"/>
    <n v="1"/>
    <n v="0"/>
    <n v="3.1752000000000002"/>
    <s v="Jul"/>
    <x v="10"/>
    <n v="1"/>
  </r>
  <r>
    <n v="646"/>
    <s v="CA-2014-126221"/>
    <x v="3"/>
    <d v="2014-12-31T00:00:00"/>
    <d v="2015-01-06T00:00:00"/>
    <x v="1"/>
    <s v="CC-12430"/>
    <x v="254"/>
    <x v="2"/>
    <s v="United States"/>
    <s v="Columbus"/>
    <x v="14"/>
    <n v="47201"/>
    <x v="2"/>
    <s v="OFF-AP-10002457"/>
    <x v="1"/>
    <s v="Appliances"/>
    <x v="544"/>
    <n v="209.3"/>
    <n v="2"/>
    <n v="0"/>
    <n v="56.510999999999996"/>
    <s v="Dec"/>
    <x v="22"/>
    <n v="1"/>
  </r>
  <r>
    <n v="647"/>
    <s v="CA-2013-103947"/>
    <x v="0"/>
    <d v="2013-04-02T00:00:00"/>
    <d v="2013-04-09T00:00:00"/>
    <x v="1"/>
    <s v="BB-10990"/>
    <x v="121"/>
    <x v="1"/>
    <s v="United States"/>
    <s v="Sierra Vista"/>
    <x v="16"/>
    <n v="85635"/>
    <x v="1"/>
    <s v="OFF-FA-10003112"/>
    <x v="1"/>
    <s v="Fasteners"/>
    <x v="33"/>
    <n v="31.560000000000002"/>
    <n v="5"/>
    <n v="0.2"/>
    <n v="9.8624999999999972"/>
    <s v="Apr"/>
    <x v="25"/>
    <n v="1"/>
  </r>
  <r>
    <n v="648"/>
    <s v="CA-2013-103947"/>
    <x v="0"/>
    <d v="2013-04-02T00:00:00"/>
    <d v="2013-04-09T00:00:00"/>
    <x v="1"/>
    <s v="BB-10990"/>
    <x v="121"/>
    <x v="1"/>
    <s v="United States"/>
    <s v="Sierra Vista"/>
    <x v="16"/>
    <n v="85635"/>
    <x v="1"/>
    <s v="OFF-AP-10002350"/>
    <x v="1"/>
    <s v="Appliances"/>
    <x v="545"/>
    <n v="30.144000000000002"/>
    <n v="2"/>
    <n v="0.2"/>
    <n v="3.0143999999999993"/>
    <s v="Apr"/>
    <x v="25"/>
    <n v="0"/>
  </r>
  <r>
    <n v="649"/>
    <s v="CA-2013-160745"/>
    <x v="0"/>
    <d v="2013-12-12T00:00:00"/>
    <d v="2013-12-17T00:00:00"/>
    <x v="0"/>
    <s v="AR-10825"/>
    <x v="255"/>
    <x v="1"/>
    <s v="United States"/>
    <s v="Vancouver"/>
    <x v="4"/>
    <n v="98661"/>
    <x v="1"/>
    <s v="FUR-FU-10001935"/>
    <x v="0"/>
    <s v="Furnishings"/>
    <x v="341"/>
    <n v="14.8"/>
    <n v="4"/>
    <n v="0"/>
    <n v="6.0680000000000014"/>
    <s v="Dec"/>
    <x v="5"/>
    <n v="1"/>
  </r>
  <r>
    <n v="650"/>
    <s v="CA-2013-160745"/>
    <x v="0"/>
    <d v="2013-12-12T00:00:00"/>
    <d v="2013-12-17T00:00:00"/>
    <x v="0"/>
    <s v="AR-10825"/>
    <x v="255"/>
    <x v="1"/>
    <s v="United States"/>
    <s v="Vancouver"/>
    <x v="4"/>
    <n v="98661"/>
    <x v="1"/>
    <s v="TEC-PH-10003273"/>
    <x v="2"/>
    <s v="Phones"/>
    <x v="171"/>
    <n v="302.37599999999998"/>
    <n v="3"/>
    <n v="0.2"/>
    <n v="22.678200000000018"/>
    <s v="Dec"/>
    <x v="5"/>
    <n v="0"/>
  </r>
  <r>
    <n v="651"/>
    <s v="CA-2013-160745"/>
    <x v="0"/>
    <d v="2013-12-12T00:00:00"/>
    <d v="2013-12-17T00:00:00"/>
    <x v="0"/>
    <s v="AR-10825"/>
    <x v="255"/>
    <x v="1"/>
    <s v="United States"/>
    <s v="Vancouver"/>
    <x v="4"/>
    <n v="98661"/>
    <x v="1"/>
    <s v="TEC-AC-10001142"/>
    <x v="2"/>
    <s v="Accessories"/>
    <x v="546"/>
    <n v="316"/>
    <n v="4"/>
    <n v="0"/>
    <n v="31.599999999999966"/>
    <s v="Dec"/>
    <x v="5"/>
    <n v="0"/>
  </r>
  <r>
    <n v="652"/>
    <s v="CA-2013-132661"/>
    <x v="0"/>
    <d v="2013-10-24T00:00:00"/>
    <d v="2013-10-30T00:00:00"/>
    <x v="1"/>
    <s v="SR-20740"/>
    <x v="256"/>
    <x v="2"/>
    <s v="United States"/>
    <s v="New York City"/>
    <x v="15"/>
    <n v="10024"/>
    <x v="3"/>
    <s v="OFF-PA-10000482"/>
    <x v="1"/>
    <s v="Paper"/>
    <x v="67"/>
    <n v="379.4"/>
    <n v="10"/>
    <n v="0"/>
    <n v="178.31799999999998"/>
    <s v="Oct"/>
    <x v="32"/>
    <n v="1"/>
  </r>
  <r>
    <n v="653"/>
    <s v="CA-2014-140844"/>
    <x v="3"/>
    <d v="2014-06-20T00:00:00"/>
    <d v="2014-06-24T00:00:00"/>
    <x v="1"/>
    <s v="AR-10405"/>
    <x v="153"/>
    <x v="1"/>
    <s v="United States"/>
    <s v="New York City"/>
    <x v="15"/>
    <n v="10035"/>
    <x v="3"/>
    <s v="OFF-PA-10003892"/>
    <x v="1"/>
    <s v="Paper"/>
    <x v="62"/>
    <n v="97.82"/>
    <n v="2"/>
    <n v="0"/>
    <n v="45.975399999999993"/>
    <s v="Jun"/>
    <x v="27"/>
    <n v="1"/>
  </r>
  <r>
    <n v="654"/>
    <s v="CA-2014-140844"/>
    <x v="3"/>
    <d v="2014-06-20T00:00:00"/>
    <d v="2014-06-24T00:00:00"/>
    <x v="1"/>
    <s v="AR-10405"/>
    <x v="153"/>
    <x v="1"/>
    <s v="United States"/>
    <s v="New York City"/>
    <x v="15"/>
    <n v="10035"/>
    <x v="3"/>
    <s v="TEC-AC-10001101"/>
    <x v="2"/>
    <s v="Accessories"/>
    <x v="547"/>
    <n v="103.12"/>
    <n v="8"/>
    <n v="0"/>
    <n v="10.311999999999998"/>
    <s v="Jun"/>
    <x v="27"/>
    <n v="0"/>
  </r>
  <r>
    <n v="655"/>
    <s v="CA-2013-137239"/>
    <x v="0"/>
    <d v="2013-08-23T00:00:00"/>
    <d v="2013-08-29T00:00:00"/>
    <x v="1"/>
    <s v="CR-12730"/>
    <x v="257"/>
    <x v="0"/>
    <s v="United States"/>
    <s v="Columbus"/>
    <x v="24"/>
    <n v="43229"/>
    <x v="3"/>
    <s v="OFF-AP-10002439"/>
    <x v="1"/>
    <s v="Appliances"/>
    <x v="548"/>
    <n v="113.55200000000001"/>
    <n v="2"/>
    <n v="0.2"/>
    <n v="8.5163999999999938"/>
    <s v="Aug"/>
    <x v="28"/>
    <n v="1"/>
  </r>
  <r>
    <n v="656"/>
    <s v="CA-2013-137239"/>
    <x v="0"/>
    <d v="2013-08-23T00:00:00"/>
    <d v="2013-08-29T00:00:00"/>
    <x v="1"/>
    <s v="CR-12730"/>
    <x v="257"/>
    <x v="0"/>
    <s v="United States"/>
    <s v="Columbus"/>
    <x v="24"/>
    <n v="43229"/>
    <x v="3"/>
    <s v="OFF-BI-10002827"/>
    <x v="1"/>
    <s v="Binders"/>
    <x v="549"/>
    <n v="3.3180000000000005"/>
    <n v="2"/>
    <n v="0.7"/>
    <n v="-2.6543999999999999"/>
    <s v="Aug"/>
    <x v="28"/>
    <n v="0"/>
  </r>
  <r>
    <n v="657"/>
    <s v="CA-2013-137239"/>
    <x v="0"/>
    <d v="2013-08-23T00:00:00"/>
    <d v="2013-08-29T00:00:00"/>
    <x v="1"/>
    <s v="CR-12730"/>
    <x v="257"/>
    <x v="0"/>
    <s v="United States"/>
    <s v="Columbus"/>
    <x v="24"/>
    <n v="43229"/>
    <x v="3"/>
    <s v="OFF-EN-10002230"/>
    <x v="1"/>
    <s v="Envelopes"/>
    <x v="550"/>
    <n v="134.28800000000001"/>
    <n v="2"/>
    <n v="0.2"/>
    <n v="45.322199999999995"/>
    <s v="Aug"/>
    <x v="28"/>
    <n v="0"/>
  </r>
  <r>
    <n v="658"/>
    <s v="US-2013-156097"/>
    <x v="0"/>
    <d v="2013-09-20T00:00:00"/>
    <d v="2013-09-20T00:00:00"/>
    <x v="3"/>
    <s v="EH-14125"/>
    <x v="258"/>
    <x v="2"/>
    <s v="United States"/>
    <s v="Aurora"/>
    <x v="10"/>
    <n v="60505"/>
    <x v="2"/>
    <s v="FUR-CH-10001215"/>
    <x v="0"/>
    <s v="Chairs"/>
    <x v="440"/>
    <n v="701.37199999999996"/>
    <n v="2"/>
    <n v="0.3"/>
    <n v="-50.098000000000013"/>
    <s v="Sep"/>
    <x v="21"/>
    <n v="1"/>
  </r>
  <r>
    <n v="659"/>
    <s v="US-2013-156097"/>
    <x v="0"/>
    <d v="2013-09-20T00:00:00"/>
    <d v="2013-09-20T00:00:00"/>
    <x v="3"/>
    <s v="EH-14125"/>
    <x v="258"/>
    <x v="2"/>
    <s v="United States"/>
    <s v="Aurora"/>
    <x v="10"/>
    <n v="60505"/>
    <x v="2"/>
    <s v="OFF-BI-10004654"/>
    <x v="1"/>
    <s v="Binders"/>
    <x v="68"/>
    <n v="2.3079999999999994"/>
    <n v="2"/>
    <n v="0.8"/>
    <n v="-3.4619999999999997"/>
    <s v="Sep"/>
    <x v="21"/>
    <n v="0"/>
  </r>
  <r>
    <n v="660"/>
    <s v="CA-2012-146563"/>
    <x v="1"/>
    <d v="2012-08-24T00:00:00"/>
    <d v="2012-08-28T00:00:00"/>
    <x v="1"/>
    <s v="CB-12025"/>
    <x v="90"/>
    <x v="0"/>
    <s v="United States"/>
    <s v="Arlington"/>
    <x v="5"/>
    <n v="76017"/>
    <x v="2"/>
    <s v="OFF-ST-10001490"/>
    <x v="1"/>
    <s v="Storage"/>
    <x v="513"/>
    <n v="999.43200000000002"/>
    <n v="7"/>
    <n v="0.2"/>
    <n v="124.92899999999986"/>
    <s v="Aug"/>
    <x v="37"/>
    <n v="1"/>
  </r>
  <r>
    <n v="661"/>
    <s v="CA-2012-146563"/>
    <x v="1"/>
    <d v="2012-08-24T00:00:00"/>
    <d v="2012-08-28T00:00:00"/>
    <x v="1"/>
    <s v="CB-12025"/>
    <x v="90"/>
    <x v="0"/>
    <s v="United States"/>
    <s v="Arlington"/>
    <x v="5"/>
    <n v="76017"/>
    <x v="2"/>
    <s v="OFF-ST-10001511"/>
    <x v="1"/>
    <s v="Storage"/>
    <x v="551"/>
    <n v="724.08"/>
    <n v="14"/>
    <n v="0.2"/>
    <n v="-135.7650000000001"/>
    <s v="Aug"/>
    <x v="37"/>
    <n v="0"/>
  </r>
  <r>
    <n v="662"/>
    <s v="CA-2012-146563"/>
    <x v="1"/>
    <d v="2012-08-24T00:00:00"/>
    <d v="2012-08-28T00:00:00"/>
    <x v="1"/>
    <s v="CB-12025"/>
    <x v="90"/>
    <x v="0"/>
    <s v="United States"/>
    <s v="Arlington"/>
    <x v="5"/>
    <n v="76017"/>
    <x v="2"/>
    <s v="FUR-TA-10001768"/>
    <x v="0"/>
    <s v="Tables"/>
    <x v="114"/>
    <n v="918.78499999999985"/>
    <n v="5"/>
    <n v="0.3"/>
    <n v="-118.12950000000006"/>
    <s v="Aug"/>
    <x v="37"/>
    <n v="0"/>
  </r>
  <r>
    <n v="663"/>
    <s v="CA-2012-146563"/>
    <x v="1"/>
    <d v="2012-08-24T00:00:00"/>
    <d v="2012-08-28T00:00:00"/>
    <x v="1"/>
    <s v="CB-12025"/>
    <x v="90"/>
    <x v="0"/>
    <s v="United States"/>
    <s v="Arlington"/>
    <x v="5"/>
    <n v="76017"/>
    <x v="2"/>
    <s v="OFF-BI-10003981"/>
    <x v="1"/>
    <s v="Binders"/>
    <x v="109"/>
    <n v="2.7239999999999993"/>
    <n v="3"/>
    <n v="0.8"/>
    <n v="-4.2222000000000008"/>
    <s v="Aug"/>
    <x v="37"/>
    <n v="0"/>
  </r>
  <r>
    <n v="664"/>
    <s v="CA-2013-123666"/>
    <x v="0"/>
    <d v="2013-03-27T00:00:00"/>
    <d v="2013-03-31T00:00:00"/>
    <x v="1"/>
    <s v="SP-20545"/>
    <x v="259"/>
    <x v="1"/>
    <s v="United States"/>
    <s v="New York City"/>
    <x v="15"/>
    <n v="10011"/>
    <x v="3"/>
    <s v="OFF-ST-10001522"/>
    <x v="1"/>
    <s v="Storage"/>
    <x v="195"/>
    <n v="459.95"/>
    <n v="5"/>
    <n v="0"/>
    <n v="18.397999999999968"/>
    <s v="Mar"/>
    <x v="17"/>
    <n v="1"/>
  </r>
  <r>
    <n v="665"/>
    <s v="CA-2013-143308"/>
    <x v="0"/>
    <d v="2013-11-05T00:00:00"/>
    <d v="2013-11-05T00:00:00"/>
    <x v="3"/>
    <s v="RC-19825"/>
    <x v="116"/>
    <x v="0"/>
    <s v="United States"/>
    <s v="Louisville"/>
    <x v="0"/>
    <n v="40214"/>
    <x v="0"/>
    <s v="OFF-FA-10000621"/>
    <x v="1"/>
    <s v="Fasteners"/>
    <x v="110"/>
    <n v="10.74"/>
    <n v="3"/>
    <n v="0"/>
    <n v="5.2625999999999999"/>
    <s v="Nov"/>
    <x v="0"/>
    <n v="1"/>
  </r>
  <r>
    <n v="666"/>
    <s v="CA-2014-132682"/>
    <x v="3"/>
    <d v="2014-06-09T00:00:00"/>
    <d v="2014-06-11T00:00:00"/>
    <x v="0"/>
    <s v="TH-21235"/>
    <x v="260"/>
    <x v="1"/>
    <s v="United States"/>
    <s v="Dallas"/>
    <x v="5"/>
    <n v="75081"/>
    <x v="2"/>
    <s v="OFF-SU-10004231"/>
    <x v="1"/>
    <s v="Supplies"/>
    <x v="552"/>
    <n v="23.76"/>
    <n v="3"/>
    <n v="0.2"/>
    <n v="2.0789999999999997"/>
    <s v="Jun"/>
    <x v="27"/>
    <n v="1"/>
  </r>
  <r>
    <n v="667"/>
    <s v="CA-2014-132682"/>
    <x v="3"/>
    <d v="2014-06-09T00:00:00"/>
    <d v="2014-06-11T00:00:00"/>
    <x v="0"/>
    <s v="TH-21235"/>
    <x v="260"/>
    <x v="1"/>
    <s v="United States"/>
    <s v="Dallas"/>
    <x v="5"/>
    <n v="75081"/>
    <x v="2"/>
    <s v="OFF-PA-10000474"/>
    <x v="1"/>
    <s v="Paper"/>
    <x v="33"/>
    <n v="85.055999999999997"/>
    <n v="3"/>
    <n v="0.2"/>
    <n v="28.706399999999991"/>
    <s v="Jun"/>
    <x v="27"/>
    <n v="0"/>
  </r>
  <r>
    <n v="668"/>
    <s v="CA-2014-132682"/>
    <x v="3"/>
    <d v="2014-06-09T00:00:00"/>
    <d v="2014-06-11T00:00:00"/>
    <x v="0"/>
    <s v="TH-21235"/>
    <x v="260"/>
    <x v="1"/>
    <s v="United States"/>
    <s v="Dallas"/>
    <x v="5"/>
    <n v="75081"/>
    <x v="2"/>
    <s v="TEC-PH-10004042"/>
    <x v="2"/>
    <s v="Phones"/>
    <x v="553"/>
    <n v="381.57600000000002"/>
    <n v="3"/>
    <n v="0.2"/>
    <n v="28.618200000000002"/>
    <s v="Jun"/>
    <x v="27"/>
    <n v="0"/>
  </r>
  <r>
    <n v="669"/>
    <s v="CA-2011-156314"/>
    <x v="2"/>
    <d v="2011-12-24T00:00:00"/>
    <d v="2011-12-26T00:00:00"/>
    <x v="2"/>
    <s v="RP-19390"/>
    <x v="261"/>
    <x v="0"/>
    <s v="United States"/>
    <s v="Cleveland"/>
    <x v="24"/>
    <n v="44105"/>
    <x v="3"/>
    <s v="FUR-FU-10003096"/>
    <x v="0"/>
    <s v="Furnishings"/>
    <x v="554"/>
    <n v="30.36"/>
    <n v="5"/>
    <n v="0.2"/>
    <n v="8.7285000000000004"/>
    <s v="Dec"/>
    <x v="20"/>
    <n v="1"/>
  </r>
  <r>
    <n v="670"/>
    <s v="US-2014-106663"/>
    <x v="3"/>
    <d v="2014-06-10T00:00:00"/>
    <d v="2014-06-14T00:00:00"/>
    <x v="1"/>
    <s v="MO-17800"/>
    <x v="246"/>
    <x v="2"/>
    <s v="United States"/>
    <s v="Chicago"/>
    <x v="10"/>
    <n v="60653"/>
    <x v="2"/>
    <s v="FUR-FU-10002759"/>
    <x v="0"/>
    <s v="Furnishings"/>
    <x v="555"/>
    <n v="23.976000000000003"/>
    <n v="3"/>
    <n v="0.6"/>
    <n v="-14.385599999999997"/>
    <s v="Jun"/>
    <x v="27"/>
    <n v="1"/>
  </r>
  <r>
    <n v="671"/>
    <s v="US-2014-106663"/>
    <x v="3"/>
    <d v="2014-06-10T00:00:00"/>
    <d v="2014-06-14T00:00:00"/>
    <x v="1"/>
    <s v="MO-17800"/>
    <x v="246"/>
    <x v="2"/>
    <s v="United States"/>
    <s v="Chicago"/>
    <x v="10"/>
    <n v="60653"/>
    <x v="2"/>
    <s v="FUR-TA-10000688"/>
    <x v="0"/>
    <s v="Tables"/>
    <x v="556"/>
    <n v="108.925"/>
    <n v="1"/>
    <n v="0.5"/>
    <n v="-71.890500000000017"/>
    <s v="Jun"/>
    <x v="27"/>
    <n v="0"/>
  </r>
  <r>
    <n v="672"/>
    <s v="US-2014-106663"/>
    <x v="3"/>
    <d v="2014-06-10T00:00:00"/>
    <d v="2014-06-14T00:00:00"/>
    <x v="1"/>
    <s v="MO-17800"/>
    <x v="246"/>
    <x v="2"/>
    <s v="United States"/>
    <s v="Chicago"/>
    <x v="10"/>
    <n v="60653"/>
    <x v="2"/>
    <s v="OFF-PA-10002377"/>
    <x v="1"/>
    <s v="Paper"/>
    <x v="557"/>
    <n v="36.351999999999997"/>
    <n v="8"/>
    <n v="0.2"/>
    <n v="11.359999999999998"/>
    <s v="Jun"/>
    <x v="27"/>
    <n v="0"/>
  </r>
  <r>
    <n v="673"/>
    <s v="CA-2014-111178"/>
    <x v="3"/>
    <d v="2014-06-16T00:00:00"/>
    <d v="2014-06-23T00:00:00"/>
    <x v="1"/>
    <s v="TD-20995"/>
    <x v="143"/>
    <x v="0"/>
    <s v="United States"/>
    <s v="Quincy"/>
    <x v="10"/>
    <n v="62301"/>
    <x v="2"/>
    <s v="OFF-AR-10001954"/>
    <x v="1"/>
    <s v="Art"/>
    <x v="558"/>
    <n v="19.559999999999999"/>
    <n v="5"/>
    <n v="0.2"/>
    <n v="1.7115"/>
    <s v="Jun"/>
    <x v="27"/>
    <n v="1"/>
  </r>
  <r>
    <n v="674"/>
    <s v="CA-2014-130351"/>
    <x v="3"/>
    <d v="2014-12-06T00:00:00"/>
    <d v="2014-12-09T00:00:00"/>
    <x v="2"/>
    <s v="RB-19570"/>
    <x v="262"/>
    <x v="0"/>
    <s v="United States"/>
    <s v="Columbus"/>
    <x v="14"/>
    <n v="47201"/>
    <x v="2"/>
    <s v="OFF-AP-10004532"/>
    <x v="1"/>
    <s v="Appliances"/>
    <x v="559"/>
    <n v="61.44"/>
    <n v="3"/>
    <n v="0"/>
    <n v="16.588799999999999"/>
    <s v="Dec"/>
    <x v="22"/>
    <n v="1"/>
  </r>
  <r>
    <n v="675"/>
    <s v="CA-2014-130351"/>
    <x v="3"/>
    <d v="2014-12-06T00:00:00"/>
    <d v="2014-12-09T00:00:00"/>
    <x v="2"/>
    <s v="RB-19570"/>
    <x v="262"/>
    <x v="0"/>
    <s v="United States"/>
    <s v="Columbus"/>
    <x v="14"/>
    <n v="47201"/>
    <x v="2"/>
    <s v="OFF-PA-10002137"/>
    <x v="1"/>
    <s v="Paper"/>
    <x v="560"/>
    <n v="38.9"/>
    <n v="5"/>
    <n v="0"/>
    <n v="17.504999999999995"/>
    <s v="Dec"/>
    <x v="22"/>
    <n v="0"/>
  </r>
  <r>
    <n v="676"/>
    <s v="CA-2014-130351"/>
    <x v="3"/>
    <d v="2014-12-06T00:00:00"/>
    <d v="2014-12-09T00:00:00"/>
    <x v="2"/>
    <s v="RB-19570"/>
    <x v="262"/>
    <x v="0"/>
    <s v="United States"/>
    <s v="Columbus"/>
    <x v="14"/>
    <n v="47201"/>
    <x v="2"/>
    <s v="TEC-AC-10003832"/>
    <x v="2"/>
    <s v="Accessories"/>
    <x v="458"/>
    <n v="99.390000000000015"/>
    <n v="3"/>
    <n v="0"/>
    <n v="40.749900000000004"/>
    <s v="Dec"/>
    <x v="22"/>
    <n v="0"/>
  </r>
  <r>
    <n v="677"/>
    <s v="US-2014-119438"/>
    <x v="3"/>
    <d v="2014-03-19T00:00:00"/>
    <d v="2014-03-24T00:00:00"/>
    <x v="1"/>
    <s v="CD-11980"/>
    <x v="263"/>
    <x v="0"/>
    <s v="United States"/>
    <s v="Tyler"/>
    <x v="5"/>
    <n v="75701"/>
    <x v="2"/>
    <s v="OFF-AP-10000804"/>
    <x v="1"/>
    <s v="Appliances"/>
    <x v="561"/>
    <n v="2.6879999999999997"/>
    <n v="3"/>
    <n v="0.8"/>
    <n v="-7.3920000000000021"/>
    <s v="Mar"/>
    <x v="42"/>
    <n v="1"/>
  </r>
  <r>
    <n v="678"/>
    <s v="US-2014-119438"/>
    <x v="3"/>
    <d v="2014-03-19T00:00:00"/>
    <d v="2014-03-24T00:00:00"/>
    <x v="1"/>
    <s v="CD-11980"/>
    <x v="263"/>
    <x v="0"/>
    <s v="United States"/>
    <s v="Tyler"/>
    <x v="5"/>
    <n v="75701"/>
    <x v="2"/>
    <s v="TEC-AC-10003614"/>
    <x v="2"/>
    <s v="Accessories"/>
    <x v="562"/>
    <n v="27.816000000000003"/>
    <n v="3"/>
    <n v="0.2"/>
    <n v="4.5200999999999958"/>
    <s v="Mar"/>
    <x v="42"/>
    <n v="0"/>
  </r>
  <r>
    <n v="679"/>
    <s v="US-2014-119438"/>
    <x v="3"/>
    <d v="2014-03-19T00:00:00"/>
    <d v="2014-03-24T00:00:00"/>
    <x v="1"/>
    <s v="CD-11980"/>
    <x v="263"/>
    <x v="0"/>
    <s v="United States"/>
    <s v="Tyler"/>
    <x v="5"/>
    <n v="75701"/>
    <x v="2"/>
    <s v="FUR-FU-10003553"/>
    <x v="0"/>
    <s v="Furnishings"/>
    <x v="563"/>
    <n v="82.524000000000001"/>
    <n v="3"/>
    <n v="0.6"/>
    <n v="-41.261999999999972"/>
    <s v="Mar"/>
    <x v="42"/>
    <n v="0"/>
  </r>
  <r>
    <n v="680"/>
    <s v="US-2014-119438"/>
    <x v="3"/>
    <d v="2014-03-19T00:00:00"/>
    <d v="2014-03-24T00:00:00"/>
    <x v="1"/>
    <s v="CD-11980"/>
    <x v="263"/>
    <x v="0"/>
    <s v="United States"/>
    <s v="Tyler"/>
    <x v="5"/>
    <n v="75701"/>
    <x v="2"/>
    <s v="OFF-BI-10004632"/>
    <x v="1"/>
    <s v="Binders"/>
    <x v="564"/>
    <n v="182.99399999999997"/>
    <n v="3"/>
    <n v="0.8"/>
    <n v="-320.23950000000013"/>
    <s v="Mar"/>
    <x v="42"/>
    <n v="0"/>
  </r>
  <r>
    <n v="681"/>
    <s v="CA-2013-164511"/>
    <x v="0"/>
    <d v="2013-11-20T00:00:00"/>
    <d v="2013-11-25T00:00:00"/>
    <x v="1"/>
    <s v="DJ-13630"/>
    <x v="264"/>
    <x v="0"/>
    <s v="United States"/>
    <s v="New York City"/>
    <x v="15"/>
    <n v="10024"/>
    <x v="3"/>
    <s v="OFF-BI-10003305"/>
    <x v="1"/>
    <s v="Binders"/>
    <x v="565"/>
    <n v="14.352000000000002"/>
    <n v="3"/>
    <n v="0.2"/>
    <n v="4.6643999999999988"/>
    <s v="Nov"/>
    <x v="0"/>
    <n v="1"/>
  </r>
  <r>
    <n v="682"/>
    <s v="CA-2013-164511"/>
    <x v="0"/>
    <d v="2013-11-20T00:00:00"/>
    <d v="2013-11-25T00:00:00"/>
    <x v="1"/>
    <s v="DJ-13630"/>
    <x v="264"/>
    <x v="0"/>
    <s v="United States"/>
    <s v="New York City"/>
    <x v="15"/>
    <n v="10024"/>
    <x v="3"/>
    <s v="OFF-ST-10002583"/>
    <x v="1"/>
    <s v="Storage"/>
    <x v="566"/>
    <n v="64.959999999999994"/>
    <n v="2"/>
    <n v="0"/>
    <n v="2.598399999999998"/>
    <s v="Nov"/>
    <x v="0"/>
    <n v="0"/>
  </r>
  <r>
    <n v="683"/>
    <s v="CA-2013-164511"/>
    <x v="0"/>
    <d v="2013-11-20T00:00:00"/>
    <d v="2013-11-25T00:00:00"/>
    <x v="1"/>
    <s v="DJ-13630"/>
    <x v="264"/>
    <x v="0"/>
    <s v="United States"/>
    <s v="New York City"/>
    <x v="15"/>
    <n v="10024"/>
    <x v="3"/>
    <s v="OFF-ST-10004507"/>
    <x v="1"/>
    <s v="Storage"/>
    <x v="452"/>
    <n v="68.599999999999994"/>
    <n v="4"/>
    <n v="0"/>
    <n v="18.521999999999998"/>
    <s v="Nov"/>
    <x v="0"/>
    <n v="0"/>
  </r>
  <r>
    <n v="684"/>
    <s v="US-2014-168116"/>
    <x v="3"/>
    <d v="2014-11-05T00:00:00"/>
    <d v="2014-11-05T00:00:00"/>
    <x v="3"/>
    <s v="GT-14635"/>
    <x v="265"/>
    <x v="1"/>
    <s v="United States"/>
    <s v="Burlington"/>
    <x v="3"/>
    <n v="27217"/>
    <x v="0"/>
    <s v="TEC-MA-10004125"/>
    <x v="2"/>
    <s v="Machines"/>
    <x v="567"/>
    <n v="7999.98"/>
    <n v="4"/>
    <n v="0.5"/>
    <n v="-3839.9903999999988"/>
    <s v="Nov"/>
    <x v="23"/>
    <n v="1"/>
  </r>
  <r>
    <n v="685"/>
    <s v="US-2014-168116"/>
    <x v="3"/>
    <d v="2014-11-05T00:00:00"/>
    <d v="2014-11-05T00:00:00"/>
    <x v="3"/>
    <s v="GT-14635"/>
    <x v="265"/>
    <x v="1"/>
    <s v="United States"/>
    <s v="Burlington"/>
    <x v="3"/>
    <n v="27217"/>
    <x v="0"/>
    <s v="OFF-AP-10002457"/>
    <x v="1"/>
    <s v="Appliances"/>
    <x v="544"/>
    <n v="167.44000000000003"/>
    <n v="2"/>
    <n v="0.2"/>
    <n v="14.650999999999989"/>
    <s v="Nov"/>
    <x v="23"/>
    <n v="0"/>
  </r>
  <r>
    <n v="686"/>
    <s v="CA-2011-157784"/>
    <x v="2"/>
    <d v="2011-07-05T00:00:00"/>
    <d v="2011-07-08T00:00:00"/>
    <x v="2"/>
    <s v="MC-17845"/>
    <x v="266"/>
    <x v="0"/>
    <s v="United States"/>
    <s v="Jackson"/>
    <x v="35"/>
    <n v="39212"/>
    <x v="0"/>
    <s v="TEC-AC-10003911"/>
    <x v="2"/>
    <s v="Accessories"/>
    <x v="327"/>
    <n v="479.97"/>
    <n v="3"/>
    <n v="0"/>
    <n v="163.18979999999999"/>
    <s v="Jul"/>
    <x v="39"/>
    <n v="1"/>
  </r>
  <r>
    <n v="687"/>
    <s v="CA-2011-157784"/>
    <x v="2"/>
    <d v="2011-07-05T00:00:00"/>
    <d v="2011-07-08T00:00:00"/>
    <x v="2"/>
    <s v="MC-17845"/>
    <x v="266"/>
    <x v="0"/>
    <s v="United States"/>
    <s v="Jackson"/>
    <x v="35"/>
    <n v="39212"/>
    <x v="0"/>
    <s v="OFF-LA-10001934"/>
    <x v="1"/>
    <s v="Labels"/>
    <x v="568"/>
    <n v="14.62"/>
    <n v="2"/>
    <n v="0"/>
    <n v="6.8713999999999995"/>
    <s v="Jul"/>
    <x v="39"/>
    <n v="0"/>
  </r>
  <r>
    <n v="688"/>
    <s v="CA-2011-157784"/>
    <x v="2"/>
    <d v="2011-07-05T00:00:00"/>
    <d v="2011-07-08T00:00:00"/>
    <x v="2"/>
    <s v="MC-17845"/>
    <x v="266"/>
    <x v="0"/>
    <s v="United States"/>
    <s v="Jackson"/>
    <x v="35"/>
    <n v="39212"/>
    <x v="0"/>
    <s v="OFF-PA-10000304"/>
    <x v="1"/>
    <s v="Paper"/>
    <x v="88"/>
    <n v="19.440000000000001"/>
    <n v="3"/>
    <n v="0"/>
    <n v="9.3312000000000008"/>
    <s v="Jul"/>
    <x v="39"/>
    <n v="0"/>
  </r>
  <r>
    <n v="689"/>
    <s v="CA-2014-161480"/>
    <x v="3"/>
    <d v="2014-12-26T00:00:00"/>
    <d v="2014-12-30T00:00:00"/>
    <x v="1"/>
    <s v="RA-19285"/>
    <x v="267"/>
    <x v="0"/>
    <s v="United States"/>
    <s v="New York City"/>
    <x v="15"/>
    <n v="10035"/>
    <x v="3"/>
    <s v="FUR-BO-10004015"/>
    <x v="0"/>
    <s v="Bookcases"/>
    <x v="569"/>
    <n v="191.98400000000001"/>
    <n v="2"/>
    <n v="0.2"/>
    <n v="4.7995999999999768"/>
    <s v="Dec"/>
    <x v="22"/>
    <n v="1"/>
  </r>
  <r>
    <n v="690"/>
    <s v="US-2011-117135"/>
    <x v="2"/>
    <d v="2011-06-21T00:00:00"/>
    <d v="2011-06-23T00:00:00"/>
    <x v="0"/>
    <s v="NP-18325"/>
    <x v="268"/>
    <x v="0"/>
    <s v="United States"/>
    <s v="Waynesboro"/>
    <x v="17"/>
    <n v="22980"/>
    <x v="0"/>
    <s v="FUR-FU-10004071"/>
    <x v="0"/>
    <s v="Furnishings"/>
    <x v="570"/>
    <n v="104.01"/>
    <n v="1"/>
    <n v="0"/>
    <n v="14.561400000000006"/>
    <s v="Jun"/>
    <x v="3"/>
    <n v="1"/>
  </r>
  <r>
    <n v="691"/>
    <s v="US-2011-117135"/>
    <x v="2"/>
    <d v="2011-06-21T00:00:00"/>
    <d v="2011-06-23T00:00:00"/>
    <x v="0"/>
    <s v="NP-18325"/>
    <x v="268"/>
    <x v="0"/>
    <s v="United States"/>
    <s v="Waynesboro"/>
    <x v="17"/>
    <n v="22980"/>
    <x v="0"/>
    <s v="TEC-PH-10002033"/>
    <x v="2"/>
    <s v="Phones"/>
    <x v="11"/>
    <n v="284.82"/>
    <n v="1"/>
    <n v="0"/>
    <n v="74.053200000000004"/>
    <s v="Jun"/>
    <x v="3"/>
    <n v="0"/>
  </r>
  <r>
    <n v="692"/>
    <s v="US-2011-117135"/>
    <x v="2"/>
    <d v="2011-06-21T00:00:00"/>
    <d v="2011-06-23T00:00:00"/>
    <x v="0"/>
    <s v="NP-18325"/>
    <x v="268"/>
    <x v="0"/>
    <s v="United States"/>
    <s v="Waynesboro"/>
    <x v="17"/>
    <n v="22980"/>
    <x v="0"/>
    <s v="OFF-ST-10002444"/>
    <x v="1"/>
    <s v="Storage"/>
    <x v="571"/>
    <n v="36.839999999999996"/>
    <n v="3"/>
    <n v="0"/>
    <n v="10.315199999999999"/>
    <s v="Jun"/>
    <x v="3"/>
    <n v="0"/>
  </r>
  <r>
    <n v="693"/>
    <s v="CA-2012-131534"/>
    <x v="1"/>
    <d v="2012-03-28T00:00:00"/>
    <d v="2012-04-02T00:00:00"/>
    <x v="1"/>
    <s v="AB-10165"/>
    <x v="269"/>
    <x v="0"/>
    <s v="United States"/>
    <s v="Los Angeles"/>
    <x v="1"/>
    <n v="90036"/>
    <x v="1"/>
    <s v="TEC-AC-10002253"/>
    <x v="2"/>
    <s v="Accessories"/>
    <x v="572"/>
    <n v="166.24"/>
    <n v="1"/>
    <n v="0"/>
    <n v="24.936000000000007"/>
    <s v="Mar"/>
    <x v="29"/>
    <n v="1"/>
  </r>
  <r>
    <n v="694"/>
    <s v="CA-2012-131534"/>
    <x v="1"/>
    <d v="2012-03-28T00:00:00"/>
    <d v="2012-04-02T00:00:00"/>
    <x v="1"/>
    <s v="AB-10165"/>
    <x v="269"/>
    <x v="0"/>
    <s v="United States"/>
    <s v="Los Angeles"/>
    <x v="1"/>
    <n v="90036"/>
    <x v="1"/>
    <s v="OFF-PA-10000743"/>
    <x v="1"/>
    <s v="Paper"/>
    <x v="573"/>
    <n v="33.4"/>
    <n v="5"/>
    <n v="0"/>
    <n v="16.032"/>
    <s v="Mar"/>
    <x v="29"/>
    <n v="0"/>
  </r>
  <r>
    <n v="695"/>
    <s v="CA-2012-119291"/>
    <x v="1"/>
    <d v="2012-05-14T00:00:00"/>
    <d v="2012-05-17T00:00:00"/>
    <x v="2"/>
    <s v="JO-15550"/>
    <x v="270"/>
    <x v="2"/>
    <s v="United States"/>
    <s v="Chester"/>
    <x v="9"/>
    <n v="19013"/>
    <x v="3"/>
    <s v="OFF-AR-10003373"/>
    <x v="1"/>
    <s v="Art"/>
    <x v="287"/>
    <n v="198.27200000000002"/>
    <n v="8"/>
    <n v="0.2"/>
    <n v="17.34879999999999"/>
    <s v="May"/>
    <x v="33"/>
    <n v="1"/>
  </r>
  <r>
    <n v="696"/>
    <s v="CA-2012-119291"/>
    <x v="1"/>
    <d v="2012-05-14T00:00:00"/>
    <d v="2012-05-17T00:00:00"/>
    <x v="2"/>
    <s v="JO-15550"/>
    <x v="270"/>
    <x v="2"/>
    <s v="United States"/>
    <s v="Chester"/>
    <x v="9"/>
    <n v="19013"/>
    <x v="3"/>
    <s v="OFF-LA-10002312"/>
    <x v="1"/>
    <s v="Labels"/>
    <x v="574"/>
    <n v="47.360000000000007"/>
    <n v="4"/>
    <n v="0.2"/>
    <n v="17.759999999999998"/>
    <s v="May"/>
    <x v="33"/>
    <n v="0"/>
  </r>
  <r>
    <n v="697"/>
    <s v="CA-2012-119291"/>
    <x v="1"/>
    <d v="2012-05-14T00:00:00"/>
    <d v="2012-05-17T00:00:00"/>
    <x v="2"/>
    <s v="JO-15550"/>
    <x v="270"/>
    <x v="2"/>
    <s v="United States"/>
    <s v="Chester"/>
    <x v="9"/>
    <n v="19013"/>
    <x v="3"/>
    <s v="OFF-EN-10000927"/>
    <x v="1"/>
    <s v="Envelopes"/>
    <x v="81"/>
    <n v="200.98400000000004"/>
    <n v="7"/>
    <n v="0.2"/>
    <n v="62.807499999999976"/>
    <s v="May"/>
    <x v="33"/>
    <n v="0"/>
  </r>
  <r>
    <n v="698"/>
    <s v="CA-2012-119291"/>
    <x v="1"/>
    <d v="2012-05-14T00:00:00"/>
    <d v="2012-05-17T00:00:00"/>
    <x v="2"/>
    <s v="JO-15550"/>
    <x v="270"/>
    <x v="2"/>
    <s v="United States"/>
    <s v="Chester"/>
    <x v="9"/>
    <n v="19013"/>
    <x v="3"/>
    <s v="OFF-LA-10003510"/>
    <x v="1"/>
    <s v="Labels"/>
    <x v="575"/>
    <n v="97.696000000000012"/>
    <n v="4"/>
    <n v="0.2"/>
    <n v="31.751200000000001"/>
    <s v="May"/>
    <x v="33"/>
    <n v="0"/>
  </r>
  <r>
    <n v="699"/>
    <s v="CA-2012-119291"/>
    <x v="1"/>
    <d v="2012-05-14T00:00:00"/>
    <d v="2012-05-17T00:00:00"/>
    <x v="2"/>
    <s v="JO-15550"/>
    <x v="270"/>
    <x v="2"/>
    <s v="United States"/>
    <s v="Chester"/>
    <x v="9"/>
    <n v="19013"/>
    <x v="3"/>
    <s v="OFF-AR-10001118"/>
    <x v="1"/>
    <s v="Art"/>
    <x v="576"/>
    <n v="2.6960000000000002"/>
    <n v="1"/>
    <n v="0.2"/>
    <n v="0.8088000000000003"/>
    <s v="May"/>
    <x v="33"/>
    <n v="0"/>
  </r>
  <r>
    <n v="700"/>
    <s v="CA-2012-119291"/>
    <x v="1"/>
    <d v="2012-05-14T00:00:00"/>
    <d v="2012-05-17T00:00:00"/>
    <x v="2"/>
    <s v="JO-15550"/>
    <x v="270"/>
    <x v="2"/>
    <s v="United States"/>
    <s v="Chester"/>
    <x v="9"/>
    <n v="19013"/>
    <x v="3"/>
    <s v="OFF-BI-10001575"/>
    <x v="1"/>
    <s v="Binders"/>
    <x v="577"/>
    <n v="18.588000000000005"/>
    <n v="2"/>
    <n v="0.7"/>
    <n v="-13.6312"/>
    <s v="May"/>
    <x v="33"/>
    <n v="0"/>
  </r>
  <r>
    <n v="701"/>
    <s v="CA-2012-119291"/>
    <x v="1"/>
    <d v="2012-05-14T00:00:00"/>
    <d v="2012-05-17T00:00:00"/>
    <x v="2"/>
    <s v="JO-15550"/>
    <x v="270"/>
    <x v="2"/>
    <s v="United States"/>
    <s v="Chester"/>
    <x v="9"/>
    <n v="19013"/>
    <x v="3"/>
    <s v="OFF-BI-10001982"/>
    <x v="1"/>
    <s v="Binders"/>
    <x v="301"/>
    <n v="4.8960000000000008"/>
    <n v="3"/>
    <n v="0.7"/>
    <n v="-3.4271999999999991"/>
    <s v="May"/>
    <x v="33"/>
    <n v="0"/>
  </r>
  <r>
    <n v="702"/>
    <s v="CA-2014-114552"/>
    <x v="3"/>
    <d v="2014-09-03T00:00:00"/>
    <d v="2014-09-09T00:00:00"/>
    <x v="1"/>
    <s v="Dl-13600"/>
    <x v="114"/>
    <x v="1"/>
    <s v="United States"/>
    <s v="Cleveland"/>
    <x v="24"/>
    <n v="44105"/>
    <x v="3"/>
    <s v="FUR-FU-10002960"/>
    <x v="0"/>
    <s v="Furnishings"/>
    <x v="190"/>
    <n v="15.072000000000003"/>
    <n v="3"/>
    <n v="0.2"/>
    <n v="4.1448"/>
    <s v="Sep"/>
    <x v="15"/>
    <n v="1"/>
  </r>
  <r>
    <n v="703"/>
    <s v="CA-2013-163755"/>
    <x v="0"/>
    <d v="2013-11-05T00:00:00"/>
    <d v="2013-11-09T00:00:00"/>
    <x v="0"/>
    <s v="AS-10285"/>
    <x v="155"/>
    <x v="1"/>
    <s v="United States"/>
    <s v="Seattle"/>
    <x v="4"/>
    <n v="98103"/>
    <x v="1"/>
    <s v="FUR-FU-10003394"/>
    <x v="0"/>
    <s v="Furnishings"/>
    <x v="578"/>
    <n v="209.88"/>
    <n v="3"/>
    <n v="0"/>
    <n v="35.679599999999979"/>
    <s v="Nov"/>
    <x v="0"/>
    <n v="1"/>
  </r>
  <r>
    <n v="704"/>
    <s v="CA-2012-142027"/>
    <x v="1"/>
    <d v="2012-04-09T00:00:00"/>
    <d v="2012-04-14T00:00:00"/>
    <x v="1"/>
    <s v="JK-15370"/>
    <x v="271"/>
    <x v="0"/>
    <s v="United States"/>
    <s v="Long Beach"/>
    <x v="1"/>
    <n v="90805"/>
    <x v="1"/>
    <s v="FUR-TA-10002774"/>
    <x v="0"/>
    <s v="Tables"/>
    <x v="579"/>
    <n v="369.91200000000003"/>
    <n v="3"/>
    <n v="0.2"/>
    <n v="-13.871700000000047"/>
    <s v="Apr"/>
    <x v="19"/>
    <n v="1"/>
  </r>
  <r>
    <n v="705"/>
    <s v="CA-2011-138527"/>
    <x v="2"/>
    <d v="2011-09-12T00:00:00"/>
    <d v="2011-09-17T00:00:00"/>
    <x v="1"/>
    <s v="BN-11470"/>
    <x v="272"/>
    <x v="1"/>
    <s v="United States"/>
    <s v="Cary"/>
    <x v="3"/>
    <n v="27511"/>
    <x v="0"/>
    <s v="OFF-PA-10001800"/>
    <x v="1"/>
    <s v="Paper"/>
    <x v="580"/>
    <n v="10.368000000000002"/>
    <n v="2"/>
    <n v="0.2"/>
    <n v="3.6288"/>
    <s v="Sep"/>
    <x v="30"/>
    <n v="1"/>
  </r>
  <r>
    <n v="706"/>
    <s v="CA-2011-138527"/>
    <x v="2"/>
    <d v="2011-09-12T00:00:00"/>
    <d v="2011-09-17T00:00:00"/>
    <x v="1"/>
    <s v="BN-11470"/>
    <x v="272"/>
    <x v="1"/>
    <s v="United States"/>
    <s v="Cary"/>
    <x v="3"/>
    <n v="27511"/>
    <x v="0"/>
    <s v="OFF-AP-10001469"/>
    <x v="1"/>
    <s v="Appliances"/>
    <x v="581"/>
    <n v="166.84"/>
    <n v="5"/>
    <n v="0.2"/>
    <n v="18.769499999999987"/>
    <s v="Sep"/>
    <x v="30"/>
    <n v="0"/>
  </r>
  <r>
    <n v="707"/>
    <s v="CA-2011-138527"/>
    <x v="2"/>
    <d v="2011-09-12T00:00:00"/>
    <d v="2011-09-17T00:00:00"/>
    <x v="1"/>
    <s v="BN-11470"/>
    <x v="272"/>
    <x v="1"/>
    <s v="United States"/>
    <s v="Cary"/>
    <x v="3"/>
    <n v="27511"/>
    <x v="0"/>
    <s v="TEC-AC-10002399"/>
    <x v="2"/>
    <s v="Accessories"/>
    <x v="448"/>
    <n v="15.216000000000001"/>
    <n v="1"/>
    <n v="0.2"/>
    <n v="2.2823999999999991"/>
    <s v="Sep"/>
    <x v="30"/>
    <n v="0"/>
  </r>
  <r>
    <n v="708"/>
    <s v="CA-2011-112158"/>
    <x v="2"/>
    <d v="2011-12-02T00:00:00"/>
    <d v="2011-12-04T00:00:00"/>
    <x v="2"/>
    <s v="DP-13165"/>
    <x v="273"/>
    <x v="0"/>
    <s v="United States"/>
    <s v="New York City"/>
    <x v="15"/>
    <n v="10035"/>
    <x v="3"/>
    <s v="TEC-AC-10003628"/>
    <x v="2"/>
    <s v="Accessories"/>
    <x v="244"/>
    <n v="119.96"/>
    <n v="4"/>
    <n v="0"/>
    <n v="52.78240000000001"/>
    <s v="Dec"/>
    <x v="20"/>
    <n v="1"/>
  </r>
  <r>
    <n v="709"/>
    <s v="CA-2011-112158"/>
    <x v="2"/>
    <d v="2011-12-02T00:00:00"/>
    <d v="2011-12-04T00:00:00"/>
    <x v="2"/>
    <s v="DP-13165"/>
    <x v="273"/>
    <x v="0"/>
    <s v="United States"/>
    <s v="New York City"/>
    <x v="15"/>
    <n v="10035"/>
    <x v="3"/>
    <s v="FUR-BO-10003272"/>
    <x v="0"/>
    <s v="Bookcases"/>
    <x v="582"/>
    <n v="883.92"/>
    <n v="5"/>
    <n v="0.2"/>
    <n v="-110.49000000000007"/>
    <s v="Dec"/>
    <x v="20"/>
    <n v="0"/>
  </r>
  <r>
    <n v="710"/>
    <s v="CA-2011-112158"/>
    <x v="2"/>
    <d v="2011-12-02T00:00:00"/>
    <d v="2011-12-04T00:00:00"/>
    <x v="2"/>
    <s v="DP-13165"/>
    <x v="273"/>
    <x v="0"/>
    <s v="United States"/>
    <s v="New York City"/>
    <x v="15"/>
    <n v="10035"/>
    <x v="3"/>
    <s v="OFF-BI-10000050"/>
    <x v="1"/>
    <s v="Binders"/>
    <x v="343"/>
    <n v="46.72"/>
    <n v="8"/>
    <n v="0.2"/>
    <n v="15.767999999999997"/>
    <s v="Dec"/>
    <x v="20"/>
    <n v="0"/>
  </r>
  <r>
    <n v="711"/>
    <s v="CA-2011-113887"/>
    <x v="2"/>
    <d v="2011-04-05T00:00:00"/>
    <d v="2011-04-07T00:00:00"/>
    <x v="2"/>
    <s v="TH-21550"/>
    <x v="274"/>
    <x v="2"/>
    <s v="United States"/>
    <s v="New York City"/>
    <x v="15"/>
    <n v="10035"/>
    <x v="3"/>
    <s v="OFF-PA-10004071"/>
    <x v="1"/>
    <s v="Paper"/>
    <x v="412"/>
    <n v="55.48"/>
    <n v="1"/>
    <n v="0"/>
    <n v="26.630399999999998"/>
    <s v="Apr"/>
    <x v="41"/>
    <n v="1"/>
  </r>
  <r>
    <n v="712"/>
    <s v="CA-2014-146136"/>
    <x v="3"/>
    <d v="2014-09-04T00:00:00"/>
    <d v="2014-09-08T00:00:00"/>
    <x v="1"/>
    <s v="AP-10915"/>
    <x v="275"/>
    <x v="0"/>
    <s v="United States"/>
    <s v="Palm Coast"/>
    <x v="2"/>
    <n v="32137"/>
    <x v="0"/>
    <s v="OFF-EN-10001219"/>
    <x v="1"/>
    <s v="Envelopes"/>
    <x v="583"/>
    <n v="24.448"/>
    <n v="4"/>
    <n v="0.2"/>
    <n v="8.8623999999999992"/>
    <s v="Sep"/>
    <x v="15"/>
    <n v="1"/>
  </r>
  <r>
    <n v="713"/>
    <s v="US-2014-100048"/>
    <x v="3"/>
    <d v="2014-05-20T00:00:00"/>
    <d v="2014-05-25T00:00:00"/>
    <x v="1"/>
    <s v="RS-19765"/>
    <x v="276"/>
    <x v="1"/>
    <s v="United States"/>
    <s v="Mount Vernon"/>
    <x v="15"/>
    <n v="10550"/>
    <x v="3"/>
    <s v="OFF-AP-10001154"/>
    <x v="1"/>
    <s v="Appliances"/>
    <x v="584"/>
    <n v="281.34000000000003"/>
    <n v="6"/>
    <n v="0"/>
    <n v="109.72260000000001"/>
    <s v="May"/>
    <x v="24"/>
    <n v="1"/>
  </r>
  <r>
    <n v="714"/>
    <s v="US-2014-100048"/>
    <x v="3"/>
    <d v="2014-05-20T00:00:00"/>
    <d v="2014-05-25T00:00:00"/>
    <x v="1"/>
    <s v="RS-19765"/>
    <x v="276"/>
    <x v="1"/>
    <s v="United States"/>
    <s v="Mount Vernon"/>
    <x v="15"/>
    <n v="10550"/>
    <x v="3"/>
    <s v="TEC-PH-10003012"/>
    <x v="2"/>
    <s v="Phones"/>
    <x v="344"/>
    <n v="307.98"/>
    <n v="2"/>
    <n v="0"/>
    <n v="89.314199999999971"/>
    <s v="May"/>
    <x v="24"/>
    <n v="0"/>
  </r>
  <r>
    <n v="715"/>
    <s v="US-2014-100048"/>
    <x v="3"/>
    <d v="2014-05-20T00:00:00"/>
    <d v="2014-05-25T00:00:00"/>
    <x v="1"/>
    <s v="RS-19765"/>
    <x v="276"/>
    <x v="1"/>
    <s v="United States"/>
    <s v="Mount Vernon"/>
    <x v="15"/>
    <n v="10550"/>
    <x v="3"/>
    <s v="TEC-AC-10001606"/>
    <x v="2"/>
    <s v="Accessories"/>
    <x v="585"/>
    <n v="299.96999999999997"/>
    <n v="3"/>
    <n v="0"/>
    <n v="113.98860000000001"/>
    <s v="May"/>
    <x v="24"/>
    <n v="0"/>
  </r>
  <r>
    <n v="716"/>
    <s v="CA-2011-153150"/>
    <x v="2"/>
    <d v="2011-07-01T00:00:00"/>
    <d v="2011-07-06T00:00:00"/>
    <x v="0"/>
    <s v="Dl-13600"/>
    <x v="114"/>
    <x v="1"/>
    <s v="United States"/>
    <s v="Seattle"/>
    <x v="4"/>
    <n v="98105"/>
    <x v="1"/>
    <s v="OFF-BI-10003355"/>
    <x v="1"/>
    <s v="Binders"/>
    <x v="586"/>
    <n v="19.920000000000002"/>
    <n v="5"/>
    <n v="0.2"/>
    <n v="6.9719999999999995"/>
    <s v="Jul"/>
    <x v="39"/>
    <n v="1"/>
  </r>
  <r>
    <n v="717"/>
    <s v="CA-2011-130092"/>
    <x v="2"/>
    <d v="2011-01-12T00:00:00"/>
    <d v="2011-01-15T00:00:00"/>
    <x v="2"/>
    <s v="SV-20365"/>
    <x v="277"/>
    <x v="0"/>
    <s v="United States"/>
    <s v="Dover"/>
    <x v="13"/>
    <n v="19901"/>
    <x v="3"/>
    <s v="FUR-FU-10000010"/>
    <x v="0"/>
    <s v="Furnishings"/>
    <x v="522"/>
    <n v="9.94"/>
    <n v="2"/>
    <n v="0"/>
    <n v="3.0813999999999995"/>
    <s v="Jan"/>
    <x v="46"/>
    <n v="1"/>
  </r>
  <r>
    <n v="718"/>
    <s v="CA-2014-108910"/>
    <x v="3"/>
    <d v="2014-09-25T00:00:00"/>
    <d v="2014-09-30T00:00:00"/>
    <x v="1"/>
    <s v="KC-16540"/>
    <x v="110"/>
    <x v="0"/>
    <s v="United States"/>
    <s v="Newark"/>
    <x v="24"/>
    <n v="43055"/>
    <x v="3"/>
    <s v="FUR-FU-10002253"/>
    <x v="0"/>
    <s v="Furnishings"/>
    <x v="587"/>
    <n v="103.05599999999998"/>
    <n v="3"/>
    <n v="0.2"/>
    <n v="24.475800000000007"/>
    <s v="Sep"/>
    <x v="15"/>
    <n v="1"/>
  </r>
  <r>
    <n v="719"/>
    <s v="CA-2011-104472"/>
    <x v="2"/>
    <d v="2011-06-02T00:00:00"/>
    <d v="2011-06-07T00:00:00"/>
    <x v="1"/>
    <s v="CK-12325"/>
    <x v="278"/>
    <x v="2"/>
    <s v="United States"/>
    <s v="Orem"/>
    <x v="7"/>
    <n v="84057"/>
    <x v="1"/>
    <s v="OFF-BI-10001658"/>
    <x v="1"/>
    <s v="Binders"/>
    <x v="439"/>
    <n v="59.808000000000007"/>
    <n v="3"/>
    <n v="0.2"/>
    <n v="19.4376"/>
    <s v="Jun"/>
    <x v="3"/>
    <n v="1"/>
  </r>
  <r>
    <n v="720"/>
    <s v="CA-2011-104472"/>
    <x v="2"/>
    <d v="2011-06-02T00:00:00"/>
    <d v="2011-06-07T00:00:00"/>
    <x v="1"/>
    <s v="CK-12325"/>
    <x v="278"/>
    <x v="2"/>
    <s v="United States"/>
    <s v="Orem"/>
    <x v="7"/>
    <n v="84057"/>
    <x v="1"/>
    <s v="FUR-FU-10000246"/>
    <x v="0"/>
    <s v="Furnishings"/>
    <x v="386"/>
    <n v="73.320000000000007"/>
    <n v="6"/>
    <n v="0"/>
    <n v="21.995999999999992"/>
    <s v="Jun"/>
    <x v="3"/>
    <n v="0"/>
  </r>
  <r>
    <n v="721"/>
    <s v="CA-2013-112942"/>
    <x v="0"/>
    <d v="2013-02-13T00:00:00"/>
    <d v="2013-02-18T00:00:00"/>
    <x v="1"/>
    <s v="RD-19810"/>
    <x v="279"/>
    <x v="2"/>
    <s v="United States"/>
    <s v="Los Angeles"/>
    <x v="1"/>
    <n v="90045"/>
    <x v="1"/>
    <s v="OFF-PA-10004092"/>
    <x v="1"/>
    <s v="Paper"/>
    <x v="588"/>
    <n v="146.82"/>
    <n v="3"/>
    <n v="0"/>
    <n v="73.41"/>
    <s v="Feb"/>
    <x v="47"/>
    <n v="1"/>
  </r>
  <r>
    <n v="722"/>
    <s v="CA-2013-142335"/>
    <x v="0"/>
    <d v="2013-12-16T00:00:00"/>
    <d v="2013-12-20T00:00:00"/>
    <x v="1"/>
    <s v="MP-17965"/>
    <x v="172"/>
    <x v="1"/>
    <s v="United States"/>
    <s v="Detroit"/>
    <x v="12"/>
    <n v="48205"/>
    <x v="2"/>
    <s v="FUR-TA-10000198"/>
    <x v="0"/>
    <s v="Tables"/>
    <x v="589"/>
    <n v="1652.94"/>
    <n v="3"/>
    <n v="0"/>
    <n v="231.41160000000002"/>
    <s v="Dec"/>
    <x v="5"/>
    <n v="1"/>
  </r>
  <r>
    <n v="723"/>
    <s v="CA-2013-142335"/>
    <x v="0"/>
    <d v="2013-12-16T00:00:00"/>
    <d v="2013-12-20T00:00:00"/>
    <x v="1"/>
    <s v="MP-17965"/>
    <x v="172"/>
    <x v="1"/>
    <s v="United States"/>
    <s v="Detroit"/>
    <x v="12"/>
    <n v="48205"/>
    <x v="2"/>
    <s v="OFF-ST-10000036"/>
    <x v="1"/>
    <s v="Storage"/>
    <x v="590"/>
    <n v="296.37"/>
    <n v="3"/>
    <n v="0"/>
    <n v="80.019899999999993"/>
    <s v="Dec"/>
    <x v="5"/>
    <n v="0"/>
  </r>
  <r>
    <n v="724"/>
    <s v="CA-2011-117429"/>
    <x v="2"/>
    <d v="2011-10-07T00:00:00"/>
    <d v="2011-10-13T00:00:00"/>
    <x v="1"/>
    <s v="MR-17545"/>
    <x v="280"/>
    <x v="2"/>
    <s v="United States"/>
    <s v="Philadelphia"/>
    <x v="9"/>
    <n v="19140"/>
    <x v="3"/>
    <s v="FUR-FU-10000222"/>
    <x v="0"/>
    <s v="Furnishings"/>
    <x v="591"/>
    <n v="129.91999999999999"/>
    <n v="5"/>
    <n v="0.2"/>
    <n v="21.112000000000002"/>
    <s v="Oct"/>
    <x v="18"/>
    <n v="1"/>
  </r>
  <r>
    <n v="725"/>
    <s v="CA-2013-114713"/>
    <x v="0"/>
    <d v="2013-07-08T00:00:00"/>
    <d v="2013-07-13T00:00:00"/>
    <x v="1"/>
    <s v="SC-20695"/>
    <x v="281"/>
    <x v="1"/>
    <s v="United States"/>
    <s v="Hialeah"/>
    <x v="2"/>
    <n v="33012"/>
    <x v="0"/>
    <s v="OFF-SU-10004664"/>
    <x v="1"/>
    <s v="Supplies"/>
    <x v="592"/>
    <n v="45.584000000000003"/>
    <n v="7"/>
    <n v="0.2"/>
    <n v="5.1281999999999996"/>
    <s v="Jul"/>
    <x v="16"/>
    <n v="1"/>
  </r>
  <r>
    <n v="726"/>
    <s v="CA-2014-144113"/>
    <x v="3"/>
    <d v="2014-09-17T00:00:00"/>
    <d v="2014-09-21T00:00:00"/>
    <x v="1"/>
    <s v="JF-15355"/>
    <x v="282"/>
    <x v="0"/>
    <s v="United States"/>
    <s v="Austin"/>
    <x v="5"/>
    <n v="78745"/>
    <x v="2"/>
    <s v="OFF-EN-10001141"/>
    <x v="1"/>
    <s v="Envelopes"/>
    <x v="593"/>
    <n v="17.568000000000001"/>
    <n v="2"/>
    <n v="0.2"/>
    <n v="6.3684000000000003"/>
    <s v="Sep"/>
    <x v="15"/>
    <n v="1"/>
  </r>
  <r>
    <n v="727"/>
    <s v="CA-2014-144113"/>
    <x v="3"/>
    <d v="2014-09-17T00:00:00"/>
    <d v="2014-09-21T00:00:00"/>
    <x v="1"/>
    <s v="JF-15355"/>
    <x v="282"/>
    <x v="0"/>
    <s v="United States"/>
    <s v="Austin"/>
    <x v="5"/>
    <n v="78745"/>
    <x v="2"/>
    <s v="TEC-PH-10002170"/>
    <x v="2"/>
    <s v="Phones"/>
    <x v="594"/>
    <n v="55.991999999999997"/>
    <n v="1"/>
    <n v="0.2"/>
    <n v="5.5992000000000015"/>
    <s v="Sep"/>
    <x v="15"/>
    <n v="0"/>
  </r>
  <r>
    <n v="728"/>
    <s v="US-2013-150861"/>
    <x v="0"/>
    <d v="2013-12-04T00:00:00"/>
    <d v="2013-12-07T00:00:00"/>
    <x v="2"/>
    <s v="EG-13900"/>
    <x v="283"/>
    <x v="0"/>
    <s v="United States"/>
    <s v="Oceanside"/>
    <x v="15"/>
    <n v="11572"/>
    <x v="3"/>
    <s v="OFF-PA-10001954"/>
    <x v="1"/>
    <s v="Paper"/>
    <x v="595"/>
    <n v="182.72"/>
    <n v="8"/>
    <n v="0"/>
    <n v="84.051199999999994"/>
    <s v="Dec"/>
    <x v="5"/>
    <n v="1"/>
  </r>
  <r>
    <n v="729"/>
    <s v="US-2013-150861"/>
    <x v="0"/>
    <d v="2013-12-04T00:00:00"/>
    <d v="2013-12-07T00:00:00"/>
    <x v="2"/>
    <s v="EG-13900"/>
    <x v="283"/>
    <x v="0"/>
    <s v="United States"/>
    <s v="Oceanside"/>
    <x v="15"/>
    <n v="11572"/>
    <x v="3"/>
    <s v="FUR-TA-10002228"/>
    <x v="0"/>
    <s v="Tables"/>
    <x v="596"/>
    <n v="400.03199999999998"/>
    <n v="2"/>
    <n v="0.4"/>
    <n v="-153.34560000000005"/>
    <s v="Dec"/>
    <x v="5"/>
    <n v="0"/>
  </r>
  <r>
    <n v="730"/>
    <s v="US-2013-150861"/>
    <x v="0"/>
    <d v="2013-12-04T00:00:00"/>
    <d v="2013-12-07T00:00:00"/>
    <x v="2"/>
    <s v="EG-13900"/>
    <x v="283"/>
    <x v="0"/>
    <s v="United States"/>
    <s v="Oceanside"/>
    <x v="15"/>
    <n v="11572"/>
    <x v="3"/>
    <s v="OFF-ST-10004634"/>
    <x v="1"/>
    <s v="Storage"/>
    <x v="597"/>
    <n v="33.630000000000003"/>
    <n v="3"/>
    <n v="0"/>
    <n v="10.088999999999999"/>
    <s v="Dec"/>
    <x v="5"/>
    <n v="0"/>
  </r>
  <r>
    <n v="731"/>
    <s v="US-2013-150861"/>
    <x v="0"/>
    <d v="2013-12-04T00:00:00"/>
    <d v="2013-12-07T00:00:00"/>
    <x v="2"/>
    <s v="EG-13900"/>
    <x v="283"/>
    <x v="0"/>
    <s v="United States"/>
    <s v="Oceanside"/>
    <x v="15"/>
    <n v="11572"/>
    <x v="3"/>
    <s v="FUR-CH-10002965"/>
    <x v="0"/>
    <s v="Chairs"/>
    <x v="226"/>
    <n v="542.64599999999996"/>
    <n v="3"/>
    <n v="0.1"/>
    <n v="102.49980000000001"/>
    <s v="Dec"/>
    <x v="5"/>
    <n v="0"/>
  </r>
  <r>
    <n v="732"/>
    <s v="US-2013-150861"/>
    <x v="0"/>
    <d v="2013-12-04T00:00:00"/>
    <d v="2013-12-07T00:00:00"/>
    <x v="2"/>
    <s v="EG-13900"/>
    <x v="283"/>
    <x v="0"/>
    <s v="United States"/>
    <s v="Oceanside"/>
    <x v="15"/>
    <n v="11572"/>
    <x v="3"/>
    <s v="OFF-LA-10001317"/>
    <x v="1"/>
    <s v="Labels"/>
    <x v="391"/>
    <n v="6.3"/>
    <n v="2"/>
    <n v="0"/>
    <n v="3.024"/>
    <s v="Dec"/>
    <x v="5"/>
    <n v="0"/>
  </r>
  <r>
    <n v="733"/>
    <s v="CA-2014-131954"/>
    <x v="3"/>
    <d v="2014-01-22T00:00:00"/>
    <d v="2014-01-26T00:00:00"/>
    <x v="1"/>
    <s v="DS-13030"/>
    <x v="284"/>
    <x v="2"/>
    <s v="United States"/>
    <s v="Seattle"/>
    <x v="4"/>
    <n v="98115"/>
    <x v="1"/>
    <s v="OFF-ST-10000736"/>
    <x v="1"/>
    <s v="Storage"/>
    <x v="455"/>
    <n v="242.94"/>
    <n v="3"/>
    <n v="0"/>
    <n v="9.7175999999999902"/>
    <s v="Jan"/>
    <x v="44"/>
    <n v="1"/>
  </r>
  <r>
    <n v="734"/>
    <s v="CA-2014-131954"/>
    <x v="3"/>
    <d v="2014-01-22T00:00:00"/>
    <d v="2014-01-26T00:00:00"/>
    <x v="1"/>
    <s v="DS-13030"/>
    <x v="284"/>
    <x v="2"/>
    <s v="United States"/>
    <s v="Seattle"/>
    <x v="4"/>
    <n v="98115"/>
    <x v="1"/>
    <s v="TEC-AC-10003610"/>
    <x v="2"/>
    <s v="Accessories"/>
    <x v="598"/>
    <n v="179.97"/>
    <n v="3"/>
    <n v="0"/>
    <n v="86.385600000000011"/>
    <s v="Jan"/>
    <x v="44"/>
    <n v="0"/>
  </r>
  <r>
    <n v="735"/>
    <s v="CA-2014-131954"/>
    <x v="3"/>
    <d v="2014-01-22T00:00:00"/>
    <d v="2014-01-26T00:00:00"/>
    <x v="1"/>
    <s v="DS-13030"/>
    <x v="284"/>
    <x v="2"/>
    <s v="United States"/>
    <s v="Seattle"/>
    <x v="4"/>
    <n v="98115"/>
    <x v="1"/>
    <s v="OFF-BI-10003982"/>
    <x v="1"/>
    <s v="Binders"/>
    <x v="346"/>
    <n v="99.695999999999998"/>
    <n v="6"/>
    <n v="0.2"/>
    <n v="33.647399999999998"/>
    <s v="Jan"/>
    <x v="44"/>
    <n v="0"/>
  </r>
  <r>
    <n v="736"/>
    <s v="CA-2014-131954"/>
    <x v="3"/>
    <d v="2014-01-22T00:00:00"/>
    <d v="2014-01-26T00:00:00"/>
    <x v="1"/>
    <s v="DS-13030"/>
    <x v="284"/>
    <x v="2"/>
    <s v="United States"/>
    <s v="Seattle"/>
    <x v="4"/>
    <n v="98115"/>
    <x v="1"/>
    <s v="OFF-BI-10003291"/>
    <x v="1"/>
    <s v="Binders"/>
    <x v="44"/>
    <n v="27.936000000000003"/>
    <n v="4"/>
    <n v="0.2"/>
    <n v="9.4283999999999963"/>
    <s v="Jan"/>
    <x v="44"/>
    <n v="0"/>
  </r>
  <r>
    <n v="737"/>
    <s v="CA-2014-131954"/>
    <x v="3"/>
    <d v="2014-01-22T00:00:00"/>
    <d v="2014-01-26T00:00:00"/>
    <x v="1"/>
    <s v="DS-13030"/>
    <x v="284"/>
    <x v="2"/>
    <s v="United States"/>
    <s v="Seattle"/>
    <x v="4"/>
    <n v="98115"/>
    <x v="1"/>
    <s v="FUR-BO-10001619"/>
    <x v="0"/>
    <s v="Bookcases"/>
    <x v="599"/>
    <n v="84.98"/>
    <n v="1"/>
    <n v="0"/>
    <n v="18.695599999999999"/>
    <s v="Jan"/>
    <x v="44"/>
    <n v="0"/>
  </r>
  <r>
    <n v="738"/>
    <s v="CA-2014-131954"/>
    <x v="3"/>
    <d v="2014-01-22T00:00:00"/>
    <d v="2014-01-26T00:00:00"/>
    <x v="1"/>
    <s v="DS-13030"/>
    <x v="284"/>
    <x v="2"/>
    <s v="United States"/>
    <s v="Seattle"/>
    <x v="4"/>
    <n v="98115"/>
    <x v="1"/>
    <s v="OFF-BI-10000138"/>
    <x v="1"/>
    <s v="Binders"/>
    <x v="600"/>
    <n v="18.72"/>
    <n v="5"/>
    <n v="0.2"/>
    <n v="6.5519999999999996"/>
    <s v="Jan"/>
    <x v="44"/>
    <n v="0"/>
  </r>
  <r>
    <n v="739"/>
    <s v="CA-2011-132500"/>
    <x v="2"/>
    <d v="2011-09-08T00:00:00"/>
    <d v="2011-09-12T00:00:00"/>
    <x v="1"/>
    <s v="GZ-14470"/>
    <x v="47"/>
    <x v="0"/>
    <s v="United States"/>
    <s v="San Francisco"/>
    <x v="1"/>
    <n v="94110"/>
    <x v="1"/>
    <s v="TEC-AC-10001383"/>
    <x v="2"/>
    <s v="Accessories"/>
    <x v="601"/>
    <n v="49.98"/>
    <n v="2"/>
    <n v="0"/>
    <n v="8.4965999999999937"/>
    <s v="Sep"/>
    <x v="30"/>
    <n v="1"/>
  </r>
  <r>
    <n v="740"/>
    <s v="CA-2011-112326"/>
    <x v="2"/>
    <d v="2011-01-05T00:00:00"/>
    <d v="2011-01-09T00:00:00"/>
    <x v="1"/>
    <s v="PO-19195"/>
    <x v="285"/>
    <x v="2"/>
    <s v="United States"/>
    <s v="Naperville"/>
    <x v="10"/>
    <n v="60540"/>
    <x v="2"/>
    <s v="OFF-LA-10003223"/>
    <x v="1"/>
    <s v="Labels"/>
    <x v="602"/>
    <n v="11.784000000000001"/>
    <n v="3"/>
    <n v="0.2"/>
    <n v="4.2716999999999992"/>
    <s v="Jan"/>
    <x v="46"/>
    <n v="1"/>
  </r>
  <r>
    <n v="741"/>
    <s v="CA-2011-112326"/>
    <x v="2"/>
    <d v="2011-01-05T00:00:00"/>
    <d v="2011-01-09T00:00:00"/>
    <x v="1"/>
    <s v="PO-19195"/>
    <x v="285"/>
    <x v="2"/>
    <s v="United States"/>
    <s v="Naperville"/>
    <x v="10"/>
    <n v="60540"/>
    <x v="2"/>
    <s v="OFF-ST-10002743"/>
    <x v="1"/>
    <s v="Storage"/>
    <x v="413"/>
    <n v="272.73599999999999"/>
    <n v="3"/>
    <n v="0.2"/>
    <n v="-64.774800000000013"/>
    <s v="Jan"/>
    <x v="46"/>
    <n v="0"/>
  </r>
  <r>
    <n v="742"/>
    <s v="CA-2011-112326"/>
    <x v="2"/>
    <d v="2011-01-05T00:00:00"/>
    <d v="2011-01-09T00:00:00"/>
    <x v="1"/>
    <s v="PO-19195"/>
    <x v="285"/>
    <x v="2"/>
    <s v="United States"/>
    <s v="Naperville"/>
    <x v="10"/>
    <n v="60540"/>
    <x v="2"/>
    <s v="OFF-BI-10004094"/>
    <x v="1"/>
    <s v="Binders"/>
    <x v="603"/>
    <n v="3.5399999999999991"/>
    <n v="2"/>
    <n v="0.8"/>
    <n v="-5.4870000000000001"/>
    <s v="Jan"/>
    <x v="46"/>
    <n v="0"/>
  </r>
  <r>
    <n v="743"/>
    <s v="US-2013-146710"/>
    <x v="0"/>
    <d v="2013-08-28T00:00:00"/>
    <d v="2013-09-02T00:00:00"/>
    <x v="1"/>
    <s v="SS-20875"/>
    <x v="286"/>
    <x v="0"/>
    <s v="United States"/>
    <s v="Dallas"/>
    <x v="5"/>
    <n v="75220"/>
    <x v="2"/>
    <s v="OFF-SU-10004498"/>
    <x v="1"/>
    <s v="Supplies"/>
    <x v="500"/>
    <n v="51.52000000000001"/>
    <n v="5"/>
    <n v="0.2"/>
    <n v="-10.948000000000002"/>
    <s v="Aug"/>
    <x v="28"/>
    <n v="1"/>
  </r>
  <r>
    <n v="744"/>
    <s v="US-2013-146710"/>
    <x v="0"/>
    <d v="2013-08-28T00:00:00"/>
    <d v="2013-09-02T00:00:00"/>
    <x v="1"/>
    <s v="SS-20875"/>
    <x v="286"/>
    <x v="0"/>
    <s v="United States"/>
    <s v="Dallas"/>
    <x v="5"/>
    <n v="75220"/>
    <x v="2"/>
    <s v="OFF-PA-10002615"/>
    <x v="1"/>
    <s v="Paper"/>
    <x v="247"/>
    <n v="3.5280000000000005"/>
    <n v="1"/>
    <n v="0.2"/>
    <n v="1.1465999999999998"/>
    <s v="Aug"/>
    <x v="28"/>
    <n v="0"/>
  </r>
  <r>
    <n v="745"/>
    <s v="US-2013-146710"/>
    <x v="0"/>
    <d v="2013-08-28T00:00:00"/>
    <d v="2013-09-02T00:00:00"/>
    <x v="1"/>
    <s v="SS-20875"/>
    <x v="286"/>
    <x v="0"/>
    <s v="United States"/>
    <s v="Dallas"/>
    <x v="5"/>
    <n v="75220"/>
    <x v="2"/>
    <s v="OFF-PA-10004971"/>
    <x v="1"/>
    <s v="Paper"/>
    <x v="604"/>
    <n v="4.6240000000000006"/>
    <n v="1"/>
    <n v="0.2"/>
    <n v="1.6762000000000001"/>
    <s v="Aug"/>
    <x v="28"/>
    <n v="0"/>
  </r>
  <r>
    <n v="746"/>
    <s v="US-2013-146710"/>
    <x v="0"/>
    <d v="2013-08-28T00:00:00"/>
    <d v="2013-09-02T00:00:00"/>
    <x v="1"/>
    <s v="SS-20875"/>
    <x v="286"/>
    <x v="0"/>
    <s v="United States"/>
    <s v="Dallas"/>
    <x v="5"/>
    <n v="75220"/>
    <x v="2"/>
    <s v="OFF-SU-10004261"/>
    <x v="1"/>
    <s v="Supplies"/>
    <x v="605"/>
    <n v="55.167999999999999"/>
    <n v="4"/>
    <n v="0.2"/>
    <n v="6.2063999999999897"/>
    <s v="Aug"/>
    <x v="28"/>
    <n v="0"/>
  </r>
  <r>
    <n v="747"/>
    <s v="CA-2011-124429"/>
    <x v="2"/>
    <d v="2011-05-27T00:00:00"/>
    <d v="2011-05-27T00:00:00"/>
    <x v="3"/>
    <s v="MH-17785"/>
    <x v="186"/>
    <x v="1"/>
    <s v="United States"/>
    <s v="San Diego"/>
    <x v="1"/>
    <n v="92105"/>
    <x v="1"/>
    <s v="FUR-TA-10002607"/>
    <x v="0"/>
    <s v="Tables"/>
    <x v="221"/>
    <n v="567.12"/>
    <n v="10"/>
    <n v="0.2"/>
    <n v="-28.355999999999952"/>
    <s v="May"/>
    <x v="8"/>
    <n v="1"/>
  </r>
  <r>
    <n v="748"/>
    <s v="CA-2011-124429"/>
    <x v="2"/>
    <d v="2011-05-27T00:00:00"/>
    <d v="2011-05-27T00:00:00"/>
    <x v="3"/>
    <s v="MH-17785"/>
    <x v="186"/>
    <x v="1"/>
    <s v="United States"/>
    <s v="San Diego"/>
    <x v="1"/>
    <n v="92105"/>
    <x v="1"/>
    <s v="OFF-ST-10001809"/>
    <x v="1"/>
    <s v="Storage"/>
    <x v="430"/>
    <n v="359.32"/>
    <n v="4"/>
    <n v="0"/>
    <n v="7.1863999999999919"/>
    <s v="May"/>
    <x v="8"/>
    <n v="0"/>
  </r>
  <r>
    <n v="749"/>
    <s v="CA-2013-150889"/>
    <x v="0"/>
    <d v="2013-03-21T00:00:00"/>
    <d v="2013-03-23T00:00:00"/>
    <x v="0"/>
    <s v="PB-19105"/>
    <x v="287"/>
    <x v="0"/>
    <s v="United States"/>
    <s v="Evanston"/>
    <x v="10"/>
    <n v="60201"/>
    <x v="2"/>
    <s v="TEC-PH-10000004"/>
    <x v="2"/>
    <s v="Phones"/>
    <x v="606"/>
    <n v="11.992000000000001"/>
    <n v="1"/>
    <n v="0.2"/>
    <n v="0.89939999999999909"/>
    <s v="Mar"/>
    <x v="17"/>
    <n v="1"/>
  </r>
  <r>
    <n v="750"/>
    <s v="CA-2014-126074"/>
    <x v="3"/>
    <d v="2014-10-03T00:00:00"/>
    <d v="2014-10-07T00:00:00"/>
    <x v="1"/>
    <s v="RF-19735"/>
    <x v="288"/>
    <x v="0"/>
    <s v="United States"/>
    <s v="Trenton"/>
    <x v="12"/>
    <n v="48183"/>
    <x v="2"/>
    <s v="OFF-BI-10003638"/>
    <x v="1"/>
    <s v="Binders"/>
    <x v="607"/>
    <n v="58.050000000000004"/>
    <n v="3"/>
    <n v="0"/>
    <n v="26.702999999999999"/>
    <s v="Oct"/>
    <x v="13"/>
    <n v="1"/>
  </r>
  <r>
    <n v="751"/>
    <s v="CA-2014-126074"/>
    <x v="3"/>
    <d v="2014-10-03T00:00:00"/>
    <d v="2014-10-07T00:00:00"/>
    <x v="1"/>
    <s v="RF-19735"/>
    <x v="288"/>
    <x v="0"/>
    <s v="United States"/>
    <s v="Trenton"/>
    <x v="12"/>
    <n v="48183"/>
    <x v="2"/>
    <s v="FUR-FU-10003577"/>
    <x v="0"/>
    <s v="Furnishings"/>
    <x v="608"/>
    <n v="157.74"/>
    <n v="11"/>
    <n v="0"/>
    <n v="56.7864"/>
    <s v="Oct"/>
    <x v="13"/>
    <n v="0"/>
  </r>
  <r>
    <n v="752"/>
    <s v="CA-2014-126074"/>
    <x v="3"/>
    <d v="2014-10-03T00:00:00"/>
    <d v="2014-10-07T00:00:00"/>
    <x v="1"/>
    <s v="RF-19735"/>
    <x v="288"/>
    <x v="0"/>
    <s v="United States"/>
    <s v="Trenton"/>
    <x v="12"/>
    <n v="48183"/>
    <x v="2"/>
    <s v="OFF-AR-10003478"/>
    <x v="1"/>
    <s v="Art"/>
    <x v="355"/>
    <n v="56.980000000000004"/>
    <n v="7"/>
    <n v="0"/>
    <n v="22.792000000000002"/>
    <s v="Oct"/>
    <x v="13"/>
    <n v="0"/>
  </r>
  <r>
    <n v="753"/>
    <s v="CA-2014-126074"/>
    <x v="3"/>
    <d v="2014-10-03T00:00:00"/>
    <d v="2014-10-07T00:00:00"/>
    <x v="1"/>
    <s v="RF-19735"/>
    <x v="288"/>
    <x v="0"/>
    <s v="United States"/>
    <s v="Trenton"/>
    <x v="12"/>
    <n v="48183"/>
    <x v="2"/>
    <s v="OFF-BI-10000546"/>
    <x v="1"/>
    <s v="Binders"/>
    <x v="609"/>
    <n v="2.88"/>
    <n v="1"/>
    <n v="0"/>
    <n v="1.4112"/>
    <s v="Oct"/>
    <x v="13"/>
    <n v="0"/>
  </r>
  <r>
    <n v="754"/>
    <s v="CA-2013-110499"/>
    <x v="0"/>
    <d v="2013-04-08T00:00:00"/>
    <d v="2013-04-10T00:00:00"/>
    <x v="2"/>
    <s v="YC-21895"/>
    <x v="289"/>
    <x v="1"/>
    <s v="United States"/>
    <s v="San Francisco"/>
    <x v="1"/>
    <n v="94110"/>
    <x v="1"/>
    <s v="TEC-CO-10002095"/>
    <x v="2"/>
    <s v="Copiers"/>
    <x v="610"/>
    <n v="1199.9760000000001"/>
    <n v="3"/>
    <n v="0.2"/>
    <n v="374.99249999999995"/>
    <s v="Apr"/>
    <x v="25"/>
    <n v="1"/>
  </r>
  <r>
    <n v="755"/>
    <s v="CA-2012-135272"/>
    <x v="1"/>
    <d v="2012-12-07T00:00:00"/>
    <d v="2012-12-12T00:00:00"/>
    <x v="1"/>
    <s v="MS-17830"/>
    <x v="234"/>
    <x v="0"/>
    <s v="United States"/>
    <s v="Los Angeles"/>
    <x v="1"/>
    <n v="90036"/>
    <x v="1"/>
    <s v="FUR-FU-10002759"/>
    <x v="0"/>
    <s v="Furnishings"/>
    <x v="555"/>
    <n v="79.92"/>
    <n v="4"/>
    <n v="0"/>
    <n v="28.7712"/>
    <s v="Dec"/>
    <x v="14"/>
    <n v="1"/>
  </r>
  <r>
    <n v="756"/>
    <s v="CA-2013-140928"/>
    <x v="0"/>
    <d v="2013-09-19T00:00:00"/>
    <d v="2013-09-23T00:00:00"/>
    <x v="1"/>
    <s v="NB-18655"/>
    <x v="240"/>
    <x v="1"/>
    <s v="United States"/>
    <s v="Jacksonville"/>
    <x v="2"/>
    <n v="32216"/>
    <x v="0"/>
    <s v="FUR-TA-10001095"/>
    <x v="0"/>
    <s v="Tables"/>
    <x v="611"/>
    <n v="383.43799999999999"/>
    <n v="4"/>
    <n v="0.45"/>
    <n v="-167.3184"/>
    <s v="Sep"/>
    <x v="21"/>
    <n v="1"/>
  </r>
  <r>
    <n v="757"/>
    <s v="CA-2011-106803"/>
    <x v="2"/>
    <d v="2011-12-29T00:00:00"/>
    <d v="2012-01-02T00:00:00"/>
    <x v="1"/>
    <s v="DC-13285"/>
    <x v="290"/>
    <x v="0"/>
    <s v="United States"/>
    <s v="Cottage Grove"/>
    <x v="11"/>
    <n v="55016"/>
    <x v="2"/>
    <s v="OFF-ST-10002444"/>
    <x v="1"/>
    <s v="Storage"/>
    <x v="571"/>
    <n v="24.56"/>
    <n v="2"/>
    <n v="0"/>
    <n v="6.8767999999999994"/>
    <s v="Dec"/>
    <x v="20"/>
    <n v="1"/>
  </r>
  <r>
    <n v="758"/>
    <s v="CA-2011-106803"/>
    <x v="2"/>
    <d v="2011-12-29T00:00:00"/>
    <d v="2012-01-02T00:00:00"/>
    <x v="1"/>
    <s v="DC-13285"/>
    <x v="290"/>
    <x v="0"/>
    <s v="United States"/>
    <s v="Cottage Grove"/>
    <x v="11"/>
    <n v="55016"/>
    <x v="2"/>
    <s v="TEC-AC-10001267"/>
    <x v="2"/>
    <s v="Accessories"/>
    <x v="533"/>
    <n v="119.8"/>
    <n v="4"/>
    <n v="0"/>
    <n v="47.92"/>
    <s v="Dec"/>
    <x v="20"/>
    <n v="0"/>
  </r>
  <r>
    <n v="759"/>
    <s v="CA-2014-117240"/>
    <x v="3"/>
    <d v="2014-07-24T00:00:00"/>
    <d v="2014-07-29T00:00:00"/>
    <x v="1"/>
    <s v="CP-12340"/>
    <x v="291"/>
    <x v="1"/>
    <s v="United States"/>
    <s v="New York City"/>
    <x v="15"/>
    <n v="10009"/>
    <x v="3"/>
    <s v="OFF-BI-10000848"/>
    <x v="1"/>
    <s v="Binders"/>
    <x v="515"/>
    <n v="13.128"/>
    <n v="3"/>
    <n v="0.2"/>
    <n v="4.2665999999999986"/>
    <s v="Jul"/>
    <x v="10"/>
    <n v="1"/>
  </r>
  <r>
    <n v="760"/>
    <s v="CA-2014-133333"/>
    <x v="3"/>
    <d v="2014-09-19T00:00:00"/>
    <d v="2014-09-23T00:00:00"/>
    <x v="1"/>
    <s v="BF-11020"/>
    <x v="292"/>
    <x v="1"/>
    <s v="United States"/>
    <s v="Green Bay"/>
    <x v="6"/>
    <n v="54302"/>
    <x v="2"/>
    <s v="OFF-PA-10002377"/>
    <x v="1"/>
    <s v="Paper"/>
    <x v="557"/>
    <n v="22.72"/>
    <n v="4"/>
    <n v="0"/>
    <n v="10.223999999999998"/>
    <s v="Sep"/>
    <x v="15"/>
    <n v="1"/>
  </r>
  <r>
    <n v="761"/>
    <s v="CA-2012-112319"/>
    <x v="1"/>
    <d v="2012-08-31T00:00:00"/>
    <d v="2012-09-05T00:00:00"/>
    <x v="1"/>
    <s v="AR-10510"/>
    <x v="239"/>
    <x v="0"/>
    <s v="United States"/>
    <s v="Los Angeles"/>
    <x v="1"/>
    <n v="90004"/>
    <x v="1"/>
    <s v="OFF-PA-10003441"/>
    <x v="1"/>
    <s v="Paper"/>
    <x v="485"/>
    <n v="58.320000000000007"/>
    <n v="9"/>
    <n v="0"/>
    <n v="27.993600000000001"/>
    <s v="Aug"/>
    <x v="37"/>
    <n v="1"/>
  </r>
  <r>
    <n v="762"/>
    <s v="CA-2014-126046"/>
    <x v="3"/>
    <d v="2014-11-04T00:00:00"/>
    <d v="2014-11-08T00:00:00"/>
    <x v="1"/>
    <s v="JC-16105"/>
    <x v="36"/>
    <x v="1"/>
    <s v="United States"/>
    <s v="Atlanta"/>
    <x v="32"/>
    <n v="30318"/>
    <x v="0"/>
    <s v="OFF-LA-10004484"/>
    <x v="1"/>
    <s v="Labels"/>
    <x v="612"/>
    <n v="12.39"/>
    <n v="3"/>
    <n v="0"/>
    <n v="5.6993999999999998"/>
    <s v="Nov"/>
    <x v="23"/>
    <n v="1"/>
  </r>
  <r>
    <n v="763"/>
    <s v="CA-2012-114923"/>
    <x v="1"/>
    <d v="2012-02-08T00:00:00"/>
    <d v="2012-02-13T00:00:00"/>
    <x v="1"/>
    <s v="LH-17020"/>
    <x v="293"/>
    <x v="0"/>
    <s v="United States"/>
    <s v="Columbus"/>
    <x v="24"/>
    <n v="43229"/>
    <x v="3"/>
    <s v="TEC-PH-10003931"/>
    <x v="2"/>
    <s v="Phones"/>
    <x v="159"/>
    <n v="107.982"/>
    <n v="3"/>
    <n v="0.4"/>
    <n v="-26.995499999999993"/>
    <s v="Feb"/>
    <x v="36"/>
    <n v="1"/>
  </r>
  <r>
    <n v="764"/>
    <s v="CA-2011-162775"/>
    <x v="2"/>
    <d v="2011-01-14T00:00:00"/>
    <d v="2011-01-16T00:00:00"/>
    <x v="0"/>
    <s v="CS-12250"/>
    <x v="294"/>
    <x v="1"/>
    <s v="United States"/>
    <s v="Bossier City"/>
    <x v="28"/>
    <n v="71111"/>
    <x v="0"/>
    <s v="OFF-EN-10001990"/>
    <x v="1"/>
    <s v="Envelopes"/>
    <x v="33"/>
    <n v="11.36"/>
    <n v="2"/>
    <n v="0"/>
    <n v="5.3391999999999991"/>
    <s v="Jan"/>
    <x v="46"/>
    <n v="1"/>
  </r>
  <r>
    <n v="765"/>
    <s v="CA-2011-162775"/>
    <x v="2"/>
    <d v="2011-01-14T00:00:00"/>
    <d v="2011-01-16T00:00:00"/>
    <x v="0"/>
    <s v="CS-12250"/>
    <x v="294"/>
    <x v="1"/>
    <s v="United States"/>
    <s v="Bossier City"/>
    <x v="28"/>
    <n v="71111"/>
    <x v="0"/>
    <s v="OFF-EN-10001532"/>
    <x v="1"/>
    <s v="Envelopes"/>
    <x v="613"/>
    <n v="50.94"/>
    <n v="3"/>
    <n v="0"/>
    <n v="25.47"/>
    <s v="Jan"/>
    <x v="46"/>
    <n v="0"/>
  </r>
  <r>
    <n v="766"/>
    <s v="CA-2011-162775"/>
    <x v="2"/>
    <d v="2011-01-14T00:00:00"/>
    <d v="2011-01-16T00:00:00"/>
    <x v="0"/>
    <s v="CS-12250"/>
    <x v="294"/>
    <x v="1"/>
    <s v="United States"/>
    <s v="Bossier City"/>
    <x v="28"/>
    <n v="71111"/>
    <x v="0"/>
    <s v="TEC-AC-10003174"/>
    <x v="2"/>
    <s v="Accessories"/>
    <x v="614"/>
    <n v="646.74"/>
    <n v="6"/>
    <n v="0"/>
    <n v="258.69600000000003"/>
    <s v="Jan"/>
    <x v="46"/>
    <n v="0"/>
  </r>
  <r>
    <n v="767"/>
    <s v="CA-2011-162775"/>
    <x v="2"/>
    <d v="2011-01-14T00:00:00"/>
    <d v="2011-01-16T00:00:00"/>
    <x v="0"/>
    <s v="CS-12250"/>
    <x v="294"/>
    <x v="1"/>
    <s v="United States"/>
    <s v="Bossier City"/>
    <x v="28"/>
    <n v="71111"/>
    <x v="0"/>
    <s v="OFF-BI-10004187"/>
    <x v="1"/>
    <s v="Binders"/>
    <x v="33"/>
    <n v="5.64"/>
    <n v="3"/>
    <n v="0"/>
    <n v="2.7071999999999994"/>
    <s v="Jan"/>
    <x v="46"/>
    <n v="0"/>
  </r>
  <r>
    <n v="768"/>
    <s v="CA-2011-162775"/>
    <x v="2"/>
    <d v="2011-01-14T00:00:00"/>
    <d v="2011-01-16T00:00:00"/>
    <x v="0"/>
    <s v="CS-12250"/>
    <x v="294"/>
    <x v="1"/>
    <s v="United States"/>
    <s v="Bossier City"/>
    <x v="28"/>
    <n v="71111"/>
    <x v="0"/>
    <s v="OFF-ST-10000025"/>
    <x v="1"/>
    <s v="Storage"/>
    <x v="615"/>
    <n v="572.58000000000004"/>
    <n v="6"/>
    <n v="0"/>
    <n v="34.354799999999955"/>
    <s v="Jan"/>
    <x v="46"/>
    <n v="0"/>
  </r>
  <r>
    <n v="769"/>
    <s v="CA-2011-106810"/>
    <x v="2"/>
    <d v="2011-05-14T00:00:00"/>
    <d v="2011-05-20T00:00:00"/>
    <x v="1"/>
    <s v="AJ-10795"/>
    <x v="295"/>
    <x v="1"/>
    <s v="United States"/>
    <s v="Saint Petersburg"/>
    <x v="2"/>
    <n v="33710"/>
    <x v="0"/>
    <s v="FUR-FU-10004306"/>
    <x v="0"/>
    <s v="Furnishings"/>
    <x v="616"/>
    <n v="310.88000000000005"/>
    <n v="2"/>
    <n v="0.2"/>
    <n v="23.315999999999988"/>
    <s v="May"/>
    <x v="8"/>
    <n v="1"/>
  </r>
  <r>
    <n v="770"/>
    <s v="CA-2013-157245"/>
    <x v="0"/>
    <d v="2013-05-20T00:00:00"/>
    <d v="2013-05-25T00:00:00"/>
    <x v="1"/>
    <s v="LE-16810"/>
    <x v="97"/>
    <x v="0"/>
    <s v="United States"/>
    <s v="Arlington"/>
    <x v="17"/>
    <n v="22204"/>
    <x v="0"/>
    <s v="FUR-CH-10003746"/>
    <x v="0"/>
    <s v="Chairs"/>
    <x v="617"/>
    <n v="641.96"/>
    <n v="2"/>
    <n v="0"/>
    <n v="179.74880000000002"/>
    <s v="May"/>
    <x v="35"/>
    <n v="1"/>
  </r>
  <r>
    <n v="771"/>
    <s v="CA-2014-104220"/>
    <x v="3"/>
    <d v="2014-01-31T00:00:00"/>
    <d v="2014-02-06T00:00:00"/>
    <x v="1"/>
    <s v="BV-11245"/>
    <x v="296"/>
    <x v="1"/>
    <s v="United States"/>
    <s v="Des Moines"/>
    <x v="23"/>
    <n v="50315"/>
    <x v="2"/>
    <s v="OFF-BI-10001036"/>
    <x v="1"/>
    <s v="Binders"/>
    <x v="618"/>
    <n v="18.28"/>
    <n v="2"/>
    <n v="0"/>
    <n v="9.14"/>
    <s v="Jan"/>
    <x v="44"/>
    <n v="1"/>
  </r>
  <r>
    <n v="772"/>
    <s v="CA-2014-104220"/>
    <x v="3"/>
    <d v="2014-01-31T00:00:00"/>
    <d v="2014-02-06T00:00:00"/>
    <x v="1"/>
    <s v="BV-11245"/>
    <x v="296"/>
    <x v="1"/>
    <s v="United States"/>
    <s v="Des Moines"/>
    <x v="23"/>
    <n v="50315"/>
    <x v="2"/>
    <s v="TEC-PH-10004614"/>
    <x v="2"/>
    <s v="Phones"/>
    <x v="299"/>
    <n v="207"/>
    <n v="3"/>
    <n v="0"/>
    <n v="51.75"/>
    <s v="Jan"/>
    <x v="44"/>
    <n v="0"/>
  </r>
  <r>
    <n v="773"/>
    <s v="CA-2014-104220"/>
    <x v="3"/>
    <d v="2014-01-31T00:00:00"/>
    <d v="2014-02-06T00:00:00"/>
    <x v="1"/>
    <s v="BV-11245"/>
    <x v="296"/>
    <x v="1"/>
    <s v="United States"/>
    <s v="Des Moines"/>
    <x v="23"/>
    <n v="50315"/>
    <x v="2"/>
    <s v="OFF-BI-10000301"/>
    <x v="1"/>
    <s v="Binders"/>
    <x v="619"/>
    <n v="32.35"/>
    <n v="5"/>
    <n v="0"/>
    <n v="16.175000000000001"/>
    <s v="Jan"/>
    <x v="44"/>
    <n v="0"/>
  </r>
  <r>
    <n v="774"/>
    <s v="CA-2014-104220"/>
    <x v="3"/>
    <d v="2014-01-31T00:00:00"/>
    <d v="2014-02-06T00:00:00"/>
    <x v="1"/>
    <s v="BV-11245"/>
    <x v="296"/>
    <x v="1"/>
    <s v="United States"/>
    <s v="Des Moines"/>
    <x v="23"/>
    <n v="50315"/>
    <x v="2"/>
    <s v="OFF-BI-10003910"/>
    <x v="1"/>
    <s v="Binders"/>
    <x v="8"/>
    <n v="7.71"/>
    <n v="1"/>
    <n v="0"/>
    <n v="3.4695"/>
    <s v="Jan"/>
    <x v="44"/>
    <n v="0"/>
  </r>
  <r>
    <n v="775"/>
    <s v="CA-2014-104220"/>
    <x v="3"/>
    <d v="2014-01-31T00:00:00"/>
    <d v="2014-02-06T00:00:00"/>
    <x v="1"/>
    <s v="BV-11245"/>
    <x v="296"/>
    <x v="1"/>
    <s v="United States"/>
    <s v="Des Moines"/>
    <x v="23"/>
    <n v="50315"/>
    <x v="2"/>
    <s v="OFF-AR-10004648"/>
    <x v="1"/>
    <s v="Art"/>
    <x v="620"/>
    <n v="40.299999999999997"/>
    <n v="2"/>
    <n v="0"/>
    <n v="10.881"/>
    <s v="Jan"/>
    <x v="44"/>
    <n v="0"/>
  </r>
  <r>
    <n v="776"/>
    <s v="CA-2014-104220"/>
    <x v="3"/>
    <d v="2014-01-31T00:00:00"/>
    <d v="2014-02-06T00:00:00"/>
    <x v="1"/>
    <s v="BV-11245"/>
    <x v="296"/>
    <x v="1"/>
    <s v="United States"/>
    <s v="Des Moines"/>
    <x v="23"/>
    <n v="50315"/>
    <x v="2"/>
    <s v="FUR-FU-10002597"/>
    <x v="0"/>
    <s v="Furnishings"/>
    <x v="621"/>
    <n v="34.580000000000005"/>
    <n v="7"/>
    <n v="0"/>
    <n v="14.523600000000002"/>
    <s v="Jan"/>
    <x v="44"/>
    <n v="0"/>
  </r>
  <r>
    <n v="777"/>
    <s v="CA-2011-165974"/>
    <x v="2"/>
    <d v="2011-06-29T00:00:00"/>
    <d v="2011-07-06T00:00:00"/>
    <x v="1"/>
    <s v="DL-12865"/>
    <x v="297"/>
    <x v="0"/>
    <s v="United States"/>
    <s v="Cincinnati"/>
    <x v="24"/>
    <n v="45231"/>
    <x v="3"/>
    <s v="OFF-AR-10003405"/>
    <x v="1"/>
    <s v="Art"/>
    <x v="622"/>
    <n v="32.76"/>
    <n v="7"/>
    <n v="0.2"/>
    <n v="3.6854999999999958"/>
    <s v="Jun"/>
    <x v="3"/>
    <n v="1"/>
  </r>
  <r>
    <n v="778"/>
    <s v="CA-2012-144267"/>
    <x v="1"/>
    <d v="2012-08-21T00:00:00"/>
    <d v="2012-08-23T00:00:00"/>
    <x v="2"/>
    <s v="NZ-18565"/>
    <x v="125"/>
    <x v="2"/>
    <s v="United States"/>
    <s v="San Francisco"/>
    <x v="1"/>
    <n v="94110"/>
    <x v="1"/>
    <s v="FUR-CH-10002335"/>
    <x v="0"/>
    <s v="Chairs"/>
    <x v="623"/>
    <n v="544.00800000000004"/>
    <n v="3"/>
    <n v="0.2"/>
    <n v="40.800600000000003"/>
    <s v="Aug"/>
    <x v="37"/>
    <n v="1"/>
  </r>
  <r>
    <n v="779"/>
    <s v="CA-2012-144267"/>
    <x v="1"/>
    <d v="2012-08-21T00:00:00"/>
    <d v="2012-08-23T00:00:00"/>
    <x v="2"/>
    <s v="NZ-18565"/>
    <x v="125"/>
    <x v="2"/>
    <s v="United States"/>
    <s v="San Francisco"/>
    <x v="1"/>
    <n v="94110"/>
    <x v="1"/>
    <s v="OFF-PA-10000157"/>
    <x v="1"/>
    <s v="Paper"/>
    <x v="364"/>
    <n v="59.94"/>
    <n v="3"/>
    <n v="0"/>
    <n v="28.171799999999998"/>
    <s v="Aug"/>
    <x v="37"/>
    <n v="0"/>
  </r>
  <r>
    <n v="780"/>
    <s v="CA-2012-144267"/>
    <x v="1"/>
    <d v="2012-08-21T00:00:00"/>
    <d v="2012-08-23T00:00:00"/>
    <x v="2"/>
    <s v="NZ-18565"/>
    <x v="125"/>
    <x v="2"/>
    <s v="United States"/>
    <s v="San Francisco"/>
    <x v="1"/>
    <n v="94110"/>
    <x v="1"/>
    <s v="OFF-PA-10001947"/>
    <x v="1"/>
    <s v="Paper"/>
    <x v="354"/>
    <n v="23.92"/>
    <n v="4"/>
    <n v="0"/>
    <n v="11.720800000000001"/>
    <s v="Aug"/>
    <x v="37"/>
    <n v="0"/>
  </r>
  <r>
    <n v="781"/>
    <s v="CA-2012-144267"/>
    <x v="1"/>
    <d v="2012-08-21T00:00:00"/>
    <d v="2012-08-23T00:00:00"/>
    <x v="2"/>
    <s v="NZ-18565"/>
    <x v="125"/>
    <x v="2"/>
    <s v="United States"/>
    <s v="San Francisco"/>
    <x v="1"/>
    <n v="94110"/>
    <x v="1"/>
    <s v="OFF-PA-10003657"/>
    <x v="1"/>
    <s v="Paper"/>
    <x v="624"/>
    <n v="4.28"/>
    <n v="1"/>
    <n v="0"/>
    <n v="1.9259999999999997"/>
    <s v="Aug"/>
    <x v="37"/>
    <n v="0"/>
  </r>
  <r>
    <n v="782"/>
    <s v="US-2012-157014"/>
    <x v="1"/>
    <d v="2012-10-03T00:00:00"/>
    <d v="2012-10-06T00:00:00"/>
    <x v="0"/>
    <s v="BM-11785"/>
    <x v="298"/>
    <x v="0"/>
    <s v="United States"/>
    <s v="Columbus"/>
    <x v="24"/>
    <n v="43229"/>
    <x v="3"/>
    <s v="OFF-BI-10001098"/>
    <x v="1"/>
    <s v="Binders"/>
    <x v="405"/>
    <n v="32.07"/>
    <n v="5"/>
    <n v="0.7"/>
    <n v="-22.448999999999991"/>
    <s v="Oct"/>
    <x v="2"/>
    <n v="1"/>
  </r>
  <r>
    <n v="783"/>
    <s v="US-2012-157014"/>
    <x v="1"/>
    <d v="2012-10-03T00:00:00"/>
    <d v="2012-10-06T00:00:00"/>
    <x v="0"/>
    <s v="BM-11785"/>
    <x v="298"/>
    <x v="0"/>
    <s v="United States"/>
    <s v="Columbus"/>
    <x v="24"/>
    <n v="43229"/>
    <x v="3"/>
    <s v="TEC-AC-10002167"/>
    <x v="2"/>
    <s v="Accessories"/>
    <x v="46"/>
    <n v="24"/>
    <n v="2"/>
    <n v="0.2"/>
    <n v="-2.6999999999999993"/>
    <s v="Oct"/>
    <x v="2"/>
    <n v="0"/>
  </r>
  <r>
    <n v="784"/>
    <s v="US-2012-157014"/>
    <x v="1"/>
    <d v="2012-10-03T00:00:00"/>
    <d v="2012-10-06T00:00:00"/>
    <x v="0"/>
    <s v="BM-11785"/>
    <x v="298"/>
    <x v="0"/>
    <s v="United States"/>
    <s v="Columbus"/>
    <x v="24"/>
    <n v="43229"/>
    <x v="3"/>
    <s v="FUR-BO-10004409"/>
    <x v="0"/>
    <s v="Bookcases"/>
    <x v="625"/>
    <n v="35.49"/>
    <n v="1"/>
    <n v="0.5"/>
    <n v="-15.615600000000001"/>
    <s v="Oct"/>
    <x v="2"/>
    <n v="0"/>
  </r>
  <r>
    <n v="785"/>
    <s v="US-2012-157014"/>
    <x v="1"/>
    <d v="2012-10-03T00:00:00"/>
    <d v="2012-10-06T00:00:00"/>
    <x v="0"/>
    <s v="BM-11785"/>
    <x v="298"/>
    <x v="0"/>
    <s v="United States"/>
    <s v="Columbus"/>
    <x v="24"/>
    <n v="43229"/>
    <x v="3"/>
    <s v="TEC-AC-10000057"/>
    <x v="2"/>
    <s v="Accessories"/>
    <x v="626"/>
    <n v="47.984000000000002"/>
    <n v="2"/>
    <n v="0.2"/>
    <n v="0.59979999999999656"/>
    <s v="Oct"/>
    <x v="2"/>
    <n v="0"/>
  </r>
  <r>
    <n v="786"/>
    <s v="CA-2012-154921"/>
    <x v="1"/>
    <d v="2012-05-23T00:00:00"/>
    <d v="2012-05-28T00:00:00"/>
    <x v="1"/>
    <s v="EA-14035"/>
    <x v="105"/>
    <x v="1"/>
    <s v="United States"/>
    <s v="Columbia"/>
    <x v="20"/>
    <n v="29203"/>
    <x v="0"/>
    <s v="OFF-EN-10000056"/>
    <x v="1"/>
    <s v="Envelopes"/>
    <x v="627"/>
    <n v="186.69"/>
    <n v="3"/>
    <n v="0"/>
    <n v="87.744299999999981"/>
    <s v="May"/>
    <x v="33"/>
    <n v="1"/>
  </r>
  <r>
    <n v="787"/>
    <s v="CA-2014-129567"/>
    <x v="3"/>
    <d v="2014-03-18T00:00:00"/>
    <d v="2014-03-22T00:00:00"/>
    <x v="0"/>
    <s v="CL-12565"/>
    <x v="52"/>
    <x v="0"/>
    <s v="United States"/>
    <s v="Lancaster"/>
    <x v="1"/>
    <n v="93534"/>
    <x v="1"/>
    <s v="OFF-BI-10000014"/>
    <x v="1"/>
    <s v="Binders"/>
    <x v="628"/>
    <n v="17.456"/>
    <n v="2"/>
    <n v="0.2"/>
    <n v="5.8914"/>
    <s v="Mar"/>
    <x v="42"/>
    <n v="1"/>
  </r>
  <r>
    <n v="788"/>
    <s v="CA-2012-154620"/>
    <x v="1"/>
    <d v="2012-12-12T00:00:00"/>
    <d v="2012-12-16T00:00:00"/>
    <x v="1"/>
    <s v="LT-17110"/>
    <x v="299"/>
    <x v="0"/>
    <s v="United States"/>
    <s v="Lancaster"/>
    <x v="1"/>
    <n v="93534"/>
    <x v="1"/>
    <s v="FUR-CH-10004675"/>
    <x v="0"/>
    <s v="Chairs"/>
    <x v="629"/>
    <n v="348.92800000000005"/>
    <n v="2"/>
    <n v="0.2"/>
    <n v="34.89279999999998"/>
    <s v="Dec"/>
    <x v="14"/>
    <n v="1"/>
  </r>
  <r>
    <n v="789"/>
    <s v="CA-2012-115938"/>
    <x v="1"/>
    <d v="2012-06-26T00:00:00"/>
    <d v="2012-06-30T00:00:00"/>
    <x v="1"/>
    <s v="SA-20830"/>
    <x v="193"/>
    <x v="0"/>
    <s v="United States"/>
    <s v="Richmond"/>
    <x v="17"/>
    <n v="23223"/>
    <x v="0"/>
    <s v="OFF-BI-10001543"/>
    <x v="1"/>
    <s v="Binders"/>
    <x v="375"/>
    <n v="143.96"/>
    <n v="4"/>
    <n v="0"/>
    <n v="69.100800000000007"/>
    <s v="Jun"/>
    <x v="40"/>
    <n v="1"/>
  </r>
  <r>
    <n v="790"/>
    <s v="CA-2012-115938"/>
    <x v="1"/>
    <d v="2012-06-26T00:00:00"/>
    <d v="2012-06-30T00:00:00"/>
    <x v="1"/>
    <s v="SA-20830"/>
    <x v="193"/>
    <x v="0"/>
    <s v="United States"/>
    <s v="Richmond"/>
    <x v="17"/>
    <n v="23223"/>
    <x v="0"/>
    <s v="OFF-ST-10001321"/>
    <x v="1"/>
    <s v="Storage"/>
    <x v="416"/>
    <n v="15.42"/>
    <n v="1"/>
    <n v="0"/>
    <n v="4.1634000000000011"/>
    <s v="Jun"/>
    <x v="40"/>
    <n v="0"/>
  </r>
  <r>
    <n v="791"/>
    <s v="CA-2012-115938"/>
    <x v="1"/>
    <d v="2012-06-26T00:00:00"/>
    <d v="2012-06-30T00:00:00"/>
    <x v="1"/>
    <s v="SA-20830"/>
    <x v="193"/>
    <x v="0"/>
    <s v="United States"/>
    <s v="Richmond"/>
    <x v="17"/>
    <n v="23223"/>
    <x v="0"/>
    <s v="OFF-BI-10001132"/>
    <x v="1"/>
    <s v="Binders"/>
    <x v="630"/>
    <n v="43.04"/>
    <n v="8"/>
    <n v="0"/>
    <n v="21.089600000000001"/>
    <s v="Jun"/>
    <x v="40"/>
    <n v="0"/>
  </r>
  <r>
    <n v="792"/>
    <s v="CA-2012-115938"/>
    <x v="1"/>
    <d v="2012-06-26T00:00:00"/>
    <d v="2012-06-30T00:00:00"/>
    <x v="1"/>
    <s v="SA-20830"/>
    <x v="193"/>
    <x v="0"/>
    <s v="United States"/>
    <s v="Richmond"/>
    <x v="17"/>
    <n v="23223"/>
    <x v="0"/>
    <s v="FUR-CH-10003199"/>
    <x v="0"/>
    <s v="Chairs"/>
    <x v="631"/>
    <n v="332.94"/>
    <n v="3"/>
    <n v="0"/>
    <n v="79.905599999999993"/>
    <s v="Jun"/>
    <x v="40"/>
    <n v="0"/>
  </r>
  <r>
    <n v="793"/>
    <s v="CA-2013-105256"/>
    <x v="0"/>
    <d v="2013-05-21T00:00:00"/>
    <d v="2013-05-21T00:00:00"/>
    <x v="3"/>
    <s v="JK-15730"/>
    <x v="300"/>
    <x v="0"/>
    <s v="United States"/>
    <s v="Asheville"/>
    <x v="3"/>
    <n v="28806"/>
    <x v="0"/>
    <s v="TEC-PH-10001530"/>
    <x v="2"/>
    <s v="Phones"/>
    <x v="632"/>
    <n v="1363.96"/>
    <n v="5"/>
    <n v="0.2"/>
    <n v="85.247500000000002"/>
    <s v="May"/>
    <x v="35"/>
    <n v="1"/>
  </r>
  <r>
    <n v="794"/>
    <s v="CA-2011-156433"/>
    <x v="2"/>
    <d v="2011-09-20T00:00:00"/>
    <d v="2011-09-26T00:00:00"/>
    <x v="1"/>
    <s v="ES-14020"/>
    <x v="301"/>
    <x v="0"/>
    <s v="United States"/>
    <s v="San Francisco"/>
    <x v="1"/>
    <n v="94110"/>
    <x v="1"/>
    <s v="OFF-LA-10001569"/>
    <x v="1"/>
    <s v="Labels"/>
    <x v="633"/>
    <n v="9.9600000000000009"/>
    <n v="2"/>
    <n v="0"/>
    <n v="4.5815999999999999"/>
    <s v="Sep"/>
    <x v="30"/>
    <n v="1"/>
  </r>
  <r>
    <n v="795"/>
    <s v="CA-2011-156433"/>
    <x v="2"/>
    <d v="2011-09-20T00:00:00"/>
    <d v="2011-09-26T00:00:00"/>
    <x v="1"/>
    <s v="ES-14020"/>
    <x v="301"/>
    <x v="0"/>
    <s v="United States"/>
    <s v="San Francisco"/>
    <x v="1"/>
    <n v="94110"/>
    <x v="1"/>
    <s v="OFF-PA-10003724"/>
    <x v="1"/>
    <s v="Paper"/>
    <x v="357"/>
    <n v="21.72"/>
    <n v="4"/>
    <n v="0"/>
    <n v="10.642799999999999"/>
    <s v="Sep"/>
    <x v="30"/>
    <n v="0"/>
  </r>
  <r>
    <n v="796"/>
    <s v="CA-2014-151428"/>
    <x v="3"/>
    <d v="2014-09-22T00:00:00"/>
    <d v="2014-09-27T00:00:00"/>
    <x v="1"/>
    <s v="RH-19495"/>
    <x v="302"/>
    <x v="0"/>
    <s v="United States"/>
    <s v="Rochester"/>
    <x v="11"/>
    <n v="55901"/>
    <x v="2"/>
    <s v="OFF-BI-10000546"/>
    <x v="1"/>
    <s v="Binders"/>
    <x v="609"/>
    <n v="20.16"/>
    <n v="7"/>
    <n v="0"/>
    <n v="9.8783999999999992"/>
    <s v="Sep"/>
    <x v="15"/>
    <n v="1"/>
  </r>
  <r>
    <n v="797"/>
    <s v="CA-2012-124653"/>
    <x v="1"/>
    <d v="2012-12-24T00:00:00"/>
    <d v="2012-12-26T00:00:00"/>
    <x v="2"/>
    <s v="DB-13120"/>
    <x v="106"/>
    <x v="1"/>
    <s v="United States"/>
    <s v="Rochester"/>
    <x v="15"/>
    <n v="14609"/>
    <x v="3"/>
    <s v="OFF-PA-10000176"/>
    <x v="1"/>
    <s v="Paper"/>
    <x v="634"/>
    <n v="132.79"/>
    <n v="7"/>
    <n v="0"/>
    <n v="63.739199999999997"/>
    <s v="Dec"/>
    <x v="14"/>
    <n v="1"/>
  </r>
  <r>
    <n v="798"/>
    <s v="CA-2012-124653"/>
    <x v="1"/>
    <d v="2012-12-24T00:00:00"/>
    <d v="2012-12-26T00:00:00"/>
    <x v="2"/>
    <s v="DB-13120"/>
    <x v="106"/>
    <x v="1"/>
    <s v="United States"/>
    <s v="Rochester"/>
    <x v="15"/>
    <n v="14609"/>
    <x v="3"/>
    <s v="OFF-PA-10002365"/>
    <x v="1"/>
    <s v="Paper"/>
    <x v="12"/>
    <n v="12.96"/>
    <n v="2"/>
    <n v="0"/>
    <n v="6.2208000000000006"/>
    <s v="Dec"/>
    <x v="14"/>
    <n v="0"/>
  </r>
  <r>
    <n v="799"/>
    <s v="CA-2012-124653"/>
    <x v="1"/>
    <d v="2012-12-24T00:00:00"/>
    <d v="2012-12-26T00:00:00"/>
    <x v="2"/>
    <s v="DB-13120"/>
    <x v="106"/>
    <x v="1"/>
    <s v="United States"/>
    <s v="Rochester"/>
    <x v="15"/>
    <n v="14609"/>
    <x v="3"/>
    <s v="OFF-LA-10002271"/>
    <x v="1"/>
    <s v="Labels"/>
    <x v="635"/>
    <n v="21.560000000000002"/>
    <n v="7"/>
    <n v="0"/>
    <n v="10.348799999999999"/>
    <s v="Dec"/>
    <x v="14"/>
    <n v="0"/>
  </r>
  <r>
    <n v="800"/>
    <s v="CA-2012-101910"/>
    <x v="1"/>
    <d v="2012-11-27T00:00:00"/>
    <d v="2012-12-03T00:00:00"/>
    <x v="1"/>
    <s v="CD-11920"/>
    <x v="303"/>
    <x v="0"/>
    <s v="United States"/>
    <s v="Lake Elsinore"/>
    <x v="1"/>
    <n v="92530"/>
    <x v="1"/>
    <s v="FUR-CH-10002647"/>
    <x v="0"/>
    <s v="Chairs"/>
    <x v="470"/>
    <n v="283.92"/>
    <n v="5"/>
    <n v="0.2"/>
    <n v="17.745000000000019"/>
    <s v="Nov"/>
    <x v="6"/>
    <n v="1"/>
  </r>
  <r>
    <n v="801"/>
    <s v="CA-2014-105809"/>
    <x v="3"/>
    <d v="2014-02-21T00:00:00"/>
    <d v="2014-02-24T00:00:00"/>
    <x v="2"/>
    <s v="HW-14935"/>
    <x v="304"/>
    <x v="1"/>
    <s v="United States"/>
    <s v="San Diego"/>
    <x v="1"/>
    <n v="92105"/>
    <x v="1"/>
    <s v="FUR-FU-10004090"/>
    <x v="0"/>
    <s v="Furnishings"/>
    <x v="636"/>
    <n v="22.23"/>
    <n v="1"/>
    <n v="0"/>
    <n v="7.3358999999999988"/>
    <s v="Feb"/>
    <x v="31"/>
    <n v="1"/>
  </r>
  <r>
    <n v="802"/>
    <s v="CA-2014-105809"/>
    <x v="3"/>
    <d v="2014-02-21T00:00:00"/>
    <d v="2014-02-24T00:00:00"/>
    <x v="2"/>
    <s v="HW-14935"/>
    <x v="304"/>
    <x v="1"/>
    <s v="United States"/>
    <s v="San Diego"/>
    <x v="1"/>
    <n v="92105"/>
    <x v="1"/>
    <s v="TEC-PH-10001580"/>
    <x v="2"/>
    <s v="Phones"/>
    <x v="231"/>
    <n v="215.96799999999999"/>
    <n v="2"/>
    <n v="0.2"/>
    <n v="18.897199999999991"/>
    <s v="Feb"/>
    <x v="31"/>
    <n v="0"/>
  </r>
  <r>
    <n v="803"/>
    <s v="CA-2013-136133"/>
    <x v="0"/>
    <d v="2013-08-19T00:00:00"/>
    <d v="2013-08-24T00:00:00"/>
    <x v="0"/>
    <s v="HW-14935"/>
    <x v="304"/>
    <x v="1"/>
    <s v="United States"/>
    <s v="New York City"/>
    <x v="15"/>
    <n v="10024"/>
    <x v="3"/>
    <s v="OFF-AP-10000576"/>
    <x v="1"/>
    <s v="Appliances"/>
    <x v="637"/>
    <n v="355.32"/>
    <n v="9"/>
    <n v="0"/>
    <n v="99.48960000000001"/>
    <s v="Aug"/>
    <x v="28"/>
    <n v="1"/>
  </r>
  <r>
    <n v="804"/>
    <s v="CA-2013-115504"/>
    <x v="0"/>
    <d v="2013-03-13T00:00:00"/>
    <d v="2013-03-18T00:00:00"/>
    <x v="1"/>
    <s v="MC-18130"/>
    <x v="305"/>
    <x v="1"/>
    <s v="United States"/>
    <s v="Monroe"/>
    <x v="28"/>
    <n v="71203"/>
    <x v="0"/>
    <s v="OFF-PA-10003953"/>
    <x v="1"/>
    <s v="Paper"/>
    <x v="638"/>
    <n v="12.96"/>
    <n v="2"/>
    <n v="0"/>
    <n v="6.2208000000000006"/>
    <s v="Mar"/>
    <x v="17"/>
    <n v="1"/>
  </r>
  <r>
    <n v="805"/>
    <s v="CA-2014-135783"/>
    <x v="3"/>
    <d v="2014-04-23T00:00:00"/>
    <d v="2014-04-25T00:00:00"/>
    <x v="2"/>
    <s v="GM-14440"/>
    <x v="306"/>
    <x v="0"/>
    <s v="United States"/>
    <s v="San Francisco"/>
    <x v="1"/>
    <n v="94122"/>
    <x v="1"/>
    <s v="FUR-FU-10000794"/>
    <x v="0"/>
    <s v="Furnishings"/>
    <x v="639"/>
    <n v="18.28"/>
    <n v="2"/>
    <n v="0"/>
    <n v="6.2151999999999994"/>
    <s v="Apr"/>
    <x v="4"/>
    <n v="1"/>
  </r>
  <r>
    <n v="806"/>
    <s v="CA-2011-134313"/>
    <x v="2"/>
    <d v="2011-11-01T00:00:00"/>
    <d v="2011-11-07T00:00:00"/>
    <x v="1"/>
    <s v="RA-19915"/>
    <x v="154"/>
    <x v="0"/>
    <s v="United States"/>
    <s v="Denver"/>
    <x v="22"/>
    <n v="80219"/>
    <x v="1"/>
    <s v="OFF-AR-10001897"/>
    <x v="1"/>
    <s v="Art"/>
    <x v="640"/>
    <n v="43.176000000000002"/>
    <n v="3"/>
    <n v="0.2"/>
    <n v="4.3176000000000005"/>
    <s v="Nov"/>
    <x v="7"/>
    <n v="1"/>
  </r>
  <r>
    <n v="807"/>
    <s v="CA-2011-134313"/>
    <x v="2"/>
    <d v="2011-11-01T00:00:00"/>
    <d v="2011-11-07T00:00:00"/>
    <x v="1"/>
    <s v="RA-19915"/>
    <x v="154"/>
    <x v="0"/>
    <s v="United States"/>
    <s v="Denver"/>
    <x v="22"/>
    <n v="80219"/>
    <x v="1"/>
    <s v="TEC-PH-10001795"/>
    <x v="2"/>
    <s v="Phones"/>
    <x v="641"/>
    <n v="1983.9680000000001"/>
    <n v="4"/>
    <n v="0.2"/>
    <n v="247.99599999999981"/>
    <s v="Nov"/>
    <x v="7"/>
    <n v="0"/>
  </r>
  <r>
    <n v="808"/>
    <s v="CA-2012-140921"/>
    <x v="1"/>
    <d v="2012-02-03T00:00:00"/>
    <d v="2012-02-05T00:00:00"/>
    <x v="2"/>
    <s v="AA-10375"/>
    <x v="211"/>
    <x v="0"/>
    <s v="United States"/>
    <s v="Omaha"/>
    <x v="8"/>
    <n v="68104"/>
    <x v="2"/>
    <s v="FUR-FU-10003347"/>
    <x v="0"/>
    <s v="Furnishings"/>
    <x v="374"/>
    <n v="28.4"/>
    <n v="2"/>
    <n v="0"/>
    <n v="11.076000000000001"/>
    <s v="Feb"/>
    <x v="36"/>
    <n v="1"/>
  </r>
  <r>
    <n v="809"/>
    <s v="CA-2012-140921"/>
    <x v="1"/>
    <d v="2012-02-03T00:00:00"/>
    <d v="2012-02-05T00:00:00"/>
    <x v="2"/>
    <s v="AA-10375"/>
    <x v="211"/>
    <x v="0"/>
    <s v="United States"/>
    <s v="Omaha"/>
    <x v="8"/>
    <n v="68104"/>
    <x v="2"/>
    <s v="TEC-AC-10004901"/>
    <x v="2"/>
    <s v="Accessories"/>
    <x v="642"/>
    <n v="149.97"/>
    <n v="3"/>
    <n v="0"/>
    <n v="50.989800000000002"/>
    <s v="Feb"/>
    <x v="36"/>
    <n v="0"/>
  </r>
  <r>
    <n v="810"/>
    <s v="CA-2011-151995"/>
    <x v="2"/>
    <d v="2011-10-13T00:00:00"/>
    <d v="2011-10-15T00:00:00"/>
    <x v="2"/>
    <s v="ZC-21910"/>
    <x v="233"/>
    <x v="0"/>
    <s v="United States"/>
    <s v="Edmonds"/>
    <x v="4"/>
    <n v="98026"/>
    <x v="1"/>
    <s v="OFF-AR-10003190"/>
    <x v="1"/>
    <s v="Art"/>
    <x v="643"/>
    <n v="11.52"/>
    <n v="4"/>
    <n v="0"/>
    <n v="3.2256"/>
    <s v="Oct"/>
    <x v="18"/>
    <n v="1"/>
  </r>
  <r>
    <n v="811"/>
    <s v="CA-2011-151995"/>
    <x v="2"/>
    <d v="2011-10-13T00:00:00"/>
    <d v="2011-10-15T00:00:00"/>
    <x v="2"/>
    <s v="ZC-21910"/>
    <x v="233"/>
    <x v="0"/>
    <s v="United States"/>
    <s v="Edmonds"/>
    <x v="4"/>
    <n v="98026"/>
    <x v="1"/>
    <s v="FUR-TA-10002903"/>
    <x v="0"/>
    <s v="Tables"/>
    <x v="255"/>
    <n v="1298.55"/>
    <n v="5"/>
    <n v="0"/>
    <n v="311.65199999999999"/>
    <s v="Oct"/>
    <x v="18"/>
    <n v="0"/>
  </r>
  <r>
    <n v="812"/>
    <s v="CA-2011-151995"/>
    <x v="2"/>
    <d v="2011-10-13T00:00:00"/>
    <d v="2011-10-15T00:00:00"/>
    <x v="2"/>
    <s v="ZC-21910"/>
    <x v="233"/>
    <x v="0"/>
    <s v="United States"/>
    <s v="Edmonds"/>
    <x v="4"/>
    <n v="98026"/>
    <x v="1"/>
    <s v="OFF-AP-10000240"/>
    <x v="1"/>
    <s v="Appliances"/>
    <x v="644"/>
    <n v="213.92"/>
    <n v="4"/>
    <n v="0"/>
    <n v="62.036799999999971"/>
    <s v="Oct"/>
    <x v="18"/>
    <n v="0"/>
  </r>
  <r>
    <n v="813"/>
    <s v="CA-2011-151995"/>
    <x v="2"/>
    <d v="2011-10-13T00:00:00"/>
    <d v="2011-10-15T00:00:00"/>
    <x v="2"/>
    <s v="ZC-21910"/>
    <x v="233"/>
    <x v="0"/>
    <s v="United States"/>
    <s v="Edmonds"/>
    <x v="4"/>
    <n v="98026"/>
    <x v="1"/>
    <s v="TEC-AC-10001101"/>
    <x v="2"/>
    <s v="Accessories"/>
    <x v="547"/>
    <n v="25.78"/>
    <n v="2"/>
    <n v="0"/>
    <n v="2.5779999999999994"/>
    <s v="Oct"/>
    <x v="18"/>
    <n v="0"/>
  </r>
  <r>
    <n v="814"/>
    <s v="CA-2014-143686"/>
    <x v="3"/>
    <d v="2014-05-15T00:00:00"/>
    <d v="2014-05-15T00:00:00"/>
    <x v="3"/>
    <s v="PJ-19015"/>
    <x v="307"/>
    <x v="0"/>
    <s v="United States"/>
    <s v="Santa Ana"/>
    <x v="1"/>
    <n v="92704"/>
    <x v="1"/>
    <s v="FUR-FU-10000794"/>
    <x v="0"/>
    <s v="Furnishings"/>
    <x v="639"/>
    <n v="18.28"/>
    <n v="2"/>
    <n v="0"/>
    <n v="6.2151999999999994"/>
    <s v="May"/>
    <x v="24"/>
    <n v="1"/>
  </r>
  <r>
    <n v="815"/>
    <s v="CA-2014-143686"/>
    <x v="3"/>
    <d v="2014-05-15T00:00:00"/>
    <d v="2014-05-15T00:00:00"/>
    <x v="3"/>
    <s v="PJ-19015"/>
    <x v="307"/>
    <x v="0"/>
    <s v="United States"/>
    <s v="Santa Ana"/>
    <x v="1"/>
    <n v="92704"/>
    <x v="1"/>
    <s v="TEC-AC-10001838"/>
    <x v="2"/>
    <s v="Accessories"/>
    <x v="645"/>
    <n v="1399.93"/>
    <n v="7"/>
    <n v="0"/>
    <n v="601.96990000000005"/>
    <s v="May"/>
    <x v="24"/>
    <n v="0"/>
  </r>
  <r>
    <n v="816"/>
    <s v="CA-2012-106565"/>
    <x v="1"/>
    <d v="2012-03-20T00:00:00"/>
    <d v="2012-03-23T00:00:00"/>
    <x v="2"/>
    <s v="BW-11110"/>
    <x v="308"/>
    <x v="1"/>
    <s v="United States"/>
    <s v="Milwaukee"/>
    <x v="6"/>
    <n v="53209"/>
    <x v="2"/>
    <s v="OFF-PA-10000061"/>
    <x v="1"/>
    <s v="Paper"/>
    <x v="179"/>
    <n v="51.84"/>
    <n v="8"/>
    <n v="0"/>
    <n v="24.883200000000002"/>
    <s v="Mar"/>
    <x v="29"/>
    <n v="1"/>
  </r>
  <r>
    <n v="817"/>
    <s v="CA-2013-149370"/>
    <x v="0"/>
    <d v="2013-09-16T00:00:00"/>
    <d v="2013-09-20T00:00:00"/>
    <x v="1"/>
    <s v="DB-13210"/>
    <x v="203"/>
    <x v="0"/>
    <s v="United States"/>
    <s v="Philadelphia"/>
    <x v="9"/>
    <n v="19140"/>
    <x v="3"/>
    <s v="OFF-PA-10003651"/>
    <x v="1"/>
    <s v="Paper"/>
    <x v="646"/>
    <n v="5.3440000000000003"/>
    <n v="1"/>
    <n v="0.2"/>
    <n v="1.8703999999999998"/>
    <s v="Sep"/>
    <x v="21"/>
    <n v="1"/>
  </r>
  <r>
    <n v="818"/>
    <s v="CA-2011-140858"/>
    <x v="2"/>
    <d v="2011-06-28T00:00:00"/>
    <d v="2011-07-02T00:00:00"/>
    <x v="1"/>
    <s v="CA-12775"/>
    <x v="222"/>
    <x v="0"/>
    <s v="United States"/>
    <s v="Philadelphia"/>
    <x v="9"/>
    <n v="19140"/>
    <x v="3"/>
    <s v="OFF-PA-10000304"/>
    <x v="1"/>
    <s v="Paper"/>
    <x v="88"/>
    <n v="41.472000000000008"/>
    <n v="8"/>
    <n v="0.2"/>
    <n v="14.5152"/>
    <s v="Jun"/>
    <x v="3"/>
    <n v="1"/>
  </r>
  <r>
    <n v="819"/>
    <s v="CA-2011-140858"/>
    <x v="2"/>
    <d v="2011-06-28T00:00:00"/>
    <d v="2011-07-02T00:00:00"/>
    <x v="1"/>
    <s v="CA-12775"/>
    <x v="222"/>
    <x v="0"/>
    <s v="United States"/>
    <s v="Philadelphia"/>
    <x v="9"/>
    <n v="19140"/>
    <x v="3"/>
    <s v="OFF-BI-10003094"/>
    <x v="1"/>
    <s v="Binders"/>
    <x v="647"/>
    <n v="3.168000000000001"/>
    <n v="3"/>
    <n v="0.7"/>
    <n v="-2.4287999999999998"/>
    <s v="Jun"/>
    <x v="3"/>
    <n v="0"/>
  </r>
  <r>
    <n v="820"/>
    <s v="CA-2011-140858"/>
    <x v="2"/>
    <d v="2011-06-28T00:00:00"/>
    <d v="2011-07-02T00:00:00"/>
    <x v="1"/>
    <s v="CA-12775"/>
    <x v="222"/>
    <x v="0"/>
    <s v="United States"/>
    <s v="Philadelphia"/>
    <x v="9"/>
    <n v="19140"/>
    <x v="3"/>
    <s v="FUR-CH-10001394"/>
    <x v="0"/>
    <s v="Chairs"/>
    <x v="648"/>
    <n v="1228.4649999999999"/>
    <n v="5"/>
    <n v="0.3"/>
    <n v="0"/>
    <s v="Jun"/>
    <x v="3"/>
    <n v="0"/>
  </r>
  <r>
    <n v="821"/>
    <s v="CA-2011-140858"/>
    <x v="2"/>
    <d v="2011-06-28T00:00:00"/>
    <d v="2011-07-02T00:00:00"/>
    <x v="1"/>
    <s v="CA-12775"/>
    <x v="222"/>
    <x v="0"/>
    <s v="United States"/>
    <s v="Philadelphia"/>
    <x v="9"/>
    <n v="19140"/>
    <x v="3"/>
    <s v="OFF-BI-10004230"/>
    <x v="1"/>
    <s v="Binders"/>
    <x v="649"/>
    <n v="31.086000000000006"/>
    <n v="3"/>
    <n v="0.7"/>
    <n v="-22.796399999999991"/>
    <s v="Jun"/>
    <x v="3"/>
    <n v="0"/>
  </r>
  <r>
    <n v="822"/>
    <s v="CA-2011-140858"/>
    <x v="2"/>
    <d v="2011-06-28T00:00:00"/>
    <d v="2011-07-02T00:00:00"/>
    <x v="1"/>
    <s v="CA-12775"/>
    <x v="222"/>
    <x v="0"/>
    <s v="United States"/>
    <s v="Philadelphia"/>
    <x v="9"/>
    <n v="19140"/>
    <x v="3"/>
    <s v="OFF-PA-10003395"/>
    <x v="1"/>
    <s v="Paper"/>
    <x v="650"/>
    <n v="335.52"/>
    <n v="4"/>
    <n v="0.2"/>
    <n v="117.43199999999999"/>
    <s v="Jun"/>
    <x v="3"/>
    <n v="0"/>
  </r>
  <r>
    <n v="823"/>
    <s v="CA-2014-101434"/>
    <x v="3"/>
    <d v="2014-06-21T00:00:00"/>
    <d v="2014-06-28T00:00:00"/>
    <x v="1"/>
    <s v="TR-21325"/>
    <x v="309"/>
    <x v="0"/>
    <s v="United States"/>
    <s v="Belleville"/>
    <x v="30"/>
    <n v="7109"/>
    <x v="3"/>
    <s v="TEC-AC-10002402"/>
    <x v="2"/>
    <s v="Accessories"/>
    <x v="651"/>
    <n v="239.96999999999997"/>
    <n v="3"/>
    <n v="0"/>
    <n v="71.990999999999985"/>
    <s v="Jun"/>
    <x v="27"/>
    <n v="1"/>
  </r>
  <r>
    <n v="824"/>
    <s v="CA-2014-101434"/>
    <x v="3"/>
    <d v="2014-06-21T00:00:00"/>
    <d v="2014-06-28T00:00:00"/>
    <x v="1"/>
    <s v="TR-21325"/>
    <x v="309"/>
    <x v="0"/>
    <s v="United States"/>
    <s v="Belleville"/>
    <x v="30"/>
    <n v="7109"/>
    <x v="3"/>
    <s v="OFF-LA-10003223"/>
    <x v="1"/>
    <s v="Labels"/>
    <x v="602"/>
    <n v="9.82"/>
    <n v="2"/>
    <n v="0"/>
    <n v="4.8117999999999999"/>
    <s v="Jun"/>
    <x v="27"/>
    <n v="0"/>
  </r>
  <r>
    <n v="825"/>
    <s v="US-2011-102071"/>
    <x v="2"/>
    <d v="2011-05-09T00:00:00"/>
    <d v="2011-05-15T00:00:00"/>
    <x v="1"/>
    <s v="PG-18820"/>
    <x v="310"/>
    <x v="0"/>
    <s v="United States"/>
    <s v="San Francisco"/>
    <x v="1"/>
    <n v="94110"/>
    <x v="1"/>
    <s v="TEC-AC-10003441"/>
    <x v="2"/>
    <s v="Accessories"/>
    <x v="652"/>
    <n v="67.8"/>
    <n v="4"/>
    <n v="0"/>
    <n v="4.0679999999999978"/>
    <s v="May"/>
    <x v="8"/>
    <n v="1"/>
  </r>
  <r>
    <n v="826"/>
    <s v="US-2011-102071"/>
    <x v="2"/>
    <d v="2011-05-09T00:00:00"/>
    <d v="2011-05-15T00:00:00"/>
    <x v="1"/>
    <s v="PG-18820"/>
    <x v="310"/>
    <x v="0"/>
    <s v="United States"/>
    <s v="San Francisco"/>
    <x v="1"/>
    <n v="94110"/>
    <x v="1"/>
    <s v="TEC-AC-10000109"/>
    <x v="2"/>
    <s v="Accessories"/>
    <x v="200"/>
    <n v="167.97"/>
    <n v="3"/>
    <n v="0"/>
    <n v="40.31280000000001"/>
    <s v="May"/>
    <x v="8"/>
    <n v="0"/>
  </r>
  <r>
    <n v="827"/>
    <s v="CA-2014-126956"/>
    <x v="3"/>
    <d v="2014-08-22T00:00:00"/>
    <d v="2014-08-29T00:00:00"/>
    <x v="1"/>
    <s v="GT-14710"/>
    <x v="218"/>
    <x v="0"/>
    <s v="United States"/>
    <s v="Lakeville"/>
    <x v="11"/>
    <n v="55044"/>
    <x v="2"/>
    <s v="OFF-FA-10002280"/>
    <x v="1"/>
    <s v="Fasteners"/>
    <x v="653"/>
    <n v="35"/>
    <n v="7"/>
    <n v="0"/>
    <n v="16.8"/>
    <s v="Aug"/>
    <x v="43"/>
    <n v="1"/>
  </r>
  <r>
    <n v="828"/>
    <s v="CA-2014-126956"/>
    <x v="3"/>
    <d v="2014-08-22T00:00:00"/>
    <d v="2014-08-29T00:00:00"/>
    <x v="1"/>
    <s v="GT-14710"/>
    <x v="218"/>
    <x v="0"/>
    <s v="United States"/>
    <s v="Lakeville"/>
    <x v="11"/>
    <n v="55044"/>
    <x v="2"/>
    <s v="OFF-SU-10000381"/>
    <x v="1"/>
    <s v="Supplies"/>
    <x v="654"/>
    <n v="37.24"/>
    <n v="4"/>
    <n v="0"/>
    <n v="10.799599999999998"/>
    <s v="Aug"/>
    <x v="43"/>
    <n v="0"/>
  </r>
  <r>
    <n v="829"/>
    <s v="CA-2014-126956"/>
    <x v="3"/>
    <d v="2014-08-22T00:00:00"/>
    <d v="2014-08-29T00:00:00"/>
    <x v="1"/>
    <s v="GT-14710"/>
    <x v="218"/>
    <x v="0"/>
    <s v="United States"/>
    <s v="Lakeville"/>
    <x v="11"/>
    <n v="55044"/>
    <x v="2"/>
    <s v="OFF-EN-10004459"/>
    <x v="1"/>
    <s v="Envelopes"/>
    <x v="655"/>
    <n v="15.28"/>
    <n v="2"/>
    <n v="0"/>
    <n v="7.4871999999999996"/>
    <s v="Aug"/>
    <x v="43"/>
    <n v="0"/>
  </r>
  <r>
    <n v="830"/>
    <s v="CA-2014-129462"/>
    <x v="3"/>
    <d v="2014-06-17T00:00:00"/>
    <d v="2014-06-22T00:00:00"/>
    <x v="0"/>
    <s v="JE-15745"/>
    <x v="32"/>
    <x v="0"/>
    <s v="United States"/>
    <s v="Florence"/>
    <x v="0"/>
    <n v="41042"/>
    <x v="0"/>
    <s v="FUR-CH-10000665"/>
    <x v="0"/>
    <s v="Chairs"/>
    <x v="656"/>
    <n v="301.95999999999998"/>
    <n v="2"/>
    <n v="0"/>
    <n v="90.587999999999965"/>
    <s v="Jun"/>
    <x v="27"/>
    <n v="1"/>
  </r>
  <r>
    <n v="831"/>
    <s v="CA-2014-129462"/>
    <x v="3"/>
    <d v="2014-06-17T00:00:00"/>
    <d v="2014-06-22T00:00:00"/>
    <x v="0"/>
    <s v="JE-15745"/>
    <x v="32"/>
    <x v="0"/>
    <s v="United States"/>
    <s v="Florence"/>
    <x v="0"/>
    <n v="41042"/>
    <x v="0"/>
    <s v="OFF-AP-10003884"/>
    <x v="1"/>
    <s v="Appliances"/>
    <x v="657"/>
    <n v="180.66"/>
    <n v="3"/>
    <n v="0"/>
    <n v="50.584800000000008"/>
    <s v="Jun"/>
    <x v="27"/>
    <n v="0"/>
  </r>
  <r>
    <n v="832"/>
    <s v="CA-2014-129462"/>
    <x v="3"/>
    <d v="2014-06-17T00:00:00"/>
    <d v="2014-06-22T00:00:00"/>
    <x v="0"/>
    <s v="JE-15745"/>
    <x v="32"/>
    <x v="0"/>
    <s v="United States"/>
    <s v="Florence"/>
    <x v="0"/>
    <n v="41042"/>
    <x v="0"/>
    <s v="TEC-PH-10001557"/>
    <x v="2"/>
    <s v="Phones"/>
    <x v="658"/>
    <n v="191.98"/>
    <n v="2"/>
    <n v="0"/>
    <n v="51.834599999999995"/>
    <s v="Jun"/>
    <x v="27"/>
    <n v="0"/>
  </r>
  <r>
    <n v="833"/>
    <s v="CA-2014-129462"/>
    <x v="3"/>
    <d v="2014-06-17T00:00:00"/>
    <d v="2014-06-22T00:00:00"/>
    <x v="0"/>
    <s v="JE-15745"/>
    <x v="32"/>
    <x v="0"/>
    <s v="United States"/>
    <s v="Florence"/>
    <x v="0"/>
    <n v="41042"/>
    <x v="0"/>
    <s v="TEC-PH-10002085"/>
    <x v="2"/>
    <s v="Phones"/>
    <x v="659"/>
    <n v="65.989999999999995"/>
    <n v="1"/>
    <n v="0"/>
    <n v="17.157400000000003"/>
    <s v="Jun"/>
    <x v="27"/>
    <n v="0"/>
  </r>
  <r>
    <n v="834"/>
    <s v="CA-2013-165316"/>
    <x v="0"/>
    <d v="2013-07-24T00:00:00"/>
    <d v="2013-07-28T00:00:00"/>
    <x v="1"/>
    <s v="JB-15400"/>
    <x v="80"/>
    <x v="1"/>
    <s v="United States"/>
    <s v="Tampa"/>
    <x v="2"/>
    <n v="33614"/>
    <x v="0"/>
    <s v="OFF-AR-10002956"/>
    <x v="1"/>
    <s v="Art"/>
    <x v="660"/>
    <n v="35.216000000000001"/>
    <n v="2"/>
    <n v="0.2"/>
    <n v="2.6411999999999995"/>
    <s v="Jul"/>
    <x v="16"/>
    <n v="1"/>
  </r>
  <r>
    <n v="835"/>
    <s v="CA-2013-165316"/>
    <x v="0"/>
    <d v="2013-07-24T00:00:00"/>
    <d v="2013-07-28T00:00:00"/>
    <x v="1"/>
    <s v="JB-15400"/>
    <x v="80"/>
    <x v="1"/>
    <s v="United States"/>
    <s v="Tampa"/>
    <x v="2"/>
    <n v="33614"/>
    <x v="0"/>
    <s v="OFF-AP-10003266"/>
    <x v="1"/>
    <s v="Appliances"/>
    <x v="661"/>
    <n v="23.696000000000002"/>
    <n v="2"/>
    <n v="0.2"/>
    <n v="6.5164"/>
    <s v="Jul"/>
    <x v="16"/>
    <n v="0"/>
  </r>
  <r>
    <n v="836"/>
    <s v="CA-2013-165316"/>
    <x v="0"/>
    <d v="2013-07-24T00:00:00"/>
    <d v="2013-07-28T00:00:00"/>
    <x v="1"/>
    <s v="JB-15400"/>
    <x v="80"/>
    <x v="1"/>
    <s v="United States"/>
    <s v="Tampa"/>
    <x v="2"/>
    <n v="33614"/>
    <x v="0"/>
    <s v="TEC-MA-10004002"/>
    <x v="2"/>
    <s v="Machines"/>
    <x v="662"/>
    <n v="265.47500000000002"/>
    <n v="1"/>
    <n v="0.5"/>
    <n v="-111.49950000000007"/>
    <s v="Jul"/>
    <x v="16"/>
    <n v="0"/>
  </r>
  <r>
    <n v="837"/>
    <s v="US-2011-115987"/>
    <x v="2"/>
    <d v="2011-09-08T00:00:00"/>
    <d v="2011-09-13T00:00:00"/>
    <x v="0"/>
    <s v="LH-17020"/>
    <x v="293"/>
    <x v="0"/>
    <s v="United States"/>
    <s v="Tyler"/>
    <x v="5"/>
    <n v="75701"/>
    <x v="2"/>
    <s v="OFF-BI-10001071"/>
    <x v="1"/>
    <s v="Binders"/>
    <x v="663"/>
    <n v="51.183999999999983"/>
    <n v="4"/>
    <n v="0.8"/>
    <n v="-79.335199999999986"/>
    <s v="Sep"/>
    <x v="30"/>
    <n v="1"/>
  </r>
  <r>
    <n v="838"/>
    <s v="US-2014-156083"/>
    <x v="3"/>
    <d v="2014-11-05T00:00:00"/>
    <d v="2014-11-12T00:00:00"/>
    <x v="1"/>
    <s v="JL-15175"/>
    <x v="311"/>
    <x v="2"/>
    <s v="United States"/>
    <s v="Columbia"/>
    <x v="18"/>
    <n v="38401"/>
    <x v="0"/>
    <s v="OFF-PA-10001560"/>
    <x v="1"/>
    <s v="Paper"/>
    <x v="664"/>
    <n v="9.6640000000000015"/>
    <n v="2"/>
    <n v="0.2"/>
    <n v="3.2615999999999996"/>
    <s v="Nov"/>
    <x v="23"/>
    <n v="1"/>
  </r>
  <r>
    <n v="839"/>
    <s v="US-2013-137547"/>
    <x v="0"/>
    <d v="2013-03-08T00:00:00"/>
    <d v="2013-03-13T00:00:00"/>
    <x v="1"/>
    <s v="EB-13705"/>
    <x v="182"/>
    <x v="1"/>
    <s v="United States"/>
    <s v="Fort Worth"/>
    <x v="5"/>
    <n v="76106"/>
    <x v="2"/>
    <s v="TEC-PH-10002365"/>
    <x v="2"/>
    <s v="Phones"/>
    <x v="398"/>
    <n v="21.071999999999999"/>
    <n v="3"/>
    <n v="0.2"/>
    <n v="1.5804"/>
    <s v="Mar"/>
    <x v="17"/>
    <n v="1"/>
  </r>
  <r>
    <n v="840"/>
    <s v="CA-2012-100454"/>
    <x v="1"/>
    <d v="2012-11-20T00:00:00"/>
    <d v="2012-11-25T00:00:00"/>
    <x v="1"/>
    <s v="BM-11650"/>
    <x v="312"/>
    <x v="1"/>
    <s v="United States"/>
    <s v="New York City"/>
    <x v="15"/>
    <n v="10035"/>
    <x v="3"/>
    <s v="OFF-AR-10004648"/>
    <x v="1"/>
    <s v="Art"/>
    <x v="620"/>
    <n v="60.449999999999996"/>
    <n v="3"/>
    <n v="0"/>
    <n v="16.3215"/>
    <s v="Nov"/>
    <x v="6"/>
    <n v="1"/>
  </r>
  <r>
    <n v="841"/>
    <s v="CA-2012-100454"/>
    <x v="1"/>
    <d v="2012-11-20T00:00:00"/>
    <d v="2012-11-25T00:00:00"/>
    <x v="1"/>
    <s v="BM-11650"/>
    <x v="312"/>
    <x v="1"/>
    <s v="United States"/>
    <s v="New York City"/>
    <x v="15"/>
    <n v="10035"/>
    <x v="3"/>
    <s v="OFF-AR-10002578"/>
    <x v="1"/>
    <s v="Art"/>
    <x v="665"/>
    <n v="11.52"/>
    <n v="4"/>
    <n v="0"/>
    <n v="3.3407999999999998"/>
    <s v="Nov"/>
    <x v="6"/>
    <n v="0"/>
  </r>
  <r>
    <n v="842"/>
    <s v="CA-2012-100454"/>
    <x v="1"/>
    <d v="2012-11-20T00:00:00"/>
    <d v="2012-11-25T00:00:00"/>
    <x v="1"/>
    <s v="BM-11650"/>
    <x v="312"/>
    <x v="1"/>
    <s v="United States"/>
    <s v="New York City"/>
    <x v="15"/>
    <n v="10035"/>
    <x v="3"/>
    <s v="FUR-BO-10001519"/>
    <x v="0"/>
    <s v="Bookcases"/>
    <x v="666"/>
    <n v="186.048"/>
    <n v="4"/>
    <n v="0.2"/>
    <n v="9.3024000000000058"/>
    <s v="Nov"/>
    <x v="6"/>
    <n v="0"/>
  </r>
  <r>
    <n v="843"/>
    <s v="CA-2013-161669"/>
    <x v="0"/>
    <d v="2013-11-08T00:00:00"/>
    <d v="2013-11-10T00:00:00"/>
    <x v="2"/>
    <s v="EM-14095"/>
    <x v="313"/>
    <x v="1"/>
    <s v="United States"/>
    <s v="Los Angeles"/>
    <x v="1"/>
    <n v="90036"/>
    <x v="1"/>
    <s v="OFF-BI-10001294"/>
    <x v="1"/>
    <s v="Binders"/>
    <x v="667"/>
    <n v="37.44"/>
    <n v="4"/>
    <n v="0.2"/>
    <n v="11.699999999999996"/>
    <s v="Nov"/>
    <x v="0"/>
    <n v="1"/>
  </r>
  <r>
    <n v="844"/>
    <s v="CA-2013-161669"/>
    <x v="0"/>
    <d v="2013-11-08T00:00:00"/>
    <d v="2013-11-10T00:00:00"/>
    <x v="2"/>
    <s v="EM-14095"/>
    <x v="313"/>
    <x v="1"/>
    <s v="United States"/>
    <s v="Los Angeles"/>
    <x v="1"/>
    <n v="90036"/>
    <x v="1"/>
    <s v="OFF-BI-10001636"/>
    <x v="1"/>
    <s v="Binders"/>
    <x v="668"/>
    <n v="26.975999999999999"/>
    <n v="4"/>
    <n v="0.2"/>
    <n v="8.767199999999999"/>
    <s v="Nov"/>
    <x v="0"/>
    <n v="0"/>
  </r>
  <r>
    <n v="845"/>
    <s v="CA-2013-161669"/>
    <x v="0"/>
    <d v="2013-11-08T00:00:00"/>
    <d v="2013-11-10T00:00:00"/>
    <x v="2"/>
    <s v="EM-14095"/>
    <x v="313"/>
    <x v="1"/>
    <s v="United States"/>
    <s v="Los Angeles"/>
    <x v="1"/>
    <n v="90036"/>
    <x v="1"/>
    <s v="OFF-SU-10002503"/>
    <x v="1"/>
    <s v="Supplies"/>
    <x v="669"/>
    <n v="11.36"/>
    <n v="2"/>
    <n v="0"/>
    <n v="3.2943999999999996"/>
    <s v="Nov"/>
    <x v="0"/>
    <n v="0"/>
  </r>
  <r>
    <n v="846"/>
    <s v="CA-2013-161669"/>
    <x v="0"/>
    <d v="2013-11-08T00:00:00"/>
    <d v="2013-11-10T00:00:00"/>
    <x v="2"/>
    <s v="EM-14095"/>
    <x v="313"/>
    <x v="1"/>
    <s v="United States"/>
    <s v="Los Angeles"/>
    <x v="1"/>
    <n v="90036"/>
    <x v="1"/>
    <s v="OFF-LA-10004093"/>
    <x v="1"/>
    <s v="Labels"/>
    <x v="670"/>
    <n v="14.62"/>
    <n v="2"/>
    <n v="0"/>
    <n v="6.8713999999999995"/>
    <s v="Nov"/>
    <x v="0"/>
    <n v="0"/>
  </r>
  <r>
    <n v="847"/>
    <s v="CA-2012-114300"/>
    <x v="1"/>
    <d v="2012-10-13T00:00:00"/>
    <d v="2012-10-17T00:00:00"/>
    <x v="1"/>
    <s v="AF-10885"/>
    <x v="314"/>
    <x v="0"/>
    <s v="United States"/>
    <s v="Louisville"/>
    <x v="0"/>
    <n v="40214"/>
    <x v="0"/>
    <s v="TEC-PH-10001552"/>
    <x v="2"/>
    <s v="Phones"/>
    <x v="178"/>
    <n v="83.72"/>
    <n v="7"/>
    <n v="0"/>
    <n v="23.441600000000005"/>
    <s v="Oct"/>
    <x v="2"/>
    <n v="1"/>
  </r>
  <r>
    <n v="848"/>
    <s v="CA-2012-114300"/>
    <x v="1"/>
    <d v="2012-10-13T00:00:00"/>
    <d v="2012-10-17T00:00:00"/>
    <x v="1"/>
    <s v="AF-10885"/>
    <x v="314"/>
    <x v="0"/>
    <s v="United States"/>
    <s v="Louisville"/>
    <x v="0"/>
    <n v="40214"/>
    <x v="0"/>
    <s v="FUR-CH-10001891"/>
    <x v="0"/>
    <s v="Chairs"/>
    <x v="265"/>
    <n v="287.94"/>
    <n v="3"/>
    <n v="0"/>
    <n v="77.743800000000022"/>
    <s v="Oct"/>
    <x v="2"/>
    <n v="0"/>
  </r>
  <r>
    <n v="849"/>
    <s v="CA-2014-107503"/>
    <x v="3"/>
    <d v="2014-01-02T00:00:00"/>
    <d v="2014-01-07T00:00:00"/>
    <x v="1"/>
    <s v="GA-14725"/>
    <x v="315"/>
    <x v="0"/>
    <s v="United States"/>
    <s v="Lorain"/>
    <x v="24"/>
    <n v="44052"/>
    <x v="3"/>
    <s v="FUR-FU-10003878"/>
    <x v="0"/>
    <s v="Furnishings"/>
    <x v="671"/>
    <n v="48.896000000000001"/>
    <n v="4"/>
    <n v="0.2"/>
    <n v="8.5567999999999991"/>
    <s v="Jan"/>
    <x v="44"/>
    <n v="1"/>
  </r>
  <r>
    <n v="850"/>
    <s v="CA-2011-107755"/>
    <x v="2"/>
    <d v="2011-02-08T00:00:00"/>
    <d v="2011-02-13T00:00:00"/>
    <x v="1"/>
    <s v="CK-12760"/>
    <x v="316"/>
    <x v="1"/>
    <s v="United States"/>
    <s v="Linden"/>
    <x v="30"/>
    <n v="7036"/>
    <x v="3"/>
    <s v="TEC-AC-10000710"/>
    <x v="2"/>
    <s v="Accessories"/>
    <x v="672"/>
    <n v="115.36"/>
    <n v="7"/>
    <n v="0"/>
    <n v="49.604800000000012"/>
    <s v="Feb"/>
    <x v="45"/>
    <n v="1"/>
  </r>
  <r>
    <n v="851"/>
    <s v="CA-2013-152534"/>
    <x v="0"/>
    <d v="2013-06-21T00:00:00"/>
    <d v="2013-06-26T00:00:00"/>
    <x v="0"/>
    <s v="DP-13105"/>
    <x v="317"/>
    <x v="1"/>
    <s v="United States"/>
    <s v="Salinas"/>
    <x v="1"/>
    <n v="93905"/>
    <x v="1"/>
    <s v="OFF-AR-10002335"/>
    <x v="1"/>
    <s v="Art"/>
    <x v="673"/>
    <n v="5.16"/>
    <n v="2"/>
    <n v="0"/>
    <n v="1.3416000000000001"/>
    <s v="Jun"/>
    <x v="1"/>
    <n v="1"/>
  </r>
  <r>
    <n v="852"/>
    <s v="CA-2013-152534"/>
    <x v="0"/>
    <d v="2013-06-21T00:00:00"/>
    <d v="2013-06-26T00:00:00"/>
    <x v="0"/>
    <s v="DP-13105"/>
    <x v="317"/>
    <x v="1"/>
    <s v="United States"/>
    <s v="Salinas"/>
    <x v="1"/>
    <n v="93905"/>
    <x v="1"/>
    <s v="OFF-PA-10001870"/>
    <x v="1"/>
    <s v="Paper"/>
    <x v="674"/>
    <n v="38.880000000000003"/>
    <n v="6"/>
    <n v="0"/>
    <n v="18.662400000000002"/>
    <s v="Jun"/>
    <x v="1"/>
    <n v="0"/>
  </r>
  <r>
    <n v="853"/>
    <s v="CA-2013-113747"/>
    <x v="0"/>
    <d v="2013-05-29T00:00:00"/>
    <d v="2013-06-05T00:00:00"/>
    <x v="1"/>
    <s v="VD-21670"/>
    <x v="104"/>
    <x v="0"/>
    <s v="United States"/>
    <s v="Jackson"/>
    <x v="35"/>
    <n v="39212"/>
    <x v="0"/>
    <s v="OFF-AR-10003373"/>
    <x v="1"/>
    <s v="Art"/>
    <x v="287"/>
    <n v="185.88"/>
    <n v="6"/>
    <n v="0"/>
    <n v="50.187599999999996"/>
    <s v="May"/>
    <x v="35"/>
    <n v="1"/>
  </r>
  <r>
    <n v="854"/>
    <s v="CA-2013-123274"/>
    <x v="0"/>
    <d v="2013-02-19T00:00:00"/>
    <d v="2013-02-24T00:00:00"/>
    <x v="1"/>
    <s v="GT-14710"/>
    <x v="218"/>
    <x v="0"/>
    <s v="United States"/>
    <s v="New York City"/>
    <x v="15"/>
    <n v="10035"/>
    <x v="3"/>
    <s v="FUR-FU-10004090"/>
    <x v="0"/>
    <s v="Furnishings"/>
    <x v="636"/>
    <n v="44.46"/>
    <n v="2"/>
    <n v="0"/>
    <n v="14.671799999999998"/>
    <s v="Feb"/>
    <x v="47"/>
    <n v="1"/>
  </r>
  <r>
    <n v="855"/>
    <s v="CA-2013-123274"/>
    <x v="0"/>
    <d v="2013-02-19T00:00:00"/>
    <d v="2013-02-24T00:00:00"/>
    <x v="1"/>
    <s v="GT-14710"/>
    <x v="218"/>
    <x v="0"/>
    <s v="United States"/>
    <s v="New York City"/>
    <x v="15"/>
    <n v="10035"/>
    <x v="3"/>
    <s v="OFF-ST-10000736"/>
    <x v="1"/>
    <s v="Storage"/>
    <x v="455"/>
    <n v="242.94"/>
    <n v="3"/>
    <n v="0"/>
    <n v="9.7175999999999902"/>
    <s v="Feb"/>
    <x v="47"/>
    <n v="0"/>
  </r>
  <r>
    <n v="856"/>
    <s v="CA-2011-125612"/>
    <x v="2"/>
    <d v="2011-08-03T00:00:00"/>
    <d v="2011-08-08T00:00:00"/>
    <x v="1"/>
    <s v="BK-11260"/>
    <x v="318"/>
    <x v="0"/>
    <s v="United States"/>
    <s v="New York City"/>
    <x v="15"/>
    <n v="10035"/>
    <x v="3"/>
    <s v="OFF-PA-10001019"/>
    <x v="1"/>
    <s v="Paper"/>
    <x v="675"/>
    <n v="39.96"/>
    <n v="2"/>
    <n v="0"/>
    <n v="18.781199999999998"/>
    <s v="Aug"/>
    <x v="9"/>
    <n v="1"/>
  </r>
  <r>
    <n v="857"/>
    <s v="CA-2011-125612"/>
    <x v="2"/>
    <d v="2011-08-03T00:00:00"/>
    <d v="2011-08-08T00:00:00"/>
    <x v="1"/>
    <s v="BK-11260"/>
    <x v="318"/>
    <x v="0"/>
    <s v="United States"/>
    <s v="New York City"/>
    <x v="15"/>
    <n v="10035"/>
    <x v="3"/>
    <s v="OFF-SU-10002537"/>
    <x v="1"/>
    <s v="Supplies"/>
    <x v="676"/>
    <n v="102.30000000000001"/>
    <n v="10"/>
    <n v="0"/>
    <n v="26.598000000000006"/>
    <s v="Aug"/>
    <x v="9"/>
    <n v="0"/>
  </r>
  <r>
    <n v="858"/>
    <s v="CA-2011-125612"/>
    <x v="2"/>
    <d v="2011-08-03T00:00:00"/>
    <d v="2011-08-08T00:00:00"/>
    <x v="1"/>
    <s v="BK-11260"/>
    <x v="318"/>
    <x v="0"/>
    <s v="United States"/>
    <s v="New York City"/>
    <x v="15"/>
    <n v="10035"/>
    <x v="3"/>
    <s v="OFF-ST-10003221"/>
    <x v="1"/>
    <s v="Storage"/>
    <x v="33"/>
    <n v="21.36"/>
    <n v="2"/>
    <n v="0"/>
    <n v="5.7672000000000008"/>
    <s v="Aug"/>
    <x v="9"/>
    <n v="0"/>
  </r>
  <r>
    <n v="859"/>
    <s v="CA-2014-161984"/>
    <x v="3"/>
    <d v="2014-04-11T00:00:00"/>
    <d v="2014-04-16T00:00:00"/>
    <x v="1"/>
    <s v="SJ-20125"/>
    <x v="319"/>
    <x v="2"/>
    <s v="United States"/>
    <s v="New Brunswick"/>
    <x v="30"/>
    <n v="8901"/>
    <x v="3"/>
    <s v="OFF-PA-10004569"/>
    <x v="1"/>
    <s v="Paper"/>
    <x v="227"/>
    <n v="7.61"/>
    <n v="1"/>
    <n v="0"/>
    <n v="3.5766999999999998"/>
    <s v="Apr"/>
    <x v="4"/>
    <n v="1"/>
  </r>
  <r>
    <n v="860"/>
    <s v="CA-2014-161984"/>
    <x v="3"/>
    <d v="2014-04-11T00:00:00"/>
    <d v="2014-04-16T00:00:00"/>
    <x v="1"/>
    <s v="SJ-20125"/>
    <x v="319"/>
    <x v="2"/>
    <s v="United States"/>
    <s v="New Brunswick"/>
    <x v="30"/>
    <n v="8901"/>
    <x v="3"/>
    <s v="OFF-FA-10000624"/>
    <x v="1"/>
    <s v="Fasteners"/>
    <x v="291"/>
    <n v="7.16"/>
    <n v="2"/>
    <n v="0"/>
    <n v="3.58"/>
    <s v="Apr"/>
    <x v="4"/>
    <n v="0"/>
  </r>
  <r>
    <n v="861"/>
    <s v="CA-2011-133851"/>
    <x v="2"/>
    <d v="2011-06-09T00:00:00"/>
    <d v="2011-06-16T00:00:00"/>
    <x v="1"/>
    <s v="CM-12445"/>
    <x v="320"/>
    <x v="0"/>
    <s v="United States"/>
    <s v="San Francisco"/>
    <x v="1"/>
    <n v="94122"/>
    <x v="1"/>
    <s v="OFF-SU-10001225"/>
    <x v="1"/>
    <s v="Supplies"/>
    <x v="33"/>
    <n v="7.36"/>
    <n v="2"/>
    <n v="0"/>
    <n v="0.14719999999999978"/>
    <s v="Jun"/>
    <x v="3"/>
    <n v="1"/>
  </r>
  <r>
    <n v="862"/>
    <s v="CA-2011-133851"/>
    <x v="2"/>
    <d v="2011-06-09T00:00:00"/>
    <d v="2011-06-16T00:00:00"/>
    <x v="1"/>
    <s v="CM-12445"/>
    <x v="320"/>
    <x v="0"/>
    <s v="United States"/>
    <s v="San Francisco"/>
    <x v="1"/>
    <n v="94122"/>
    <x v="1"/>
    <s v="OFF-AR-10003752"/>
    <x v="1"/>
    <s v="Art"/>
    <x v="677"/>
    <n v="23.1"/>
    <n v="2"/>
    <n v="0"/>
    <n v="10.625999999999999"/>
    <s v="Jun"/>
    <x v="3"/>
    <n v="0"/>
  </r>
  <r>
    <n v="863"/>
    <s v="CA-2013-134474"/>
    <x v="0"/>
    <d v="2013-01-05T00:00:00"/>
    <d v="2013-01-07T00:00:00"/>
    <x v="0"/>
    <s v="AJ-10795"/>
    <x v="295"/>
    <x v="1"/>
    <s v="United States"/>
    <s v="Jacksonville"/>
    <x v="2"/>
    <n v="32216"/>
    <x v="0"/>
    <s v="TEC-AC-10001714"/>
    <x v="2"/>
    <s v="Accessories"/>
    <x v="678"/>
    <n v="191.47200000000001"/>
    <n v="6"/>
    <n v="0.2"/>
    <n v="40.687800000000003"/>
    <s v="Jan"/>
    <x v="12"/>
    <n v="1"/>
  </r>
  <r>
    <n v="864"/>
    <s v="CA-2013-134474"/>
    <x v="0"/>
    <d v="2013-01-05T00:00:00"/>
    <d v="2013-01-07T00:00:00"/>
    <x v="0"/>
    <s v="AJ-10795"/>
    <x v="295"/>
    <x v="1"/>
    <s v="United States"/>
    <s v="Jacksonville"/>
    <x v="2"/>
    <n v="32216"/>
    <x v="0"/>
    <s v="OFF-AR-10003958"/>
    <x v="1"/>
    <s v="Art"/>
    <x v="679"/>
    <n v="5.2480000000000002"/>
    <n v="2"/>
    <n v="0.2"/>
    <n v="0.59039999999999915"/>
    <s v="Jan"/>
    <x v="12"/>
    <n v="0"/>
  </r>
  <r>
    <n v="865"/>
    <s v="CA-2013-134474"/>
    <x v="0"/>
    <d v="2013-01-05T00:00:00"/>
    <d v="2013-01-07T00:00:00"/>
    <x v="0"/>
    <s v="AJ-10795"/>
    <x v="295"/>
    <x v="1"/>
    <s v="United States"/>
    <s v="Jacksonville"/>
    <x v="2"/>
    <n v="32216"/>
    <x v="0"/>
    <s v="TEC-PH-10002923"/>
    <x v="2"/>
    <s v="Phones"/>
    <x v="680"/>
    <n v="59.184000000000005"/>
    <n v="2"/>
    <n v="0.2"/>
    <n v="5.1786000000000012"/>
    <s v="Jan"/>
    <x v="12"/>
    <n v="0"/>
  </r>
  <r>
    <n v="866"/>
    <s v="CA-2011-149020"/>
    <x v="2"/>
    <d v="2011-01-11T00:00:00"/>
    <d v="2011-01-16T00:00:00"/>
    <x v="1"/>
    <s v="AJ-10780"/>
    <x v="321"/>
    <x v="1"/>
    <s v="United States"/>
    <s v="Springfield"/>
    <x v="17"/>
    <n v="22153"/>
    <x v="0"/>
    <s v="OFF-LA-10004272"/>
    <x v="1"/>
    <s v="Labels"/>
    <x v="681"/>
    <n v="2.89"/>
    <n v="1"/>
    <n v="0"/>
    <n v="1.3583000000000001"/>
    <s v="Jan"/>
    <x v="46"/>
    <n v="1"/>
  </r>
  <r>
    <n v="867"/>
    <s v="CA-2011-149020"/>
    <x v="2"/>
    <d v="2011-01-11T00:00:00"/>
    <d v="2011-01-16T00:00:00"/>
    <x v="1"/>
    <s v="AJ-10780"/>
    <x v="321"/>
    <x v="1"/>
    <s v="United States"/>
    <s v="Springfield"/>
    <x v="17"/>
    <n v="22153"/>
    <x v="0"/>
    <s v="FUR-FU-10000965"/>
    <x v="0"/>
    <s v="Furnishings"/>
    <x v="682"/>
    <n v="51.94"/>
    <n v="1"/>
    <n v="0"/>
    <n v="21.295400000000001"/>
    <s v="Jan"/>
    <x v="46"/>
    <n v="0"/>
  </r>
  <r>
    <n v="868"/>
    <s v="CA-2013-134362"/>
    <x v="0"/>
    <d v="2013-09-30T00:00:00"/>
    <d v="2013-10-03T00:00:00"/>
    <x v="2"/>
    <s v="LS-16945"/>
    <x v="322"/>
    <x v="1"/>
    <s v="United States"/>
    <s v="Philadelphia"/>
    <x v="9"/>
    <n v="19140"/>
    <x v="3"/>
    <s v="OFF-LA-10004853"/>
    <x v="1"/>
    <s v="Labels"/>
    <x v="683"/>
    <n v="15.936000000000002"/>
    <n v="4"/>
    <n v="0.2"/>
    <n v="5.1791999999999998"/>
    <s v="Sep"/>
    <x v="21"/>
    <n v="1"/>
  </r>
  <r>
    <n v="869"/>
    <s v="CA-2011-136742"/>
    <x v="2"/>
    <d v="2011-04-06T00:00:00"/>
    <d v="2011-04-10T00:00:00"/>
    <x v="1"/>
    <s v="GP-14740"/>
    <x v="323"/>
    <x v="1"/>
    <s v="United States"/>
    <s v="Lancaster"/>
    <x v="9"/>
    <n v="17602"/>
    <x v="3"/>
    <s v="OFF-BI-10003719"/>
    <x v="1"/>
    <s v="Binders"/>
    <x v="684"/>
    <n v="44.910000000000011"/>
    <n v="6"/>
    <n v="0.7"/>
    <n v="-35.927999999999997"/>
    <s v="Apr"/>
    <x v="41"/>
    <n v="1"/>
  </r>
  <r>
    <n v="870"/>
    <s v="CA-2013-158099"/>
    <x v="0"/>
    <d v="2013-09-04T00:00:00"/>
    <d v="2013-09-06T00:00:00"/>
    <x v="2"/>
    <s v="PK-18910"/>
    <x v="324"/>
    <x v="2"/>
    <s v="United States"/>
    <s v="Philadelphia"/>
    <x v="9"/>
    <n v="19143"/>
    <x v="3"/>
    <s v="OFF-BI-10000545"/>
    <x v="1"/>
    <s v="Binders"/>
    <x v="685"/>
    <n v="1141.4700000000003"/>
    <n v="5"/>
    <n v="0.7"/>
    <n v="-760.98000000000025"/>
    <s v="Sep"/>
    <x v="21"/>
    <n v="1"/>
  </r>
  <r>
    <n v="871"/>
    <s v="CA-2013-158099"/>
    <x v="0"/>
    <d v="2013-09-04T00:00:00"/>
    <d v="2013-09-06T00:00:00"/>
    <x v="2"/>
    <s v="PK-18910"/>
    <x v="324"/>
    <x v="2"/>
    <s v="United States"/>
    <s v="Philadelphia"/>
    <x v="9"/>
    <n v="19143"/>
    <x v="3"/>
    <s v="TEC-PH-10002496"/>
    <x v="2"/>
    <s v="Phones"/>
    <x v="490"/>
    <n v="280.78200000000004"/>
    <n v="3"/>
    <n v="0.4"/>
    <n v="-46.797000000000025"/>
    <s v="Sep"/>
    <x v="21"/>
    <n v="0"/>
  </r>
  <r>
    <n v="872"/>
    <s v="CA-2012-131128"/>
    <x v="1"/>
    <d v="2012-10-19T00:00:00"/>
    <d v="2012-10-20T00:00:00"/>
    <x v="2"/>
    <s v="TB-21520"/>
    <x v="14"/>
    <x v="0"/>
    <s v="United States"/>
    <s v="Concord"/>
    <x v="38"/>
    <n v="3301"/>
    <x v="3"/>
    <s v="OFF-PA-10003591"/>
    <x v="1"/>
    <s v="Paper"/>
    <x v="686"/>
    <n v="34.44"/>
    <n v="3"/>
    <n v="0"/>
    <n v="17.22"/>
    <s v="Oct"/>
    <x v="2"/>
    <n v="1"/>
  </r>
  <r>
    <n v="873"/>
    <s v="CA-2011-148488"/>
    <x v="2"/>
    <d v="2011-12-10T00:00:00"/>
    <d v="2011-12-15T00:00:00"/>
    <x v="1"/>
    <s v="SM-20005"/>
    <x v="325"/>
    <x v="0"/>
    <s v="United States"/>
    <s v="New York City"/>
    <x v="15"/>
    <n v="10009"/>
    <x v="3"/>
    <s v="OFF-PA-10004470"/>
    <x v="1"/>
    <s v="Paper"/>
    <x v="250"/>
    <n v="11.36"/>
    <n v="2"/>
    <n v="0"/>
    <n v="5.2255999999999991"/>
    <s v="Dec"/>
    <x v="20"/>
    <n v="1"/>
  </r>
  <r>
    <n v="874"/>
    <s v="CA-2011-148488"/>
    <x v="2"/>
    <d v="2011-12-10T00:00:00"/>
    <d v="2011-12-15T00:00:00"/>
    <x v="1"/>
    <s v="SM-20005"/>
    <x v="325"/>
    <x v="0"/>
    <s v="United States"/>
    <s v="New York City"/>
    <x v="15"/>
    <n v="10009"/>
    <x v="3"/>
    <s v="OFF-BI-10000315"/>
    <x v="1"/>
    <s v="Binders"/>
    <x v="407"/>
    <n v="106.34399999999999"/>
    <n v="7"/>
    <n v="0.2"/>
    <n v="37.220399999999998"/>
    <s v="Dec"/>
    <x v="20"/>
    <n v="0"/>
  </r>
  <r>
    <n v="875"/>
    <s v="CA-2014-114636"/>
    <x v="3"/>
    <d v="2014-08-26T00:00:00"/>
    <d v="2014-08-30T00:00:00"/>
    <x v="1"/>
    <s v="GA-14725"/>
    <x v="315"/>
    <x v="0"/>
    <s v="United States"/>
    <s v="Charlotte"/>
    <x v="3"/>
    <n v="28205"/>
    <x v="0"/>
    <s v="OFF-PA-10001790"/>
    <x v="1"/>
    <s v="Paper"/>
    <x v="687"/>
    <n v="192.16000000000003"/>
    <n v="5"/>
    <n v="0.2"/>
    <n v="67.255999999999986"/>
    <s v="Aug"/>
    <x v="43"/>
    <n v="1"/>
  </r>
  <r>
    <n v="876"/>
    <s v="CA-2013-116736"/>
    <x v="0"/>
    <d v="2013-01-17T00:00:00"/>
    <d v="2013-01-21T00:00:00"/>
    <x v="1"/>
    <s v="CC-12430"/>
    <x v="254"/>
    <x v="2"/>
    <s v="United States"/>
    <s v="Concord"/>
    <x v="38"/>
    <n v="3301"/>
    <x v="3"/>
    <s v="FUR-FU-10004017"/>
    <x v="0"/>
    <s v="Furnishings"/>
    <x v="215"/>
    <n v="322.59000000000003"/>
    <n v="3"/>
    <n v="0"/>
    <n v="64.518000000000001"/>
    <s v="Jan"/>
    <x v="12"/>
    <n v="1"/>
  </r>
  <r>
    <n v="877"/>
    <s v="CA-2013-116736"/>
    <x v="0"/>
    <d v="2013-01-17T00:00:00"/>
    <d v="2013-01-21T00:00:00"/>
    <x v="1"/>
    <s v="CC-12430"/>
    <x v="254"/>
    <x v="2"/>
    <s v="United States"/>
    <s v="Concord"/>
    <x v="38"/>
    <n v="3301"/>
    <x v="3"/>
    <s v="TEC-AC-10003628"/>
    <x v="2"/>
    <s v="Accessories"/>
    <x v="244"/>
    <n v="29.99"/>
    <n v="1"/>
    <n v="0"/>
    <n v="13.195600000000002"/>
    <s v="Jan"/>
    <x v="12"/>
    <n v="0"/>
  </r>
  <r>
    <n v="878"/>
    <s v="CA-2013-116736"/>
    <x v="0"/>
    <d v="2013-01-17T00:00:00"/>
    <d v="2013-01-21T00:00:00"/>
    <x v="1"/>
    <s v="CC-12430"/>
    <x v="254"/>
    <x v="2"/>
    <s v="United States"/>
    <s v="Concord"/>
    <x v="38"/>
    <n v="3301"/>
    <x v="3"/>
    <s v="TEC-AC-10002049"/>
    <x v="2"/>
    <s v="Accessories"/>
    <x v="688"/>
    <n v="371.96999999999997"/>
    <n v="3"/>
    <n v="0"/>
    <n v="66.954599999999971"/>
    <s v="Jan"/>
    <x v="12"/>
    <n v="0"/>
  </r>
  <r>
    <n v="879"/>
    <s v="US-2011-158638"/>
    <x v="2"/>
    <d v="2011-09-17T00:00:00"/>
    <d v="2011-09-21T00:00:00"/>
    <x v="1"/>
    <s v="AG-10765"/>
    <x v="326"/>
    <x v="2"/>
    <s v="United States"/>
    <s v="Philadelphia"/>
    <x v="9"/>
    <n v="19120"/>
    <x v="3"/>
    <s v="OFF-BI-10003712"/>
    <x v="1"/>
    <s v="Binders"/>
    <x v="689"/>
    <n v="5.8920000000000012"/>
    <n v="4"/>
    <n v="0.7"/>
    <n v="-4.1243999999999996"/>
    <s v="Sep"/>
    <x v="30"/>
    <n v="1"/>
  </r>
  <r>
    <n v="880"/>
    <s v="CA-2014-111689"/>
    <x v="3"/>
    <d v="2014-12-01T00:00:00"/>
    <d v="2014-12-03T00:00:00"/>
    <x v="0"/>
    <s v="HP-14815"/>
    <x v="6"/>
    <x v="2"/>
    <s v="United States"/>
    <s v="New York City"/>
    <x v="15"/>
    <n v="10024"/>
    <x v="3"/>
    <s v="OFF-BI-10003984"/>
    <x v="1"/>
    <s v="Binders"/>
    <x v="690"/>
    <n v="68.472000000000008"/>
    <n v="3"/>
    <n v="0.2"/>
    <n v="23.109299999999998"/>
    <s v="Dec"/>
    <x v="22"/>
    <n v="1"/>
  </r>
  <r>
    <n v="881"/>
    <s v="CA-2014-111689"/>
    <x v="3"/>
    <d v="2014-12-01T00:00:00"/>
    <d v="2014-12-03T00:00:00"/>
    <x v="0"/>
    <s v="HP-14815"/>
    <x v="6"/>
    <x v="2"/>
    <s v="United States"/>
    <s v="New York City"/>
    <x v="15"/>
    <n v="10024"/>
    <x v="3"/>
    <s v="FUR-CH-10004287"/>
    <x v="0"/>
    <s v="Chairs"/>
    <x v="156"/>
    <n v="1242.8999999999999"/>
    <n v="5"/>
    <n v="0.1"/>
    <n v="262.38999999999987"/>
    <s v="Dec"/>
    <x v="22"/>
    <n v="0"/>
  </r>
  <r>
    <n v="882"/>
    <s v="CA-2012-129098"/>
    <x v="1"/>
    <d v="2012-10-09T00:00:00"/>
    <d v="2012-10-13T00:00:00"/>
    <x v="1"/>
    <s v="DK-13090"/>
    <x v="54"/>
    <x v="0"/>
    <s v="United States"/>
    <s v="Springfield"/>
    <x v="17"/>
    <n v="22153"/>
    <x v="0"/>
    <s v="OFF-ST-10001321"/>
    <x v="1"/>
    <s v="Storage"/>
    <x v="416"/>
    <n v="30.84"/>
    <n v="2"/>
    <n v="0"/>
    <n v="8.3268000000000022"/>
    <s v="Oct"/>
    <x v="2"/>
    <n v="1"/>
  </r>
  <r>
    <n v="883"/>
    <s v="US-2014-123463"/>
    <x v="3"/>
    <d v="2014-12-24T00:00:00"/>
    <d v="2014-12-24T00:00:00"/>
    <x v="3"/>
    <s v="GZ-14470"/>
    <x v="47"/>
    <x v="0"/>
    <s v="United States"/>
    <s v="San Francisco"/>
    <x v="1"/>
    <n v="94109"/>
    <x v="1"/>
    <s v="OFF-AR-10001118"/>
    <x v="1"/>
    <s v="Art"/>
    <x v="576"/>
    <n v="13.48"/>
    <n v="4"/>
    <n v="0"/>
    <n v="5.9312000000000014"/>
    <s v="Dec"/>
    <x v="22"/>
    <n v="1"/>
  </r>
  <r>
    <n v="884"/>
    <s v="CA-2013-165148"/>
    <x v="0"/>
    <d v="2013-10-23T00:00:00"/>
    <d v="2013-10-25T00:00:00"/>
    <x v="2"/>
    <s v="PM-19135"/>
    <x v="327"/>
    <x v="2"/>
    <s v="United States"/>
    <s v="Detroit"/>
    <x v="12"/>
    <n v="48227"/>
    <x v="2"/>
    <s v="FUR-FU-10000732"/>
    <x v="0"/>
    <s v="Furnishings"/>
    <x v="540"/>
    <n v="31.400000000000002"/>
    <n v="5"/>
    <n v="0"/>
    <n v="10.047999999999998"/>
    <s v="Oct"/>
    <x v="32"/>
    <n v="1"/>
  </r>
  <r>
    <n v="885"/>
    <s v="CA-2011-134061"/>
    <x v="2"/>
    <d v="2011-04-29T00:00:00"/>
    <d v="2011-05-04T00:00:00"/>
    <x v="1"/>
    <s v="LL-16840"/>
    <x v="328"/>
    <x v="0"/>
    <s v="United States"/>
    <s v="Rochester"/>
    <x v="15"/>
    <n v="14609"/>
    <x v="3"/>
    <s v="FUR-FU-10001424"/>
    <x v="0"/>
    <s v="Furnishings"/>
    <x v="691"/>
    <n v="17.46"/>
    <n v="2"/>
    <n v="0"/>
    <n v="5.936399999999999"/>
    <s v="Apr"/>
    <x v="41"/>
    <n v="1"/>
  </r>
  <r>
    <n v="886"/>
    <s v="CA-2012-143602"/>
    <x v="1"/>
    <d v="2012-04-25T00:00:00"/>
    <d v="2012-04-28T00:00:00"/>
    <x v="0"/>
    <s v="JS-15595"/>
    <x v="329"/>
    <x v="1"/>
    <s v="United States"/>
    <s v="Los Angeles"/>
    <x v="1"/>
    <n v="90045"/>
    <x v="1"/>
    <s v="OFF-BI-10002071"/>
    <x v="1"/>
    <s v="Binders"/>
    <x v="692"/>
    <n v="13.943999999999999"/>
    <n v="3"/>
    <n v="0.2"/>
    <n v="4.5317999999999996"/>
    <s v="Apr"/>
    <x v="19"/>
    <n v="1"/>
  </r>
  <r>
    <n v="887"/>
    <s v="CA-2014-115364"/>
    <x v="3"/>
    <d v="2014-06-27T00:00:00"/>
    <d v="2014-07-03T00:00:00"/>
    <x v="1"/>
    <s v="OT-18730"/>
    <x v="220"/>
    <x v="0"/>
    <s v="United States"/>
    <s v="San Diego"/>
    <x v="1"/>
    <n v="92105"/>
    <x v="1"/>
    <s v="OFF-ST-10002486"/>
    <x v="1"/>
    <s v="Storage"/>
    <x v="693"/>
    <n v="83.76"/>
    <n v="12"/>
    <n v="0"/>
    <n v="1.6751999999999967"/>
    <s v="Jun"/>
    <x v="27"/>
    <n v="1"/>
  </r>
  <r>
    <n v="888"/>
    <s v="CA-2014-150707"/>
    <x v="3"/>
    <d v="2014-10-15T00:00:00"/>
    <d v="2014-10-20T00:00:00"/>
    <x v="1"/>
    <s v="EL-13735"/>
    <x v="330"/>
    <x v="2"/>
    <s v="United States"/>
    <s v="Columbia"/>
    <x v="39"/>
    <n v="21044"/>
    <x v="3"/>
    <s v="OFF-BI-10001078"/>
    <x v="1"/>
    <s v="Binders"/>
    <x v="61"/>
    <n v="37.659999999999997"/>
    <n v="7"/>
    <n v="0"/>
    <n v="18.453400000000002"/>
    <s v="Oct"/>
    <x v="13"/>
    <n v="1"/>
  </r>
  <r>
    <n v="889"/>
    <s v="CA-2011-104976"/>
    <x v="2"/>
    <d v="2011-12-09T00:00:00"/>
    <d v="2011-12-16T00:00:00"/>
    <x v="1"/>
    <s v="CK-12760"/>
    <x v="316"/>
    <x v="1"/>
    <s v="United States"/>
    <s v="San Francisco"/>
    <x v="1"/>
    <n v="94122"/>
    <x v="1"/>
    <s v="OFF-PA-10003845"/>
    <x v="1"/>
    <s v="Paper"/>
    <x v="367"/>
    <n v="34.68"/>
    <n v="6"/>
    <n v="0"/>
    <n v="16.993200000000002"/>
    <s v="Dec"/>
    <x v="20"/>
    <n v="1"/>
  </r>
  <r>
    <n v="890"/>
    <s v="CA-2014-132934"/>
    <x v="3"/>
    <d v="2014-06-21T00:00:00"/>
    <d v="2014-06-27T00:00:00"/>
    <x v="1"/>
    <s v="JE-15475"/>
    <x v="188"/>
    <x v="0"/>
    <s v="United States"/>
    <s v="New Rochelle"/>
    <x v="15"/>
    <n v="10801"/>
    <x v="3"/>
    <s v="TEC-AC-10000927"/>
    <x v="2"/>
    <s v="Accessories"/>
    <x v="694"/>
    <n v="149.94999999999999"/>
    <n v="5"/>
    <n v="0"/>
    <n v="14.994999999999994"/>
    <s v="Jun"/>
    <x v="27"/>
    <n v="1"/>
  </r>
  <r>
    <n v="891"/>
    <s v="CA-2014-132934"/>
    <x v="3"/>
    <d v="2014-06-21T00:00:00"/>
    <d v="2014-06-27T00:00:00"/>
    <x v="1"/>
    <s v="JE-15475"/>
    <x v="188"/>
    <x v="0"/>
    <s v="United States"/>
    <s v="New Rochelle"/>
    <x v="15"/>
    <n v="10801"/>
    <x v="3"/>
    <s v="OFF-BI-10001098"/>
    <x v="1"/>
    <s v="Binders"/>
    <x v="405"/>
    <n v="51.311999999999998"/>
    <n v="3"/>
    <n v="0.2"/>
    <n v="18.600599999999996"/>
    <s v="Jun"/>
    <x v="27"/>
    <n v="0"/>
  </r>
  <r>
    <n v="892"/>
    <s v="CA-2014-133256"/>
    <x v="3"/>
    <d v="2014-06-27T00:00:00"/>
    <d v="2014-06-28T00:00:00"/>
    <x v="2"/>
    <s v="TH-21550"/>
    <x v="274"/>
    <x v="2"/>
    <s v="United States"/>
    <s v="Detroit"/>
    <x v="12"/>
    <n v="48227"/>
    <x v="2"/>
    <s v="OFF-PA-10001622"/>
    <x v="1"/>
    <s v="Paper"/>
    <x v="695"/>
    <n v="4.54"/>
    <n v="1"/>
    <n v="0"/>
    <n v="2.0429999999999997"/>
    <s v="Jun"/>
    <x v="27"/>
    <n v="1"/>
  </r>
  <r>
    <n v="893"/>
    <s v="CA-2014-133256"/>
    <x v="3"/>
    <d v="2014-06-27T00:00:00"/>
    <d v="2014-06-28T00:00:00"/>
    <x v="2"/>
    <s v="TH-21550"/>
    <x v="274"/>
    <x v="2"/>
    <s v="United States"/>
    <s v="Detroit"/>
    <x v="12"/>
    <n v="48227"/>
    <x v="2"/>
    <s v="OFF-AR-10003158"/>
    <x v="1"/>
    <s v="Art"/>
    <x v="696"/>
    <n v="15.92"/>
    <n v="4"/>
    <n v="0"/>
    <n v="5.4127999999999989"/>
    <s v="Jun"/>
    <x v="27"/>
    <n v="0"/>
  </r>
  <r>
    <n v="894"/>
    <s v="CA-2014-133256"/>
    <x v="3"/>
    <d v="2014-06-27T00:00:00"/>
    <d v="2014-06-28T00:00:00"/>
    <x v="2"/>
    <s v="TH-21550"/>
    <x v="274"/>
    <x v="2"/>
    <s v="United States"/>
    <s v="Detroit"/>
    <x v="12"/>
    <n v="48227"/>
    <x v="2"/>
    <s v="TEC-PH-10002660"/>
    <x v="2"/>
    <s v="Phones"/>
    <x v="697"/>
    <n v="543.91999999999996"/>
    <n v="8"/>
    <n v="0"/>
    <n v="135.98000000000002"/>
    <s v="Jun"/>
    <x v="27"/>
    <n v="0"/>
  </r>
  <r>
    <n v="895"/>
    <s v="CA-2013-105494"/>
    <x v="0"/>
    <d v="2013-11-11T00:00:00"/>
    <d v="2013-11-13T00:00:00"/>
    <x v="2"/>
    <s v="PC-18745"/>
    <x v="331"/>
    <x v="1"/>
    <s v="United States"/>
    <s v="San Francisco"/>
    <x v="1"/>
    <n v="94122"/>
    <x v="1"/>
    <s v="OFF-ST-10002205"/>
    <x v="1"/>
    <s v="Storage"/>
    <x v="326"/>
    <n v="155.82000000000002"/>
    <n v="7"/>
    <n v="0"/>
    <n v="42.071400000000011"/>
    <s v="Nov"/>
    <x v="0"/>
    <n v="1"/>
  </r>
  <r>
    <n v="896"/>
    <s v="CA-2013-105494"/>
    <x v="0"/>
    <d v="2013-11-11T00:00:00"/>
    <d v="2013-11-13T00:00:00"/>
    <x v="2"/>
    <s v="PC-18745"/>
    <x v="331"/>
    <x v="1"/>
    <s v="United States"/>
    <s v="San Francisco"/>
    <x v="1"/>
    <n v="94122"/>
    <x v="1"/>
    <s v="OFF-BI-10003364"/>
    <x v="1"/>
    <s v="Binders"/>
    <x v="698"/>
    <n v="70.00800000000001"/>
    <n v="3"/>
    <n v="0.2"/>
    <n v="24.502800000000001"/>
    <s v="Nov"/>
    <x v="0"/>
    <n v="0"/>
  </r>
  <r>
    <n v="897"/>
    <s v="CA-2013-140634"/>
    <x v="0"/>
    <d v="2013-10-04T00:00:00"/>
    <d v="2013-10-07T00:00:00"/>
    <x v="0"/>
    <s v="HL-15040"/>
    <x v="332"/>
    <x v="0"/>
    <s v="United States"/>
    <s v="Houston"/>
    <x v="5"/>
    <n v="77095"/>
    <x v="2"/>
    <s v="OFF-EN-10001099"/>
    <x v="1"/>
    <s v="Envelopes"/>
    <x v="33"/>
    <n v="15.648"/>
    <n v="2"/>
    <n v="0.2"/>
    <n v="5.0855999999999986"/>
    <s v="Oct"/>
    <x v="32"/>
    <n v="1"/>
  </r>
  <r>
    <n v="898"/>
    <s v="CA-2011-144407"/>
    <x v="2"/>
    <d v="2011-09-09T00:00:00"/>
    <d v="2011-09-15T00:00:00"/>
    <x v="1"/>
    <s v="MS-17365"/>
    <x v="333"/>
    <x v="0"/>
    <s v="United States"/>
    <s v="Detroit"/>
    <x v="12"/>
    <n v="48227"/>
    <x v="2"/>
    <s v="OFF-LA-10003923"/>
    <x v="1"/>
    <s v="Labels"/>
    <x v="424"/>
    <n v="103.60000000000001"/>
    <n v="7"/>
    <n v="0"/>
    <n v="51.800000000000004"/>
    <s v="Sep"/>
    <x v="30"/>
    <n v="1"/>
  </r>
  <r>
    <n v="899"/>
    <s v="CA-2014-160983"/>
    <x v="3"/>
    <d v="2014-10-30T00:00:00"/>
    <d v="2014-11-01T00:00:00"/>
    <x v="0"/>
    <s v="GB-14530"/>
    <x v="334"/>
    <x v="1"/>
    <s v="United States"/>
    <s v="Auburn"/>
    <x v="15"/>
    <n v="13021"/>
    <x v="3"/>
    <s v="OFF-PA-10002250"/>
    <x v="1"/>
    <s v="Paper"/>
    <x v="699"/>
    <n v="46.96"/>
    <n v="8"/>
    <n v="0"/>
    <n v="22.540800000000001"/>
    <s v="Oct"/>
    <x v="13"/>
    <n v="1"/>
  </r>
  <r>
    <n v="900"/>
    <s v="US-2013-114622"/>
    <x v="0"/>
    <d v="2013-04-11T00:00:00"/>
    <d v="2013-04-13T00:00:00"/>
    <x v="2"/>
    <s v="JR-16210"/>
    <x v="335"/>
    <x v="1"/>
    <s v="United States"/>
    <s v="Springfield"/>
    <x v="24"/>
    <n v="45503"/>
    <x v="3"/>
    <s v="OFF-BI-10004716"/>
    <x v="1"/>
    <s v="Binders"/>
    <x v="700"/>
    <n v="8.9040000000000017"/>
    <n v="2"/>
    <n v="0.7"/>
    <n v="-6.5296000000000003"/>
    <s v="Apr"/>
    <x v="25"/>
    <n v="1"/>
  </r>
  <r>
    <n v="901"/>
    <s v="CA-2014-150959"/>
    <x v="3"/>
    <d v="2014-11-12T00:00:00"/>
    <d v="2014-11-14T00:00:00"/>
    <x v="2"/>
    <s v="TD-20995"/>
    <x v="143"/>
    <x v="0"/>
    <s v="United States"/>
    <s v="Garland"/>
    <x v="5"/>
    <n v="75043"/>
    <x v="2"/>
    <s v="OFF-LA-10001045"/>
    <x v="1"/>
    <s v="Labels"/>
    <x v="701"/>
    <n v="10.440000000000001"/>
    <n v="5"/>
    <n v="0.2"/>
    <n v="3.3929999999999989"/>
    <s v="Nov"/>
    <x v="23"/>
    <n v="1"/>
  </r>
  <r>
    <n v="902"/>
    <s v="CA-2014-150959"/>
    <x v="3"/>
    <d v="2014-11-12T00:00:00"/>
    <d v="2014-11-14T00:00:00"/>
    <x v="2"/>
    <s v="TD-20995"/>
    <x v="143"/>
    <x v="0"/>
    <s v="United States"/>
    <s v="Garland"/>
    <x v="5"/>
    <n v="75043"/>
    <x v="2"/>
    <s v="OFF-BI-10001510"/>
    <x v="1"/>
    <s v="Binders"/>
    <x v="702"/>
    <n v="18.335999999999999"/>
    <n v="4"/>
    <n v="0.8"/>
    <n v="-32.088000000000008"/>
    <s v="Nov"/>
    <x v="23"/>
    <n v="0"/>
  </r>
  <r>
    <n v="903"/>
    <s v="CA-2014-132353"/>
    <x v="3"/>
    <d v="2014-09-16T00:00:00"/>
    <d v="2014-09-18T00:00:00"/>
    <x v="2"/>
    <s v="DB-13060"/>
    <x v="72"/>
    <x v="0"/>
    <s v="United States"/>
    <s v="Chicago"/>
    <x v="10"/>
    <n v="60653"/>
    <x v="2"/>
    <s v="TEC-PH-10004536"/>
    <x v="2"/>
    <s v="Phones"/>
    <x v="149"/>
    <n v="323.97600000000006"/>
    <n v="3"/>
    <n v="0.2"/>
    <n v="20.248499999999993"/>
    <s v="Sep"/>
    <x v="15"/>
    <n v="1"/>
  </r>
  <r>
    <n v="904"/>
    <s v="CA-2013-130477"/>
    <x v="0"/>
    <d v="2013-04-09T00:00:00"/>
    <d v="2013-04-13T00:00:00"/>
    <x v="1"/>
    <s v="LC-17140"/>
    <x v="95"/>
    <x v="0"/>
    <s v="United States"/>
    <s v="Los Angeles"/>
    <x v="1"/>
    <n v="90032"/>
    <x v="1"/>
    <s v="OFF-PA-10002947"/>
    <x v="1"/>
    <s v="Paper"/>
    <x v="703"/>
    <n v="20.04"/>
    <n v="3"/>
    <n v="0"/>
    <n v="9.6191999999999993"/>
    <s v="Apr"/>
    <x v="25"/>
    <n v="1"/>
  </r>
  <r>
    <n v="905"/>
    <s v="CA-2013-130477"/>
    <x v="0"/>
    <d v="2013-04-09T00:00:00"/>
    <d v="2013-04-13T00:00:00"/>
    <x v="1"/>
    <s v="LC-17140"/>
    <x v="95"/>
    <x v="0"/>
    <s v="United States"/>
    <s v="Los Angeles"/>
    <x v="1"/>
    <n v="90032"/>
    <x v="1"/>
    <s v="OFF-ST-10002583"/>
    <x v="1"/>
    <s v="Storage"/>
    <x v="566"/>
    <n v="64.959999999999994"/>
    <n v="2"/>
    <n v="0"/>
    <n v="2.598399999999998"/>
    <s v="Apr"/>
    <x v="25"/>
    <n v="0"/>
  </r>
  <r>
    <n v="906"/>
    <s v="CA-2013-130477"/>
    <x v="0"/>
    <d v="2013-04-09T00:00:00"/>
    <d v="2013-04-13T00:00:00"/>
    <x v="1"/>
    <s v="LC-17140"/>
    <x v="95"/>
    <x v="0"/>
    <s v="United States"/>
    <s v="Los Angeles"/>
    <x v="1"/>
    <n v="90032"/>
    <x v="1"/>
    <s v="OFF-PA-10000019"/>
    <x v="1"/>
    <s v="Paper"/>
    <x v="704"/>
    <n v="12.96"/>
    <n v="2"/>
    <n v="0"/>
    <n v="6.2208000000000006"/>
    <s v="Apr"/>
    <x v="25"/>
    <n v="0"/>
  </r>
  <r>
    <n v="907"/>
    <s v="CA-2014-143259"/>
    <x v="3"/>
    <d v="2014-12-31T00:00:00"/>
    <d v="2015-01-04T00:00:00"/>
    <x v="1"/>
    <s v="PO-18865"/>
    <x v="22"/>
    <x v="0"/>
    <s v="United States"/>
    <s v="New York City"/>
    <x v="15"/>
    <n v="10009"/>
    <x v="3"/>
    <s v="FUR-BO-10003441"/>
    <x v="0"/>
    <s v="Bookcases"/>
    <x v="705"/>
    <n v="323.13600000000002"/>
    <n v="4"/>
    <n v="0.2"/>
    <n v="12.117599999999968"/>
    <s v="Dec"/>
    <x v="22"/>
    <n v="1"/>
  </r>
  <r>
    <n v="908"/>
    <s v="CA-2014-143259"/>
    <x v="3"/>
    <d v="2014-12-31T00:00:00"/>
    <d v="2015-01-04T00:00:00"/>
    <x v="1"/>
    <s v="PO-18865"/>
    <x v="22"/>
    <x v="0"/>
    <s v="United States"/>
    <s v="New York City"/>
    <x v="15"/>
    <n v="10009"/>
    <x v="3"/>
    <s v="TEC-PH-10004774"/>
    <x v="2"/>
    <s v="Phones"/>
    <x v="706"/>
    <n v="90.93"/>
    <n v="7"/>
    <n v="0"/>
    <n v="2.7278999999999964"/>
    <s v="Dec"/>
    <x v="22"/>
    <n v="0"/>
  </r>
  <r>
    <n v="909"/>
    <s v="CA-2014-143259"/>
    <x v="3"/>
    <d v="2014-12-31T00:00:00"/>
    <d v="2015-01-04T00:00:00"/>
    <x v="1"/>
    <s v="PO-18865"/>
    <x v="22"/>
    <x v="0"/>
    <s v="United States"/>
    <s v="New York City"/>
    <x v="15"/>
    <n v="10009"/>
    <x v="3"/>
    <s v="OFF-BI-10003684"/>
    <x v="1"/>
    <s v="Binders"/>
    <x v="707"/>
    <n v="52.775999999999996"/>
    <n v="3"/>
    <n v="0.2"/>
    <n v="19.791"/>
    <s v="Dec"/>
    <x v="22"/>
    <n v="0"/>
  </r>
  <r>
    <n v="910"/>
    <s v="CA-2014-137596"/>
    <x v="3"/>
    <d v="2014-09-03T00:00:00"/>
    <d v="2014-09-08T00:00:00"/>
    <x v="1"/>
    <s v="BE-11335"/>
    <x v="336"/>
    <x v="2"/>
    <s v="United States"/>
    <s v="Jackson"/>
    <x v="12"/>
    <n v="49201"/>
    <x v="2"/>
    <s v="TEC-PH-10001494"/>
    <x v="2"/>
    <s v="Phones"/>
    <x v="708"/>
    <n v="1199.8"/>
    <n v="4"/>
    <n v="0"/>
    <n v="323.94600000000003"/>
    <s v="Sep"/>
    <x v="15"/>
    <n v="1"/>
  </r>
  <r>
    <n v="911"/>
    <s v="CA-2014-137596"/>
    <x v="3"/>
    <d v="2014-09-03T00:00:00"/>
    <d v="2014-09-08T00:00:00"/>
    <x v="1"/>
    <s v="BE-11335"/>
    <x v="336"/>
    <x v="2"/>
    <s v="United States"/>
    <s v="Jackson"/>
    <x v="12"/>
    <n v="49201"/>
    <x v="2"/>
    <s v="TEC-AC-10004666"/>
    <x v="2"/>
    <s v="Accessories"/>
    <x v="709"/>
    <n v="1928.7800000000002"/>
    <n v="7"/>
    <n v="0"/>
    <n v="829.37540000000024"/>
    <s v="Sep"/>
    <x v="15"/>
    <n v="0"/>
  </r>
  <r>
    <n v="912"/>
    <s v="CA-2014-137596"/>
    <x v="3"/>
    <d v="2014-09-03T00:00:00"/>
    <d v="2014-09-08T00:00:00"/>
    <x v="1"/>
    <s v="BE-11335"/>
    <x v="336"/>
    <x v="2"/>
    <s v="United States"/>
    <s v="Jackson"/>
    <x v="12"/>
    <n v="49201"/>
    <x v="2"/>
    <s v="OFF-ST-10003816"/>
    <x v="1"/>
    <s v="Storage"/>
    <x v="710"/>
    <n v="352.38"/>
    <n v="2"/>
    <n v="0"/>
    <n v="81.047399999999982"/>
    <s v="Sep"/>
    <x v="15"/>
    <n v="0"/>
  </r>
  <r>
    <n v="913"/>
    <s v="CA-2012-133627"/>
    <x v="1"/>
    <d v="2012-05-31T00:00:00"/>
    <d v="2012-06-07T00:00:00"/>
    <x v="1"/>
    <s v="SC-20050"/>
    <x v="337"/>
    <x v="2"/>
    <s v="United States"/>
    <s v="Norwich"/>
    <x v="29"/>
    <n v="6360"/>
    <x v="3"/>
    <s v="FUR-FU-10001935"/>
    <x v="0"/>
    <s v="Furnishings"/>
    <x v="341"/>
    <n v="22.200000000000003"/>
    <n v="6"/>
    <n v="0"/>
    <n v="9.1020000000000021"/>
    <s v="May"/>
    <x v="33"/>
    <n v="1"/>
  </r>
  <r>
    <n v="914"/>
    <s v="CA-2014-102519"/>
    <x v="3"/>
    <d v="2014-11-28T00:00:00"/>
    <d v="2014-11-30T00:00:00"/>
    <x v="2"/>
    <s v="BM-11650"/>
    <x v="312"/>
    <x v="1"/>
    <s v="United States"/>
    <s v="Milwaukee"/>
    <x v="6"/>
    <n v="53209"/>
    <x v="2"/>
    <s v="FUR-FU-10004091"/>
    <x v="0"/>
    <s v="Furnishings"/>
    <x v="264"/>
    <n v="46.94"/>
    <n v="1"/>
    <n v="0"/>
    <n v="19.2454"/>
    <s v="Nov"/>
    <x v="23"/>
    <n v="1"/>
  </r>
  <r>
    <n v="915"/>
    <s v="CA-2014-102519"/>
    <x v="3"/>
    <d v="2014-11-28T00:00:00"/>
    <d v="2014-11-30T00:00:00"/>
    <x v="2"/>
    <s v="BM-11650"/>
    <x v="312"/>
    <x v="1"/>
    <s v="United States"/>
    <s v="Milwaukee"/>
    <x v="6"/>
    <n v="53209"/>
    <x v="2"/>
    <s v="TEC-AC-10001772"/>
    <x v="2"/>
    <s v="Accessories"/>
    <x v="400"/>
    <n v="143.73000000000002"/>
    <n v="9"/>
    <n v="0"/>
    <n v="56.054700000000011"/>
    <s v="Nov"/>
    <x v="23"/>
    <n v="0"/>
  </r>
  <r>
    <n v="916"/>
    <s v="US-2011-141215"/>
    <x v="2"/>
    <d v="2011-06-15T00:00:00"/>
    <d v="2011-06-21T00:00:00"/>
    <x v="1"/>
    <s v="KL-16555"/>
    <x v="126"/>
    <x v="1"/>
    <s v="United States"/>
    <s v="San Antonio"/>
    <x v="5"/>
    <n v="78207"/>
    <x v="2"/>
    <s v="FUR-TA-10001520"/>
    <x v="0"/>
    <s v="Tables"/>
    <x v="711"/>
    <n v="99.918000000000006"/>
    <n v="2"/>
    <n v="0.3"/>
    <n v="-18.556200000000018"/>
    <s v="Jun"/>
    <x v="3"/>
    <n v="1"/>
  </r>
  <r>
    <n v="917"/>
    <s v="US-2011-141215"/>
    <x v="2"/>
    <d v="2011-06-15T00:00:00"/>
    <d v="2011-06-21T00:00:00"/>
    <x v="1"/>
    <s v="KL-16555"/>
    <x v="126"/>
    <x v="1"/>
    <s v="United States"/>
    <s v="San Antonio"/>
    <x v="5"/>
    <n v="78207"/>
    <x v="2"/>
    <s v="FUR-CH-10003379"/>
    <x v="0"/>
    <s v="Chairs"/>
    <x v="459"/>
    <n v="797.94399999999996"/>
    <n v="4"/>
    <n v="0.3"/>
    <n v="-56.995999999999981"/>
    <s v="Jun"/>
    <x v="3"/>
    <n v="0"/>
  </r>
  <r>
    <n v="918"/>
    <s v="US-2011-141215"/>
    <x v="2"/>
    <d v="2011-06-15T00:00:00"/>
    <d v="2011-06-21T00:00:00"/>
    <x v="1"/>
    <s v="KL-16555"/>
    <x v="126"/>
    <x v="1"/>
    <s v="United States"/>
    <s v="San Antonio"/>
    <x v="5"/>
    <n v="78207"/>
    <x v="2"/>
    <s v="OFF-BI-10002706"/>
    <x v="1"/>
    <s v="Binders"/>
    <x v="273"/>
    <n v="8.5679999999999978"/>
    <n v="3"/>
    <n v="0.8"/>
    <n v="-14.5656"/>
    <s v="Jun"/>
    <x v="3"/>
    <n v="0"/>
  </r>
  <r>
    <n v="919"/>
    <s v="CA-2013-165218"/>
    <x v="0"/>
    <d v="2013-03-06T00:00:00"/>
    <d v="2013-03-12T00:00:00"/>
    <x v="1"/>
    <s v="RW-19630"/>
    <x v="338"/>
    <x v="1"/>
    <s v="United States"/>
    <s v="Dallas"/>
    <x v="5"/>
    <n v="75220"/>
    <x v="2"/>
    <s v="OFF-EN-10000056"/>
    <x v="1"/>
    <s v="Envelopes"/>
    <x v="627"/>
    <n v="149.352"/>
    <n v="3"/>
    <n v="0.2"/>
    <n v="50.40629999999998"/>
    <s v="Mar"/>
    <x v="17"/>
    <n v="1"/>
  </r>
  <r>
    <n v="920"/>
    <s v="CA-2013-165218"/>
    <x v="0"/>
    <d v="2013-03-06T00:00:00"/>
    <d v="2013-03-12T00:00:00"/>
    <x v="1"/>
    <s v="RW-19630"/>
    <x v="338"/>
    <x v="1"/>
    <s v="United States"/>
    <s v="Dallas"/>
    <x v="5"/>
    <n v="75220"/>
    <x v="2"/>
    <s v="OFF-ST-10001558"/>
    <x v="1"/>
    <s v="Storage"/>
    <x v="712"/>
    <n v="12.991999999999999"/>
    <n v="1"/>
    <n v="0.2"/>
    <n v="-0.81199999999999983"/>
    <s v="Mar"/>
    <x v="17"/>
    <n v="0"/>
  </r>
  <r>
    <n v="921"/>
    <s v="CA-2011-138296"/>
    <x v="2"/>
    <d v="2011-12-05T00:00:00"/>
    <d v="2011-12-12T00:00:00"/>
    <x v="1"/>
    <s v="RC-19825"/>
    <x v="116"/>
    <x v="0"/>
    <s v="United States"/>
    <s v="Alexandria"/>
    <x v="17"/>
    <n v="22304"/>
    <x v="0"/>
    <s v="OFF-ST-10002444"/>
    <x v="1"/>
    <s v="Storage"/>
    <x v="571"/>
    <n v="24.56"/>
    <n v="2"/>
    <n v="0"/>
    <n v="6.8767999999999994"/>
    <s v="Dec"/>
    <x v="20"/>
    <n v="1"/>
  </r>
  <r>
    <n v="922"/>
    <s v="CA-2012-111164"/>
    <x v="1"/>
    <d v="2012-04-11T00:00:00"/>
    <d v="2012-04-15T00:00:00"/>
    <x v="1"/>
    <s v="SE-20110"/>
    <x v="339"/>
    <x v="0"/>
    <s v="United States"/>
    <s v="New York City"/>
    <x v="15"/>
    <n v="10009"/>
    <x v="3"/>
    <s v="TEC-AC-10002473"/>
    <x v="2"/>
    <s v="Accessories"/>
    <x v="713"/>
    <n v="85.14"/>
    <n v="3"/>
    <n v="0"/>
    <n v="34.907399999999996"/>
    <s v="Apr"/>
    <x v="19"/>
    <n v="1"/>
  </r>
  <r>
    <n v="923"/>
    <s v="CA-2012-111164"/>
    <x v="1"/>
    <d v="2012-04-11T00:00:00"/>
    <d v="2012-04-15T00:00:00"/>
    <x v="1"/>
    <s v="SE-20110"/>
    <x v="339"/>
    <x v="0"/>
    <s v="United States"/>
    <s v="New York City"/>
    <x v="15"/>
    <n v="10009"/>
    <x v="3"/>
    <s v="TEC-PH-10004531"/>
    <x v="2"/>
    <s v="Phones"/>
    <x v="714"/>
    <n v="21.99"/>
    <n v="1"/>
    <n v="0"/>
    <n v="10.555199999999999"/>
    <s v="Apr"/>
    <x v="19"/>
    <n v="0"/>
  </r>
  <r>
    <n v="924"/>
    <s v="CA-2012-111164"/>
    <x v="1"/>
    <d v="2012-04-11T00:00:00"/>
    <d v="2012-04-15T00:00:00"/>
    <x v="1"/>
    <s v="SE-20110"/>
    <x v="339"/>
    <x v="0"/>
    <s v="United States"/>
    <s v="New York City"/>
    <x v="15"/>
    <n v="10009"/>
    <x v="3"/>
    <s v="OFF-AP-10004487"/>
    <x v="1"/>
    <s v="Appliances"/>
    <x v="715"/>
    <n v="406.59999999999997"/>
    <n v="5"/>
    <n v="0"/>
    <n v="113.84799999999998"/>
    <s v="Apr"/>
    <x v="19"/>
    <n v="0"/>
  </r>
  <r>
    <n v="925"/>
    <s v="CA-2013-149797"/>
    <x v="0"/>
    <d v="2013-09-16T00:00:00"/>
    <d v="2013-09-21T00:00:00"/>
    <x v="1"/>
    <s v="AH-10075"/>
    <x v="340"/>
    <x v="1"/>
    <s v="United States"/>
    <s v="New York City"/>
    <x v="15"/>
    <n v="10011"/>
    <x v="3"/>
    <s v="OFF-BI-10003650"/>
    <x v="1"/>
    <s v="Binders"/>
    <x v="115"/>
    <n v="841.5680000000001"/>
    <n v="2"/>
    <n v="0.2"/>
    <n v="294.54879999999991"/>
    <s v="Sep"/>
    <x v="21"/>
    <n v="1"/>
  </r>
  <r>
    <n v="926"/>
    <s v="CA-2011-132962"/>
    <x v="2"/>
    <d v="2011-09-13T00:00:00"/>
    <d v="2011-09-16T00:00:00"/>
    <x v="2"/>
    <s v="JM-15535"/>
    <x v="341"/>
    <x v="0"/>
    <s v="United States"/>
    <s v="Philadelphia"/>
    <x v="9"/>
    <n v="19143"/>
    <x v="3"/>
    <s v="OFF-PA-10003543"/>
    <x v="1"/>
    <s v="Paper"/>
    <x v="716"/>
    <n v="15.552000000000003"/>
    <n v="3"/>
    <n v="0.2"/>
    <n v="5.4432"/>
    <s v="Sep"/>
    <x v="30"/>
    <n v="1"/>
  </r>
  <r>
    <n v="927"/>
    <s v="CA-2011-132962"/>
    <x v="2"/>
    <d v="2011-09-13T00:00:00"/>
    <d v="2011-09-16T00:00:00"/>
    <x v="2"/>
    <s v="JM-15535"/>
    <x v="341"/>
    <x v="0"/>
    <s v="United States"/>
    <s v="Philadelphia"/>
    <x v="9"/>
    <n v="19143"/>
    <x v="3"/>
    <s v="TEC-AC-10004353"/>
    <x v="2"/>
    <s v="Accessories"/>
    <x v="717"/>
    <n v="252.00000000000003"/>
    <n v="5"/>
    <n v="0.2"/>
    <n v="53.550000000000004"/>
    <s v="Sep"/>
    <x v="30"/>
    <n v="0"/>
  </r>
  <r>
    <n v="928"/>
    <s v="CA-2012-115091"/>
    <x v="1"/>
    <d v="2012-10-05T00:00:00"/>
    <d v="2012-10-09T00:00:00"/>
    <x v="1"/>
    <s v="JJ-15760"/>
    <x v="342"/>
    <x v="2"/>
    <s v="United States"/>
    <s v="Springfield"/>
    <x v="17"/>
    <n v="22153"/>
    <x v="0"/>
    <s v="OFF-AR-10000658"/>
    <x v="1"/>
    <s v="Art"/>
    <x v="328"/>
    <n v="46.2"/>
    <n v="4"/>
    <n v="0"/>
    <n v="12.936"/>
    <s v="Oct"/>
    <x v="2"/>
    <n v="1"/>
  </r>
  <r>
    <n v="929"/>
    <s v="CA-2012-115091"/>
    <x v="1"/>
    <d v="2012-10-05T00:00:00"/>
    <d v="2012-10-09T00:00:00"/>
    <x v="1"/>
    <s v="JJ-15760"/>
    <x v="342"/>
    <x v="2"/>
    <s v="United States"/>
    <s v="Springfield"/>
    <x v="17"/>
    <n v="22153"/>
    <x v="0"/>
    <s v="OFF-AP-10000696"/>
    <x v="1"/>
    <s v="Appliances"/>
    <x v="332"/>
    <n v="28.84"/>
    <n v="2"/>
    <n v="0"/>
    <n v="9.517199999999999"/>
    <s v="Oct"/>
    <x v="2"/>
    <n v="0"/>
  </r>
  <r>
    <n v="930"/>
    <s v="CA-2014-144932"/>
    <x v="3"/>
    <d v="2014-04-15T00:00:00"/>
    <d v="2014-04-18T00:00:00"/>
    <x v="2"/>
    <s v="AB-10165"/>
    <x v="269"/>
    <x v="0"/>
    <s v="United States"/>
    <s v="Toledo"/>
    <x v="24"/>
    <n v="43615"/>
    <x v="3"/>
    <s v="OFF-AR-10003560"/>
    <x v="1"/>
    <s v="Art"/>
    <x v="482"/>
    <n v="14.592000000000002"/>
    <n v="3"/>
    <n v="0.2"/>
    <n v="2.5535999999999985"/>
    <s v="Apr"/>
    <x v="4"/>
    <n v="1"/>
  </r>
  <r>
    <n v="931"/>
    <s v="CA-2014-144932"/>
    <x v="3"/>
    <d v="2014-04-15T00:00:00"/>
    <d v="2014-04-18T00:00:00"/>
    <x v="2"/>
    <s v="AB-10165"/>
    <x v="269"/>
    <x v="0"/>
    <s v="United States"/>
    <s v="Toledo"/>
    <x v="24"/>
    <n v="43615"/>
    <x v="3"/>
    <s v="OFF-AR-10001468"/>
    <x v="1"/>
    <s v="Art"/>
    <x v="718"/>
    <n v="89.855999999999995"/>
    <n v="3"/>
    <n v="0.2"/>
    <n v="21.340800000000002"/>
    <s v="Apr"/>
    <x v="4"/>
    <n v="0"/>
  </r>
  <r>
    <n v="932"/>
    <s v="CA-2014-144932"/>
    <x v="3"/>
    <d v="2014-04-15T00:00:00"/>
    <d v="2014-04-18T00:00:00"/>
    <x v="2"/>
    <s v="AB-10165"/>
    <x v="269"/>
    <x v="0"/>
    <s v="United States"/>
    <s v="Toledo"/>
    <x v="24"/>
    <n v="43615"/>
    <x v="3"/>
    <s v="OFF-PA-10004971"/>
    <x v="1"/>
    <s v="Paper"/>
    <x v="604"/>
    <n v="13.872000000000002"/>
    <n v="3"/>
    <n v="0.2"/>
    <n v="5.0286000000000008"/>
    <s v="Apr"/>
    <x v="4"/>
    <n v="0"/>
  </r>
  <r>
    <n v="933"/>
    <s v="CA-2014-114216"/>
    <x v="3"/>
    <d v="2014-09-03T00:00:00"/>
    <d v="2014-09-07T00:00:00"/>
    <x v="1"/>
    <s v="RK-19300"/>
    <x v="343"/>
    <x v="0"/>
    <s v="United States"/>
    <s v="Philadelphia"/>
    <x v="9"/>
    <n v="19140"/>
    <x v="3"/>
    <s v="OFF-PA-10002195"/>
    <x v="1"/>
    <s v="Paper"/>
    <x v="719"/>
    <n v="12.192"/>
    <n v="3"/>
    <n v="0.2"/>
    <n v="4.1147999999999998"/>
    <s v="Sep"/>
    <x v="15"/>
    <n v="1"/>
  </r>
  <r>
    <n v="934"/>
    <s v="CA-2013-140081"/>
    <x v="0"/>
    <d v="2013-06-21T00:00:00"/>
    <d v="2013-06-25T00:00:00"/>
    <x v="1"/>
    <s v="CG-12040"/>
    <x v="344"/>
    <x v="2"/>
    <s v="United States"/>
    <s v="Philadelphia"/>
    <x v="9"/>
    <n v="19120"/>
    <x v="3"/>
    <s v="OFF-PA-10001745"/>
    <x v="1"/>
    <s v="Paper"/>
    <x v="720"/>
    <n v="45.056000000000004"/>
    <n v="8"/>
    <n v="0.2"/>
    <n v="15.206399999999997"/>
    <s v="Jun"/>
    <x v="1"/>
    <n v="1"/>
  </r>
  <r>
    <n v="935"/>
    <s v="CA-2013-140081"/>
    <x v="0"/>
    <d v="2013-06-21T00:00:00"/>
    <d v="2013-06-25T00:00:00"/>
    <x v="1"/>
    <s v="CG-12040"/>
    <x v="344"/>
    <x v="2"/>
    <s v="United States"/>
    <s v="Philadelphia"/>
    <x v="9"/>
    <n v="19120"/>
    <x v="3"/>
    <s v="OFF-BI-10004826"/>
    <x v="1"/>
    <s v="Binders"/>
    <x v="721"/>
    <n v="29.718000000000007"/>
    <n v="6"/>
    <n v="0.7"/>
    <n v="-21.793199999999992"/>
    <s v="Jun"/>
    <x v="1"/>
    <n v="0"/>
  </r>
  <r>
    <n v="936"/>
    <s v="CA-2013-140081"/>
    <x v="0"/>
    <d v="2013-06-21T00:00:00"/>
    <d v="2013-06-25T00:00:00"/>
    <x v="1"/>
    <s v="CG-12040"/>
    <x v="344"/>
    <x v="2"/>
    <s v="United States"/>
    <s v="Philadelphia"/>
    <x v="9"/>
    <n v="19120"/>
    <x v="3"/>
    <s v="OFF-PA-10001870"/>
    <x v="1"/>
    <s v="Paper"/>
    <x v="674"/>
    <n v="15.552000000000003"/>
    <n v="3"/>
    <n v="0.2"/>
    <n v="5.4432"/>
    <s v="Jun"/>
    <x v="1"/>
    <n v="0"/>
  </r>
  <r>
    <n v="937"/>
    <s v="CA-2013-140081"/>
    <x v="0"/>
    <d v="2013-06-21T00:00:00"/>
    <d v="2013-06-25T00:00:00"/>
    <x v="1"/>
    <s v="CG-12040"/>
    <x v="344"/>
    <x v="2"/>
    <s v="United States"/>
    <s v="Philadelphia"/>
    <x v="9"/>
    <n v="19120"/>
    <x v="3"/>
    <s v="OFF-AP-10001058"/>
    <x v="1"/>
    <s v="Appliances"/>
    <x v="137"/>
    <n v="447.69600000000003"/>
    <n v="2"/>
    <n v="0.2"/>
    <n v="33.577199999999976"/>
    <s v="Jun"/>
    <x v="1"/>
    <n v="0"/>
  </r>
  <r>
    <n v="938"/>
    <s v="US-2014-111745"/>
    <x v="3"/>
    <d v="2014-11-06T00:00:00"/>
    <d v="2014-11-07T00:00:00"/>
    <x v="2"/>
    <s v="RA-19885"/>
    <x v="19"/>
    <x v="1"/>
    <s v="United States"/>
    <s v="Farmington"/>
    <x v="27"/>
    <n v="87401"/>
    <x v="1"/>
    <s v="TEC-AC-10003911"/>
    <x v="2"/>
    <s v="Accessories"/>
    <x v="327"/>
    <n v="159.99"/>
    <n v="1"/>
    <n v="0"/>
    <n v="54.396599999999992"/>
    <s v="Nov"/>
    <x v="23"/>
    <n v="1"/>
  </r>
  <r>
    <n v="939"/>
    <s v="CA-2012-148250"/>
    <x v="1"/>
    <d v="2012-12-13T00:00:00"/>
    <d v="2012-12-17T00:00:00"/>
    <x v="1"/>
    <s v="RP-19270"/>
    <x v="345"/>
    <x v="1"/>
    <s v="United States"/>
    <s v="Riverside"/>
    <x v="1"/>
    <n v="92503"/>
    <x v="1"/>
    <s v="OFF-PA-10000289"/>
    <x v="1"/>
    <s v="Paper"/>
    <x v="722"/>
    <n v="12.96"/>
    <n v="2"/>
    <n v="0"/>
    <n v="6.2208000000000006"/>
    <s v="Dec"/>
    <x v="14"/>
    <n v="1"/>
  </r>
  <r>
    <n v="940"/>
    <s v="CA-2012-148250"/>
    <x v="1"/>
    <d v="2012-12-13T00:00:00"/>
    <d v="2012-12-17T00:00:00"/>
    <x v="1"/>
    <s v="RP-19270"/>
    <x v="345"/>
    <x v="1"/>
    <s v="United States"/>
    <s v="Riverside"/>
    <x v="1"/>
    <n v="92503"/>
    <x v="1"/>
    <s v="OFF-AP-10003040"/>
    <x v="1"/>
    <s v="Appliances"/>
    <x v="723"/>
    <n v="134.47999999999999"/>
    <n v="4"/>
    <n v="0"/>
    <n v="34.964799999999997"/>
    <s v="Dec"/>
    <x v="14"/>
    <n v="0"/>
  </r>
  <r>
    <n v="941"/>
    <s v="CA-2013-105760"/>
    <x v="0"/>
    <d v="2013-06-20T00:00:00"/>
    <d v="2013-06-21T00:00:00"/>
    <x v="2"/>
    <s v="KC-16255"/>
    <x v="346"/>
    <x v="1"/>
    <s v="United States"/>
    <s v="San Francisco"/>
    <x v="1"/>
    <n v="94110"/>
    <x v="1"/>
    <s v="OFF-PA-10000350"/>
    <x v="1"/>
    <s v="Paper"/>
    <x v="724"/>
    <n v="17.12"/>
    <n v="2"/>
    <n v="0"/>
    <n v="8.0464000000000002"/>
    <s v="Jun"/>
    <x v="1"/>
    <n v="1"/>
  </r>
  <r>
    <n v="942"/>
    <s v="CA-2013-142958"/>
    <x v="0"/>
    <d v="2013-12-14T00:00:00"/>
    <d v="2013-12-21T00:00:00"/>
    <x v="1"/>
    <s v="RW-19630"/>
    <x v="338"/>
    <x v="1"/>
    <s v="United States"/>
    <s v="Torrance"/>
    <x v="1"/>
    <n v="90503"/>
    <x v="1"/>
    <s v="OFF-BI-10001759"/>
    <x v="1"/>
    <s v="Binders"/>
    <x v="725"/>
    <n v="6.0960000000000001"/>
    <n v="2"/>
    <n v="0.2"/>
    <n v="2.2098"/>
    <s v="Dec"/>
    <x v="5"/>
    <n v="1"/>
  </r>
  <r>
    <n v="943"/>
    <s v="CA-2013-142958"/>
    <x v="0"/>
    <d v="2013-12-14T00:00:00"/>
    <d v="2013-12-21T00:00:00"/>
    <x v="1"/>
    <s v="RW-19630"/>
    <x v="338"/>
    <x v="1"/>
    <s v="United States"/>
    <s v="Torrance"/>
    <x v="1"/>
    <n v="90503"/>
    <x v="1"/>
    <s v="FUR-TA-10000577"/>
    <x v="0"/>
    <s v="Tables"/>
    <x v="3"/>
    <n v="1114.2719999999999"/>
    <n v="4"/>
    <n v="0.2"/>
    <n v="41.785200000000032"/>
    <s v="Dec"/>
    <x v="5"/>
    <n v="0"/>
  </r>
  <r>
    <n v="944"/>
    <s v="CA-2012-120880"/>
    <x v="1"/>
    <d v="2012-05-29T00:00:00"/>
    <d v="2012-06-03T00:00:00"/>
    <x v="1"/>
    <s v="JL-15850"/>
    <x v="139"/>
    <x v="0"/>
    <s v="United States"/>
    <s v="Seattle"/>
    <x v="4"/>
    <n v="98105"/>
    <x v="1"/>
    <s v="OFF-PA-10004101"/>
    <x v="1"/>
    <s v="Paper"/>
    <x v="506"/>
    <n v="32.400000000000006"/>
    <n v="5"/>
    <n v="0"/>
    <n v="15.552000000000001"/>
    <s v="May"/>
    <x v="33"/>
    <n v="1"/>
  </r>
  <r>
    <n v="945"/>
    <s v="CA-2012-120880"/>
    <x v="1"/>
    <d v="2012-05-29T00:00:00"/>
    <d v="2012-06-03T00:00:00"/>
    <x v="1"/>
    <s v="JL-15850"/>
    <x v="139"/>
    <x v="0"/>
    <s v="United States"/>
    <s v="Seattle"/>
    <x v="4"/>
    <n v="98105"/>
    <x v="1"/>
    <s v="OFF-ST-10001496"/>
    <x v="1"/>
    <s v="Storage"/>
    <x v="726"/>
    <n v="540.56999999999994"/>
    <n v="3"/>
    <n v="0"/>
    <n v="140.54820000000001"/>
    <s v="May"/>
    <x v="33"/>
    <n v="0"/>
  </r>
  <r>
    <n v="946"/>
    <s v="CA-2012-120880"/>
    <x v="1"/>
    <d v="2012-05-29T00:00:00"/>
    <d v="2012-06-03T00:00:00"/>
    <x v="1"/>
    <s v="JL-15850"/>
    <x v="139"/>
    <x v="0"/>
    <s v="United States"/>
    <s v="Seattle"/>
    <x v="4"/>
    <n v="98105"/>
    <x v="1"/>
    <s v="OFF-BI-10002931"/>
    <x v="1"/>
    <s v="Binders"/>
    <x v="727"/>
    <n v="167.76"/>
    <n v="5"/>
    <n v="0.2"/>
    <n v="62.91"/>
    <s v="May"/>
    <x v="33"/>
    <n v="0"/>
  </r>
  <r>
    <n v="947"/>
    <s v="US-2012-140200"/>
    <x v="1"/>
    <d v="2012-07-26T00:00:00"/>
    <d v="2012-07-28T00:00:00"/>
    <x v="2"/>
    <s v="CA-12775"/>
    <x v="222"/>
    <x v="0"/>
    <s v="United States"/>
    <s v="Mesa"/>
    <x v="16"/>
    <n v="85204"/>
    <x v="1"/>
    <s v="FUR-TA-10002356"/>
    <x v="0"/>
    <s v="Tables"/>
    <x v="728"/>
    <n v="393.16500000000002"/>
    <n v="3"/>
    <n v="0.5"/>
    <n v="-204.44580000000005"/>
    <s v="Jul"/>
    <x v="38"/>
    <n v="1"/>
  </r>
  <r>
    <n v="948"/>
    <s v="US-2014-110576"/>
    <x v="3"/>
    <d v="2014-11-29T00:00:00"/>
    <d v="2014-12-03T00:00:00"/>
    <x v="1"/>
    <s v="RB-19795"/>
    <x v="176"/>
    <x v="2"/>
    <s v="United States"/>
    <s v="Philadelphia"/>
    <x v="9"/>
    <n v="19120"/>
    <x v="3"/>
    <s v="FUR-FU-10003601"/>
    <x v="0"/>
    <s v="Furnishings"/>
    <x v="729"/>
    <n v="516.48800000000006"/>
    <n v="7"/>
    <n v="0.2"/>
    <n v="-12.912200000000027"/>
    <s v="Nov"/>
    <x v="23"/>
    <n v="1"/>
  </r>
  <r>
    <n v="949"/>
    <s v="US-2014-110576"/>
    <x v="3"/>
    <d v="2014-11-29T00:00:00"/>
    <d v="2014-12-03T00:00:00"/>
    <x v="1"/>
    <s v="RB-19795"/>
    <x v="176"/>
    <x v="2"/>
    <s v="United States"/>
    <s v="Philadelphia"/>
    <x v="9"/>
    <n v="19120"/>
    <x v="3"/>
    <s v="FUR-FU-10000576"/>
    <x v="0"/>
    <s v="Furnishings"/>
    <x v="219"/>
    <n v="1007.2320000000001"/>
    <n v="6"/>
    <n v="0.2"/>
    <n v="75.542400000000015"/>
    <s v="Nov"/>
    <x v="23"/>
    <n v="0"/>
  </r>
  <r>
    <n v="950"/>
    <s v="US-2014-110576"/>
    <x v="3"/>
    <d v="2014-11-29T00:00:00"/>
    <d v="2014-12-03T00:00:00"/>
    <x v="1"/>
    <s v="RB-19795"/>
    <x v="176"/>
    <x v="2"/>
    <s v="United States"/>
    <s v="Philadelphia"/>
    <x v="9"/>
    <n v="19120"/>
    <x v="3"/>
    <s v="FUR-TA-10004154"/>
    <x v="0"/>
    <s v="Tables"/>
    <x v="730"/>
    <n v="2065.3200000000002"/>
    <n v="12"/>
    <n v="0.4"/>
    <n v="-619.59600000000012"/>
    <s v="Nov"/>
    <x v="23"/>
    <n v="0"/>
  </r>
  <r>
    <n v="951"/>
    <s v="US-2014-110576"/>
    <x v="3"/>
    <d v="2014-11-29T00:00:00"/>
    <d v="2014-12-03T00:00:00"/>
    <x v="1"/>
    <s v="RB-19795"/>
    <x v="176"/>
    <x v="2"/>
    <s v="United States"/>
    <s v="Philadelphia"/>
    <x v="9"/>
    <n v="19120"/>
    <x v="3"/>
    <s v="OFF-PA-10000788"/>
    <x v="1"/>
    <s v="Paper"/>
    <x v="731"/>
    <n v="15.552000000000003"/>
    <n v="3"/>
    <n v="0.2"/>
    <n v="5.4432"/>
    <s v="Nov"/>
    <x v="23"/>
    <n v="0"/>
  </r>
  <r>
    <n v="952"/>
    <s v="US-2014-110576"/>
    <x v="3"/>
    <d v="2014-11-29T00:00:00"/>
    <d v="2014-12-03T00:00:00"/>
    <x v="1"/>
    <s v="RB-19795"/>
    <x v="176"/>
    <x v="2"/>
    <s v="United States"/>
    <s v="Philadelphia"/>
    <x v="9"/>
    <n v="19120"/>
    <x v="3"/>
    <s v="OFF-PA-10002479"/>
    <x v="1"/>
    <s v="Paper"/>
    <x v="217"/>
    <n v="25.344000000000001"/>
    <n v="6"/>
    <n v="0.2"/>
    <n v="7.92"/>
    <s v="Nov"/>
    <x v="23"/>
    <n v="0"/>
  </r>
  <r>
    <n v="953"/>
    <s v="CA-2014-131156"/>
    <x v="3"/>
    <d v="2014-04-04T00:00:00"/>
    <d v="2014-04-08T00:00:00"/>
    <x v="1"/>
    <s v="KH-16360"/>
    <x v="347"/>
    <x v="0"/>
    <s v="United States"/>
    <s v="Philadelphia"/>
    <x v="9"/>
    <n v="19143"/>
    <x v="3"/>
    <s v="FUR-FU-10001940"/>
    <x v="0"/>
    <s v="Furnishings"/>
    <x v="33"/>
    <n v="25.472000000000001"/>
    <n v="4"/>
    <n v="0.2"/>
    <n v="7.6416000000000022"/>
    <s v="Apr"/>
    <x v="4"/>
    <n v="1"/>
  </r>
  <r>
    <n v="954"/>
    <s v="CA-2014-136539"/>
    <x v="3"/>
    <d v="2014-12-29T00:00:00"/>
    <d v="2015-01-02T00:00:00"/>
    <x v="1"/>
    <s v="GH-14665"/>
    <x v="348"/>
    <x v="0"/>
    <s v="United States"/>
    <s v="Round Rock"/>
    <x v="5"/>
    <n v="78664"/>
    <x v="2"/>
    <s v="OFF-AR-10001958"/>
    <x v="1"/>
    <s v="Art"/>
    <x v="206"/>
    <n v="27.168000000000003"/>
    <n v="2"/>
    <n v="0.2"/>
    <n v="2.7168000000000001"/>
    <s v="Dec"/>
    <x v="22"/>
    <n v="1"/>
  </r>
  <r>
    <n v="955"/>
    <s v="CA-2014-136539"/>
    <x v="3"/>
    <d v="2014-12-29T00:00:00"/>
    <d v="2015-01-02T00:00:00"/>
    <x v="1"/>
    <s v="GH-14665"/>
    <x v="348"/>
    <x v="0"/>
    <s v="United States"/>
    <s v="Round Rock"/>
    <x v="5"/>
    <n v="78664"/>
    <x v="2"/>
    <s v="FUR-BO-10004709"/>
    <x v="0"/>
    <s v="Bookcases"/>
    <x v="263"/>
    <n v="78.852799999999988"/>
    <n v="2"/>
    <n v="0.32"/>
    <n v="-11.595999999999997"/>
    <s v="Dec"/>
    <x v="22"/>
    <n v="0"/>
  </r>
  <r>
    <n v="956"/>
    <s v="CA-2014-119305"/>
    <x v="3"/>
    <d v="2014-12-01T00:00:00"/>
    <d v="2014-12-05T00:00:00"/>
    <x v="1"/>
    <s v="SW-20275"/>
    <x v="349"/>
    <x v="0"/>
    <s v="United States"/>
    <s v="Jackson"/>
    <x v="35"/>
    <n v="39212"/>
    <x v="0"/>
    <s v="OFF-ST-10000604"/>
    <x v="1"/>
    <s v="Storage"/>
    <x v="54"/>
    <n v="173.79999999999998"/>
    <n v="5"/>
    <n v="0"/>
    <n v="43.449999999999989"/>
    <s v="Dec"/>
    <x v="22"/>
    <n v="1"/>
  </r>
  <r>
    <n v="957"/>
    <s v="CA-2014-102414"/>
    <x v="3"/>
    <d v="2014-05-16T00:00:00"/>
    <d v="2014-05-19T00:00:00"/>
    <x v="0"/>
    <s v="JA-15970"/>
    <x v="350"/>
    <x v="0"/>
    <s v="United States"/>
    <s v="Phoenix"/>
    <x v="16"/>
    <n v="85023"/>
    <x v="1"/>
    <s v="TEC-PH-10002923"/>
    <x v="2"/>
    <s v="Phones"/>
    <x v="680"/>
    <n v="29.592000000000002"/>
    <n v="1"/>
    <n v="0.2"/>
    <n v="2.5893000000000006"/>
    <s v="May"/>
    <x v="24"/>
    <n v="1"/>
  </r>
  <r>
    <n v="958"/>
    <s v="CA-2014-102414"/>
    <x v="3"/>
    <d v="2014-05-16T00:00:00"/>
    <d v="2014-05-19T00:00:00"/>
    <x v="0"/>
    <s v="JA-15970"/>
    <x v="350"/>
    <x v="0"/>
    <s v="United States"/>
    <s v="Phoenix"/>
    <x v="16"/>
    <n v="85023"/>
    <x v="1"/>
    <s v="OFF-BI-10004465"/>
    <x v="1"/>
    <s v="Binders"/>
    <x v="732"/>
    <n v="4.7520000000000007"/>
    <n v="2"/>
    <n v="0.7"/>
    <n v="-3.1679999999999993"/>
    <s v="May"/>
    <x v="24"/>
    <n v="0"/>
  </r>
  <r>
    <n v="959"/>
    <s v="CA-2014-102414"/>
    <x v="3"/>
    <d v="2014-05-16T00:00:00"/>
    <d v="2014-05-19T00:00:00"/>
    <x v="0"/>
    <s v="JA-15970"/>
    <x v="350"/>
    <x v="0"/>
    <s v="United States"/>
    <s v="Phoenix"/>
    <x v="16"/>
    <n v="85023"/>
    <x v="1"/>
    <s v="OFF-PA-10002333"/>
    <x v="1"/>
    <s v="Paper"/>
    <x v="733"/>
    <n v="15.552000000000003"/>
    <n v="3"/>
    <n v="0.2"/>
    <n v="5.6375999999999999"/>
    <s v="May"/>
    <x v="24"/>
    <n v="0"/>
  </r>
  <r>
    <n v="960"/>
    <s v="CA-2012-112571"/>
    <x v="1"/>
    <d v="2012-09-22T00:00:00"/>
    <d v="2012-09-22T00:00:00"/>
    <x v="3"/>
    <s v="DL-12925"/>
    <x v="351"/>
    <x v="0"/>
    <s v="United States"/>
    <s v="Oceanside"/>
    <x v="1"/>
    <n v="92054"/>
    <x v="1"/>
    <s v="FUR-FU-10004188"/>
    <x v="0"/>
    <s v="Furnishings"/>
    <x v="734"/>
    <n v="204.6"/>
    <n v="2"/>
    <n v="0"/>
    <n v="53.195999999999998"/>
    <s v="Sep"/>
    <x v="11"/>
    <n v="1"/>
  </r>
  <r>
    <n v="961"/>
    <s v="CA-2014-152142"/>
    <x v="3"/>
    <d v="2014-11-15T00:00:00"/>
    <d v="2014-11-20T00:00:00"/>
    <x v="1"/>
    <s v="LW-16990"/>
    <x v="352"/>
    <x v="1"/>
    <s v="United States"/>
    <s v="San Francisco"/>
    <x v="1"/>
    <n v="94110"/>
    <x v="1"/>
    <s v="FUR-CH-10002965"/>
    <x v="0"/>
    <s v="Chairs"/>
    <x v="226"/>
    <n v="321.56799999999998"/>
    <n v="2"/>
    <n v="0.2"/>
    <n v="28.137200000000007"/>
    <s v="Nov"/>
    <x v="23"/>
    <n v="1"/>
  </r>
  <r>
    <n v="962"/>
    <s v="CA-2012-160059"/>
    <x v="1"/>
    <d v="2012-11-27T00:00:00"/>
    <d v="2012-12-01T00:00:00"/>
    <x v="1"/>
    <s v="TB-21190"/>
    <x v="353"/>
    <x v="2"/>
    <s v="United States"/>
    <s v="Fayetteville"/>
    <x v="36"/>
    <n v="72701"/>
    <x v="0"/>
    <s v="OFF-BI-10000145"/>
    <x v="1"/>
    <s v="Binders"/>
    <x v="735"/>
    <n v="6.24"/>
    <n v="2"/>
    <n v="0"/>
    <n v="3.0575999999999999"/>
    <s v="Nov"/>
    <x v="6"/>
    <n v="1"/>
  </r>
  <r>
    <n v="963"/>
    <s v="CA-2013-120859"/>
    <x v="0"/>
    <d v="2013-09-02T00:00:00"/>
    <d v="2013-09-05T00:00:00"/>
    <x v="2"/>
    <s v="CV-12805"/>
    <x v="51"/>
    <x v="1"/>
    <s v="United States"/>
    <s v="San Francisco"/>
    <x v="1"/>
    <n v="94110"/>
    <x v="1"/>
    <s v="OFF-EN-10001335"/>
    <x v="1"/>
    <s v="Envelopes"/>
    <x v="462"/>
    <n v="21.88"/>
    <n v="2"/>
    <n v="0"/>
    <n v="10.94"/>
    <s v="Sep"/>
    <x v="21"/>
    <n v="1"/>
  </r>
  <r>
    <n v="964"/>
    <s v="CA-2011-127488"/>
    <x v="2"/>
    <d v="2011-09-22T00:00:00"/>
    <d v="2011-09-24T00:00:00"/>
    <x v="0"/>
    <s v="MS-17365"/>
    <x v="333"/>
    <x v="0"/>
    <s v="United States"/>
    <s v="Boca Raton"/>
    <x v="2"/>
    <n v="33433"/>
    <x v="0"/>
    <s v="OFF-LA-10001613"/>
    <x v="1"/>
    <s v="Labels"/>
    <x v="736"/>
    <n v="4.6079999999999997"/>
    <n v="2"/>
    <n v="0.2"/>
    <n v="1.6704000000000001"/>
    <s v="Sep"/>
    <x v="30"/>
    <n v="1"/>
  </r>
  <r>
    <n v="965"/>
    <s v="CA-2014-135279"/>
    <x v="3"/>
    <d v="2014-04-10T00:00:00"/>
    <d v="2014-04-12T00:00:00"/>
    <x v="2"/>
    <s v="BS-11800"/>
    <x v="354"/>
    <x v="2"/>
    <s v="United States"/>
    <s v="New York City"/>
    <x v="15"/>
    <n v="10011"/>
    <x v="3"/>
    <s v="OFF-LA-10004055"/>
    <x v="1"/>
    <s v="Labels"/>
    <x v="737"/>
    <n v="9.82"/>
    <n v="2"/>
    <n v="0"/>
    <n v="4.8117999999999999"/>
    <s v="Apr"/>
    <x v="4"/>
    <n v="1"/>
  </r>
  <r>
    <n v="966"/>
    <s v="CA-2014-135279"/>
    <x v="3"/>
    <d v="2014-04-10T00:00:00"/>
    <d v="2014-04-12T00:00:00"/>
    <x v="2"/>
    <s v="BS-11800"/>
    <x v="354"/>
    <x v="2"/>
    <s v="United States"/>
    <s v="New York City"/>
    <x v="15"/>
    <n v="10011"/>
    <x v="3"/>
    <s v="OFF-AR-10004344"/>
    <x v="1"/>
    <s v="Art"/>
    <x v="365"/>
    <n v="35.97"/>
    <n v="3"/>
    <n v="0"/>
    <n v="9.7118999999999982"/>
    <s v="Apr"/>
    <x v="4"/>
    <n v="0"/>
  </r>
  <r>
    <n v="967"/>
    <s v="CA-2014-135279"/>
    <x v="3"/>
    <d v="2014-04-10T00:00:00"/>
    <d v="2014-04-12T00:00:00"/>
    <x v="2"/>
    <s v="BS-11800"/>
    <x v="354"/>
    <x v="2"/>
    <s v="United States"/>
    <s v="New York City"/>
    <x v="15"/>
    <n v="10011"/>
    <x v="3"/>
    <s v="OFF-PA-10004621"/>
    <x v="1"/>
    <s v="Paper"/>
    <x v="738"/>
    <n v="12.96"/>
    <n v="2"/>
    <n v="0"/>
    <n v="6.2208000000000006"/>
    <s v="Apr"/>
    <x v="4"/>
    <n v="0"/>
  </r>
  <r>
    <n v="968"/>
    <s v="CA-2014-135279"/>
    <x v="3"/>
    <d v="2014-04-10T00:00:00"/>
    <d v="2014-04-12T00:00:00"/>
    <x v="2"/>
    <s v="BS-11800"/>
    <x v="354"/>
    <x v="2"/>
    <s v="United States"/>
    <s v="New York City"/>
    <x v="15"/>
    <n v="10011"/>
    <x v="3"/>
    <s v="OFF-PA-10001281"/>
    <x v="1"/>
    <s v="Paper"/>
    <x v="739"/>
    <n v="191.6"/>
    <n v="4"/>
    <n v="0"/>
    <n v="91.967999999999989"/>
    <s v="Apr"/>
    <x v="4"/>
    <n v="0"/>
  </r>
  <r>
    <n v="969"/>
    <s v="CA-2014-135279"/>
    <x v="3"/>
    <d v="2014-04-10T00:00:00"/>
    <d v="2014-04-12T00:00:00"/>
    <x v="2"/>
    <s v="BS-11800"/>
    <x v="354"/>
    <x v="2"/>
    <s v="United States"/>
    <s v="New York City"/>
    <x v="15"/>
    <n v="10011"/>
    <x v="3"/>
    <s v="OFF-LA-10001613"/>
    <x v="1"/>
    <s v="Labels"/>
    <x v="736"/>
    <n v="8.64"/>
    <n v="3"/>
    <n v="0"/>
    <n v="4.2336"/>
    <s v="Apr"/>
    <x v="4"/>
    <n v="0"/>
  </r>
  <r>
    <n v="970"/>
    <s v="CA-2014-135279"/>
    <x v="3"/>
    <d v="2014-04-10T00:00:00"/>
    <d v="2014-04-12T00:00:00"/>
    <x v="2"/>
    <s v="BS-11800"/>
    <x v="354"/>
    <x v="2"/>
    <s v="United States"/>
    <s v="New York City"/>
    <x v="15"/>
    <n v="10011"/>
    <x v="3"/>
    <s v="OFF-ST-10001097"/>
    <x v="1"/>
    <s v="Storage"/>
    <x v="740"/>
    <n v="501.81000000000006"/>
    <n v="3"/>
    <n v="0"/>
    <n v="0"/>
    <s v="Apr"/>
    <x v="4"/>
    <n v="0"/>
  </r>
  <r>
    <n v="971"/>
    <s v="CA-2011-115791"/>
    <x v="2"/>
    <d v="2011-01-17T00:00:00"/>
    <d v="2011-01-19T00:00:00"/>
    <x v="0"/>
    <s v="DL-13315"/>
    <x v="111"/>
    <x v="0"/>
    <s v="United States"/>
    <s v="Philadelphia"/>
    <x v="9"/>
    <n v="19134"/>
    <x v="3"/>
    <s v="FUR-FU-10001095"/>
    <x v="0"/>
    <s v="Furnishings"/>
    <x v="741"/>
    <n v="127.10400000000001"/>
    <n v="6"/>
    <n v="0.2"/>
    <n v="28.598399999999998"/>
    <s v="Jan"/>
    <x v="46"/>
    <n v="1"/>
  </r>
  <r>
    <n v="972"/>
    <s v="CA-2011-115791"/>
    <x v="2"/>
    <d v="2011-01-17T00:00:00"/>
    <d v="2011-01-19T00:00:00"/>
    <x v="0"/>
    <s v="DL-13315"/>
    <x v="111"/>
    <x v="0"/>
    <s v="United States"/>
    <s v="Philadelphia"/>
    <x v="9"/>
    <n v="19134"/>
    <x v="3"/>
    <s v="TEC-PH-10004614"/>
    <x v="2"/>
    <s v="Phones"/>
    <x v="299"/>
    <n v="124.19999999999999"/>
    <n v="3"/>
    <n v="0.4"/>
    <n v="-31.050000000000011"/>
    <s v="Jan"/>
    <x v="46"/>
    <n v="0"/>
  </r>
  <r>
    <n v="973"/>
    <s v="CA-2011-115791"/>
    <x v="2"/>
    <d v="2011-01-17T00:00:00"/>
    <d v="2011-01-19T00:00:00"/>
    <x v="0"/>
    <s v="DL-13315"/>
    <x v="111"/>
    <x v="0"/>
    <s v="United States"/>
    <s v="Philadelphia"/>
    <x v="9"/>
    <n v="19134"/>
    <x v="3"/>
    <s v="OFF-BI-10001575"/>
    <x v="1"/>
    <s v="Binders"/>
    <x v="577"/>
    <n v="18.588000000000005"/>
    <n v="2"/>
    <n v="0.7"/>
    <n v="-13.6312"/>
    <s v="Jan"/>
    <x v="46"/>
    <n v="0"/>
  </r>
  <r>
    <n v="974"/>
    <s v="CA-2011-115791"/>
    <x v="2"/>
    <d v="2011-01-17T00:00:00"/>
    <d v="2011-01-19T00:00:00"/>
    <x v="0"/>
    <s v="DL-13315"/>
    <x v="111"/>
    <x v="0"/>
    <s v="United States"/>
    <s v="Philadelphia"/>
    <x v="9"/>
    <n v="19134"/>
    <x v="3"/>
    <s v="OFF-LA-10001074"/>
    <x v="1"/>
    <s v="Labels"/>
    <x v="297"/>
    <n v="30.072000000000003"/>
    <n v="3"/>
    <n v="0.2"/>
    <n v="10.149299999999997"/>
    <s v="Jan"/>
    <x v="46"/>
    <n v="0"/>
  </r>
  <r>
    <n v="975"/>
    <s v="US-2014-103247"/>
    <x v="3"/>
    <d v="2014-10-06T00:00:00"/>
    <d v="2014-10-09T00:00:00"/>
    <x v="0"/>
    <s v="PO-19195"/>
    <x v="285"/>
    <x v="2"/>
    <s v="United States"/>
    <s v="New York City"/>
    <x v="15"/>
    <n v="10011"/>
    <x v="3"/>
    <s v="TEC-PH-10003555"/>
    <x v="2"/>
    <s v="Phones"/>
    <x v="457"/>
    <n v="160.92999999999998"/>
    <n v="7"/>
    <n v="0"/>
    <n v="3.2186000000000092"/>
    <s v="Oct"/>
    <x v="13"/>
    <n v="1"/>
  </r>
  <r>
    <n v="976"/>
    <s v="US-2014-103247"/>
    <x v="3"/>
    <d v="2014-10-06T00:00:00"/>
    <d v="2014-10-09T00:00:00"/>
    <x v="0"/>
    <s v="PO-19195"/>
    <x v="285"/>
    <x v="2"/>
    <s v="United States"/>
    <s v="New York City"/>
    <x v="15"/>
    <n v="10011"/>
    <x v="3"/>
    <s v="OFF-BI-10004492"/>
    <x v="1"/>
    <s v="Binders"/>
    <x v="347"/>
    <n v="75.792000000000002"/>
    <n v="3"/>
    <n v="0.2"/>
    <n v="25.579799999999992"/>
    <s v="Oct"/>
    <x v="13"/>
    <n v="0"/>
  </r>
  <r>
    <n v="977"/>
    <s v="US-2014-100209"/>
    <x v="3"/>
    <d v="2014-07-10T00:00:00"/>
    <d v="2014-07-16T00:00:00"/>
    <x v="1"/>
    <s v="TD-20995"/>
    <x v="143"/>
    <x v="0"/>
    <s v="United States"/>
    <s v="Portland"/>
    <x v="21"/>
    <n v="97206"/>
    <x v="1"/>
    <s v="OFF-BI-10002012"/>
    <x v="1"/>
    <s v="Binders"/>
    <x v="742"/>
    <n v="1.0800000000000003"/>
    <n v="2"/>
    <n v="0.7"/>
    <n v="-0.79200000000000004"/>
    <s v="Jul"/>
    <x v="10"/>
    <n v="1"/>
  </r>
  <r>
    <n v="978"/>
    <s v="CA-2014-159366"/>
    <x v="3"/>
    <d v="2014-01-08T00:00:00"/>
    <d v="2014-01-11T00:00:00"/>
    <x v="2"/>
    <s v="BW-11110"/>
    <x v="308"/>
    <x v="1"/>
    <s v="United States"/>
    <s v="Detroit"/>
    <x v="12"/>
    <n v="48205"/>
    <x v="2"/>
    <s v="TEC-MA-10000822"/>
    <x v="2"/>
    <s v="Machines"/>
    <x v="154"/>
    <n v="3059.982"/>
    <n v="2"/>
    <n v="0.1"/>
    <n v="679.99599999999964"/>
    <s v="Jan"/>
    <x v="44"/>
    <n v="1"/>
  </r>
  <r>
    <n v="979"/>
    <s v="CA-2013-145499"/>
    <x v="0"/>
    <d v="2013-05-31T00:00:00"/>
    <d v="2013-06-01T00:00:00"/>
    <x v="2"/>
    <s v="RW-19690"/>
    <x v="355"/>
    <x v="0"/>
    <s v="United States"/>
    <s v="Wilmington"/>
    <x v="3"/>
    <n v="28403"/>
    <x v="0"/>
    <s v="OFF-BI-10000848"/>
    <x v="1"/>
    <s v="Binders"/>
    <x v="515"/>
    <n v="3.2820000000000005"/>
    <n v="2"/>
    <n v="0.7"/>
    <n v="-2.6256000000000004"/>
    <s v="May"/>
    <x v="35"/>
    <n v="1"/>
  </r>
  <r>
    <n v="980"/>
    <s v="CA-2012-157035"/>
    <x v="1"/>
    <d v="2012-12-09T00:00:00"/>
    <d v="2012-12-12T00:00:00"/>
    <x v="2"/>
    <s v="KB-16600"/>
    <x v="33"/>
    <x v="1"/>
    <s v="United States"/>
    <s v="Columbus"/>
    <x v="14"/>
    <n v="47201"/>
    <x v="2"/>
    <s v="OFF-PA-10004156"/>
    <x v="1"/>
    <s v="Paper"/>
    <x v="743"/>
    <n v="34.019999999999996"/>
    <n v="3"/>
    <n v="0"/>
    <n v="16.669799999999999"/>
    <s v="Dec"/>
    <x v="14"/>
    <n v="1"/>
  </r>
  <r>
    <n v="981"/>
    <s v="CA-2013-144939"/>
    <x v="0"/>
    <d v="2013-10-04T00:00:00"/>
    <d v="2013-10-09T00:00:00"/>
    <x v="1"/>
    <s v="EB-13870"/>
    <x v="12"/>
    <x v="0"/>
    <s v="United States"/>
    <s v="New York City"/>
    <x v="15"/>
    <n v="10035"/>
    <x v="3"/>
    <s v="FUR-CH-10003199"/>
    <x v="0"/>
    <s v="Chairs"/>
    <x v="631"/>
    <n v="599.29200000000003"/>
    <n v="6"/>
    <n v="0.1"/>
    <n v="93.223199999999977"/>
    <s v="Oct"/>
    <x v="32"/>
    <n v="1"/>
  </r>
  <r>
    <n v="982"/>
    <s v="CA-2011-163419"/>
    <x v="2"/>
    <d v="2011-11-11T00:00:00"/>
    <d v="2011-11-14T00:00:00"/>
    <x v="0"/>
    <s v="TZ-21580"/>
    <x v="356"/>
    <x v="0"/>
    <s v="United States"/>
    <s v="Louisville"/>
    <x v="22"/>
    <n v="80027"/>
    <x v="1"/>
    <s v="OFF-AR-10000034"/>
    <x v="1"/>
    <s v="Art"/>
    <x v="744"/>
    <n v="3.3920000000000003"/>
    <n v="1"/>
    <n v="0.2"/>
    <n v="0.80559999999999987"/>
    <s v="Nov"/>
    <x v="7"/>
    <n v="1"/>
  </r>
  <r>
    <n v="983"/>
    <s v="CA-2011-163419"/>
    <x v="2"/>
    <d v="2011-11-11T00:00:00"/>
    <d v="2011-11-14T00:00:00"/>
    <x v="0"/>
    <s v="TZ-21580"/>
    <x v="356"/>
    <x v="0"/>
    <s v="United States"/>
    <s v="Louisville"/>
    <x v="22"/>
    <n v="80027"/>
    <x v="1"/>
    <s v="TEC-PH-10000560"/>
    <x v="2"/>
    <s v="Phones"/>
    <x v="745"/>
    <n v="559.98400000000004"/>
    <n v="2"/>
    <n v="0.2"/>
    <n v="55.998400000000032"/>
    <s v="Nov"/>
    <x v="7"/>
    <n v="0"/>
  </r>
  <r>
    <n v="984"/>
    <s v="CA-2011-163419"/>
    <x v="2"/>
    <d v="2011-11-11T00:00:00"/>
    <d v="2011-11-14T00:00:00"/>
    <x v="0"/>
    <s v="TZ-21580"/>
    <x v="356"/>
    <x v="0"/>
    <s v="United States"/>
    <s v="Louisville"/>
    <x v="22"/>
    <n v="80027"/>
    <x v="1"/>
    <s v="FUR-CH-10000665"/>
    <x v="0"/>
    <s v="Chairs"/>
    <x v="656"/>
    <n v="603.91999999999996"/>
    <n v="5"/>
    <n v="0.2"/>
    <n v="75.489999999999924"/>
    <s v="Nov"/>
    <x v="7"/>
    <n v="0"/>
  </r>
  <r>
    <n v="985"/>
    <s v="CA-2014-100314"/>
    <x v="3"/>
    <d v="2014-09-30T00:00:00"/>
    <d v="2014-10-06T00:00:00"/>
    <x v="1"/>
    <s v="AS-10630"/>
    <x v="357"/>
    <x v="2"/>
    <s v="United States"/>
    <s v="Pasadena"/>
    <x v="5"/>
    <n v="77506"/>
    <x v="2"/>
    <s v="OFF-LA-10001569"/>
    <x v="1"/>
    <s v="Labels"/>
    <x v="633"/>
    <n v="7.9680000000000009"/>
    <n v="2"/>
    <n v="0.2"/>
    <n v="2.5895999999999999"/>
    <s v="Sep"/>
    <x v="15"/>
    <n v="1"/>
  </r>
  <r>
    <n v="986"/>
    <s v="CA-2014-100314"/>
    <x v="3"/>
    <d v="2014-09-30T00:00:00"/>
    <d v="2014-10-06T00:00:00"/>
    <x v="1"/>
    <s v="AS-10630"/>
    <x v="357"/>
    <x v="2"/>
    <s v="United States"/>
    <s v="Pasadena"/>
    <x v="5"/>
    <n v="77506"/>
    <x v="2"/>
    <s v="OFF-EN-10000461"/>
    <x v="1"/>
    <s v="Envelopes"/>
    <x v="746"/>
    <n v="27.968000000000004"/>
    <n v="4"/>
    <n v="0.2"/>
    <n v="9.4391999999999996"/>
    <s v="Sep"/>
    <x v="15"/>
    <n v="0"/>
  </r>
  <r>
    <n v="987"/>
    <s v="CA-2014-100314"/>
    <x v="3"/>
    <d v="2014-09-30T00:00:00"/>
    <d v="2014-10-06T00:00:00"/>
    <x v="1"/>
    <s v="AS-10630"/>
    <x v="357"/>
    <x v="2"/>
    <s v="United States"/>
    <s v="Pasadena"/>
    <x v="5"/>
    <n v="77506"/>
    <x v="2"/>
    <s v="TEC-MA-10003066"/>
    <x v="2"/>
    <s v="Machines"/>
    <x v="747"/>
    <n v="336.51"/>
    <n v="3"/>
    <n v="0.4"/>
    <n v="44.867999999999967"/>
    <s v="Sep"/>
    <x v="15"/>
    <n v="0"/>
  </r>
  <r>
    <n v="988"/>
    <s v="CA-2012-146829"/>
    <x v="1"/>
    <d v="2012-03-10T00:00:00"/>
    <d v="2012-03-10T00:00:00"/>
    <x v="3"/>
    <s v="TS-21340"/>
    <x v="358"/>
    <x v="0"/>
    <s v="United States"/>
    <s v="Houston"/>
    <x v="5"/>
    <n v="77041"/>
    <x v="2"/>
    <s v="OFF-BI-10004022"/>
    <x v="1"/>
    <s v="Binders"/>
    <x v="748"/>
    <n v="1.1119999999999997"/>
    <n v="2"/>
    <n v="0.8"/>
    <n v="-1.8904000000000001"/>
    <s v="Mar"/>
    <x v="29"/>
    <n v="1"/>
  </r>
  <r>
    <n v="989"/>
    <s v="CA-2014-167899"/>
    <x v="3"/>
    <d v="2014-05-22T00:00:00"/>
    <d v="2014-05-27T00:00:00"/>
    <x v="1"/>
    <s v="JG-15805"/>
    <x v="189"/>
    <x v="1"/>
    <s v="United States"/>
    <s v="Auburn"/>
    <x v="15"/>
    <n v="13021"/>
    <x v="3"/>
    <s v="FUR-FU-10004071"/>
    <x v="0"/>
    <s v="Furnishings"/>
    <x v="570"/>
    <n v="520.05000000000007"/>
    <n v="5"/>
    <n v="0"/>
    <n v="72.807000000000031"/>
    <s v="May"/>
    <x v="24"/>
    <n v="1"/>
  </r>
  <r>
    <n v="990"/>
    <s v="CA-2014-167899"/>
    <x v="3"/>
    <d v="2014-05-22T00:00:00"/>
    <d v="2014-05-27T00:00:00"/>
    <x v="1"/>
    <s v="JG-15805"/>
    <x v="189"/>
    <x v="1"/>
    <s v="United States"/>
    <s v="Auburn"/>
    <x v="15"/>
    <n v="13021"/>
    <x v="3"/>
    <s v="OFF-AR-10001988"/>
    <x v="1"/>
    <s v="Art"/>
    <x v="749"/>
    <n v="17.97"/>
    <n v="3"/>
    <n v="0"/>
    <n v="5.2112999999999996"/>
    <s v="May"/>
    <x v="24"/>
    <n v="0"/>
  </r>
  <r>
    <n v="991"/>
    <s v="CA-2012-153549"/>
    <x v="1"/>
    <d v="2012-03-29T00:00:00"/>
    <d v="2012-03-31T00:00:00"/>
    <x v="0"/>
    <s v="SL-20155"/>
    <x v="359"/>
    <x v="2"/>
    <s v="United States"/>
    <s v="Jacksonville"/>
    <x v="2"/>
    <n v="32216"/>
    <x v="0"/>
    <s v="FUR-CH-10004086"/>
    <x v="0"/>
    <s v="Chairs"/>
    <x v="281"/>
    <n v="1166.92"/>
    <n v="5"/>
    <n v="0.2"/>
    <n v="131.27849999999995"/>
    <s v="Mar"/>
    <x v="29"/>
    <n v="1"/>
  </r>
  <r>
    <n v="992"/>
    <s v="CA-2013-110023"/>
    <x v="0"/>
    <d v="2013-09-10T00:00:00"/>
    <d v="2013-09-12T00:00:00"/>
    <x v="2"/>
    <s v="TS-21610"/>
    <x v="59"/>
    <x v="0"/>
    <s v="United States"/>
    <s v="New York City"/>
    <x v="15"/>
    <n v="10024"/>
    <x v="3"/>
    <s v="OFF-BI-10001036"/>
    <x v="1"/>
    <s v="Binders"/>
    <x v="618"/>
    <n v="14.624000000000002"/>
    <n v="2"/>
    <n v="0.2"/>
    <n v="5.484"/>
    <s v="Sep"/>
    <x v="21"/>
    <n v="1"/>
  </r>
  <r>
    <n v="993"/>
    <s v="CA-2013-105585"/>
    <x v="0"/>
    <d v="2013-08-27T00:00:00"/>
    <d v="2013-08-28T00:00:00"/>
    <x v="2"/>
    <s v="RF-19735"/>
    <x v="288"/>
    <x v="0"/>
    <s v="United States"/>
    <s v="San Jose"/>
    <x v="1"/>
    <n v="95123"/>
    <x v="1"/>
    <s v="OFF-FA-10002983"/>
    <x v="1"/>
    <s v="Fasteners"/>
    <x v="260"/>
    <n v="10.23"/>
    <n v="3"/>
    <n v="0"/>
    <n v="4.9104000000000001"/>
    <s v="Aug"/>
    <x v="28"/>
    <n v="1"/>
  </r>
  <r>
    <n v="994"/>
    <s v="CA-2013-105585"/>
    <x v="0"/>
    <d v="2013-08-27T00:00:00"/>
    <d v="2013-08-28T00:00:00"/>
    <x v="2"/>
    <s v="RF-19735"/>
    <x v="288"/>
    <x v="0"/>
    <s v="United States"/>
    <s v="San Jose"/>
    <x v="1"/>
    <n v="95123"/>
    <x v="1"/>
    <s v="OFF-PA-10003625"/>
    <x v="1"/>
    <s v="Paper"/>
    <x v="750"/>
    <n v="154.9"/>
    <n v="5"/>
    <n v="0"/>
    <n v="69.704999999999998"/>
    <s v="Aug"/>
    <x v="28"/>
    <n v="0"/>
  </r>
  <r>
    <n v="995"/>
    <s v="CA-2011-117639"/>
    <x v="2"/>
    <d v="2011-05-21T00:00:00"/>
    <d v="2011-05-25T00:00:00"/>
    <x v="1"/>
    <s v="MW-18235"/>
    <x v="360"/>
    <x v="1"/>
    <s v="United States"/>
    <s v="Virginia Beach"/>
    <x v="17"/>
    <n v="23464"/>
    <x v="0"/>
    <s v="OFF-BI-10003925"/>
    <x v="1"/>
    <s v="Binders"/>
    <x v="751"/>
    <n v="2715.9300000000003"/>
    <n v="7"/>
    <n v="0"/>
    <n v="1276.4871000000001"/>
    <s v="May"/>
    <x v="8"/>
    <n v="1"/>
  </r>
  <r>
    <n v="996"/>
    <s v="CA-2011-117639"/>
    <x v="2"/>
    <d v="2011-05-21T00:00:00"/>
    <d v="2011-05-25T00:00:00"/>
    <x v="1"/>
    <s v="MW-18235"/>
    <x v="360"/>
    <x v="1"/>
    <s v="United States"/>
    <s v="Virginia Beach"/>
    <x v="17"/>
    <n v="23464"/>
    <x v="0"/>
    <s v="TEC-PH-10001530"/>
    <x v="2"/>
    <s v="Phones"/>
    <x v="752"/>
    <n v="617.97"/>
    <n v="3"/>
    <n v="0"/>
    <n v="173.0316"/>
    <s v="May"/>
    <x v="8"/>
    <n v="0"/>
  </r>
  <r>
    <n v="997"/>
    <s v="CA-2012-162537"/>
    <x v="1"/>
    <d v="2012-10-28T00:00:00"/>
    <d v="2012-11-03T00:00:00"/>
    <x v="1"/>
    <s v="RD-19585"/>
    <x v="361"/>
    <x v="0"/>
    <s v="United States"/>
    <s v="Henderson"/>
    <x v="0"/>
    <n v="42420"/>
    <x v="0"/>
    <s v="OFF-EN-10003862"/>
    <x v="1"/>
    <s v="Envelopes"/>
    <x v="753"/>
    <n v="10.67"/>
    <n v="1"/>
    <n v="0"/>
    <n v="4.9081999999999999"/>
    <s v="Oct"/>
    <x v="2"/>
    <n v="1"/>
  </r>
  <r>
    <n v="998"/>
    <s v="CA-2012-162537"/>
    <x v="1"/>
    <d v="2012-10-28T00:00:00"/>
    <d v="2012-11-03T00:00:00"/>
    <x v="1"/>
    <s v="RD-19585"/>
    <x v="361"/>
    <x v="0"/>
    <s v="United States"/>
    <s v="Henderson"/>
    <x v="0"/>
    <n v="42420"/>
    <x v="0"/>
    <s v="OFF-ST-10004258"/>
    <x v="1"/>
    <s v="Storage"/>
    <x v="754"/>
    <n v="36.630000000000003"/>
    <n v="3"/>
    <n v="0"/>
    <n v="9.8901000000000039"/>
    <s v="Oct"/>
    <x v="2"/>
    <n v="0"/>
  </r>
  <r>
    <n v="999"/>
    <s v="CA-2012-162537"/>
    <x v="1"/>
    <d v="2012-10-28T00:00:00"/>
    <d v="2012-11-03T00:00:00"/>
    <x v="1"/>
    <s v="RD-19585"/>
    <x v="361"/>
    <x v="0"/>
    <s v="United States"/>
    <s v="Henderson"/>
    <x v="0"/>
    <n v="42420"/>
    <x v="0"/>
    <s v="FUR-FU-10002885"/>
    <x v="0"/>
    <s v="Furnishings"/>
    <x v="755"/>
    <n v="24.1"/>
    <n v="5"/>
    <n v="0"/>
    <n v="9.1580000000000013"/>
    <s v="Oct"/>
    <x v="2"/>
    <n v="0"/>
  </r>
  <r>
    <n v="1000"/>
    <s v="CA-2012-162537"/>
    <x v="1"/>
    <d v="2012-10-28T00:00:00"/>
    <d v="2012-11-03T00:00:00"/>
    <x v="1"/>
    <s v="RD-19585"/>
    <x v="361"/>
    <x v="0"/>
    <s v="United States"/>
    <s v="Henderson"/>
    <x v="0"/>
    <n v="42420"/>
    <x v="0"/>
    <s v="FUR-FU-10001918"/>
    <x v="0"/>
    <s v="Furnishings"/>
    <x v="280"/>
    <n v="33.11"/>
    <n v="7"/>
    <n v="0"/>
    <n v="12.912900000000004"/>
    <s v="Oct"/>
    <x v="2"/>
    <n v="0"/>
  </r>
  <r>
    <n v="1001"/>
    <s v="CA-2013-155488"/>
    <x v="0"/>
    <d v="2013-11-14T00:00:00"/>
    <d v="2013-11-18T00:00:00"/>
    <x v="1"/>
    <s v="FM-14290"/>
    <x v="86"/>
    <x v="2"/>
    <s v="United States"/>
    <s v="Vancouver"/>
    <x v="4"/>
    <n v="98661"/>
    <x v="1"/>
    <s v="OFF-AR-10002956"/>
    <x v="1"/>
    <s v="Art"/>
    <x v="660"/>
    <n v="44.02"/>
    <n v="2"/>
    <n v="0"/>
    <n v="11.4452"/>
    <s v="Nov"/>
    <x v="0"/>
    <n v="1"/>
  </r>
  <r>
    <n v="1002"/>
    <s v="CA-2012-124891"/>
    <x v="1"/>
    <d v="2012-07-31T00:00:00"/>
    <d v="2012-07-31T00:00:00"/>
    <x v="3"/>
    <s v="RH-19495"/>
    <x v="302"/>
    <x v="0"/>
    <s v="United States"/>
    <s v="New York City"/>
    <x v="15"/>
    <n v="10024"/>
    <x v="3"/>
    <s v="TEC-AC-10003033"/>
    <x v="2"/>
    <s v="Accessories"/>
    <x v="756"/>
    <n v="2309.65"/>
    <n v="7"/>
    <n v="0"/>
    <n v="762.18449999999984"/>
    <s v="Jul"/>
    <x v="38"/>
    <n v="1"/>
  </r>
  <r>
    <n v="1003"/>
    <s v="CA-2012-124891"/>
    <x v="1"/>
    <d v="2012-07-31T00:00:00"/>
    <d v="2012-07-31T00:00:00"/>
    <x v="3"/>
    <s v="RH-19495"/>
    <x v="302"/>
    <x v="0"/>
    <s v="United States"/>
    <s v="New York City"/>
    <x v="15"/>
    <n v="10024"/>
    <x v="3"/>
    <s v="FUR-TA-10002903"/>
    <x v="0"/>
    <s v="Tables"/>
    <x v="255"/>
    <n v="1090.7819999999999"/>
    <n v="7"/>
    <n v="0.4"/>
    <n v="-290.87520000000001"/>
    <s v="Jul"/>
    <x v="38"/>
    <n v="0"/>
  </r>
  <r>
    <n v="1004"/>
    <s v="CA-2012-124891"/>
    <x v="1"/>
    <d v="2012-07-31T00:00:00"/>
    <d v="2012-07-31T00:00:00"/>
    <x v="3"/>
    <s v="RH-19495"/>
    <x v="302"/>
    <x v="0"/>
    <s v="United States"/>
    <s v="New York City"/>
    <x v="15"/>
    <n v="10024"/>
    <x v="3"/>
    <s v="OFF-PA-10004621"/>
    <x v="1"/>
    <s v="Paper"/>
    <x v="738"/>
    <n v="19.440000000000001"/>
    <n v="3"/>
    <n v="0"/>
    <n v="9.3312000000000008"/>
    <s v="Jul"/>
    <x v="38"/>
    <n v="0"/>
  </r>
  <r>
    <n v="1005"/>
    <s v="CA-2012-126445"/>
    <x v="1"/>
    <d v="2012-08-27T00:00:00"/>
    <d v="2012-08-31T00:00:00"/>
    <x v="1"/>
    <s v="RA-19945"/>
    <x v="362"/>
    <x v="0"/>
    <s v="United States"/>
    <s v="Murrieta"/>
    <x v="1"/>
    <n v="92563"/>
    <x v="1"/>
    <s v="OFF-ST-10000046"/>
    <x v="1"/>
    <s v="Storage"/>
    <x v="757"/>
    <n v="484.65000000000003"/>
    <n v="3"/>
    <n v="0"/>
    <n v="92.083500000000015"/>
    <s v="Aug"/>
    <x v="37"/>
    <n v="1"/>
  </r>
  <r>
    <n v="1006"/>
    <s v="CA-2012-111199"/>
    <x v="1"/>
    <d v="2012-11-13T00:00:00"/>
    <d v="2012-11-17T00:00:00"/>
    <x v="1"/>
    <s v="JK-15730"/>
    <x v="300"/>
    <x v="0"/>
    <s v="United States"/>
    <s v="Jacksonville"/>
    <x v="3"/>
    <n v="28540"/>
    <x v="0"/>
    <s v="OFF-PA-10001790"/>
    <x v="1"/>
    <s v="Paper"/>
    <x v="687"/>
    <n v="115.29600000000001"/>
    <n v="3"/>
    <n v="0.2"/>
    <n v="40.353599999999986"/>
    <s v="Nov"/>
    <x v="6"/>
    <n v="1"/>
  </r>
  <r>
    <n v="1007"/>
    <s v="CA-2012-105312"/>
    <x v="1"/>
    <d v="2012-11-06T00:00:00"/>
    <d v="2012-11-09T00:00:00"/>
    <x v="2"/>
    <s v="MT-17815"/>
    <x v="363"/>
    <x v="0"/>
    <s v="United States"/>
    <s v="Scottsdale"/>
    <x v="16"/>
    <n v="85254"/>
    <x v="1"/>
    <s v="OFF-EN-10002600"/>
    <x v="1"/>
    <s v="Envelopes"/>
    <x v="111"/>
    <n v="7.080000000000001"/>
    <n v="3"/>
    <n v="0.2"/>
    <n v="2.4779999999999989"/>
    <s v="Nov"/>
    <x v="6"/>
    <n v="1"/>
  </r>
  <r>
    <n v="1008"/>
    <s v="CA-2012-105312"/>
    <x v="1"/>
    <d v="2012-11-06T00:00:00"/>
    <d v="2012-11-09T00:00:00"/>
    <x v="2"/>
    <s v="MT-17815"/>
    <x v="363"/>
    <x v="0"/>
    <s v="United States"/>
    <s v="Scottsdale"/>
    <x v="16"/>
    <n v="85254"/>
    <x v="1"/>
    <s v="OFF-BI-10002049"/>
    <x v="1"/>
    <s v="Binders"/>
    <x v="758"/>
    <n v="4.4009999999999998"/>
    <n v="3"/>
    <n v="0.7"/>
    <n v="-3.5207999999999995"/>
    <s v="Nov"/>
    <x v="6"/>
    <n v="0"/>
  </r>
  <r>
    <n v="1009"/>
    <s v="US-2014-106705"/>
    <x v="3"/>
    <d v="2014-12-27T00:00:00"/>
    <d v="2015-01-02T00:00:00"/>
    <x v="1"/>
    <s v="PO-18850"/>
    <x v="138"/>
    <x v="0"/>
    <s v="United States"/>
    <s v="Burlington"/>
    <x v="23"/>
    <n v="52601"/>
    <x v="2"/>
    <s v="OFF-PA-10001509"/>
    <x v="1"/>
    <s v="Paper"/>
    <x v="417"/>
    <n v="44.75"/>
    <n v="5"/>
    <n v="0"/>
    <n v="20.584999999999994"/>
    <s v="Dec"/>
    <x v="22"/>
    <n v="1"/>
  </r>
  <r>
    <n v="1010"/>
    <s v="CA-2014-135034"/>
    <x v="3"/>
    <d v="2014-08-02T00:00:00"/>
    <d v="2014-08-04T00:00:00"/>
    <x v="2"/>
    <s v="AT-10735"/>
    <x v="247"/>
    <x v="0"/>
    <s v="United States"/>
    <s v="Chicago"/>
    <x v="10"/>
    <n v="60653"/>
    <x v="2"/>
    <s v="TEC-PH-10003931"/>
    <x v="2"/>
    <s v="Phones"/>
    <x v="159"/>
    <n v="95.984000000000009"/>
    <n v="2"/>
    <n v="0.2"/>
    <n v="5.9990000000000023"/>
    <s v="Aug"/>
    <x v="43"/>
    <n v="1"/>
  </r>
  <r>
    <n v="1011"/>
    <s v="CA-2011-158540"/>
    <x v="2"/>
    <d v="2011-11-24T00:00:00"/>
    <d v="2011-11-26T00:00:00"/>
    <x v="2"/>
    <s v="VG-21790"/>
    <x v="364"/>
    <x v="0"/>
    <s v="United States"/>
    <s v="San Diego"/>
    <x v="1"/>
    <n v="92037"/>
    <x v="1"/>
    <s v="FUR-FU-10001602"/>
    <x v="0"/>
    <s v="Furnishings"/>
    <x v="759"/>
    <n v="151.72"/>
    <n v="4"/>
    <n v="0"/>
    <n v="27.309599999999989"/>
    <s v="Nov"/>
    <x v="7"/>
    <n v="1"/>
  </r>
  <r>
    <n v="1012"/>
    <s v="CA-2014-118437"/>
    <x v="3"/>
    <d v="2014-06-18T00:00:00"/>
    <d v="2014-06-22T00:00:00"/>
    <x v="0"/>
    <s v="PF-19165"/>
    <x v="58"/>
    <x v="0"/>
    <s v="United States"/>
    <s v="Olympia"/>
    <x v="4"/>
    <n v="98502"/>
    <x v="1"/>
    <s v="FUR-FU-10004848"/>
    <x v="0"/>
    <s v="Furnishings"/>
    <x v="28"/>
    <n v="155.25"/>
    <n v="3"/>
    <n v="0"/>
    <n v="46.574999999999996"/>
    <s v="Jun"/>
    <x v="27"/>
    <n v="1"/>
  </r>
  <r>
    <n v="1013"/>
    <s v="CA-2014-118437"/>
    <x v="3"/>
    <d v="2014-06-18T00:00:00"/>
    <d v="2014-06-22T00:00:00"/>
    <x v="0"/>
    <s v="PF-19165"/>
    <x v="58"/>
    <x v="0"/>
    <s v="United States"/>
    <s v="Olympia"/>
    <x v="4"/>
    <n v="98502"/>
    <x v="1"/>
    <s v="OFF-ST-10003722"/>
    <x v="1"/>
    <s v="Storage"/>
    <x v="760"/>
    <n v="14.03"/>
    <n v="1"/>
    <n v="0"/>
    <n v="4.068699999999998"/>
    <s v="Jun"/>
    <x v="27"/>
    <n v="0"/>
  </r>
  <r>
    <n v="1014"/>
    <s v="US-2012-126214"/>
    <x v="1"/>
    <d v="2012-12-21T00:00:00"/>
    <d v="2012-12-24T00:00:00"/>
    <x v="0"/>
    <s v="JS-15880"/>
    <x v="365"/>
    <x v="0"/>
    <s v="United States"/>
    <s v="Seattle"/>
    <x v="4"/>
    <n v="98103"/>
    <x v="1"/>
    <s v="FUR-TA-10003748"/>
    <x v="0"/>
    <s v="Tables"/>
    <x v="208"/>
    <n v="1618.37"/>
    <n v="13"/>
    <n v="0"/>
    <n v="356.04139999999995"/>
    <s v="Dec"/>
    <x v="14"/>
    <n v="1"/>
  </r>
  <r>
    <n v="1015"/>
    <s v="US-2012-126214"/>
    <x v="1"/>
    <d v="2012-12-21T00:00:00"/>
    <d v="2012-12-24T00:00:00"/>
    <x v="0"/>
    <s v="JS-15880"/>
    <x v="365"/>
    <x v="0"/>
    <s v="United States"/>
    <s v="Seattle"/>
    <x v="4"/>
    <n v="98103"/>
    <x v="1"/>
    <s v="TEC-AC-10003198"/>
    <x v="2"/>
    <s v="Accessories"/>
    <x v="761"/>
    <n v="99.6"/>
    <n v="1"/>
    <n v="0"/>
    <n v="36.851999999999997"/>
    <s v="Dec"/>
    <x v="14"/>
    <n v="0"/>
  </r>
  <r>
    <n v="1016"/>
    <s v="CA-2012-133025"/>
    <x v="1"/>
    <d v="2012-09-17T00:00:00"/>
    <d v="2012-09-19T00:00:00"/>
    <x v="0"/>
    <s v="MO-17800"/>
    <x v="246"/>
    <x v="2"/>
    <s v="United States"/>
    <s v="Los Angeles"/>
    <x v="1"/>
    <n v="90036"/>
    <x v="1"/>
    <s v="OFF-PA-10004100"/>
    <x v="1"/>
    <s v="Paper"/>
    <x v="257"/>
    <n v="32.400000000000006"/>
    <n v="5"/>
    <n v="0"/>
    <n v="15.552000000000001"/>
    <s v="Sep"/>
    <x v="11"/>
    <n v="1"/>
  </r>
  <r>
    <n v="1017"/>
    <s v="CA-2012-108665"/>
    <x v="1"/>
    <d v="2012-07-06T00:00:00"/>
    <d v="2012-07-10T00:00:00"/>
    <x v="1"/>
    <s v="KM-16225"/>
    <x v="366"/>
    <x v="1"/>
    <s v="United States"/>
    <s v="New York City"/>
    <x v="15"/>
    <n v="10011"/>
    <x v="3"/>
    <s v="FUR-FU-10002191"/>
    <x v="0"/>
    <s v="Furnishings"/>
    <x v="762"/>
    <n v="13.96"/>
    <n v="2"/>
    <n v="0"/>
    <n v="6.7008000000000001"/>
    <s v="Jul"/>
    <x v="38"/>
    <n v="1"/>
  </r>
  <r>
    <n v="1018"/>
    <s v="CA-2012-108665"/>
    <x v="1"/>
    <d v="2012-07-06T00:00:00"/>
    <d v="2012-07-10T00:00:00"/>
    <x v="1"/>
    <s v="KM-16225"/>
    <x v="366"/>
    <x v="1"/>
    <s v="United States"/>
    <s v="New York City"/>
    <x v="15"/>
    <n v="10011"/>
    <x v="3"/>
    <s v="FUR-FU-10000965"/>
    <x v="0"/>
    <s v="Furnishings"/>
    <x v="682"/>
    <n v="155.82"/>
    <n v="3"/>
    <n v="0"/>
    <n v="63.886200000000002"/>
    <s v="Jul"/>
    <x v="38"/>
    <n v="0"/>
  </r>
  <r>
    <n v="1019"/>
    <s v="CA-2012-108665"/>
    <x v="1"/>
    <d v="2012-07-06T00:00:00"/>
    <d v="2012-07-10T00:00:00"/>
    <x v="1"/>
    <s v="KM-16225"/>
    <x v="366"/>
    <x v="1"/>
    <s v="United States"/>
    <s v="New York City"/>
    <x v="15"/>
    <n v="10011"/>
    <x v="3"/>
    <s v="TEC-PH-10004188"/>
    <x v="2"/>
    <s v="Phones"/>
    <x v="763"/>
    <n v="124.94999999999999"/>
    <n v="5"/>
    <n v="0"/>
    <n v="2.4990000000000023"/>
    <s v="Jul"/>
    <x v="38"/>
    <n v="0"/>
  </r>
  <r>
    <n v="1020"/>
    <s v="CA-2012-108665"/>
    <x v="1"/>
    <d v="2012-07-06T00:00:00"/>
    <d v="2012-07-10T00:00:00"/>
    <x v="1"/>
    <s v="KM-16225"/>
    <x v="366"/>
    <x v="1"/>
    <s v="United States"/>
    <s v="New York City"/>
    <x v="15"/>
    <n v="10011"/>
    <x v="3"/>
    <s v="OFF-ST-10001526"/>
    <x v="1"/>
    <s v="Storage"/>
    <x v="764"/>
    <n v="601.65"/>
    <n v="5"/>
    <n v="0"/>
    <n v="156.42899999999997"/>
    <s v="Jul"/>
    <x v="38"/>
    <n v="0"/>
  </r>
  <r>
    <n v="1021"/>
    <s v="CA-2012-124450"/>
    <x v="1"/>
    <d v="2012-04-27T00:00:00"/>
    <d v="2012-05-03T00:00:00"/>
    <x v="1"/>
    <s v="GT-14710"/>
    <x v="218"/>
    <x v="0"/>
    <s v="United States"/>
    <s v="Washington"/>
    <x v="40"/>
    <n v="20016"/>
    <x v="3"/>
    <s v="OFF-AR-10001166"/>
    <x v="1"/>
    <s v="Art"/>
    <x v="33"/>
    <n v="22.740000000000002"/>
    <n v="3"/>
    <n v="0"/>
    <n v="8.8686000000000007"/>
    <s v="Apr"/>
    <x v="19"/>
    <n v="1"/>
  </r>
  <r>
    <n v="1022"/>
    <s v="CA-2012-124450"/>
    <x v="1"/>
    <d v="2012-04-27T00:00:00"/>
    <d v="2012-05-03T00:00:00"/>
    <x v="1"/>
    <s v="GT-14710"/>
    <x v="218"/>
    <x v="0"/>
    <s v="United States"/>
    <s v="Washington"/>
    <x v="40"/>
    <n v="20016"/>
    <x v="3"/>
    <s v="FUR-CH-10000309"/>
    <x v="0"/>
    <s v="Chairs"/>
    <x v="765"/>
    <n v="1267.53"/>
    <n v="3"/>
    <n v="0"/>
    <n v="316.88249999999999"/>
    <s v="Apr"/>
    <x v="19"/>
    <n v="0"/>
  </r>
  <r>
    <n v="1023"/>
    <s v="CA-2012-124450"/>
    <x v="1"/>
    <d v="2012-04-27T00:00:00"/>
    <d v="2012-05-03T00:00:00"/>
    <x v="1"/>
    <s v="GT-14710"/>
    <x v="218"/>
    <x v="0"/>
    <s v="United States"/>
    <s v="Washington"/>
    <x v="40"/>
    <n v="20016"/>
    <x v="3"/>
    <s v="TEC-MA-10004212"/>
    <x v="2"/>
    <s v="Machines"/>
    <x v="766"/>
    <n v="1379.92"/>
    <n v="8"/>
    <n v="0"/>
    <n v="648.56240000000003"/>
    <s v="Apr"/>
    <x v="19"/>
    <n v="0"/>
  </r>
  <r>
    <n v="1024"/>
    <s v="CA-2012-167269"/>
    <x v="1"/>
    <d v="2012-06-16T00:00:00"/>
    <d v="2012-06-20T00:00:00"/>
    <x v="1"/>
    <s v="PB-19150"/>
    <x v="171"/>
    <x v="0"/>
    <s v="United States"/>
    <s v="Philadelphia"/>
    <x v="9"/>
    <n v="19134"/>
    <x v="3"/>
    <s v="OFF-EN-10003072"/>
    <x v="1"/>
    <s v="Envelopes"/>
    <x v="767"/>
    <n v="6.2080000000000002"/>
    <n v="2"/>
    <n v="0.2"/>
    <n v="2.1728000000000001"/>
    <s v="Jun"/>
    <x v="40"/>
    <n v="1"/>
  </r>
  <r>
    <n v="1025"/>
    <s v="CA-2014-106964"/>
    <x v="3"/>
    <d v="2014-12-18T00:00:00"/>
    <d v="2014-12-21T00:00:00"/>
    <x v="2"/>
    <s v="HR-14770"/>
    <x v="367"/>
    <x v="2"/>
    <s v="United States"/>
    <s v="Los Angeles"/>
    <x v="1"/>
    <n v="90045"/>
    <x v="1"/>
    <s v="OFF-BI-10000320"/>
    <x v="1"/>
    <s v="Binders"/>
    <x v="768"/>
    <n v="11.808"/>
    <n v="2"/>
    <n v="0.2"/>
    <n v="4.2804000000000002"/>
    <s v="Dec"/>
    <x v="22"/>
    <n v="1"/>
  </r>
  <r>
    <n v="1026"/>
    <s v="CA-2013-126529"/>
    <x v="0"/>
    <d v="2013-01-11T00:00:00"/>
    <d v="2013-01-13T00:00:00"/>
    <x v="0"/>
    <s v="DE-13255"/>
    <x v="368"/>
    <x v="2"/>
    <s v="United States"/>
    <s v="Springfield"/>
    <x v="24"/>
    <n v="45503"/>
    <x v="3"/>
    <s v="OFF-PA-10001166"/>
    <x v="1"/>
    <s v="Paper"/>
    <x v="769"/>
    <n v="15.552000000000003"/>
    <n v="3"/>
    <n v="0.2"/>
    <n v="5.4432"/>
    <s v="Jan"/>
    <x v="12"/>
    <n v="1"/>
  </r>
  <r>
    <n v="1027"/>
    <s v="CA-2013-126529"/>
    <x v="0"/>
    <d v="2013-01-11T00:00:00"/>
    <d v="2013-01-13T00:00:00"/>
    <x v="0"/>
    <s v="DE-13255"/>
    <x v="368"/>
    <x v="2"/>
    <s v="United States"/>
    <s v="Springfield"/>
    <x v="24"/>
    <n v="45503"/>
    <x v="3"/>
    <s v="OFF-PA-10003656"/>
    <x v="1"/>
    <s v="Paper"/>
    <x v="770"/>
    <n v="63.311999999999998"/>
    <n v="3"/>
    <n v="0.2"/>
    <n v="20.576399999999996"/>
    <s v="Jan"/>
    <x v="12"/>
    <n v="0"/>
  </r>
  <r>
    <n v="1028"/>
    <s v="CA-2013-126529"/>
    <x v="0"/>
    <d v="2013-01-11T00:00:00"/>
    <d v="2013-01-13T00:00:00"/>
    <x v="0"/>
    <s v="DE-13255"/>
    <x v="368"/>
    <x v="2"/>
    <s v="United States"/>
    <s v="Springfield"/>
    <x v="24"/>
    <n v="45503"/>
    <x v="3"/>
    <s v="TEC-PH-10000148"/>
    <x v="2"/>
    <s v="Phones"/>
    <x v="771"/>
    <n v="15.587999999999999"/>
    <n v="2"/>
    <n v="0.4"/>
    <n v="-9.8724000000000007"/>
    <s v="Jan"/>
    <x v="12"/>
    <n v="0"/>
  </r>
  <r>
    <n v="1029"/>
    <s v="CA-2011-163552"/>
    <x v="2"/>
    <d v="2011-07-11T00:00:00"/>
    <d v="2011-07-15T00:00:00"/>
    <x v="1"/>
    <s v="LA-16780"/>
    <x v="156"/>
    <x v="1"/>
    <s v="United States"/>
    <s v="Hackensack"/>
    <x v="30"/>
    <n v="7601"/>
    <x v="3"/>
    <s v="OFF-PA-10000474"/>
    <x v="1"/>
    <s v="Paper"/>
    <x v="33"/>
    <n v="177.2"/>
    <n v="5"/>
    <n v="0"/>
    <n v="83.283999999999992"/>
    <s v="Jul"/>
    <x v="39"/>
    <n v="1"/>
  </r>
  <r>
    <n v="1030"/>
    <s v="CA-2011-163552"/>
    <x v="2"/>
    <d v="2011-07-11T00:00:00"/>
    <d v="2011-07-15T00:00:00"/>
    <x v="1"/>
    <s v="LA-16780"/>
    <x v="156"/>
    <x v="1"/>
    <s v="United States"/>
    <s v="Hackensack"/>
    <x v="30"/>
    <n v="7601"/>
    <x v="3"/>
    <s v="TEC-PH-10003885"/>
    <x v="2"/>
    <s v="Phones"/>
    <x v="772"/>
    <n v="197.96999999999997"/>
    <n v="3"/>
    <n v="0"/>
    <n v="57.41129999999999"/>
    <s v="Jul"/>
    <x v="39"/>
    <n v="0"/>
  </r>
  <r>
    <n v="1031"/>
    <s v="CA-2011-163552"/>
    <x v="2"/>
    <d v="2011-07-11T00:00:00"/>
    <d v="2011-07-15T00:00:00"/>
    <x v="1"/>
    <s v="LA-16780"/>
    <x v="156"/>
    <x v="1"/>
    <s v="United States"/>
    <s v="Hackensack"/>
    <x v="30"/>
    <n v="7601"/>
    <x v="3"/>
    <s v="FUR-CH-10003379"/>
    <x v="0"/>
    <s v="Chairs"/>
    <x v="459"/>
    <n v="854.94"/>
    <n v="3"/>
    <n v="0"/>
    <n v="213.73500000000001"/>
    <s v="Jul"/>
    <x v="39"/>
    <n v="0"/>
  </r>
  <r>
    <n v="1032"/>
    <s v="CA-2011-163552"/>
    <x v="2"/>
    <d v="2011-07-11T00:00:00"/>
    <d v="2011-07-15T00:00:00"/>
    <x v="1"/>
    <s v="LA-16780"/>
    <x v="156"/>
    <x v="1"/>
    <s v="United States"/>
    <s v="Hackensack"/>
    <x v="30"/>
    <n v="7601"/>
    <x v="3"/>
    <s v="FUR-FU-10000629"/>
    <x v="0"/>
    <s v="Furnishings"/>
    <x v="93"/>
    <n v="124.10999999999999"/>
    <n v="9"/>
    <n v="0"/>
    <n v="52.126200000000004"/>
    <s v="Jul"/>
    <x v="39"/>
    <n v="0"/>
  </r>
  <r>
    <n v="1033"/>
    <s v="CA-2011-163552"/>
    <x v="2"/>
    <d v="2011-07-11T00:00:00"/>
    <d v="2011-07-15T00:00:00"/>
    <x v="1"/>
    <s v="LA-16780"/>
    <x v="156"/>
    <x v="1"/>
    <s v="United States"/>
    <s v="Hackensack"/>
    <x v="30"/>
    <n v="7601"/>
    <x v="3"/>
    <s v="OFF-LA-10001175"/>
    <x v="1"/>
    <s v="Labels"/>
    <x v="773"/>
    <n v="14.399999999999999"/>
    <n v="5"/>
    <n v="0"/>
    <n v="7.056"/>
    <s v="Jul"/>
    <x v="39"/>
    <n v="0"/>
  </r>
  <r>
    <n v="1034"/>
    <s v="CA-2013-109820"/>
    <x v="0"/>
    <d v="2013-11-21T00:00:00"/>
    <d v="2013-11-23T00:00:00"/>
    <x v="2"/>
    <s v="AG-10390"/>
    <x v="369"/>
    <x v="0"/>
    <s v="United States"/>
    <s v="Cincinnati"/>
    <x v="24"/>
    <n v="45231"/>
    <x v="3"/>
    <s v="OFF-PA-10000955"/>
    <x v="1"/>
    <s v="Paper"/>
    <x v="774"/>
    <n v="15.696000000000002"/>
    <n v="3"/>
    <n v="0.2"/>
    <n v="5.1011999999999995"/>
    <s v="Nov"/>
    <x v="0"/>
    <n v="1"/>
  </r>
  <r>
    <n v="1035"/>
    <s v="CA-2013-109820"/>
    <x v="0"/>
    <d v="2013-11-21T00:00:00"/>
    <d v="2013-11-23T00:00:00"/>
    <x v="2"/>
    <s v="AG-10390"/>
    <x v="369"/>
    <x v="0"/>
    <s v="United States"/>
    <s v="Cincinnati"/>
    <x v="24"/>
    <n v="45231"/>
    <x v="3"/>
    <s v="OFF-BI-10003460"/>
    <x v="1"/>
    <s v="Binders"/>
    <x v="234"/>
    <n v="2.6280000000000001"/>
    <n v="2"/>
    <n v="0.7"/>
    <n v="-1.9272"/>
    <s v="Nov"/>
    <x v="0"/>
    <n v="0"/>
  </r>
  <r>
    <n v="1036"/>
    <s v="CA-2013-109820"/>
    <x v="0"/>
    <d v="2013-11-21T00:00:00"/>
    <d v="2013-11-23T00:00:00"/>
    <x v="2"/>
    <s v="AG-10390"/>
    <x v="369"/>
    <x v="0"/>
    <s v="United States"/>
    <s v="Cincinnati"/>
    <x v="24"/>
    <n v="45231"/>
    <x v="3"/>
    <s v="OFF-BI-10000474"/>
    <x v="1"/>
    <s v="Binders"/>
    <x v="27"/>
    <n v="14.427000000000003"/>
    <n v="3"/>
    <n v="0.7"/>
    <n v="-10.579799999999999"/>
    <s v="Nov"/>
    <x v="0"/>
    <n v="0"/>
  </r>
  <r>
    <n v="1037"/>
    <s v="CA-2013-113061"/>
    <x v="0"/>
    <d v="2013-04-23T00:00:00"/>
    <d v="2013-04-27T00:00:00"/>
    <x v="1"/>
    <s v="EL-13735"/>
    <x v="330"/>
    <x v="2"/>
    <s v="United States"/>
    <s v="Jefferson City"/>
    <x v="25"/>
    <n v="65109"/>
    <x v="2"/>
    <s v="FUR-FU-10003975"/>
    <x v="0"/>
    <s v="Furnishings"/>
    <x v="775"/>
    <n v="86.62"/>
    <n v="2"/>
    <n v="0"/>
    <n v="8.6619999999999919"/>
    <s v="Apr"/>
    <x v="25"/>
    <n v="1"/>
  </r>
  <r>
    <n v="1038"/>
    <s v="CA-2012-127418"/>
    <x v="1"/>
    <d v="2012-06-13T00:00:00"/>
    <d v="2012-06-14T00:00:00"/>
    <x v="2"/>
    <s v="JJ-15445"/>
    <x v="370"/>
    <x v="0"/>
    <s v="United States"/>
    <s v="Los Angeles"/>
    <x v="1"/>
    <n v="90004"/>
    <x v="1"/>
    <s v="OFF-BI-10003707"/>
    <x v="1"/>
    <s v="Binders"/>
    <x v="776"/>
    <n v="36.624000000000002"/>
    <n v="3"/>
    <n v="0.2"/>
    <n v="13.734"/>
    <s v="Jun"/>
    <x v="40"/>
    <n v="1"/>
  </r>
  <r>
    <n v="1039"/>
    <s v="CA-2014-121818"/>
    <x v="3"/>
    <d v="2014-11-21T00:00:00"/>
    <d v="2014-11-22T00:00:00"/>
    <x v="2"/>
    <s v="JH-15430"/>
    <x v="371"/>
    <x v="0"/>
    <s v="United States"/>
    <s v="Burlington"/>
    <x v="3"/>
    <n v="27217"/>
    <x v="0"/>
    <s v="OFF-AR-10000203"/>
    <x v="1"/>
    <s v="Art"/>
    <x v="777"/>
    <n v="23.968000000000004"/>
    <n v="7"/>
    <n v="0.2"/>
    <n v="2.696399999999997"/>
    <s v="Nov"/>
    <x v="23"/>
    <n v="1"/>
  </r>
  <r>
    <n v="1040"/>
    <s v="CA-2014-121818"/>
    <x v="3"/>
    <d v="2014-11-21T00:00:00"/>
    <d v="2014-11-22T00:00:00"/>
    <x v="2"/>
    <s v="JH-15430"/>
    <x v="371"/>
    <x v="0"/>
    <s v="United States"/>
    <s v="Burlington"/>
    <x v="3"/>
    <n v="27217"/>
    <x v="0"/>
    <s v="OFF-AR-10004790"/>
    <x v="1"/>
    <s v="Art"/>
    <x v="33"/>
    <n v="28.728000000000002"/>
    <n v="3"/>
    <n v="0.2"/>
    <n v="1.7954999999999988"/>
    <s v="Nov"/>
    <x v="23"/>
    <n v="0"/>
  </r>
  <r>
    <n v="1041"/>
    <s v="CA-2013-127670"/>
    <x v="0"/>
    <d v="2013-03-21T00:00:00"/>
    <d v="2013-03-25T00:00:00"/>
    <x v="1"/>
    <s v="RD-19660"/>
    <x v="372"/>
    <x v="2"/>
    <s v="United States"/>
    <s v="Saint Peters"/>
    <x v="25"/>
    <n v="63376"/>
    <x v="2"/>
    <s v="FUR-TA-10001095"/>
    <x v="0"/>
    <s v="Tables"/>
    <x v="611"/>
    <n v="697.16"/>
    <n v="4"/>
    <n v="0"/>
    <n v="146.40359999999998"/>
    <s v="Mar"/>
    <x v="17"/>
    <n v="1"/>
  </r>
  <r>
    <n v="1042"/>
    <s v="CA-2013-102981"/>
    <x v="0"/>
    <d v="2013-09-07T00:00:00"/>
    <d v="2013-09-10T00:00:00"/>
    <x v="0"/>
    <s v="MO-17500"/>
    <x v="373"/>
    <x v="0"/>
    <s v="United States"/>
    <s v="New York City"/>
    <x v="15"/>
    <n v="10035"/>
    <x v="3"/>
    <s v="TEC-AC-10004761"/>
    <x v="2"/>
    <s v="Accessories"/>
    <x v="778"/>
    <n v="31.86"/>
    <n v="2"/>
    <n v="0"/>
    <n v="11.151"/>
    <s v="Sep"/>
    <x v="21"/>
    <n v="1"/>
  </r>
  <r>
    <n v="1043"/>
    <s v="CA-2013-102981"/>
    <x v="0"/>
    <d v="2013-09-07T00:00:00"/>
    <d v="2013-09-10T00:00:00"/>
    <x v="0"/>
    <s v="MO-17500"/>
    <x v="373"/>
    <x v="0"/>
    <s v="United States"/>
    <s v="New York City"/>
    <x v="15"/>
    <n v="10035"/>
    <x v="3"/>
    <s v="FUR-BO-10001811"/>
    <x v="0"/>
    <s v="Bookcases"/>
    <x v="779"/>
    <n v="722.35200000000009"/>
    <n v="3"/>
    <n v="0.2"/>
    <n v="90.293999999999926"/>
    <s v="Sep"/>
    <x v="21"/>
    <n v="0"/>
  </r>
  <r>
    <n v="1044"/>
    <s v="CA-2014-115651"/>
    <x v="3"/>
    <d v="2014-07-10T00:00:00"/>
    <d v="2014-07-13T00:00:00"/>
    <x v="2"/>
    <s v="NS-18640"/>
    <x v="374"/>
    <x v="1"/>
    <s v="United States"/>
    <s v="Chicago"/>
    <x v="10"/>
    <n v="60610"/>
    <x v="2"/>
    <s v="OFF-AR-10001130"/>
    <x v="1"/>
    <s v="Art"/>
    <x v="780"/>
    <n v="8.84"/>
    <n v="5"/>
    <n v="0.2"/>
    <n v="2.9835000000000003"/>
    <s v="Jul"/>
    <x v="10"/>
    <n v="1"/>
  </r>
  <r>
    <n v="1045"/>
    <s v="CA-2014-115651"/>
    <x v="3"/>
    <d v="2014-07-10T00:00:00"/>
    <d v="2014-07-13T00:00:00"/>
    <x v="2"/>
    <s v="NS-18640"/>
    <x v="374"/>
    <x v="1"/>
    <s v="United States"/>
    <s v="Chicago"/>
    <x v="10"/>
    <n v="60610"/>
    <x v="2"/>
    <s v="OFF-AP-10000055"/>
    <x v="1"/>
    <s v="Appliances"/>
    <x v="781"/>
    <n v="58.463999999999977"/>
    <n v="9"/>
    <n v="0.8"/>
    <n v="-146.16000000000003"/>
    <s v="Jul"/>
    <x v="10"/>
    <n v="0"/>
  </r>
  <r>
    <n v="1046"/>
    <s v="CA-2014-152702"/>
    <x v="3"/>
    <d v="2014-10-13T00:00:00"/>
    <d v="2014-10-17T00:00:00"/>
    <x v="1"/>
    <s v="SN-20710"/>
    <x v="17"/>
    <x v="2"/>
    <s v="United States"/>
    <s v="Rockford"/>
    <x v="10"/>
    <n v="61107"/>
    <x v="2"/>
    <s v="FUR-CH-10002304"/>
    <x v="0"/>
    <s v="Chairs"/>
    <x v="782"/>
    <n v="254.60399999999998"/>
    <n v="14"/>
    <n v="0.3"/>
    <n v="-18.185999999999993"/>
    <s v="Oct"/>
    <x v="13"/>
    <n v="1"/>
  </r>
  <r>
    <n v="1047"/>
    <s v="CA-2013-169103"/>
    <x v="0"/>
    <d v="2013-03-09T00:00:00"/>
    <d v="2013-03-14T00:00:00"/>
    <x v="1"/>
    <s v="ZC-21910"/>
    <x v="233"/>
    <x v="0"/>
    <s v="United States"/>
    <s v="Miami"/>
    <x v="2"/>
    <n v="33142"/>
    <x v="0"/>
    <s v="TEC-PH-10001530"/>
    <x v="2"/>
    <s v="Phones"/>
    <x v="632"/>
    <n v="1363.96"/>
    <n v="5"/>
    <n v="0.2"/>
    <n v="85.247500000000002"/>
    <s v="Mar"/>
    <x v="17"/>
    <n v="1"/>
  </r>
  <r>
    <n v="1048"/>
    <s v="CA-2013-169103"/>
    <x v="0"/>
    <d v="2013-03-09T00:00:00"/>
    <d v="2013-03-14T00:00:00"/>
    <x v="1"/>
    <s v="ZC-21910"/>
    <x v="233"/>
    <x v="0"/>
    <s v="United States"/>
    <s v="Miami"/>
    <x v="2"/>
    <n v="33142"/>
    <x v="0"/>
    <s v="FUR-FU-10004006"/>
    <x v="0"/>
    <s v="Furnishings"/>
    <x v="101"/>
    <n v="102.35999999999999"/>
    <n v="3"/>
    <n v="0.2"/>
    <n v="-3.8385000000000105"/>
    <s v="Mar"/>
    <x v="17"/>
    <n v="0"/>
  </r>
  <r>
    <n v="1049"/>
    <s v="CA-2011-139192"/>
    <x v="2"/>
    <d v="2011-05-27T00:00:00"/>
    <d v="2011-06-01T00:00:00"/>
    <x v="0"/>
    <s v="LC-16885"/>
    <x v="62"/>
    <x v="0"/>
    <s v="United States"/>
    <s v="San Francisco"/>
    <x v="1"/>
    <n v="94109"/>
    <x v="1"/>
    <s v="TEC-PH-10000486"/>
    <x v="2"/>
    <s v="Phones"/>
    <x v="39"/>
    <n v="1113.5039999999999"/>
    <n v="12"/>
    <n v="0.2"/>
    <n v="125.2691999999999"/>
    <s v="May"/>
    <x v="8"/>
    <n v="1"/>
  </r>
  <r>
    <n v="1050"/>
    <s v="CA-2011-139192"/>
    <x v="2"/>
    <d v="2011-05-27T00:00:00"/>
    <d v="2011-06-01T00:00:00"/>
    <x v="0"/>
    <s v="LC-16885"/>
    <x v="62"/>
    <x v="0"/>
    <s v="United States"/>
    <s v="San Francisco"/>
    <x v="1"/>
    <n v="94109"/>
    <x v="1"/>
    <s v="TEC-AC-10001606"/>
    <x v="2"/>
    <s v="Accessories"/>
    <x v="585"/>
    <n v="99.99"/>
    <n v="1"/>
    <n v="0"/>
    <n v="37.996200000000002"/>
    <s v="May"/>
    <x v="8"/>
    <n v="0"/>
  </r>
  <r>
    <n v="1051"/>
    <s v="US-2012-153500"/>
    <x v="1"/>
    <d v="2012-07-03T00:00:00"/>
    <d v="2012-07-05T00:00:00"/>
    <x v="2"/>
    <s v="DG-13300"/>
    <x v="375"/>
    <x v="1"/>
    <s v="United States"/>
    <s v="Philadelphia"/>
    <x v="9"/>
    <n v="19134"/>
    <x v="3"/>
    <s v="FUR-FU-10000293"/>
    <x v="0"/>
    <s v="Furnishings"/>
    <x v="783"/>
    <n v="168.46400000000003"/>
    <n v="2"/>
    <n v="0.2"/>
    <n v="-29.481200000000022"/>
    <s v="Jul"/>
    <x v="38"/>
    <n v="1"/>
  </r>
  <r>
    <n v="1052"/>
    <s v="US-2012-153500"/>
    <x v="1"/>
    <d v="2012-07-03T00:00:00"/>
    <d v="2012-07-05T00:00:00"/>
    <x v="2"/>
    <s v="DG-13300"/>
    <x v="375"/>
    <x v="1"/>
    <s v="United States"/>
    <s v="Philadelphia"/>
    <x v="9"/>
    <n v="19134"/>
    <x v="3"/>
    <s v="OFF-PA-10001307"/>
    <x v="1"/>
    <s v="Paper"/>
    <x v="784"/>
    <n v="6.7200000000000006"/>
    <n v="2"/>
    <n v="0.2"/>
    <n v="2.4359999999999995"/>
    <s v="Jul"/>
    <x v="38"/>
    <n v="0"/>
  </r>
  <r>
    <n v="1053"/>
    <s v="US-2012-153500"/>
    <x v="1"/>
    <d v="2012-07-03T00:00:00"/>
    <d v="2012-07-05T00:00:00"/>
    <x v="2"/>
    <s v="DG-13300"/>
    <x v="375"/>
    <x v="1"/>
    <s v="United States"/>
    <s v="Philadelphia"/>
    <x v="9"/>
    <n v="19134"/>
    <x v="3"/>
    <s v="FUR-FU-10004460"/>
    <x v="0"/>
    <s v="Furnishings"/>
    <x v="785"/>
    <n v="282.88800000000003"/>
    <n v="9"/>
    <n v="0.2"/>
    <n v="56.577599999999961"/>
    <s v="Jul"/>
    <x v="38"/>
    <n v="0"/>
  </r>
  <r>
    <n v="1054"/>
    <s v="CA-2012-110667"/>
    <x v="1"/>
    <d v="2012-04-04T00:00:00"/>
    <d v="2012-04-08T00:00:00"/>
    <x v="1"/>
    <s v="NF-18595"/>
    <x v="376"/>
    <x v="2"/>
    <s v="United States"/>
    <s v="New York City"/>
    <x v="15"/>
    <n v="10009"/>
    <x v="3"/>
    <s v="OFF-AR-10000716"/>
    <x v="1"/>
    <s v="Art"/>
    <x v="786"/>
    <n v="11.16"/>
    <n v="2"/>
    <n v="0"/>
    <n v="4.3524000000000003"/>
    <s v="Apr"/>
    <x v="19"/>
    <n v="1"/>
  </r>
  <r>
    <n v="1055"/>
    <s v="CA-2012-110667"/>
    <x v="1"/>
    <d v="2012-04-04T00:00:00"/>
    <d v="2012-04-08T00:00:00"/>
    <x v="1"/>
    <s v="NF-18595"/>
    <x v="376"/>
    <x v="2"/>
    <s v="United States"/>
    <s v="New York City"/>
    <x v="15"/>
    <n v="10009"/>
    <x v="3"/>
    <s v="FUR-FU-10004622"/>
    <x v="0"/>
    <s v="Furnishings"/>
    <x v="787"/>
    <n v="108.4"/>
    <n v="2"/>
    <n v="0"/>
    <n v="22.763999999999996"/>
    <s v="Apr"/>
    <x v="19"/>
    <n v="0"/>
  </r>
  <r>
    <n v="1056"/>
    <s v="CA-2012-110667"/>
    <x v="1"/>
    <d v="2012-04-04T00:00:00"/>
    <d v="2012-04-08T00:00:00"/>
    <x v="1"/>
    <s v="NF-18595"/>
    <x v="376"/>
    <x v="2"/>
    <s v="United States"/>
    <s v="New York City"/>
    <x v="15"/>
    <n v="10009"/>
    <x v="3"/>
    <s v="OFF-BI-10002735"/>
    <x v="1"/>
    <s v="Binders"/>
    <x v="141"/>
    <n v="82.344000000000008"/>
    <n v="3"/>
    <n v="0.2"/>
    <n v="27.791100000000004"/>
    <s v="Apr"/>
    <x v="19"/>
    <n v="0"/>
  </r>
  <r>
    <n v="1057"/>
    <s v="CA-2012-110667"/>
    <x v="1"/>
    <d v="2012-04-04T00:00:00"/>
    <d v="2012-04-08T00:00:00"/>
    <x v="1"/>
    <s v="NF-18595"/>
    <x v="376"/>
    <x v="2"/>
    <s v="United States"/>
    <s v="New York City"/>
    <x v="15"/>
    <n v="10009"/>
    <x v="3"/>
    <s v="OFF-BI-10003529"/>
    <x v="1"/>
    <s v="Binders"/>
    <x v="788"/>
    <n v="9.0879999999999992"/>
    <n v="4"/>
    <n v="0.2"/>
    <n v="3.2944"/>
    <s v="Apr"/>
    <x v="19"/>
    <n v="0"/>
  </r>
  <r>
    <n v="1058"/>
    <s v="CA-2014-167150"/>
    <x v="3"/>
    <d v="2014-12-11T00:00:00"/>
    <d v="2014-12-18T00:00:00"/>
    <x v="1"/>
    <s v="BP-11185"/>
    <x v="130"/>
    <x v="1"/>
    <s v="United States"/>
    <s v="San Diego"/>
    <x v="1"/>
    <n v="92037"/>
    <x v="1"/>
    <s v="OFF-BI-10001097"/>
    <x v="1"/>
    <s v="Binders"/>
    <x v="789"/>
    <n v="19.936000000000003"/>
    <n v="4"/>
    <n v="0.2"/>
    <n v="7.2267999999999999"/>
    <s v="Dec"/>
    <x v="22"/>
    <n v="1"/>
  </r>
  <r>
    <n v="1059"/>
    <s v="CA-2014-167150"/>
    <x v="3"/>
    <d v="2014-12-11T00:00:00"/>
    <d v="2014-12-18T00:00:00"/>
    <x v="1"/>
    <s v="BP-11185"/>
    <x v="130"/>
    <x v="1"/>
    <s v="United States"/>
    <s v="San Diego"/>
    <x v="1"/>
    <n v="92037"/>
    <x v="1"/>
    <s v="OFF-BI-10001597"/>
    <x v="1"/>
    <s v="Binders"/>
    <x v="790"/>
    <n v="65.567999999999998"/>
    <n v="2"/>
    <n v="0.2"/>
    <n v="22.948799999999995"/>
    <s v="Dec"/>
    <x v="22"/>
    <n v="0"/>
  </r>
  <r>
    <n v="1060"/>
    <s v="CA-2013-105284"/>
    <x v="0"/>
    <d v="2013-11-25T00:00:00"/>
    <d v="2013-12-02T00:00:00"/>
    <x v="1"/>
    <s v="MG-17650"/>
    <x v="377"/>
    <x v="2"/>
    <s v="United States"/>
    <s v="Philadelphia"/>
    <x v="9"/>
    <n v="19143"/>
    <x v="3"/>
    <s v="OFF-FA-10001754"/>
    <x v="1"/>
    <s v="Fasteners"/>
    <x v="791"/>
    <n v="4.4160000000000004"/>
    <n v="3"/>
    <n v="0.2"/>
    <n v="1.6008"/>
    <s v="Nov"/>
    <x v="0"/>
    <n v="1"/>
  </r>
  <r>
    <n v="1061"/>
    <s v="US-2012-125374"/>
    <x v="1"/>
    <d v="2012-03-23T00:00:00"/>
    <d v="2012-03-29T00:00:00"/>
    <x v="1"/>
    <s v="JD-16060"/>
    <x v="148"/>
    <x v="0"/>
    <s v="United States"/>
    <s v="Houston"/>
    <x v="5"/>
    <n v="77095"/>
    <x v="2"/>
    <s v="FUR-CH-10003396"/>
    <x v="0"/>
    <s v="Chairs"/>
    <x v="385"/>
    <n v="107.77200000000001"/>
    <n v="2"/>
    <n v="0.3"/>
    <n v="-29.252400000000009"/>
    <s v="Mar"/>
    <x v="29"/>
    <n v="1"/>
  </r>
  <r>
    <n v="1062"/>
    <s v="CA-2012-161263"/>
    <x v="1"/>
    <d v="2012-04-16T00:00:00"/>
    <d v="2012-04-21T00:00:00"/>
    <x v="1"/>
    <s v="TS-21160"/>
    <x v="378"/>
    <x v="1"/>
    <s v="United States"/>
    <s v="Toledo"/>
    <x v="24"/>
    <n v="43615"/>
    <x v="3"/>
    <s v="OFF-AP-10002350"/>
    <x v="1"/>
    <s v="Appliances"/>
    <x v="545"/>
    <n v="45.216000000000001"/>
    <n v="3"/>
    <n v="0.2"/>
    <n v="4.5215999999999994"/>
    <s v="Apr"/>
    <x v="19"/>
    <n v="1"/>
  </r>
  <r>
    <n v="1063"/>
    <s v="CA-2012-161263"/>
    <x v="1"/>
    <d v="2012-04-16T00:00:00"/>
    <d v="2012-04-21T00:00:00"/>
    <x v="1"/>
    <s v="TS-21160"/>
    <x v="378"/>
    <x v="1"/>
    <s v="United States"/>
    <s v="Toledo"/>
    <x v="24"/>
    <n v="43615"/>
    <x v="3"/>
    <s v="OFF-FA-10004838"/>
    <x v="1"/>
    <s v="Fasteners"/>
    <x v="792"/>
    <n v="10.416000000000002"/>
    <n v="7"/>
    <n v="0.2"/>
    <n v="-2.2134"/>
    <s v="Apr"/>
    <x v="19"/>
    <n v="0"/>
  </r>
  <r>
    <n v="1064"/>
    <s v="CA-2012-161263"/>
    <x v="1"/>
    <d v="2012-04-16T00:00:00"/>
    <d v="2012-04-21T00:00:00"/>
    <x v="1"/>
    <s v="TS-21160"/>
    <x v="378"/>
    <x v="1"/>
    <s v="United States"/>
    <s v="Toledo"/>
    <x v="24"/>
    <n v="43615"/>
    <x v="3"/>
    <s v="OFF-AR-10004757"/>
    <x v="1"/>
    <s v="Art"/>
    <x v="342"/>
    <n v="7.8719999999999999"/>
    <n v="3"/>
    <n v="0.2"/>
    <n v="1.2791999999999994"/>
    <s v="Apr"/>
    <x v="19"/>
    <n v="0"/>
  </r>
  <r>
    <n v="1065"/>
    <s v="CA-2012-161263"/>
    <x v="1"/>
    <d v="2012-04-16T00:00:00"/>
    <d v="2012-04-21T00:00:00"/>
    <x v="1"/>
    <s v="TS-21160"/>
    <x v="378"/>
    <x v="1"/>
    <s v="United States"/>
    <s v="Toledo"/>
    <x v="24"/>
    <n v="43615"/>
    <x v="3"/>
    <s v="TEC-PH-10002115"/>
    <x v="2"/>
    <s v="Phones"/>
    <x v="793"/>
    <n v="118.78199999999998"/>
    <n v="3"/>
    <n v="0.4"/>
    <n v="-27.715799999999994"/>
    <s v="Apr"/>
    <x v="19"/>
    <n v="0"/>
  </r>
  <r>
    <n v="1066"/>
    <s v="CA-2012-161263"/>
    <x v="1"/>
    <d v="2012-04-16T00:00:00"/>
    <d v="2012-04-21T00:00:00"/>
    <x v="1"/>
    <s v="TS-21160"/>
    <x v="378"/>
    <x v="1"/>
    <s v="United States"/>
    <s v="Toledo"/>
    <x v="24"/>
    <n v="43615"/>
    <x v="3"/>
    <s v="OFF-FA-10003059"/>
    <x v="1"/>
    <s v="Fasteners"/>
    <x v="794"/>
    <n v="1.4480000000000002"/>
    <n v="1"/>
    <n v="0.2"/>
    <n v="0.2352999999999999"/>
    <s v="Apr"/>
    <x v="19"/>
    <n v="0"/>
  </r>
  <r>
    <n v="1067"/>
    <s v="CA-2012-161263"/>
    <x v="1"/>
    <d v="2012-04-16T00:00:00"/>
    <d v="2012-04-21T00:00:00"/>
    <x v="1"/>
    <s v="TS-21160"/>
    <x v="378"/>
    <x v="1"/>
    <s v="United States"/>
    <s v="Toledo"/>
    <x v="24"/>
    <n v="43615"/>
    <x v="3"/>
    <s v="OFF-BI-10004330"/>
    <x v="1"/>
    <s v="Binders"/>
    <x v="795"/>
    <n v="55.470000000000006"/>
    <n v="5"/>
    <n v="0.7"/>
    <n v="-46.224999999999994"/>
    <s v="Apr"/>
    <x v="19"/>
    <n v="0"/>
  </r>
  <r>
    <n v="1068"/>
    <s v="CA-2013-157686"/>
    <x v="0"/>
    <d v="2013-10-02T00:00:00"/>
    <d v="2013-10-03T00:00:00"/>
    <x v="2"/>
    <s v="BD-11620"/>
    <x v="379"/>
    <x v="0"/>
    <s v="United States"/>
    <s v="San Francisco"/>
    <x v="1"/>
    <n v="94122"/>
    <x v="1"/>
    <s v="FUR-CH-10001146"/>
    <x v="0"/>
    <s v="Chairs"/>
    <x v="64"/>
    <n v="194.84800000000001"/>
    <n v="4"/>
    <n v="0.2"/>
    <n v="12.177999999999983"/>
    <s v="Oct"/>
    <x v="32"/>
    <n v="1"/>
  </r>
  <r>
    <n v="1069"/>
    <s v="US-2014-139955"/>
    <x v="3"/>
    <d v="2014-09-29T00:00:00"/>
    <d v="2014-10-01T00:00:00"/>
    <x v="0"/>
    <s v="CM-12160"/>
    <x v="380"/>
    <x v="0"/>
    <s v="United States"/>
    <s v="Brownsville"/>
    <x v="5"/>
    <n v="78521"/>
    <x v="2"/>
    <s v="OFF-SU-10001935"/>
    <x v="1"/>
    <s v="Supplies"/>
    <x v="33"/>
    <n v="1.7440000000000002"/>
    <n v="1"/>
    <n v="0.2"/>
    <n v="-0.34880000000000033"/>
    <s v="Sep"/>
    <x v="15"/>
    <n v="1"/>
  </r>
  <r>
    <n v="1070"/>
    <s v="US-2012-150161"/>
    <x v="1"/>
    <d v="2012-07-25T00:00:00"/>
    <d v="2012-07-29T00:00:00"/>
    <x v="1"/>
    <s v="RB-19795"/>
    <x v="176"/>
    <x v="2"/>
    <s v="United States"/>
    <s v="Philadelphia"/>
    <x v="9"/>
    <n v="19143"/>
    <x v="3"/>
    <s v="OFF-BI-10001524"/>
    <x v="1"/>
    <s v="Binders"/>
    <x v="298"/>
    <n v="25.176000000000005"/>
    <n v="4"/>
    <n v="0.7"/>
    <n v="-18.462400000000002"/>
    <s v="Jul"/>
    <x v="38"/>
    <n v="1"/>
  </r>
  <r>
    <n v="1071"/>
    <s v="CA-2012-144652"/>
    <x v="1"/>
    <d v="2012-11-20T00:00:00"/>
    <d v="2012-11-26T00:00:00"/>
    <x v="1"/>
    <s v="SN-20560"/>
    <x v="381"/>
    <x v="2"/>
    <s v="United States"/>
    <s v="Los Angeles"/>
    <x v="1"/>
    <n v="90008"/>
    <x v="1"/>
    <s v="OFF-AR-10003732"/>
    <x v="1"/>
    <s v="Art"/>
    <x v="321"/>
    <n v="19.459999999999997"/>
    <n v="7"/>
    <n v="0"/>
    <n v="5.0595999999999997"/>
    <s v="Nov"/>
    <x v="6"/>
    <n v="1"/>
  </r>
  <r>
    <n v="1072"/>
    <s v="CA-2013-152814"/>
    <x v="0"/>
    <d v="2013-04-29T00:00:00"/>
    <d v="2013-05-03T00:00:00"/>
    <x v="1"/>
    <s v="EH-14005"/>
    <x v="382"/>
    <x v="2"/>
    <s v="United States"/>
    <s v="Denver"/>
    <x v="22"/>
    <n v="80219"/>
    <x v="1"/>
    <s v="OFF-PA-10001970"/>
    <x v="1"/>
    <s v="Paper"/>
    <x v="311"/>
    <n v="29.472000000000001"/>
    <n v="3"/>
    <n v="0.2"/>
    <n v="9.9467999999999979"/>
    <s v="Apr"/>
    <x v="25"/>
    <n v="1"/>
  </r>
  <r>
    <n v="1073"/>
    <s v="CA-2014-106943"/>
    <x v="3"/>
    <d v="2014-11-15T00:00:00"/>
    <d v="2014-11-20T00:00:00"/>
    <x v="1"/>
    <s v="FO-14305"/>
    <x v="383"/>
    <x v="0"/>
    <s v="United States"/>
    <s v="New York City"/>
    <x v="15"/>
    <n v="10035"/>
    <x v="3"/>
    <s v="OFF-BI-10003669"/>
    <x v="1"/>
    <s v="Binders"/>
    <x v="796"/>
    <n v="8.64"/>
    <n v="2"/>
    <n v="0.2"/>
    <n v="3.024"/>
    <s v="Nov"/>
    <x v="23"/>
    <n v="1"/>
  </r>
  <r>
    <n v="1074"/>
    <s v="CA-2013-134348"/>
    <x v="0"/>
    <d v="2013-11-13T00:00:00"/>
    <d v="2013-11-20T00:00:00"/>
    <x v="1"/>
    <s v="MS-17710"/>
    <x v="384"/>
    <x v="0"/>
    <s v="United States"/>
    <s v="Mesa"/>
    <x v="16"/>
    <n v="85204"/>
    <x v="1"/>
    <s v="OFF-BI-10003727"/>
    <x v="1"/>
    <s v="Binders"/>
    <x v="797"/>
    <n v="6.27"/>
    <n v="5"/>
    <n v="0.7"/>
    <n v="-4.5980000000000008"/>
    <s v="Nov"/>
    <x v="0"/>
    <n v="1"/>
  </r>
  <r>
    <n v="1075"/>
    <s v="CA-2013-134348"/>
    <x v="0"/>
    <d v="2013-11-13T00:00:00"/>
    <d v="2013-11-20T00:00:00"/>
    <x v="1"/>
    <s v="MS-17710"/>
    <x v="384"/>
    <x v="0"/>
    <s v="United States"/>
    <s v="Mesa"/>
    <x v="16"/>
    <n v="85204"/>
    <x v="1"/>
    <s v="OFF-BI-10004967"/>
    <x v="1"/>
    <s v="Binders"/>
    <x v="253"/>
    <n v="4.3680000000000003"/>
    <n v="7"/>
    <n v="0.7"/>
    <n v="-3.3487999999999998"/>
    <s v="Nov"/>
    <x v="0"/>
    <n v="0"/>
  </r>
  <r>
    <n v="1076"/>
    <s v="CA-2013-134348"/>
    <x v="0"/>
    <d v="2013-11-13T00:00:00"/>
    <d v="2013-11-20T00:00:00"/>
    <x v="1"/>
    <s v="MS-17710"/>
    <x v="384"/>
    <x v="0"/>
    <s v="United States"/>
    <s v="Mesa"/>
    <x v="16"/>
    <n v="85204"/>
    <x v="1"/>
    <s v="TEC-AC-10003447"/>
    <x v="2"/>
    <s v="Accessories"/>
    <x v="798"/>
    <n v="31.983999999999998"/>
    <n v="2"/>
    <n v="0.2"/>
    <n v="1.9989999999999979"/>
    <s v="Nov"/>
    <x v="0"/>
    <n v="0"/>
  </r>
  <r>
    <n v="1077"/>
    <s v="CA-2013-161781"/>
    <x v="0"/>
    <d v="2013-09-30T00:00:00"/>
    <d v="2013-10-01T00:00:00"/>
    <x v="2"/>
    <s v="CC-12100"/>
    <x v="385"/>
    <x v="2"/>
    <s v="United States"/>
    <s v="Columbus"/>
    <x v="14"/>
    <n v="47201"/>
    <x v="2"/>
    <s v="OFF-AR-10000255"/>
    <x v="1"/>
    <s v="Art"/>
    <x v="799"/>
    <n v="40.879999999999995"/>
    <n v="7"/>
    <n v="0"/>
    <n v="10.628799999999998"/>
    <s v="Sep"/>
    <x v="21"/>
    <n v="1"/>
  </r>
  <r>
    <n v="1078"/>
    <s v="CA-2014-132521"/>
    <x v="3"/>
    <d v="2014-09-24T00:00:00"/>
    <d v="2014-09-26T00:00:00"/>
    <x v="0"/>
    <s v="DW-13540"/>
    <x v="386"/>
    <x v="0"/>
    <s v="United States"/>
    <s v="Seattle"/>
    <x v="4"/>
    <n v="98105"/>
    <x v="1"/>
    <s v="OFF-AP-10002191"/>
    <x v="1"/>
    <s v="Appliances"/>
    <x v="800"/>
    <n v="119.96"/>
    <n v="2"/>
    <n v="0"/>
    <n v="33.588800000000006"/>
    <s v="Sep"/>
    <x v="15"/>
    <n v="1"/>
  </r>
  <r>
    <n v="1079"/>
    <s v="CA-2014-132521"/>
    <x v="3"/>
    <d v="2014-09-24T00:00:00"/>
    <d v="2014-09-26T00:00:00"/>
    <x v="0"/>
    <s v="DW-13540"/>
    <x v="386"/>
    <x v="0"/>
    <s v="United States"/>
    <s v="Seattle"/>
    <x v="4"/>
    <n v="98105"/>
    <x v="1"/>
    <s v="OFF-ST-10001325"/>
    <x v="1"/>
    <s v="Storage"/>
    <x v="466"/>
    <n v="31.44"/>
    <n v="3"/>
    <n v="0"/>
    <n v="8.4888000000000012"/>
    <s v="Sep"/>
    <x v="15"/>
    <n v="0"/>
  </r>
  <r>
    <n v="1080"/>
    <s v="CA-2014-132521"/>
    <x v="3"/>
    <d v="2014-09-24T00:00:00"/>
    <d v="2014-09-26T00:00:00"/>
    <x v="0"/>
    <s v="DW-13540"/>
    <x v="386"/>
    <x v="0"/>
    <s v="United States"/>
    <s v="Seattle"/>
    <x v="4"/>
    <n v="98105"/>
    <x v="1"/>
    <s v="OFF-BI-10000404"/>
    <x v="1"/>
    <s v="Binders"/>
    <x v="476"/>
    <n v="6.88"/>
    <n v="1"/>
    <n v="0.2"/>
    <n v="2.3220000000000001"/>
    <s v="Sep"/>
    <x v="15"/>
    <n v="0"/>
  </r>
  <r>
    <n v="1081"/>
    <s v="CA-2012-110016"/>
    <x v="1"/>
    <d v="2012-11-29T00:00:00"/>
    <d v="2012-12-04T00:00:00"/>
    <x v="1"/>
    <s v="BT-11395"/>
    <x v="387"/>
    <x v="1"/>
    <s v="United States"/>
    <s v="Detroit"/>
    <x v="12"/>
    <n v="48227"/>
    <x v="2"/>
    <s v="OFF-PA-10000349"/>
    <x v="1"/>
    <s v="Paper"/>
    <x v="33"/>
    <n v="19.920000000000002"/>
    <n v="4"/>
    <n v="0"/>
    <n v="9.3624000000000009"/>
    <s v="Nov"/>
    <x v="6"/>
    <n v="1"/>
  </r>
  <r>
    <n v="1082"/>
    <s v="CA-2012-110016"/>
    <x v="1"/>
    <d v="2012-11-29T00:00:00"/>
    <d v="2012-12-04T00:00:00"/>
    <x v="1"/>
    <s v="BT-11395"/>
    <x v="387"/>
    <x v="1"/>
    <s v="United States"/>
    <s v="Detroit"/>
    <x v="12"/>
    <n v="48227"/>
    <x v="2"/>
    <s v="FUR-CH-10002880"/>
    <x v="0"/>
    <s v="Chairs"/>
    <x v="801"/>
    <n v="1106.9099999999999"/>
    <n v="9"/>
    <n v="0"/>
    <n v="121.76009999999994"/>
    <s v="Nov"/>
    <x v="6"/>
    <n v="0"/>
  </r>
  <r>
    <n v="1083"/>
    <s v="US-2013-143819"/>
    <x v="0"/>
    <d v="2013-03-02T00:00:00"/>
    <d v="2013-03-06T00:00:00"/>
    <x v="1"/>
    <s v="KD-16270"/>
    <x v="30"/>
    <x v="0"/>
    <s v="United States"/>
    <s v="Yonkers"/>
    <x v="15"/>
    <n v="10701"/>
    <x v="3"/>
    <s v="FUR-TA-10001095"/>
    <x v="0"/>
    <s v="Tables"/>
    <x v="611"/>
    <n v="836.59199999999998"/>
    <n v="8"/>
    <n v="0.4"/>
    <n v="-264.92079999999999"/>
    <s v="Mar"/>
    <x v="17"/>
    <n v="1"/>
  </r>
  <r>
    <n v="1084"/>
    <s v="US-2013-143819"/>
    <x v="0"/>
    <d v="2013-03-02T00:00:00"/>
    <d v="2013-03-06T00:00:00"/>
    <x v="1"/>
    <s v="KD-16270"/>
    <x v="30"/>
    <x v="0"/>
    <s v="United States"/>
    <s v="Yonkers"/>
    <x v="15"/>
    <n v="10701"/>
    <x v="3"/>
    <s v="OFF-PA-10003127"/>
    <x v="1"/>
    <s v="Paper"/>
    <x v="33"/>
    <n v="26.38"/>
    <n v="1"/>
    <n v="0"/>
    <n v="12.134799999999998"/>
    <s v="Mar"/>
    <x v="17"/>
    <n v="0"/>
  </r>
  <r>
    <n v="1085"/>
    <s v="US-2013-143819"/>
    <x v="0"/>
    <d v="2013-03-02T00:00:00"/>
    <d v="2013-03-06T00:00:00"/>
    <x v="1"/>
    <s v="KD-16270"/>
    <x v="30"/>
    <x v="0"/>
    <s v="United States"/>
    <s v="Yonkers"/>
    <x v="15"/>
    <n v="10701"/>
    <x v="3"/>
    <s v="OFF-ST-10003208"/>
    <x v="1"/>
    <s v="Storage"/>
    <x v="243"/>
    <n v="362.92"/>
    <n v="2"/>
    <n v="0"/>
    <n v="105.24679999999995"/>
    <s v="Mar"/>
    <x v="17"/>
    <n v="0"/>
  </r>
  <r>
    <n v="1086"/>
    <s v="US-2013-143819"/>
    <x v="0"/>
    <d v="2013-03-02T00:00:00"/>
    <d v="2013-03-06T00:00:00"/>
    <x v="1"/>
    <s v="KD-16270"/>
    <x v="30"/>
    <x v="0"/>
    <s v="United States"/>
    <s v="Yonkers"/>
    <x v="15"/>
    <n v="10701"/>
    <x v="3"/>
    <s v="TEC-MA-10003979"/>
    <x v="2"/>
    <s v="Machines"/>
    <x v="802"/>
    <n v="4899.93"/>
    <n v="7"/>
    <n v="0"/>
    <n v="2400.9656999999997"/>
    <s v="Mar"/>
    <x v="17"/>
    <n v="0"/>
  </r>
  <r>
    <n v="1087"/>
    <s v="CA-2013-167584"/>
    <x v="0"/>
    <d v="2013-08-13T00:00:00"/>
    <d v="2013-08-13T00:00:00"/>
    <x v="3"/>
    <s v="LC-16870"/>
    <x v="48"/>
    <x v="0"/>
    <s v="United States"/>
    <s v="Des Moines"/>
    <x v="23"/>
    <n v="50315"/>
    <x v="2"/>
    <s v="OFF-PA-10000029"/>
    <x v="1"/>
    <s v="Paper"/>
    <x v="803"/>
    <n v="6.48"/>
    <n v="1"/>
    <n v="0"/>
    <n v="3.1104000000000003"/>
    <s v="Aug"/>
    <x v="28"/>
    <n v="1"/>
  </r>
  <r>
    <n v="1088"/>
    <s v="CA-2013-166163"/>
    <x v="0"/>
    <d v="2013-08-16T00:00:00"/>
    <d v="2013-08-21T00:00:00"/>
    <x v="0"/>
    <s v="CY-12745"/>
    <x v="388"/>
    <x v="1"/>
    <s v="United States"/>
    <s v="Oakland"/>
    <x v="1"/>
    <n v="94601"/>
    <x v="1"/>
    <s v="TEC-PH-10004896"/>
    <x v="2"/>
    <s v="Phones"/>
    <x v="172"/>
    <n v="71.975999999999999"/>
    <n v="3"/>
    <n v="0.2"/>
    <n v="7.1976000000000049"/>
    <s v="Aug"/>
    <x v="28"/>
    <n v="1"/>
  </r>
  <r>
    <n v="1089"/>
    <s v="CA-2013-166163"/>
    <x v="0"/>
    <d v="2013-08-16T00:00:00"/>
    <d v="2013-08-21T00:00:00"/>
    <x v="0"/>
    <s v="CY-12745"/>
    <x v="388"/>
    <x v="1"/>
    <s v="United States"/>
    <s v="Oakland"/>
    <x v="1"/>
    <n v="94601"/>
    <x v="1"/>
    <s v="OFF-LA-10000452"/>
    <x v="1"/>
    <s v="Labels"/>
    <x v="804"/>
    <n v="3.15"/>
    <n v="1"/>
    <n v="0"/>
    <n v="1.512"/>
    <s v="Aug"/>
    <x v="28"/>
    <n v="0"/>
  </r>
  <r>
    <n v="1090"/>
    <s v="CA-2014-158407"/>
    <x v="3"/>
    <d v="2014-06-05T00:00:00"/>
    <d v="2014-06-11T00:00:00"/>
    <x v="1"/>
    <s v="LW-16990"/>
    <x v="352"/>
    <x v="1"/>
    <s v="United States"/>
    <s v="Monroe"/>
    <x v="3"/>
    <n v="28110"/>
    <x v="0"/>
    <s v="FUR-FU-10001967"/>
    <x v="0"/>
    <s v="Furnishings"/>
    <x v="293"/>
    <n v="31.983999999999998"/>
    <n v="2"/>
    <n v="0.2"/>
    <n v="1.9989999999999979"/>
    <s v="Jun"/>
    <x v="27"/>
    <n v="1"/>
  </r>
  <r>
    <n v="1091"/>
    <s v="CA-2014-158407"/>
    <x v="3"/>
    <d v="2014-06-05T00:00:00"/>
    <d v="2014-06-11T00:00:00"/>
    <x v="1"/>
    <s v="LW-16990"/>
    <x v="352"/>
    <x v="1"/>
    <s v="United States"/>
    <s v="Monroe"/>
    <x v="3"/>
    <n v="28110"/>
    <x v="0"/>
    <s v="TEC-PH-10001819"/>
    <x v="2"/>
    <s v="Phones"/>
    <x v="805"/>
    <n v="71.984000000000009"/>
    <n v="2"/>
    <n v="0.2"/>
    <n v="25.194399999999995"/>
    <s v="Jun"/>
    <x v="27"/>
    <n v="0"/>
  </r>
  <r>
    <n v="1092"/>
    <s v="CA-2012-143490"/>
    <x v="1"/>
    <d v="2012-12-06T00:00:00"/>
    <d v="2012-12-13T00:00:00"/>
    <x v="1"/>
    <s v="NP-18325"/>
    <x v="268"/>
    <x v="0"/>
    <s v="United States"/>
    <s v="San Diego"/>
    <x v="1"/>
    <n v="92105"/>
    <x v="1"/>
    <s v="OFF-AR-10002952"/>
    <x v="1"/>
    <s v="Art"/>
    <x v="806"/>
    <n v="120.14999999999999"/>
    <n v="9"/>
    <n v="0"/>
    <n v="33.641999999999996"/>
    <s v="Dec"/>
    <x v="14"/>
    <n v="1"/>
  </r>
  <r>
    <n v="1093"/>
    <s v="CA-2012-143490"/>
    <x v="1"/>
    <d v="2012-12-06T00:00:00"/>
    <d v="2012-12-13T00:00:00"/>
    <x v="1"/>
    <s v="NP-18325"/>
    <x v="268"/>
    <x v="0"/>
    <s v="United States"/>
    <s v="San Diego"/>
    <x v="1"/>
    <n v="92105"/>
    <x v="1"/>
    <s v="TEC-PH-10000576"/>
    <x v="2"/>
    <s v="Phones"/>
    <x v="807"/>
    <n v="219.18400000000003"/>
    <n v="2"/>
    <n v="0.2"/>
    <n v="19.178600000000003"/>
    <s v="Dec"/>
    <x v="14"/>
    <n v="0"/>
  </r>
  <r>
    <n v="1094"/>
    <s v="CA-2012-165085"/>
    <x v="1"/>
    <d v="2012-12-27T00:00:00"/>
    <d v="2012-12-31T00:00:00"/>
    <x v="1"/>
    <s v="BT-11485"/>
    <x v="389"/>
    <x v="2"/>
    <s v="United States"/>
    <s v="Clinton"/>
    <x v="39"/>
    <n v="20735"/>
    <x v="3"/>
    <s v="OFF-PA-10000605"/>
    <x v="1"/>
    <s v="Paper"/>
    <x v="808"/>
    <n v="28.900000000000002"/>
    <n v="5"/>
    <n v="0"/>
    <n v="14.161000000000001"/>
    <s v="Dec"/>
    <x v="14"/>
    <n v="1"/>
  </r>
  <r>
    <n v="1095"/>
    <s v="CA-2012-165085"/>
    <x v="1"/>
    <d v="2012-12-27T00:00:00"/>
    <d v="2012-12-31T00:00:00"/>
    <x v="1"/>
    <s v="BT-11485"/>
    <x v="389"/>
    <x v="2"/>
    <s v="United States"/>
    <s v="Clinton"/>
    <x v="39"/>
    <n v="20735"/>
    <x v="3"/>
    <s v="OFF-AP-10002518"/>
    <x v="1"/>
    <s v="Appliances"/>
    <x v="158"/>
    <n v="355.96"/>
    <n v="2"/>
    <n v="0"/>
    <n v="103.22839999999997"/>
    <s v="Dec"/>
    <x v="14"/>
    <n v="0"/>
  </r>
  <r>
    <n v="1096"/>
    <s v="CA-2014-160423"/>
    <x v="3"/>
    <d v="2014-01-22T00:00:00"/>
    <d v="2014-01-27T00:00:00"/>
    <x v="1"/>
    <s v="PS-19045"/>
    <x v="390"/>
    <x v="2"/>
    <s v="United States"/>
    <s v="Charlotte"/>
    <x v="3"/>
    <n v="28205"/>
    <x v="0"/>
    <s v="OFF-ST-10004340"/>
    <x v="1"/>
    <s v="Storage"/>
    <x v="809"/>
    <n v="348.20799999999997"/>
    <n v="7"/>
    <n v="0.2"/>
    <n v="30.468200000000024"/>
    <s v="Jan"/>
    <x v="44"/>
    <n v="1"/>
  </r>
  <r>
    <n v="1097"/>
    <s v="CA-2014-160423"/>
    <x v="3"/>
    <d v="2014-01-22T00:00:00"/>
    <d v="2014-01-27T00:00:00"/>
    <x v="1"/>
    <s v="PS-19045"/>
    <x v="390"/>
    <x v="2"/>
    <s v="United States"/>
    <s v="Charlotte"/>
    <x v="3"/>
    <n v="28205"/>
    <x v="0"/>
    <s v="OFF-BI-10004001"/>
    <x v="1"/>
    <s v="Binders"/>
    <x v="810"/>
    <n v="35.783999999999999"/>
    <n v="7"/>
    <n v="0.7"/>
    <n v="-28.627200000000009"/>
    <s v="Jan"/>
    <x v="44"/>
    <n v="0"/>
  </r>
  <r>
    <n v="1098"/>
    <s v="CA-2011-159338"/>
    <x v="2"/>
    <d v="2011-06-25T00:00:00"/>
    <d v="2011-06-28T00:00:00"/>
    <x v="2"/>
    <s v="NS-18640"/>
    <x v="374"/>
    <x v="1"/>
    <s v="United States"/>
    <s v="Los Angeles"/>
    <x v="1"/>
    <n v="90049"/>
    <x v="1"/>
    <s v="FUR-TA-10004147"/>
    <x v="0"/>
    <s v="Tables"/>
    <x v="811"/>
    <n v="447.84"/>
    <n v="5"/>
    <n v="0.2"/>
    <n v="11.19599999999997"/>
    <s v="Jun"/>
    <x v="3"/>
    <n v="1"/>
  </r>
  <r>
    <n v="1099"/>
    <s v="CA-2013-107216"/>
    <x v="0"/>
    <d v="2013-06-15T00:00:00"/>
    <d v="2013-06-18T00:00:00"/>
    <x v="2"/>
    <s v="PV-18985"/>
    <x v="391"/>
    <x v="2"/>
    <s v="United States"/>
    <s v="San Francisco"/>
    <x v="1"/>
    <n v="94122"/>
    <x v="1"/>
    <s v="OFF-AR-10001545"/>
    <x v="1"/>
    <s v="Art"/>
    <x v="812"/>
    <n v="7.04"/>
    <n v="4"/>
    <n v="0"/>
    <n v="2.0415999999999999"/>
    <s v="Jun"/>
    <x v="1"/>
    <n v="1"/>
  </r>
  <r>
    <n v="1100"/>
    <s v="CA-2013-107216"/>
    <x v="0"/>
    <d v="2013-06-15T00:00:00"/>
    <d v="2013-06-18T00:00:00"/>
    <x v="2"/>
    <s v="PV-18985"/>
    <x v="391"/>
    <x v="2"/>
    <s v="United States"/>
    <s v="San Francisco"/>
    <x v="1"/>
    <n v="94122"/>
    <x v="1"/>
    <s v="FUR-FU-10000206"/>
    <x v="0"/>
    <s v="Furnishings"/>
    <x v="392"/>
    <n v="8.73"/>
    <n v="3"/>
    <n v="0"/>
    <n v="4.1030999999999995"/>
    <s v="Jun"/>
    <x v="1"/>
    <n v="0"/>
  </r>
  <r>
    <n v="1101"/>
    <s v="CA-2013-107216"/>
    <x v="0"/>
    <d v="2013-06-15T00:00:00"/>
    <d v="2013-06-18T00:00:00"/>
    <x v="2"/>
    <s v="PV-18985"/>
    <x v="391"/>
    <x v="2"/>
    <s v="United States"/>
    <s v="San Francisco"/>
    <x v="1"/>
    <n v="94122"/>
    <x v="1"/>
    <s v="TEC-AC-10001013"/>
    <x v="2"/>
    <s v="Accessories"/>
    <x v="813"/>
    <n v="29.29"/>
    <n v="1"/>
    <n v="0"/>
    <n v="9.6656999999999975"/>
    <s v="Jun"/>
    <x v="1"/>
    <n v="0"/>
  </r>
  <r>
    <n v="1102"/>
    <s v="CA-2013-107216"/>
    <x v="0"/>
    <d v="2013-06-15T00:00:00"/>
    <d v="2013-06-18T00:00:00"/>
    <x v="2"/>
    <s v="PV-18985"/>
    <x v="391"/>
    <x v="2"/>
    <s v="United States"/>
    <s v="San Francisco"/>
    <x v="1"/>
    <n v="94122"/>
    <x v="1"/>
    <s v="OFF-AR-10002255"/>
    <x v="1"/>
    <s v="Art"/>
    <x v="814"/>
    <n v="8.64"/>
    <n v="3"/>
    <n v="0"/>
    <n v="2.5055999999999998"/>
    <s v="Jun"/>
    <x v="1"/>
    <n v="0"/>
  </r>
  <r>
    <n v="1103"/>
    <s v="US-2014-145863"/>
    <x v="3"/>
    <d v="2014-04-22T00:00:00"/>
    <d v="2014-04-28T00:00:00"/>
    <x v="1"/>
    <s v="RP-19390"/>
    <x v="261"/>
    <x v="0"/>
    <s v="United States"/>
    <s v="Houston"/>
    <x v="5"/>
    <n v="77041"/>
    <x v="2"/>
    <s v="OFF-BI-10004140"/>
    <x v="1"/>
    <s v="Binders"/>
    <x v="304"/>
    <n v="2.6939999999999995"/>
    <n v="3"/>
    <n v="0.8"/>
    <n v="-4.7145000000000028"/>
    <s v="Apr"/>
    <x v="4"/>
    <n v="1"/>
  </r>
  <r>
    <n v="1104"/>
    <s v="US-2014-145863"/>
    <x v="3"/>
    <d v="2014-04-22T00:00:00"/>
    <d v="2014-04-28T00:00:00"/>
    <x v="1"/>
    <s v="RP-19390"/>
    <x v="261"/>
    <x v="0"/>
    <s v="United States"/>
    <s v="Houston"/>
    <x v="5"/>
    <n v="77041"/>
    <x v="2"/>
    <s v="OFF-BI-10002049"/>
    <x v="1"/>
    <s v="Binders"/>
    <x v="758"/>
    <n v="2.9339999999999993"/>
    <n v="3"/>
    <n v="0.8"/>
    <n v="-4.9878000000000018"/>
    <s v="Apr"/>
    <x v="4"/>
    <n v="0"/>
  </r>
  <r>
    <n v="1105"/>
    <s v="CA-2013-112340"/>
    <x v="0"/>
    <d v="2013-10-22T00:00:00"/>
    <d v="2013-10-28T00:00:00"/>
    <x v="1"/>
    <s v="NM-18520"/>
    <x v="392"/>
    <x v="0"/>
    <s v="United States"/>
    <s v="Riverside"/>
    <x v="1"/>
    <n v="92503"/>
    <x v="1"/>
    <s v="OFF-PA-10001892"/>
    <x v="1"/>
    <s v="Paper"/>
    <x v="815"/>
    <n v="22.919999999999998"/>
    <n v="3"/>
    <n v="0"/>
    <n v="11.230799999999999"/>
    <s v="Oct"/>
    <x v="32"/>
    <n v="1"/>
  </r>
  <r>
    <n v="1106"/>
    <s v="US-2013-110156"/>
    <x v="0"/>
    <d v="2013-11-20T00:00:00"/>
    <d v="2013-11-25T00:00:00"/>
    <x v="1"/>
    <s v="EH-13945"/>
    <x v="13"/>
    <x v="0"/>
    <s v="United States"/>
    <s v="Houston"/>
    <x v="5"/>
    <n v="77041"/>
    <x v="2"/>
    <s v="OFF-ST-10000642"/>
    <x v="1"/>
    <s v="Storage"/>
    <x v="192"/>
    <n v="100.70400000000001"/>
    <n v="6"/>
    <n v="0.2"/>
    <n v="-16.36440000000001"/>
    <s v="Nov"/>
    <x v="0"/>
    <n v="1"/>
  </r>
  <r>
    <n v="1107"/>
    <s v="US-2013-110156"/>
    <x v="0"/>
    <d v="2013-11-20T00:00:00"/>
    <d v="2013-11-25T00:00:00"/>
    <x v="1"/>
    <s v="EH-13945"/>
    <x v="13"/>
    <x v="0"/>
    <s v="United States"/>
    <s v="Houston"/>
    <x v="5"/>
    <n v="77041"/>
    <x v="2"/>
    <s v="FUR-FU-10000206"/>
    <x v="0"/>
    <s v="Furnishings"/>
    <x v="392"/>
    <n v="2.3280000000000003"/>
    <n v="2"/>
    <n v="0.6"/>
    <n v="-0.75660000000000016"/>
    <s v="Nov"/>
    <x v="0"/>
    <n v="0"/>
  </r>
  <r>
    <n v="1108"/>
    <s v="US-2013-110156"/>
    <x v="0"/>
    <d v="2013-11-20T00:00:00"/>
    <d v="2013-11-25T00:00:00"/>
    <x v="1"/>
    <s v="EH-13945"/>
    <x v="13"/>
    <x v="0"/>
    <s v="United States"/>
    <s v="Houston"/>
    <x v="5"/>
    <n v="77041"/>
    <x v="2"/>
    <s v="OFF-BI-10003676"/>
    <x v="1"/>
    <s v="Binders"/>
    <x v="816"/>
    <n v="10.779999999999996"/>
    <n v="5"/>
    <n v="0.8"/>
    <n v="-17.248000000000008"/>
    <s v="Nov"/>
    <x v="0"/>
    <n v="0"/>
  </r>
  <r>
    <n v="1109"/>
    <s v="US-2013-110156"/>
    <x v="0"/>
    <d v="2013-11-20T00:00:00"/>
    <d v="2013-11-25T00:00:00"/>
    <x v="1"/>
    <s v="EH-13945"/>
    <x v="13"/>
    <x v="0"/>
    <s v="United States"/>
    <s v="Houston"/>
    <x v="5"/>
    <n v="77041"/>
    <x v="2"/>
    <s v="OFF-FA-10003495"/>
    <x v="1"/>
    <s v="Fasteners"/>
    <x v="33"/>
    <n v="58.368000000000009"/>
    <n v="12"/>
    <n v="0.2"/>
    <n v="21.888000000000002"/>
    <s v="Nov"/>
    <x v="0"/>
    <n v="0"/>
  </r>
  <r>
    <n v="1110"/>
    <s v="US-2013-110156"/>
    <x v="0"/>
    <d v="2013-11-20T00:00:00"/>
    <d v="2013-11-25T00:00:00"/>
    <x v="1"/>
    <s v="EH-13945"/>
    <x v="13"/>
    <x v="0"/>
    <s v="United States"/>
    <s v="Houston"/>
    <x v="5"/>
    <n v="77041"/>
    <x v="2"/>
    <s v="OFF-EN-10003798"/>
    <x v="1"/>
    <s v="Envelopes"/>
    <x v="817"/>
    <n v="40.968000000000004"/>
    <n v="3"/>
    <n v="0.2"/>
    <n v="13.826699999999999"/>
    <s v="Nov"/>
    <x v="0"/>
    <n v="0"/>
  </r>
  <r>
    <n v="1111"/>
    <s v="US-2013-110156"/>
    <x v="0"/>
    <d v="2013-11-20T00:00:00"/>
    <d v="2013-11-25T00:00:00"/>
    <x v="1"/>
    <s v="EH-13945"/>
    <x v="13"/>
    <x v="0"/>
    <s v="United States"/>
    <s v="Houston"/>
    <x v="5"/>
    <n v="77041"/>
    <x v="2"/>
    <s v="TEC-PH-10003589"/>
    <x v="2"/>
    <s v="Phones"/>
    <x v="818"/>
    <n v="71.959999999999994"/>
    <n v="5"/>
    <n v="0.2"/>
    <n v="25.185999999999996"/>
    <s v="Nov"/>
    <x v="0"/>
    <n v="0"/>
  </r>
  <r>
    <n v="1112"/>
    <s v="US-2013-110156"/>
    <x v="0"/>
    <d v="2013-11-20T00:00:00"/>
    <d v="2013-11-25T00:00:00"/>
    <x v="1"/>
    <s v="EH-13945"/>
    <x v="13"/>
    <x v="0"/>
    <s v="United States"/>
    <s v="Houston"/>
    <x v="5"/>
    <n v="77041"/>
    <x v="2"/>
    <s v="OFF-PA-10004735"/>
    <x v="1"/>
    <s v="Paper"/>
    <x v="819"/>
    <n v="10.368000000000002"/>
    <n v="2"/>
    <n v="0.2"/>
    <n v="3.6288"/>
    <s v="Nov"/>
    <x v="0"/>
    <n v="0"/>
  </r>
  <r>
    <n v="1113"/>
    <s v="US-2013-110156"/>
    <x v="0"/>
    <d v="2013-11-20T00:00:00"/>
    <d v="2013-11-25T00:00:00"/>
    <x v="1"/>
    <s v="EH-13945"/>
    <x v="13"/>
    <x v="0"/>
    <s v="United States"/>
    <s v="Houston"/>
    <x v="5"/>
    <n v="77041"/>
    <x v="2"/>
    <s v="OFF-BI-10002609"/>
    <x v="1"/>
    <s v="Binders"/>
    <x v="98"/>
    <n v="1.1919999999999997"/>
    <n v="2"/>
    <n v="0.8"/>
    <n v="-2.0264000000000002"/>
    <s v="Nov"/>
    <x v="0"/>
    <n v="0"/>
  </r>
  <r>
    <n v="1114"/>
    <s v="CA-2014-140585"/>
    <x v="3"/>
    <d v="2014-12-19T00:00:00"/>
    <d v="2014-12-24T00:00:00"/>
    <x v="0"/>
    <s v="RA-19915"/>
    <x v="154"/>
    <x v="0"/>
    <s v="United States"/>
    <s v="Encinitas"/>
    <x v="1"/>
    <n v="92024"/>
    <x v="1"/>
    <s v="OFF-BI-10003364"/>
    <x v="1"/>
    <s v="Binders"/>
    <x v="698"/>
    <n v="46.672000000000004"/>
    <n v="2"/>
    <n v="0.2"/>
    <n v="16.3352"/>
    <s v="Dec"/>
    <x v="22"/>
    <n v="1"/>
  </r>
  <r>
    <n v="1115"/>
    <s v="CA-2014-140585"/>
    <x v="3"/>
    <d v="2014-12-19T00:00:00"/>
    <d v="2014-12-24T00:00:00"/>
    <x v="0"/>
    <s v="RA-19915"/>
    <x v="154"/>
    <x v="0"/>
    <s v="United States"/>
    <s v="Encinitas"/>
    <x v="1"/>
    <n v="92024"/>
    <x v="1"/>
    <s v="FUR-BO-10002206"/>
    <x v="0"/>
    <s v="Bookcases"/>
    <x v="820"/>
    <n v="119.83299999999998"/>
    <n v="1"/>
    <n v="0.15"/>
    <n v="-12.688200000000002"/>
    <s v="Dec"/>
    <x v="22"/>
    <n v="0"/>
  </r>
  <r>
    <n v="1116"/>
    <s v="CA-2014-140585"/>
    <x v="3"/>
    <d v="2014-12-19T00:00:00"/>
    <d v="2014-12-24T00:00:00"/>
    <x v="0"/>
    <s v="RA-19915"/>
    <x v="154"/>
    <x v="0"/>
    <s v="United States"/>
    <s v="Encinitas"/>
    <x v="1"/>
    <n v="92024"/>
    <x v="1"/>
    <s v="TEC-AC-10003610"/>
    <x v="2"/>
    <s v="Accessories"/>
    <x v="598"/>
    <n v="119.98"/>
    <n v="2"/>
    <n v="0"/>
    <n v="57.590400000000002"/>
    <s v="Dec"/>
    <x v="22"/>
    <n v="0"/>
  </r>
  <r>
    <n v="1117"/>
    <s v="CA-2013-144855"/>
    <x v="0"/>
    <d v="2013-07-23T00:00:00"/>
    <d v="2013-07-25T00:00:00"/>
    <x v="0"/>
    <s v="DL-13495"/>
    <x v="393"/>
    <x v="1"/>
    <s v="United States"/>
    <s v="San Francisco"/>
    <x v="1"/>
    <n v="94110"/>
    <x v="1"/>
    <s v="OFF-LA-10003766"/>
    <x v="1"/>
    <s v="Labels"/>
    <x v="360"/>
    <n v="6.3"/>
    <n v="2"/>
    <n v="0"/>
    <n v="3.024"/>
    <s v="Jul"/>
    <x v="16"/>
    <n v="1"/>
  </r>
  <r>
    <n v="1118"/>
    <s v="CA-2012-142755"/>
    <x v="1"/>
    <d v="2012-09-04T00:00:00"/>
    <d v="2012-09-08T00:00:00"/>
    <x v="1"/>
    <s v="CS-12355"/>
    <x v="394"/>
    <x v="0"/>
    <s v="United States"/>
    <s v="Roswell"/>
    <x v="32"/>
    <n v="30076"/>
    <x v="0"/>
    <s v="OFF-PA-10001970"/>
    <x v="1"/>
    <s v="Paper"/>
    <x v="361"/>
    <n v="279.89999999999998"/>
    <n v="5"/>
    <n v="0"/>
    <n v="137.15100000000001"/>
    <s v="Sep"/>
    <x v="11"/>
    <n v="1"/>
  </r>
  <r>
    <n v="1119"/>
    <s v="CA-2012-142755"/>
    <x v="1"/>
    <d v="2012-09-04T00:00:00"/>
    <d v="2012-09-08T00:00:00"/>
    <x v="1"/>
    <s v="CS-12355"/>
    <x v="394"/>
    <x v="0"/>
    <s v="United States"/>
    <s v="Roswell"/>
    <x v="32"/>
    <n v="30076"/>
    <x v="0"/>
    <s v="TEC-AC-10002049"/>
    <x v="2"/>
    <s v="Accessories"/>
    <x v="688"/>
    <n v="619.94999999999993"/>
    <n v="5"/>
    <n v="0"/>
    <n v="111.59099999999995"/>
    <s v="Sep"/>
    <x v="11"/>
    <n v="0"/>
  </r>
  <r>
    <n v="1120"/>
    <s v="CA-2012-142755"/>
    <x v="1"/>
    <d v="2012-09-04T00:00:00"/>
    <d v="2012-09-08T00:00:00"/>
    <x v="1"/>
    <s v="CS-12355"/>
    <x v="394"/>
    <x v="0"/>
    <s v="United States"/>
    <s v="Roswell"/>
    <x v="32"/>
    <n v="30076"/>
    <x v="0"/>
    <s v="OFF-PA-10000141"/>
    <x v="1"/>
    <s v="Paper"/>
    <x v="821"/>
    <n v="4.3600000000000003"/>
    <n v="2"/>
    <n v="0"/>
    <n v="2.0491999999999999"/>
    <s v="Sep"/>
    <x v="11"/>
    <n v="0"/>
  </r>
  <r>
    <n v="1121"/>
    <s v="CA-2012-142755"/>
    <x v="1"/>
    <d v="2012-09-04T00:00:00"/>
    <d v="2012-09-08T00:00:00"/>
    <x v="1"/>
    <s v="CS-12355"/>
    <x v="394"/>
    <x v="0"/>
    <s v="United States"/>
    <s v="Roswell"/>
    <x v="32"/>
    <n v="30076"/>
    <x v="0"/>
    <s v="OFF-EN-10004459"/>
    <x v="1"/>
    <s v="Envelopes"/>
    <x v="655"/>
    <n v="15.28"/>
    <n v="2"/>
    <n v="0"/>
    <n v="7.4871999999999996"/>
    <s v="Sep"/>
    <x v="11"/>
    <n v="0"/>
  </r>
  <r>
    <n v="1122"/>
    <s v="US-2011-147627"/>
    <x v="2"/>
    <d v="2011-01-21T00:00:00"/>
    <d v="2011-01-27T00:00:00"/>
    <x v="1"/>
    <s v="HL-15040"/>
    <x v="332"/>
    <x v="0"/>
    <s v="United States"/>
    <s v="Jonesboro"/>
    <x v="36"/>
    <n v="72401"/>
    <x v="0"/>
    <s v="TEC-PH-10001061"/>
    <x v="2"/>
    <s v="Phones"/>
    <x v="822"/>
    <n v="699.93"/>
    <n v="7"/>
    <n v="0"/>
    <n v="181.98179999999999"/>
    <s v="Jan"/>
    <x v="46"/>
    <n v="1"/>
  </r>
  <r>
    <n v="1123"/>
    <s v="US-2011-147627"/>
    <x v="2"/>
    <d v="2011-01-21T00:00:00"/>
    <d v="2011-01-27T00:00:00"/>
    <x v="1"/>
    <s v="HL-15040"/>
    <x v="332"/>
    <x v="0"/>
    <s v="United States"/>
    <s v="Jonesboro"/>
    <x v="36"/>
    <n v="72401"/>
    <x v="0"/>
    <s v="OFF-AR-10002375"/>
    <x v="1"/>
    <s v="Art"/>
    <x v="823"/>
    <n v="22.959999999999997"/>
    <n v="7"/>
    <n v="0"/>
    <n v="6.6583999999999968"/>
    <s v="Jan"/>
    <x v="46"/>
    <n v="0"/>
  </r>
  <r>
    <n v="1124"/>
    <s v="US-2011-147627"/>
    <x v="2"/>
    <d v="2011-01-21T00:00:00"/>
    <d v="2011-01-27T00:00:00"/>
    <x v="1"/>
    <s v="HL-15040"/>
    <x v="332"/>
    <x v="0"/>
    <s v="United States"/>
    <s v="Jonesboro"/>
    <x v="36"/>
    <n v="72401"/>
    <x v="0"/>
    <s v="FUR-FU-10003194"/>
    <x v="0"/>
    <s v="Furnishings"/>
    <x v="76"/>
    <n v="38.6"/>
    <n v="4"/>
    <n v="0"/>
    <n v="11.579999999999998"/>
    <s v="Jan"/>
    <x v="46"/>
    <n v="0"/>
  </r>
  <r>
    <n v="1125"/>
    <s v="US-2011-147627"/>
    <x v="2"/>
    <d v="2011-01-21T00:00:00"/>
    <d v="2011-01-27T00:00:00"/>
    <x v="1"/>
    <s v="HL-15040"/>
    <x v="332"/>
    <x v="0"/>
    <s v="United States"/>
    <s v="Jonesboro"/>
    <x v="36"/>
    <n v="72401"/>
    <x v="0"/>
    <s v="OFF-AR-10003811"/>
    <x v="1"/>
    <s v="Art"/>
    <x v="449"/>
    <n v="6.63"/>
    <n v="3"/>
    <n v="0"/>
    <n v="1.7901"/>
    <s v="Jan"/>
    <x v="46"/>
    <n v="0"/>
  </r>
  <r>
    <n v="1126"/>
    <s v="US-2011-147627"/>
    <x v="2"/>
    <d v="2011-01-21T00:00:00"/>
    <d v="2011-01-27T00:00:00"/>
    <x v="1"/>
    <s v="HL-15040"/>
    <x v="332"/>
    <x v="0"/>
    <s v="United States"/>
    <s v="Jonesboro"/>
    <x v="36"/>
    <n v="72401"/>
    <x v="0"/>
    <s v="OFF-EN-10001539"/>
    <x v="1"/>
    <s v="Envelopes"/>
    <x v="33"/>
    <n v="23.34"/>
    <n v="3"/>
    <n v="0"/>
    <n v="10.969799999999999"/>
    <s v="Jan"/>
    <x v="46"/>
    <n v="0"/>
  </r>
  <r>
    <n v="1127"/>
    <s v="US-2011-147627"/>
    <x v="2"/>
    <d v="2011-01-21T00:00:00"/>
    <d v="2011-01-27T00:00:00"/>
    <x v="1"/>
    <s v="HL-15040"/>
    <x v="332"/>
    <x v="0"/>
    <s v="United States"/>
    <s v="Jonesboro"/>
    <x v="36"/>
    <n v="72401"/>
    <x v="0"/>
    <s v="FUR-CH-10002331"/>
    <x v="0"/>
    <s v="Chairs"/>
    <x v="402"/>
    <n v="1067.94"/>
    <n v="3"/>
    <n v="0"/>
    <n v="224.2673999999999"/>
    <s v="Jan"/>
    <x v="46"/>
    <n v="0"/>
  </r>
  <r>
    <n v="1128"/>
    <s v="CA-2012-105970"/>
    <x v="1"/>
    <d v="2012-03-02T00:00:00"/>
    <d v="2012-03-07T00:00:00"/>
    <x v="1"/>
    <s v="PA-19060"/>
    <x v="50"/>
    <x v="2"/>
    <s v="United States"/>
    <s v="Richmond"/>
    <x v="14"/>
    <n v="47374"/>
    <x v="2"/>
    <s v="OFF-AR-10003156"/>
    <x v="1"/>
    <s v="Art"/>
    <x v="396"/>
    <n v="10.16"/>
    <n v="1"/>
    <n v="0"/>
    <n v="2.6416000000000004"/>
    <s v="Mar"/>
    <x v="29"/>
    <n v="1"/>
  </r>
  <r>
    <n v="1129"/>
    <s v="CA-2012-105970"/>
    <x v="1"/>
    <d v="2012-03-02T00:00:00"/>
    <d v="2012-03-07T00:00:00"/>
    <x v="1"/>
    <s v="PA-19060"/>
    <x v="50"/>
    <x v="2"/>
    <s v="United States"/>
    <s v="Richmond"/>
    <x v="14"/>
    <n v="47374"/>
    <x v="2"/>
    <s v="OFF-EN-10001532"/>
    <x v="1"/>
    <s v="Envelopes"/>
    <x v="613"/>
    <n v="101.88"/>
    <n v="6"/>
    <n v="0"/>
    <n v="50.94"/>
    <s v="Mar"/>
    <x v="29"/>
    <n v="0"/>
  </r>
  <r>
    <n v="1130"/>
    <s v="CA-2013-112102"/>
    <x v="0"/>
    <d v="2013-04-13T00:00:00"/>
    <d v="2013-04-17T00:00:00"/>
    <x v="1"/>
    <s v="BD-11605"/>
    <x v="205"/>
    <x v="0"/>
    <s v="United States"/>
    <s v="Springfield"/>
    <x v="17"/>
    <n v="22153"/>
    <x v="0"/>
    <s v="FUR-TA-10004086"/>
    <x v="0"/>
    <s v="Tables"/>
    <x v="824"/>
    <n v="343.92"/>
    <n v="4"/>
    <n v="0"/>
    <n v="75.662399999999991"/>
    <s v="Apr"/>
    <x v="25"/>
    <n v="1"/>
  </r>
  <r>
    <n v="1131"/>
    <s v="CA-2013-112102"/>
    <x v="0"/>
    <d v="2013-04-13T00:00:00"/>
    <d v="2013-04-17T00:00:00"/>
    <x v="1"/>
    <s v="BD-11605"/>
    <x v="205"/>
    <x v="0"/>
    <s v="United States"/>
    <s v="Springfield"/>
    <x v="17"/>
    <n v="22153"/>
    <x v="0"/>
    <s v="OFF-PA-10000100"/>
    <x v="1"/>
    <s v="Paper"/>
    <x v="825"/>
    <n v="40.99"/>
    <n v="1"/>
    <n v="0"/>
    <n v="20.085100000000001"/>
    <s v="Apr"/>
    <x v="25"/>
    <n v="0"/>
  </r>
  <r>
    <n v="1132"/>
    <s v="CA-2013-112102"/>
    <x v="0"/>
    <d v="2013-04-13T00:00:00"/>
    <d v="2013-04-17T00:00:00"/>
    <x v="1"/>
    <s v="BD-11605"/>
    <x v="205"/>
    <x v="0"/>
    <s v="United States"/>
    <s v="Springfield"/>
    <x v="17"/>
    <n v="22153"/>
    <x v="0"/>
    <s v="OFF-EN-10002500"/>
    <x v="1"/>
    <s v="Envelopes"/>
    <x v="118"/>
    <n v="63.9"/>
    <n v="5"/>
    <n v="0"/>
    <n v="28.754999999999995"/>
    <s v="Apr"/>
    <x v="25"/>
    <n v="0"/>
  </r>
  <r>
    <n v="1133"/>
    <s v="US-2013-114776"/>
    <x v="0"/>
    <d v="2013-12-07T00:00:00"/>
    <d v="2013-12-08T00:00:00"/>
    <x v="2"/>
    <s v="GG-14650"/>
    <x v="55"/>
    <x v="1"/>
    <s v="United States"/>
    <s v="Antioch"/>
    <x v="1"/>
    <n v="94509"/>
    <x v="1"/>
    <s v="OFF-PA-10004100"/>
    <x v="1"/>
    <s v="Paper"/>
    <x v="257"/>
    <n v="19.440000000000001"/>
    <n v="3"/>
    <n v="0"/>
    <n v="9.3312000000000008"/>
    <s v="Dec"/>
    <x v="5"/>
    <n v="1"/>
  </r>
  <r>
    <n v="1134"/>
    <s v="US-2013-134908"/>
    <x v="0"/>
    <d v="2013-06-06T00:00:00"/>
    <d v="2013-06-10T00:00:00"/>
    <x v="1"/>
    <s v="JS-15940"/>
    <x v="185"/>
    <x v="2"/>
    <s v="United States"/>
    <s v="Philadelphia"/>
    <x v="9"/>
    <n v="19134"/>
    <x v="3"/>
    <s v="OFF-ST-10003479"/>
    <x v="1"/>
    <s v="Storage"/>
    <x v="41"/>
    <n v="124.608"/>
    <n v="4"/>
    <n v="0.2"/>
    <n v="-23.364000000000019"/>
    <s v="Jun"/>
    <x v="1"/>
    <n v="1"/>
  </r>
  <r>
    <n v="1135"/>
    <s v="US-2013-134908"/>
    <x v="0"/>
    <d v="2013-06-06T00:00:00"/>
    <d v="2013-06-10T00:00:00"/>
    <x v="1"/>
    <s v="JS-15940"/>
    <x v="185"/>
    <x v="2"/>
    <s v="United States"/>
    <s v="Philadelphia"/>
    <x v="9"/>
    <n v="19134"/>
    <x v="3"/>
    <s v="OFF-LA-10000973"/>
    <x v="1"/>
    <s v="Labels"/>
    <x v="826"/>
    <n v="7.5600000000000005"/>
    <n v="3"/>
    <n v="0.2"/>
    <n v="2.6459999999999995"/>
    <s v="Jun"/>
    <x v="1"/>
    <n v="0"/>
  </r>
  <r>
    <n v="1136"/>
    <s v="US-2013-148803"/>
    <x v="0"/>
    <d v="2013-12-12T00:00:00"/>
    <d v="2013-12-12T00:00:00"/>
    <x v="3"/>
    <s v="LR-16915"/>
    <x v="235"/>
    <x v="0"/>
    <s v="United States"/>
    <s v="Homestead"/>
    <x v="2"/>
    <n v="33030"/>
    <x v="0"/>
    <s v="OFF-ST-10001476"/>
    <x v="1"/>
    <s v="Storage"/>
    <x v="827"/>
    <n v="85.224000000000004"/>
    <n v="3"/>
    <n v="0.2"/>
    <n v="7.4571000000000041"/>
    <s v="Dec"/>
    <x v="5"/>
    <n v="1"/>
  </r>
  <r>
    <n v="1137"/>
    <s v="CA-2013-152170"/>
    <x v="0"/>
    <d v="2013-11-13T00:00:00"/>
    <d v="2013-11-16T00:00:00"/>
    <x v="0"/>
    <s v="FH-14275"/>
    <x v="395"/>
    <x v="1"/>
    <s v="United States"/>
    <s v="La Porte"/>
    <x v="14"/>
    <n v="46350"/>
    <x v="2"/>
    <s v="OFF-EN-10002831"/>
    <x v="1"/>
    <s v="Envelopes"/>
    <x v="828"/>
    <n v="287.52"/>
    <n v="8"/>
    <n v="0"/>
    <n v="129.38399999999999"/>
    <s v="Nov"/>
    <x v="0"/>
    <n v="1"/>
  </r>
  <r>
    <n v="1138"/>
    <s v="CA-2013-152170"/>
    <x v="0"/>
    <d v="2013-11-13T00:00:00"/>
    <d v="2013-11-16T00:00:00"/>
    <x v="0"/>
    <s v="FH-14275"/>
    <x v="395"/>
    <x v="1"/>
    <s v="United States"/>
    <s v="La Porte"/>
    <x v="14"/>
    <n v="46350"/>
    <x v="2"/>
    <s v="OFF-AP-10002350"/>
    <x v="1"/>
    <s v="Appliances"/>
    <x v="545"/>
    <n v="37.68"/>
    <n v="2"/>
    <n v="0"/>
    <n v="10.5504"/>
    <s v="Nov"/>
    <x v="0"/>
    <n v="0"/>
  </r>
  <r>
    <n v="1139"/>
    <s v="CA-2013-152170"/>
    <x v="0"/>
    <d v="2013-11-13T00:00:00"/>
    <d v="2013-11-16T00:00:00"/>
    <x v="0"/>
    <s v="FH-14275"/>
    <x v="395"/>
    <x v="1"/>
    <s v="United States"/>
    <s v="La Porte"/>
    <x v="14"/>
    <n v="46350"/>
    <x v="2"/>
    <s v="OFF-PA-10001763"/>
    <x v="1"/>
    <s v="Paper"/>
    <x v="829"/>
    <n v="19.98"/>
    <n v="2"/>
    <n v="0"/>
    <n v="8.9909999999999997"/>
    <s v="Nov"/>
    <x v="0"/>
    <n v="0"/>
  </r>
  <r>
    <n v="1140"/>
    <s v="CA-2013-152170"/>
    <x v="0"/>
    <d v="2013-11-13T00:00:00"/>
    <d v="2013-11-16T00:00:00"/>
    <x v="0"/>
    <s v="FH-14275"/>
    <x v="395"/>
    <x v="1"/>
    <s v="United States"/>
    <s v="La Porte"/>
    <x v="14"/>
    <n v="46350"/>
    <x v="2"/>
    <s v="OFF-AR-10003394"/>
    <x v="1"/>
    <s v="Art"/>
    <x v="496"/>
    <n v="20.58"/>
    <n v="7"/>
    <n v="0"/>
    <n v="5.5566000000000004"/>
    <s v="Nov"/>
    <x v="0"/>
    <n v="0"/>
  </r>
  <r>
    <n v="1141"/>
    <s v="CA-2013-152170"/>
    <x v="0"/>
    <d v="2013-11-13T00:00:00"/>
    <d v="2013-11-16T00:00:00"/>
    <x v="0"/>
    <s v="FH-14275"/>
    <x v="395"/>
    <x v="1"/>
    <s v="United States"/>
    <s v="La Porte"/>
    <x v="14"/>
    <n v="46350"/>
    <x v="2"/>
    <s v="OFF-BI-10002072"/>
    <x v="1"/>
    <s v="Binders"/>
    <x v="830"/>
    <n v="17.38"/>
    <n v="2"/>
    <n v="0"/>
    <n v="8.69"/>
    <s v="Nov"/>
    <x v="0"/>
    <n v="0"/>
  </r>
  <r>
    <n v="1142"/>
    <s v="CA-2011-146969"/>
    <x v="2"/>
    <d v="2011-09-29T00:00:00"/>
    <d v="2011-10-03T00:00:00"/>
    <x v="1"/>
    <s v="AP-10915"/>
    <x v="275"/>
    <x v="0"/>
    <s v="United States"/>
    <s v="Los Angeles"/>
    <x v="1"/>
    <n v="90045"/>
    <x v="1"/>
    <s v="FUR-FU-10004188"/>
    <x v="0"/>
    <s v="Furnishings"/>
    <x v="734"/>
    <n v="204.6"/>
    <n v="2"/>
    <n v="0"/>
    <n v="53.195999999999998"/>
    <s v="Sep"/>
    <x v="30"/>
    <n v="1"/>
  </r>
  <r>
    <n v="1143"/>
    <s v="CA-2011-146969"/>
    <x v="2"/>
    <d v="2011-09-29T00:00:00"/>
    <d v="2011-10-03T00:00:00"/>
    <x v="1"/>
    <s v="AP-10915"/>
    <x v="275"/>
    <x v="0"/>
    <s v="United States"/>
    <s v="Los Angeles"/>
    <x v="1"/>
    <n v="90045"/>
    <x v="1"/>
    <s v="OFF-FA-10001561"/>
    <x v="1"/>
    <s v="Fasteners"/>
    <x v="831"/>
    <n v="8.7200000000000006"/>
    <n v="4"/>
    <n v="0"/>
    <n v="2.8776000000000002"/>
    <s v="Sep"/>
    <x v="30"/>
    <n v="0"/>
  </r>
  <r>
    <n v="1144"/>
    <s v="CA-2011-146969"/>
    <x v="2"/>
    <d v="2011-09-29T00:00:00"/>
    <d v="2011-10-03T00:00:00"/>
    <x v="1"/>
    <s v="AP-10915"/>
    <x v="275"/>
    <x v="0"/>
    <s v="United States"/>
    <s v="Los Angeles"/>
    <x v="1"/>
    <n v="90045"/>
    <x v="1"/>
    <s v="OFF-PA-10002105"/>
    <x v="1"/>
    <s v="Paper"/>
    <x v="269"/>
    <n v="6.48"/>
    <n v="1"/>
    <n v="0"/>
    <n v="3.1104000000000003"/>
    <s v="Sep"/>
    <x v="30"/>
    <n v="0"/>
  </r>
  <r>
    <n v="1145"/>
    <s v="CA-2011-146969"/>
    <x v="2"/>
    <d v="2011-09-29T00:00:00"/>
    <d v="2011-10-03T00:00:00"/>
    <x v="1"/>
    <s v="AP-10915"/>
    <x v="275"/>
    <x v="0"/>
    <s v="United States"/>
    <s v="Los Angeles"/>
    <x v="1"/>
    <n v="90045"/>
    <x v="1"/>
    <s v="TEC-MA-10004241"/>
    <x v="2"/>
    <s v="Machines"/>
    <x v="832"/>
    <n v="686.32"/>
    <n v="2"/>
    <n v="0.2"/>
    <n v="223.05399999999995"/>
    <s v="Sep"/>
    <x v="30"/>
    <n v="0"/>
  </r>
  <r>
    <n v="1146"/>
    <s v="CA-2011-146969"/>
    <x v="2"/>
    <d v="2011-09-29T00:00:00"/>
    <d v="2011-10-03T00:00:00"/>
    <x v="1"/>
    <s v="AP-10915"/>
    <x v="275"/>
    <x v="0"/>
    <s v="United States"/>
    <s v="Los Angeles"/>
    <x v="1"/>
    <n v="90045"/>
    <x v="1"/>
    <s v="OFF-ST-10004340"/>
    <x v="1"/>
    <s v="Storage"/>
    <x v="809"/>
    <n v="62.18"/>
    <n v="1"/>
    <n v="0"/>
    <n v="16.788600000000002"/>
    <s v="Sep"/>
    <x v="30"/>
    <n v="0"/>
  </r>
  <r>
    <n v="1147"/>
    <s v="CA-2012-112452"/>
    <x v="1"/>
    <d v="2012-04-04T00:00:00"/>
    <d v="2012-04-04T00:00:00"/>
    <x v="3"/>
    <s v="NC-18340"/>
    <x v="396"/>
    <x v="0"/>
    <s v="United States"/>
    <s v="Lansing"/>
    <x v="12"/>
    <n v="48911"/>
    <x v="2"/>
    <s v="OFF-AP-10003849"/>
    <x v="1"/>
    <s v="Appliances"/>
    <x v="833"/>
    <n v="644.07600000000002"/>
    <n v="2"/>
    <n v="0.1"/>
    <n v="107.34599999999996"/>
    <s v="Apr"/>
    <x v="19"/>
    <n v="1"/>
  </r>
  <r>
    <n v="1148"/>
    <s v="CA-2012-112452"/>
    <x v="1"/>
    <d v="2012-04-04T00:00:00"/>
    <d v="2012-04-04T00:00:00"/>
    <x v="3"/>
    <s v="NC-18340"/>
    <x v="396"/>
    <x v="0"/>
    <s v="United States"/>
    <s v="Lansing"/>
    <x v="12"/>
    <n v="48911"/>
    <x v="2"/>
    <s v="OFF-FA-10000735"/>
    <x v="1"/>
    <s v="Fasteners"/>
    <x v="33"/>
    <n v="5.84"/>
    <n v="2"/>
    <n v="0"/>
    <n v="2.6279999999999997"/>
    <s v="Apr"/>
    <x v="19"/>
    <n v="0"/>
  </r>
  <r>
    <n v="1149"/>
    <s v="CA-2012-112452"/>
    <x v="1"/>
    <d v="2012-04-04T00:00:00"/>
    <d v="2012-04-04T00:00:00"/>
    <x v="3"/>
    <s v="NC-18340"/>
    <x v="396"/>
    <x v="0"/>
    <s v="United States"/>
    <s v="Lansing"/>
    <x v="12"/>
    <n v="48911"/>
    <x v="2"/>
    <s v="OFF-BI-10003350"/>
    <x v="1"/>
    <s v="Binders"/>
    <x v="834"/>
    <n v="12.76"/>
    <n v="2"/>
    <n v="0"/>
    <n v="5.8695999999999993"/>
    <s v="Apr"/>
    <x v="19"/>
    <n v="0"/>
  </r>
  <r>
    <n v="1150"/>
    <s v="CA-2012-112452"/>
    <x v="1"/>
    <d v="2012-04-04T00:00:00"/>
    <d v="2012-04-04T00:00:00"/>
    <x v="3"/>
    <s v="NC-18340"/>
    <x v="396"/>
    <x v="0"/>
    <s v="United States"/>
    <s v="Lansing"/>
    <x v="12"/>
    <n v="48911"/>
    <x v="2"/>
    <s v="TEC-PH-10000307"/>
    <x v="2"/>
    <s v="Phones"/>
    <x v="835"/>
    <n v="10.95"/>
    <n v="1"/>
    <n v="0"/>
    <n v="0.43799999999999883"/>
    <s v="Apr"/>
    <x v="19"/>
    <n v="0"/>
  </r>
  <r>
    <n v="1151"/>
    <s v="CA-2012-112452"/>
    <x v="1"/>
    <d v="2012-04-04T00:00:00"/>
    <d v="2012-04-04T00:00:00"/>
    <x v="3"/>
    <s v="NC-18340"/>
    <x v="396"/>
    <x v="0"/>
    <s v="United States"/>
    <s v="Lansing"/>
    <x v="12"/>
    <n v="48911"/>
    <x v="2"/>
    <s v="TEC-CO-10004202"/>
    <x v="2"/>
    <s v="Copiers"/>
    <x v="836"/>
    <n v="599.98"/>
    <n v="2"/>
    <n v="0"/>
    <n v="209.99299999999999"/>
    <s v="Apr"/>
    <x v="19"/>
    <n v="0"/>
  </r>
  <r>
    <n v="1152"/>
    <s v="CA-2012-113971"/>
    <x v="1"/>
    <d v="2012-05-08T00:00:00"/>
    <d v="2012-05-14T00:00:00"/>
    <x v="1"/>
    <s v="CB-12535"/>
    <x v="118"/>
    <x v="1"/>
    <s v="United States"/>
    <s v="Cuyahoga Falls"/>
    <x v="24"/>
    <n v="44221"/>
    <x v="3"/>
    <s v="FUR-FU-10001852"/>
    <x v="0"/>
    <s v="Furnishings"/>
    <x v="837"/>
    <n v="8.3520000000000003"/>
    <n v="6"/>
    <n v="0.2"/>
    <n v="1.2527999999999997"/>
    <s v="May"/>
    <x v="33"/>
    <n v="1"/>
  </r>
  <r>
    <n v="1153"/>
    <s v="CA-2014-160395"/>
    <x v="3"/>
    <d v="2014-01-01T00:00:00"/>
    <d v="2014-01-07T00:00:00"/>
    <x v="1"/>
    <s v="KL-16555"/>
    <x v="126"/>
    <x v="1"/>
    <s v="United States"/>
    <s v="Reno"/>
    <x v="33"/>
    <n v="89502"/>
    <x v="1"/>
    <s v="OFF-AR-10003759"/>
    <x v="1"/>
    <s v="Art"/>
    <x v="838"/>
    <n v="3.64"/>
    <n v="2"/>
    <n v="0"/>
    <n v="1.6379999999999999"/>
    <s v="Jan"/>
    <x v="44"/>
    <n v="1"/>
  </r>
  <r>
    <n v="1154"/>
    <s v="CA-2014-160395"/>
    <x v="3"/>
    <d v="2014-01-01T00:00:00"/>
    <d v="2014-01-07T00:00:00"/>
    <x v="1"/>
    <s v="KL-16555"/>
    <x v="126"/>
    <x v="1"/>
    <s v="United States"/>
    <s v="Reno"/>
    <x v="33"/>
    <n v="89502"/>
    <x v="1"/>
    <s v="OFF-BI-10003984"/>
    <x v="1"/>
    <s v="Binders"/>
    <x v="690"/>
    <n v="159.768"/>
    <n v="7"/>
    <n v="0.2"/>
    <n v="53.921700000000008"/>
    <s v="Jan"/>
    <x v="44"/>
    <n v="0"/>
  </r>
  <r>
    <n v="1155"/>
    <s v="CA-2011-136567"/>
    <x v="2"/>
    <d v="2011-12-20T00:00:00"/>
    <d v="2011-12-21T00:00:00"/>
    <x v="2"/>
    <s v="PS-19045"/>
    <x v="390"/>
    <x v="2"/>
    <s v="United States"/>
    <s v="Harrisonburg"/>
    <x v="17"/>
    <n v="22801"/>
    <x v="0"/>
    <s v="OFF-ST-10004337"/>
    <x v="1"/>
    <s v="Storage"/>
    <x v="839"/>
    <n v="122.48"/>
    <n v="2"/>
    <n v="0"/>
    <n v="0"/>
    <s v="Dec"/>
    <x v="20"/>
    <n v="1"/>
  </r>
  <r>
    <n v="1156"/>
    <s v="CA-2011-136567"/>
    <x v="2"/>
    <d v="2011-12-20T00:00:00"/>
    <d v="2011-12-21T00:00:00"/>
    <x v="2"/>
    <s v="PS-19045"/>
    <x v="390"/>
    <x v="2"/>
    <s v="United States"/>
    <s v="Harrisonburg"/>
    <x v="17"/>
    <n v="22801"/>
    <x v="0"/>
    <s v="FUR-TA-10001932"/>
    <x v="0"/>
    <s v="Tables"/>
    <x v="840"/>
    <n v="2244.48"/>
    <n v="7"/>
    <n v="0"/>
    <n v="493.78559999999993"/>
    <s v="Dec"/>
    <x v="20"/>
    <n v="0"/>
  </r>
  <r>
    <n v="1157"/>
    <s v="CA-2011-136567"/>
    <x v="2"/>
    <d v="2011-12-20T00:00:00"/>
    <d v="2011-12-21T00:00:00"/>
    <x v="2"/>
    <s v="PS-19045"/>
    <x v="390"/>
    <x v="2"/>
    <s v="United States"/>
    <s v="Harrisonburg"/>
    <x v="17"/>
    <n v="22801"/>
    <x v="0"/>
    <s v="OFF-BI-10003982"/>
    <x v="1"/>
    <s v="Binders"/>
    <x v="346"/>
    <n v="62.31"/>
    <n v="3"/>
    <n v="0"/>
    <n v="29.285699999999999"/>
    <s v="Dec"/>
    <x v="20"/>
    <n v="0"/>
  </r>
  <r>
    <n v="1158"/>
    <s v="CA-2011-136567"/>
    <x v="2"/>
    <d v="2011-12-20T00:00:00"/>
    <d v="2011-12-21T00:00:00"/>
    <x v="2"/>
    <s v="PS-19045"/>
    <x v="390"/>
    <x v="2"/>
    <s v="United States"/>
    <s v="Harrisonburg"/>
    <x v="17"/>
    <n v="22801"/>
    <x v="0"/>
    <s v="FUR-TA-10000617"/>
    <x v="0"/>
    <s v="Tables"/>
    <x v="338"/>
    <n v="455.1"/>
    <n v="2"/>
    <n v="0"/>
    <n v="100.12200000000001"/>
    <s v="Dec"/>
    <x v="20"/>
    <n v="0"/>
  </r>
  <r>
    <n v="1159"/>
    <s v="CA-2013-149314"/>
    <x v="0"/>
    <d v="2013-07-03T00:00:00"/>
    <d v="2013-07-08T00:00:00"/>
    <x v="0"/>
    <s v="GB-14530"/>
    <x v="334"/>
    <x v="1"/>
    <s v="United States"/>
    <s v="Los Angeles"/>
    <x v="1"/>
    <n v="90004"/>
    <x v="1"/>
    <s v="FUR-CH-10002126"/>
    <x v="0"/>
    <s v="Chairs"/>
    <x v="841"/>
    <n v="195.184"/>
    <n v="1"/>
    <n v="0.2"/>
    <n v="19.518400000000007"/>
    <s v="Jul"/>
    <x v="16"/>
    <n v="1"/>
  </r>
  <r>
    <n v="1160"/>
    <s v="CA-2014-147039"/>
    <x v="3"/>
    <d v="2014-06-30T00:00:00"/>
    <d v="2014-07-05T00:00:00"/>
    <x v="1"/>
    <s v="AA-10315"/>
    <x v="397"/>
    <x v="0"/>
    <s v="United States"/>
    <s v="Minneapolis"/>
    <x v="11"/>
    <n v="55407"/>
    <x v="2"/>
    <s v="OFF-AP-10000576"/>
    <x v="1"/>
    <s v="Appliances"/>
    <x v="842"/>
    <n v="362.94"/>
    <n v="3"/>
    <n v="0"/>
    <n v="90.735000000000014"/>
    <s v="Jun"/>
    <x v="27"/>
    <n v="1"/>
  </r>
  <r>
    <n v="1161"/>
    <s v="CA-2014-147039"/>
    <x v="3"/>
    <d v="2014-06-30T00:00:00"/>
    <d v="2014-07-05T00:00:00"/>
    <x v="1"/>
    <s v="AA-10315"/>
    <x v="397"/>
    <x v="0"/>
    <s v="United States"/>
    <s v="Minneapolis"/>
    <x v="11"/>
    <n v="55407"/>
    <x v="2"/>
    <s v="OFF-BI-10004654"/>
    <x v="1"/>
    <s v="Binders"/>
    <x v="68"/>
    <n v="11.54"/>
    <n v="2"/>
    <n v="0"/>
    <n v="5.77"/>
    <s v="Jun"/>
    <x v="27"/>
    <n v="0"/>
  </r>
  <r>
    <n v="1162"/>
    <s v="CA-2011-126522"/>
    <x v="2"/>
    <d v="2011-09-01T00:00:00"/>
    <d v="2011-09-05T00:00:00"/>
    <x v="0"/>
    <s v="LT-16765"/>
    <x v="398"/>
    <x v="0"/>
    <s v="United States"/>
    <s v="Escondido"/>
    <x v="1"/>
    <n v="92025"/>
    <x v="1"/>
    <s v="OFF-AR-10004042"/>
    <x v="1"/>
    <s v="Art"/>
    <x v="30"/>
    <n v="53.94"/>
    <n v="3"/>
    <n v="0"/>
    <n v="15.642599999999995"/>
    <s v="Sep"/>
    <x v="30"/>
    <n v="1"/>
  </r>
  <r>
    <n v="1163"/>
    <s v="CA-2011-127964"/>
    <x v="2"/>
    <d v="2011-03-03T00:00:00"/>
    <d v="2011-03-08T00:00:00"/>
    <x v="1"/>
    <s v="AP-10720"/>
    <x v="399"/>
    <x v="2"/>
    <s v="United States"/>
    <s v="New York City"/>
    <x v="15"/>
    <n v="10035"/>
    <x v="3"/>
    <s v="TEC-PH-10004700"/>
    <x v="2"/>
    <s v="Phones"/>
    <x v="843"/>
    <n v="9.99"/>
    <n v="1"/>
    <n v="0"/>
    <n v="4.5953999999999997"/>
    <s v="Mar"/>
    <x v="34"/>
    <n v="1"/>
  </r>
  <r>
    <n v="1164"/>
    <s v="CA-2011-127964"/>
    <x v="2"/>
    <d v="2011-03-03T00:00:00"/>
    <d v="2011-03-08T00:00:00"/>
    <x v="1"/>
    <s v="AP-10720"/>
    <x v="399"/>
    <x v="2"/>
    <s v="United States"/>
    <s v="New York City"/>
    <x v="15"/>
    <n v="10035"/>
    <x v="3"/>
    <s v="OFF-BI-10004593"/>
    <x v="1"/>
    <s v="Binders"/>
    <x v="267"/>
    <n v="125.76"/>
    <n v="3"/>
    <n v="0.2"/>
    <n v="40.872"/>
    <s v="Mar"/>
    <x v="34"/>
    <n v="0"/>
  </r>
  <r>
    <n v="1165"/>
    <s v="CA-2011-127964"/>
    <x v="2"/>
    <d v="2011-03-03T00:00:00"/>
    <d v="2011-03-08T00:00:00"/>
    <x v="1"/>
    <s v="AP-10720"/>
    <x v="399"/>
    <x v="2"/>
    <s v="United States"/>
    <s v="New York City"/>
    <x v="15"/>
    <n v="10035"/>
    <x v="3"/>
    <s v="OFF-BI-10003429"/>
    <x v="1"/>
    <s v="Binders"/>
    <x v="844"/>
    <n v="25.32"/>
    <n v="5"/>
    <n v="0.2"/>
    <n v="9.1785000000000014"/>
    <s v="Mar"/>
    <x v="34"/>
    <n v="0"/>
  </r>
  <r>
    <n v="1166"/>
    <s v="CA-2011-117709"/>
    <x v="2"/>
    <d v="2011-05-04T00:00:00"/>
    <d v="2011-05-08T00:00:00"/>
    <x v="1"/>
    <s v="PM-18940"/>
    <x v="400"/>
    <x v="0"/>
    <s v="United States"/>
    <s v="Jackson"/>
    <x v="12"/>
    <n v="49201"/>
    <x v="2"/>
    <s v="OFF-BI-10001294"/>
    <x v="1"/>
    <s v="Binders"/>
    <x v="667"/>
    <n v="46.8"/>
    <n v="4"/>
    <n v="0"/>
    <n v="21.059999999999995"/>
    <s v="May"/>
    <x v="8"/>
    <n v="1"/>
  </r>
  <r>
    <n v="1167"/>
    <s v="CA-2012-125416"/>
    <x v="1"/>
    <d v="2012-11-02T00:00:00"/>
    <d v="2012-11-02T00:00:00"/>
    <x v="3"/>
    <s v="KC-16540"/>
    <x v="110"/>
    <x v="0"/>
    <s v="United States"/>
    <s v="Seattle"/>
    <x v="4"/>
    <n v="98115"/>
    <x v="1"/>
    <s v="TEC-AC-10001552"/>
    <x v="2"/>
    <s v="Accessories"/>
    <x v="100"/>
    <n v="447.93"/>
    <n v="9"/>
    <n v="0"/>
    <n v="49.272299999999987"/>
    <s v="Nov"/>
    <x v="6"/>
    <n v="1"/>
  </r>
  <r>
    <n v="1168"/>
    <s v="CA-2014-145226"/>
    <x v="3"/>
    <d v="2014-12-09T00:00:00"/>
    <d v="2014-12-11T00:00:00"/>
    <x v="0"/>
    <s v="DL-13315"/>
    <x v="111"/>
    <x v="0"/>
    <s v="United States"/>
    <s v="New York City"/>
    <x v="15"/>
    <n v="10035"/>
    <x v="3"/>
    <s v="FUR-FU-10004952"/>
    <x v="0"/>
    <s v="Furnishings"/>
    <x v="845"/>
    <n v="109.48"/>
    <n v="2"/>
    <n v="0"/>
    <n v="33.938800000000001"/>
    <s v="Dec"/>
    <x v="22"/>
    <n v="1"/>
  </r>
  <r>
    <n v="1169"/>
    <s v="CA-2014-145226"/>
    <x v="3"/>
    <d v="2014-12-09T00:00:00"/>
    <d v="2014-12-11T00:00:00"/>
    <x v="0"/>
    <s v="DL-13315"/>
    <x v="111"/>
    <x v="0"/>
    <s v="United States"/>
    <s v="New York City"/>
    <x v="15"/>
    <n v="10035"/>
    <x v="3"/>
    <s v="OFF-ST-10004123"/>
    <x v="1"/>
    <s v="Storage"/>
    <x v="72"/>
    <n v="272.94"/>
    <n v="3"/>
    <n v="0"/>
    <n v="0"/>
    <s v="Dec"/>
    <x v="22"/>
    <n v="0"/>
  </r>
  <r>
    <n v="1170"/>
    <s v="CA-2014-145226"/>
    <x v="3"/>
    <d v="2014-12-09T00:00:00"/>
    <d v="2014-12-11T00:00:00"/>
    <x v="0"/>
    <s v="DL-13315"/>
    <x v="111"/>
    <x v="0"/>
    <s v="United States"/>
    <s v="New York City"/>
    <x v="15"/>
    <n v="10035"/>
    <x v="3"/>
    <s v="OFF-PA-10003172"/>
    <x v="1"/>
    <s v="Paper"/>
    <x v="846"/>
    <n v="19.440000000000001"/>
    <n v="3"/>
    <n v="0"/>
    <n v="9.3312000000000008"/>
    <s v="Dec"/>
    <x v="22"/>
    <n v="0"/>
  </r>
  <r>
    <n v="1171"/>
    <s v="CA-2014-145226"/>
    <x v="3"/>
    <d v="2014-12-09T00:00:00"/>
    <d v="2014-12-11T00:00:00"/>
    <x v="0"/>
    <s v="DL-13315"/>
    <x v="111"/>
    <x v="0"/>
    <s v="United States"/>
    <s v="New York City"/>
    <x v="15"/>
    <n v="10035"/>
    <x v="3"/>
    <s v="OFF-ST-10002352"/>
    <x v="1"/>
    <s v="Storage"/>
    <x v="847"/>
    <n v="31.92"/>
    <n v="4"/>
    <n v="0"/>
    <n v="8.299199999999999"/>
    <s v="Dec"/>
    <x v="22"/>
    <n v="0"/>
  </r>
  <r>
    <n v="1172"/>
    <s v="US-2011-100279"/>
    <x v="2"/>
    <d v="2011-03-10T00:00:00"/>
    <d v="2011-03-14T00:00:00"/>
    <x v="1"/>
    <s v="SW-20275"/>
    <x v="349"/>
    <x v="0"/>
    <s v="United States"/>
    <s v="Royal Oak"/>
    <x v="12"/>
    <n v="48073"/>
    <x v="2"/>
    <s v="OFF-PA-10002259"/>
    <x v="1"/>
    <s v="Paper"/>
    <x v="848"/>
    <n v="22.38"/>
    <n v="2"/>
    <n v="0"/>
    <n v="10.7424"/>
    <s v="Mar"/>
    <x v="34"/>
    <n v="1"/>
  </r>
  <r>
    <n v="1173"/>
    <s v="CA-2011-158064"/>
    <x v="2"/>
    <d v="2011-04-21T00:00:00"/>
    <d v="2011-04-25T00:00:00"/>
    <x v="1"/>
    <s v="AA-10375"/>
    <x v="211"/>
    <x v="0"/>
    <s v="United States"/>
    <s v="Los Angeles"/>
    <x v="1"/>
    <n v="90008"/>
    <x v="1"/>
    <s v="OFF-BI-10002976"/>
    <x v="1"/>
    <s v="Binders"/>
    <x v="849"/>
    <n v="16.520000000000003"/>
    <n v="5"/>
    <n v="0.2"/>
    <n v="5.5754999999999999"/>
    <s v="Apr"/>
    <x v="41"/>
    <n v="1"/>
  </r>
  <r>
    <n v="1174"/>
    <s v="US-2012-104430"/>
    <x v="1"/>
    <d v="2012-10-22T00:00:00"/>
    <d v="2012-10-26T00:00:00"/>
    <x v="1"/>
    <s v="LT-17110"/>
    <x v="299"/>
    <x v="0"/>
    <s v="United States"/>
    <s v="Bloomington"/>
    <x v="10"/>
    <n v="61701"/>
    <x v="2"/>
    <s v="OFF-BI-10000301"/>
    <x v="1"/>
    <s v="Binders"/>
    <x v="619"/>
    <n v="5.1759999999999984"/>
    <n v="4"/>
    <n v="0.8"/>
    <n v="-7.7640000000000011"/>
    <s v="Oct"/>
    <x v="2"/>
    <n v="1"/>
  </r>
  <r>
    <n v="1175"/>
    <s v="CA-2012-132080"/>
    <x v="1"/>
    <d v="2012-08-22T00:00:00"/>
    <d v="2012-08-25T00:00:00"/>
    <x v="2"/>
    <s v="DP-13105"/>
    <x v="317"/>
    <x v="1"/>
    <s v="United States"/>
    <s v="New York City"/>
    <x v="15"/>
    <n v="10035"/>
    <x v="3"/>
    <s v="OFF-BI-10003694"/>
    <x v="1"/>
    <s v="Binders"/>
    <x v="850"/>
    <n v="50.112000000000002"/>
    <n v="6"/>
    <n v="0.2"/>
    <n v="16.2864"/>
    <s v="Aug"/>
    <x v="37"/>
    <n v="1"/>
  </r>
  <r>
    <n v="1176"/>
    <s v="CA-2013-161207"/>
    <x v="0"/>
    <d v="2013-08-30T00:00:00"/>
    <d v="2013-09-04T00:00:00"/>
    <x v="1"/>
    <s v="AB-10060"/>
    <x v="144"/>
    <x v="2"/>
    <s v="United States"/>
    <s v="Concord"/>
    <x v="38"/>
    <n v="3301"/>
    <x v="3"/>
    <s v="OFF-SU-10000381"/>
    <x v="1"/>
    <s v="Supplies"/>
    <x v="654"/>
    <n v="27.93"/>
    <n v="3"/>
    <n v="0"/>
    <n v="8.0996999999999986"/>
    <s v="Aug"/>
    <x v="28"/>
    <n v="1"/>
  </r>
  <r>
    <n v="1177"/>
    <s v="CA-2011-120243"/>
    <x v="2"/>
    <d v="2011-12-27T00:00:00"/>
    <d v="2011-12-30T00:00:00"/>
    <x v="0"/>
    <s v="AT-10435"/>
    <x v="401"/>
    <x v="2"/>
    <s v="United States"/>
    <s v="Los Angeles"/>
    <x v="1"/>
    <n v="90004"/>
    <x v="1"/>
    <s v="OFF-LA-10004425"/>
    <x v="1"/>
    <s v="Labels"/>
    <x v="33"/>
    <n v="11.56"/>
    <n v="4"/>
    <n v="0"/>
    <n v="5.4332000000000003"/>
    <s v="Dec"/>
    <x v="20"/>
    <n v="1"/>
  </r>
  <r>
    <n v="1178"/>
    <s v="CA-2013-113621"/>
    <x v="0"/>
    <d v="2013-12-02T00:00:00"/>
    <d v="2013-12-06T00:00:00"/>
    <x v="1"/>
    <s v="JE-15745"/>
    <x v="32"/>
    <x v="0"/>
    <s v="United States"/>
    <s v="Rockville"/>
    <x v="39"/>
    <n v="20852"/>
    <x v="3"/>
    <s v="FUR-CH-10001270"/>
    <x v="0"/>
    <s v="Chairs"/>
    <x v="851"/>
    <n v="172.5"/>
    <n v="2"/>
    <n v="0"/>
    <n v="51.749999999999986"/>
    <s v="Dec"/>
    <x v="5"/>
    <n v="1"/>
  </r>
  <r>
    <n v="1179"/>
    <s v="CA-2013-113621"/>
    <x v="0"/>
    <d v="2013-12-02T00:00:00"/>
    <d v="2013-12-06T00:00:00"/>
    <x v="1"/>
    <s v="JE-15745"/>
    <x v="32"/>
    <x v="0"/>
    <s v="United States"/>
    <s v="Rockville"/>
    <x v="39"/>
    <n v="20852"/>
    <x v="3"/>
    <s v="TEC-PH-10003931"/>
    <x v="2"/>
    <s v="Phones"/>
    <x v="159"/>
    <n v="179.97"/>
    <n v="3"/>
    <n v="0"/>
    <n v="44.992500000000007"/>
    <s v="Dec"/>
    <x v="5"/>
    <n v="0"/>
  </r>
  <r>
    <n v="1180"/>
    <s v="CA-2013-168081"/>
    <x v="0"/>
    <d v="2013-04-25T00:00:00"/>
    <d v="2013-04-28T00:00:00"/>
    <x v="0"/>
    <s v="CA-12055"/>
    <x v="402"/>
    <x v="2"/>
    <s v="United States"/>
    <s v="Houston"/>
    <x v="5"/>
    <n v="77070"/>
    <x v="2"/>
    <s v="TEC-AC-10003174"/>
    <x v="2"/>
    <s v="Accessories"/>
    <x v="614"/>
    <n v="258.69600000000003"/>
    <n v="3"/>
    <n v="0.2"/>
    <n v="64.674000000000007"/>
    <s v="Apr"/>
    <x v="25"/>
    <n v="1"/>
  </r>
  <r>
    <n v="1181"/>
    <s v="CA-2011-128146"/>
    <x v="2"/>
    <d v="2011-06-21T00:00:00"/>
    <d v="2011-06-25T00:00:00"/>
    <x v="1"/>
    <s v="DB-13060"/>
    <x v="72"/>
    <x v="0"/>
    <s v="United States"/>
    <s v="Lakewood"/>
    <x v="30"/>
    <n v="8701"/>
    <x v="3"/>
    <s v="TEC-PH-10004539"/>
    <x v="2"/>
    <s v="Phones"/>
    <x v="852"/>
    <n v="1322.93"/>
    <n v="7"/>
    <n v="0"/>
    <n v="357.19110000000001"/>
    <s v="Jun"/>
    <x v="3"/>
    <n v="1"/>
  </r>
  <r>
    <n v="1182"/>
    <s v="CA-2011-128146"/>
    <x v="2"/>
    <d v="2011-06-21T00:00:00"/>
    <d v="2011-06-25T00:00:00"/>
    <x v="1"/>
    <s v="DB-13060"/>
    <x v="72"/>
    <x v="0"/>
    <s v="United States"/>
    <s v="Lakewood"/>
    <x v="30"/>
    <n v="8701"/>
    <x v="3"/>
    <s v="OFF-AR-10001919"/>
    <x v="1"/>
    <s v="Art"/>
    <x v="853"/>
    <n v="3.76"/>
    <n v="2"/>
    <n v="0"/>
    <n v="1.0903999999999998"/>
    <s v="Jun"/>
    <x v="3"/>
    <n v="0"/>
  </r>
  <r>
    <n v="1183"/>
    <s v="CA-2014-138779"/>
    <x v="3"/>
    <d v="2014-01-15T00:00:00"/>
    <d v="2014-01-16T00:00:00"/>
    <x v="2"/>
    <s v="RB-19570"/>
    <x v="262"/>
    <x v="0"/>
    <s v="United States"/>
    <s v="Jacksonville"/>
    <x v="3"/>
    <n v="28540"/>
    <x v="0"/>
    <s v="OFF-EN-10002504"/>
    <x v="1"/>
    <s v="Envelopes"/>
    <x v="113"/>
    <n v="21.744"/>
    <n v="1"/>
    <n v="0.2"/>
    <n v="7.3385999999999996"/>
    <s v="Jan"/>
    <x v="44"/>
    <n v="1"/>
  </r>
  <r>
    <n v="1184"/>
    <s v="CA-2014-138779"/>
    <x v="3"/>
    <d v="2014-01-15T00:00:00"/>
    <d v="2014-01-16T00:00:00"/>
    <x v="2"/>
    <s v="RB-19570"/>
    <x v="262"/>
    <x v="0"/>
    <s v="United States"/>
    <s v="Jacksonville"/>
    <x v="3"/>
    <n v="28540"/>
    <x v="0"/>
    <s v="TEC-PH-10003655"/>
    <x v="2"/>
    <s v="Phones"/>
    <x v="854"/>
    <n v="7.92"/>
    <n v="5"/>
    <n v="0.2"/>
    <n v="0.69300000000000006"/>
    <s v="Jan"/>
    <x v="44"/>
    <n v="0"/>
  </r>
  <r>
    <n v="1185"/>
    <s v="CA-2011-127131"/>
    <x v="2"/>
    <d v="2011-11-24T00:00:00"/>
    <d v="2011-11-30T00:00:00"/>
    <x v="1"/>
    <s v="HR-14830"/>
    <x v="403"/>
    <x v="1"/>
    <s v="United States"/>
    <s v="Seattle"/>
    <x v="4"/>
    <n v="98103"/>
    <x v="1"/>
    <s v="OFF-BI-10004656"/>
    <x v="1"/>
    <s v="Binders"/>
    <x v="855"/>
    <n v="12.096000000000002"/>
    <n v="7"/>
    <n v="0.2"/>
    <n v="4.2335999999999991"/>
    <s v="Nov"/>
    <x v="7"/>
    <n v="1"/>
  </r>
  <r>
    <n v="1186"/>
    <s v="CA-2011-127131"/>
    <x v="2"/>
    <d v="2011-11-24T00:00:00"/>
    <d v="2011-11-30T00:00:00"/>
    <x v="1"/>
    <s v="HR-14830"/>
    <x v="403"/>
    <x v="1"/>
    <s v="United States"/>
    <s v="Seattle"/>
    <x v="4"/>
    <n v="98103"/>
    <x v="1"/>
    <s v="OFF-ST-10002344"/>
    <x v="1"/>
    <s v="Storage"/>
    <x v="856"/>
    <n v="485.88"/>
    <n v="6"/>
    <n v="0"/>
    <n v="9.7176000000000329"/>
    <s v="Nov"/>
    <x v="7"/>
    <n v="0"/>
  </r>
  <r>
    <n v="1187"/>
    <s v="CA-2011-127131"/>
    <x v="2"/>
    <d v="2011-11-24T00:00:00"/>
    <d v="2011-11-30T00:00:00"/>
    <x v="1"/>
    <s v="HR-14830"/>
    <x v="403"/>
    <x v="1"/>
    <s v="United States"/>
    <s v="Seattle"/>
    <x v="4"/>
    <n v="98103"/>
    <x v="1"/>
    <s v="OFF-PA-10001800"/>
    <x v="1"/>
    <s v="Paper"/>
    <x v="580"/>
    <n v="25.92"/>
    <n v="4"/>
    <n v="0"/>
    <n v="12.441600000000001"/>
    <s v="Nov"/>
    <x v="7"/>
    <n v="0"/>
  </r>
  <r>
    <n v="1188"/>
    <s v="CA-2011-127131"/>
    <x v="2"/>
    <d v="2011-11-24T00:00:00"/>
    <d v="2011-11-30T00:00:00"/>
    <x v="1"/>
    <s v="HR-14830"/>
    <x v="403"/>
    <x v="1"/>
    <s v="United States"/>
    <s v="Seattle"/>
    <x v="4"/>
    <n v="98103"/>
    <x v="1"/>
    <s v="OFF-ST-10000036"/>
    <x v="1"/>
    <s v="Storage"/>
    <x v="590"/>
    <n v="197.58"/>
    <n v="2"/>
    <n v="0"/>
    <n v="53.346599999999995"/>
    <s v="Nov"/>
    <x v="7"/>
    <n v="0"/>
  </r>
  <r>
    <n v="1189"/>
    <s v="CA-2014-117212"/>
    <x v="3"/>
    <d v="2014-02-27T00:00:00"/>
    <d v="2014-03-01T00:00:00"/>
    <x v="0"/>
    <s v="BT-11530"/>
    <x v="404"/>
    <x v="2"/>
    <s v="United States"/>
    <s v="Los Angeles"/>
    <x v="1"/>
    <n v="90036"/>
    <x v="1"/>
    <s v="OFF-AP-10004532"/>
    <x v="1"/>
    <s v="Appliances"/>
    <x v="559"/>
    <n v="81.92"/>
    <n v="4"/>
    <n v="0"/>
    <n v="22.118400000000001"/>
    <s v="Feb"/>
    <x v="31"/>
    <n v="1"/>
  </r>
  <r>
    <n v="1190"/>
    <s v="CA-2014-117212"/>
    <x v="3"/>
    <d v="2014-02-27T00:00:00"/>
    <d v="2014-03-01T00:00:00"/>
    <x v="0"/>
    <s v="BT-11530"/>
    <x v="404"/>
    <x v="2"/>
    <s v="United States"/>
    <s v="Los Angeles"/>
    <x v="1"/>
    <n v="90036"/>
    <x v="1"/>
    <s v="TEC-PH-10004447"/>
    <x v="2"/>
    <s v="Phones"/>
    <x v="857"/>
    <n v="889.53600000000006"/>
    <n v="8"/>
    <n v="0.2"/>
    <n v="66.715199999999982"/>
    <s v="Feb"/>
    <x v="31"/>
    <n v="0"/>
  </r>
  <r>
    <n v="1191"/>
    <s v="CA-2014-117212"/>
    <x v="3"/>
    <d v="2014-02-27T00:00:00"/>
    <d v="2014-03-01T00:00:00"/>
    <x v="0"/>
    <s v="BT-11530"/>
    <x v="404"/>
    <x v="2"/>
    <s v="United States"/>
    <s v="Los Angeles"/>
    <x v="1"/>
    <n v="90036"/>
    <x v="1"/>
    <s v="FUR-CH-10003973"/>
    <x v="0"/>
    <s v="Chairs"/>
    <x v="858"/>
    <n v="892.22400000000005"/>
    <n v="3"/>
    <n v="0.2"/>
    <n v="89.222400000000022"/>
    <s v="Feb"/>
    <x v="31"/>
    <n v="0"/>
  </r>
  <r>
    <n v="1192"/>
    <s v="CA-2014-117212"/>
    <x v="3"/>
    <d v="2014-02-27T00:00:00"/>
    <d v="2014-03-01T00:00:00"/>
    <x v="0"/>
    <s v="BT-11530"/>
    <x v="404"/>
    <x v="2"/>
    <s v="United States"/>
    <s v="Los Angeles"/>
    <x v="1"/>
    <n v="90036"/>
    <x v="1"/>
    <s v="OFF-PA-10001970"/>
    <x v="1"/>
    <s v="Paper"/>
    <x v="361"/>
    <n v="223.92"/>
    <n v="4"/>
    <n v="0"/>
    <n v="109.7208"/>
    <s v="Feb"/>
    <x v="31"/>
    <n v="0"/>
  </r>
  <r>
    <n v="1193"/>
    <s v="CA-2014-117212"/>
    <x v="3"/>
    <d v="2014-02-27T00:00:00"/>
    <d v="2014-03-01T00:00:00"/>
    <x v="0"/>
    <s v="BT-11530"/>
    <x v="404"/>
    <x v="2"/>
    <s v="United States"/>
    <s v="Los Angeles"/>
    <x v="1"/>
    <n v="90036"/>
    <x v="1"/>
    <s v="OFF-PA-10000682"/>
    <x v="1"/>
    <s v="Paper"/>
    <x v="859"/>
    <n v="23.12"/>
    <n v="4"/>
    <n v="0"/>
    <n v="11.328800000000001"/>
    <s v="Feb"/>
    <x v="31"/>
    <n v="0"/>
  </r>
  <r>
    <n v="1194"/>
    <s v="US-2012-130519"/>
    <x v="1"/>
    <d v="2012-09-15T00:00:00"/>
    <d v="2012-09-15T00:00:00"/>
    <x v="3"/>
    <s v="NG-18355"/>
    <x v="243"/>
    <x v="1"/>
    <s v="United States"/>
    <s v="Coral Springs"/>
    <x v="2"/>
    <n v="33065"/>
    <x v="0"/>
    <s v="OFF-PA-10001937"/>
    <x v="1"/>
    <s v="Paper"/>
    <x v="286"/>
    <n v="15.552000000000003"/>
    <n v="3"/>
    <n v="0.2"/>
    <n v="5.4432"/>
    <s v="Sep"/>
    <x v="11"/>
    <n v="1"/>
  </r>
  <r>
    <n v="1195"/>
    <s v="US-2012-130519"/>
    <x v="1"/>
    <d v="2012-09-15T00:00:00"/>
    <d v="2012-09-15T00:00:00"/>
    <x v="3"/>
    <s v="NG-18355"/>
    <x v="243"/>
    <x v="1"/>
    <s v="United States"/>
    <s v="Coral Springs"/>
    <x v="2"/>
    <n v="33065"/>
    <x v="0"/>
    <s v="FUR-FU-10002268"/>
    <x v="0"/>
    <s v="Furnishings"/>
    <x v="860"/>
    <n v="15.712000000000002"/>
    <n v="4"/>
    <n v="0.2"/>
    <n v="2.553199999999999"/>
    <s v="Sep"/>
    <x v="11"/>
    <n v="0"/>
  </r>
  <r>
    <n v="1196"/>
    <s v="US-2012-130519"/>
    <x v="1"/>
    <d v="2012-09-15T00:00:00"/>
    <d v="2012-09-15T00:00:00"/>
    <x v="3"/>
    <s v="NG-18355"/>
    <x v="243"/>
    <x v="1"/>
    <s v="United States"/>
    <s v="Coral Springs"/>
    <x v="2"/>
    <n v="33065"/>
    <x v="0"/>
    <s v="OFF-ST-10001321"/>
    <x v="1"/>
    <s v="Storage"/>
    <x v="416"/>
    <n v="24.672000000000001"/>
    <n v="2"/>
    <n v="0.2"/>
    <n v="2.1588000000000021"/>
    <s v="Sep"/>
    <x v="11"/>
    <n v="0"/>
  </r>
  <r>
    <n v="1197"/>
    <s v="US-2012-130519"/>
    <x v="1"/>
    <d v="2012-09-15T00:00:00"/>
    <d v="2012-09-15T00:00:00"/>
    <x v="3"/>
    <s v="NG-18355"/>
    <x v="243"/>
    <x v="1"/>
    <s v="United States"/>
    <s v="Coral Springs"/>
    <x v="2"/>
    <n v="33065"/>
    <x v="0"/>
    <s v="FUR-FU-10003394"/>
    <x v="0"/>
    <s v="Furnishings"/>
    <x v="578"/>
    <n v="55.967999999999996"/>
    <n v="1"/>
    <n v="0.2"/>
    <n v="-2.098800000000006"/>
    <s v="Sep"/>
    <x v="11"/>
    <n v="0"/>
  </r>
  <r>
    <n v="1198"/>
    <s v="CA-2013-130946"/>
    <x v="0"/>
    <d v="2013-04-09T00:00:00"/>
    <d v="2013-04-13T00:00:00"/>
    <x v="1"/>
    <s v="ZC-21910"/>
    <x v="233"/>
    <x v="0"/>
    <s v="United States"/>
    <s v="Houston"/>
    <x v="5"/>
    <n v="77041"/>
    <x v="2"/>
    <s v="TEC-AC-10001990"/>
    <x v="2"/>
    <s v="Accessories"/>
    <x v="861"/>
    <n v="431.92800000000005"/>
    <n v="9"/>
    <n v="0.2"/>
    <n v="64.789199999999951"/>
    <s v="Apr"/>
    <x v="25"/>
    <n v="1"/>
  </r>
  <r>
    <n v="1199"/>
    <s v="CA-2013-130946"/>
    <x v="0"/>
    <d v="2013-04-09T00:00:00"/>
    <d v="2013-04-13T00:00:00"/>
    <x v="1"/>
    <s v="ZC-21910"/>
    <x v="233"/>
    <x v="0"/>
    <s v="United States"/>
    <s v="Houston"/>
    <x v="5"/>
    <n v="77041"/>
    <x v="2"/>
    <s v="FUR-CH-10004540"/>
    <x v="0"/>
    <s v="Chairs"/>
    <x v="862"/>
    <n v="95.983999999999995"/>
    <n v="4"/>
    <n v="0.3"/>
    <n v="-4.1135999999999981"/>
    <s v="Apr"/>
    <x v="25"/>
    <n v="0"/>
  </r>
  <r>
    <n v="1200"/>
    <s v="CA-2013-130946"/>
    <x v="0"/>
    <d v="2013-04-09T00:00:00"/>
    <d v="2013-04-13T00:00:00"/>
    <x v="1"/>
    <s v="ZC-21910"/>
    <x v="233"/>
    <x v="0"/>
    <s v="United States"/>
    <s v="Houston"/>
    <x v="5"/>
    <n v="77041"/>
    <x v="2"/>
    <s v="OFF-BI-10004995"/>
    <x v="1"/>
    <s v="Binders"/>
    <x v="313"/>
    <n v="1088.7919999999997"/>
    <n v="4"/>
    <n v="0.8"/>
    <n v="-1850.9464000000007"/>
    <s v="Apr"/>
    <x v="25"/>
    <n v="0"/>
  </r>
  <r>
    <n v="1201"/>
    <s v="CA-2013-114727"/>
    <x v="0"/>
    <d v="2013-07-19T00:00:00"/>
    <d v="2013-07-25T00:00:00"/>
    <x v="1"/>
    <s v="LS-16945"/>
    <x v="322"/>
    <x v="1"/>
    <s v="United States"/>
    <s v="Denver"/>
    <x v="22"/>
    <n v="80219"/>
    <x v="1"/>
    <s v="FUR-CH-10002335"/>
    <x v="0"/>
    <s v="Chairs"/>
    <x v="623"/>
    <n v="544.00800000000004"/>
    <n v="3"/>
    <n v="0.2"/>
    <n v="40.800600000000003"/>
    <s v="Jul"/>
    <x v="16"/>
    <n v="1"/>
  </r>
  <r>
    <n v="1202"/>
    <s v="CA-2013-114727"/>
    <x v="0"/>
    <d v="2013-07-19T00:00:00"/>
    <d v="2013-07-25T00:00:00"/>
    <x v="1"/>
    <s v="LS-16945"/>
    <x v="322"/>
    <x v="1"/>
    <s v="United States"/>
    <s v="Denver"/>
    <x v="22"/>
    <n v="80219"/>
    <x v="1"/>
    <s v="OFF-BI-10004967"/>
    <x v="1"/>
    <s v="Binders"/>
    <x v="253"/>
    <n v="1.8720000000000003"/>
    <n v="3"/>
    <n v="0.7"/>
    <n v="-1.4352"/>
    <s v="Jul"/>
    <x v="16"/>
    <n v="0"/>
  </r>
  <r>
    <n v="1203"/>
    <s v="CA-2013-114727"/>
    <x v="0"/>
    <d v="2013-07-19T00:00:00"/>
    <d v="2013-07-25T00:00:00"/>
    <x v="1"/>
    <s v="LS-16945"/>
    <x v="322"/>
    <x v="1"/>
    <s v="United States"/>
    <s v="Denver"/>
    <x v="22"/>
    <n v="80219"/>
    <x v="1"/>
    <s v="FUR-CH-10002331"/>
    <x v="0"/>
    <s v="Chairs"/>
    <x v="402"/>
    <n v="854.35200000000009"/>
    <n v="3"/>
    <n v="0.2"/>
    <n v="10.679399999999873"/>
    <s v="Jul"/>
    <x v="16"/>
    <n v="0"/>
  </r>
  <r>
    <n v="1204"/>
    <s v="CA-2013-114727"/>
    <x v="0"/>
    <d v="2013-07-19T00:00:00"/>
    <d v="2013-07-25T00:00:00"/>
    <x v="1"/>
    <s v="LS-16945"/>
    <x v="322"/>
    <x v="1"/>
    <s v="United States"/>
    <s v="Denver"/>
    <x v="22"/>
    <n v="80219"/>
    <x v="1"/>
    <s v="OFF-ST-10002292"/>
    <x v="1"/>
    <s v="Storage"/>
    <x v="863"/>
    <n v="593.5680000000001"/>
    <n v="2"/>
    <n v="0.2"/>
    <n v="0"/>
    <s v="Jul"/>
    <x v="16"/>
    <n v="0"/>
  </r>
  <r>
    <n v="1205"/>
    <s v="CA-2013-114727"/>
    <x v="0"/>
    <d v="2013-07-19T00:00:00"/>
    <d v="2013-07-25T00:00:00"/>
    <x v="1"/>
    <s v="LS-16945"/>
    <x v="322"/>
    <x v="1"/>
    <s v="United States"/>
    <s v="Denver"/>
    <x v="22"/>
    <n v="80219"/>
    <x v="1"/>
    <s v="OFF-ST-10000689"/>
    <x v="1"/>
    <s v="Storage"/>
    <x v="421"/>
    <n v="338.04"/>
    <n v="3"/>
    <n v="0.2"/>
    <n v="-33.804000000000002"/>
    <s v="Jul"/>
    <x v="16"/>
    <n v="0"/>
  </r>
  <r>
    <n v="1206"/>
    <s v="CA-2014-133235"/>
    <x v="3"/>
    <d v="2014-08-02T00:00:00"/>
    <d v="2014-08-05T00:00:00"/>
    <x v="2"/>
    <s v="LH-16750"/>
    <x v="405"/>
    <x v="0"/>
    <s v="United States"/>
    <s v="Charlotte"/>
    <x v="3"/>
    <n v="28205"/>
    <x v="0"/>
    <s v="TEC-PH-10002660"/>
    <x v="2"/>
    <s v="Phones"/>
    <x v="697"/>
    <n v="271.95999999999998"/>
    <n v="5"/>
    <n v="0.2"/>
    <n v="16.997500000000016"/>
    <s v="Aug"/>
    <x v="43"/>
    <n v="1"/>
  </r>
  <r>
    <n v="1207"/>
    <s v="CA-2013-137050"/>
    <x v="0"/>
    <d v="2013-07-15T00:00:00"/>
    <d v="2013-07-19T00:00:00"/>
    <x v="0"/>
    <s v="SW-20755"/>
    <x v="406"/>
    <x v="1"/>
    <s v="United States"/>
    <s v="New York City"/>
    <x v="15"/>
    <n v="10009"/>
    <x v="3"/>
    <s v="OFF-ST-10004634"/>
    <x v="1"/>
    <s v="Storage"/>
    <x v="597"/>
    <n v="11.21"/>
    <n v="1"/>
    <n v="0"/>
    <n v="3.3629999999999995"/>
    <s v="Jul"/>
    <x v="16"/>
    <n v="1"/>
  </r>
  <r>
    <n v="1208"/>
    <s v="CA-2013-137050"/>
    <x v="0"/>
    <d v="2013-07-15T00:00:00"/>
    <d v="2013-07-19T00:00:00"/>
    <x v="0"/>
    <s v="SW-20755"/>
    <x v="406"/>
    <x v="1"/>
    <s v="United States"/>
    <s v="New York City"/>
    <x v="15"/>
    <n v="10009"/>
    <x v="3"/>
    <s v="OFF-BI-10002160"/>
    <x v="1"/>
    <s v="Binders"/>
    <x v="312"/>
    <n v="9.1440000000000001"/>
    <n v="3"/>
    <n v="0.2"/>
    <n v="3.2003999999999997"/>
    <s v="Jul"/>
    <x v="16"/>
    <n v="0"/>
  </r>
  <r>
    <n v="1209"/>
    <s v="CA-2013-137050"/>
    <x v="0"/>
    <d v="2013-07-15T00:00:00"/>
    <d v="2013-07-19T00:00:00"/>
    <x v="0"/>
    <s v="SW-20755"/>
    <x v="406"/>
    <x v="1"/>
    <s v="United States"/>
    <s v="New York City"/>
    <x v="15"/>
    <n v="10009"/>
    <x v="3"/>
    <s v="OFF-FA-10002988"/>
    <x v="1"/>
    <s v="Fasteners"/>
    <x v="131"/>
    <n v="14.069999999999999"/>
    <n v="7"/>
    <n v="0"/>
    <n v="6.8942999999999994"/>
    <s v="Jul"/>
    <x v="16"/>
    <n v="0"/>
  </r>
  <r>
    <n v="1210"/>
    <s v="CA-2013-137050"/>
    <x v="0"/>
    <d v="2013-07-15T00:00:00"/>
    <d v="2013-07-19T00:00:00"/>
    <x v="0"/>
    <s v="SW-20755"/>
    <x v="406"/>
    <x v="1"/>
    <s v="United States"/>
    <s v="New York City"/>
    <x v="15"/>
    <n v="10009"/>
    <x v="3"/>
    <s v="OFF-AR-10004999"/>
    <x v="1"/>
    <s v="Art"/>
    <x v="864"/>
    <n v="41.86"/>
    <n v="7"/>
    <n v="0"/>
    <n v="10.465"/>
    <s v="Jul"/>
    <x v="16"/>
    <n v="0"/>
  </r>
  <r>
    <n v="1211"/>
    <s v="CA-2013-137050"/>
    <x v="0"/>
    <d v="2013-07-15T00:00:00"/>
    <d v="2013-07-19T00:00:00"/>
    <x v="0"/>
    <s v="SW-20755"/>
    <x v="406"/>
    <x v="1"/>
    <s v="United States"/>
    <s v="New York City"/>
    <x v="15"/>
    <n v="10009"/>
    <x v="3"/>
    <s v="OFF-BI-10001031"/>
    <x v="1"/>
    <s v="Binders"/>
    <x v="865"/>
    <n v="8.5440000000000005"/>
    <n v="2"/>
    <n v="0.2"/>
    <n v="2.8835999999999995"/>
    <s v="Jul"/>
    <x v="16"/>
    <n v="0"/>
  </r>
  <r>
    <n v="1212"/>
    <s v="CA-2013-137050"/>
    <x v="0"/>
    <d v="2013-07-15T00:00:00"/>
    <d v="2013-07-19T00:00:00"/>
    <x v="0"/>
    <s v="SW-20755"/>
    <x v="406"/>
    <x v="1"/>
    <s v="United States"/>
    <s v="New York City"/>
    <x v="15"/>
    <n v="10009"/>
    <x v="3"/>
    <s v="FUR-BO-10004695"/>
    <x v="0"/>
    <s v="Bookcases"/>
    <x v="198"/>
    <n v="579.13599999999997"/>
    <n v="4"/>
    <n v="0.2"/>
    <n v="21.717599999999948"/>
    <s v="Jul"/>
    <x v="16"/>
    <n v="0"/>
  </r>
  <r>
    <n v="1213"/>
    <s v="US-2014-118087"/>
    <x v="3"/>
    <d v="2014-09-10T00:00:00"/>
    <d v="2014-09-14T00:00:00"/>
    <x v="1"/>
    <s v="SP-20620"/>
    <x v="407"/>
    <x v="1"/>
    <s v="United States"/>
    <s v="Philadelphia"/>
    <x v="9"/>
    <n v="19134"/>
    <x v="3"/>
    <s v="FUR-CH-10004860"/>
    <x v="0"/>
    <s v="Chairs"/>
    <x v="210"/>
    <n v="141.37199999999999"/>
    <n v="2"/>
    <n v="0.3"/>
    <n v="-48.470400000000019"/>
    <s v="Sep"/>
    <x v="15"/>
    <n v="1"/>
  </r>
  <r>
    <n v="1214"/>
    <s v="US-2014-118087"/>
    <x v="3"/>
    <d v="2014-09-10T00:00:00"/>
    <d v="2014-09-14T00:00:00"/>
    <x v="1"/>
    <s v="SP-20620"/>
    <x v="407"/>
    <x v="1"/>
    <s v="United States"/>
    <s v="Philadelphia"/>
    <x v="9"/>
    <n v="19134"/>
    <x v="3"/>
    <s v="OFF-BI-10002432"/>
    <x v="1"/>
    <s v="Binders"/>
    <x v="866"/>
    <n v="3.036"/>
    <n v="2"/>
    <n v="0.7"/>
    <n v="-2.3275999999999994"/>
    <s v="Sep"/>
    <x v="15"/>
    <n v="0"/>
  </r>
  <r>
    <n v="1215"/>
    <s v="US-2014-118087"/>
    <x v="3"/>
    <d v="2014-09-10T00:00:00"/>
    <d v="2014-09-14T00:00:00"/>
    <x v="1"/>
    <s v="SP-20620"/>
    <x v="407"/>
    <x v="1"/>
    <s v="United States"/>
    <s v="Philadelphia"/>
    <x v="9"/>
    <n v="19134"/>
    <x v="3"/>
    <s v="OFF-BI-10000069"/>
    <x v="1"/>
    <s v="Binders"/>
    <x v="486"/>
    <n v="4.503000000000001"/>
    <n v="1"/>
    <n v="0.7"/>
    <n v="-3.6024000000000012"/>
    <s v="Sep"/>
    <x v="15"/>
    <n v="0"/>
  </r>
  <r>
    <n v="1216"/>
    <s v="US-2014-118087"/>
    <x v="3"/>
    <d v="2014-09-10T00:00:00"/>
    <d v="2014-09-14T00:00:00"/>
    <x v="1"/>
    <s v="SP-20620"/>
    <x v="407"/>
    <x v="1"/>
    <s v="United States"/>
    <s v="Philadelphia"/>
    <x v="9"/>
    <n v="19134"/>
    <x v="3"/>
    <s v="OFF-AR-10003602"/>
    <x v="1"/>
    <s v="Art"/>
    <x v="239"/>
    <n v="4.6719999999999997"/>
    <n v="1"/>
    <n v="0.2"/>
    <n v="1.5767999999999998"/>
    <s v="Sep"/>
    <x v="15"/>
    <n v="0"/>
  </r>
  <r>
    <n v="1217"/>
    <s v="US-2014-118087"/>
    <x v="3"/>
    <d v="2014-09-10T00:00:00"/>
    <d v="2014-09-14T00:00:00"/>
    <x v="1"/>
    <s v="SP-20620"/>
    <x v="407"/>
    <x v="1"/>
    <s v="United States"/>
    <s v="Philadelphia"/>
    <x v="9"/>
    <n v="19134"/>
    <x v="3"/>
    <s v="TEC-AC-10004469"/>
    <x v="2"/>
    <s v="Accessories"/>
    <x v="238"/>
    <n v="95.88000000000001"/>
    <n v="3"/>
    <n v="0.2"/>
    <n v="28.764000000000006"/>
    <s v="Sep"/>
    <x v="15"/>
    <n v="0"/>
  </r>
  <r>
    <n v="1218"/>
    <s v="US-2014-118087"/>
    <x v="3"/>
    <d v="2014-09-10T00:00:00"/>
    <d v="2014-09-14T00:00:00"/>
    <x v="1"/>
    <s v="SP-20620"/>
    <x v="407"/>
    <x v="1"/>
    <s v="United States"/>
    <s v="Philadelphia"/>
    <x v="9"/>
    <n v="19134"/>
    <x v="3"/>
    <s v="FUR-FU-10001867"/>
    <x v="0"/>
    <s v="Furnishings"/>
    <x v="867"/>
    <n v="17.024000000000001"/>
    <n v="2"/>
    <n v="0.2"/>
    <n v="1.7024000000000008"/>
    <s v="Sep"/>
    <x v="15"/>
    <n v="0"/>
  </r>
  <r>
    <n v="1219"/>
    <s v="US-2014-118087"/>
    <x v="3"/>
    <d v="2014-09-10T00:00:00"/>
    <d v="2014-09-14T00:00:00"/>
    <x v="1"/>
    <s v="SP-20620"/>
    <x v="407"/>
    <x v="1"/>
    <s v="United States"/>
    <s v="Philadelphia"/>
    <x v="9"/>
    <n v="19134"/>
    <x v="3"/>
    <s v="TEC-AC-10003174"/>
    <x v="2"/>
    <s v="Accessories"/>
    <x v="614"/>
    <n v="258.69600000000003"/>
    <n v="3"/>
    <n v="0.2"/>
    <n v="64.674000000000007"/>
    <s v="Sep"/>
    <x v="15"/>
    <n v="0"/>
  </r>
  <r>
    <n v="1220"/>
    <s v="US-2014-118087"/>
    <x v="3"/>
    <d v="2014-09-10T00:00:00"/>
    <d v="2014-09-14T00:00:00"/>
    <x v="1"/>
    <s v="SP-20620"/>
    <x v="407"/>
    <x v="1"/>
    <s v="United States"/>
    <s v="Philadelphia"/>
    <x v="9"/>
    <n v="19134"/>
    <x v="3"/>
    <s v="TEC-PH-10002200"/>
    <x v="2"/>
    <s v="Phones"/>
    <x v="868"/>
    <n v="1931.9579999999999"/>
    <n v="7"/>
    <n v="0.4"/>
    <n v="-386.3915999999997"/>
    <s v="Sep"/>
    <x v="15"/>
    <n v="0"/>
  </r>
  <r>
    <n v="1221"/>
    <s v="CA-2011-110184"/>
    <x v="2"/>
    <d v="2011-07-12T00:00:00"/>
    <d v="2011-07-16T00:00:00"/>
    <x v="1"/>
    <s v="BF-11170"/>
    <x v="408"/>
    <x v="2"/>
    <s v="United States"/>
    <s v="Los Angeles"/>
    <x v="1"/>
    <n v="90036"/>
    <x v="1"/>
    <s v="OFF-ST-10000107"/>
    <x v="1"/>
    <s v="Storage"/>
    <x v="17"/>
    <n v="249.75"/>
    <n v="9"/>
    <n v="0"/>
    <n v="44.954999999999977"/>
    <s v="Jul"/>
    <x v="39"/>
    <n v="1"/>
  </r>
  <r>
    <n v="1222"/>
    <s v="CA-2011-110184"/>
    <x v="2"/>
    <d v="2011-07-12T00:00:00"/>
    <d v="2011-07-16T00:00:00"/>
    <x v="1"/>
    <s v="BF-11170"/>
    <x v="408"/>
    <x v="2"/>
    <s v="United States"/>
    <s v="Los Angeles"/>
    <x v="1"/>
    <n v="90036"/>
    <x v="1"/>
    <s v="TEC-PH-10000439"/>
    <x v="2"/>
    <s v="Phones"/>
    <x v="869"/>
    <n v="255.93600000000004"/>
    <n v="8"/>
    <n v="0.2"/>
    <n v="28.792799999999971"/>
    <s v="Jul"/>
    <x v="39"/>
    <n v="0"/>
  </r>
  <r>
    <n v="1223"/>
    <s v="CA-2013-126004"/>
    <x v="0"/>
    <d v="2013-12-05T00:00:00"/>
    <d v="2013-12-06T00:00:00"/>
    <x v="2"/>
    <s v="BM-11140"/>
    <x v="78"/>
    <x v="0"/>
    <s v="United States"/>
    <s v="New York City"/>
    <x v="15"/>
    <n v="10024"/>
    <x v="3"/>
    <s v="FUR-FU-10001602"/>
    <x v="0"/>
    <s v="Furnishings"/>
    <x v="759"/>
    <n v="113.78999999999999"/>
    <n v="3"/>
    <n v="0"/>
    <n v="20.482199999999992"/>
    <s v="Dec"/>
    <x v="5"/>
    <n v="1"/>
  </r>
  <r>
    <n v="1224"/>
    <s v="CA-2013-126004"/>
    <x v="0"/>
    <d v="2013-12-05T00:00:00"/>
    <d v="2013-12-06T00:00:00"/>
    <x v="2"/>
    <s v="BM-11140"/>
    <x v="78"/>
    <x v="0"/>
    <s v="United States"/>
    <s v="New York City"/>
    <x v="15"/>
    <n v="10024"/>
    <x v="3"/>
    <s v="TEC-AC-10001432"/>
    <x v="2"/>
    <s v="Accessories"/>
    <x v="471"/>
    <n v="78.150000000000006"/>
    <n v="1"/>
    <n v="0"/>
    <n v="34.38600000000001"/>
    <s v="Dec"/>
    <x v="5"/>
    <n v="0"/>
  </r>
  <r>
    <n v="1225"/>
    <s v="CA-2013-126004"/>
    <x v="0"/>
    <d v="2013-12-05T00:00:00"/>
    <d v="2013-12-06T00:00:00"/>
    <x v="2"/>
    <s v="BM-11140"/>
    <x v="78"/>
    <x v="0"/>
    <s v="United States"/>
    <s v="New York City"/>
    <x v="15"/>
    <n v="10024"/>
    <x v="3"/>
    <s v="OFF-BI-10004656"/>
    <x v="1"/>
    <s v="Binders"/>
    <x v="855"/>
    <n v="1.7280000000000002"/>
    <n v="1"/>
    <n v="0.2"/>
    <n v="0.60479999999999989"/>
    <s v="Dec"/>
    <x v="5"/>
    <n v="0"/>
  </r>
  <r>
    <n v="1226"/>
    <s v="CA-2013-126004"/>
    <x v="0"/>
    <d v="2013-12-05T00:00:00"/>
    <d v="2013-12-06T00:00:00"/>
    <x v="2"/>
    <s v="BM-11140"/>
    <x v="78"/>
    <x v="0"/>
    <s v="United States"/>
    <s v="New York City"/>
    <x v="15"/>
    <n v="10024"/>
    <x v="3"/>
    <s v="OFF-PA-10001685"/>
    <x v="1"/>
    <s v="Paper"/>
    <x v="33"/>
    <n v="40.56"/>
    <n v="4"/>
    <n v="0"/>
    <n v="19.874400000000001"/>
    <s v="Dec"/>
    <x v="5"/>
    <n v="0"/>
  </r>
  <r>
    <n v="1227"/>
    <s v="CA-2013-126004"/>
    <x v="0"/>
    <d v="2013-12-05T00:00:00"/>
    <d v="2013-12-06T00:00:00"/>
    <x v="2"/>
    <s v="BM-11140"/>
    <x v="78"/>
    <x v="0"/>
    <s v="United States"/>
    <s v="New York City"/>
    <x v="15"/>
    <n v="10024"/>
    <x v="3"/>
    <s v="OFF-ST-10001418"/>
    <x v="1"/>
    <s v="Storage"/>
    <x v="870"/>
    <n v="182.94"/>
    <n v="3"/>
    <n v="0"/>
    <n v="3.6587999999999994"/>
    <s v="Dec"/>
    <x v="5"/>
    <n v="0"/>
  </r>
  <r>
    <n v="1228"/>
    <s v="CA-2013-126004"/>
    <x v="0"/>
    <d v="2013-12-05T00:00:00"/>
    <d v="2013-12-06T00:00:00"/>
    <x v="2"/>
    <s v="BM-11140"/>
    <x v="78"/>
    <x v="0"/>
    <s v="United States"/>
    <s v="New York City"/>
    <x v="15"/>
    <n v="10024"/>
    <x v="3"/>
    <s v="OFF-ST-10000676"/>
    <x v="1"/>
    <s v="Storage"/>
    <x v="871"/>
    <n v="193.86"/>
    <n v="2"/>
    <n v="0"/>
    <n v="11.631599999999992"/>
    <s v="Dec"/>
    <x v="5"/>
    <n v="0"/>
  </r>
  <r>
    <n v="1229"/>
    <s v="CA-2014-100013"/>
    <x v="3"/>
    <d v="2014-11-07T00:00:00"/>
    <d v="2014-11-12T00:00:00"/>
    <x v="1"/>
    <s v="ZC-21910"/>
    <x v="233"/>
    <x v="0"/>
    <s v="United States"/>
    <s v="Los Angeles"/>
    <x v="1"/>
    <n v="90045"/>
    <x v="1"/>
    <s v="OFF-EN-10001219"/>
    <x v="1"/>
    <s v="Envelopes"/>
    <x v="583"/>
    <n v="15.28"/>
    <n v="2"/>
    <n v="0"/>
    <n v="7.4871999999999996"/>
    <s v="Nov"/>
    <x v="23"/>
    <n v="1"/>
  </r>
  <r>
    <n v="1230"/>
    <s v="CA-2014-100013"/>
    <x v="3"/>
    <d v="2014-11-07T00:00:00"/>
    <d v="2014-11-12T00:00:00"/>
    <x v="1"/>
    <s v="ZC-21910"/>
    <x v="233"/>
    <x v="0"/>
    <s v="United States"/>
    <s v="Los Angeles"/>
    <x v="1"/>
    <n v="90045"/>
    <x v="1"/>
    <s v="FUR-FU-10001424"/>
    <x v="0"/>
    <s v="Furnishings"/>
    <x v="691"/>
    <n v="8.73"/>
    <n v="1"/>
    <n v="0"/>
    <n v="2.9681999999999995"/>
    <s v="Nov"/>
    <x v="23"/>
    <n v="0"/>
  </r>
  <r>
    <n v="1231"/>
    <s v="CA-2014-100013"/>
    <x v="3"/>
    <d v="2014-11-07T00:00:00"/>
    <d v="2014-11-12T00:00:00"/>
    <x v="1"/>
    <s v="ZC-21910"/>
    <x v="233"/>
    <x v="0"/>
    <s v="United States"/>
    <s v="Los Angeles"/>
    <x v="1"/>
    <n v="90045"/>
    <x v="1"/>
    <s v="OFF-AR-10001022"/>
    <x v="1"/>
    <s v="Art"/>
    <x v="872"/>
    <n v="5.68"/>
    <n v="2"/>
    <n v="0"/>
    <n v="1.7607999999999997"/>
    <s v="Nov"/>
    <x v="23"/>
    <n v="0"/>
  </r>
  <r>
    <n v="1232"/>
    <s v="CA-2012-132570"/>
    <x v="1"/>
    <d v="2012-10-31T00:00:00"/>
    <d v="2012-11-02T00:00:00"/>
    <x v="0"/>
    <s v="KT-16480"/>
    <x v="409"/>
    <x v="0"/>
    <s v="United States"/>
    <s v="Buffalo"/>
    <x v="15"/>
    <n v="14215"/>
    <x v="3"/>
    <s v="OFF-AR-10000369"/>
    <x v="1"/>
    <s v="Art"/>
    <x v="377"/>
    <n v="2.78"/>
    <n v="2"/>
    <n v="0"/>
    <n v="0.72279999999999989"/>
    <s v="Oct"/>
    <x v="2"/>
    <n v="1"/>
  </r>
  <r>
    <n v="1233"/>
    <s v="CA-2012-132570"/>
    <x v="1"/>
    <d v="2012-10-31T00:00:00"/>
    <d v="2012-11-02T00:00:00"/>
    <x v="0"/>
    <s v="KT-16480"/>
    <x v="409"/>
    <x v="0"/>
    <s v="United States"/>
    <s v="Buffalo"/>
    <x v="15"/>
    <n v="14215"/>
    <x v="3"/>
    <s v="OFF-EN-10003055"/>
    <x v="1"/>
    <s v="Envelopes"/>
    <x v="873"/>
    <n v="79.959999999999994"/>
    <n v="2"/>
    <n v="0"/>
    <n v="35.981999999999992"/>
    <s v="Oct"/>
    <x v="2"/>
    <n v="0"/>
  </r>
  <r>
    <n v="1234"/>
    <s v="CA-2013-153682"/>
    <x v="0"/>
    <d v="2013-05-31T00:00:00"/>
    <d v="2013-06-02T00:00:00"/>
    <x v="2"/>
    <s v="BG-11695"/>
    <x v="410"/>
    <x v="1"/>
    <s v="United States"/>
    <s v="Cincinnati"/>
    <x v="24"/>
    <n v="45231"/>
    <x v="3"/>
    <s v="TEC-CO-10001046"/>
    <x v="2"/>
    <s v="Copiers"/>
    <x v="874"/>
    <n v="839.98799999999994"/>
    <n v="2"/>
    <n v="0.4"/>
    <n v="69.99899999999991"/>
    <s v="May"/>
    <x v="35"/>
    <n v="1"/>
  </r>
  <r>
    <n v="1235"/>
    <s v="CA-2013-144344"/>
    <x v="0"/>
    <d v="2013-10-29T00:00:00"/>
    <d v="2013-10-29T00:00:00"/>
    <x v="3"/>
    <s v="PG-18820"/>
    <x v="310"/>
    <x v="0"/>
    <s v="United States"/>
    <s v="Boynton Beach"/>
    <x v="2"/>
    <n v="33437"/>
    <x v="0"/>
    <s v="FUR-FU-10000076"/>
    <x v="0"/>
    <s v="Furnishings"/>
    <x v="875"/>
    <n v="47.952000000000005"/>
    <n v="3"/>
    <n v="0.2"/>
    <n v="13.786200000000006"/>
    <s v="Oct"/>
    <x v="32"/>
    <n v="1"/>
  </r>
  <r>
    <n v="1236"/>
    <s v="CA-2013-144344"/>
    <x v="0"/>
    <d v="2013-10-29T00:00:00"/>
    <d v="2013-10-29T00:00:00"/>
    <x v="3"/>
    <s v="PG-18820"/>
    <x v="310"/>
    <x v="0"/>
    <s v="United States"/>
    <s v="Boynton Beach"/>
    <x v="2"/>
    <n v="33437"/>
    <x v="0"/>
    <s v="OFF-BI-10003719"/>
    <x v="1"/>
    <s v="Binders"/>
    <x v="684"/>
    <n v="37.425000000000004"/>
    <n v="5"/>
    <n v="0.7"/>
    <n v="-29.940000000000012"/>
    <s v="Oct"/>
    <x v="32"/>
    <n v="0"/>
  </r>
  <r>
    <n v="1237"/>
    <s v="CA-2013-144344"/>
    <x v="0"/>
    <d v="2013-10-29T00:00:00"/>
    <d v="2013-10-29T00:00:00"/>
    <x v="3"/>
    <s v="PG-18820"/>
    <x v="310"/>
    <x v="0"/>
    <s v="United States"/>
    <s v="Boynton Beach"/>
    <x v="2"/>
    <n v="33437"/>
    <x v="0"/>
    <s v="FUR-FU-10003268"/>
    <x v="0"/>
    <s v="Furnishings"/>
    <x v="876"/>
    <n v="63.967999999999996"/>
    <n v="2"/>
    <n v="0.2"/>
    <n v="0"/>
    <s v="Oct"/>
    <x v="32"/>
    <n v="0"/>
  </r>
  <r>
    <n v="1238"/>
    <s v="CA-2013-144344"/>
    <x v="0"/>
    <d v="2013-10-29T00:00:00"/>
    <d v="2013-10-29T00:00:00"/>
    <x v="3"/>
    <s v="PG-18820"/>
    <x v="310"/>
    <x v="0"/>
    <s v="United States"/>
    <s v="Boynton Beach"/>
    <x v="2"/>
    <n v="33437"/>
    <x v="0"/>
    <s v="FUR-FU-10003553"/>
    <x v="0"/>
    <s v="Furnishings"/>
    <x v="563"/>
    <n v="165.048"/>
    <n v="3"/>
    <n v="0.2"/>
    <n v="41.262"/>
    <s v="Oct"/>
    <x v="32"/>
    <n v="0"/>
  </r>
  <r>
    <n v="1239"/>
    <s v="CA-2011-127012"/>
    <x v="2"/>
    <d v="2011-08-11T00:00:00"/>
    <d v="2011-08-15T00:00:00"/>
    <x v="1"/>
    <s v="GM-14680"/>
    <x v="411"/>
    <x v="0"/>
    <s v="United States"/>
    <s v="Seattle"/>
    <x v="4"/>
    <n v="98105"/>
    <x v="1"/>
    <s v="FUR-FU-10003691"/>
    <x v="0"/>
    <s v="Furnishings"/>
    <x v="877"/>
    <n v="12.35"/>
    <n v="1"/>
    <n v="0"/>
    <n v="5.4340000000000002"/>
    <s v="Aug"/>
    <x v="9"/>
    <n v="1"/>
  </r>
  <r>
    <n v="1240"/>
    <s v="CA-2011-127012"/>
    <x v="2"/>
    <d v="2011-08-11T00:00:00"/>
    <d v="2011-08-15T00:00:00"/>
    <x v="1"/>
    <s v="GM-14680"/>
    <x v="411"/>
    <x v="0"/>
    <s v="United States"/>
    <s v="Seattle"/>
    <x v="4"/>
    <n v="98105"/>
    <x v="1"/>
    <s v="OFF-AR-10003903"/>
    <x v="1"/>
    <s v="Art"/>
    <x v="878"/>
    <n v="40.97"/>
    <n v="1"/>
    <n v="0"/>
    <n v="10.652200000000001"/>
    <s v="Aug"/>
    <x v="9"/>
    <n v="0"/>
  </r>
  <r>
    <n v="1241"/>
    <s v="CA-2011-127012"/>
    <x v="2"/>
    <d v="2011-08-11T00:00:00"/>
    <d v="2011-08-15T00:00:00"/>
    <x v="1"/>
    <s v="GM-14680"/>
    <x v="411"/>
    <x v="0"/>
    <s v="United States"/>
    <s v="Seattle"/>
    <x v="4"/>
    <n v="98105"/>
    <x v="1"/>
    <s v="OFF-FA-10004854"/>
    <x v="1"/>
    <s v="Fasteners"/>
    <x v="268"/>
    <n v="22.96"/>
    <n v="2"/>
    <n v="0"/>
    <n v="10.7912"/>
    <s v="Aug"/>
    <x v="9"/>
    <n v="0"/>
  </r>
  <r>
    <n v="1242"/>
    <s v="CA-2013-128727"/>
    <x v="0"/>
    <d v="2013-08-30T00:00:00"/>
    <d v="2013-09-05T00:00:00"/>
    <x v="1"/>
    <s v="MO-17800"/>
    <x v="246"/>
    <x v="2"/>
    <s v="United States"/>
    <s v="New York City"/>
    <x v="15"/>
    <n v="10024"/>
    <x v="3"/>
    <s v="TEC-PH-10003442"/>
    <x v="2"/>
    <s v="Phones"/>
    <x v="879"/>
    <n v="22"/>
    <n v="4"/>
    <n v="0"/>
    <n v="5.5"/>
    <s v="Aug"/>
    <x v="28"/>
    <n v="1"/>
  </r>
  <r>
    <n v="1243"/>
    <s v="US-2013-162859"/>
    <x v="0"/>
    <d v="2013-02-15T00:00:00"/>
    <d v="2013-02-22T00:00:00"/>
    <x v="1"/>
    <s v="PG-18820"/>
    <x v="310"/>
    <x v="0"/>
    <s v="United States"/>
    <s v="New York City"/>
    <x v="15"/>
    <n v="10009"/>
    <x v="3"/>
    <s v="OFF-BI-10004519"/>
    <x v="1"/>
    <s v="Binders"/>
    <x v="880"/>
    <n v="398.35199999999998"/>
    <n v="3"/>
    <n v="0.2"/>
    <n v="124.48499999999999"/>
    <s v="Feb"/>
    <x v="47"/>
    <n v="1"/>
  </r>
  <r>
    <n v="1244"/>
    <s v="US-2013-162859"/>
    <x v="0"/>
    <d v="2013-02-15T00:00:00"/>
    <d v="2013-02-22T00:00:00"/>
    <x v="1"/>
    <s v="PG-18820"/>
    <x v="310"/>
    <x v="0"/>
    <s v="United States"/>
    <s v="New York City"/>
    <x v="15"/>
    <n v="10009"/>
    <x v="3"/>
    <s v="OFF-FA-10000304"/>
    <x v="1"/>
    <s v="Fasteners"/>
    <x v="52"/>
    <n v="8.7200000000000006"/>
    <n v="4"/>
    <n v="0"/>
    <n v="3.5752000000000006"/>
    <s v="Feb"/>
    <x v="47"/>
    <n v="0"/>
  </r>
  <r>
    <n v="1245"/>
    <s v="CA-2014-133641"/>
    <x v="3"/>
    <d v="2014-05-15T00:00:00"/>
    <d v="2014-05-22T00:00:00"/>
    <x v="1"/>
    <s v="EJ-14155"/>
    <x v="412"/>
    <x v="0"/>
    <s v="United States"/>
    <s v="Gulfport"/>
    <x v="35"/>
    <n v="39503"/>
    <x v="0"/>
    <s v="OFF-EN-10004955"/>
    <x v="1"/>
    <s v="Envelopes"/>
    <x v="881"/>
    <n v="48.69"/>
    <n v="9"/>
    <n v="0"/>
    <n v="23.8581"/>
    <s v="May"/>
    <x v="24"/>
    <n v="1"/>
  </r>
  <r>
    <n v="1246"/>
    <s v="CA-2011-168494"/>
    <x v="2"/>
    <d v="2011-12-12T00:00:00"/>
    <d v="2011-12-14T00:00:00"/>
    <x v="0"/>
    <s v="NP-18700"/>
    <x v="413"/>
    <x v="0"/>
    <s v="United States"/>
    <s v="Fresno"/>
    <x v="1"/>
    <n v="93727"/>
    <x v="1"/>
    <s v="FUR-TA-10004619"/>
    <x v="0"/>
    <s v="Tables"/>
    <x v="882"/>
    <n v="764.6880000000001"/>
    <n v="6"/>
    <n v="0.2"/>
    <n v="95.585999999999899"/>
    <s v="Dec"/>
    <x v="20"/>
    <n v="1"/>
  </r>
  <r>
    <n v="1247"/>
    <s v="CA-2011-168494"/>
    <x v="2"/>
    <d v="2011-12-12T00:00:00"/>
    <d v="2011-12-14T00:00:00"/>
    <x v="0"/>
    <s v="NP-18700"/>
    <x v="413"/>
    <x v="0"/>
    <s v="United States"/>
    <s v="Fresno"/>
    <x v="1"/>
    <n v="93727"/>
    <x v="1"/>
    <s v="FUR-TA-10003473"/>
    <x v="0"/>
    <s v="Tables"/>
    <x v="214"/>
    <n v="3610.848"/>
    <n v="12"/>
    <n v="0.2"/>
    <n v="135.4068000000002"/>
    <s v="Dec"/>
    <x v="20"/>
    <n v="0"/>
  </r>
  <r>
    <n v="1248"/>
    <s v="CA-2011-168494"/>
    <x v="2"/>
    <d v="2011-12-12T00:00:00"/>
    <d v="2011-12-14T00:00:00"/>
    <x v="0"/>
    <s v="NP-18700"/>
    <x v="413"/>
    <x v="0"/>
    <s v="United States"/>
    <s v="Fresno"/>
    <x v="1"/>
    <n v="93727"/>
    <x v="1"/>
    <s v="FUR-BO-10004467"/>
    <x v="0"/>
    <s v="Bookcases"/>
    <x v="883"/>
    <n v="254.97449999999998"/>
    <n v="3"/>
    <n v="0.15"/>
    <n v="11.998799999999989"/>
    <s v="Dec"/>
    <x v="20"/>
    <n v="0"/>
  </r>
  <r>
    <n v="1249"/>
    <s v="CA-2014-115602"/>
    <x v="3"/>
    <d v="2014-12-19T00:00:00"/>
    <d v="2014-12-25T00:00:00"/>
    <x v="1"/>
    <s v="DJ-13630"/>
    <x v="264"/>
    <x v="0"/>
    <s v="United States"/>
    <s v="New York City"/>
    <x v="15"/>
    <n v="10009"/>
    <x v="3"/>
    <s v="OFF-AR-10002280"/>
    <x v="1"/>
    <s v="Art"/>
    <x v="33"/>
    <n v="38.82"/>
    <n v="6"/>
    <n v="0"/>
    <n v="17.468999999999998"/>
    <s v="Dec"/>
    <x v="22"/>
    <n v="1"/>
  </r>
  <r>
    <n v="1250"/>
    <s v="CA-2014-115602"/>
    <x v="3"/>
    <d v="2014-12-19T00:00:00"/>
    <d v="2014-12-25T00:00:00"/>
    <x v="1"/>
    <s v="DJ-13630"/>
    <x v="264"/>
    <x v="0"/>
    <s v="United States"/>
    <s v="New York City"/>
    <x v="15"/>
    <n v="10009"/>
    <x v="3"/>
    <s v="FUR-CH-10001708"/>
    <x v="0"/>
    <s v="Chairs"/>
    <x v="884"/>
    <n v="1141.9379999999999"/>
    <n v="9"/>
    <n v="0.1"/>
    <n v="139.57019999999989"/>
    <s v="Dec"/>
    <x v="22"/>
    <n v="0"/>
  </r>
  <r>
    <n v="1251"/>
    <s v="CA-2014-115602"/>
    <x v="3"/>
    <d v="2014-12-19T00:00:00"/>
    <d v="2014-12-25T00:00:00"/>
    <x v="1"/>
    <s v="DJ-13630"/>
    <x v="264"/>
    <x v="0"/>
    <s v="United States"/>
    <s v="New York City"/>
    <x v="15"/>
    <n v="10009"/>
    <x v="3"/>
    <s v="OFF-AP-10000891"/>
    <x v="1"/>
    <s v="Appliances"/>
    <x v="163"/>
    <n v="1704.56"/>
    <n v="13"/>
    <n v="0"/>
    <n v="511.36799999999999"/>
    <s v="Dec"/>
    <x v="22"/>
    <n v="0"/>
  </r>
  <r>
    <n v="1252"/>
    <s v="CA-2014-115602"/>
    <x v="3"/>
    <d v="2014-12-19T00:00:00"/>
    <d v="2014-12-25T00:00:00"/>
    <x v="1"/>
    <s v="DJ-13630"/>
    <x v="264"/>
    <x v="0"/>
    <s v="United States"/>
    <s v="New York City"/>
    <x v="15"/>
    <n v="10009"/>
    <x v="3"/>
    <s v="OFF-AR-10000462"/>
    <x v="1"/>
    <s v="Art"/>
    <x v="885"/>
    <n v="3.2"/>
    <n v="2"/>
    <n v="0"/>
    <n v="1.3760000000000003"/>
    <s v="Dec"/>
    <x v="22"/>
    <n v="0"/>
  </r>
  <r>
    <n v="1253"/>
    <s v="CA-2012-154956"/>
    <x v="1"/>
    <d v="2012-07-04T00:00:00"/>
    <d v="2012-07-09T00:00:00"/>
    <x v="1"/>
    <s v="IM-15070"/>
    <x v="5"/>
    <x v="0"/>
    <s v="United States"/>
    <s v="Milwaukee"/>
    <x v="6"/>
    <n v="53209"/>
    <x v="2"/>
    <s v="TEC-PH-10004165"/>
    <x v="2"/>
    <s v="Phones"/>
    <x v="886"/>
    <n v="1099.96"/>
    <n v="4"/>
    <n v="0"/>
    <n v="285.9896"/>
    <s v="Jul"/>
    <x v="38"/>
    <n v="1"/>
  </r>
  <r>
    <n v="1254"/>
    <s v="CA-2014-144638"/>
    <x v="3"/>
    <d v="2014-03-11T00:00:00"/>
    <d v="2014-03-15T00:00:00"/>
    <x v="1"/>
    <s v="MH-18115"/>
    <x v="414"/>
    <x v="2"/>
    <s v="United States"/>
    <s v="Chester"/>
    <x v="9"/>
    <n v="19013"/>
    <x v="3"/>
    <s v="OFF-AR-10003958"/>
    <x v="1"/>
    <s v="Art"/>
    <x v="679"/>
    <n v="5.2480000000000002"/>
    <n v="2"/>
    <n v="0.2"/>
    <n v="0.59039999999999915"/>
    <s v="Mar"/>
    <x v="42"/>
    <n v="1"/>
  </r>
  <r>
    <n v="1255"/>
    <s v="CA-2014-144638"/>
    <x v="3"/>
    <d v="2014-03-11T00:00:00"/>
    <d v="2014-03-15T00:00:00"/>
    <x v="1"/>
    <s v="MH-18115"/>
    <x v="414"/>
    <x v="2"/>
    <s v="United States"/>
    <s v="Chester"/>
    <x v="9"/>
    <n v="19013"/>
    <x v="3"/>
    <s v="TEC-PH-10000149"/>
    <x v="2"/>
    <s v="Phones"/>
    <x v="419"/>
    <n v="35.909999999999997"/>
    <n v="3"/>
    <n v="0.4"/>
    <n v="-8.3790000000000031"/>
    <s v="Mar"/>
    <x v="42"/>
    <n v="0"/>
  </r>
  <r>
    <n v="1256"/>
    <s v="CA-2014-144638"/>
    <x v="3"/>
    <d v="2014-03-11T00:00:00"/>
    <d v="2014-03-15T00:00:00"/>
    <x v="1"/>
    <s v="MH-18115"/>
    <x v="414"/>
    <x v="2"/>
    <s v="United States"/>
    <s v="Chester"/>
    <x v="9"/>
    <n v="19013"/>
    <x v="3"/>
    <s v="FUR-FU-10003724"/>
    <x v="0"/>
    <s v="Furnishings"/>
    <x v="887"/>
    <n v="6.6959999999999997"/>
    <n v="1"/>
    <n v="0.2"/>
    <n v="0.50219999999999976"/>
    <s v="Mar"/>
    <x v="42"/>
    <n v="0"/>
  </r>
  <r>
    <n v="1257"/>
    <s v="CA-2014-144638"/>
    <x v="3"/>
    <d v="2014-03-11T00:00:00"/>
    <d v="2014-03-15T00:00:00"/>
    <x v="1"/>
    <s v="MH-18115"/>
    <x v="414"/>
    <x v="2"/>
    <s v="United States"/>
    <s v="Chester"/>
    <x v="9"/>
    <n v="19013"/>
    <x v="3"/>
    <s v="FUR-FU-10003535"/>
    <x v="0"/>
    <s v="Furnishings"/>
    <x v="888"/>
    <n v="43.872000000000007"/>
    <n v="2"/>
    <n v="0.2"/>
    <n v="11.516399999999999"/>
    <s v="Mar"/>
    <x v="42"/>
    <n v="0"/>
  </r>
  <r>
    <n v="1258"/>
    <s v="US-2013-168620"/>
    <x v="0"/>
    <d v="2013-12-25T00:00:00"/>
    <d v="2013-12-29T00:00:00"/>
    <x v="0"/>
    <s v="RB-19795"/>
    <x v="176"/>
    <x v="2"/>
    <s v="United States"/>
    <s v="Charlotte"/>
    <x v="3"/>
    <n v="28205"/>
    <x v="0"/>
    <s v="OFF-BI-10001575"/>
    <x v="1"/>
    <s v="Binders"/>
    <x v="577"/>
    <n v="27.882000000000005"/>
    <n v="3"/>
    <n v="0.7"/>
    <n v="-20.446799999999996"/>
    <s v="Dec"/>
    <x v="5"/>
    <n v="1"/>
  </r>
  <r>
    <n v="1259"/>
    <s v="US-2013-168620"/>
    <x v="0"/>
    <d v="2013-12-25T00:00:00"/>
    <d v="2013-12-29T00:00:00"/>
    <x v="0"/>
    <s v="RB-19795"/>
    <x v="176"/>
    <x v="2"/>
    <s v="United States"/>
    <s v="Charlotte"/>
    <x v="3"/>
    <n v="28205"/>
    <x v="0"/>
    <s v="OFF-ST-10003716"/>
    <x v="1"/>
    <s v="Storage"/>
    <x v="889"/>
    <n v="540.048"/>
    <n v="3"/>
    <n v="0.2"/>
    <n v="-47.254199999999997"/>
    <s v="Dec"/>
    <x v="5"/>
    <n v="0"/>
  </r>
  <r>
    <n v="1260"/>
    <s v="US-2013-168620"/>
    <x v="0"/>
    <d v="2013-12-25T00:00:00"/>
    <d v="2013-12-29T00:00:00"/>
    <x v="0"/>
    <s v="RB-19795"/>
    <x v="176"/>
    <x v="2"/>
    <s v="United States"/>
    <s v="Charlotte"/>
    <x v="3"/>
    <n v="28205"/>
    <x v="0"/>
    <s v="TEC-AC-10004469"/>
    <x v="2"/>
    <s v="Accessories"/>
    <x v="238"/>
    <n v="255.68000000000004"/>
    <n v="8"/>
    <n v="0.2"/>
    <n v="76.704000000000008"/>
    <s v="Dec"/>
    <x v="5"/>
    <n v="0"/>
  </r>
  <r>
    <n v="1261"/>
    <s v="CA-2014-117079"/>
    <x v="3"/>
    <d v="2014-10-24T00:00:00"/>
    <d v="2014-10-28T00:00:00"/>
    <x v="1"/>
    <s v="JR-15700"/>
    <x v="415"/>
    <x v="0"/>
    <s v="United States"/>
    <s v="Jacksonville"/>
    <x v="2"/>
    <n v="32216"/>
    <x v="0"/>
    <s v="TEC-PH-10004586"/>
    <x v="2"/>
    <s v="Phones"/>
    <x v="890"/>
    <n v="863.87999999999988"/>
    <n v="3"/>
    <n v="0.2"/>
    <n v="107.98499999999996"/>
    <s v="Oct"/>
    <x v="13"/>
    <n v="1"/>
  </r>
  <r>
    <n v="1262"/>
    <s v="US-2013-144393"/>
    <x v="0"/>
    <d v="2013-10-29T00:00:00"/>
    <d v="2013-11-05T00:00:00"/>
    <x v="1"/>
    <s v="SM-20950"/>
    <x v="416"/>
    <x v="1"/>
    <s v="United States"/>
    <s v="Greenville"/>
    <x v="3"/>
    <n v="27834"/>
    <x v="0"/>
    <s v="OFF-BI-10004236"/>
    <x v="1"/>
    <s v="Binders"/>
    <x v="891"/>
    <n v="17.616000000000003"/>
    <n v="4"/>
    <n v="0.7"/>
    <n v="-14.0928"/>
    <s v="Oct"/>
    <x v="32"/>
    <n v="1"/>
  </r>
  <r>
    <n v="1263"/>
    <s v="CA-2014-105053"/>
    <x v="3"/>
    <d v="2014-07-08T00:00:00"/>
    <d v="2014-07-10T00:00:00"/>
    <x v="0"/>
    <s v="CS-12355"/>
    <x v="394"/>
    <x v="0"/>
    <s v="United States"/>
    <s v="Long Beach"/>
    <x v="15"/>
    <n v="11561"/>
    <x v="3"/>
    <s v="OFF-BI-10001634"/>
    <x v="1"/>
    <s v="Binders"/>
    <x v="24"/>
    <n v="17.472000000000001"/>
    <n v="3"/>
    <n v="0.2"/>
    <n v="6.3336000000000006"/>
    <s v="Jul"/>
    <x v="10"/>
    <n v="1"/>
  </r>
  <r>
    <n v="1264"/>
    <s v="CA-2013-155992"/>
    <x v="0"/>
    <d v="2013-10-02T00:00:00"/>
    <d v="2013-10-03T00:00:00"/>
    <x v="2"/>
    <s v="CC-12220"/>
    <x v="417"/>
    <x v="0"/>
    <s v="United States"/>
    <s v="La Porte"/>
    <x v="14"/>
    <n v="46350"/>
    <x v="2"/>
    <s v="TEC-PH-10000215"/>
    <x v="2"/>
    <s v="Phones"/>
    <x v="139"/>
    <n v="69.900000000000006"/>
    <n v="2"/>
    <n v="0"/>
    <n v="18.873000000000005"/>
    <s v="Oct"/>
    <x v="32"/>
    <n v="1"/>
  </r>
  <r>
    <n v="1265"/>
    <s v="CA-2013-155992"/>
    <x v="0"/>
    <d v="2013-10-02T00:00:00"/>
    <d v="2013-10-03T00:00:00"/>
    <x v="2"/>
    <s v="CC-12220"/>
    <x v="417"/>
    <x v="0"/>
    <s v="United States"/>
    <s v="La Porte"/>
    <x v="14"/>
    <n v="46350"/>
    <x v="2"/>
    <s v="FUR-FU-10003724"/>
    <x v="0"/>
    <s v="Furnishings"/>
    <x v="887"/>
    <n v="41.849999999999994"/>
    <n v="5"/>
    <n v="0"/>
    <n v="10.880999999999998"/>
    <s v="Oct"/>
    <x v="32"/>
    <n v="0"/>
  </r>
  <r>
    <n v="1266"/>
    <s v="CA-2014-110380"/>
    <x v="3"/>
    <d v="2014-09-03T00:00:00"/>
    <d v="2014-09-08T00:00:00"/>
    <x v="1"/>
    <s v="PF-19225"/>
    <x v="418"/>
    <x v="0"/>
    <s v="United States"/>
    <s v="San Francisco"/>
    <x v="1"/>
    <n v="94122"/>
    <x v="1"/>
    <s v="OFF-AR-10000422"/>
    <x v="1"/>
    <s v="Art"/>
    <x v="892"/>
    <n v="6.57"/>
    <n v="3"/>
    <n v="0"/>
    <n v="1.7738999999999998"/>
    <s v="Sep"/>
    <x v="15"/>
    <n v="1"/>
  </r>
  <r>
    <n v="1267"/>
    <s v="US-2011-167738"/>
    <x v="2"/>
    <d v="2011-12-24T00:00:00"/>
    <d v="2011-12-29T00:00:00"/>
    <x v="1"/>
    <s v="JC-16105"/>
    <x v="36"/>
    <x v="1"/>
    <s v="United States"/>
    <s v="Los Angeles"/>
    <x v="1"/>
    <n v="90045"/>
    <x v="1"/>
    <s v="OFF-ST-10003306"/>
    <x v="1"/>
    <s v="Storage"/>
    <x v="380"/>
    <n v="142.86000000000001"/>
    <n v="1"/>
    <n v="0"/>
    <n v="41.429399999999987"/>
    <s v="Dec"/>
    <x v="20"/>
    <n v="1"/>
  </r>
  <r>
    <n v="1268"/>
    <s v="US-2011-167738"/>
    <x v="2"/>
    <d v="2011-12-24T00:00:00"/>
    <d v="2011-12-29T00:00:00"/>
    <x v="1"/>
    <s v="JC-16105"/>
    <x v="36"/>
    <x v="1"/>
    <s v="United States"/>
    <s v="Los Angeles"/>
    <x v="1"/>
    <n v="90045"/>
    <x v="1"/>
    <s v="FUR-CH-10001146"/>
    <x v="0"/>
    <s v="Chairs"/>
    <x v="64"/>
    <n v="292.27200000000005"/>
    <n v="6"/>
    <n v="0.2"/>
    <n v="18.266999999999967"/>
    <s v="Dec"/>
    <x v="20"/>
    <n v="0"/>
  </r>
  <r>
    <n v="1269"/>
    <s v="CA-2014-121412"/>
    <x v="3"/>
    <d v="2014-09-24T00:00:00"/>
    <d v="2014-09-28T00:00:00"/>
    <x v="1"/>
    <s v="BG-11695"/>
    <x v="410"/>
    <x v="1"/>
    <s v="United States"/>
    <s v="Louisville"/>
    <x v="22"/>
    <n v="80027"/>
    <x v="1"/>
    <s v="FUR-FU-10000246"/>
    <x v="0"/>
    <s v="Furnishings"/>
    <x v="386"/>
    <n v="29.328000000000003"/>
    <n v="3"/>
    <n v="0.2"/>
    <n v="3.665999999999995"/>
    <s v="Sep"/>
    <x v="15"/>
    <n v="1"/>
  </r>
  <r>
    <n v="1270"/>
    <s v="CA-2014-100426"/>
    <x v="3"/>
    <d v="2014-06-05T00:00:00"/>
    <d v="2014-06-09T00:00:00"/>
    <x v="1"/>
    <s v="DC-12850"/>
    <x v="419"/>
    <x v="0"/>
    <s v="United States"/>
    <s v="Florence"/>
    <x v="19"/>
    <n v="35630"/>
    <x v="0"/>
    <s v="OFF-PA-10002870"/>
    <x v="1"/>
    <s v="Paper"/>
    <x v="893"/>
    <n v="12.48"/>
    <n v="2"/>
    <n v="0"/>
    <n v="5.6159999999999997"/>
    <s v="Jun"/>
    <x v="27"/>
    <n v="1"/>
  </r>
  <r>
    <n v="1271"/>
    <s v="US-2013-103646"/>
    <x v="0"/>
    <d v="2013-04-22T00:00:00"/>
    <d v="2013-04-27T00:00:00"/>
    <x v="1"/>
    <s v="SP-20545"/>
    <x v="259"/>
    <x v="1"/>
    <s v="United States"/>
    <s v="Chicago"/>
    <x v="10"/>
    <n v="60623"/>
    <x v="2"/>
    <s v="OFF-ST-10000563"/>
    <x v="1"/>
    <s v="Storage"/>
    <x v="894"/>
    <n v="102.33600000000001"/>
    <n v="4"/>
    <n v="0.2"/>
    <n v="-12.792000000000002"/>
    <s v="Apr"/>
    <x v="25"/>
    <n v="1"/>
  </r>
  <r>
    <n v="1272"/>
    <s v="US-2013-103646"/>
    <x v="0"/>
    <d v="2013-04-22T00:00:00"/>
    <d v="2013-04-27T00:00:00"/>
    <x v="1"/>
    <s v="SP-20545"/>
    <x v="259"/>
    <x v="1"/>
    <s v="United States"/>
    <s v="Chicago"/>
    <x v="10"/>
    <n v="60623"/>
    <x v="2"/>
    <s v="OFF-AP-10004487"/>
    <x v="1"/>
    <s v="Appliances"/>
    <x v="715"/>
    <n v="48.791999999999987"/>
    <n v="3"/>
    <n v="0.8"/>
    <n v="-126.85920000000002"/>
    <s v="Apr"/>
    <x v="25"/>
    <n v="0"/>
  </r>
  <r>
    <n v="1273"/>
    <s v="US-2013-103646"/>
    <x v="0"/>
    <d v="2013-04-22T00:00:00"/>
    <d v="2013-04-27T00:00:00"/>
    <x v="1"/>
    <s v="SP-20545"/>
    <x v="259"/>
    <x v="1"/>
    <s v="United States"/>
    <s v="Chicago"/>
    <x v="10"/>
    <n v="60623"/>
    <x v="2"/>
    <s v="OFF-BI-10002854"/>
    <x v="1"/>
    <s v="Binders"/>
    <x v="895"/>
    <n v="44.847999999999992"/>
    <n v="8"/>
    <n v="0.8"/>
    <n v="-67.27200000000002"/>
    <s v="Apr"/>
    <x v="25"/>
    <n v="0"/>
  </r>
  <r>
    <n v="1274"/>
    <s v="CA-2013-119186"/>
    <x v="0"/>
    <d v="2013-05-27T00:00:00"/>
    <d v="2013-05-27T00:00:00"/>
    <x v="3"/>
    <s v="MS-17710"/>
    <x v="384"/>
    <x v="0"/>
    <s v="United States"/>
    <s v="Fort Worth"/>
    <x v="5"/>
    <n v="76106"/>
    <x v="2"/>
    <s v="OFF-PA-10004621"/>
    <x v="1"/>
    <s v="Paper"/>
    <x v="738"/>
    <n v="10.368000000000002"/>
    <n v="2"/>
    <n v="0.2"/>
    <n v="3.6288"/>
    <s v="May"/>
    <x v="35"/>
    <n v="1"/>
  </r>
  <r>
    <n v="1275"/>
    <s v="CA-2013-119186"/>
    <x v="0"/>
    <d v="2013-05-27T00:00:00"/>
    <d v="2013-05-27T00:00:00"/>
    <x v="3"/>
    <s v="MS-17710"/>
    <x v="384"/>
    <x v="0"/>
    <s v="United States"/>
    <s v="Fort Worth"/>
    <x v="5"/>
    <n v="76106"/>
    <x v="2"/>
    <s v="FUR-CH-10001973"/>
    <x v="0"/>
    <s v="Chairs"/>
    <x v="896"/>
    <n v="388.42999999999995"/>
    <n v="5"/>
    <n v="0.3"/>
    <n v="-88.783999999999978"/>
    <s v="May"/>
    <x v="35"/>
    <n v="0"/>
  </r>
  <r>
    <n v="1276"/>
    <s v="CA-2013-119186"/>
    <x v="0"/>
    <d v="2013-05-27T00:00:00"/>
    <d v="2013-05-27T00:00:00"/>
    <x v="3"/>
    <s v="MS-17710"/>
    <x v="384"/>
    <x v="0"/>
    <s v="United States"/>
    <s v="Fort Worth"/>
    <x v="5"/>
    <n v="76106"/>
    <x v="2"/>
    <s v="OFF-PA-10004040"/>
    <x v="1"/>
    <s v="Paper"/>
    <x v="99"/>
    <n v="14.352000000000002"/>
    <n v="3"/>
    <n v="0.2"/>
    <n v="5.2026000000000003"/>
    <s v="May"/>
    <x v="35"/>
    <n v="0"/>
  </r>
  <r>
    <n v="1277"/>
    <s v="CA-2013-119186"/>
    <x v="0"/>
    <d v="2013-05-27T00:00:00"/>
    <d v="2013-05-27T00:00:00"/>
    <x v="3"/>
    <s v="MS-17710"/>
    <x v="384"/>
    <x v="0"/>
    <s v="United States"/>
    <s v="Fort Worth"/>
    <x v="5"/>
    <n v="76106"/>
    <x v="2"/>
    <s v="TEC-AC-10000580"/>
    <x v="2"/>
    <s v="Accessories"/>
    <x v="897"/>
    <n v="63.991999999999997"/>
    <n v="1"/>
    <n v="0.2"/>
    <n v="-7.1990999999999961"/>
    <s v="May"/>
    <x v="35"/>
    <n v="0"/>
  </r>
  <r>
    <n v="1278"/>
    <s v="CA-2013-148698"/>
    <x v="0"/>
    <d v="2013-05-03T00:00:00"/>
    <d v="2013-05-08T00:00:00"/>
    <x v="1"/>
    <s v="BD-11770"/>
    <x v="420"/>
    <x v="0"/>
    <s v="United States"/>
    <s v="Houston"/>
    <x v="5"/>
    <n v="77070"/>
    <x v="2"/>
    <s v="OFF-AR-10004022"/>
    <x v="1"/>
    <s v="Art"/>
    <x v="898"/>
    <n v="86.352000000000004"/>
    <n v="3"/>
    <n v="0.2"/>
    <n v="5.3969999999999914"/>
    <s v="May"/>
    <x v="35"/>
    <n v="1"/>
  </r>
  <r>
    <n v="1279"/>
    <s v="CA-2011-163293"/>
    <x v="2"/>
    <d v="2011-09-08T00:00:00"/>
    <d v="2011-09-11T00:00:00"/>
    <x v="2"/>
    <s v="KC-16255"/>
    <x v="346"/>
    <x v="1"/>
    <s v="United States"/>
    <s v="Macon"/>
    <x v="32"/>
    <n v="31204"/>
    <x v="0"/>
    <s v="TEC-AC-10004209"/>
    <x v="2"/>
    <s v="Accessories"/>
    <x v="899"/>
    <n v="32.97"/>
    <n v="3"/>
    <n v="0"/>
    <n v="12.8583"/>
    <s v="Sep"/>
    <x v="30"/>
    <n v="1"/>
  </r>
  <r>
    <n v="1280"/>
    <s v="CA-2011-163293"/>
    <x v="2"/>
    <d v="2011-09-08T00:00:00"/>
    <d v="2011-09-11T00:00:00"/>
    <x v="2"/>
    <s v="KC-16255"/>
    <x v="346"/>
    <x v="1"/>
    <s v="United States"/>
    <s v="Macon"/>
    <x v="32"/>
    <n v="31204"/>
    <x v="0"/>
    <s v="TEC-AC-10000023"/>
    <x v="2"/>
    <s v="Accessories"/>
    <x v="900"/>
    <n v="83.88"/>
    <n v="4"/>
    <n v="0"/>
    <n v="30.196799999999996"/>
    <s v="Sep"/>
    <x v="30"/>
    <n v="0"/>
  </r>
  <r>
    <n v="1281"/>
    <s v="CA-2013-160815"/>
    <x v="0"/>
    <d v="2013-09-06T00:00:00"/>
    <d v="2013-09-07T00:00:00"/>
    <x v="2"/>
    <s v="TR-21325"/>
    <x v="309"/>
    <x v="0"/>
    <s v="United States"/>
    <s v="Cedar Rapids"/>
    <x v="23"/>
    <n v="52402"/>
    <x v="2"/>
    <s v="TEC-PH-10003505"/>
    <x v="2"/>
    <s v="Phones"/>
    <x v="901"/>
    <n v="278.39999999999998"/>
    <n v="3"/>
    <n v="0"/>
    <n v="80.735999999999976"/>
    <s v="Sep"/>
    <x v="21"/>
    <n v="1"/>
  </r>
  <r>
    <n v="1282"/>
    <s v="CA-2014-122154"/>
    <x v="3"/>
    <d v="2014-04-10T00:00:00"/>
    <d v="2014-04-12T00:00:00"/>
    <x v="2"/>
    <s v="SA-20830"/>
    <x v="193"/>
    <x v="0"/>
    <s v="United States"/>
    <s v="Jacksonville"/>
    <x v="2"/>
    <n v="32216"/>
    <x v="0"/>
    <s v="OFF-LA-10000121"/>
    <x v="1"/>
    <s v="Labels"/>
    <x v="902"/>
    <n v="15.120000000000001"/>
    <n v="3"/>
    <n v="0.2"/>
    <n v="4.9139999999999988"/>
    <s v="Apr"/>
    <x v="4"/>
    <n v="1"/>
  </r>
  <r>
    <n v="1283"/>
    <s v="CA-2014-122154"/>
    <x v="3"/>
    <d v="2014-04-10T00:00:00"/>
    <d v="2014-04-12T00:00:00"/>
    <x v="2"/>
    <s v="SA-20830"/>
    <x v="193"/>
    <x v="0"/>
    <s v="United States"/>
    <s v="Jacksonville"/>
    <x v="2"/>
    <n v="32216"/>
    <x v="0"/>
    <s v="OFF-BI-10002026"/>
    <x v="1"/>
    <s v="Binders"/>
    <x v="903"/>
    <n v="17.430000000000003"/>
    <n v="1"/>
    <n v="0.7"/>
    <n v="-13.363000000000003"/>
    <s v="Apr"/>
    <x v="4"/>
    <n v="0"/>
  </r>
  <r>
    <n v="1284"/>
    <s v="CA-2014-122154"/>
    <x v="3"/>
    <d v="2014-04-10T00:00:00"/>
    <d v="2014-04-12T00:00:00"/>
    <x v="2"/>
    <s v="SA-20830"/>
    <x v="193"/>
    <x v="0"/>
    <s v="United States"/>
    <s v="Jacksonville"/>
    <x v="2"/>
    <n v="32216"/>
    <x v="0"/>
    <s v="OFF-PA-10000994"/>
    <x v="1"/>
    <s v="Paper"/>
    <x v="904"/>
    <n v="251.64"/>
    <n v="3"/>
    <n v="0.2"/>
    <n v="88.073999999999984"/>
    <s v="Apr"/>
    <x v="4"/>
    <n v="0"/>
  </r>
  <r>
    <n v="1285"/>
    <s v="US-2012-149692"/>
    <x v="1"/>
    <d v="2012-12-06T00:00:00"/>
    <d v="2012-12-12T00:00:00"/>
    <x v="1"/>
    <s v="KW-16435"/>
    <x v="147"/>
    <x v="0"/>
    <s v="United States"/>
    <s v="Austin"/>
    <x v="5"/>
    <n v="78745"/>
    <x v="2"/>
    <s v="OFF-BI-10002813"/>
    <x v="1"/>
    <s v="Binders"/>
    <x v="905"/>
    <n v="2.7719999999999994"/>
    <n v="7"/>
    <n v="0.8"/>
    <n v="-4.8510000000000009"/>
    <s v="Dec"/>
    <x v="14"/>
    <n v="1"/>
  </r>
  <r>
    <n v="1286"/>
    <s v="CA-2013-119445"/>
    <x v="0"/>
    <d v="2013-06-27T00:00:00"/>
    <d v="2013-07-04T00:00:00"/>
    <x v="1"/>
    <s v="GM-14500"/>
    <x v="421"/>
    <x v="0"/>
    <s v="United States"/>
    <s v="Providence"/>
    <x v="34"/>
    <n v="2908"/>
    <x v="3"/>
    <s v="OFF-ST-10000617"/>
    <x v="1"/>
    <s v="Storage"/>
    <x v="379"/>
    <n v="14.9"/>
    <n v="5"/>
    <n v="0"/>
    <n v="1.0429999999999984"/>
    <s v="Jun"/>
    <x v="1"/>
    <n v="1"/>
  </r>
  <r>
    <n v="1287"/>
    <s v="CA-2012-124268"/>
    <x v="1"/>
    <d v="2012-07-04T00:00:00"/>
    <d v="2012-07-08T00:00:00"/>
    <x v="1"/>
    <s v="AD-10180"/>
    <x v="57"/>
    <x v="2"/>
    <s v="United States"/>
    <s v="New York City"/>
    <x v="15"/>
    <n v="10035"/>
    <x v="3"/>
    <s v="OFF-AR-10004817"/>
    <x v="1"/>
    <s v="Art"/>
    <x v="906"/>
    <n v="15.48"/>
    <n v="3"/>
    <n v="0"/>
    <n v="4.4891999999999985"/>
    <s v="Jul"/>
    <x v="38"/>
    <n v="1"/>
  </r>
  <r>
    <n v="1288"/>
    <s v="CA-2013-154711"/>
    <x v="0"/>
    <d v="2013-11-23T00:00:00"/>
    <d v="2013-11-27T00:00:00"/>
    <x v="1"/>
    <s v="TB-21355"/>
    <x v="422"/>
    <x v="1"/>
    <s v="United States"/>
    <s v="New York City"/>
    <x v="15"/>
    <n v="10009"/>
    <x v="3"/>
    <s v="FUR-FU-10000397"/>
    <x v="0"/>
    <s v="Furnishings"/>
    <x v="63"/>
    <n v="39.880000000000003"/>
    <n v="2"/>
    <n v="0"/>
    <n v="11.166400000000003"/>
    <s v="Nov"/>
    <x v="0"/>
    <n v="1"/>
  </r>
  <r>
    <n v="1289"/>
    <s v="CA-2013-154711"/>
    <x v="0"/>
    <d v="2013-11-23T00:00:00"/>
    <d v="2013-11-27T00:00:00"/>
    <x v="1"/>
    <s v="TB-21355"/>
    <x v="422"/>
    <x v="1"/>
    <s v="United States"/>
    <s v="New York City"/>
    <x v="15"/>
    <n v="10009"/>
    <x v="3"/>
    <s v="OFF-BI-10000605"/>
    <x v="1"/>
    <s v="Binders"/>
    <x v="531"/>
    <n v="12.192"/>
    <n v="4"/>
    <n v="0.2"/>
    <n v="4.1147999999999989"/>
    <s v="Nov"/>
    <x v="0"/>
    <n v="0"/>
  </r>
  <r>
    <n v="1290"/>
    <s v="CA-2013-154711"/>
    <x v="0"/>
    <d v="2013-11-23T00:00:00"/>
    <d v="2013-11-27T00:00:00"/>
    <x v="1"/>
    <s v="TB-21355"/>
    <x v="422"/>
    <x v="1"/>
    <s v="United States"/>
    <s v="New York City"/>
    <x v="15"/>
    <n v="10009"/>
    <x v="3"/>
    <s v="OFF-AR-10001860"/>
    <x v="1"/>
    <s v="Art"/>
    <x v="907"/>
    <n v="20.82"/>
    <n v="3"/>
    <n v="0"/>
    <n v="7.4952000000000005"/>
    <s v="Nov"/>
    <x v="0"/>
    <n v="0"/>
  </r>
  <r>
    <n v="1291"/>
    <s v="CA-2013-163384"/>
    <x v="0"/>
    <d v="2013-11-11T00:00:00"/>
    <d v="2013-11-13T00:00:00"/>
    <x v="2"/>
    <s v="CC-12430"/>
    <x v="254"/>
    <x v="2"/>
    <s v="United States"/>
    <s v="San Francisco"/>
    <x v="1"/>
    <n v="94122"/>
    <x v="1"/>
    <s v="OFF-BI-10004970"/>
    <x v="1"/>
    <s v="Binders"/>
    <x v="908"/>
    <n v="13.216000000000001"/>
    <n v="4"/>
    <n v="0.2"/>
    <n v="4.4603999999999999"/>
    <s v="Nov"/>
    <x v="0"/>
    <n v="1"/>
  </r>
  <r>
    <n v="1292"/>
    <s v="CA-2013-163384"/>
    <x v="0"/>
    <d v="2013-11-11T00:00:00"/>
    <d v="2013-11-13T00:00:00"/>
    <x v="2"/>
    <s v="CC-12430"/>
    <x v="254"/>
    <x v="2"/>
    <s v="United States"/>
    <s v="San Francisco"/>
    <x v="1"/>
    <n v="94122"/>
    <x v="1"/>
    <s v="OFF-PA-10003172"/>
    <x v="1"/>
    <s v="Paper"/>
    <x v="846"/>
    <n v="32.400000000000006"/>
    <n v="5"/>
    <n v="0"/>
    <n v="15.552000000000001"/>
    <s v="Nov"/>
    <x v="0"/>
    <n v="0"/>
  </r>
  <r>
    <n v="1293"/>
    <s v="CA-2012-101707"/>
    <x v="1"/>
    <d v="2012-08-27T00:00:00"/>
    <d v="2012-09-01T00:00:00"/>
    <x v="1"/>
    <s v="PF-19165"/>
    <x v="58"/>
    <x v="0"/>
    <s v="United States"/>
    <s v="San Diego"/>
    <x v="1"/>
    <n v="92105"/>
    <x v="1"/>
    <s v="OFF-SU-10001218"/>
    <x v="1"/>
    <s v="Supplies"/>
    <x v="133"/>
    <n v="32.94"/>
    <n v="3"/>
    <n v="0"/>
    <n v="9.2232000000000021"/>
    <s v="Aug"/>
    <x v="37"/>
    <n v="1"/>
  </r>
  <r>
    <n v="1294"/>
    <s v="CA-2012-101707"/>
    <x v="1"/>
    <d v="2012-08-27T00:00:00"/>
    <d v="2012-09-01T00:00:00"/>
    <x v="1"/>
    <s v="PF-19165"/>
    <x v="58"/>
    <x v="0"/>
    <s v="United States"/>
    <s v="San Diego"/>
    <x v="1"/>
    <n v="92105"/>
    <x v="1"/>
    <s v="OFF-PA-10002968"/>
    <x v="1"/>
    <s v="Paper"/>
    <x v="909"/>
    <n v="114.2"/>
    <n v="5"/>
    <n v="0"/>
    <n v="52.531999999999996"/>
    <s v="Aug"/>
    <x v="37"/>
    <n v="0"/>
  </r>
  <r>
    <n v="1295"/>
    <s v="CA-2012-101707"/>
    <x v="1"/>
    <d v="2012-08-27T00:00:00"/>
    <d v="2012-09-01T00:00:00"/>
    <x v="1"/>
    <s v="PF-19165"/>
    <x v="58"/>
    <x v="0"/>
    <s v="United States"/>
    <s v="San Diego"/>
    <x v="1"/>
    <n v="92105"/>
    <x v="1"/>
    <s v="OFF-LA-10000134"/>
    <x v="1"/>
    <s v="Labels"/>
    <x v="85"/>
    <n v="3.08"/>
    <n v="1"/>
    <n v="0"/>
    <n v="1.4783999999999999"/>
    <s v="Aug"/>
    <x v="37"/>
    <n v="0"/>
  </r>
  <r>
    <n v="1296"/>
    <s v="CA-2012-138898"/>
    <x v="1"/>
    <d v="2012-05-25T00:00:00"/>
    <d v="2012-05-29T00:00:00"/>
    <x v="1"/>
    <s v="JH-16180"/>
    <x v="423"/>
    <x v="0"/>
    <s v="United States"/>
    <s v="Pueblo"/>
    <x v="22"/>
    <n v="81001"/>
    <x v="1"/>
    <s v="OFF-AP-10004487"/>
    <x v="1"/>
    <s v="Appliances"/>
    <x v="715"/>
    <n v="845.72799999999995"/>
    <n v="13"/>
    <n v="0.2"/>
    <n v="84.572799999999944"/>
    <s v="May"/>
    <x v="33"/>
    <n v="1"/>
  </r>
  <r>
    <n v="1297"/>
    <s v="CA-2014-115427"/>
    <x v="3"/>
    <d v="2014-12-31T00:00:00"/>
    <d v="2015-01-04T00:00:00"/>
    <x v="1"/>
    <s v="EB-13975"/>
    <x v="424"/>
    <x v="1"/>
    <s v="United States"/>
    <s v="Fairfield"/>
    <x v="1"/>
    <n v="94533"/>
    <x v="1"/>
    <s v="OFF-BI-10002103"/>
    <x v="1"/>
    <s v="Binders"/>
    <x v="525"/>
    <n v="13.904"/>
    <n v="2"/>
    <n v="0.2"/>
    <n v="4.5187999999999997"/>
    <s v="Dec"/>
    <x v="22"/>
    <n v="1"/>
  </r>
  <r>
    <n v="1298"/>
    <s v="CA-2014-115427"/>
    <x v="3"/>
    <d v="2014-12-31T00:00:00"/>
    <d v="2015-01-04T00:00:00"/>
    <x v="1"/>
    <s v="EB-13975"/>
    <x v="424"/>
    <x v="1"/>
    <s v="United States"/>
    <s v="Fairfield"/>
    <x v="1"/>
    <n v="94533"/>
    <x v="1"/>
    <s v="OFF-BI-10004632"/>
    <x v="1"/>
    <s v="Binders"/>
    <x v="910"/>
    <n v="20.72"/>
    <n v="2"/>
    <n v="0.2"/>
    <n v="6.4749999999999979"/>
    <s v="Dec"/>
    <x v="22"/>
    <n v="0"/>
  </r>
  <r>
    <n v="1299"/>
    <s v="CA-2013-134425"/>
    <x v="0"/>
    <d v="2013-12-09T00:00:00"/>
    <d v="2013-12-13T00:00:00"/>
    <x v="0"/>
    <s v="QJ-19255"/>
    <x v="425"/>
    <x v="1"/>
    <s v="United States"/>
    <s v="Saint Paul"/>
    <x v="11"/>
    <n v="55106"/>
    <x v="2"/>
    <s v="TEC-PH-10003555"/>
    <x v="2"/>
    <s v="Phones"/>
    <x v="457"/>
    <n v="114.94999999999999"/>
    <n v="5"/>
    <n v="0"/>
    <n v="2.2990000000000066"/>
    <s v="Dec"/>
    <x v="5"/>
    <n v="1"/>
  </r>
  <r>
    <n v="1300"/>
    <s v="CA-2012-121391"/>
    <x v="1"/>
    <d v="2012-10-04T00:00:00"/>
    <d v="2012-10-07T00:00:00"/>
    <x v="2"/>
    <s v="AA-10315"/>
    <x v="397"/>
    <x v="0"/>
    <s v="United States"/>
    <s v="San Francisco"/>
    <x v="1"/>
    <n v="94109"/>
    <x v="1"/>
    <s v="OFF-ST-10001590"/>
    <x v="1"/>
    <s v="Storage"/>
    <x v="146"/>
    <n v="26.96"/>
    <n v="2"/>
    <n v="0"/>
    <n v="7.0095999999999989"/>
    <s v="Oct"/>
    <x v="2"/>
    <n v="1"/>
  </r>
  <r>
    <n v="1301"/>
    <s v="CA-2013-137043"/>
    <x v="0"/>
    <d v="2013-12-24T00:00:00"/>
    <d v="2013-12-26T00:00:00"/>
    <x v="0"/>
    <s v="LC-17140"/>
    <x v="95"/>
    <x v="0"/>
    <s v="United States"/>
    <s v="Springfield"/>
    <x v="17"/>
    <n v="22153"/>
    <x v="0"/>
    <s v="FUR-FU-10003664"/>
    <x v="0"/>
    <s v="Furnishings"/>
    <x v="35"/>
    <n v="572.76"/>
    <n v="6"/>
    <n v="0"/>
    <n v="166.10039999999995"/>
    <s v="Dec"/>
    <x v="5"/>
    <n v="1"/>
  </r>
  <r>
    <n v="1302"/>
    <s v="CA-2013-137043"/>
    <x v="0"/>
    <d v="2013-12-24T00:00:00"/>
    <d v="2013-12-26T00:00:00"/>
    <x v="0"/>
    <s v="LC-17140"/>
    <x v="95"/>
    <x v="0"/>
    <s v="United States"/>
    <s v="Springfield"/>
    <x v="17"/>
    <n v="22153"/>
    <x v="0"/>
    <s v="FUR-FU-10003664"/>
    <x v="0"/>
    <s v="Furnishings"/>
    <x v="35"/>
    <n v="286.38"/>
    <n v="3"/>
    <n v="0"/>
    <n v="83.050199999999975"/>
    <s v="Dec"/>
    <x v="5"/>
    <n v="0"/>
  </r>
  <r>
    <n v="1303"/>
    <s v="CA-2012-115847"/>
    <x v="1"/>
    <d v="2012-09-19T00:00:00"/>
    <d v="2012-09-24T00:00:00"/>
    <x v="0"/>
    <s v="TC-21535"/>
    <x v="426"/>
    <x v="2"/>
    <s v="United States"/>
    <s v="Arlington"/>
    <x v="17"/>
    <n v="22204"/>
    <x v="0"/>
    <s v="FUR-BO-10003433"/>
    <x v="0"/>
    <s v="Bookcases"/>
    <x v="911"/>
    <n v="61.96"/>
    <n v="2"/>
    <n v="0"/>
    <n v="4.3371999999999957"/>
    <s v="Sep"/>
    <x v="11"/>
    <n v="1"/>
  </r>
  <r>
    <n v="1304"/>
    <s v="US-2014-126179"/>
    <x v="3"/>
    <d v="2014-07-04T00:00:00"/>
    <d v="2014-07-08T00:00:00"/>
    <x v="1"/>
    <s v="CS-12460"/>
    <x v="427"/>
    <x v="0"/>
    <s v="United States"/>
    <s v="Columbus"/>
    <x v="32"/>
    <n v="31907"/>
    <x v="0"/>
    <s v="FUR-FU-10002554"/>
    <x v="0"/>
    <s v="Furnishings"/>
    <x v="912"/>
    <n v="23.99"/>
    <n v="1"/>
    <n v="0"/>
    <n v="5.5176999999999978"/>
    <s v="Jul"/>
    <x v="10"/>
    <n v="1"/>
  </r>
  <r>
    <n v="1305"/>
    <s v="US-2014-126179"/>
    <x v="3"/>
    <d v="2014-07-04T00:00:00"/>
    <d v="2014-07-08T00:00:00"/>
    <x v="1"/>
    <s v="CS-12460"/>
    <x v="427"/>
    <x v="0"/>
    <s v="United States"/>
    <s v="Columbus"/>
    <x v="32"/>
    <n v="31907"/>
    <x v="0"/>
    <s v="TEC-PH-10001557"/>
    <x v="2"/>
    <s v="Phones"/>
    <x v="658"/>
    <n v="287.96999999999997"/>
    <n v="3"/>
    <n v="0"/>
    <n v="77.751899999999992"/>
    <s v="Jul"/>
    <x v="10"/>
    <n v="0"/>
  </r>
  <r>
    <n v="1306"/>
    <s v="CA-2013-101966"/>
    <x v="0"/>
    <d v="2013-07-15T00:00:00"/>
    <d v="2013-07-17T00:00:00"/>
    <x v="0"/>
    <s v="BM-11785"/>
    <x v="298"/>
    <x v="0"/>
    <s v="United States"/>
    <s v="Houston"/>
    <x v="5"/>
    <n v="77036"/>
    <x v="2"/>
    <s v="TEC-PH-10003437"/>
    <x v="2"/>
    <s v="Phones"/>
    <x v="913"/>
    <n v="419.94399999999996"/>
    <n v="7"/>
    <n v="0.2"/>
    <n v="52.492999999999967"/>
    <s v="Jul"/>
    <x v="16"/>
    <n v="1"/>
  </r>
  <r>
    <n v="1307"/>
    <s v="CA-2013-141397"/>
    <x v="0"/>
    <d v="2013-06-21T00:00:00"/>
    <d v="2013-06-22T00:00:00"/>
    <x v="2"/>
    <s v="RC-19825"/>
    <x v="116"/>
    <x v="0"/>
    <s v="United States"/>
    <s v="Pasadena"/>
    <x v="1"/>
    <n v="91104"/>
    <x v="1"/>
    <s v="OFF-PA-10002986"/>
    <x v="1"/>
    <s v="Paper"/>
    <x v="477"/>
    <n v="46.76"/>
    <n v="7"/>
    <n v="0"/>
    <n v="22.444800000000001"/>
    <s v="Jun"/>
    <x v="1"/>
    <n v="1"/>
  </r>
  <r>
    <n v="1308"/>
    <s v="CA-2013-141397"/>
    <x v="0"/>
    <d v="2013-06-21T00:00:00"/>
    <d v="2013-06-22T00:00:00"/>
    <x v="2"/>
    <s v="RC-19825"/>
    <x v="116"/>
    <x v="0"/>
    <s v="United States"/>
    <s v="Pasadena"/>
    <x v="1"/>
    <n v="91104"/>
    <x v="1"/>
    <s v="OFF-BI-10000320"/>
    <x v="1"/>
    <s v="Binders"/>
    <x v="768"/>
    <n v="17.712"/>
    <n v="3"/>
    <n v="0.2"/>
    <n v="6.4206000000000012"/>
    <s v="Jun"/>
    <x v="1"/>
    <n v="0"/>
  </r>
  <r>
    <n v="1309"/>
    <s v="CA-2013-141397"/>
    <x v="0"/>
    <d v="2013-06-21T00:00:00"/>
    <d v="2013-06-22T00:00:00"/>
    <x v="2"/>
    <s v="RC-19825"/>
    <x v="116"/>
    <x v="0"/>
    <s v="United States"/>
    <s v="Pasadena"/>
    <x v="1"/>
    <n v="91104"/>
    <x v="1"/>
    <s v="OFF-AP-10003971"/>
    <x v="1"/>
    <s v="Appliances"/>
    <x v="914"/>
    <n v="21.78"/>
    <n v="2"/>
    <n v="0"/>
    <n v="5.6628000000000007"/>
    <s v="Jun"/>
    <x v="1"/>
    <n v="0"/>
  </r>
  <r>
    <n v="1310"/>
    <s v="CA-2013-141397"/>
    <x v="0"/>
    <d v="2013-06-21T00:00:00"/>
    <d v="2013-06-22T00:00:00"/>
    <x v="2"/>
    <s v="RC-19825"/>
    <x v="116"/>
    <x v="0"/>
    <s v="United States"/>
    <s v="Pasadena"/>
    <x v="1"/>
    <n v="91104"/>
    <x v="1"/>
    <s v="OFF-ST-10001469"/>
    <x v="1"/>
    <s v="Storage"/>
    <x v="394"/>
    <n v="161.94"/>
    <n v="3"/>
    <n v="0"/>
    <n v="9.716399999999993"/>
    <s v="Jun"/>
    <x v="1"/>
    <n v="0"/>
  </r>
  <r>
    <n v="1311"/>
    <s v="CA-2013-141397"/>
    <x v="0"/>
    <d v="2013-06-21T00:00:00"/>
    <d v="2013-06-22T00:00:00"/>
    <x v="2"/>
    <s v="RC-19825"/>
    <x v="116"/>
    <x v="0"/>
    <s v="United States"/>
    <s v="Pasadena"/>
    <x v="1"/>
    <n v="91104"/>
    <x v="1"/>
    <s v="FUR-CH-10003846"/>
    <x v="0"/>
    <s v="Chairs"/>
    <x v="915"/>
    <n v="161.56800000000001"/>
    <n v="2"/>
    <n v="0.2"/>
    <n v="-8.0783999999999949"/>
    <s v="Jun"/>
    <x v="1"/>
    <n v="0"/>
  </r>
  <r>
    <n v="1312"/>
    <s v="CA-2013-141082"/>
    <x v="0"/>
    <d v="2013-12-10T00:00:00"/>
    <d v="2013-12-14T00:00:00"/>
    <x v="1"/>
    <s v="FM-14380"/>
    <x v="248"/>
    <x v="0"/>
    <s v="United States"/>
    <s v="Lawrence"/>
    <x v="31"/>
    <n v="1841"/>
    <x v="3"/>
    <s v="OFF-LA-10001404"/>
    <x v="1"/>
    <s v="Labels"/>
    <x v="916"/>
    <n v="3.69"/>
    <n v="1"/>
    <n v="0"/>
    <n v="1.7343"/>
    <s v="Dec"/>
    <x v="5"/>
    <n v="1"/>
  </r>
  <r>
    <n v="1313"/>
    <s v="CA-2013-141082"/>
    <x v="0"/>
    <d v="2013-12-10T00:00:00"/>
    <d v="2013-12-14T00:00:00"/>
    <x v="1"/>
    <s v="FM-14380"/>
    <x v="248"/>
    <x v="0"/>
    <s v="United States"/>
    <s v="Lawrence"/>
    <x v="31"/>
    <n v="1841"/>
    <x v="3"/>
    <s v="OFF-LA-10001474"/>
    <x v="1"/>
    <s v="Labels"/>
    <x v="917"/>
    <n v="122.12"/>
    <n v="4"/>
    <n v="0"/>
    <n v="56.175200000000004"/>
    <s v="Dec"/>
    <x v="5"/>
    <n v="0"/>
  </r>
  <r>
    <n v="1314"/>
    <s v="US-2013-134488"/>
    <x v="0"/>
    <d v="2013-09-25T00:00:00"/>
    <d v="2013-10-02T00:00:00"/>
    <x v="1"/>
    <s v="PK-19075"/>
    <x v="7"/>
    <x v="0"/>
    <s v="United States"/>
    <s v="Columbus"/>
    <x v="24"/>
    <n v="43229"/>
    <x v="3"/>
    <s v="FUR-CH-10003199"/>
    <x v="0"/>
    <s v="Chairs"/>
    <x v="631"/>
    <n v="155.37199999999999"/>
    <n v="2"/>
    <n v="0.3"/>
    <n v="-13.317599999999999"/>
    <s v="Sep"/>
    <x v="21"/>
    <n v="1"/>
  </r>
  <r>
    <n v="1315"/>
    <s v="CA-2013-145919"/>
    <x v="0"/>
    <d v="2013-12-19T00:00:00"/>
    <d v="2013-12-24T00:00:00"/>
    <x v="1"/>
    <s v="HG-14965"/>
    <x v="428"/>
    <x v="1"/>
    <s v="United States"/>
    <s v="Los Angeles"/>
    <x v="1"/>
    <n v="90032"/>
    <x v="1"/>
    <s v="OFF-PA-10003072"/>
    <x v="1"/>
    <s v="Paper"/>
    <x v="918"/>
    <n v="38.880000000000003"/>
    <n v="6"/>
    <n v="0"/>
    <n v="18.662400000000002"/>
    <s v="Dec"/>
    <x v="5"/>
    <n v="1"/>
  </r>
  <r>
    <n v="1316"/>
    <s v="CA-2013-145919"/>
    <x v="0"/>
    <d v="2013-12-19T00:00:00"/>
    <d v="2013-12-24T00:00:00"/>
    <x v="1"/>
    <s v="HG-14965"/>
    <x v="428"/>
    <x v="1"/>
    <s v="United States"/>
    <s v="Los Angeles"/>
    <x v="1"/>
    <n v="90032"/>
    <x v="1"/>
    <s v="FUR-FU-10004960"/>
    <x v="0"/>
    <s v="Furnishings"/>
    <x v="919"/>
    <n v="183.84"/>
    <n v="8"/>
    <n v="0"/>
    <n v="62.505600000000001"/>
    <s v="Dec"/>
    <x v="5"/>
    <n v="0"/>
  </r>
  <r>
    <n v="1317"/>
    <s v="CA-2013-145919"/>
    <x v="0"/>
    <d v="2013-12-19T00:00:00"/>
    <d v="2013-12-24T00:00:00"/>
    <x v="1"/>
    <s v="HG-14965"/>
    <x v="428"/>
    <x v="1"/>
    <s v="United States"/>
    <s v="Los Angeles"/>
    <x v="1"/>
    <n v="90032"/>
    <x v="1"/>
    <s v="OFF-SU-10003505"/>
    <x v="1"/>
    <s v="Supplies"/>
    <x v="408"/>
    <n v="579.29999999999995"/>
    <n v="5"/>
    <n v="0"/>
    <n v="28.964999999999961"/>
    <s v="Dec"/>
    <x v="5"/>
    <n v="0"/>
  </r>
  <r>
    <n v="1318"/>
    <s v="CA-2014-157651"/>
    <x v="3"/>
    <d v="2014-12-11T00:00:00"/>
    <d v="2014-12-15T00:00:00"/>
    <x v="1"/>
    <s v="HA-14920"/>
    <x v="66"/>
    <x v="0"/>
    <s v="United States"/>
    <s v="Philadelphia"/>
    <x v="9"/>
    <n v="19120"/>
    <x v="3"/>
    <s v="TEC-AC-10003116"/>
    <x v="2"/>
    <s v="Accessories"/>
    <x v="920"/>
    <n v="14.200000000000001"/>
    <n v="1"/>
    <n v="0.2"/>
    <n v="3.3724999999999992"/>
    <s v="Dec"/>
    <x v="22"/>
    <n v="1"/>
  </r>
  <r>
    <n v="1319"/>
    <s v="CA-2011-160773"/>
    <x v="2"/>
    <d v="2011-07-01T00:00:00"/>
    <d v="2011-07-05T00:00:00"/>
    <x v="1"/>
    <s v="LW-16825"/>
    <x v="429"/>
    <x v="1"/>
    <s v="United States"/>
    <s v="Deltona"/>
    <x v="2"/>
    <n v="32725"/>
    <x v="0"/>
    <s v="TEC-PH-10004586"/>
    <x v="2"/>
    <s v="Phones"/>
    <x v="890"/>
    <n v="575.91999999999996"/>
    <n v="2"/>
    <n v="0.2"/>
    <n v="71.989999999999981"/>
    <s v="Jul"/>
    <x v="39"/>
    <n v="1"/>
  </r>
  <r>
    <n v="1320"/>
    <s v="CA-2011-160773"/>
    <x v="2"/>
    <d v="2011-07-01T00:00:00"/>
    <d v="2011-07-05T00:00:00"/>
    <x v="1"/>
    <s v="LW-16825"/>
    <x v="429"/>
    <x v="1"/>
    <s v="United States"/>
    <s v="Deltona"/>
    <x v="2"/>
    <n v="32725"/>
    <x v="0"/>
    <s v="OFF-BI-10000546"/>
    <x v="1"/>
    <s v="Binders"/>
    <x v="609"/>
    <n v="5.1840000000000011"/>
    <n v="6"/>
    <n v="0.7"/>
    <n v="-3.6288"/>
    <s v="Jul"/>
    <x v="39"/>
    <n v="0"/>
  </r>
  <r>
    <n v="1321"/>
    <s v="CA-2014-167703"/>
    <x v="3"/>
    <d v="2014-02-04T00:00:00"/>
    <d v="2014-02-09T00:00:00"/>
    <x v="1"/>
    <s v="MC-17575"/>
    <x v="430"/>
    <x v="0"/>
    <s v="United States"/>
    <s v="Cincinnati"/>
    <x v="24"/>
    <n v="45231"/>
    <x v="3"/>
    <s v="OFF-BI-10002071"/>
    <x v="1"/>
    <s v="Binders"/>
    <x v="692"/>
    <n v="5.2290000000000001"/>
    <n v="3"/>
    <n v="0.7"/>
    <n v="-4.1831999999999976"/>
    <s v="Feb"/>
    <x v="31"/>
    <n v="1"/>
  </r>
  <r>
    <n v="1322"/>
    <s v="CA-2014-167703"/>
    <x v="3"/>
    <d v="2014-02-04T00:00:00"/>
    <d v="2014-02-09T00:00:00"/>
    <x v="1"/>
    <s v="MC-17575"/>
    <x v="430"/>
    <x v="0"/>
    <s v="United States"/>
    <s v="Cincinnati"/>
    <x v="24"/>
    <n v="45231"/>
    <x v="3"/>
    <s v="OFF-ST-10001490"/>
    <x v="1"/>
    <s v="Storage"/>
    <x v="513"/>
    <n v="285.55200000000002"/>
    <n v="2"/>
    <n v="0.2"/>
    <n v="35.69399999999996"/>
    <s v="Feb"/>
    <x v="31"/>
    <n v="0"/>
  </r>
  <r>
    <n v="1323"/>
    <s v="CA-2014-121804"/>
    <x v="3"/>
    <d v="2014-03-04T00:00:00"/>
    <d v="2014-03-09T00:00:00"/>
    <x v="1"/>
    <s v="LP-17095"/>
    <x v="431"/>
    <x v="0"/>
    <s v="United States"/>
    <s v="Murray"/>
    <x v="0"/>
    <n v="42071"/>
    <x v="0"/>
    <s v="OFF-AP-10004859"/>
    <x v="1"/>
    <s v="Appliances"/>
    <x v="921"/>
    <n v="72.8"/>
    <n v="5"/>
    <n v="0"/>
    <n v="19.656000000000002"/>
    <s v="Mar"/>
    <x v="42"/>
    <n v="1"/>
  </r>
  <r>
    <n v="1324"/>
    <s v="CA-2014-162635"/>
    <x v="3"/>
    <d v="2014-10-10T00:00:00"/>
    <d v="2014-10-11T00:00:00"/>
    <x v="2"/>
    <s v="EB-14170"/>
    <x v="432"/>
    <x v="0"/>
    <s v="United States"/>
    <s v="Wilmington"/>
    <x v="3"/>
    <n v="28403"/>
    <x v="0"/>
    <s v="OFF-PA-10002659"/>
    <x v="1"/>
    <s v="Paper"/>
    <x v="922"/>
    <n v="10.816000000000001"/>
    <n v="4"/>
    <n v="0.2"/>
    <n v="3.5151999999999988"/>
    <s v="Oct"/>
    <x v="13"/>
    <n v="1"/>
  </r>
  <r>
    <n v="1325"/>
    <s v="CA-2011-107153"/>
    <x v="2"/>
    <d v="2011-09-28T00:00:00"/>
    <d v="2011-10-03T00:00:00"/>
    <x v="1"/>
    <s v="GZ-14545"/>
    <x v="433"/>
    <x v="1"/>
    <s v="United States"/>
    <s v="Lawrence"/>
    <x v="31"/>
    <n v="1841"/>
    <x v="3"/>
    <s v="OFF-ST-10001321"/>
    <x v="1"/>
    <s v="Storage"/>
    <x v="416"/>
    <n v="46.26"/>
    <n v="3"/>
    <n v="0"/>
    <n v="12.490200000000003"/>
    <s v="Sep"/>
    <x v="30"/>
    <n v="1"/>
  </r>
  <r>
    <n v="1326"/>
    <s v="US-2011-117058"/>
    <x v="2"/>
    <d v="2011-05-27T00:00:00"/>
    <d v="2011-05-30T00:00:00"/>
    <x v="2"/>
    <s v="LE-16810"/>
    <x v="97"/>
    <x v="0"/>
    <s v="United States"/>
    <s v="Chicago"/>
    <x v="10"/>
    <n v="60653"/>
    <x v="2"/>
    <s v="OFF-BI-10004139"/>
    <x v="1"/>
    <s v="Binders"/>
    <x v="923"/>
    <n v="17.459999999999997"/>
    <n v="6"/>
    <n v="0.8"/>
    <n v="-30.555000000000007"/>
    <s v="May"/>
    <x v="8"/>
    <n v="1"/>
  </r>
  <r>
    <n v="1327"/>
    <s v="CA-2012-120439"/>
    <x v="1"/>
    <d v="2012-06-14T00:00:00"/>
    <d v="2012-06-18T00:00:00"/>
    <x v="1"/>
    <s v="AD-10180"/>
    <x v="57"/>
    <x v="2"/>
    <s v="United States"/>
    <s v="Philadelphia"/>
    <x v="9"/>
    <n v="19120"/>
    <x v="3"/>
    <s v="FUR-FU-10001867"/>
    <x v="0"/>
    <s v="Furnishings"/>
    <x v="867"/>
    <n v="51.072000000000003"/>
    <n v="6"/>
    <n v="0.2"/>
    <n v="5.1072000000000024"/>
    <s v="Jun"/>
    <x v="40"/>
    <n v="1"/>
  </r>
  <r>
    <n v="1328"/>
    <s v="CA-2013-128258"/>
    <x v="0"/>
    <d v="2013-03-31T00:00:00"/>
    <d v="2013-04-02T00:00:00"/>
    <x v="2"/>
    <s v="CP-12085"/>
    <x v="434"/>
    <x v="1"/>
    <s v="United States"/>
    <s v="Norwich"/>
    <x v="29"/>
    <n v="6360"/>
    <x v="3"/>
    <s v="OFF-PA-10004156"/>
    <x v="1"/>
    <s v="Paper"/>
    <x v="743"/>
    <n v="11.34"/>
    <n v="1"/>
    <n v="0"/>
    <n v="5.5565999999999995"/>
    <s v="Mar"/>
    <x v="17"/>
    <n v="1"/>
  </r>
  <r>
    <n v="1329"/>
    <s v="CA-2014-106033"/>
    <x v="3"/>
    <d v="2014-10-16T00:00:00"/>
    <d v="2014-10-19T00:00:00"/>
    <x v="0"/>
    <s v="FG-14260"/>
    <x v="435"/>
    <x v="2"/>
    <s v="United States"/>
    <s v="San Francisco"/>
    <x v="1"/>
    <n v="94110"/>
    <x v="1"/>
    <s v="OFF-AR-10002818"/>
    <x v="1"/>
    <s v="Art"/>
    <x v="924"/>
    <n v="87.92"/>
    <n v="4"/>
    <n v="0"/>
    <n v="26.375999999999998"/>
    <s v="Oct"/>
    <x v="13"/>
    <n v="1"/>
  </r>
  <r>
    <n v="1330"/>
    <s v="CA-2013-142762"/>
    <x v="0"/>
    <d v="2013-05-24T00:00:00"/>
    <d v="2013-05-28T00:00:00"/>
    <x v="1"/>
    <s v="LD-17005"/>
    <x v="436"/>
    <x v="0"/>
    <s v="United States"/>
    <s v="San Francisco"/>
    <x v="1"/>
    <n v="94109"/>
    <x v="1"/>
    <s v="FUR-FU-10003691"/>
    <x v="0"/>
    <s v="Furnishings"/>
    <x v="877"/>
    <n v="37.049999999999997"/>
    <n v="3"/>
    <n v="0"/>
    <n v="16.302"/>
    <s v="May"/>
    <x v="35"/>
    <n v="1"/>
  </r>
  <r>
    <n v="1331"/>
    <s v="CA-2014-127705"/>
    <x v="3"/>
    <d v="2014-06-03T00:00:00"/>
    <d v="2014-06-07T00:00:00"/>
    <x v="1"/>
    <s v="AB-10255"/>
    <x v="437"/>
    <x v="2"/>
    <s v="United States"/>
    <s v="Lorain"/>
    <x v="24"/>
    <n v="44052"/>
    <x v="3"/>
    <s v="TEC-PH-10000347"/>
    <x v="2"/>
    <s v="Phones"/>
    <x v="495"/>
    <n v="2.97"/>
    <n v="1"/>
    <n v="0.4"/>
    <n v="-0.64350000000000018"/>
    <s v="Jun"/>
    <x v="27"/>
    <n v="1"/>
  </r>
  <r>
    <n v="1332"/>
    <s v="CA-2014-127705"/>
    <x v="3"/>
    <d v="2014-06-03T00:00:00"/>
    <d v="2014-06-07T00:00:00"/>
    <x v="1"/>
    <s v="AB-10255"/>
    <x v="437"/>
    <x v="2"/>
    <s v="United States"/>
    <s v="Lorain"/>
    <x v="24"/>
    <n v="44052"/>
    <x v="3"/>
    <s v="OFF-ST-10004507"/>
    <x v="1"/>
    <s v="Storage"/>
    <x v="452"/>
    <n v="27.439999999999998"/>
    <n v="2"/>
    <n v="0.2"/>
    <n v="2.4009999999999998"/>
    <s v="Jun"/>
    <x v="27"/>
    <n v="0"/>
  </r>
  <r>
    <n v="1333"/>
    <s v="CA-2011-122567"/>
    <x v="2"/>
    <d v="2011-02-17T00:00:00"/>
    <d v="2011-02-22T00:00:00"/>
    <x v="1"/>
    <s v="MN-17935"/>
    <x v="438"/>
    <x v="0"/>
    <s v="United States"/>
    <s v="Dallas"/>
    <x v="5"/>
    <n v="75220"/>
    <x v="2"/>
    <s v="OFF-BI-10002012"/>
    <x v="1"/>
    <s v="Binders"/>
    <x v="742"/>
    <n v="1.0799999999999998"/>
    <n v="3"/>
    <n v="0.8"/>
    <n v="-1.7280000000000002"/>
    <s v="Feb"/>
    <x v="45"/>
    <n v="1"/>
  </r>
  <r>
    <n v="1334"/>
    <s v="CA-2011-122567"/>
    <x v="2"/>
    <d v="2011-02-17T00:00:00"/>
    <d v="2011-02-22T00:00:00"/>
    <x v="1"/>
    <s v="MN-17935"/>
    <x v="438"/>
    <x v="0"/>
    <s v="United States"/>
    <s v="Dallas"/>
    <x v="5"/>
    <n v="75220"/>
    <x v="2"/>
    <s v="OFF-AP-10001303"/>
    <x v="1"/>
    <s v="Appliances"/>
    <x v="925"/>
    <n v="7.9599999999999973"/>
    <n v="2"/>
    <n v="0.8"/>
    <n v="-13.930000000000003"/>
    <s v="Feb"/>
    <x v="45"/>
    <n v="0"/>
  </r>
  <r>
    <n v="1335"/>
    <s v="CA-2011-121664"/>
    <x v="2"/>
    <d v="2011-05-06T00:00:00"/>
    <d v="2011-05-10T00:00:00"/>
    <x v="1"/>
    <s v="HP-14815"/>
    <x v="6"/>
    <x v="2"/>
    <s v="United States"/>
    <s v="Los Angeles"/>
    <x v="1"/>
    <n v="90049"/>
    <x v="1"/>
    <s v="OFF-BI-10003684"/>
    <x v="1"/>
    <s v="Binders"/>
    <x v="707"/>
    <n v="140.73599999999999"/>
    <n v="8"/>
    <n v="0.2"/>
    <n v="52.775999999999996"/>
    <s v="May"/>
    <x v="8"/>
    <n v="1"/>
  </r>
  <r>
    <n v="1336"/>
    <s v="CA-2013-122133"/>
    <x v="0"/>
    <d v="2013-05-17T00:00:00"/>
    <d v="2013-05-24T00:00:00"/>
    <x v="1"/>
    <s v="JR-15670"/>
    <x v="439"/>
    <x v="0"/>
    <s v="United States"/>
    <s v="Middletown"/>
    <x v="29"/>
    <n v="6457"/>
    <x v="3"/>
    <s v="OFF-ST-10002574"/>
    <x v="1"/>
    <s v="Storage"/>
    <x v="926"/>
    <n v="552.55999999999995"/>
    <n v="4"/>
    <n v="0"/>
    <n v="0"/>
    <s v="May"/>
    <x v="35"/>
    <n v="1"/>
  </r>
  <r>
    <n v="1337"/>
    <s v="US-2014-123281"/>
    <x v="3"/>
    <d v="2014-04-03T00:00:00"/>
    <d v="2014-04-08T00:00:00"/>
    <x v="1"/>
    <s v="JF-15190"/>
    <x v="440"/>
    <x v="0"/>
    <s v="United States"/>
    <s v="Los Angeles"/>
    <x v="1"/>
    <n v="90008"/>
    <x v="1"/>
    <s v="FUR-FU-10003724"/>
    <x v="0"/>
    <s v="Furnishings"/>
    <x v="887"/>
    <n v="25.11"/>
    <n v="3"/>
    <n v="0"/>
    <n v="6.5285999999999991"/>
    <s v="Apr"/>
    <x v="4"/>
    <n v="1"/>
  </r>
  <r>
    <n v="1338"/>
    <s v="CA-2014-100524"/>
    <x v="3"/>
    <d v="2014-04-01T00:00:00"/>
    <d v="2014-04-03T00:00:00"/>
    <x v="0"/>
    <s v="CM-12115"/>
    <x v="441"/>
    <x v="0"/>
    <s v="United States"/>
    <s v="New York City"/>
    <x v="15"/>
    <n v="10011"/>
    <x v="3"/>
    <s v="FUR-FU-10004018"/>
    <x v="0"/>
    <s v="Furnishings"/>
    <x v="927"/>
    <n v="29.78"/>
    <n v="2"/>
    <n v="0"/>
    <n v="8.0406000000000013"/>
    <s v="Apr"/>
    <x v="4"/>
    <n v="1"/>
  </r>
  <r>
    <n v="1339"/>
    <s v="CA-2014-100524"/>
    <x v="3"/>
    <d v="2014-04-01T00:00:00"/>
    <d v="2014-04-03T00:00:00"/>
    <x v="0"/>
    <s v="CM-12115"/>
    <x v="441"/>
    <x v="0"/>
    <s v="United States"/>
    <s v="New York City"/>
    <x v="15"/>
    <n v="10011"/>
    <x v="3"/>
    <s v="TEC-PH-10002549"/>
    <x v="2"/>
    <s v="Phones"/>
    <x v="928"/>
    <n v="677.58"/>
    <n v="3"/>
    <n v="0"/>
    <n v="176.17080000000001"/>
    <s v="Apr"/>
    <x v="4"/>
    <n v="0"/>
  </r>
  <r>
    <n v="1340"/>
    <s v="CA-2014-100524"/>
    <x v="3"/>
    <d v="2014-04-01T00:00:00"/>
    <d v="2014-04-03T00:00:00"/>
    <x v="0"/>
    <s v="CM-12115"/>
    <x v="441"/>
    <x v="0"/>
    <s v="United States"/>
    <s v="New York City"/>
    <x v="15"/>
    <n v="10011"/>
    <x v="3"/>
    <s v="OFF-PA-10004911"/>
    <x v="1"/>
    <s v="Paper"/>
    <x v="929"/>
    <n v="75.040000000000006"/>
    <n v="8"/>
    <n v="0"/>
    <n v="36.019200000000005"/>
    <s v="Apr"/>
    <x v="4"/>
    <n v="0"/>
  </r>
  <r>
    <n v="1341"/>
    <s v="CA-2014-113481"/>
    <x v="3"/>
    <d v="2014-01-03T00:00:00"/>
    <d v="2014-01-05T00:00:00"/>
    <x v="2"/>
    <s v="AS-10045"/>
    <x v="442"/>
    <x v="1"/>
    <s v="United States"/>
    <s v="Jacksonville"/>
    <x v="3"/>
    <n v="28540"/>
    <x v="0"/>
    <s v="TEC-MA-10002178"/>
    <x v="2"/>
    <s v="Machines"/>
    <x v="930"/>
    <n v="695.7"/>
    <n v="2"/>
    <n v="0.5"/>
    <n v="-27.827999999999975"/>
    <s v="Jan"/>
    <x v="44"/>
    <n v="1"/>
  </r>
  <r>
    <n v="1342"/>
    <s v="CA-2014-113481"/>
    <x v="3"/>
    <d v="2014-01-03T00:00:00"/>
    <d v="2014-01-05T00:00:00"/>
    <x v="2"/>
    <s v="AS-10045"/>
    <x v="442"/>
    <x v="1"/>
    <s v="United States"/>
    <s v="Jacksonville"/>
    <x v="3"/>
    <n v="28540"/>
    <x v="0"/>
    <s v="OFF-BI-10003694"/>
    <x v="1"/>
    <s v="Binders"/>
    <x v="850"/>
    <n v="15.66"/>
    <n v="5"/>
    <n v="0.7"/>
    <n v="-12.527999999999995"/>
    <s v="Jan"/>
    <x v="44"/>
    <n v="0"/>
  </r>
  <r>
    <n v="1343"/>
    <s v="CA-2014-113481"/>
    <x v="3"/>
    <d v="2014-01-03T00:00:00"/>
    <d v="2014-01-05T00:00:00"/>
    <x v="2"/>
    <s v="AS-10045"/>
    <x v="442"/>
    <x v="1"/>
    <s v="United States"/>
    <s v="Jacksonville"/>
    <x v="3"/>
    <n v="28540"/>
    <x v="0"/>
    <s v="OFF-BI-10000474"/>
    <x v="1"/>
    <s v="Binders"/>
    <x v="27"/>
    <n v="28.854000000000006"/>
    <n v="6"/>
    <n v="0.7"/>
    <n v="-21.159599999999998"/>
    <s v="Jan"/>
    <x v="44"/>
    <n v="0"/>
  </r>
  <r>
    <n v="1344"/>
    <s v="CA-2012-131758"/>
    <x v="1"/>
    <d v="2012-05-28T00:00:00"/>
    <d v="2012-06-01T00:00:00"/>
    <x v="1"/>
    <s v="KB-16315"/>
    <x v="41"/>
    <x v="0"/>
    <s v="United States"/>
    <s v="Freeport"/>
    <x v="15"/>
    <n v="11520"/>
    <x v="3"/>
    <s v="OFF-AR-10000411"/>
    <x v="1"/>
    <s v="Art"/>
    <x v="931"/>
    <n v="47.82"/>
    <n v="3"/>
    <n v="0"/>
    <n v="14.345999999999995"/>
    <s v="May"/>
    <x v="33"/>
    <n v="1"/>
  </r>
  <r>
    <n v="1345"/>
    <s v="CA-2012-131758"/>
    <x v="1"/>
    <d v="2012-05-28T00:00:00"/>
    <d v="2012-06-01T00:00:00"/>
    <x v="1"/>
    <s v="KB-16315"/>
    <x v="41"/>
    <x v="0"/>
    <s v="United States"/>
    <s v="Freeport"/>
    <x v="15"/>
    <n v="11520"/>
    <x v="3"/>
    <s v="OFF-LA-10000262"/>
    <x v="1"/>
    <s v="Labels"/>
    <x v="932"/>
    <n v="13.049999999999999"/>
    <n v="5"/>
    <n v="0"/>
    <n v="6.0029999999999992"/>
    <s v="May"/>
    <x v="33"/>
    <n v="0"/>
  </r>
  <r>
    <n v="1346"/>
    <s v="CA-2011-118339"/>
    <x v="2"/>
    <d v="2011-03-17T00:00:00"/>
    <d v="2011-03-24T00:00:00"/>
    <x v="1"/>
    <s v="BN-11515"/>
    <x v="202"/>
    <x v="0"/>
    <s v="United States"/>
    <s v="Lakeville"/>
    <x v="11"/>
    <n v="55044"/>
    <x v="2"/>
    <s v="OFF-AP-10001154"/>
    <x v="1"/>
    <s v="Appliances"/>
    <x v="584"/>
    <n v="93.78"/>
    <n v="2"/>
    <n v="0"/>
    <n v="36.574200000000005"/>
    <s v="Mar"/>
    <x v="34"/>
    <n v="1"/>
  </r>
  <r>
    <n v="1347"/>
    <s v="CA-2011-118339"/>
    <x v="2"/>
    <d v="2011-03-17T00:00:00"/>
    <d v="2011-03-24T00:00:00"/>
    <x v="1"/>
    <s v="BN-11515"/>
    <x v="202"/>
    <x v="0"/>
    <s v="United States"/>
    <s v="Lakeville"/>
    <x v="11"/>
    <n v="55044"/>
    <x v="2"/>
    <s v="OFF-PA-10000466"/>
    <x v="1"/>
    <s v="Paper"/>
    <x v="933"/>
    <n v="47.18"/>
    <n v="7"/>
    <n v="0"/>
    <n v="23.59"/>
    <s v="Mar"/>
    <x v="34"/>
    <n v="0"/>
  </r>
  <r>
    <n v="1348"/>
    <s v="CA-2011-118339"/>
    <x v="2"/>
    <d v="2011-03-17T00:00:00"/>
    <d v="2011-03-24T00:00:00"/>
    <x v="1"/>
    <s v="BN-11515"/>
    <x v="202"/>
    <x v="0"/>
    <s v="United States"/>
    <s v="Lakeville"/>
    <x v="11"/>
    <n v="55044"/>
    <x v="2"/>
    <s v="OFF-AR-10003829"/>
    <x v="1"/>
    <s v="Art"/>
    <x v="934"/>
    <n v="19.68"/>
    <n v="6"/>
    <n v="0"/>
    <n v="5.7071999999999976"/>
    <s v="Mar"/>
    <x v="34"/>
    <n v="0"/>
  </r>
  <r>
    <n v="1349"/>
    <s v="CA-2011-118339"/>
    <x v="2"/>
    <d v="2011-03-17T00:00:00"/>
    <d v="2011-03-24T00:00:00"/>
    <x v="1"/>
    <s v="BN-11515"/>
    <x v="202"/>
    <x v="0"/>
    <s v="United States"/>
    <s v="Lakeville"/>
    <x v="11"/>
    <n v="55044"/>
    <x v="2"/>
    <s v="OFF-BI-10001758"/>
    <x v="1"/>
    <s v="Binders"/>
    <x v="935"/>
    <n v="53.4"/>
    <n v="10"/>
    <n v="0"/>
    <n v="25.097999999999999"/>
    <s v="Mar"/>
    <x v="34"/>
    <n v="0"/>
  </r>
  <r>
    <n v="1350"/>
    <s v="CA-2011-118339"/>
    <x v="2"/>
    <d v="2011-03-17T00:00:00"/>
    <d v="2011-03-24T00:00:00"/>
    <x v="1"/>
    <s v="BN-11515"/>
    <x v="202"/>
    <x v="0"/>
    <s v="United States"/>
    <s v="Lakeville"/>
    <x v="11"/>
    <n v="55044"/>
    <x v="2"/>
    <s v="OFF-BI-10000136"/>
    <x v="1"/>
    <s v="Binders"/>
    <x v="936"/>
    <n v="35.880000000000003"/>
    <n v="6"/>
    <n v="0"/>
    <n v="17.2224"/>
    <s v="Mar"/>
    <x v="34"/>
    <n v="0"/>
  </r>
  <r>
    <n v="1351"/>
    <s v="CA-2011-153976"/>
    <x v="2"/>
    <d v="2011-10-03T00:00:00"/>
    <d v="2011-10-08T00:00:00"/>
    <x v="0"/>
    <s v="BP-11290"/>
    <x v="443"/>
    <x v="0"/>
    <s v="United States"/>
    <s v="Evanston"/>
    <x v="10"/>
    <n v="60201"/>
    <x v="2"/>
    <s v="FUR-CH-10002880"/>
    <x v="0"/>
    <s v="Chairs"/>
    <x v="801"/>
    <n v="258.279"/>
    <n v="3"/>
    <n v="0.3"/>
    <n v="-70.104300000000023"/>
    <s v="Oct"/>
    <x v="18"/>
    <n v="1"/>
  </r>
  <r>
    <n v="1352"/>
    <s v="CA-2013-162901"/>
    <x v="0"/>
    <d v="2013-03-29T00:00:00"/>
    <d v="2013-04-01T00:00:00"/>
    <x v="2"/>
    <s v="AS-10045"/>
    <x v="442"/>
    <x v="1"/>
    <s v="United States"/>
    <s v="Arlington"/>
    <x v="17"/>
    <n v="22204"/>
    <x v="0"/>
    <s v="OFF-ST-10000649"/>
    <x v="1"/>
    <s v="Storage"/>
    <x v="937"/>
    <n v="31.4"/>
    <n v="2"/>
    <n v="0"/>
    <n v="7.8500000000000014"/>
    <s v="Mar"/>
    <x v="17"/>
    <n v="1"/>
  </r>
  <r>
    <n v="1353"/>
    <s v="CA-2014-162978"/>
    <x v="3"/>
    <d v="2014-05-05T00:00:00"/>
    <d v="2014-05-10T00:00:00"/>
    <x v="1"/>
    <s v="LW-16990"/>
    <x v="352"/>
    <x v="1"/>
    <s v="United States"/>
    <s v="San Francisco"/>
    <x v="1"/>
    <n v="94109"/>
    <x v="1"/>
    <s v="TEC-PH-10003092"/>
    <x v="2"/>
    <s v="Phones"/>
    <x v="516"/>
    <n v="183.96"/>
    <n v="5"/>
    <n v="0.2"/>
    <n v="20.695499999999988"/>
    <s v="May"/>
    <x v="24"/>
    <n v="1"/>
  </r>
  <r>
    <n v="1354"/>
    <s v="CA-2014-162978"/>
    <x v="3"/>
    <d v="2014-05-05T00:00:00"/>
    <d v="2014-05-10T00:00:00"/>
    <x v="1"/>
    <s v="LW-16990"/>
    <x v="352"/>
    <x v="1"/>
    <s v="United States"/>
    <s v="San Francisco"/>
    <x v="1"/>
    <n v="94109"/>
    <x v="1"/>
    <s v="OFF-PA-10002250"/>
    <x v="1"/>
    <s v="Paper"/>
    <x v="699"/>
    <n v="17.61"/>
    <n v="3"/>
    <n v="0"/>
    <n v="8.4527999999999999"/>
    <s v="May"/>
    <x v="24"/>
    <n v="0"/>
  </r>
  <r>
    <n v="1355"/>
    <s v="CA-2014-162978"/>
    <x v="3"/>
    <d v="2014-05-05T00:00:00"/>
    <d v="2014-05-10T00:00:00"/>
    <x v="1"/>
    <s v="LW-16990"/>
    <x v="352"/>
    <x v="1"/>
    <s v="United States"/>
    <s v="San Francisco"/>
    <x v="1"/>
    <n v="94109"/>
    <x v="1"/>
    <s v="FUR-TA-10003473"/>
    <x v="0"/>
    <s v="Tables"/>
    <x v="214"/>
    <n v="300.904"/>
    <n v="1"/>
    <n v="0.2"/>
    <n v="11.283900000000017"/>
    <s v="May"/>
    <x v="24"/>
    <n v="0"/>
  </r>
  <r>
    <n v="1356"/>
    <s v="US-2011-160444"/>
    <x v="2"/>
    <d v="2011-07-05T00:00:00"/>
    <d v="2011-07-05T00:00:00"/>
    <x v="3"/>
    <s v="DC-12850"/>
    <x v="419"/>
    <x v="0"/>
    <s v="United States"/>
    <s v="Houston"/>
    <x v="5"/>
    <n v="77036"/>
    <x v="2"/>
    <s v="OFF-ST-10001522"/>
    <x v="1"/>
    <s v="Storage"/>
    <x v="195"/>
    <n v="220.77600000000001"/>
    <n v="3"/>
    <n v="0.2"/>
    <n v="-44.155200000000022"/>
    <s v="Jul"/>
    <x v="39"/>
    <n v="1"/>
  </r>
  <r>
    <n v="1357"/>
    <s v="US-2011-160444"/>
    <x v="2"/>
    <d v="2011-07-05T00:00:00"/>
    <d v="2011-07-05T00:00:00"/>
    <x v="3"/>
    <s v="DC-12850"/>
    <x v="419"/>
    <x v="0"/>
    <s v="United States"/>
    <s v="Houston"/>
    <x v="5"/>
    <n v="77036"/>
    <x v="2"/>
    <s v="OFF-ST-10000563"/>
    <x v="1"/>
    <s v="Storage"/>
    <x v="894"/>
    <n v="281.42400000000004"/>
    <n v="11"/>
    <n v="0.2"/>
    <n v="-35.178000000000004"/>
    <s v="Jul"/>
    <x v="39"/>
    <n v="0"/>
  </r>
  <r>
    <n v="1358"/>
    <s v="CA-2013-145247"/>
    <x v="0"/>
    <d v="2013-05-06T00:00:00"/>
    <d v="2013-05-08T00:00:00"/>
    <x v="2"/>
    <s v="ND-18370"/>
    <x v="444"/>
    <x v="0"/>
    <s v="United States"/>
    <s v="Louisville"/>
    <x v="0"/>
    <n v="40214"/>
    <x v="0"/>
    <s v="OFF-PA-10003641"/>
    <x v="1"/>
    <s v="Paper"/>
    <x v="938"/>
    <n v="79.14"/>
    <n v="3"/>
    <n v="0"/>
    <n v="36.404399999999995"/>
    <s v="May"/>
    <x v="35"/>
    <n v="1"/>
  </r>
  <r>
    <n v="1359"/>
    <s v="CA-2014-160045"/>
    <x v="3"/>
    <d v="2014-04-27T00:00:00"/>
    <d v="2014-04-28T00:00:00"/>
    <x v="2"/>
    <s v="LB-16735"/>
    <x v="445"/>
    <x v="0"/>
    <s v="United States"/>
    <s v="Fort Worth"/>
    <x v="5"/>
    <n v="76106"/>
    <x v="2"/>
    <s v="FUR-FU-10000010"/>
    <x v="0"/>
    <s v="Furnishings"/>
    <x v="522"/>
    <n v="1.988"/>
    <n v="1"/>
    <n v="0.6"/>
    <n v="-1.4413"/>
    <s v="Apr"/>
    <x v="4"/>
    <n v="1"/>
  </r>
  <r>
    <n v="1360"/>
    <s v="US-2011-151925"/>
    <x v="2"/>
    <d v="2011-09-26T00:00:00"/>
    <d v="2011-10-01T00:00:00"/>
    <x v="0"/>
    <s v="KT-16465"/>
    <x v="446"/>
    <x v="0"/>
    <s v="United States"/>
    <s v="Los Angeles"/>
    <x v="1"/>
    <n v="90049"/>
    <x v="1"/>
    <s v="FUR-CH-10002961"/>
    <x v="0"/>
    <s v="Chairs"/>
    <x v="939"/>
    <n v="145.56800000000001"/>
    <n v="2"/>
    <n v="0.2"/>
    <n v="0"/>
    <s v="Sep"/>
    <x v="30"/>
    <n v="1"/>
  </r>
  <r>
    <n v="1361"/>
    <s v="CA-2014-125199"/>
    <x v="3"/>
    <d v="2014-10-20T00:00:00"/>
    <d v="2014-10-26T00:00:00"/>
    <x v="1"/>
    <s v="HM-14860"/>
    <x v="447"/>
    <x v="1"/>
    <s v="United States"/>
    <s v="Philadelphia"/>
    <x v="9"/>
    <n v="19120"/>
    <x v="3"/>
    <s v="OFF-AR-10002956"/>
    <x v="1"/>
    <s v="Art"/>
    <x v="660"/>
    <n v="123.256"/>
    <n v="7"/>
    <n v="0.2"/>
    <n v="9.2441999999999993"/>
    <s v="Oct"/>
    <x v="13"/>
    <n v="1"/>
  </r>
  <r>
    <n v="1362"/>
    <s v="CA-2014-125199"/>
    <x v="3"/>
    <d v="2014-10-20T00:00:00"/>
    <d v="2014-10-26T00:00:00"/>
    <x v="1"/>
    <s v="HM-14860"/>
    <x v="447"/>
    <x v="1"/>
    <s v="United States"/>
    <s v="Philadelphia"/>
    <x v="9"/>
    <n v="19120"/>
    <x v="3"/>
    <s v="OFF-PA-10004041"/>
    <x v="1"/>
    <s v="Paper"/>
    <x v="940"/>
    <n v="23.680000000000003"/>
    <n v="4"/>
    <n v="0.2"/>
    <n v="7.3999999999999995"/>
    <s v="Oct"/>
    <x v="13"/>
    <n v="0"/>
  </r>
  <r>
    <n v="1363"/>
    <s v="CA-2014-125199"/>
    <x v="3"/>
    <d v="2014-10-20T00:00:00"/>
    <d v="2014-10-26T00:00:00"/>
    <x v="1"/>
    <s v="HM-14860"/>
    <x v="447"/>
    <x v="1"/>
    <s v="United States"/>
    <s v="Philadelphia"/>
    <x v="9"/>
    <n v="19120"/>
    <x v="3"/>
    <s v="TEC-PH-10001336"/>
    <x v="2"/>
    <s v="Phones"/>
    <x v="941"/>
    <n v="309.57600000000002"/>
    <n v="4"/>
    <n v="0.4"/>
    <n v="-56.755600000000015"/>
    <s v="Oct"/>
    <x v="13"/>
    <n v="0"/>
  </r>
  <r>
    <n v="1364"/>
    <s v="US-2014-155425"/>
    <x v="3"/>
    <d v="2014-11-11T00:00:00"/>
    <d v="2014-11-12T00:00:00"/>
    <x v="2"/>
    <s v="AB-10600"/>
    <x v="448"/>
    <x v="1"/>
    <s v="United States"/>
    <s v="Tucson"/>
    <x v="16"/>
    <n v="85705"/>
    <x v="1"/>
    <s v="OFF-BI-10001036"/>
    <x v="1"/>
    <s v="Binders"/>
    <x v="618"/>
    <n v="38.388000000000005"/>
    <n v="14"/>
    <n v="0.7"/>
    <n v="-25.591999999999999"/>
    <s v="Nov"/>
    <x v="23"/>
    <n v="1"/>
  </r>
  <r>
    <n v="1365"/>
    <s v="US-2014-155425"/>
    <x v="3"/>
    <d v="2014-11-11T00:00:00"/>
    <d v="2014-11-12T00:00:00"/>
    <x v="2"/>
    <s v="AB-10600"/>
    <x v="448"/>
    <x v="1"/>
    <s v="United States"/>
    <s v="Tucson"/>
    <x v="16"/>
    <n v="85705"/>
    <x v="1"/>
    <s v="TEC-MA-10003183"/>
    <x v="2"/>
    <s v="Machines"/>
    <x v="942"/>
    <n v="95.994000000000014"/>
    <n v="2"/>
    <n v="0.7"/>
    <n v="-63.995999999999981"/>
    <s v="Nov"/>
    <x v="23"/>
    <n v="0"/>
  </r>
  <r>
    <n v="1366"/>
    <s v="US-2014-155425"/>
    <x v="3"/>
    <d v="2014-11-11T00:00:00"/>
    <d v="2014-11-12T00:00:00"/>
    <x v="2"/>
    <s v="AB-10600"/>
    <x v="448"/>
    <x v="1"/>
    <s v="United States"/>
    <s v="Tucson"/>
    <x v="16"/>
    <n v="85705"/>
    <x v="1"/>
    <s v="TEC-AC-10001314"/>
    <x v="2"/>
    <s v="Accessories"/>
    <x v="943"/>
    <n v="239.95200000000003"/>
    <n v="6"/>
    <n v="0.2"/>
    <n v="-35.992800000000038"/>
    <s v="Nov"/>
    <x v="23"/>
    <n v="0"/>
  </r>
  <r>
    <n v="1367"/>
    <s v="US-2014-155425"/>
    <x v="3"/>
    <d v="2014-11-11T00:00:00"/>
    <d v="2014-11-12T00:00:00"/>
    <x v="2"/>
    <s v="AB-10600"/>
    <x v="448"/>
    <x v="1"/>
    <s v="United States"/>
    <s v="Tucson"/>
    <x v="16"/>
    <n v="85705"/>
    <x v="1"/>
    <s v="TEC-PH-10002563"/>
    <x v="2"/>
    <s v="Phones"/>
    <x v="201"/>
    <n v="201.584"/>
    <n v="2"/>
    <n v="0.2"/>
    <n v="15.118800000000007"/>
    <s v="Nov"/>
    <x v="23"/>
    <n v="0"/>
  </r>
  <r>
    <n v="1368"/>
    <s v="US-2014-155425"/>
    <x v="3"/>
    <d v="2014-11-11T00:00:00"/>
    <d v="2014-11-12T00:00:00"/>
    <x v="2"/>
    <s v="AB-10600"/>
    <x v="448"/>
    <x v="1"/>
    <s v="United States"/>
    <s v="Tucson"/>
    <x v="16"/>
    <n v="85705"/>
    <x v="1"/>
    <s v="FUR-CH-10003312"/>
    <x v="0"/>
    <s v="Chairs"/>
    <x v="296"/>
    <n v="899.13600000000008"/>
    <n v="4"/>
    <n v="0.2"/>
    <n v="-146.10960000000014"/>
    <s v="Nov"/>
    <x v="23"/>
    <n v="0"/>
  </r>
  <r>
    <n v="1369"/>
    <s v="CA-2014-133249"/>
    <x v="3"/>
    <d v="2014-07-09T00:00:00"/>
    <d v="2014-07-12T00:00:00"/>
    <x v="2"/>
    <s v="SZ-20035"/>
    <x v="449"/>
    <x v="2"/>
    <s v="United States"/>
    <s v="Pico Rivera"/>
    <x v="1"/>
    <n v="90660"/>
    <x v="1"/>
    <s v="FUR-FU-10001588"/>
    <x v="0"/>
    <s v="Furnishings"/>
    <x v="284"/>
    <n v="145.9"/>
    <n v="5"/>
    <n v="0"/>
    <n v="62.736999999999995"/>
    <s v="Jul"/>
    <x v="10"/>
    <n v="1"/>
  </r>
  <r>
    <n v="1370"/>
    <s v="US-2012-103471"/>
    <x v="1"/>
    <d v="2012-12-24T00:00:00"/>
    <d v="2012-12-28T00:00:00"/>
    <x v="1"/>
    <s v="JR-15670"/>
    <x v="439"/>
    <x v="0"/>
    <s v="United States"/>
    <s v="Colorado Springs"/>
    <x v="22"/>
    <n v="80906"/>
    <x v="1"/>
    <s v="FUR-BO-10002613"/>
    <x v="0"/>
    <s v="Bookcases"/>
    <x v="177"/>
    <n v="590.05800000000011"/>
    <n v="7"/>
    <n v="0.7"/>
    <n v="-786.74400000000026"/>
    <s v="Dec"/>
    <x v="14"/>
    <n v="1"/>
  </r>
  <r>
    <n v="1371"/>
    <s v="US-2012-103471"/>
    <x v="1"/>
    <d v="2012-12-24T00:00:00"/>
    <d v="2012-12-28T00:00:00"/>
    <x v="1"/>
    <s v="JR-15670"/>
    <x v="439"/>
    <x v="0"/>
    <s v="United States"/>
    <s v="Colorado Springs"/>
    <x v="22"/>
    <n v="80906"/>
    <x v="1"/>
    <s v="OFF-AR-10003405"/>
    <x v="1"/>
    <s v="Art"/>
    <x v="622"/>
    <n v="14.04"/>
    <n v="3"/>
    <n v="0.2"/>
    <n v="1.5794999999999986"/>
    <s v="Dec"/>
    <x v="14"/>
    <n v="0"/>
  </r>
  <r>
    <n v="1372"/>
    <s v="CA-2014-136672"/>
    <x v="3"/>
    <d v="2014-03-08T00:00:00"/>
    <d v="2014-03-13T00:00:00"/>
    <x v="1"/>
    <s v="MG-17890"/>
    <x v="450"/>
    <x v="2"/>
    <s v="United States"/>
    <s v="Clinton"/>
    <x v="39"/>
    <n v="20735"/>
    <x v="3"/>
    <s v="TEC-AC-10004510"/>
    <x v="2"/>
    <s v="Accessories"/>
    <x v="944"/>
    <n v="49.08"/>
    <n v="3"/>
    <n v="0"/>
    <n v="4.9079999999999977"/>
    <s v="Mar"/>
    <x v="42"/>
    <n v="1"/>
  </r>
  <r>
    <n v="1373"/>
    <s v="US-2011-157021"/>
    <x v="2"/>
    <d v="2011-04-01T00:00:00"/>
    <d v="2011-04-06T00:00:00"/>
    <x v="0"/>
    <s v="KM-16720"/>
    <x v="27"/>
    <x v="0"/>
    <s v="United States"/>
    <s v="Vallejo"/>
    <x v="1"/>
    <n v="94591"/>
    <x v="1"/>
    <s v="OFF-LA-10002312"/>
    <x v="1"/>
    <s v="Labels"/>
    <x v="574"/>
    <n v="29.6"/>
    <n v="2"/>
    <n v="0"/>
    <n v="14.8"/>
    <s v="Apr"/>
    <x v="41"/>
    <n v="1"/>
  </r>
  <r>
    <n v="1374"/>
    <s v="US-2011-157021"/>
    <x v="2"/>
    <d v="2011-04-01T00:00:00"/>
    <d v="2011-04-06T00:00:00"/>
    <x v="0"/>
    <s v="KM-16720"/>
    <x v="27"/>
    <x v="0"/>
    <s v="United States"/>
    <s v="Vallejo"/>
    <x v="1"/>
    <n v="94591"/>
    <x v="1"/>
    <s v="OFF-BI-10000042"/>
    <x v="1"/>
    <s v="Binders"/>
    <x v="945"/>
    <n v="17.088000000000001"/>
    <n v="4"/>
    <n v="0.2"/>
    <n v="5.5535999999999994"/>
    <s v="Apr"/>
    <x v="41"/>
    <n v="0"/>
  </r>
  <r>
    <n v="1375"/>
    <s v="CA-2012-120362"/>
    <x v="1"/>
    <d v="2012-09-14T00:00:00"/>
    <d v="2012-09-19T00:00:00"/>
    <x v="1"/>
    <s v="CA-12265"/>
    <x v="244"/>
    <x v="0"/>
    <s v="United States"/>
    <s v="Provo"/>
    <x v="7"/>
    <n v="84604"/>
    <x v="1"/>
    <s v="FUR-TA-10003008"/>
    <x v="0"/>
    <s v="Tables"/>
    <x v="946"/>
    <n v="912.75"/>
    <n v="5"/>
    <n v="0"/>
    <n v="118.65750000000006"/>
    <s v="Sep"/>
    <x v="11"/>
    <n v="1"/>
  </r>
  <r>
    <n v="1376"/>
    <s v="CA-2011-126361"/>
    <x v="2"/>
    <d v="2011-08-04T00:00:00"/>
    <d v="2011-08-09T00:00:00"/>
    <x v="0"/>
    <s v="VD-21670"/>
    <x v="104"/>
    <x v="0"/>
    <s v="United States"/>
    <s v="Pleasant Grove"/>
    <x v="7"/>
    <n v="84062"/>
    <x v="1"/>
    <s v="OFF-AP-10003590"/>
    <x v="1"/>
    <s v="Appliances"/>
    <x v="947"/>
    <n v="1089.75"/>
    <n v="3"/>
    <n v="0"/>
    <n v="305.13000000000011"/>
    <s v="Aug"/>
    <x v="9"/>
    <n v="1"/>
  </r>
  <r>
    <n v="1377"/>
    <s v="CA-2011-126361"/>
    <x v="2"/>
    <d v="2011-08-04T00:00:00"/>
    <d v="2011-08-09T00:00:00"/>
    <x v="0"/>
    <s v="VD-21670"/>
    <x v="104"/>
    <x v="0"/>
    <s v="United States"/>
    <s v="Pleasant Grove"/>
    <x v="7"/>
    <n v="84062"/>
    <x v="1"/>
    <s v="OFF-PA-10000806"/>
    <x v="1"/>
    <s v="Paper"/>
    <x v="948"/>
    <n v="447.84"/>
    <n v="8"/>
    <n v="0"/>
    <n v="219.44159999999999"/>
    <s v="Aug"/>
    <x v="9"/>
    <n v="0"/>
  </r>
  <r>
    <n v="1378"/>
    <s v="CA-2011-126361"/>
    <x v="2"/>
    <d v="2011-08-04T00:00:00"/>
    <d v="2011-08-09T00:00:00"/>
    <x v="0"/>
    <s v="VD-21670"/>
    <x v="104"/>
    <x v="0"/>
    <s v="United States"/>
    <s v="Pleasant Grove"/>
    <x v="7"/>
    <n v="84062"/>
    <x v="1"/>
    <s v="OFF-AR-10000896"/>
    <x v="1"/>
    <s v="Art"/>
    <x v="949"/>
    <n v="16.399999999999999"/>
    <n v="5"/>
    <n v="0"/>
    <n v="4.2639999999999993"/>
    <s v="Aug"/>
    <x v="9"/>
    <n v="0"/>
  </r>
  <r>
    <n v="1379"/>
    <s v="CA-2011-126361"/>
    <x v="2"/>
    <d v="2011-08-04T00:00:00"/>
    <d v="2011-08-09T00:00:00"/>
    <x v="0"/>
    <s v="VD-21670"/>
    <x v="104"/>
    <x v="0"/>
    <s v="United States"/>
    <s v="Pleasant Grove"/>
    <x v="7"/>
    <n v="84062"/>
    <x v="1"/>
    <s v="TEC-PH-10002310"/>
    <x v="2"/>
    <s v="Phones"/>
    <x v="950"/>
    <n v="399.96000000000004"/>
    <n v="5"/>
    <n v="0.2"/>
    <n v="34.996499999999969"/>
    <s v="Aug"/>
    <x v="9"/>
    <n v="0"/>
  </r>
  <r>
    <n v="1380"/>
    <s v="CA-2011-126361"/>
    <x v="2"/>
    <d v="2011-08-04T00:00:00"/>
    <d v="2011-08-09T00:00:00"/>
    <x v="0"/>
    <s v="VD-21670"/>
    <x v="104"/>
    <x v="0"/>
    <s v="United States"/>
    <s v="Pleasant Grove"/>
    <x v="7"/>
    <n v="84062"/>
    <x v="1"/>
    <s v="OFF-ST-10002289"/>
    <x v="1"/>
    <s v="Storage"/>
    <x v="951"/>
    <n v="158.9"/>
    <n v="5"/>
    <n v="0"/>
    <n v="7.9449999999999932"/>
    <s v="Aug"/>
    <x v="9"/>
    <n v="0"/>
  </r>
  <r>
    <n v="1381"/>
    <s v="CA-2011-126361"/>
    <x v="2"/>
    <d v="2011-08-04T00:00:00"/>
    <d v="2011-08-09T00:00:00"/>
    <x v="0"/>
    <s v="VD-21670"/>
    <x v="104"/>
    <x v="0"/>
    <s v="United States"/>
    <s v="Pleasant Grove"/>
    <x v="7"/>
    <n v="84062"/>
    <x v="1"/>
    <s v="OFF-BI-10002852"/>
    <x v="1"/>
    <s v="Binders"/>
    <x v="91"/>
    <n v="13.184000000000001"/>
    <n v="1"/>
    <n v="0.2"/>
    <n v="4.7792000000000003"/>
    <s v="Aug"/>
    <x v="9"/>
    <n v="0"/>
  </r>
  <r>
    <n v="1382"/>
    <s v="US-2013-100566"/>
    <x v="0"/>
    <d v="2013-09-04T00:00:00"/>
    <d v="2013-09-10T00:00:00"/>
    <x v="1"/>
    <s v="JK-16120"/>
    <x v="451"/>
    <x v="2"/>
    <s v="United States"/>
    <s v="Aurora"/>
    <x v="10"/>
    <n v="60505"/>
    <x v="2"/>
    <s v="FUR-FU-10003394"/>
    <x v="0"/>
    <s v="Furnishings"/>
    <x v="578"/>
    <n v="83.951999999999998"/>
    <n v="3"/>
    <n v="0.6"/>
    <n v="-90.24839999999999"/>
    <s v="Sep"/>
    <x v="21"/>
    <n v="1"/>
  </r>
  <r>
    <n v="1383"/>
    <s v="US-2013-108504"/>
    <x v="0"/>
    <d v="2013-02-05T00:00:00"/>
    <d v="2013-02-05T00:00:00"/>
    <x v="3"/>
    <s v="PP-18955"/>
    <x v="452"/>
    <x v="2"/>
    <s v="United States"/>
    <s v="Smyrna"/>
    <x v="32"/>
    <n v="30080"/>
    <x v="0"/>
    <s v="OFF-ST-10002344"/>
    <x v="1"/>
    <s v="Storage"/>
    <x v="856"/>
    <n v="80.98"/>
    <n v="1"/>
    <n v="0"/>
    <n v="1.6196000000000055"/>
    <s v="Feb"/>
    <x v="47"/>
    <n v="1"/>
  </r>
  <r>
    <n v="1384"/>
    <s v="US-2013-108504"/>
    <x v="0"/>
    <d v="2013-02-05T00:00:00"/>
    <d v="2013-02-05T00:00:00"/>
    <x v="3"/>
    <s v="PP-18955"/>
    <x v="452"/>
    <x v="2"/>
    <s v="United States"/>
    <s v="Smyrna"/>
    <x v="32"/>
    <n v="30080"/>
    <x v="0"/>
    <s v="OFF-PA-10001289"/>
    <x v="1"/>
    <s v="Paper"/>
    <x v="952"/>
    <n v="348.84"/>
    <n v="9"/>
    <n v="0"/>
    <n v="170.9316"/>
    <s v="Feb"/>
    <x v="47"/>
    <n v="0"/>
  </r>
  <r>
    <n v="1385"/>
    <s v="US-2013-108504"/>
    <x v="0"/>
    <d v="2013-02-05T00:00:00"/>
    <d v="2013-02-05T00:00:00"/>
    <x v="3"/>
    <s v="PP-18955"/>
    <x v="452"/>
    <x v="2"/>
    <s v="United States"/>
    <s v="Smyrna"/>
    <x v="32"/>
    <n v="30080"/>
    <x v="0"/>
    <s v="OFF-FA-10000053"/>
    <x v="1"/>
    <s v="Fasteners"/>
    <x v="953"/>
    <n v="9.4499999999999993"/>
    <n v="5"/>
    <n v="0"/>
    <n v="0.18900000000000028"/>
    <s v="Feb"/>
    <x v="47"/>
    <n v="0"/>
  </r>
  <r>
    <n v="1386"/>
    <s v="US-2013-108504"/>
    <x v="0"/>
    <d v="2013-02-05T00:00:00"/>
    <d v="2013-02-05T00:00:00"/>
    <x v="3"/>
    <s v="PP-18955"/>
    <x v="452"/>
    <x v="2"/>
    <s v="United States"/>
    <s v="Smyrna"/>
    <x v="32"/>
    <n v="30080"/>
    <x v="0"/>
    <s v="FUR-FU-10004091"/>
    <x v="0"/>
    <s v="Furnishings"/>
    <x v="954"/>
    <n v="18.84"/>
    <n v="3"/>
    <n v="0"/>
    <n v="7.1592000000000002"/>
    <s v="Feb"/>
    <x v="47"/>
    <n v="0"/>
  </r>
  <r>
    <n v="1387"/>
    <s v="US-2013-108504"/>
    <x v="0"/>
    <d v="2013-02-05T00:00:00"/>
    <d v="2013-02-05T00:00:00"/>
    <x v="3"/>
    <s v="PP-18955"/>
    <x v="452"/>
    <x v="2"/>
    <s v="United States"/>
    <s v="Smyrna"/>
    <x v="32"/>
    <n v="30080"/>
    <x v="0"/>
    <s v="FUR-BO-10004015"/>
    <x v="0"/>
    <s v="Bookcases"/>
    <x v="569"/>
    <n v="239.98"/>
    <n v="2"/>
    <n v="0"/>
    <n v="52.795599999999979"/>
    <s v="Feb"/>
    <x v="47"/>
    <n v="0"/>
  </r>
  <r>
    <n v="1388"/>
    <s v="US-2013-108504"/>
    <x v="0"/>
    <d v="2013-02-05T00:00:00"/>
    <d v="2013-02-05T00:00:00"/>
    <x v="3"/>
    <s v="PP-18955"/>
    <x v="452"/>
    <x v="2"/>
    <s v="United States"/>
    <s v="Smyrna"/>
    <x v="32"/>
    <n v="30080"/>
    <x v="0"/>
    <s v="OFF-EN-10003001"/>
    <x v="1"/>
    <s v="Envelopes"/>
    <x v="955"/>
    <n v="167.96"/>
    <n v="2"/>
    <n v="0"/>
    <n v="78.941199999999995"/>
    <s v="Feb"/>
    <x v="47"/>
    <n v="0"/>
  </r>
  <r>
    <n v="1389"/>
    <s v="US-2013-108504"/>
    <x v="0"/>
    <d v="2013-02-05T00:00:00"/>
    <d v="2013-02-05T00:00:00"/>
    <x v="3"/>
    <s v="PP-18955"/>
    <x v="452"/>
    <x v="2"/>
    <s v="United States"/>
    <s v="Smyrna"/>
    <x v="32"/>
    <n v="30080"/>
    <x v="0"/>
    <s v="TEC-PH-10000215"/>
    <x v="2"/>
    <s v="Phones"/>
    <x v="139"/>
    <n v="104.85000000000001"/>
    <n v="3"/>
    <n v="0"/>
    <n v="28.309500000000007"/>
    <s v="Feb"/>
    <x v="47"/>
    <n v="0"/>
  </r>
  <r>
    <n v="1390"/>
    <s v="US-2013-108504"/>
    <x v="0"/>
    <d v="2013-02-05T00:00:00"/>
    <d v="2013-02-05T00:00:00"/>
    <x v="3"/>
    <s v="PP-18955"/>
    <x v="452"/>
    <x v="2"/>
    <s v="United States"/>
    <s v="Smyrna"/>
    <x v="32"/>
    <n v="30080"/>
    <x v="0"/>
    <s v="TEC-PH-10003645"/>
    <x v="2"/>
    <s v="Phones"/>
    <x v="294"/>
    <n v="484.83000000000004"/>
    <n v="3"/>
    <n v="0"/>
    <n v="126.05580000000002"/>
    <s v="Feb"/>
    <x v="47"/>
    <n v="0"/>
  </r>
  <r>
    <n v="1391"/>
    <s v="US-2013-108504"/>
    <x v="0"/>
    <d v="2013-02-05T00:00:00"/>
    <d v="2013-02-05T00:00:00"/>
    <x v="3"/>
    <s v="PP-18955"/>
    <x v="452"/>
    <x v="2"/>
    <s v="United States"/>
    <s v="Smyrna"/>
    <x v="32"/>
    <n v="30080"/>
    <x v="0"/>
    <s v="OFF-PA-10000357"/>
    <x v="1"/>
    <s v="Paper"/>
    <x v="442"/>
    <n v="122.97"/>
    <n v="3"/>
    <n v="0"/>
    <n v="60.255300000000005"/>
    <s v="Feb"/>
    <x v="47"/>
    <n v="0"/>
  </r>
  <r>
    <n v="1392"/>
    <s v="US-2013-108504"/>
    <x v="0"/>
    <d v="2013-02-05T00:00:00"/>
    <d v="2013-02-05T00:00:00"/>
    <x v="3"/>
    <s v="PP-18955"/>
    <x v="452"/>
    <x v="2"/>
    <s v="United States"/>
    <s v="Smyrna"/>
    <x v="32"/>
    <n v="30080"/>
    <x v="0"/>
    <s v="OFF-ST-10004804"/>
    <x v="1"/>
    <s v="Storage"/>
    <x v="230"/>
    <n v="154.44"/>
    <n v="3"/>
    <n v="0"/>
    <n v="1.5444000000000031"/>
    <s v="Feb"/>
    <x v="47"/>
    <n v="0"/>
  </r>
  <r>
    <n v="1393"/>
    <s v="US-2013-108504"/>
    <x v="0"/>
    <d v="2013-02-05T00:00:00"/>
    <d v="2013-02-05T00:00:00"/>
    <x v="3"/>
    <s v="PP-18955"/>
    <x v="452"/>
    <x v="2"/>
    <s v="United States"/>
    <s v="Smyrna"/>
    <x v="32"/>
    <n v="30080"/>
    <x v="0"/>
    <s v="OFF-PA-10003892"/>
    <x v="1"/>
    <s v="Paper"/>
    <x v="62"/>
    <n v="342.37"/>
    <n v="7"/>
    <n v="0"/>
    <n v="160.91389999999998"/>
    <s v="Feb"/>
    <x v="47"/>
    <n v="0"/>
  </r>
  <r>
    <n v="1394"/>
    <s v="CA-2014-124828"/>
    <x v="3"/>
    <d v="2014-07-04T00:00:00"/>
    <d v="2014-07-05T00:00:00"/>
    <x v="2"/>
    <s v="YS-21880"/>
    <x v="453"/>
    <x v="1"/>
    <s v="United States"/>
    <s v="Burlington"/>
    <x v="3"/>
    <n v="27217"/>
    <x v="0"/>
    <s v="OFF-AR-10003514"/>
    <x v="1"/>
    <s v="Art"/>
    <x v="180"/>
    <n v="9.5519999999999996"/>
    <n v="3"/>
    <n v="0.2"/>
    <n v="1.5521999999999991"/>
    <s v="Jul"/>
    <x v="10"/>
    <n v="1"/>
  </r>
  <r>
    <n v="1395"/>
    <s v="US-2014-117247"/>
    <x v="3"/>
    <d v="2014-10-10T00:00:00"/>
    <d v="2014-10-15T00:00:00"/>
    <x v="1"/>
    <s v="CK-12760"/>
    <x v="316"/>
    <x v="1"/>
    <s v="United States"/>
    <s v="Aurora"/>
    <x v="10"/>
    <n v="60505"/>
    <x v="2"/>
    <s v="FUR-TA-10002958"/>
    <x v="0"/>
    <s v="Tables"/>
    <x v="956"/>
    <n v="652.45000000000005"/>
    <n v="5"/>
    <n v="0.5"/>
    <n v="-430.61700000000019"/>
    <s v="Oct"/>
    <x v="13"/>
    <n v="1"/>
  </r>
  <r>
    <n v="1396"/>
    <s v="US-2014-117247"/>
    <x v="3"/>
    <d v="2014-10-10T00:00:00"/>
    <d v="2014-10-15T00:00:00"/>
    <x v="1"/>
    <s v="CK-12760"/>
    <x v="316"/>
    <x v="1"/>
    <s v="United States"/>
    <s v="Aurora"/>
    <x v="10"/>
    <n v="60505"/>
    <x v="2"/>
    <s v="FUR-TA-10001676"/>
    <x v="0"/>
    <s v="Tables"/>
    <x v="957"/>
    <n v="66.644999999999996"/>
    <n v="3"/>
    <n v="0.5"/>
    <n v="-42.652799999999999"/>
    <s v="Oct"/>
    <x v="13"/>
    <n v="0"/>
  </r>
  <r>
    <n v="1397"/>
    <s v="CA-2013-124485"/>
    <x v="0"/>
    <d v="2013-11-25T00:00:00"/>
    <d v="2013-11-27T00:00:00"/>
    <x v="2"/>
    <s v="NC-18340"/>
    <x v="396"/>
    <x v="0"/>
    <s v="United States"/>
    <s v="New York City"/>
    <x v="15"/>
    <n v="10035"/>
    <x v="3"/>
    <s v="OFF-BI-10000822"/>
    <x v="1"/>
    <s v="Binders"/>
    <x v="958"/>
    <n v="17.216000000000001"/>
    <n v="4"/>
    <n v="0.2"/>
    <n v="6.025599999999999"/>
    <s v="Nov"/>
    <x v="0"/>
    <n v="1"/>
  </r>
  <r>
    <n v="1398"/>
    <s v="CA-2013-124485"/>
    <x v="0"/>
    <d v="2013-11-25T00:00:00"/>
    <d v="2013-11-27T00:00:00"/>
    <x v="2"/>
    <s v="NC-18340"/>
    <x v="396"/>
    <x v="0"/>
    <s v="United States"/>
    <s v="New York City"/>
    <x v="15"/>
    <n v="10035"/>
    <x v="3"/>
    <s v="OFF-PA-10004971"/>
    <x v="1"/>
    <s v="Paper"/>
    <x v="604"/>
    <n v="11.56"/>
    <n v="2"/>
    <n v="0"/>
    <n v="5.6644000000000005"/>
    <s v="Nov"/>
    <x v="0"/>
    <n v="0"/>
  </r>
  <r>
    <n v="1399"/>
    <s v="CA-2013-124485"/>
    <x v="0"/>
    <d v="2013-11-25T00:00:00"/>
    <d v="2013-11-27T00:00:00"/>
    <x v="2"/>
    <s v="NC-18340"/>
    <x v="396"/>
    <x v="0"/>
    <s v="United States"/>
    <s v="New York City"/>
    <x v="15"/>
    <n v="10035"/>
    <x v="3"/>
    <s v="TEC-AC-10002323"/>
    <x v="2"/>
    <s v="Accessories"/>
    <x v="175"/>
    <n v="88.4"/>
    <n v="4"/>
    <n v="0"/>
    <n v="11.492000000000004"/>
    <s v="Nov"/>
    <x v="0"/>
    <n v="0"/>
  </r>
  <r>
    <n v="1400"/>
    <s v="CA-2013-124485"/>
    <x v="0"/>
    <d v="2013-11-25T00:00:00"/>
    <d v="2013-11-27T00:00:00"/>
    <x v="2"/>
    <s v="NC-18340"/>
    <x v="396"/>
    <x v="0"/>
    <s v="United States"/>
    <s v="New York City"/>
    <x v="15"/>
    <n v="10035"/>
    <x v="3"/>
    <s v="OFF-PA-10004888"/>
    <x v="1"/>
    <s v="Paper"/>
    <x v="959"/>
    <n v="6.48"/>
    <n v="1"/>
    <n v="0"/>
    <n v="3.1104000000000003"/>
    <s v="Nov"/>
    <x v="0"/>
    <n v="0"/>
  </r>
  <r>
    <n v="1401"/>
    <s v="CA-2013-159212"/>
    <x v="0"/>
    <d v="2013-11-02T00:00:00"/>
    <d v="2013-11-06T00:00:00"/>
    <x v="1"/>
    <s v="KM-16375"/>
    <x v="454"/>
    <x v="2"/>
    <s v="United States"/>
    <s v="Salem"/>
    <x v="17"/>
    <n v="24153"/>
    <x v="0"/>
    <s v="TEC-PH-10003988"/>
    <x v="2"/>
    <s v="Phones"/>
    <x v="47"/>
    <n v="21.8"/>
    <n v="2"/>
    <n v="0"/>
    <n v="6.104000000000001"/>
    <s v="Nov"/>
    <x v="0"/>
    <n v="1"/>
  </r>
  <r>
    <n v="1402"/>
    <s v="CA-2013-159212"/>
    <x v="0"/>
    <d v="2013-11-02T00:00:00"/>
    <d v="2013-11-06T00:00:00"/>
    <x v="1"/>
    <s v="KM-16375"/>
    <x v="454"/>
    <x v="2"/>
    <s v="United States"/>
    <s v="Salem"/>
    <x v="17"/>
    <n v="24153"/>
    <x v="0"/>
    <s v="OFF-EN-10002230"/>
    <x v="1"/>
    <s v="Envelopes"/>
    <x v="550"/>
    <n v="251.79000000000002"/>
    <n v="3"/>
    <n v="0"/>
    <n v="118.34129999999999"/>
    <s v="Nov"/>
    <x v="0"/>
    <n v="0"/>
  </r>
  <r>
    <n v="1403"/>
    <s v="US-2013-161396"/>
    <x v="0"/>
    <d v="2013-04-20T00:00:00"/>
    <d v="2013-04-26T00:00:00"/>
    <x v="1"/>
    <s v="GM-14455"/>
    <x v="39"/>
    <x v="2"/>
    <s v="United States"/>
    <s v="Columbus"/>
    <x v="24"/>
    <n v="43229"/>
    <x v="3"/>
    <s v="FUR-TA-10002622"/>
    <x v="0"/>
    <s v="Tables"/>
    <x v="960"/>
    <n v="205.17599999999999"/>
    <n v="2"/>
    <n v="0.4"/>
    <n v="-58.133199999999988"/>
    <s v="Apr"/>
    <x v="25"/>
    <n v="1"/>
  </r>
  <r>
    <n v="1404"/>
    <s v="US-2013-161396"/>
    <x v="0"/>
    <d v="2013-04-20T00:00:00"/>
    <d v="2013-04-26T00:00:00"/>
    <x v="1"/>
    <s v="GM-14455"/>
    <x v="39"/>
    <x v="2"/>
    <s v="United States"/>
    <s v="Columbus"/>
    <x v="24"/>
    <n v="43229"/>
    <x v="3"/>
    <s v="OFF-PA-10000418"/>
    <x v="1"/>
    <s v="Paper"/>
    <x v="961"/>
    <n v="419.4"/>
    <n v="5"/>
    <n v="0.2"/>
    <n v="146.79"/>
    <s v="Apr"/>
    <x v="25"/>
    <n v="0"/>
  </r>
  <r>
    <n v="1405"/>
    <s v="US-2011-118486"/>
    <x v="2"/>
    <d v="2011-04-06T00:00:00"/>
    <d v="2011-04-08T00:00:00"/>
    <x v="2"/>
    <s v="SD-20485"/>
    <x v="174"/>
    <x v="2"/>
    <s v="United States"/>
    <s v="Philadelphia"/>
    <x v="9"/>
    <n v="19143"/>
    <x v="3"/>
    <s v="OFF-SU-10004498"/>
    <x v="1"/>
    <s v="Supplies"/>
    <x v="500"/>
    <n v="10.304000000000002"/>
    <n v="1"/>
    <n v="0.2"/>
    <n v="-2.1896000000000004"/>
    <s v="Apr"/>
    <x v="41"/>
    <n v="1"/>
  </r>
  <r>
    <n v="1406"/>
    <s v="US-2011-118486"/>
    <x v="2"/>
    <d v="2011-04-06T00:00:00"/>
    <d v="2011-04-08T00:00:00"/>
    <x v="2"/>
    <s v="SD-20485"/>
    <x v="174"/>
    <x v="2"/>
    <s v="United States"/>
    <s v="Philadelphia"/>
    <x v="9"/>
    <n v="19143"/>
    <x v="3"/>
    <s v="FUR-TA-10001039"/>
    <x v="0"/>
    <s v="Tables"/>
    <x v="824"/>
    <n v="154.76400000000001"/>
    <n v="3"/>
    <n v="0.4"/>
    <n v="-36.11160000000001"/>
    <s v="Apr"/>
    <x v="41"/>
    <n v="0"/>
  </r>
  <r>
    <n v="1407"/>
    <s v="US-2011-118486"/>
    <x v="2"/>
    <d v="2011-04-06T00:00:00"/>
    <d v="2011-04-08T00:00:00"/>
    <x v="2"/>
    <s v="SD-20485"/>
    <x v="174"/>
    <x v="2"/>
    <s v="United States"/>
    <s v="Philadelphia"/>
    <x v="9"/>
    <n v="19143"/>
    <x v="3"/>
    <s v="TEC-AC-10004659"/>
    <x v="2"/>
    <s v="Accessories"/>
    <x v="170"/>
    <n v="116.78399999999999"/>
    <n v="2"/>
    <n v="0.2"/>
    <n v="21.896999999999991"/>
    <s v="Apr"/>
    <x v="41"/>
    <n v="0"/>
  </r>
  <r>
    <n v="1408"/>
    <s v="CA-2013-130407"/>
    <x v="0"/>
    <d v="2013-09-03T00:00:00"/>
    <d v="2013-09-07T00:00:00"/>
    <x v="1"/>
    <s v="KD-16270"/>
    <x v="30"/>
    <x v="0"/>
    <s v="United States"/>
    <s v="New York City"/>
    <x v="15"/>
    <n v="10024"/>
    <x v="3"/>
    <s v="OFF-AR-10002240"/>
    <x v="1"/>
    <s v="Art"/>
    <x v="962"/>
    <n v="75.48"/>
    <n v="2"/>
    <n v="0"/>
    <n v="19.6248"/>
    <s v="Sep"/>
    <x v="21"/>
    <n v="1"/>
  </r>
  <r>
    <n v="1409"/>
    <s v="CA-2013-130407"/>
    <x v="0"/>
    <d v="2013-09-03T00:00:00"/>
    <d v="2013-09-07T00:00:00"/>
    <x v="1"/>
    <s v="KD-16270"/>
    <x v="30"/>
    <x v="0"/>
    <s v="United States"/>
    <s v="New York City"/>
    <x v="15"/>
    <n v="10024"/>
    <x v="3"/>
    <s v="FUR-FU-10001967"/>
    <x v="0"/>
    <s v="Furnishings"/>
    <x v="293"/>
    <n v="39.979999999999997"/>
    <n v="2"/>
    <n v="0"/>
    <n v="9.9949999999999974"/>
    <s v="Sep"/>
    <x v="21"/>
    <n v="0"/>
  </r>
  <r>
    <n v="1410"/>
    <s v="US-2013-122245"/>
    <x v="0"/>
    <d v="2013-09-26T00:00:00"/>
    <d v="2013-10-01T00:00:00"/>
    <x v="1"/>
    <s v="AB-10105"/>
    <x v="455"/>
    <x v="0"/>
    <s v="United States"/>
    <s v="Phoenix"/>
    <x v="16"/>
    <n v="85023"/>
    <x v="1"/>
    <s v="FUR-TA-10002356"/>
    <x v="0"/>
    <s v="Tables"/>
    <x v="728"/>
    <n v="393.16500000000002"/>
    <n v="3"/>
    <n v="0.5"/>
    <n v="-204.44580000000005"/>
    <s v="Sep"/>
    <x v="21"/>
    <n v="1"/>
  </r>
  <r>
    <n v="1411"/>
    <s v="CA-2014-105144"/>
    <x v="3"/>
    <d v="2014-11-05T00:00:00"/>
    <d v="2014-11-12T00:00:00"/>
    <x v="1"/>
    <s v="SZ-20035"/>
    <x v="449"/>
    <x v="2"/>
    <s v="United States"/>
    <s v="Grand Prairie"/>
    <x v="5"/>
    <n v="75051"/>
    <x v="2"/>
    <s v="OFF-LA-10003923"/>
    <x v="1"/>
    <s v="Labels"/>
    <x v="424"/>
    <n v="23.680000000000003"/>
    <n v="2"/>
    <n v="0.2"/>
    <n v="8.879999999999999"/>
    <s v="Nov"/>
    <x v="23"/>
    <n v="1"/>
  </r>
  <r>
    <n v="1412"/>
    <s v="CA-2013-136329"/>
    <x v="0"/>
    <d v="2013-07-10T00:00:00"/>
    <d v="2013-07-14T00:00:00"/>
    <x v="1"/>
    <s v="JD-15895"/>
    <x v="63"/>
    <x v="1"/>
    <s v="United States"/>
    <s v="New York City"/>
    <x v="15"/>
    <n v="10035"/>
    <x v="3"/>
    <s v="FUR-CH-10002335"/>
    <x v="0"/>
    <s v="Chairs"/>
    <x v="623"/>
    <n v="408.00599999999997"/>
    <n v="2"/>
    <n v="0.1"/>
    <n v="72.534400000000005"/>
    <s v="Jul"/>
    <x v="16"/>
    <n v="1"/>
  </r>
  <r>
    <n v="1413"/>
    <s v="CA-2013-136329"/>
    <x v="0"/>
    <d v="2013-07-10T00:00:00"/>
    <d v="2013-07-14T00:00:00"/>
    <x v="1"/>
    <s v="JD-15895"/>
    <x v="63"/>
    <x v="1"/>
    <s v="United States"/>
    <s v="New York City"/>
    <x v="15"/>
    <n v="10035"/>
    <x v="3"/>
    <s v="FUR-FU-10000723"/>
    <x v="0"/>
    <s v="Furnishings"/>
    <x v="475"/>
    <n v="165.28"/>
    <n v="4"/>
    <n v="0"/>
    <n v="14.875200000000007"/>
    <s v="Jul"/>
    <x v="16"/>
    <n v="0"/>
  </r>
  <r>
    <n v="1414"/>
    <s v="CA-2011-146640"/>
    <x v="2"/>
    <d v="2011-06-30T00:00:00"/>
    <d v="2011-07-05T00:00:00"/>
    <x v="1"/>
    <s v="HA-14905"/>
    <x v="456"/>
    <x v="0"/>
    <s v="United States"/>
    <s v="New York City"/>
    <x v="15"/>
    <n v="10024"/>
    <x v="3"/>
    <s v="OFF-BI-10002867"/>
    <x v="1"/>
    <s v="Binders"/>
    <x v="963"/>
    <n v="334.76800000000003"/>
    <n v="7"/>
    <n v="0.2"/>
    <n v="108.79959999999997"/>
    <s v="Jun"/>
    <x v="3"/>
    <n v="1"/>
  </r>
  <r>
    <n v="1415"/>
    <s v="CA-2014-115994"/>
    <x v="3"/>
    <d v="2014-01-29T00:00:00"/>
    <d v="2014-02-01T00:00:00"/>
    <x v="0"/>
    <s v="BT-11305"/>
    <x v="457"/>
    <x v="2"/>
    <s v="United States"/>
    <s v="Costa Mesa"/>
    <x v="1"/>
    <n v="92627"/>
    <x v="1"/>
    <s v="TEC-AC-10000580"/>
    <x v="2"/>
    <s v="Accessories"/>
    <x v="897"/>
    <n v="239.96999999999997"/>
    <n v="3"/>
    <n v="0"/>
    <n v="26.39670000000001"/>
    <s v="Jan"/>
    <x v="44"/>
    <n v="1"/>
  </r>
  <r>
    <n v="1416"/>
    <s v="CA-2014-115994"/>
    <x v="3"/>
    <d v="2014-01-29T00:00:00"/>
    <d v="2014-02-01T00:00:00"/>
    <x v="0"/>
    <s v="BT-11305"/>
    <x v="457"/>
    <x v="2"/>
    <s v="United States"/>
    <s v="Costa Mesa"/>
    <x v="1"/>
    <n v="92627"/>
    <x v="1"/>
    <s v="FUR-FU-10003976"/>
    <x v="0"/>
    <s v="Furnishings"/>
    <x v="964"/>
    <n v="37.74"/>
    <n v="3"/>
    <n v="0"/>
    <n v="12.831599999999996"/>
    <s v="Jan"/>
    <x v="44"/>
    <n v="0"/>
  </r>
  <r>
    <n v="1417"/>
    <s v="CA-2012-126697"/>
    <x v="1"/>
    <d v="2012-09-21T00:00:00"/>
    <d v="2012-09-24T00:00:00"/>
    <x v="2"/>
    <s v="SV-20815"/>
    <x v="458"/>
    <x v="1"/>
    <s v="United States"/>
    <s v="Houston"/>
    <x v="5"/>
    <n v="77041"/>
    <x v="2"/>
    <s v="TEC-PH-10002922"/>
    <x v="2"/>
    <s v="Phones"/>
    <x v="965"/>
    <n v="946.34400000000005"/>
    <n v="7"/>
    <n v="0.2"/>
    <n v="118.29299999999989"/>
    <s v="Sep"/>
    <x v="11"/>
    <n v="1"/>
  </r>
  <r>
    <n v="1418"/>
    <s v="CA-2012-126697"/>
    <x v="1"/>
    <d v="2012-09-21T00:00:00"/>
    <d v="2012-09-24T00:00:00"/>
    <x v="2"/>
    <s v="SV-20815"/>
    <x v="458"/>
    <x v="1"/>
    <s v="United States"/>
    <s v="Houston"/>
    <x v="5"/>
    <n v="77041"/>
    <x v="2"/>
    <s v="TEC-AC-10004353"/>
    <x v="2"/>
    <s v="Accessories"/>
    <x v="717"/>
    <n v="151.20000000000002"/>
    <n v="3"/>
    <n v="0.2"/>
    <n v="32.130000000000003"/>
    <s v="Sep"/>
    <x v="11"/>
    <n v="0"/>
  </r>
  <r>
    <n v="1419"/>
    <s v="CA-2012-126697"/>
    <x v="1"/>
    <d v="2012-09-21T00:00:00"/>
    <d v="2012-09-24T00:00:00"/>
    <x v="2"/>
    <s v="SV-20815"/>
    <x v="458"/>
    <x v="1"/>
    <s v="United States"/>
    <s v="Houston"/>
    <x v="5"/>
    <n v="77041"/>
    <x v="2"/>
    <s v="FUR-FU-10001706"/>
    <x v="0"/>
    <s v="Furnishings"/>
    <x v="50"/>
    <n v="4.9280000000000008"/>
    <n v="4"/>
    <n v="0.6"/>
    <n v="-1.4783999999999997"/>
    <s v="Sep"/>
    <x v="11"/>
    <n v="0"/>
  </r>
  <r>
    <n v="1420"/>
    <s v="CA-2012-124800"/>
    <x v="1"/>
    <d v="2012-09-26T00:00:00"/>
    <d v="2012-09-30T00:00:00"/>
    <x v="1"/>
    <s v="RW-19540"/>
    <x v="459"/>
    <x v="1"/>
    <s v="United States"/>
    <s v="Mesa"/>
    <x v="16"/>
    <n v="85204"/>
    <x v="1"/>
    <s v="OFF-PA-10000501"/>
    <x v="1"/>
    <s v="Paper"/>
    <x v="966"/>
    <n v="86.272000000000006"/>
    <n v="4"/>
    <n v="0.2"/>
    <n v="31.273599999999998"/>
    <s v="Sep"/>
    <x v="11"/>
    <n v="1"/>
  </r>
  <r>
    <n v="1421"/>
    <s v="CA-2012-124800"/>
    <x v="1"/>
    <d v="2012-09-26T00:00:00"/>
    <d v="2012-09-30T00:00:00"/>
    <x v="1"/>
    <s v="RW-19540"/>
    <x v="459"/>
    <x v="1"/>
    <s v="United States"/>
    <s v="Mesa"/>
    <x v="16"/>
    <n v="85204"/>
    <x v="1"/>
    <s v="OFF-BI-10000778"/>
    <x v="1"/>
    <s v="Binders"/>
    <x v="258"/>
    <n v="72.588000000000008"/>
    <n v="2"/>
    <n v="0.7"/>
    <n v="-48.391999999999982"/>
    <s v="Sep"/>
    <x v="11"/>
    <n v="0"/>
  </r>
  <r>
    <n v="1422"/>
    <s v="CA-2012-124800"/>
    <x v="1"/>
    <d v="2012-09-26T00:00:00"/>
    <d v="2012-09-30T00:00:00"/>
    <x v="1"/>
    <s v="RW-19540"/>
    <x v="459"/>
    <x v="1"/>
    <s v="United States"/>
    <s v="Mesa"/>
    <x v="16"/>
    <n v="85204"/>
    <x v="1"/>
    <s v="OFF-AP-10004980"/>
    <x v="1"/>
    <s v="Appliances"/>
    <x v="967"/>
    <n v="60.672000000000004"/>
    <n v="2"/>
    <n v="0.2"/>
    <n v="14.409600000000003"/>
    <s v="Sep"/>
    <x v="11"/>
    <n v="0"/>
  </r>
  <r>
    <n v="1423"/>
    <s v="CA-2012-124800"/>
    <x v="1"/>
    <d v="2012-09-26T00:00:00"/>
    <d v="2012-09-30T00:00:00"/>
    <x v="1"/>
    <s v="RW-19540"/>
    <x v="459"/>
    <x v="1"/>
    <s v="United States"/>
    <s v="Mesa"/>
    <x v="16"/>
    <n v="85204"/>
    <x v="1"/>
    <s v="OFF-BI-10003984"/>
    <x v="1"/>
    <s v="Binders"/>
    <x v="690"/>
    <n v="77.031000000000006"/>
    <n v="9"/>
    <n v="0.7"/>
    <n v="-59.057100000000005"/>
    <s v="Sep"/>
    <x v="11"/>
    <n v="0"/>
  </r>
  <r>
    <n v="1424"/>
    <s v="CA-2012-124800"/>
    <x v="1"/>
    <d v="2012-09-26T00:00:00"/>
    <d v="2012-09-30T00:00:00"/>
    <x v="1"/>
    <s v="RW-19540"/>
    <x v="459"/>
    <x v="1"/>
    <s v="United States"/>
    <s v="Mesa"/>
    <x v="16"/>
    <n v="85204"/>
    <x v="1"/>
    <s v="OFF-ST-10000798"/>
    <x v="1"/>
    <s v="Storage"/>
    <x v="348"/>
    <n v="119.90400000000001"/>
    <n v="6"/>
    <n v="0.2"/>
    <n v="-1.4988000000000135"/>
    <s v="Sep"/>
    <x v="11"/>
    <n v="0"/>
  </r>
  <r>
    <n v="1425"/>
    <s v="CA-2012-124800"/>
    <x v="1"/>
    <d v="2012-09-26T00:00:00"/>
    <d v="2012-09-30T00:00:00"/>
    <x v="1"/>
    <s v="RW-19540"/>
    <x v="459"/>
    <x v="1"/>
    <s v="United States"/>
    <s v="Mesa"/>
    <x v="16"/>
    <n v="85204"/>
    <x v="1"/>
    <s v="TEC-PH-10001750"/>
    <x v="2"/>
    <s v="Phones"/>
    <x v="968"/>
    <n v="263.96000000000004"/>
    <n v="5"/>
    <n v="0.2"/>
    <n v="23.096500000000006"/>
    <s v="Sep"/>
    <x v="11"/>
    <n v="0"/>
  </r>
  <r>
    <n v="1426"/>
    <s v="CA-2012-124800"/>
    <x v="1"/>
    <d v="2012-09-26T00:00:00"/>
    <d v="2012-09-30T00:00:00"/>
    <x v="1"/>
    <s v="RW-19540"/>
    <x v="459"/>
    <x v="1"/>
    <s v="United States"/>
    <s v="Mesa"/>
    <x v="16"/>
    <n v="85204"/>
    <x v="1"/>
    <s v="OFF-ST-10002743"/>
    <x v="1"/>
    <s v="Storage"/>
    <x v="413"/>
    <n v="363.64800000000002"/>
    <n v="4"/>
    <n v="0.2"/>
    <n v="-86.366400000000027"/>
    <s v="Sep"/>
    <x v="11"/>
    <n v="0"/>
  </r>
  <r>
    <n v="1427"/>
    <s v="US-2012-164448"/>
    <x v="1"/>
    <d v="2012-10-31T00:00:00"/>
    <d v="2012-11-04T00:00:00"/>
    <x v="0"/>
    <s v="DK-12835"/>
    <x v="460"/>
    <x v="1"/>
    <s v="United States"/>
    <s v="Salinas"/>
    <x v="1"/>
    <n v="93905"/>
    <x v="1"/>
    <s v="OFF-BI-10002949"/>
    <x v="1"/>
    <s v="Binders"/>
    <x v="520"/>
    <n v="9.7280000000000015"/>
    <n v="2"/>
    <n v="0.2"/>
    <n v="3.283199999999999"/>
    <s v="Oct"/>
    <x v="2"/>
    <n v="1"/>
  </r>
  <r>
    <n v="1428"/>
    <s v="US-2012-164448"/>
    <x v="1"/>
    <d v="2012-10-31T00:00:00"/>
    <d v="2012-11-04T00:00:00"/>
    <x v="0"/>
    <s v="DK-12835"/>
    <x v="460"/>
    <x v="1"/>
    <s v="United States"/>
    <s v="Salinas"/>
    <x v="1"/>
    <n v="93905"/>
    <x v="1"/>
    <s v="OFF-EN-10002600"/>
    <x v="1"/>
    <s v="Envelopes"/>
    <x v="111"/>
    <n v="14.75"/>
    <n v="5"/>
    <n v="0"/>
    <n v="7.08"/>
    <s v="Oct"/>
    <x v="2"/>
    <n v="0"/>
  </r>
  <r>
    <n v="1429"/>
    <s v="US-2012-164448"/>
    <x v="1"/>
    <d v="2012-10-31T00:00:00"/>
    <d v="2012-11-04T00:00:00"/>
    <x v="0"/>
    <s v="DK-12835"/>
    <x v="460"/>
    <x v="1"/>
    <s v="United States"/>
    <s v="Salinas"/>
    <x v="1"/>
    <n v="93905"/>
    <x v="1"/>
    <s v="OFF-BI-10003708"/>
    <x v="1"/>
    <s v="Binders"/>
    <x v="969"/>
    <n v="29.800000000000004"/>
    <n v="5"/>
    <n v="0.2"/>
    <n v="9.3124999999999982"/>
    <s v="Oct"/>
    <x v="2"/>
    <n v="0"/>
  </r>
  <r>
    <n v="1430"/>
    <s v="US-2012-164448"/>
    <x v="1"/>
    <d v="2012-10-31T00:00:00"/>
    <d v="2012-11-04T00:00:00"/>
    <x v="0"/>
    <s v="DK-12835"/>
    <x v="460"/>
    <x v="1"/>
    <s v="United States"/>
    <s v="Salinas"/>
    <x v="1"/>
    <n v="93905"/>
    <x v="1"/>
    <s v="OFF-LA-10003510"/>
    <x v="1"/>
    <s v="Labels"/>
    <x v="575"/>
    <n v="427.42"/>
    <n v="14"/>
    <n v="0"/>
    <n v="196.61320000000001"/>
    <s v="Oct"/>
    <x v="2"/>
    <n v="0"/>
  </r>
  <r>
    <n v="1431"/>
    <s v="CA-2014-122700"/>
    <x v="3"/>
    <d v="2014-11-27T00:00:00"/>
    <d v="2014-12-01T00:00:00"/>
    <x v="1"/>
    <s v="LT-17110"/>
    <x v="299"/>
    <x v="0"/>
    <s v="United States"/>
    <s v="Columbus"/>
    <x v="24"/>
    <n v="43229"/>
    <x v="3"/>
    <s v="TEC-PH-10003092"/>
    <x v="2"/>
    <s v="Phones"/>
    <x v="516"/>
    <n v="220.75200000000001"/>
    <n v="8"/>
    <n v="0.4"/>
    <n v="-40.47120000000001"/>
    <s v="Nov"/>
    <x v="23"/>
    <n v="1"/>
  </r>
  <r>
    <n v="1432"/>
    <s v="CA-2011-120768"/>
    <x v="2"/>
    <d v="2011-12-19T00:00:00"/>
    <d v="2011-12-21T00:00:00"/>
    <x v="0"/>
    <s v="IM-15070"/>
    <x v="5"/>
    <x v="0"/>
    <s v="United States"/>
    <s v="Florence"/>
    <x v="19"/>
    <n v="35630"/>
    <x v="0"/>
    <s v="OFF-BI-10001191"/>
    <x v="1"/>
    <s v="Binders"/>
    <x v="970"/>
    <n v="152.76"/>
    <n v="6"/>
    <n v="0"/>
    <n v="74.852400000000003"/>
    <s v="Dec"/>
    <x v="20"/>
    <n v="1"/>
  </r>
  <r>
    <n v="1433"/>
    <s v="CA-2011-120768"/>
    <x v="2"/>
    <d v="2011-12-19T00:00:00"/>
    <d v="2011-12-21T00:00:00"/>
    <x v="0"/>
    <s v="IM-15070"/>
    <x v="5"/>
    <x v="0"/>
    <s v="United States"/>
    <s v="Florence"/>
    <x v="19"/>
    <n v="35630"/>
    <x v="0"/>
    <s v="OFF-SU-10004115"/>
    <x v="1"/>
    <s v="Supplies"/>
    <x v="510"/>
    <n v="7.27"/>
    <n v="1"/>
    <n v="0"/>
    <n v="1.9629000000000003"/>
    <s v="Dec"/>
    <x v="20"/>
    <n v="0"/>
  </r>
  <r>
    <n v="1434"/>
    <s v="CA-2011-120768"/>
    <x v="2"/>
    <d v="2011-12-19T00:00:00"/>
    <d v="2011-12-21T00:00:00"/>
    <x v="0"/>
    <s v="IM-15070"/>
    <x v="5"/>
    <x v="0"/>
    <s v="United States"/>
    <s v="Florence"/>
    <x v="19"/>
    <n v="35630"/>
    <x v="0"/>
    <s v="FUR-CH-10000513"/>
    <x v="0"/>
    <s v="Chairs"/>
    <x v="70"/>
    <n v="1819.8600000000001"/>
    <n v="14"/>
    <n v="0"/>
    <n v="163.78740000000002"/>
    <s v="Dec"/>
    <x v="20"/>
    <n v="0"/>
  </r>
  <r>
    <n v="1435"/>
    <s v="US-2013-153129"/>
    <x v="0"/>
    <d v="2013-12-27T00:00:00"/>
    <d v="2013-12-31T00:00:00"/>
    <x v="1"/>
    <s v="FP-14320"/>
    <x v="224"/>
    <x v="0"/>
    <s v="United States"/>
    <s v="Seattle"/>
    <x v="4"/>
    <n v="98105"/>
    <x v="1"/>
    <s v="OFF-PA-10003673"/>
    <x v="1"/>
    <s v="Paper"/>
    <x v="971"/>
    <n v="33.9"/>
    <n v="5"/>
    <n v="0"/>
    <n v="15.593999999999999"/>
    <s v="Dec"/>
    <x v="5"/>
    <n v="1"/>
  </r>
  <r>
    <n v="1436"/>
    <s v="CA-2014-106852"/>
    <x v="3"/>
    <d v="2014-06-21T00:00:00"/>
    <d v="2014-06-28T00:00:00"/>
    <x v="1"/>
    <s v="ST-20530"/>
    <x v="461"/>
    <x v="0"/>
    <s v="United States"/>
    <s v="Parma"/>
    <x v="24"/>
    <n v="44134"/>
    <x v="3"/>
    <s v="OFF-PA-10001639"/>
    <x v="1"/>
    <s v="Paper"/>
    <x v="972"/>
    <n v="31.104000000000006"/>
    <n v="6"/>
    <n v="0.2"/>
    <n v="10.8864"/>
    <s v="Jun"/>
    <x v="27"/>
    <n v="1"/>
  </r>
  <r>
    <n v="1437"/>
    <s v="CA-2014-106852"/>
    <x v="3"/>
    <d v="2014-06-21T00:00:00"/>
    <d v="2014-06-28T00:00:00"/>
    <x v="1"/>
    <s v="ST-20530"/>
    <x v="461"/>
    <x v="0"/>
    <s v="United States"/>
    <s v="Parma"/>
    <x v="24"/>
    <n v="44134"/>
    <x v="3"/>
    <s v="OFF-AR-10003829"/>
    <x v="1"/>
    <s v="Art"/>
    <x v="934"/>
    <n v="5.2480000000000002"/>
    <n v="2"/>
    <n v="0.2"/>
    <n v="0.59039999999999915"/>
    <s v="Jun"/>
    <x v="27"/>
    <n v="0"/>
  </r>
  <r>
    <n v="1438"/>
    <s v="CA-2012-139731"/>
    <x v="1"/>
    <d v="2012-10-15T00:00:00"/>
    <d v="2012-10-15T00:00:00"/>
    <x v="3"/>
    <s v="JE-15745"/>
    <x v="32"/>
    <x v="0"/>
    <s v="United States"/>
    <s v="Amarillo"/>
    <x v="5"/>
    <n v="79109"/>
    <x v="2"/>
    <s v="TEC-AC-10004975"/>
    <x v="2"/>
    <s v="Accessories"/>
    <x v="973"/>
    <n v="263.88"/>
    <n v="3"/>
    <n v="0.2"/>
    <n v="42.880500000000012"/>
    <s v="Oct"/>
    <x v="2"/>
    <n v="1"/>
  </r>
  <r>
    <n v="1439"/>
    <s v="CA-2012-139731"/>
    <x v="1"/>
    <d v="2012-10-15T00:00:00"/>
    <d v="2012-10-15T00:00:00"/>
    <x v="3"/>
    <s v="JE-15745"/>
    <x v="32"/>
    <x v="0"/>
    <s v="United States"/>
    <s v="Amarillo"/>
    <x v="5"/>
    <n v="79109"/>
    <x v="2"/>
    <s v="FUR-CH-10002024"/>
    <x v="0"/>
    <s v="Chairs"/>
    <x v="478"/>
    <n v="2453.4299999999998"/>
    <n v="5"/>
    <n v="0.3"/>
    <n v="-350.4899999999999"/>
    <s v="Oct"/>
    <x v="2"/>
    <n v="0"/>
  </r>
  <r>
    <n v="1440"/>
    <s v="CA-2014-122735"/>
    <x v="3"/>
    <d v="2014-04-13T00:00:00"/>
    <d v="2014-04-16T00:00:00"/>
    <x v="0"/>
    <s v="BD-11320"/>
    <x v="217"/>
    <x v="0"/>
    <s v="United States"/>
    <s v="Providence"/>
    <x v="34"/>
    <n v="2908"/>
    <x v="3"/>
    <s v="OFF-BI-10004364"/>
    <x v="1"/>
    <s v="Binders"/>
    <x v="302"/>
    <n v="29.700000000000003"/>
    <n v="5"/>
    <n v="0"/>
    <n v="13.365"/>
    <s v="Apr"/>
    <x v="4"/>
    <n v="1"/>
  </r>
  <r>
    <n v="1441"/>
    <s v="CA-2014-122735"/>
    <x v="3"/>
    <d v="2014-04-13T00:00:00"/>
    <d v="2014-04-16T00:00:00"/>
    <x v="0"/>
    <s v="BD-11320"/>
    <x v="217"/>
    <x v="0"/>
    <s v="United States"/>
    <s v="Providence"/>
    <x v="34"/>
    <n v="2908"/>
    <x v="3"/>
    <s v="OFF-PA-10001712"/>
    <x v="1"/>
    <s v="Paper"/>
    <x v="974"/>
    <n v="39.96"/>
    <n v="4"/>
    <n v="0"/>
    <n v="17.981999999999999"/>
    <s v="Apr"/>
    <x v="4"/>
    <n v="0"/>
  </r>
  <r>
    <n v="1442"/>
    <s v="CA-2014-128160"/>
    <x v="3"/>
    <d v="2014-12-20T00:00:00"/>
    <d v="2014-12-25T00:00:00"/>
    <x v="0"/>
    <s v="MM-17920"/>
    <x v="462"/>
    <x v="0"/>
    <s v="United States"/>
    <s v="San Francisco"/>
    <x v="1"/>
    <n v="94110"/>
    <x v="1"/>
    <s v="OFF-BI-10001510"/>
    <x v="1"/>
    <s v="Binders"/>
    <x v="702"/>
    <n v="36.672000000000004"/>
    <n v="2"/>
    <n v="0.2"/>
    <n v="11.459999999999999"/>
    <s v="Dec"/>
    <x v="22"/>
    <n v="1"/>
  </r>
  <r>
    <n v="1443"/>
    <s v="CA-2014-117695"/>
    <x v="3"/>
    <d v="2014-08-06T00:00:00"/>
    <d v="2014-08-09T00:00:00"/>
    <x v="2"/>
    <s v="PW-19030"/>
    <x v="463"/>
    <x v="1"/>
    <s v="United States"/>
    <s v="Richmond"/>
    <x v="0"/>
    <n v="40475"/>
    <x v="0"/>
    <s v="OFF-PA-10002713"/>
    <x v="1"/>
    <s v="Paper"/>
    <x v="317"/>
    <n v="13.76"/>
    <n v="2"/>
    <n v="0"/>
    <n v="6.3295999999999992"/>
    <s v="Aug"/>
    <x v="43"/>
    <n v="1"/>
  </r>
  <r>
    <n v="1444"/>
    <s v="CA-2012-166135"/>
    <x v="1"/>
    <d v="2012-10-01T00:00:00"/>
    <d v="2012-10-06T00:00:00"/>
    <x v="1"/>
    <s v="SC-20440"/>
    <x v="464"/>
    <x v="1"/>
    <s v="United States"/>
    <s v="Aurora"/>
    <x v="22"/>
    <n v="80013"/>
    <x v="1"/>
    <s v="OFF-ST-10002974"/>
    <x v="1"/>
    <s v="Storage"/>
    <x v="123"/>
    <n v="139.42400000000001"/>
    <n v="4"/>
    <n v="0.2"/>
    <n v="17.42799999999999"/>
    <s v="Oct"/>
    <x v="2"/>
    <n v="1"/>
  </r>
  <r>
    <n v="1445"/>
    <s v="CA-2013-133725"/>
    <x v="0"/>
    <d v="2013-05-24T00:00:00"/>
    <d v="2013-05-29T00:00:00"/>
    <x v="1"/>
    <s v="KL-16645"/>
    <x v="107"/>
    <x v="0"/>
    <s v="United States"/>
    <s v="Chicago"/>
    <x v="10"/>
    <n v="60623"/>
    <x v="2"/>
    <s v="TEC-PH-10004165"/>
    <x v="2"/>
    <s v="Phones"/>
    <x v="886"/>
    <n v="1979.9280000000001"/>
    <n v="9"/>
    <n v="0.2"/>
    <n v="148.49459999999993"/>
    <s v="May"/>
    <x v="35"/>
    <n v="1"/>
  </r>
  <r>
    <n v="1446"/>
    <s v="CA-2014-102337"/>
    <x v="3"/>
    <d v="2014-06-14T00:00:00"/>
    <d v="2014-06-17T00:00:00"/>
    <x v="2"/>
    <s v="SD-20485"/>
    <x v="174"/>
    <x v="2"/>
    <s v="United States"/>
    <s v="Chicago"/>
    <x v="10"/>
    <n v="60653"/>
    <x v="2"/>
    <s v="OFF-ST-10004804"/>
    <x v="1"/>
    <s v="Storage"/>
    <x v="230"/>
    <n v="164.73599999999999"/>
    <n v="4"/>
    <n v="0.2"/>
    <n v="-39.124799999999993"/>
    <s v="Jun"/>
    <x v="27"/>
    <n v="1"/>
  </r>
  <r>
    <n v="1447"/>
    <s v="CA-2014-102337"/>
    <x v="3"/>
    <d v="2014-06-14T00:00:00"/>
    <d v="2014-06-17T00:00:00"/>
    <x v="2"/>
    <s v="SD-20485"/>
    <x v="174"/>
    <x v="2"/>
    <s v="United States"/>
    <s v="Chicago"/>
    <x v="10"/>
    <n v="60653"/>
    <x v="2"/>
    <s v="FUR-CH-10004289"/>
    <x v="0"/>
    <s v="Chairs"/>
    <x v="975"/>
    <n v="470.30199999999996"/>
    <n v="7"/>
    <n v="0.3"/>
    <n v="-87.341800000000035"/>
    <s v="Jun"/>
    <x v="27"/>
    <n v="0"/>
  </r>
  <r>
    <n v="1448"/>
    <s v="CA-2014-102337"/>
    <x v="3"/>
    <d v="2014-06-14T00:00:00"/>
    <d v="2014-06-17T00:00:00"/>
    <x v="2"/>
    <s v="SD-20485"/>
    <x v="174"/>
    <x v="2"/>
    <s v="United States"/>
    <s v="Chicago"/>
    <x v="10"/>
    <n v="60653"/>
    <x v="2"/>
    <s v="TEC-PH-10002564"/>
    <x v="2"/>
    <s v="Phones"/>
    <x v="976"/>
    <n v="47.984000000000002"/>
    <n v="2"/>
    <n v="0.2"/>
    <n v="5.9979999999999922"/>
    <s v="Jun"/>
    <x v="27"/>
    <n v="0"/>
  </r>
  <r>
    <n v="1449"/>
    <s v="US-2011-112564"/>
    <x v="2"/>
    <d v="2011-04-23T00:00:00"/>
    <d v="2011-04-24T00:00:00"/>
    <x v="2"/>
    <s v="TS-21160"/>
    <x v="378"/>
    <x v="1"/>
    <s v="United States"/>
    <s v="Philadelphia"/>
    <x v="9"/>
    <n v="19134"/>
    <x v="3"/>
    <s v="OFF-BI-10004876"/>
    <x v="1"/>
    <s v="Binders"/>
    <x v="977"/>
    <n v="2.5020000000000002"/>
    <n v="3"/>
    <n v="0.7"/>
    <n v="-1.7513999999999994"/>
    <s v="Apr"/>
    <x v="41"/>
    <n v="1"/>
  </r>
  <r>
    <n v="1450"/>
    <s v="CA-2012-145821"/>
    <x v="1"/>
    <d v="2012-05-01T00:00:00"/>
    <d v="2012-05-07T00:00:00"/>
    <x v="1"/>
    <s v="JB-15400"/>
    <x v="80"/>
    <x v="1"/>
    <s v="United States"/>
    <s v="Los Angeles"/>
    <x v="1"/>
    <n v="90008"/>
    <x v="1"/>
    <s v="TEC-PH-10004348"/>
    <x v="2"/>
    <s v="Phones"/>
    <x v="978"/>
    <n v="88.751999999999995"/>
    <n v="3"/>
    <n v="0.2"/>
    <n v="11.093999999999998"/>
    <s v="May"/>
    <x v="33"/>
    <n v="1"/>
  </r>
  <r>
    <n v="1451"/>
    <s v="US-2012-160150"/>
    <x v="1"/>
    <d v="2012-07-19T00:00:00"/>
    <d v="2012-07-20T00:00:00"/>
    <x v="2"/>
    <s v="TS-21085"/>
    <x v="465"/>
    <x v="0"/>
    <s v="United States"/>
    <s v="Phoenix"/>
    <x v="16"/>
    <n v="85023"/>
    <x v="1"/>
    <s v="OFF-BI-10004352"/>
    <x v="1"/>
    <s v="Binders"/>
    <x v="979"/>
    <n v="2.0250000000000004"/>
    <n v="1"/>
    <n v="0.7"/>
    <n v="-1.3499999999999996"/>
    <s v="Jul"/>
    <x v="38"/>
    <n v="1"/>
  </r>
  <r>
    <n v="1452"/>
    <s v="CA-2013-133711"/>
    <x v="0"/>
    <d v="2013-11-27T00:00:00"/>
    <d v="2013-11-30T00:00:00"/>
    <x v="2"/>
    <s v="MC-17425"/>
    <x v="466"/>
    <x v="1"/>
    <s v="United States"/>
    <s v="Mobile"/>
    <x v="19"/>
    <n v="36608"/>
    <x v="0"/>
    <s v="OFF-PA-10001685"/>
    <x v="1"/>
    <s v="Paper"/>
    <x v="33"/>
    <n v="70.98"/>
    <n v="7"/>
    <n v="0"/>
    <n v="34.780200000000001"/>
    <s v="Nov"/>
    <x v="0"/>
    <n v="1"/>
  </r>
  <r>
    <n v="1453"/>
    <s v="CA-2013-133711"/>
    <x v="0"/>
    <d v="2013-11-27T00:00:00"/>
    <d v="2013-11-30T00:00:00"/>
    <x v="2"/>
    <s v="MC-17425"/>
    <x v="466"/>
    <x v="1"/>
    <s v="United States"/>
    <s v="Mobile"/>
    <x v="19"/>
    <n v="36608"/>
    <x v="0"/>
    <s v="OFF-BI-10000666"/>
    <x v="1"/>
    <s v="Binders"/>
    <x v="980"/>
    <n v="91.679999999999993"/>
    <n v="3"/>
    <n v="0"/>
    <n v="45.839999999999996"/>
    <s v="Nov"/>
    <x v="0"/>
    <n v="0"/>
  </r>
  <r>
    <n v="1454"/>
    <s v="CA-2013-133711"/>
    <x v="0"/>
    <d v="2013-11-27T00:00:00"/>
    <d v="2013-11-30T00:00:00"/>
    <x v="2"/>
    <s v="MC-17425"/>
    <x v="466"/>
    <x v="1"/>
    <s v="United States"/>
    <s v="Mobile"/>
    <x v="19"/>
    <n v="36608"/>
    <x v="0"/>
    <s v="OFF-BI-10004352"/>
    <x v="1"/>
    <s v="Binders"/>
    <x v="979"/>
    <n v="33.75"/>
    <n v="5"/>
    <n v="0"/>
    <n v="16.875"/>
    <s v="Nov"/>
    <x v="0"/>
    <n v="0"/>
  </r>
  <r>
    <n v="1455"/>
    <s v="CA-2013-133711"/>
    <x v="0"/>
    <d v="2013-11-27T00:00:00"/>
    <d v="2013-11-30T00:00:00"/>
    <x v="2"/>
    <s v="MC-17425"/>
    <x v="466"/>
    <x v="1"/>
    <s v="United States"/>
    <s v="Mobile"/>
    <x v="19"/>
    <n v="36608"/>
    <x v="0"/>
    <s v="TEC-MA-10000010"/>
    <x v="2"/>
    <s v="Machines"/>
    <x v="981"/>
    <n v="3040"/>
    <n v="8"/>
    <n v="0"/>
    <n v="1459.2"/>
    <s v="Nov"/>
    <x v="0"/>
    <n v="0"/>
  </r>
  <r>
    <n v="1456"/>
    <s v="CA-2014-148474"/>
    <x v="3"/>
    <d v="2014-06-13T00:00:00"/>
    <d v="2014-06-20T00:00:00"/>
    <x v="1"/>
    <s v="ME-17320"/>
    <x v="467"/>
    <x v="2"/>
    <s v="United States"/>
    <s v="Columbus"/>
    <x v="32"/>
    <n v="31907"/>
    <x v="0"/>
    <s v="OFF-BI-10000977"/>
    <x v="1"/>
    <s v="Binders"/>
    <x v="982"/>
    <n v="91.199999999999989"/>
    <n v="3"/>
    <n v="0"/>
    <n v="41.951999999999998"/>
    <s v="Jun"/>
    <x v="27"/>
    <n v="1"/>
  </r>
  <r>
    <n v="1457"/>
    <s v="CA-2014-148474"/>
    <x v="3"/>
    <d v="2014-06-13T00:00:00"/>
    <d v="2014-06-20T00:00:00"/>
    <x v="1"/>
    <s v="ME-17320"/>
    <x v="467"/>
    <x v="2"/>
    <s v="United States"/>
    <s v="Columbus"/>
    <x v="32"/>
    <n v="31907"/>
    <x v="0"/>
    <s v="FUR-TA-10002530"/>
    <x v="0"/>
    <s v="Tables"/>
    <x v="983"/>
    <n v="452.93999999999994"/>
    <n v="3"/>
    <n v="0"/>
    <n v="67.940999999999974"/>
    <s v="Jun"/>
    <x v="27"/>
    <n v="0"/>
  </r>
  <r>
    <n v="1458"/>
    <s v="CA-2012-111297"/>
    <x v="1"/>
    <d v="2012-08-17T00:00:00"/>
    <d v="2012-08-21T00:00:00"/>
    <x v="1"/>
    <s v="SC-20440"/>
    <x v="464"/>
    <x v="1"/>
    <s v="United States"/>
    <s v="New Bedford"/>
    <x v="31"/>
    <n v="2740"/>
    <x v="3"/>
    <s v="OFF-BI-10002412"/>
    <x v="1"/>
    <s v="Binders"/>
    <x v="323"/>
    <n v="52.199999999999996"/>
    <n v="9"/>
    <n v="0"/>
    <n v="23.49"/>
    <s v="Aug"/>
    <x v="37"/>
    <n v="1"/>
  </r>
  <r>
    <n v="1459"/>
    <s v="CA-2013-123722"/>
    <x v="0"/>
    <d v="2013-09-26T00:00:00"/>
    <d v="2013-10-02T00:00:00"/>
    <x v="1"/>
    <s v="NH-18610"/>
    <x v="468"/>
    <x v="1"/>
    <s v="United States"/>
    <s v="Irving"/>
    <x v="5"/>
    <n v="75061"/>
    <x v="2"/>
    <s v="OFF-LA-10001569"/>
    <x v="1"/>
    <s v="Labels"/>
    <x v="633"/>
    <n v="15.936000000000002"/>
    <n v="4"/>
    <n v="0.2"/>
    <n v="5.1791999999999998"/>
    <s v="Sep"/>
    <x v="21"/>
    <n v="1"/>
  </r>
  <r>
    <n v="1460"/>
    <s v="CA-2011-155271"/>
    <x v="2"/>
    <d v="2011-05-04T00:00:00"/>
    <d v="2011-05-04T00:00:00"/>
    <x v="3"/>
    <s v="AA-10480"/>
    <x v="4"/>
    <x v="0"/>
    <s v="United States"/>
    <s v="Middletown"/>
    <x v="29"/>
    <n v="6457"/>
    <x v="3"/>
    <s v="FUR-FU-10001473"/>
    <x v="0"/>
    <s v="Furnishings"/>
    <x v="984"/>
    <n v="27.46"/>
    <n v="2"/>
    <n v="0"/>
    <n v="9.8856000000000002"/>
    <s v="May"/>
    <x v="8"/>
    <n v="1"/>
  </r>
  <r>
    <n v="1461"/>
    <s v="CA-2012-119907"/>
    <x v="1"/>
    <d v="2012-12-01T00:00:00"/>
    <d v="2012-12-08T00:00:00"/>
    <x v="1"/>
    <s v="LC-17140"/>
    <x v="95"/>
    <x v="0"/>
    <s v="United States"/>
    <s v="Seattle"/>
    <x v="4"/>
    <n v="98103"/>
    <x v="1"/>
    <s v="OFF-BI-10001765"/>
    <x v="1"/>
    <s v="Binders"/>
    <x v="985"/>
    <n v="55.424000000000007"/>
    <n v="2"/>
    <n v="0.2"/>
    <n v="19.398399999999995"/>
    <s v="Dec"/>
    <x v="14"/>
    <n v="1"/>
  </r>
  <r>
    <n v="1462"/>
    <s v="US-2013-128902"/>
    <x v="0"/>
    <d v="2013-03-12T00:00:00"/>
    <d v="2013-03-16T00:00:00"/>
    <x v="1"/>
    <s v="MB-18085"/>
    <x v="469"/>
    <x v="0"/>
    <s v="United States"/>
    <s v="Vineland"/>
    <x v="30"/>
    <n v="8360"/>
    <x v="3"/>
    <s v="FUR-TA-10001095"/>
    <x v="0"/>
    <s v="Tables"/>
    <x v="611"/>
    <n v="244.00599999999997"/>
    <n v="2"/>
    <n v="0.3"/>
    <n v="-31.372200000000007"/>
    <s v="Mar"/>
    <x v="17"/>
    <n v="1"/>
  </r>
  <r>
    <n v="1463"/>
    <s v="CA-2013-152289"/>
    <x v="0"/>
    <d v="2013-08-27T00:00:00"/>
    <d v="2013-08-29T00:00:00"/>
    <x v="2"/>
    <s v="LC-16930"/>
    <x v="18"/>
    <x v="1"/>
    <s v="United States"/>
    <s v="Pasadena"/>
    <x v="5"/>
    <n v="77506"/>
    <x v="2"/>
    <s v="TEC-AC-10004571"/>
    <x v="2"/>
    <s v="Accessories"/>
    <x v="404"/>
    <n v="159.98400000000001"/>
    <n v="2"/>
    <n v="0.2"/>
    <n v="43.995600000000003"/>
    <s v="Aug"/>
    <x v="28"/>
    <n v="1"/>
  </r>
  <r>
    <n v="1464"/>
    <s v="CA-2013-152289"/>
    <x v="0"/>
    <d v="2013-08-27T00:00:00"/>
    <d v="2013-08-29T00:00:00"/>
    <x v="2"/>
    <s v="LC-16930"/>
    <x v="18"/>
    <x v="1"/>
    <s v="United States"/>
    <s v="Pasadena"/>
    <x v="5"/>
    <n v="77506"/>
    <x v="2"/>
    <s v="FUR-CH-10002126"/>
    <x v="0"/>
    <s v="Chairs"/>
    <x v="841"/>
    <n v="1024.7159999999999"/>
    <n v="6"/>
    <n v="0.3"/>
    <n v="-29.277599999999893"/>
    <s v="Aug"/>
    <x v="28"/>
    <n v="0"/>
  </r>
  <r>
    <n v="1465"/>
    <s v="US-2013-104794"/>
    <x v="0"/>
    <d v="2013-12-17T00:00:00"/>
    <d v="2013-12-20T00:00:00"/>
    <x v="2"/>
    <s v="KD-16495"/>
    <x v="470"/>
    <x v="1"/>
    <s v="United States"/>
    <s v="New York City"/>
    <x v="15"/>
    <n v="10009"/>
    <x v="3"/>
    <s v="OFF-FA-10001754"/>
    <x v="1"/>
    <s v="Fasteners"/>
    <x v="791"/>
    <n v="3.68"/>
    <n v="2"/>
    <n v="0"/>
    <n v="1.8032000000000001"/>
    <s v="Dec"/>
    <x v="5"/>
    <n v="1"/>
  </r>
  <r>
    <n v="1466"/>
    <s v="CA-2011-151708"/>
    <x v="2"/>
    <d v="2011-08-08T00:00:00"/>
    <d v="2011-08-14T00:00:00"/>
    <x v="1"/>
    <s v="MB-17305"/>
    <x v="93"/>
    <x v="0"/>
    <s v="United States"/>
    <s v="Glendale"/>
    <x v="16"/>
    <n v="85301"/>
    <x v="1"/>
    <s v="FUR-FU-10001602"/>
    <x v="0"/>
    <s v="Furnishings"/>
    <x v="759"/>
    <n v="121.376"/>
    <n v="4"/>
    <n v="0.2"/>
    <n v="-3.0344000000000122"/>
    <s v="Aug"/>
    <x v="9"/>
    <n v="1"/>
  </r>
  <r>
    <n v="1467"/>
    <s v="CA-2011-151708"/>
    <x v="2"/>
    <d v="2011-08-08T00:00:00"/>
    <d v="2011-08-14T00:00:00"/>
    <x v="1"/>
    <s v="MB-17305"/>
    <x v="93"/>
    <x v="0"/>
    <s v="United States"/>
    <s v="Glendale"/>
    <x v="16"/>
    <n v="85301"/>
    <x v="1"/>
    <s v="TEC-AC-10001767"/>
    <x v="2"/>
    <s v="Accessories"/>
    <x v="97"/>
    <n v="95.976000000000013"/>
    <n v="3"/>
    <n v="0.2"/>
    <n v="-10.797300000000011"/>
    <s v="Aug"/>
    <x v="9"/>
    <n v="0"/>
  </r>
  <r>
    <n v="1468"/>
    <s v="CA-2012-100769"/>
    <x v="1"/>
    <d v="2012-05-16T00:00:00"/>
    <d v="2012-05-16T00:00:00"/>
    <x v="3"/>
    <s v="TH-21550"/>
    <x v="274"/>
    <x v="2"/>
    <s v="United States"/>
    <s v="Jacksonville"/>
    <x v="2"/>
    <n v="32216"/>
    <x v="0"/>
    <s v="TEC-AC-10002402"/>
    <x v="2"/>
    <s v="Accessories"/>
    <x v="651"/>
    <n v="255.96799999999999"/>
    <n v="4"/>
    <n v="0.2"/>
    <n v="31.995999999999974"/>
    <s v="May"/>
    <x v="33"/>
    <n v="1"/>
  </r>
  <r>
    <n v="1469"/>
    <s v="CA-2014-139199"/>
    <x v="3"/>
    <d v="2014-12-10T00:00:00"/>
    <d v="2014-12-14T00:00:00"/>
    <x v="1"/>
    <s v="DK-12835"/>
    <x v="460"/>
    <x v="1"/>
    <s v="United States"/>
    <s v="Detroit"/>
    <x v="12"/>
    <n v="48234"/>
    <x v="2"/>
    <s v="FUR-CH-10000847"/>
    <x v="0"/>
    <s v="Chairs"/>
    <x v="986"/>
    <n v="872.94"/>
    <n v="3"/>
    <n v="0"/>
    <n v="226.96439999999998"/>
    <s v="Dec"/>
    <x v="22"/>
    <n v="1"/>
  </r>
  <r>
    <n v="1470"/>
    <s v="CA-2014-139199"/>
    <x v="3"/>
    <d v="2014-12-10T00:00:00"/>
    <d v="2014-12-14T00:00:00"/>
    <x v="1"/>
    <s v="DK-12835"/>
    <x v="460"/>
    <x v="1"/>
    <s v="United States"/>
    <s v="Detroit"/>
    <x v="12"/>
    <n v="48234"/>
    <x v="2"/>
    <s v="OFF-BI-10003982"/>
    <x v="1"/>
    <s v="Binders"/>
    <x v="346"/>
    <n v="41.54"/>
    <n v="2"/>
    <n v="0"/>
    <n v="19.523799999999998"/>
    <s v="Dec"/>
    <x v="22"/>
    <n v="0"/>
  </r>
  <r>
    <n v="1471"/>
    <s v="CA-2014-139199"/>
    <x v="3"/>
    <d v="2014-12-10T00:00:00"/>
    <d v="2014-12-14T00:00:00"/>
    <x v="1"/>
    <s v="DK-12835"/>
    <x v="460"/>
    <x v="1"/>
    <s v="United States"/>
    <s v="Detroit"/>
    <x v="12"/>
    <n v="48234"/>
    <x v="2"/>
    <s v="OFF-PA-10001293"/>
    <x v="1"/>
    <s v="Paper"/>
    <x v="987"/>
    <n v="12.96"/>
    <n v="2"/>
    <n v="0"/>
    <n v="6.2208000000000006"/>
    <s v="Dec"/>
    <x v="22"/>
    <n v="0"/>
  </r>
  <r>
    <n v="1472"/>
    <s v="US-2012-161466"/>
    <x v="1"/>
    <d v="2012-09-24T00:00:00"/>
    <d v="2012-09-27T00:00:00"/>
    <x v="0"/>
    <s v="ON-18715"/>
    <x v="21"/>
    <x v="1"/>
    <s v="United States"/>
    <s v="Philadelphia"/>
    <x v="9"/>
    <n v="19120"/>
    <x v="3"/>
    <s v="OFF-AR-10000634"/>
    <x v="1"/>
    <s v="Art"/>
    <x v="988"/>
    <n v="6.8480000000000008"/>
    <n v="2"/>
    <n v="0.2"/>
    <n v="0.59920000000000018"/>
    <s v="Sep"/>
    <x v="11"/>
    <n v="1"/>
  </r>
  <r>
    <n v="1473"/>
    <s v="CA-2014-164959"/>
    <x v="3"/>
    <d v="2014-07-12T00:00:00"/>
    <d v="2014-07-16T00:00:00"/>
    <x v="1"/>
    <s v="KN-16390"/>
    <x v="471"/>
    <x v="1"/>
    <s v="United States"/>
    <s v="Los Angeles"/>
    <x v="1"/>
    <n v="90004"/>
    <x v="1"/>
    <s v="OFF-LA-10004272"/>
    <x v="1"/>
    <s v="Labels"/>
    <x v="681"/>
    <n v="8.67"/>
    <n v="3"/>
    <n v="0"/>
    <n v="4.0749000000000004"/>
    <s v="Jul"/>
    <x v="10"/>
    <n v="1"/>
  </r>
  <r>
    <n v="1474"/>
    <s v="US-2012-105676"/>
    <x v="1"/>
    <d v="2012-12-01T00:00:00"/>
    <d v="2012-12-02T00:00:00"/>
    <x v="3"/>
    <s v="NM-18520"/>
    <x v="392"/>
    <x v="0"/>
    <s v="United States"/>
    <s v="Houston"/>
    <x v="5"/>
    <n v="77036"/>
    <x v="2"/>
    <s v="FUR-FU-10004270"/>
    <x v="0"/>
    <s v="Furnishings"/>
    <x v="989"/>
    <n v="6.6879999999999997"/>
    <n v="4"/>
    <n v="0.6"/>
    <n v="-4.0127999999999986"/>
    <s v="Dec"/>
    <x v="14"/>
    <n v="1"/>
  </r>
  <r>
    <n v="1475"/>
    <s v="CA-2013-113138"/>
    <x v="0"/>
    <d v="2013-11-20T00:00:00"/>
    <d v="2013-11-26T00:00:00"/>
    <x v="1"/>
    <s v="NP-18685"/>
    <x v="472"/>
    <x v="2"/>
    <s v="United States"/>
    <s v="Niagara Falls"/>
    <x v="15"/>
    <n v="14304"/>
    <x v="3"/>
    <s v="OFF-AR-10003770"/>
    <x v="1"/>
    <s v="Art"/>
    <x v="990"/>
    <n v="17.28"/>
    <n v="6"/>
    <n v="0"/>
    <n v="5.0111999999999997"/>
    <s v="Nov"/>
    <x v="0"/>
    <n v="1"/>
  </r>
  <r>
    <n v="1476"/>
    <s v="CA-2013-113138"/>
    <x v="0"/>
    <d v="2013-11-20T00:00:00"/>
    <d v="2013-11-26T00:00:00"/>
    <x v="1"/>
    <s v="NP-18685"/>
    <x v="472"/>
    <x v="2"/>
    <s v="United States"/>
    <s v="Niagara Falls"/>
    <x v="15"/>
    <n v="14304"/>
    <x v="3"/>
    <s v="OFF-BI-10000320"/>
    <x v="1"/>
    <s v="Binders"/>
    <x v="768"/>
    <n v="17.712"/>
    <n v="3"/>
    <n v="0.2"/>
    <n v="6.4206000000000012"/>
    <s v="Nov"/>
    <x v="0"/>
    <n v="0"/>
  </r>
  <r>
    <n v="1477"/>
    <s v="US-2014-104955"/>
    <x v="3"/>
    <d v="2014-03-20T00:00:00"/>
    <d v="2014-03-25T00:00:00"/>
    <x v="1"/>
    <s v="CG-12040"/>
    <x v="344"/>
    <x v="2"/>
    <s v="United States"/>
    <s v="New York City"/>
    <x v="15"/>
    <n v="10024"/>
    <x v="3"/>
    <s v="OFF-LA-10003121"/>
    <x v="1"/>
    <s v="Labels"/>
    <x v="991"/>
    <n v="28.91"/>
    <n v="7"/>
    <n v="0"/>
    <n v="13.2986"/>
    <s v="Mar"/>
    <x v="42"/>
    <n v="1"/>
  </r>
  <r>
    <n v="1478"/>
    <s v="CA-2013-121958"/>
    <x v="0"/>
    <d v="2013-11-14T00:00:00"/>
    <d v="2013-11-18T00:00:00"/>
    <x v="1"/>
    <s v="CS-12505"/>
    <x v="473"/>
    <x v="0"/>
    <s v="United States"/>
    <s v="Thomasville"/>
    <x v="3"/>
    <n v="27360"/>
    <x v="0"/>
    <s v="OFF-SU-10000381"/>
    <x v="1"/>
    <s v="Supplies"/>
    <x v="654"/>
    <n v="52.136000000000003"/>
    <n v="7"/>
    <n v="0.2"/>
    <n v="5.865299999999996"/>
    <s v="Nov"/>
    <x v="0"/>
    <n v="1"/>
  </r>
  <r>
    <n v="1479"/>
    <s v="CA-2014-121468"/>
    <x v="3"/>
    <d v="2014-11-20T00:00:00"/>
    <d v="2014-11-21T00:00:00"/>
    <x v="2"/>
    <s v="KD-16345"/>
    <x v="44"/>
    <x v="0"/>
    <s v="United States"/>
    <s v="Westminster"/>
    <x v="1"/>
    <n v="92683"/>
    <x v="1"/>
    <s v="TEC-PH-10000376"/>
    <x v="2"/>
    <s v="Phones"/>
    <x v="428"/>
    <n v="31.968000000000004"/>
    <n v="4"/>
    <n v="0.2"/>
    <n v="2.3976000000000006"/>
    <s v="Nov"/>
    <x v="23"/>
    <n v="1"/>
  </r>
  <r>
    <n v="1480"/>
    <s v="US-2013-108455"/>
    <x v="0"/>
    <d v="2013-12-03T00:00:00"/>
    <d v="2013-12-09T00:00:00"/>
    <x v="1"/>
    <s v="MK-18160"/>
    <x v="177"/>
    <x v="0"/>
    <s v="United States"/>
    <s v="San Francisco"/>
    <x v="1"/>
    <n v="94122"/>
    <x v="1"/>
    <s v="OFF-PA-10002262"/>
    <x v="1"/>
    <s v="Paper"/>
    <x v="992"/>
    <n v="25.92"/>
    <n v="4"/>
    <n v="0"/>
    <n v="12.441600000000001"/>
    <s v="Dec"/>
    <x v="5"/>
    <n v="1"/>
  </r>
  <r>
    <n v="1481"/>
    <s v="US-2013-108455"/>
    <x v="0"/>
    <d v="2013-12-03T00:00:00"/>
    <d v="2013-12-09T00:00:00"/>
    <x v="1"/>
    <s v="MK-18160"/>
    <x v="177"/>
    <x v="0"/>
    <s v="United States"/>
    <s v="San Francisco"/>
    <x v="1"/>
    <n v="94122"/>
    <x v="1"/>
    <s v="OFF-PA-10002464"/>
    <x v="1"/>
    <s v="Paper"/>
    <x v="993"/>
    <n v="40.46"/>
    <n v="7"/>
    <n v="0"/>
    <n v="19.825400000000002"/>
    <s v="Dec"/>
    <x v="5"/>
    <n v="0"/>
  </r>
  <r>
    <n v="1482"/>
    <s v="US-2013-108455"/>
    <x v="0"/>
    <d v="2013-12-03T00:00:00"/>
    <d v="2013-12-09T00:00:00"/>
    <x v="1"/>
    <s v="MK-18160"/>
    <x v="177"/>
    <x v="0"/>
    <s v="United States"/>
    <s v="San Francisco"/>
    <x v="1"/>
    <n v="94122"/>
    <x v="1"/>
    <s v="OFF-ST-10002214"/>
    <x v="1"/>
    <s v="Storage"/>
    <x v="994"/>
    <n v="33.869999999999997"/>
    <n v="3"/>
    <n v="0"/>
    <n v="8.8061999999999987"/>
    <s v="Dec"/>
    <x v="5"/>
    <n v="0"/>
  </r>
  <r>
    <n v="1483"/>
    <s v="CA-2014-101210"/>
    <x v="3"/>
    <d v="2014-08-26T00:00:00"/>
    <d v="2014-08-29T00:00:00"/>
    <x v="0"/>
    <s v="DW-13540"/>
    <x v="386"/>
    <x v="0"/>
    <s v="United States"/>
    <s v="Jackson"/>
    <x v="18"/>
    <n v="38301"/>
    <x v="0"/>
    <s v="OFF-AR-10003560"/>
    <x v="1"/>
    <s v="Art"/>
    <x v="482"/>
    <n v="9.7280000000000015"/>
    <n v="2"/>
    <n v="0.2"/>
    <n v="1.702399999999999"/>
    <s v="Aug"/>
    <x v="43"/>
    <n v="1"/>
  </r>
  <r>
    <n v="1484"/>
    <s v="CA-2014-101210"/>
    <x v="3"/>
    <d v="2014-08-26T00:00:00"/>
    <d v="2014-08-29T00:00:00"/>
    <x v="0"/>
    <s v="DW-13540"/>
    <x v="386"/>
    <x v="0"/>
    <s v="United States"/>
    <s v="Jackson"/>
    <x v="18"/>
    <n v="38301"/>
    <x v="0"/>
    <s v="OFF-PA-10000130"/>
    <x v="1"/>
    <s v="Paper"/>
    <x v="995"/>
    <n v="3.4240000000000004"/>
    <n v="1"/>
    <n v="0.2"/>
    <n v="1.0699999999999996"/>
    <s v="Aug"/>
    <x v="43"/>
    <n v="0"/>
  </r>
  <r>
    <n v="1485"/>
    <s v="US-2013-108098"/>
    <x v="0"/>
    <d v="2013-10-15T00:00:00"/>
    <d v="2013-10-19T00:00:00"/>
    <x v="1"/>
    <s v="CP-12340"/>
    <x v="291"/>
    <x v="1"/>
    <s v="United States"/>
    <s v="Seattle"/>
    <x v="4"/>
    <n v="98115"/>
    <x v="1"/>
    <s v="TEC-AC-10000865"/>
    <x v="2"/>
    <s v="Accessories"/>
    <x v="996"/>
    <n v="177"/>
    <n v="3"/>
    <n v="0"/>
    <n v="30.089999999999982"/>
    <s v="Oct"/>
    <x v="32"/>
    <n v="1"/>
  </r>
  <r>
    <n v="1486"/>
    <s v="CA-2011-119032"/>
    <x v="2"/>
    <d v="2011-11-27T00:00:00"/>
    <d v="2011-12-03T00:00:00"/>
    <x v="1"/>
    <s v="MS-17770"/>
    <x v="474"/>
    <x v="0"/>
    <s v="United States"/>
    <s v="New York City"/>
    <x v="15"/>
    <n v="10035"/>
    <x v="3"/>
    <s v="OFF-FA-10003021"/>
    <x v="1"/>
    <s v="Fasteners"/>
    <x v="33"/>
    <n v="3.76"/>
    <n v="2"/>
    <n v="0"/>
    <n v="1.3159999999999998"/>
    <s v="Nov"/>
    <x v="7"/>
    <n v="1"/>
  </r>
  <r>
    <n v="1487"/>
    <s v="CA-2012-140410"/>
    <x v="1"/>
    <d v="2012-11-03T00:00:00"/>
    <d v="2012-11-07T00:00:00"/>
    <x v="1"/>
    <s v="CM-12655"/>
    <x v="475"/>
    <x v="2"/>
    <s v="United States"/>
    <s v="Los Angeles"/>
    <x v="1"/>
    <n v="90008"/>
    <x v="1"/>
    <s v="TEC-PH-10003580"/>
    <x v="2"/>
    <s v="Phones"/>
    <x v="997"/>
    <n v="1212.848"/>
    <n v="7"/>
    <n v="0.2"/>
    <n v="106.12420000000014"/>
    <s v="Nov"/>
    <x v="6"/>
    <n v="1"/>
  </r>
  <r>
    <n v="1488"/>
    <s v="CA-2012-140410"/>
    <x v="1"/>
    <d v="2012-11-03T00:00:00"/>
    <d v="2012-11-07T00:00:00"/>
    <x v="1"/>
    <s v="CM-12655"/>
    <x v="475"/>
    <x v="2"/>
    <s v="United States"/>
    <s v="Los Angeles"/>
    <x v="1"/>
    <n v="90008"/>
    <x v="1"/>
    <s v="TEC-AC-10001109"/>
    <x v="2"/>
    <s v="Accessories"/>
    <x v="998"/>
    <n v="89.97"/>
    <n v="3"/>
    <n v="0"/>
    <n v="37.787400000000005"/>
    <s v="Nov"/>
    <x v="6"/>
    <n v="0"/>
  </r>
  <r>
    <n v="1489"/>
    <s v="CA-2012-140410"/>
    <x v="1"/>
    <d v="2012-11-03T00:00:00"/>
    <d v="2012-11-07T00:00:00"/>
    <x v="1"/>
    <s v="CM-12655"/>
    <x v="475"/>
    <x v="2"/>
    <s v="United States"/>
    <s v="Los Angeles"/>
    <x v="1"/>
    <n v="90008"/>
    <x v="1"/>
    <s v="FUR-FU-10003347"/>
    <x v="0"/>
    <s v="Furnishings"/>
    <x v="374"/>
    <n v="42.599999999999994"/>
    <n v="3"/>
    <n v="0"/>
    <n v="16.614000000000001"/>
    <s v="Nov"/>
    <x v="6"/>
    <n v="0"/>
  </r>
  <r>
    <n v="1490"/>
    <s v="CA-2011-136280"/>
    <x v="2"/>
    <d v="2011-11-29T00:00:00"/>
    <d v="2011-12-06T00:00:00"/>
    <x v="1"/>
    <s v="Co-12640"/>
    <x v="476"/>
    <x v="0"/>
    <s v="United States"/>
    <s v="Philadelphia"/>
    <x v="9"/>
    <n v="19143"/>
    <x v="3"/>
    <s v="OFF-LA-10000452"/>
    <x v="1"/>
    <s v="Labels"/>
    <x v="804"/>
    <n v="5.04"/>
    <n v="2"/>
    <n v="0.2"/>
    <n v="1.764"/>
    <s v="Nov"/>
    <x v="7"/>
    <n v="1"/>
  </r>
  <r>
    <n v="1491"/>
    <s v="CA-2014-151911"/>
    <x v="3"/>
    <d v="2014-05-01T00:00:00"/>
    <d v="2014-05-06T00:00:00"/>
    <x v="0"/>
    <s v="DL-13495"/>
    <x v="393"/>
    <x v="1"/>
    <s v="United States"/>
    <s v="New York City"/>
    <x v="15"/>
    <n v="10024"/>
    <x v="3"/>
    <s v="OFF-EN-10002986"/>
    <x v="1"/>
    <s v="Envelopes"/>
    <x v="36"/>
    <n v="62.96"/>
    <n v="4"/>
    <n v="0"/>
    <n v="28.332000000000001"/>
    <s v="May"/>
    <x v="24"/>
    <n v="1"/>
  </r>
  <r>
    <n v="1492"/>
    <s v="CA-2014-166436"/>
    <x v="3"/>
    <d v="2014-11-25T00:00:00"/>
    <d v="2014-11-29T00:00:00"/>
    <x v="1"/>
    <s v="TS-21370"/>
    <x v="477"/>
    <x v="1"/>
    <s v="United States"/>
    <s v="New York City"/>
    <x v="15"/>
    <n v="10035"/>
    <x v="3"/>
    <s v="OFF-PA-10001838"/>
    <x v="1"/>
    <s v="Paper"/>
    <x v="999"/>
    <n v="5.88"/>
    <n v="1"/>
    <n v="0"/>
    <n v="2.8811999999999998"/>
    <s v="Nov"/>
    <x v="23"/>
    <n v="1"/>
  </r>
  <r>
    <n v="1493"/>
    <s v="CA-2014-166436"/>
    <x v="3"/>
    <d v="2014-11-25T00:00:00"/>
    <d v="2014-11-29T00:00:00"/>
    <x v="1"/>
    <s v="TS-21370"/>
    <x v="477"/>
    <x v="1"/>
    <s v="United States"/>
    <s v="New York City"/>
    <x v="15"/>
    <n v="10035"/>
    <x v="3"/>
    <s v="FUR-CH-10000785"/>
    <x v="0"/>
    <s v="Chairs"/>
    <x v="320"/>
    <n v="977.29200000000003"/>
    <n v="6"/>
    <n v="0.1"/>
    <n v="173.74080000000001"/>
    <s v="Nov"/>
    <x v="23"/>
    <n v="0"/>
  </r>
  <r>
    <n v="1494"/>
    <s v="CA-2014-139661"/>
    <x v="3"/>
    <d v="2014-10-31T00:00:00"/>
    <d v="2014-11-04T00:00:00"/>
    <x v="1"/>
    <s v="JW-15220"/>
    <x v="478"/>
    <x v="1"/>
    <s v="United States"/>
    <s v="Vancouver"/>
    <x v="4"/>
    <n v="98661"/>
    <x v="1"/>
    <s v="FUR-FU-10002885"/>
    <x v="0"/>
    <s v="Furnishings"/>
    <x v="755"/>
    <n v="9.64"/>
    <n v="2"/>
    <n v="0"/>
    <n v="3.6632000000000007"/>
    <s v="Oct"/>
    <x v="13"/>
    <n v="1"/>
  </r>
  <r>
    <n v="1495"/>
    <s v="CA-2011-123925"/>
    <x v="2"/>
    <d v="2011-12-17T00:00:00"/>
    <d v="2011-12-19T00:00:00"/>
    <x v="0"/>
    <s v="RF-19840"/>
    <x v="167"/>
    <x v="0"/>
    <s v="United States"/>
    <s v="Columbus"/>
    <x v="32"/>
    <n v="31907"/>
    <x v="0"/>
    <s v="OFF-AR-10002952"/>
    <x v="1"/>
    <s v="Art"/>
    <x v="806"/>
    <n v="40.049999999999997"/>
    <n v="3"/>
    <n v="0"/>
    <n v="11.213999999999999"/>
    <s v="Dec"/>
    <x v="20"/>
    <n v="1"/>
  </r>
  <r>
    <n v="1496"/>
    <s v="CA-2014-152485"/>
    <x v="3"/>
    <d v="2014-09-05T00:00:00"/>
    <d v="2014-09-09T00:00:00"/>
    <x v="1"/>
    <s v="JD-15790"/>
    <x v="479"/>
    <x v="0"/>
    <s v="United States"/>
    <s v="Coppell"/>
    <x v="5"/>
    <n v="75019"/>
    <x v="2"/>
    <s v="OFF-AR-10003759"/>
    <x v="1"/>
    <s v="Art"/>
    <x v="838"/>
    <n v="10.192000000000002"/>
    <n v="7"/>
    <n v="0.2"/>
    <n v="3.1849999999999992"/>
    <s v="Sep"/>
    <x v="15"/>
    <n v="1"/>
  </r>
  <r>
    <n v="1497"/>
    <s v="CA-2014-152485"/>
    <x v="3"/>
    <d v="2014-09-05T00:00:00"/>
    <d v="2014-09-09T00:00:00"/>
    <x v="1"/>
    <s v="JD-15790"/>
    <x v="479"/>
    <x v="0"/>
    <s v="United States"/>
    <s v="Coppell"/>
    <x v="5"/>
    <n v="75019"/>
    <x v="2"/>
    <s v="OFF-ST-10004950"/>
    <x v="1"/>
    <s v="Storage"/>
    <x v="1000"/>
    <n v="16.784000000000002"/>
    <n v="1"/>
    <n v="0.2"/>
    <n v="-0.20980000000000043"/>
    <s v="Sep"/>
    <x v="15"/>
    <n v="0"/>
  </r>
  <r>
    <n v="1498"/>
    <s v="CA-2014-152485"/>
    <x v="3"/>
    <d v="2014-09-05T00:00:00"/>
    <d v="2014-09-09T00:00:00"/>
    <x v="1"/>
    <s v="JD-15790"/>
    <x v="479"/>
    <x v="0"/>
    <s v="United States"/>
    <s v="Coppell"/>
    <x v="5"/>
    <n v="75019"/>
    <x v="2"/>
    <s v="OFF-AR-10001940"/>
    <x v="1"/>
    <s v="Art"/>
    <x v="168"/>
    <n v="13.120000000000001"/>
    <n v="5"/>
    <n v="0.2"/>
    <n v="3.7720000000000002"/>
    <s v="Sep"/>
    <x v="15"/>
    <n v="0"/>
  </r>
  <r>
    <n v="1499"/>
    <s v="CA-2013-141586"/>
    <x v="0"/>
    <d v="2013-10-18T00:00:00"/>
    <d v="2013-10-21T00:00:00"/>
    <x v="2"/>
    <s v="NK-18490"/>
    <x v="71"/>
    <x v="2"/>
    <s v="United States"/>
    <s v="San Francisco"/>
    <x v="1"/>
    <n v="94122"/>
    <x v="1"/>
    <s v="OFF-BI-10003981"/>
    <x v="1"/>
    <s v="Binders"/>
    <x v="109"/>
    <n v="18.16"/>
    <n v="5"/>
    <n v="0.2"/>
    <n v="6.5830000000000011"/>
    <s v="Oct"/>
    <x v="32"/>
    <n v="1"/>
  </r>
  <r>
    <n v="1500"/>
    <s v="CA-2014-130386"/>
    <x v="3"/>
    <d v="2014-11-13T00:00:00"/>
    <d v="2014-11-19T00:00:00"/>
    <x v="1"/>
    <s v="NG-18430"/>
    <x v="159"/>
    <x v="0"/>
    <s v="United States"/>
    <s v="Austin"/>
    <x v="5"/>
    <n v="78745"/>
    <x v="2"/>
    <s v="OFF-PA-10002749"/>
    <x v="1"/>
    <s v="Paper"/>
    <x v="185"/>
    <n v="16.056000000000001"/>
    <n v="3"/>
    <n v="0.2"/>
    <n v="5.8203000000000005"/>
    <s v="Nov"/>
    <x v="23"/>
    <n v="1"/>
  </r>
  <r>
    <n v="1501"/>
    <s v="CA-2014-130386"/>
    <x v="3"/>
    <d v="2014-11-13T00:00:00"/>
    <d v="2014-11-19T00:00:00"/>
    <x v="1"/>
    <s v="NG-18430"/>
    <x v="159"/>
    <x v="0"/>
    <s v="United States"/>
    <s v="Austin"/>
    <x v="5"/>
    <n v="78745"/>
    <x v="2"/>
    <s v="OFF-PA-10003823"/>
    <x v="1"/>
    <s v="Paper"/>
    <x v="1001"/>
    <n v="223.05600000000001"/>
    <n v="9"/>
    <n v="0.2"/>
    <n v="69.704999999999984"/>
    <s v="Nov"/>
    <x v="23"/>
    <n v="0"/>
  </r>
  <r>
    <n v="1502"/>
    <s v="CA-2014-130386"/>
    <x v="3"/>
    <d v="2014-11-13T00:00:00"/>
    <d v="2014-11-19T00:00:00"/>
    <x v="1"/>
    <s v="NG-18430"/>
    <x v="159"/>
    <x v="0"/>
    <s v="United States"/>
    <s v="Austin"/>
    <x v="5"/>
    <n v="78745"/>
    <x v="2"/>
    <s v="OFF-ST-10003716"/>
    <x v="1"/>
    <s v="Storage"/>
    <x v="889"/>
    <n v="540.048"/>
    <n v="3"/>
    <n v="0.2"/>
    <n v="-47.254199999999997"/>
    <s v="Nov"/>
    <x v="23"/>
    <n v="0"/>
  </r>
  <r>
    <n v="1503"/>
    <s v="CA-2013-100468"/>
    <x v="0"/>
    <d v="2013-11-25T00:00:00"/>
    <d v="2013-12-02T00:00:00"/>
    <x v="1"/>
    <s v="AT-10435"/>
    <x v="401"/>
    <x v="2"/>
    <s v="United States"/>
    <s v="Los Angeles"/>
    <x v="1"/>
    <n v="90045"/>
    <x v="1"/>
    <s v="TEC-PH-10001300"/>
    <x v="2"/>
    <s v="Phones"/>
    <x v="1002"/>
    <n v="33.520000000000003"/>
    <n v="2"/>
    <n v="0.2"/>
    <n v="3.3519999999999985"/>
    <s v="Nov"/>
    <x v="0"/>
    <n v="1"/>
  </r>
  <r>
    <n v="1504"/>
    <s v="CA-2013-100468"/>
    <x v="0"/>
    <d v="2013-11-25T00:00:00"/>
    <d v="2013-12-02T00:00:00"/>
    <x v="1"/>
    <s v="AT-10435"/>
    <x v="401"/>
    <x v="2"/>
    <s v="United States"/>
    <s v="Los Angeles"/>
    <x v="1"/>
    <n v="90045"/>
    <x v="1"/>
    <s v="FUR-FU-10000010"/>
    <x v="0"/>
    <s v="Furnishings"/>
    <x v="522"/>
    <n v="9.94"/>
    <n v="2"/>
    <n v="0"/>
    <n v="3.0813999999999995"/>
    <s v="Nov"/>
    <x v="0"/>
    <n v="0"/>
  </r>
  <r>
    <n v="1505"/>
    <s v="CA-2012-153388"/>
    <x v="1"/>
    <d v="2012-08-01T00:00:00"/>
    <d v="2012-08-07T00:00:00"/>
    <x v="1"/>
    <s v="PC-19000"/>
    <x v="480"/>
    <x v="2"/>
    <s v="United States"/>
    <s v="Los Angeles"/>
    <x v="1"/>
    <n v="90004"/>
    <x v="1"/>
    <s v="OFF-AR-10001868"/>
    <x v="1"/>
    <s v="Art"/>
    <x v="59"/>
    <n v="6.72"/>
    <n v="4"/>
    <n v="0"/>
    <n v="3.36"/>
    <s v="Aug"/>
    <x v="37"/>
    <n v="1"/>
  </r>
  <r>
    <n v="1506"/>
    <s v="CA-2012-153388"/>
    <x v="1"/>
    <d v="2012-08-01T00:00:00"/>
    <d v="2012-08-07T00:00:00"/>
    <x v="1"/>
    <s v="PC-19000"/>
    <x v="480"/>
    <x v="2"/>
    <s v="United States"/>
    <s v="Los Angeles"/>
    <x v="1"/>
    <n v="90004"/>
    <x v="1"/>
    <s v="FUR-TA-10003715"/>
    <x v="0"/>
    <s v="Tables"/>
    <x v="1003"/>
    <n v="1004.9760000000001"/>
    <n v="6"/>
    <n v="0.2"/>
    <n v="-175.87080000000009"/>
    <s v="Aug"/>
    <x v="37"/>
    <n v="0"/>
  </r>
  <r>
    <n v="1507"/>
    <s v="CA-2014-154935"/>
    <x v="3"/>
    <d v="2014-12-25T00:00:00"/>
    <d v="2014-12-30T00:00:00"/>
    <x v="1"/>
    <s v="AR-10540"/>
    <x v="481"/>
    <x v="0"/>
    <s v="United States"/>
    <s v="New York City"/>
    <x v="15"/>
    <n v="10024"/>
    <x v="3"/>
    <s v="OFF-BI-10003708"/>
    <x v="1"/>
    <s v="Binders"/>
    <x v="969"/>
    <n v="17.880000000000003"/>
    <n v="3"/>
    <n v="0.2"/>
    <n v="5.5875000000000004"/>
    <s v="Dec"/>
    <x v="22"/>
    <n v="1"/>
  </r>
  <r>
    <n v="1508"/>
    <s v="CA-2013-134208"/>
    <x v="0"/>
    <d v="2013-09-18T00:00:00"/>
    <d v="2013-09-24T00:00:00"/>
    <x v="1"/>
    <s v="CS-12505"/>
    <x v="473"/>
    <x v="0"/>
    <s v="United States"/>
    <s v="Columbus"/>
    <x v="32"/>
    <n v="31907"/>
    <x v="0"/>
    <s v="TEC-MA-10004458"/>
    <x v="2"/>
    <s v="Machines"/>
    <x v="1004"/>
    <n v="396"/>
    <n v="4"/>
    <n v="0"/>
    <n v="190.07999999999998"/>
    <s v="Sep"/>
    <x v="21"/>
    <n v="1"/>
  </r>
  <r>
    <n v="1509"/>
    <s v="CA-2014-108294"/>
    <x v="3"/>
    <d v="2014-12-11T00:00:00"/>
    <d v="2014-12-11T00:00:00"/>
    <x v="3"/>
    <s v="LS-16975"/>
    <x v="60"/>
    <x v="2"/>
    <s v="United States"/>
    <s v="Omaha"/>
    <x v="8"/>
    <n v="68104"/>
    <x v="2"/>
    <s v="OFF-BI-10004965"/>
    <x v="1"/>
    <s v="Binders"/>
    <x v="1005"/>
    <n v="34.5"/>
    <n v="3"/>
    <n v="0"/>
    <n v="15.524999999999999"/>
    <s v="Dec"/>
    <x v="22"/>
    <n v="1"/>
  </r>
  <r>
    <n v="1510"/>
    <s v="CA-2014-103611"/>
    <x v="3"/>
    <d v="2014-09-13T00:00:00"/>
    <d v="2014-09-16T00:00:00"/>
    <x v="2"/>
    <s v="JM-15535"/>
    <x v="341"/>
    <x v="0"/>
    <s v="United States"/>
    <s v="Los Angeles"/>
    <x v="1"/>
    <n v="90036"/>
    <x v="1"/>
    <s v="FUR-FU-10004270"/>
    <x v="0"/>
    <s v="Furnishings"/>
    <x v="989"/>
    <n v="8.36"/>
    <n v="2"/>
    <n v="0"/>
    <n v="3.0095999999999998"/>
    <s v="Sep"/>
    <x v="15"/>
    <n v="1"/>
  </r>
  <r>
    <n v="1511"/>
    <s v="CA-2014-100384"/>
    <x v="3"/>
    <d v="2014-06-25T00:00:00"/>
    <d v="2014-07-02T00:00:00"/>
    <x v="1"/>
    <s v="NH-18610"/>
    <x v="468"/>
    <x v="1"/>
    <s v="United States"/>
    <s v="Pomona"/>
    <x v="1"/>
    <n v="91767"/>
    <x v="1"/>
    <s v="OFF-AR-10002135"/>
    <x v="1"/>
    <s v="Art"/>
    <x v="278"/>
    <n v="385.6"/>
    <n v="8"/>
    <n v="0"/>
    <n v="111.82399999999996"/>
    <s v="Jun"/>
    <x v="27"/>
    <n v="1"/>
  </r>
  <r>
    <n v="1512"/>
    <s v="CA-2014-100384"/>
    <x v="3"/>
    <d v="2014-06-25T00:00:00"/>
    <d v="2014-07-02T00:00:00"/>
    <x v="1"/>
    <s v="NH-18610"/>
    <x v="468"/>
    <x v="1"/>
    <s v="United States"/>
    <s v="Pomona"/>
    <x v="1"/>
    <n v="91767"/>
    <x v="1"/>
    <s v="OFF-AR-10003514"/>
    <x v="1"/>
    <s v="Art"/>
    <x v="180"/>
    <n v="35.82"/>
    <n v="9"/>
    <n v="0"/>
    <n v="11.820599999999997"/>
    <s v="Jun"/>
    <x v="27"/>
    <n v="0"/>
  </r>
  <r>
    <n v="1513"/>
    <s v="CA-2014-112809"/>
    <x v="3"/>
    <d v="2014-08-19T00:00:00"/>
    <d v="2014-08-23T00:00:00"/>
    <x v="1"/>
    <s v="RA-19915"/>
    <x v="154"/>
    <x v="0"/>
    <s v="United States"/>
    <s v="Dallas"/>
    <x v="5"/>
    <n v="75220"/>
    <x v="2"/>
    <s v="OFF-ST-10002276"/>
    <x v="1"/>
    <s v="Storage"/>
    <x v="223"/>
    <n v="200.06400000000002"/>
    <n v="3"/>
    <n v="0.2"/>
    <n v="12.504000000000005"/>
    <s v="Aug"/>
    <x v="43"/>
    <n v="1"/>
  </r>
  <r>
    <n v="1514"/>
    <s v="CA-2014-112809"/>
    <x v="3"/>
    <d v="2014-08-19T00:00:00"/>
    <d v="2014-08-23T00:00:00"/>
    <x v="1"/>
    <s v="RA-19915"/>
    <x v="154"/>
    <x v="0"/>
    <s v="United States"/>
    <s v="Dallas"/>
    <x v="5"/>
    <n v="75220"/>
    <x v="2"/>
    <s v="OFF-BI-10001098"/>
    <x v="1"/>
    <s v="Binders"/>
    <x v="405"/>
    <n v="21.379999999999995"/>
    <n v="5"/>
    <n v="0.8"/>
    <n v="-33.139000000000003"/>
    <s v="Aug"/>
    <x v="43"/>
    <n v="0"/>
  </r>
  <r>
    <n v="1515"/>
    <s v="CA-2014-112809"/>
    <x v="3"/>
    <d v="2014-08-19T00:00:00"/>
    <d v="2014-08-23T00:00:00"/>
    <x v="1"/>
    <s v="RA-19915"/>
    <x v="154"/>
    <x v="0"/>
    <s v="United States"/>
    <s v="Dallas"/>
    <x v="5"/>
    <n v="75220"/>
    <x v="2"/>
    <s v="OFF-BI-10001636"/>
    <x v="1"/>
    <s v="Binders"/>
    <x v="668"/>
    <n v="6.743999999999998"/>
    <n v="4"/>
    <n v="0.8"/>
    <n v="-11.4648"/>
    <s v="Aug"/>
    <x v="43"/>
    <n v="0"/>
  </r>
  <r>
    <n v="1516"/>
    <s v="US-2014-160759"/>
    <x v="3"/>
    <d v="2014-12-12T00:00:00"/>
    <d v="2014-12-18T00:00:00"/>
    <x v="1"/>
    <s v="AI-10855"/>
    <x v="482"/>
    <x v="0"/>
    <s v="United States"/>
    <s v="Philadelphia"/>
    <x v="9"/>
    <n v="19120"/>
    <x v="3"/>
    <s v="FUR-CH-10002961"/>
    <x v="0"/>
    <s v="Chairs"/>
    <x v="939"/>
    <n v="63.686"/>
    <n v="1"/>
    <n v="0.3"/>
    <n v="-9.0980000000000025"/>
    <s v="Dec"/>
    <x v="22"/>
    <n v="1"/>
  </r>
  <r>
    <n v="1517"/>
    <s v="CA-2014-148446"/>
    <x v="3"/>
    <d v="2014-12-11T00:00:00"/>
    <d v="2014-12-15T00:00:00"/>
    <x v="0"/>
    <s v="MC-17845"/>
    <x v="266"/>
    <x v="0"/>
    <s v="United States"/>
    <s v="North Las Vegas"/>
    <x v="33"/>
    <n v="89031"/>
    <x v="1"/>
    <s v="FUR-TA-10004256"/>
    <x v="0"/>
    <s v="Tables"/>
    <x v="484"/>
    <n v="1669.6"/>
    <n v="4"/>
    <n v="0"/>
    <n v="116.87199999999984"/>
    <s v="Dec"/>
    <x v="22"/>
    <n v="1"/>
  </r>
  <r>
    <n v="1518"/>
    <s v="CA-2011-111059"/>
    <x v="2"/>
    <d v="2011-02-04T00:00:00"/>
    <d v="2011-02-07T00:00:00"/>
    <x v="0"/>
    <s v="TB-21400"/>
    <x v="483"/>
    <x v="0"/>
    <s v="United States"/>
    <s v="Seattle"/>
    <x v="4"/>
    <n v="98105"/>
    <x v="1"/>
    <s v="OFF-BI-10004593"/>
    <x v="1"/>
    <s v="Binders"/>
    <x v="267"/>
    <n v="83.84"/>
    <n v="2"/>
    <n v="0.2"/>
    <n v="27.247999999999998"/>
    <s v="Feb"/>
    <x v="45"/>
    <n v="1"/>
  </r>
  <r>
    <n v="1519"/>
    <s v="CA-2011-111059"/>
    <x v="2"/>
    <d v="2011-02-04T00:00:00"/>
    <d v="2011-02-07T00:00:00"/>
    <x v="0"/>
    <s v="TB-21400"/>
    <x v="483"/>
    <x v="0"/>
    <s v="United States"/>
    <s v="Seattle"/>
    <x v="4"/>
    <n v="98105"/>
    <x v="1"/>
    <s v="OFF-BI-10002827"/>
    <x v="1"/>
    <s v="Binders"/>
    <x v="549"/>
    <n v="13.272000000000002"/>
    <n v="3"/>
    <n v="0.2"/>
    <n v="4.3133999999999997"/>
    <s v="Feb"/>
    <x v="45"/>
    <n v="0"/>
  </r>
  <r>
    <n v="1520"/>
    <s v="CA-2014-116204"/>
    <x v="3"/>
    <d v="2014-02-12T00:00:00"/>
    <d v="2014-02-15T00:00:00"/>
    <x v="0"/>
    <s v="VW-21775"/>
    <x v="100"/>
    <x v="1"/>
    <s v="United States"/>
    <s v="San Francisco"/>
    <x v="1"/>
    <n v="94110"/>
    <x v="1"/>
    <s v="OFF-BI-10001759"/>
    <x v="1"/>
    <s v="Binders"/>
    <x v="725"/>
    <n v="21.335999999999999"/>
    <n v="7"/>
    <n v="0.2"/>
    <n v="7.7343000000000011"/>
    <s v="Feb"/>
    <x v="31"/>
    <n v="1"/>
  </r>
  <r>
    <n v="1521"/>
    <s v="CA-2014-109946"/>
    <x v="3"/>
    <d v="2014-04-17T00:00:00"/>
    <d v="2014-04-22T00:00:00"/>
    <x v="1"/>
    <s v="PL-18925"/>
    <x v="484"/>
    <x v="2"/>
    <s v="United States"/>
    <s v="Chicago"/>
    <x v="10"/>
    <n v="60610"/>
    <x v="2"/>
    <s v="OFF-AR-10001419"/>
    <x v="1"/>
    <s v="Art"/>
    <x v="1006"/>
    <n v="16.520000000000003"/>
    <n v="5"/>
    <n v="0.2"/>
    <n v="2.0649999999999986"/>
    <s v="Apr"/>
    <x v="4"/>
    <n v="1"/>
  </r>
  <r>
    <n v="1522"/>
    <s v="CA-2012-144806"/>
    <x v="1"/>
    <d v="2012-12-06T00:00:00"/>
    <d v="2012-12-11T00:00:00"/>
    <x v="1"/>
    <s v="GH-14425"/>
    <x v="485"/>
    <x v="0"/>
    <s v="United States"/>
    <s v="Tucson"/>
    <x v="16"/>
    <n v="85705"/>
    <x v="1"/>
    <s v="FUR-FU-10002253"/>
    <x v="0"/>
    <s v="Furnishings"/>
    <x v="587"/>
    <n v="206.11199999999997"/>
    <n v="6"/>
    <n v="0.2"/>
    <n v="48.951600000000013"/>
    <s v="Dec"/>
    <x v="14"/>
    <n v="1"/>
  </r>
  <r>
    <n v="1523"/>
    <s v="CA-2012-144806"/>
    <x v="1"/>
    <d v="2012-12-06T00:00:00"/>
    <d v="2012-12-11T00:00:00"/>
    <x v="1"/>
    <s v="GH-14425"/>
    <x v="485"/>
    <x v="0"/>
    <s v="United States"/>
    <s v="Tucson"/>
    <x v="16"/>
    <n v="85705"/>
    <x v="1"/>
    <s v="OFF-PA-10002586"/>
    <x v="1"/>
    <s v="Paper"/>
    <x v="1007"/>
    <n v="19.920000000000002"/>
    <n v="5"/>
    <n v="0.2"/>
    <n v="6.7230000000000008"/>
    <s v="Dec"/>
    <x v="14"/>
    <n v="0"/>
  </r>
  <r>
    <n v="1524"/>
    <s v="CA-2012-144806"/>
    <x v="1"/>
    <d v="2012-12-06T00:00:00"/>
    <d v="2012-12-11T00:00:00"/>
    <x v="1"/>
    <s v="GH-14425"/>
    <x v="485"/>
    <x v="0"/>
    <s v="United States"/>
    <s v="Tucson"/>
    <x v="16"/>
    <n v="85705"/>
    <x v="1"/>
    <s v="OFF-PA-10003039"/>
    <x v="1"/>
    <s v="Paper"/>
    <x v="330"/>
    <n v="198.27200000000002"/>
    <n v="8"/>
    <n v="0.2"/>
    <n v="61.959999999999987"/>
    <s v="Dec"/>
    <x v="14"/>
    <n v="0"/>
  </r>
  <r>
    <n v="1525"/>
    <s v="CA-2012-144806"/>
    <x v="1"/>
    <d v="2012-12-06T00:00:00"/>
    <d v="2012-12-11T00:00:00"/>
    <x v="1"/>
    <s v="GH-14425"/>
    <x v="485"/>
    <x v="0"/>
    <s v="United States"/>
    <s v="Tucson"/>
    <x v="16"/>
    <n v="85705"/>
    <x v="1"/>
    <s v="OFF-ST-10004804"/>
    <x v="1"/>
    <s v="Storage"/>
    <x v="230"/>
    <n v="247.10399999999998"/>
    <n v="6"/>
    <n v="0.2"/>
    <n v="-58.68719999999999"/>
    <s v="Dec"/>
    <x v="14"/>
    <n v="0"/>
  </r>
  <r>
    <n v="1526"/>
    <s v="CA-2012-144806"/>
    <x v="1"/>
    <d v="2012-12-06T00:00:00"/>
    <d v="2012-12-11T00:00:00"/>
    <x v="1"/>
    <s v="GH-14425"/>
    <x v="485"/>
    <x v="0"/>
    <s v="United States"/>
    <s v="Tucson"/>
    <x v="16"/>
    <n v="85705"/>
    <x v="1"/>
    <s v="OFF-AR-10004042"/>
    <x v="1"/>
    <s v="Art"/>
    <x v="30"/>
    <n v="86.304000000000002"/>
    <n v="6"/>
    <n v="0.2"/>
    <n v="9.7091999999999885"/>
    <s v="Dec"/>
    <x v="14"/>
    <n v="0"/>
  </r>
  <r>
    <n v="1527"/>
    <s v="CA-2013-122392"/>
    <x v="0"/>
    <d v="2013-07-23T00:00:00"/>
    <d v="2013-07-28T00:00:00"/>
    <x v="1"/>
    <s v="CJ-12010"/>
    <x v="170"/>
    <x v="0"/>
    <s v="United States"/>
    <s v="Allentown"/>
    <x v="9"/>
    <n v="18103"/>
    <x v="3"/>
    <s v="OFF-AR-10002221"/>
    <x v="1"/>
    <s v="Art"/>
    <x v="1008"/>
    <n v="4.16"/>
    <n v="2"/>
    <n v="0.2"/>
    <n v="0.36400000000000032"/>
    <s v="Jul"/>
    <x v="16"/>
    <n v="1"/>
  </r>
  <r>
    <n v="1528"/>
    <s v="CA-2013-122392"/>
    <x v="0"/>
    <d v="2013-07-23T00:00:00"/>
    <d v="2013-07-28T00:00:00"/>
    <x v="1"/>
    <s v="CJ-12010"/>
    <x v="170"/>
    <x v="0"/>
    <s v="United States"/>
    <s v="Allentown"/>
    <x v="9"/>
    <n v="18103"/>
    <x v="3"/>
    <s v="FUR-FU-10002456"/>
    <x v="0"/>
    <s v="Furnishings"/>
    <x v="1009"/>
    <n v="11.648000000000001"/>
    <n v="2"/>
    <n v="0.2"/>
    <n v="3.3488000000000011"/>
    <s v="Jul"/>
    <x v="16"/>
    <n v="0"/>
  </r>
  <r>
    <n v="1529"/>
    <s v="CA-2012-148432"/>
    <x v="1"/>
    <d v="2012-11-07T00:00:00"/>
    <d v="2012-11-10T00:00:00"/>
    <x v="0"/>
    <s v="MC-18130"/>
    <x v="305"/>
    <x v="1"/>
    <s v="United States"/>
    <s v="Newark"/>
    <x v="13"/>
    <n v="19711"/>
    <x v="3"/>
    <s v="OFF-FA-10004968"/>
    <x v="1"/>
    <s v="Fasteners"/>
    <x v="1010"/>
    <n v="26.18"/>
    <n v="7"/>
    <n v="0"/>
    <n v="0.5236000000000014"/>
    <s v="Nov"/>
    <x v="6"/>
    <n v="1"/>
  </r>
  <r>
    <n v="1530"/>
    <s v="CA-2012-148432"/>
    <x v="1"/>
    <d v="2012-11-07T00:00:00"/>
    <d v="2012-11-10T00:00:00"/>
    <x v="0"/>
    <s v="MC-18130"/>
    <x v="305"/>
    <x v="1"/>
    <s v="United States"/>
    <s v="Newark"/>
    <x v="13"/>
    <n v="19711"/>
    <x v="3"/>
    <s v="OFF-PA-10001274"/>
    <x v="1"/>
    <s v="Paper"/>
    <x v="1011"/>
    <n v="7.3"/>
    <n v="2"/>
    <n v="0"/>
    <n v="3.4309999999999996"/>
    <s v="Nov"/>
    <x v="6"/>
    <n v="0"/>
  </r>
  <r>
    <n v="1531"/>
    <s v="CA-2012-103793"/>
    <x v="1"/>
    <d v="2012-03-26T00:00:00"/>
    <d v="2012-03-31T00:00:00"/>
    <x v="1"/>
    <s v="BV-11245"/>
    <x v="296"/>
    <x v="1"/>
    <s v="United States"/>
    <s v="Miami"/>
    <x v="2"/>
    <n v="33142"/>
    <x v="0"/>
    <s v="OFF-PA-10001125"/>
    <x v="1"/>
    <s v="Paper"/>
    <x v="1012"/>
    <n v="74.352000000000004"/>
    <n v="3"/>
    <n v="0.2"/>
    <n v="23.234999999999992"/>
    <s v="Mar"/>
    <x v="29"/>
    <n v="1"/>
  </r>
  <r>
    <n v="1532"/>
    <s v="CA-2014-159884"/>
    <x v="3"/>
    <d v="2014-09-01T00:00:00"/>
    <d v="2014-09-06T00:00:00"/>
    <x v="1"/>
    <s v="JF-15490"/>
    <x v="223"/>
    <x v="0"/>
    <s v="United States"/>
    <s v="Tempe"/>
    <x v="16"/>
    <n v="85281"/>
    <x v="1"/>
    <s v="OFF-ST-10000344"/>
    <x v="1"/>
    <s v="Storage"/>
    <x v="1013"/>
    <n v="10.744"/>
    <n v="1"/>
    <n v="0.2"/>
    <n v="0.80579999999999963"/>
    <s v="Sep"/>
    <x v="15"/>
    <n v="1"/>
  </r>
  <r>
    <n v="1533"/>
    <s v="CA-2014-159884"/>
    <x v="3"/>
    <d v="2014-09-01T00:00:00"/>
    <d v="2014-09-06T00:00:00"/>
    <x v="1"/>
    <s v="JF-15490"/>
    <x v="223"/>
    <x v="0"/>
    <s v="United States"/>
    <s v="Tempe"/>
    <x v="16"/>
    <n v="85281"/>
    <x v="1"/>
    <s v="OFF-FA-10000585"/>
    <x v="1"/>
    <s v="Fasteners"/>
    <x v="202"/>
    <n v="8.3760000000000012"/>
    <n v="3"/>
    <n v="0.2"/>
    <n v="2.7222"/>
    <s v="Sep"/>
    <x v="15"/>
    <n v="0"/>
  </r>
  <r>
    <n v="1534"/>
    <s v="CA-2013-139885"/>
    <x v="0"/>
    <d v="2013-12-05T00:00:00"/>
    <d v="2013-12-09T00:00:00"/>
    <x v="1"/>
    <s v="EB-13840"/>
    <x v="225"/>
    <x v="1"/>
    <s v="United States"/>
    <s v="New York City"/>
    <x v="15"/>
    <n v="10035"/>
    <x v="3"/>
    <s v="OFF-ST-10003324"/>
    <x v="1"/>
    <s v="Storage"/>
    <x v="1014"/>
    <n v="212.88"/>
    <n v="6"/>
    <n v="0"/>
    <n v="0"/>
    <s v="Dec"/>
    <x v="5"/>
    <n v="1"/>
  </r>
  <r>
    <n v="1535"/>
    <s v="CA-2014-124086"/>
    <x v="3"/>
    <d v="2014-02-11T00:00:00"/>
    <d v="2014-02-15T00:00:00"/>
    <x v="1"/>
    <s v="MP-18175"/>
    <x v="486"/>
    <x v="2"/>
    <s v="United States"/>
    <s v="Laguna Niguel"/>
    <x v="1"/>
    <n v="92677"/>
    <x v="1"/>
    <s v="FUR-BO-10004015"/>
    <x v="0"/>
    <s v="Bookcases"/>
    <x v="569"/>
    <n v="203.98299999999998"/>
    <n v="2"/>
    <n v="0.15"/>
    <n v="16.798599999999979"/>
    <s v="Feb"/>
    <x v="31"/>
    <n v="1"/>
  </r>
  <r>
    <n v="1536"/>
    <s v="CA-2013-112389"/>
    <x v="0"/>
    <d v="2013-10-30T00:00:00"/>
    <d v="2013-11-03T00:00:00"/>
    <x v="1"/>
    <s v="JM-15655"/>
    <x v="487"/>
    <x v="1"/>
    <s v="United States"/>
    <s v="Bridgeton"/>
    <x v="30"/>
    <n v="8302"/>
    <x v="3"/>
    <s v="OFF-ST-10000419"/>
    <x v="1"/>
    <s v="Storage"/>
    <x v="1015"/>
    <n v="40.74"/>
    <n v="3"/>
    <n v="0"/>
    <n v="0.4073999999999991"/>
    <s v="Oct"/>
    <x v="32"/>
    <n v="1"/>
  </r>
  <r>
    <n v="1537"/>
    <s v="CA-2013-112389"/>
    <x v="0"/>
    <d v="2013-10-30T00:00:00"/>
    <d v="2013-11-03T00:00:00"/>
    <x v="1"/>
    <s v="JM-15655"/>
    <x v="487"/>
    <x v="1"/>
    <s v="United States"/>
    <s v="Bridgeton"/>
    <x v="30"/>
    <n v="8302"/>
    <x v="3"/>
    <s v="OFF-AP-10001626"/>
    <x v="1"/>
    <s v="Appliances"/>
    <x v="1016"/>
    <n v="11.67"/>
    <n v="3"/>
    <n v="0"/>
    <n v="3.0342000000000002"/>
    <s v="Oct"/>
    <x v="32"/>
    <n v="0"/>
  </r>
  <r>
    <n v="1538"/>
    <s v="CA-2014-121888"/>
    <x v="3"/>
    <d v="2014-09-16T00:00:00"/>
    <d v="2014-09-18T00:00:00"/>
    <x v="0"/>
    <s v="CL-11890"/>
    <x v="488"/>
    <x v="0"/>
    <s v="United States"/>
    <s v="Everett"/>
    <x v="31"/>
    <n v="2149"/>
    <x v="3"/>
    <s v="TEC-PH-10000439"/>
    <x v="2"/>
    <s v="Phones"/>
    <x v="869"/>
    <n v="39.99"/>
    <n v="1"/>
    <n v="0"/>
    <n v="11.597099999999998"/>
    <s v="Sep"/>
    <x v="15"/>
    <n v="1"/>
  </r>
  <r>
    <n v="1539"/>
    <s v="CA-2014-121888"/>
    <x v="3"/>
    <d v="2014-09-16T00:00:00"/>
    <d v="2014-09-18T00:00:00"/>
    <x v="0"/>
    <s v="CL-11890"/>
    <x v="488"/>
    <x v="0"/>
    <s v="United States"/>
    <s v="Everett"/>
    <x v="31"/>
    <n v="2149"/>
    <x v="3"/>
    <s v="OFF-AR-10003478"/>
    <x v="1"/>
    <s v="Art"/>
    <x v="355"/>
    <n v="16.28"/>
    <n v="2"/>
    <n v="0"/>
    <n v="6.5120000000000005"/>
    <s v="Sep"/>
    <x v="15"/>
    <n v="0"/>
  </r>
  <r>
    <n v="1540"/>
    <s v="CA-2014-121888"/>
    <x v="3"/>
    <d v="2014-09-16T00:00:00"/>
    <d v="2014-09-18T00:00:00"/>
    <x v="0"/>
    <s v="CL-11890"/>
    <x v="488"/>
    <x v="0"/>
    <s v="United States"/>
    <s v="Everett"/>
    <x v="31"/>
    <n v="2149"/>
    <x v="3"/>
    <s v="FUR-BO-10002545"/>
    <x v="0"/>
    <s v="Bookcases"/>
    <x v="37"/>
    <n v="782.94"/>
    <n v="3"/>
    <n v="0"/>
    <n v="203.56440000000003"/>
    <s v="Sep"/>
    <x v="15"/>
    <n v="0"/>
  </r>
  <r>
    <n v="1541"/>
    <s v="CA-2014-121888"/>
    <x v="3"/>
    <d v="2014-09-16T00:00:00"/>
    <d v="2014-09-18T00:00:00"/>
    <x v="0"/>
    <s v="CL-11890"/>
    <x v="488"/>
    <x v="0"/>
    <s v="United States"/>
    <s v="Everett"/>
    <x v="31"/>
    <n v="2149"/>
    <x v="3"/>
    <s v="OFF-BI-10001765"/>
    <x v="1"/>
    <s v="Binders"/>
    <x v="985"/>
    <n v="242.48000000000002"/>
    <n v="7"/>
    <n v="0"/>
    <n v="116.39039999999999"/>
    <s v="Sep"/>
    <x v="15"/>
    <n v="0"/>
  </r>
  <r>
    <n v="1542"/>
    <s v="CA-2011-166884"/>
    <x v="2"/>
    <d v="2011-03-11T00:00:00"/>
    <d v="2011-03-16T00:00:00"/>
    <x v="0"/>
    <s v="CK-12205"/>
    <x v="237"/>
    <x v="0"/>
    <s v="United States"/>
    <s v="Columbus"/>
    <x v="24"/>
    <n v="43229"/>
    <x v="3"/>
    <s v="FUR-FU-10003981"/>
    <x v="0"/>
    <s v="Furnishings"/>
    <x v="322"/>
    <n v="8.32"/>
    <n v="5"/>
    <n v="0.2"/>
    <n v="2.2880000000000003"/>
    <s v="Mar"/>
    <x v="34"/>
    <n v="1"/>
  </r>
  <r>
    <n v="1543"/>
    <s v="CA-2011-166884"/>
    <x v="2"/>
    <d v="2011-03-11T00:00:00"/>
    <d v="2011-03-16T00:00:00"/>
    <x v="0"/>
    <s v="CK-12205"/>
    <x v="237"/>
    <x v="0"/>
    <s v="United States"/>
    <s v="Columbus"/>
    <x v="24"/>
    <n v="43229"/>
    <x v="3"/>
    <s v="OFF-FA-10001561"/>
    <x v="1"/>
    <s v="Fasteners"/>
    <x v="831"/>
    <n v="10.464000000000002"/>
    <n v="6"/>
    <n v="0.2"/>
    <n v="1.7003999999999992"/>
    <s v="Mar"/>
    <x v="34"/>
    <n v="0"/>
  </r>
  <r>
    <n v="1544"/>
    <s v="CA-2011-107181"/>
    <x v="2"/>
    <d v="2011-02-05T00:00:00"/>
    <d v="2011-02-09T00:00:00"/>
    <x v="1"/>
    <s v="DB-13270"/>
    <x v="489"/>
    <x v="2"/>
    <s v="United States"/>
    <s v="San Diego"/>
    <x v="1"/>
    <n v="92024"/>
    <x v="1"/>
    <s v="OFF-BI-10004230"/>
    <x v="1"/>
    <s v="Binders"/>
    <x v="649"/>
    <n v="82.896000000000001"/>
    <n v="3"/>
    <n v="0.2"/>
    <n v="29.0136"/>
    <s v="Feb"/>
    <x v="45"/>
    <n v="1"/>
  </r>
  <r>
    <n v="1545"/>
    <s v="CA-2011-107181"/>
    <x v="2"/>
    <d v="2011-02-05T00:00:00"/>
    <d v="2011-02-09T00:00:00"/>
    <x v="1"/>
    <s v="DB-13270"/>
    <x v="489"/>
    <x v="2"/>
    <s v="United States"/>
    <s v="San Diego"/>
    <x v="1"/>
    <n v="92024"/>
    <x v="1"/>
    <s v="OFF-PA-10000350"/>
    <x v="1"/>
    <s v="Paper"/>
    <x v="724"/>
    <n v="34.24"/>
    <n v="4"/>
    <n v="0"/>
    <n v="16.0928"/>
    <s v="Feb"/>
    <x v="45"/>
    <n v="0"/>
  </r>
  <r>
    <n v="1546"/>
    <s v="CA-2011-150245"/>
    <x v="2"/>
    <d v="2011-12-31T00:00:00"/>
    <d v="2012-01-04T00:00:00"/>
    <x v="0"/>
    <s v="PC-18745"/>
    <x v="331"/>
    <x v="1"/>
    <s v="United States"/>
    <s v="Watertown"/>
    <x v="15"/>
    <n v="13601"/>
    <x v="3"/>
    <s v="FUR-BO-10002613"/>
    <x v="0"/>
    <s v="Bookcases"/>
    <x v="177"/>
    <n v="1573.4880000000001"/>
    <n v="7"/>
    <n v="0.2"/>
    <n v="196.68599999999986"/>
    <s v="Dec"/>
    <x v="20"/>
    <n v="1"/>
  </r>
  <r>
    <n v="1547"/>
    <s v="CA-2012-111395"/>
    <x v="1"/>
    <d v="2012-11-23T00:00:00"/>
    <d v="2012-11-27T00:00:00"/>
    <x v="1"/>
    <s v="VB-21745"/>
    <x v="146"/>
    <x v="1"/>
    <s v="United States"/>
    <s v="San Antonio"/>
    <x v="5"/>
    <n v="78207"/>
    <x v="2"/>
    <s v="OFF-PA-10000994"/>
    <x v="1"/>
    <s v="Paper"/>
    <x v="904"/>
    <n v="335.52"/>
    <n v="4"/>
    <n v="0.2"/>
    <n v="117.43199999999999"/>
    <s v="Nov"/>
    <x v="6"/>
    <n v="1"/>
  </r>
  <r>
    <n v="1548"/>
    <s v="CA-2012-111395"/>
    <x v="1"/>
    <d v="2012-11-23T00:00:00"/>
    <d v="2012-11-27T00:00:00"/>
    <x v="1"/>
    <s v="VB-21745"/>
    <x v="146"/>
    <x v="1"/>
    <s v="United States"/>
    <s v="San Antonio"/>
    <x v="5"/>
    <n v="78207"/>
    <x v="2"/>
    <s v="OFF-BI-10002867"/>
    <x v="1"/>
    <s v="Binders"/>
    <x v="963"/>
    <n v="23.911999999999995"/>
    <n v="2"/>
    <n v="0.8"/>
    <n v="-40.650400000000019"/>
    <s v="Nov"/>
    <x v="6"/>
    <n v="0"/>
  </r>
  <r>
    <n v="1549"/>
    <s v="CA-2012-111395"/>
    <x v="1"/>
    <d v="2012-11-23T00:00:00"/>
    <d v="2012-11-27T00:00:00"/>
    <x v="1"/>
    <s v="VB-21745"/>
    <x v="146"/>
    <x v="1"/>
    <s v="United States"/>
    <s v="San Antonio"/>
    <x v="5"/>
    <n v="78207"/>
    <x v="2"/>
    <s v="OFF-ST-10001291"/>
    <x v="1"/>
    <s v="Storage"/>
    <x v="1017"/>
    <n v="27.056000000000001"/>
    <n v="2"/>
    <n v="0.2"/>
    <n v="2.3673999999999991"/>
    <s v="Nov"/>
    <x v="6"/>
    <n v="0"/>
  </r>
  <r>
    <n v="1550"/>
    <s v="CA-2011-134278"/>
    <x v="2"/>
    <d v="2011-07-06T00:00:00"/>
    <d v="2011-07-08T00:00:00"/>
    <x v="2"/>
    <s v="EP-13915"/>
    <x v="212"/>
    <x v="0"/>
    <s v="United States"/>
    <s v="New York City"/>
    <x v="15"/>
    <n v="10011"/>
    <x v="3"/>
    <s v="TEC-CO-10001046"/>
    <x v="2"/>
    <s v="Copiers"/>
    <x v="874"/>
    <n v="559.99200000000008"/>
    <n v="1"/>
    <n v="0.2"/>
    <n v="174.99749999999997"/>
    <s v="Jul"/>
    <x v="39"/>
    <n v="1"/>
  </r>
  <r>
    <n v="1551"/>
    <s v="US-2014-124926"/>
    <x v="3"/>
    <d v="2014-11-14T00:00:00"/>
    <d v="2014-11-19T00:00:00"/>
    <x v="0"/>
    <s v="ME-17320"/>
    <x v="467"/>
    <x v="2"/>
    <s v="United States"/>
    <s v="Houston"/>
    <x v="5"/>
    <n v="77095"/>
    <x v="2"/>
    <s v="OFF-AP-10004868"/>
    <x v="1"/>
    <s v="Appliances"/>
    <x v="1018"/>
    <n v="9.3239999999999981"/>
    <n v="6"/>
    <n v="0.8"/>
    <n v="-24.708599999999997"/>
    <s v="Nov"/>
    <x v="23"/>
    <n v="1"/>
  </r>
  <r>
    <n v="1552"/>
    <s v="CA-2013-159345"/>
    <x v="0"/>
    <d v="2013-06-18T00:00:00"/>
    <d v="2013-06-23T00:00:00"/>
    <x v="1"/>
    <s v="IG-15085"/>
    <x v="490"/>
    <x v="0"/>
    <s v="United States"/>
    <s v="San Diego"/>
    <x v="1"/>
    <n v="92024"/>
    <x v="1"/>
    <s v="OFF-PA-10000806"/>
    <x v="1"/>
    <s v="Paper"/>
    <x v="948"/>
    <n v="111.96"/>
    <n v="2"/>
    <n v="0"/>
    <n v="54.860399999999998"/>
    <s v="Jun"/>
    <x v="1"/>
    <n v="1"/>
  </r>
  <r>
    <n v="1553"/>
    <s v="CA-2011-130274"/>
    <x v="2"/>
    <d v="2011-05-03T00:00:00"/>
    <d v="2011-05-05T00:00:00"/>
    <x v="2"/>
    <s v="JS-15940"/>
    <x v="185"/>
    <x v="2"/>
    <s v="United States"/>
    <s v="Appleton"/>
    <x v="6"/>
    <n v="54915"/>
    <x v="2"/>
    <s v="OFF-LA-10002195"/>
    <x v="1"/>
    <s v="Labels"/>
    <x v="1019"/>
    <n v="21.560000000000002"/>
    <n v="7"/>
    <n v="0"/>
    <n v="10.348799999999999"/>
    <s v="May"/>
    <x v="8"/>
    <n v="1"/>
  </r>
  <r>
    <n v="1554"/>
    <s v="CA-2014-158386"/>
    <x v="3"/>
    <d v="2014-10-17T00:00:00"/>
    <d v="2014-10-22T00:00:00"/>
    <x v="1"/>
    <s v="BO-11425"/>
    <x v="491"/>
    <x v="0"/>
    <s v="United States"/>
    <s v="Richmond"/>
    <x v="0"/>
    <n v="40475"/>
    <x v="0"/>
    <s v="OFF-BI-10003719"/>
    <x v="1"/>
    <s v="Binders"/>
    <x v="684"/>
    <n v="124.75"/>
    <n v="5"/>
    <n v="0"/>
    <n v="57.384999999999991"/>
    <s v="Oct"/>
    <x v="13"/>
    <n v="1"/>
  </r>
  <r>
    <n v="1555"/>
    <s v="CA-2012-111507"/>
    <x v="1"/>
    <d v="2012-02-06T00:00:00"/>
    <d v="2012-02-13T00:00:00"/>
    <x v="1"/>
    <s v="VW-21775"/>
    <x v="100"/>
    <x v="1"/>
    <s v="United States"/>
    <s v="Bellevue"/>
    <x v="4"/>
    <n v="98006"/>
    <x v="1"/>
    <s v="OFF-AR-10001315"/>
    <x v="1"/>
    <s v="Art"/>
    <x v="1020"/>
    <n v="5.28"/>
    <n v="3"/>
    <n v="0"/>
    <n v="1.5311999999999999"/>
    <s v="Feb"/>
    <x v="36"/>
    <n v="1"/>
  </r>
  <r>
    <n v="1556"/>
    <s v="CA-2014-120761"/>
    <x v="3"/>
    <d v="2014-09-05T00:00:00"/>
    <d v="2014-09-09T00:00:00"/>
    <x v="1"/>
    <s v="AB-10150"/>
    <x v="492"/>
    <x v="0"/>
    <s v="United States"/>
    <s v="Long Beach"/>
    <x v="15"/>
    <n v="11561"/>
    <x v="3"/>
    <s v="TEC-AC-10000171"/>
    <x v="2"/>
    <s v="Accessories"/>
    <x v="43"/>
    <n v="91.96"/>
    <n v="4"/>
    <n v="0"/>
    <n v="39.5428"/>
    <s v="Sep"/>
    <x v="15"/>
    <n v="1"/>
  </r>
  <r>
    <n v="1557"/>
    <s v="CA-2013-109176"/>
    <x v="0"/>
    <d v="2013-05-10T00:00:00"/>
    <d v="2013-05-16T00:00:00"/>
    <x v="1"/>
    <s v="JW-16075"/>
    <x v="493"/>
    <x v="0"/>
    <s v="United States"/>
    <s v="Philadelphia"/>
    <x v="9"/>
    <n v="19140"/>
    <x v="3"/>
    <s v="OFF-EN-10003134"/>
    <x v="1"/>
    <s v="Envelopes"/>
    <x v="33"/>
    <n v="9.3439999999999994"/>
    <n v="1"/>
    <n v="0.2"/>
    <n v="3.504"/>
    <s v="May"/>
    <x v="35"/>
    <n v="1"/>
  </r>
  <r>
    <n v="1558"/>
    <s v="CA-2013-109176"/>
    <x v="0"/>
    <d v="2013-05-10T00:00:00"/>
    <d v="2013-05-16T00:00:00"/>
    <x v="1"/>
    <s v="JW-16075"/>
    <x v="493"/>
    <x v="0"/>
    <s v="United States"/>
    <s v="Philadelphia"/>
    <x v="9"/>
    <n v="19140"/>
    <x v="3"/>
    <s v="OFF-AR-10001955"/>
    <x v="1"/>
    <s v="Art"/>
    <x v="1021"/>
    <n v="79.36"/>
    <n v="5"/>
    <n v="0.2"/>
    <n v="9.919999999999991"/>
    <s v="May"/>
    <x v="35"/>
    <n v="0"/>
  </r>
  <r>
    <n v="1559"/>
    <s v="CA-2012-112116"/>
    <x v="1"/>
    <d v="2012-03-16T00:00:00"/>
    <d v="2012-03-18T00:00:00"/>
    <x v="0"/>
    <s v="JE-15475"/>
    <x v="188"/>
    <x v="0"/>
    <s v="United States"/>
    <s v="Seattle"/>
    <x v="4"/>
    <n v="98103"/>
    <x v="1"/>
    <s v="FUR-TA-10001039"/>
    <x v="0"/>
    <s v="Tables"/>
    <x v="824"/>
    <n v="171.96"/>
    <n v="2"/>
    <n v="0"/>
    <n v="44.709600000000009"/>
    <s v="Mar"/>
    <x v="29"/>
    <n v="1"/>
  </r>
  <r>
    <n v="1560"/>
    <s v="CA-2013-126809"/>
    <x v="0"/>
    <d v="2013-04-10T00:00:00"/>
    <d v="2013-04-14T00:00:00"/>
    <x v="1"/>
    <s v="EB-13750"/>
    <x v="494"/>
    <x v="1"/>
    <s v="United States"/>
    <s v="Seattle"/>
    <x v="4"/>
    <n v="98103"/>
    <x v="1"/>
    <s v="OFF-BI-10003712"/>
    <x v="1"/>
    <s v="Binders"/>
    <x v="689"/>
    <n v="35.352000000000004"/>
    <n v="9"/>
    <n v="0.2"/>
    <n v="12.815099999999997"/>
    <s v="Apr"/>
    <x v="25"/>
    <n v="1"/>
  </r>
  <r>
    <n v="1561"/>
    <s v="CA-2011-105172"/>
    <x v="2"/>
    <d v="2011-04-04T00:00:00"/>
    <d v="2011-04-09T00:00:00"/>
    <x v="1"/>
    <s v="PK-18910"/>
    <x v="324"/>
    <x v="2"/>
    <s v="United States"/>
    <s v="San Francisco"/>
    <x v="1"/>
    <n v="94109"/>
    <x v="1"/>
    <s v="OFF-LA-10001641"/>
    <x v="1"/>
    <s v="Labels"/>
    <x v="1022"/>
    <n v="18.899999999999999"/>
    <n v="6"/>
    <n v="0"/>
    <n v="9.0719999999999992"/>
    <s v="Apr"/>
    <x v="41"/>
    <n v="1"/>
  </r>
  <r>
    <n v="1562"/>
    <s v="CA-2014-107293"/>
    <x v="3"/>
    <d v="2014-09-06T00:00:00"/>
    <d v="2014-09-07T00:00:00"/>
    <x v="2"/>
    <s v="CS-12400"/>
    <x v="37"/>
    <x v="2"/>
    <s v="United States"/>
    <s v="Seattle"/>
    <x v="4"/>
    <n v="98115"/>
    <x v="1"/>
    <s v="OFF-AR-10003732"/>
    <x v="1"/>
    <s v="Art"/>
    <x v="321"/>
    <n v="2.78"/>
    <n v="1"/>
    <n v="0"/>
    <n v="0.72279999999999989"/>
    <s v="Sep"/>
    <x v="15"/>
    <n v="1"/>
  </r>
  <r>
    <n v="1563"/>
    <s v="US-2014-102890"/>
    <x v="3"/>
    <d v="2014-07-01T00:00:00"/>
    <d v="2014-07-01T00:00:00"/>
    <x v="3"/>
    <s v="SG-20470"/>
    <x v="495"/>
    <x v="0"/>
    <s v="United States"/>
    <s v="New York City"/>
    <x v="15"/>
    <n v="10011"/>
    <x v="3"/>
    <s v="FUR-TA-10000577"/>
    <x v="0"/>
    <s v="Tables"/>
    <x v="3"/>
    <n v="1044.6299999999999"/>
    <n v="5"/>
    <n v="0.4"/>
    <n v="-295.97849999999994"/>
    <s v="Jul"/>
    <x v="10"/>
    <n v="1"/>
  </r>
  <r>
    <n v="1564"/>
    <s v="CA-2012-158554"/>
    <x v="1"/>
    <d v="2012-11-09T00:00:00"/>
    <d v="2012-11-09T00:00:00"/>
    <x v="3"/>
    <s v="CM-12190"/>
    <x v="496"/>
    <x v="0"/>
    <s v="United States"/>
    <s v="Philadelphia"/>
    <x v="9"/>
    <n v="19134"/>
    <x v="3"/>
    <s v="OFF-PA-10004000"/>
    <x v="1"/>
    <s v="Paper"/>
    <x v="203"/>
    <n v="11.352000000000002"/>
    <n v="3"/>
    <n v="0.2"/>
    <n v="4.1151"/>
    <s v="Nov"/>
    <x v="6"/>
    <n v="1"/>
  </r>
  <r>
    <n v="1565"/>
    <s v="CA-2011-116239"/>
    <x v="2"/>
    <d v="2011-03-04T00:00:00"/>
    <d v="2011-03-04T00:00:00"/>
    <x v="3"/>
    <s v="CL-12565"/>
    <x v="52"/>
    <x v="0"/>
    <s v="United States"/>
    <s v="Columbia"/>
    <x v="20"/>
    <n v="29203"/>
    <x v="0"/>
    <s v="OFF-ST-10001370"/>
    <x v="1"/>
    <s v="Storage"/>
    <x v="1023"/>
    <n v="354.90000000000003"/>
    <n v="5"/>
    <n v="0"/>
    <n v="17.744999999999962"/>
    <s v="Mar"/>
    <x v="34"/>
    <n v="1"/>
  </r>
  <r>
    <n v="1566"/>
    <s v="CA-2012-132101"/>
    <x v="1"/>
    <d v="2012-03-19T00:00:00"/>
    <d v="2012-03-25T00:00:00"/>
    <x v="1"/>
    <s v="JO-15550"/>
    <x v="270"/>
    <x v="2"/>
    <s v="United States"/>
    <s v="Seattle"/>
    <x v="4"/>
    <n v="98105"/>
    <x v="1"/>
    <s v="TEC-PH-10004539"/>
    <x v="2"/>
    <s v="Phones"/>
    <x v="852"/>
    <n v="453.57600000000002"/>
    <n v="3"/>
    <n v="0.2"/>
    <n v="39.687899999999985"/>
    <s v="Mar"/>
    <x v="29"/>
    <n v="1"/>
  </r>
  <r>
    <n v="1567"/>
    <s v="CA-2012-129112"/>
    <x v="1"/>
    <d v="2012-11-29T00:00:00"/>
    <d v="2012-11-30T00:00:00"/>
    <x v="2"/>
    <s v="AW-10840"/>
    <x v="497"/>
    <x v="0"/>
    <s v="United States"/>
    <s v="Allen"/>
    <x v="5"/>
    <n v="75002"/>
    <x v="2"/>
    <s v="TEC-AC-10003038"/>
    <x v="2"/>
    <s v="Accessories"/>
    <x v="1024"/>
    <n v="21.48"/>
    <n v="3"/>
    <n v="0.2"/>
    <n v="-0.26850000000000307"/>
    <s v="Nov"/>
    <x v="6"/>
    <n v="1"/>
  </r>
  <r>
    <n v="1568"/>
    <s v="CA-2012-129112"/>
    <x v="1"/>
    <d v="2012-11-29T00:00:00"/>
    <d v="2012-11-30T00:00:00"/>
    <x v="2"/>
    <s v="AW-10840"/>
    <x v="497"/>
    <x v="0"/>
    <s v="United States"/>
    <s v="Allen"/>
    <x v="5"/>
    <n v="75002"/>
    <x v="2"/>
    <s v="OFF-BI-10000088"/>
    <x v="1"/>
    <s v="Binders"/>
    <x v="1025"/>
    <n v="8.7839999999999989"/>
    <n v="4"/>
    <n v="0.8"/>
    <n v="-13.615200000000002"/>
    <s v="Nov"/>
    <x v="6"/>
    <n v="0"/>
  </r>
  <r>
    <n v="1569"/>
    <s v="US-2014-152002"/>
    <x v="3"/>
    <d v="2014-06-12T00:00:00"/>
    <d v="2014-06-12T00:00:00"/>
    <x v="3"/>
    <s v="DV-13465"/>
    <x v="231"/>
    <x v="0"/>
    <s v="United States"/>
    <s v="Los Angeles"/>
    <x v="1"/>
    <n v="90004"/>
    <x v="1"/>
    <s v="OFF-PA-10000357"/>
    <x v="1"/>
    <s v="Paper"/>
    <x v="442"/>
    <n v="122.97"/>
    <n v="3"/>
    <n v="0"/>
    <n v="60.255300000000005"/>
    <s v="Jun"/>
    <x v="27"/>
    <n v="1"/>
  </r>
  <r>
    <n v="1570"/>
    <s v="CA-2014-165029"/>
    <x v="3"/>
    <d v="2014-11-27T00:00:00"/>
    <d v="2014-12-01T00:00:00"/>
    <x v="1"/>
    <s v="AH-10075"/>
    <x v="340"/>
    <x v="1"/>
    <s v="United States"/>
    <s v="Atlanta"/>
    <x v="32"/>
    <n v="30318"/>
    <x v="0"/>
    <s v="OFF-AR-10003504"/>
    <x v="1"/>
    <s v="Art"/>
    <x v="1026"/>
    <n v="12.84"/>
    <n v="3"/>
    <n v="0"/>
    <n v="3.7235999999999989"/>
    <s v="Nov"/>
    <x v="23"/>
    <n v="1"/>
  </r>
  <r>
    <n v="1571"/>
    <s v="US-2011-157385"/>
    <x v="2"/>
    <d v="2011-11-23T00:00:00"/>
    <d v="2011-11-25T00:00:00"/>
    <x v="2"/>
    <s v="SC-20095"/>
    <x v="183"/>
    <x v="0"/>
    <s v="United States"/>
    <s v="Los Angeles"/>
    <x v="1"/>
    <n v="90004"/>
    <x v="1"/>
    <s v="FUR-CH-10000863"/>
    <x v="0"/>
    <s v="Chairs"/>
    <x v="83"/>
    <n v="603.91999999999996"/>
    <n v="5"/>
    <n v="0.2"/>
    <n v="-67.941000000000003"/>
    <s v="Nov"/>
    <x v="7"/>
    <n v="1"/>
  </r>
  <r>
    <n v="1572"/>
    <s v="US-2011-157385"/>
    <x v="2"/>
    <d v="2011-11-23T00:00:00"/>
    <d v="2011-11-25T00:00:00"/>
    <x v="2"/>
    <s v="SC-20095"/>
    <x v="183"/>
    <x v="0"/>
    <s v="United States"/>
    <s v="Los Angeles"/>
    <x v="1"/>
    <n v="90004"/>
    <x v="1"/>
    <s v="OFF-EN-10003160"/>
    <x v="1"/>
    <s v="Envelopes"/>
    <x v="1027"/>
    <n v="21.84"/>
    <n v="3"/>
    <n v="0"/>
    <n v="10.4832"/>
    <s v="Nov"/>
    <x v="7"/>
    <n v="0"/>
  </r>
  <r>
    <n v="1573"/>
    <s v="US-2011-157385"/>
    <x v="2"/>
    <d v="2011-11-23T00:00:00"/>
    <d v="2011-11-25T00:00:00"/>
    <x v="2"/>
    <s v="SC-20095"/>
    <x v="183"/>
    <x v="0"/>
    <s v="United States"/>
    <s v="Los Angeles"/>
    <x v="1"/>
    <n v="90004"/>
    <x v="1"/>
    <s v="TEC-AC-10003280"/>
    <x v="2"/>
    <s v="Accessories"/>
    <x v="1028"/>
    <n v="29.99"/>
    <n v="1"/>
    <n v="0"/>
    <n v="6.2978999999999985"/>
    <s v="Nov"/>
    <x v="7"/>
    <n v="0"/>
  </r>
  <r>
    <n v="1574"/>
    <s v="US-2011-157385"/>
    <x v="2"/>
    <d v="2011-11-23T00:00:00"/>
    <d v="2011-11-25T00:00:00"/>
    <x v="2"/>
    <s v="SC-20095"/>
    <x v="183"/>
    <x v="0"/>
    <s v="United States"/>
    <s v="Los Angeles"/>
    <x v="1"/>
    <n v="90004"/>
    <x v="1"/>
    <s v="FUR-CH-10000595"/>
    <x v="0"/>
    <s v="Chairs"/>
    <x v="463"/>
    <n v="381.44000000000005"/>
    <n v="2"/>
    <n v="0.2"/>
    <n v="23.839999999999975"/>
    <s v="Nov"/>
    <x v="7"/>
    <n v="0"/>
  </r>
  <r>
    <n v="1575"/>
    <s v="CA-2011-101602"/>
    <x v="2"/>
    <d v="2011-12-15T00:00:00"/>
    <d v="2011-12-18T00:00:00"/>
    <x v="2"/>
    <s v="MC-18100"/>
    <x v="498"/>
    <x v="0"/>
    <s v="United States"/>
    <s v="El Paso"/>
    <x v="5"/>
    <n v="79907"/>
    <x v="2"/>
    <s v="TEC-PH-10000169"/>
    <x v="2"/>
    <s v="Phones"/>
    <x v="1029"/>
    <n v="40.68"/>
    <n v="3"/>
    <n v="0.2"/>
    <n v="-9.153000000000004"/>
    <s v="Dec"/>
    <x v="20"/>
    <n v="1"/>
  </r>
  <r>
    <n v="1576"/>
    <s v="CA-2011-101602"/>
    <x v="2"/>
    <d v="2011-12-15T00:00:00"/>
    <d v="2011-12-18T00:00:00"/>
    <x v="2"/>
    <s v="MC-18100"/>
    <x v="498"/>
    <x v="0"/>
    <s v="United States"/>
    <s v="El Paso"/>
    <x v="5"/>
    <n v="79907"/>
    <x v="2"/>
    <s v="FUR-CH-10004675"/>
    <x v="0"/>
    <s v="Chairs"/>
    <x v="629"/>
    <n v="763.28"/>
    <n v="5"/>
    <n v="0.3"/>
    <n v="-21.807999999999993"/>
    <s v="Dec"/>
    <x v="20"/>
    <n v="0"/>
  </r>
  <r>
    <n v="1577"/>
    <s v="CA-2013-109057"/>
    <x v="0"/>
    <d v="2013-04-23T00:00:00"/>
    <d v="2013-04-28T00:00:00"/>
    <x v="1"/>
    <s v="TT-21460"/>
    <x v="499"/>
    <x v="2"/>
    <s v="United States"/>
    <s v="Aurora"/>
    <x v="10"/>
    <n v="60505"/>
    <x v="2"/>
    <s v="OFF-ST-10002406"/>
    <x v="1"/>
    <s v="Storage"/>
    <x v="324"/>
    <n v="23.952000000000002"/>
    <n v="2"/>
    <n v="0.2"/>
    <n v="2.3952000000000018"/>
    <s v="Apr"/>
    <x v="25"/>
    <n v="1"/>
  </r>
  <r>
    <n v="1578"/>
    <s v="CA-2013-154403"/>
    <x v="0"/>
    <d v="2013-05-24T00:00:00"/>
    <d v="2013-05-28T00:00:00"/>
    <x v="1"/>
    <s v="AP-10720"/>
    <x v="399"/>
    <x v="2"/>
    <s v="United States"/>
    <s v="Florence"/>
    <x v="19"/>
    <n v="35630"/>
    <x v="0"/>
    <s v="OFF-PA-10001526"/>
    <x v="1"/>
    <s v="Paper"/>
    <x v="1030"/>
    <n v="4.9800000000000004"/>
    <n v="1"/>
    <n v="0"/>
    <n v="2.4402000000000004"/>
    <s v="May"/>
    <x v="35"/>
    <n v="1"/>
  </r>
  <r>
    <n v="1579"/>
    <s v="CA-2013-102456"/>
    <x v="0"/>
    <d v="2013-02-27T00:00:00"/>
    <d v="2013-03-02T00:00:00"/>
    <x v="2"/>
    <s v="DL-12865"/>
    <x v="297"/>
    <x v="0"/>
    <s v="United States"/>
    <s v="New York City"/>
    <x v="15"/>
    <n v="10011"/>
    <x v="3"/>
    <s v="OFF-AP-10004336"/>
    <x v="1"/>
    <s v="Appliances"/>
    <x v="1031"/>
    <n v="170.88"/>
    <n v="3"/>
    <n v="0"/>
    <n v="49.555199999999978"/>
    <s v="Feb"/>
    <x v="47"/>
    <n v="1"/>
  </r>
  <r>
    <n v="1580"/>
    <s v="CA-2012-131338"/>
    <x v="1"/>
    <d v="2012-08-09T00:00:00"/>
    <d v="2012-08-12T00:00:00"/>
    <x v="2"/>
    <s v="NP-18325"/>
    <x v="268"/>
    <x v="0"/>
    <s v="United States"/>
    <s v="New York City"/>
    <x v="15"/>
    <n v="10024"/>
    <x v="3"/>
    <s v="TEC-PH-10003012"/>
    <x v="2"/>
    <s v="Phones"/>
    <x v="344"/>
    <n v="307.98"/>
    <n v="2"/>
    <n v="0"/>
    <n v="89.314199999999971"/>
    <s v="Aug"/>
    <x v="37"/>
    <n v="1"/>
  </r>
  <r>
    <n v="1581"/>
    <s v="CA-2012-131338"/>
    <x v="1"/>
    <d v="2012-08-09T00:00:00"/>
    <d v="2012-08-12T00:00:00"/>
    <x v="2"/>
    <s v="NP-18325"/>
    <x v="268"/>
    <x v="0"/>
    <s v="United States"/>
    <s v="New York City"/>
    <x v="15"/>
    <n v="10024"/>
    <x v="3"/>
    <s v="FUR-TA-10002607"/>
    <x v="0"/>
    <s v="Tables"/>
    <x v="221"/>
    <n v="382.80599999999998"/>
    <n v="9"/>
    <n v="0.4"/>
    <n v="-153.12239999999997"/>
    <s v="Aug"/>
    <x v="37"/>
    <n v="0"/>
  </r>
  <r>
    <n v="1582"/>
    <s v="CA-2012-131338"/>
    <x v="1"/>
    <d v="2012-08-09T00:00:00"/>
    <d v="2012-08-12T00:00:00"/>
    <x v="2"/>
    <s v="NP-18325"/>
    <x v="268"/>
    <x v="0"/>
    <s v="United States"/>
    <s v="New York City"/>
    <x v="15"/>
    <n v="10024"/>
    <x v="3"/>
    <s v="OFF-ST-10000642"/>
    <x v="1"/>
    <s v="Storage"/>
    <x v="192"/>
    <n v="41.96"/>
    <n v="2"/>
    <n v="0"/>
    <n v="2.9371999999999971"/>
    <s v="Aug"/>
    <x v="37"/>
    <n v="0"/>
  </r>
  <r>
    <n v="1583"/>
    <s v="CA-2012-131338"/>
    <x v="1"/>
    <d v="2012-08-09T00:00:00"/>
    <d v="2012-08-12T00:00:00"/>
    <x v="2"/>
    <s v="NP-18325"/>
    <x v="268"/>
    <x v="0"/>
    <s v="United States"/>
    <s v="New York City"/>
    <x v="15"/>
    <n v="10024"/>
    <x v="3"/>
    <s v="OFF-BI-10000545"/>
    <x v="1"/>
    <s v="Binders"/>
    <x v="685"/>
    <n v="1217.568"/>
    <n v="2"/>
    <n v="0.2"/>
    <n v="456.58800000000002"/>
    <s v="Aug"/>
    <x v="37"/>
    <n v="0"/>
  </r>
  <r>
    <n v="1584"/>
    <s v="CA-2012-131338"/>
    <x v="1"/>
    <d v="2012-08-09T00:00:00"/>
    <d v="2012-08-12T00:00:00"/>
    <x v="2"/>
    <s v="NP-18325"/>
    <x v="268"/>
    <x v="0"/>
    <s v="United States"/>
    <s v="New York City"/>
    <x v="15"/>
    <n v="10024"/>
    <x v="3"/>
    <s v="FUR-FU-10002157"/>
    <x v="0"/>
    <s v="Furnishings"/>
    <x v="116"/>
    <n v="47.04"/>
    <n v="3"/>
    <n v="0"/>
    <n v="18.345599999999997"/>
    <s v="Aug"/>
    <x v="37"/>
    <n v="0"/>
  </r>
  <r>
    <n v="1585"/>
    <s v="CA-2012-131338"/>
    <x v="1"/>
    <d v="2012-08-09T00:00:00"/>
    <d v="2012-08-12T00:00:00"/>
    <x v="2"/>
    <s v="NP-18325"/>
    <x v="268"/>
    <x v="0"/>
    <s v="United States"/>
    <s v="New York City"/>
    <x v="15"/>
    <n v="10024"/>
    <x v="3"/>
    <s v="FUR-FU-10001706"/>
    <x v="0"/>
    <s v="Furnishings"/>
    <x v="50"/>
    <n v="6.16"/>
    <n v="2"/>
    <n v="0"/>
    <n v="2.9567999999999999"/>
    <s v="Aug"/>
    <x v="37"/>
    <n v="0"/>
  </r>
  <r>
    <n v="1586"/>
    <s v="CA-2012-131338"/>
    <x v="1"/>
    <d v="2012-08-09T00:00:00"/>
    <d v="2012-08-12T00:00:00"/>
    <x v="2"/>
    <s v="NP-18325"/>
    <x v="268"/>
    <x v="0"/>
    <s v="United States"/>
    <s v="New York City"/>
    <x v="15"/>
    <n v="10024"/>
    <x v="3"/>
    <s v="TEC-PH-10000984"/>
    <x v="2"/>
    <s v="Phones"/>
    <x v="465"/>
    <n v="979.95"/>
    <n v="5"/>
    <n v="0"/>
    <n v="274.38600000000008"/>
    <s v="Aug"/>
    <x v="37"/>
    <n v="0"/>
  </r>
  <r>
    <n v="1587"/>
    <s v="CA-2012-131338"/>
    <x v="1"/>
    <d v="2012-08-09T00:00:00"/>
    <d v="2012-08-12T00:00:00"/>
    <x v="2"/>
    <s v="NP-18325"/>
    <x v="268"/>
    <x v="0"/>
    <s v="United States"/>
    <s v="New York City"/>
    <x v="15"/>
    <n v="10024"/>
    <x v="3"/>
    <s v="OFF-PA-10001357"/>
    <x v="1"/>
    <s v="Paper"/>
    <x v="1032"/>
    <n v="143.69999999999999"/>
    <n v="3"/>
    <n v="0"/>
    <n v="68.975999999999999"/>
    <s v="Aug"/>
    <x v="37"/>
    <n v="0"/>
  </r>
  <r>
    <n v="1588"/>
    <s v="CA-2012-131338"/>
    <x v="1"/>
    <d v="2012-08-09T00:00:00"/>
    <d v="2012-08-12T00:00:00"/>
    <x v="2"/>
    <s v="NP-18325"/>
    <x v="268"/>
    <x v="0"/>
    <s v="United States"/>
    <s v="New York City"/>
    <x v="15"/>
    <n v="10024"/>
    <x v="3"/>
    <s v="OFF-FA-10000992"/>
    <x v="1"/>
    <s v="Fasteners"/>
    <x v="1033"/>
    <n v="10.649999999999999"/>
    <n v="3"/>
    <n v="0"/>
    <n v="5.0054999999999996"/>
    <s v="Aug"/>
    <x v="37"/>
    <n v="0"/>
  </r>
  <r>
    <n v="1589"/>
    <s v="CA-2012-131338"/>
    <x v="1"/>
    <d v="2012-08-09T00:00:00"/>
    <d v="2012-08-12T00:00:00"/>
    <x v="2"/>
    <s v="NP-18325"/>
    <x v="268"/>
    <x v="0"/>
    <s v="United States"/>
    <s v="New York City"/>
    <x v="15"/>
    <n v="10024"/>
    <x v="3"/>
    <s v="TEC-AC-10002600"/>
    <x v="2"/>
    <s v="Accessories"/>
    <x v="382"/>
    <n v="247.8"/>
    <n v="4"/>
    <n v="0"/>
    <n v="34.692000000000007"/>
    <s v="Aug"/>
    <x v="37"/>
    <n v="0"/>
  </r>
  <r>
    <n v="1590"/>
    <s v="CA-2013-109911"/>
    <x v="0"/>
    <d v="2013-05-13T00:00:00"/>
    <d v="2013-05-17T00:00:00"/>
    <x v="1"/>
    <s v="VG-21805"/>
    <x v="500"/>
    <x v="1"/>
    <s v="United States"/>
    <s v="Virginia Beach"/>
    <x v="17"/>
    <n v="23464"/>
    <x v="0"/>
    <s v="OFF-AR-10001662"/>
    <x v="1"/>
    <s v="Art"/>
    <x v="443"/>
    <n v="10.96"/>
    <n v="4"/>
    <n v="0"/>
    <n v="2.9592000000000009"/>
    <s v="May"/>
    <x v="35"/>
    <n v="1"/>
  </r>
  <r>
    <n v="1591"/>
    <s v="US-2013-132423"/>
    <x v="0"/>
    <d v="2013-04-16T00:00:00"/>
    <d v="2013-04-20T00:00:00"/>
    <x v="1"/>
    <s v="MY-18295"/>
    <x v="501"/>
    <x v="1"/>
    <s v="United States"/>
    <s v="Grapevine"/>
    <x v="5"/>
    <n v="76051"/>
    <x v="2"/>
    <s v="OFF-AR-10001221"/>
    <x v="1"/>
    <s v="Art"/>
    <x v="1034"/>
    <n v="33.488000000000007"/>
    <n v="7"/>
    <n v="0.2"/>
    <n v="5.8603999999999967"/>
    <s v="Apr"/>
    <x v="25"/>
    <n v="1"/>
  </r>
  <r>
    <n v="1592"/>
    <s v="US-2013-132423"/>
    <x v="0"/>
    <d v="2013-04-16T00:00:00"/>
    <d v="2013-04-20T00:00:00"/>
    <x v="1"/>
    <s v="MY-18295"/>
    <x v="501"/>
    <x v="1"/>
    <s v="United States"/>
    <s v="Grapevine"/>
    <x v="5"/>
    <n v="76051"/>
    <x v="2"/>
    <s v="OFF-FA-10002988"/>
    <x v="1"/>
    <s v="Fasteners"/>
    <x v="131"/>
    <n v="8.0399999999999991"/>
    <n v="5"/>
    <n v="0.2"/>
    <n v="2.9144999999999994"/>
    <s v="Apr"/>
    <x v="25"/>
    <n v="0"/>
  </r>
  <r>
    <n v="1593"/>
    <s v="CA-2012-122826"/>
    <x v="1"/>
    <d v="2012-06-23T00:00:00"/>
    <d v="2012-06-25T00:00:00"/>
    <x v="0"/>
    <s v="RD-19480"/>
    <x v="502"/>
    <x v="0"/>
    <s v="United States"/>
    <s v="Olympia"/>
    <x v="4"/>
    <n v="98502"/>
    <x v="1"/>
    <s v="TEC-PH-10004830"/>
    <x v="2"/>
    <s v="Phones"/>
    <x v="1035"/>
    <n v="201.56800000000001"/>
    <n v="4"/>
    <n v="0.2"/>
    <n v="22.676399999999994"/>
    <s v="Jun"/>
    <x v="40"/>
    <n v="1"/>
  </r>
  <r>
    <n v="1594"/>
    <s v="CA-2011-117317"/>
    <x v="2"/>
    <d v="2011-10-19T00:00:00"/>
    <d v="2011-10-19T00:00:00"/>
    <x v="3"/>
    <s v="JF-15490"/>
    <x v="223"/>
    <x v="0"/>
    <s v="United States"/>
    <s v="Los Angeles"/>
    <x v="1"/>
    <n v="90032"/>
    <x v="1"/>
    <s v="OFF-PA-10004519"/>
    <x v="1"/>
    <s v="Paper"/>
    <x v="1036"/>
    <n v="13.440000000000001"/>
    <n v="3"/>
    <n v="0"/>
    <n v="6.5856000000000012"/>
    <s v="Oct"/>
    <x v="18"/>
    <n v="1"/>
  </r>
  <r>
    <n v="1595"/>
    <s v="CA-2012-118423"/>
    <x v="1"/>
    <d v="2012-03-24T00:00:00"/>
    <d v="2012-03-27T00:00:00"/>
    <x v="2"/>
    <s v="DP-13390"/>
    <x v="503"/>
    <x v="2"/>
    <s v="United States"/>
    <s v="Peoria"/>
    <x v="10"/>
    <n v="61604"/>
    <x v="2"/>
    <s v="FUR-BO-10000362"/>
    <x v="0"/>
    <s v="Bookcases"/>
    <x v="1037"/>
    <n v="359.05799999999994"/>
    <n v="3"/>
    <n v="0.3"/>
    <n v="-35.905799999999999"/>
    <s v="Mar"/>
    <x v="29"/>
    <n v="1"/>
  </r>
  <r>
    <n v="1596"/>
    <s v="CA-2014-149181"/>
    <x v="3"/>
    <d v="2014-05-09T00:00:00"/>
    <d v="2014-05-13T00:00:00"/>
    <x v="1"/>
    <s v="MD-17350"/>
    <x v="198"/>
    <x v="0"/>
    <s v="United States"/>
    <s v="Columbus"/>
    <x v="24"/>
    <n v="43229"/>
    <x v="3"/>
    <s v="FUR-CH-10004540"/>
    <x v="0"/>
    <s v="Chairs"/>
    <x v="862"/>
    <n v="47.991999999999997"/>
    <n v="2"/>
    <n v="0.3"/>
    <n v="-2.0567999999999991"/>
    <s v="May"/>
    <x v="24"/>
    <n v="1"/>
  </r>
  <r>
    <n v="1597"/>
    <s v="CA-2014-132234"/>
    <x v="3"/>
    <d v="2014-10-17T00:00:00"/>
    <d v="2014-10-19T00:00:00"/>
    <x v="2"/>
    <s v="MY-17380"/>
    <x v="199"/>
    <x v="1"/>
    <s v="United States"/>
    <s v="New York City"/>
    <x v="15"/>
    <n v="10011"/>
    <x v="3"/>
    <s v="FUR-FU-10001290"/>
    <x v="0"/>
    <s v="Furnishings"/>
    <x v="447"/>
    <n v="547.30000000000007"/>
    <n v="13"/>
    <n v="0"/>
    <n v="175.13599999999997"/>
    <s v="Oct"/>
    <x v="13"/>
    <n v="1"/>
  </r>
  <r>
    <n v="1598"/>
    <s v="CA-2014-158876"/>
    <x v="3"/>
    <d v="2014-11-20T00:00:00"/>
    <d v="2014-11-22T00:00:00"/>
    <x v="0"/>
    <s v="AB-10150"/>
    <x v="492"/>
    <x v="0"/>
    <s v="United States"/>
    <s v="Carrollton"/>
    <x v="5"/>
    <n v="75007"/>
    <x v="2"/>
    <s v="OFF-PA-10000308"/>
    <x v="1"/>
    <s v="Paper"/>
    <x v="1038"/>
    <n v="16.896000000000001"/>
    <n v="4"/>
    <n v="0.2"/>
    <n v="5.2799999999999994"/>
    <s v="Nov"/>
    <x v="23"/>
    <n v="1"/>
  </r>
  <r>
    <n v="1599"/>
    <s v="CA-2014-158876"/>
    <x v="3"/>
    <d v="2014-11-20T00:00:00"/>
    <d v="2014-11-22T00:00:00"/>
    <x v="0"/>
    <s v="AB-10150"/>
    <x v="492"/>
    <x v="0"/>
    <s v="United States"/>
    <s v="Carrollton"/>
    <x v="5"/>
    <n v="75007"/>
    <x v="2"/>
    <s v="OFF-SU-10001165"/>
    <x v="1"/>
    <s v="Supplies"/>
    <x v="1039"/>
    <n v="6.6720000000000006"/>
    <n v="1"/>
    <n v="0.2"/>
    <n v="0.50039999999999996"/>
    <s v="Nov"/>
    <x v="23"/>
    <n v="0"/>
  </r>
  <r>
    <n v="1600"/>
    <s v="CA-2014-158876"/>
    <x v="3"/>
    <d v="2014-11-20T00:00:00"/>
    <d v="2014-11-22T00:00:00"/>
    <x v="0"/>
    <s v="AB-10150"/>
    <x v="492"/>
    <x v="0"/>
    <s v="United States"/>
    <s v="Carrollton"/>
    <x v="5"/>
    <n v="75007"/>
    <x v="2"/>
    <s v="OFF-AR-10003373"/>
    <x v="1"/>
    <s v="Art"/>
    <x v="287"/>
    <n v="99.13600000000001"/>
    <n v="4"/>
    <n v="0.2"/>
    <n v="8.674399999999995"/>
    <s v="Nov"/>
    <x v="23"/>
    <n v="0"/>
  </r>
  <r>
    <n v="1601"/>
    <s v="CA-2014-158876"/>
    <x v="3"/>
    <d v="2014-11-20T00:00:00"/>
    <d v="2014-11-22T00:00:00"/>
    <x v="0"/>
    <s v="AB-10150"/>
    <x v="492"/>
    <x v="0"/>
    <s v="United States"/>
    <s v="Carrollton"/>
    <x v="5"/>
    <n v="75007"/>
    <x v="2"/>
    <s v="FUR-FU-10001967"/>
    <x v="0"/>
    <s v="Furnishings"/>
    <x v="293"/>
    <n v="15.991999999999999"/>
    <n v="2"/>
    <n v="0.6"/>
    <n v="-13.992999999999999"/>
    <s v="Nov"/>
    <x v="23"/>
    <n v="0"/>
  </r>
  <r>
    <n v="1602"/>
    <s v="CA-2013-164672"/>
    <x v="0"/>
    <d v="2013-05-09T00:00:00"/>
    <d v="2013-05-14T00:00:00"/>
    <x v="0"/>
    <s v="GB-14530"/>
    <x v="334"/>
    <x v="1"/>
    <s v="United States"/>
    <s v="Dover"/>
    <x v="13"/>
    <n v="19901"/>
    <x v="3"/>
    <s v="FUR-FU-10001488"/>
    <x v="0"/>
    <s v="Furnishings"/>
    <x v="1040"/>
    <n v="211.96"/>
    <n v="2"/>
    <n v="0"/>
    <n v="42.391999999999996"/>
    <s v="May"/>
    <x v="35"/>
    <n v="1"/>
  </r>
  <r>
    <n v="1603"/>
    <s v="US-2013-132857"/>
    <x v="0"/>
    <d v="2013-12-12T00:00:00"/>
    <d v="2013-12-18T00:00:00"/>
    <x v="1"/>
    <s v="CA-12775"/>
    <x v="222"/>
    <x v="0"/>
    <s v="United States"/>
    <s v="Smyrna"/>
    <x v="18"/>
    <n v="37167"/>
    <x v="0"/>
    <s v="OFF-AR-10003251"/>
    <x v="1"/>
    <s v="Art"/>
    <x v="1041"/>
    <n v="6.6719999999999988"/>
    <n v="3"/>
    <n v="0.2"/>
    <n v="1.6679999999999997"/>
    <s v="Dec"/>
    <x v="5"/>
    <n v="1"/>
  </r>
  <r>
    <n v="1604"/>
    <s v="CA-2014-116645"/>
    <x v="3"/>
    <d v="2014-12-01T00:00:00"/>
    <d v="2014-12-05T00:00:00"/>
    <x v="1"/>
    <s v="ME-17725"/>
    <x v="250"/>
    <x v="0"/>
    <s v="United States"/>
    <s v="Newark"/>
    <x v="13"/>
    <n v="19711"/>
    <x v="3"/>
    <s v="OFF-AR-10001044"/>
    <x v="1"/>
    <s v="Art"/>
    <x v="1042"/>
    <n v="155.94"/>
    <n v="6"/>
    <n v="0"/>
    <n v="45.222599999999993"/>
    <s v="Dec"/>
    <x v="22"/>
    <n v="1"/>
  </r>
  <r>
    <n v="1605"/>
    <s v="US-2013-115819"/>
    <x v="0"/>
    <d v="2013-04-20T00:00:00"/>
    <d v="2013-04-25T00:00:00"/>
    <x v="0"/>
    <s v="JO-15280"/>
    <x v="123"/>
    <x v="0"/>
    <s v="United States"/>
    <s v="Los Angeles"/>
    <x v="1"/>
    <n v="90049"/>
    <x v="1"/>
    <s v="TEC-PH-10004700"/>
    <x v="2"/>
    <s v="Phones"/>
    <x v="843"/>
    <n v="39.960000000000008"/>
    <n v="5"/>
    <n v="0.2"/>
    <n v="12.986999999999995"/>
    <s v="Apr"/>
    <x v="25"/>
    <n v="1"/>
  </r>
  <r>
    <n v="1606"/>
    <s v="US-2013-115819"/>
    <x v="0"/>
    <d v="2013-04-20T00:00:00"/>
    <d v="2013-04-25T00:00:00"/>
    <x v="0"/>
    <s v="JO-15280"/>
    <x v="123"/>
    <x v="0"/>
    <s v="United States"/>
    <s v="Los Angeles"/>
    <x v="1"/>
    <n v="90049"/>
    <x v="1"/>
    <s v="OFF-AR-10000823"/>
    <x v="1"/>
    <s v="Art"/>
    <x v="1043"/>
    <n v="5.46"/>
    <n v="3"/>
    <n v="0"/>
    <n v="1.5288000000000002"/>
    <s v="Apr"/>
    <x v="25"/>
    <n v="0"/>
  </r>
  <r>
    <n v="1607"/>
    <s v="US-2013-115819"/>
    <x v="0"/>
    <d v="2013-04-20T00:00:00"/>
    <d v="2013-04-25T00:00:00"/>
    <x v="0"/>
    <s v="JO-15280"/>
    <x v="123"/>
    <x v="0"/>
    <s v="United States"/>
    <s v="Los Angeles"/>
    <x v="1"/>
    <n v="90049"/>
    <x v="1"/>
    <s v="OFF-AR-10004456"/>
    <x v="1"/>
    <s v="Art"/>
    <x v="1044"/>
    <n v="73.2"/>
    <n v="5"/>
    <n v="0"/>
    <n v="21.227999999999998"/>
    <s v="Apr"/>
    <x v="25"/>
    <n v="0"/>
  </r>
  <r>
    <n v="1608"/>
    <s v="US-2013-115819"/>
    <x v="0"/>
    <d v="2013-04-20T00:00:00"/>
    <d v="2013-04-25T00:00:00"/>
    <x v="0"/>
    <s v="JO-15280"/>
    <x v="123"/>
    <x v="0"/>
    <s v="United States"/>
    <s v="Los Angeles"/>
    <x v="1"/>
    <n v="90049"/>
    <x v="1"/>
    <s v="OFF-BI-10000050"/>
    <x v="1"/>
    <s v="Binders"/>
    <x v="343"/>
    <n v="5.84"/>
    <n v="1"/>
    <n v="0.2"/>
    <n v="1.9709999999999996"/>
    <s v="Apr"/>
    <x v="25"/>
    <n v="0"/>
  </r>
  <r>
    <n v="1609"/>
    <s v="US-2013-115819"/>
    <x v="0"/>
    <d v="2013-04-20T00:00:00"/>
    <d v="2013-04-25T00:00:00"/>
    <x v="0"/>
    <s v="JO-15280"/>
    <x v="123"/>
    <x v="0"/>
    <s v="United States"/>
    <s v="Los Angeles"/>
    <x v="1"/>
    <n v="90049"/>
    <x v="1"/>
    <s v="OFF-PA-10002377"/>
    <x v="1"/>
    <s v="Paper"/>
    <x v="557"/>
    <n v="22.72"/>
    <n v="4"/>
    <n v="0"/>
    <n v="10.223999999999998"/>
    <s v="Apr"/>
    <x v="25"/>
    <n v="0"/>
  </r>
  <r>
    <n v="1610"/>
    <s v="US-2013-115819"/>
    <x v="0"/>
    <d v="2013-04-20T00:00:00"/>
    <d v="2013-04-25T00:00:00"/>
    <x v="0"/>
    <s v="JO-15280"/>
    <x v="123"/>
    <x v="0"/>
    <s v="United States"/>
    <s v="Los Angeles"/>
    <x v="1"/>
    <n v="90049"/>
    <x v="1"/>
    <s v="OFF-BI-10000591"/>
    <x v="1"/>
    <s v="Binders"/>
    <x v="1045"/>
    <n v="9.3360000000000003"/>
    <n v="3"/>
    <n v="0.2"/>
    <n v="3.2675999999999994"/>
    <s v="Apr"/>
    <x v="25"/>
    <n v="0"/>
  </r>
  <r>
    <n v="1611"/>
    <s v="CA-2011-156349"/>
    <x v="2"/>
    <d v="2011-05-26T00:00:00"/>
    <d v="2011-05-30T00:00:00"/>
    <x v="1"/>
    <s v="ML-17395"/>
    <x v="504"/>
    <x v="1"/>
    <s v="United States"/>
    <s v="Los Angeles"/>
    <x v="1"/>
    <n v="90008"/>
    <x v="1"/>
    <s v="FUR-BO-10000362"/>
    <x v="0"/>
    <s v="Bookcases"/>
    <x v="1037"/>
    <n v="290.666"/>
    <n v="2"/>
    <n v="0.15"/>
    <n v="27.356800000000007"/>
    <s v="May"/>
    <x v="8"/>
    <n v="1"/>
  </r>
  <r>
    <n v="1612"/>
    <s v="CA-2011-156349"/>
    <x v="2"/>
    <d v="2011-05-26T00:00:00"/>
    <d v="2011-05-30T00:00:00"/>
    <x v="1"/>
    <s v="ML-17395"/>
    <x v="504"/>
    <x v="1"/>
    <s v="United States"/>
    <s v="Los Angeles"/>
    <x v="1"/>
    <n v="90008"/>
    <x v="1"/>
    <s v="TEC-PH-10000441"/>
    <x v="2"/>
    <s v="Phones"/>
    <x v="1046"/>
    <n v="201.584"/>
    <n v="2"/>
    <n v="0.2"/>
    <n v="20.158400000000015"/>
    <s v="May"/>
    <x v="8"/>
    <n v="0"/>
  </r>
  <r>
    <n v="1613"/>
    <s v="CA-2011-156349"/>
    <x v="2"/>
    <d v="2011-05-26T00:00:00"/>
    <d v="2011-05-30T00:00:00"/>
    <x v="1"/>
    <s v="ML-17395"/>
    <x v="504"/>
    <x v="1"/>
    <s v="United States"/>
    <s v="Los Angeles"/>
    <x v="1"/>
    <n v="90008"/>
    <x v="1"/>
    <s v="TEC-PH-10002726"/>
    <x v="2"/>
    <s v="Phones"/>
    <x v="66"/>
    <n v="83.984000000000009"/>
    <n v="2"/>
    <n v="0.2"/>
    <n v="31.494"/>
    <s v="May"/>
    <x v="8"/>
    <n v="0"/>
  </r>
  <r>
    <n v="1614"/>
    <s v="CA-2014-138380"/>
    <x v="3"/>
    <d v="2014-12-22T00:00:00"/>
    <d v="2014-12-26T00:00:00"/>
    <x v="1"/>
    <s v="YS-21880"/>
    <x v="453"/>
    <x v="1"/>
    <s v="United States"/>
    <s v="Oakland"/>
    <x v="1"/>
    <n v="94601"/>
    <x v="1"/>
    <s v="OFF-ST-10003306"/>
    <x v="1"/>
    <s v="Storage"/>
    <x v="380"/>
    <n v="1000.0200000000001"/>
    <n v="7"/>
    <n v="0"/>
    <n v="290.00579999999991"/>
    <s v="Dec"/>
    <x v="22"/>
    <n v="1"/>
  </r>
  <r>
    <n v="1615"/>
    <s v="US-2013-113509"/>
    <x v="0"/>
    <d v="2013-03-16T00:00:00"/>
    <d v="2013-03-20T00:00:00"/>
    <x v="1"/>
    <s v="PL-18925"/>
    <x v="484"/>
    <x v="2"/>
    <s v="United States"/>
    <s v="Philadelphia"/>
    <x v="9"/>
    <n v="19143"/>
    <x v="3"/>
    <s v="TEC-AC-10004855"/>
    <x v="2"/>
    <s v="Accessories"/>
    <x v="1047"/>
    <n v="83.976000000000013"/>
    <n v="3"/>
    <n v="0.2"/>
    <n v="-13.646100000000001"/>
    <s v="Mar"/>
    <x v="17"/>
    <n v="1"/>
  </r>
  <r>
    <n v="1616"/>
    <s v="CA-2012-130022"/>
    <x v="1"/>
    <d v="2012-08-10T00:00:00"/>
    <d v="2012-08-16T00:00:00"/>
    <x v="1"/>
    <s v="JK-16120"/>
    <x v="451"/>
    <x v="2"/>
    <s v="United States"/>
    <s v="Eagan"/>
    <x v="11"/>
    <n v="55122"/>
    <x v="2"/>
    <s v="OFF-LA-10002787"/>
    <x v="1"/>
    <s v="Labels"/>
    <x v="542"/>
    <n v="3.75"/>
    <n v="1"/>
    <n v="0"/>
    <n v="1.7999999999999998"/>
    <s v="Aug"/>
    <x v="37"/>
    <n v="1"/>
  </r>
  <r>
    <n v="1617"/>
    <s v="CA-2012-130022"/>
    <x v="1"/>
    <d v="2012-08-10T00:00:00"/>
    <d v="2012-08-16T00:00:00"/>
    <x v="1"/>
    <s v="JK-16120"/>
    <x v="451"/>
    <x v="2"/>
    <s v="United States"/>
    <s v="Eagan"/>
    <x v="11"/>
    <n v="55122"/>
    <x v="2"/>
    <s v="OFF-LA-10002043"/>
    <x v="1"/>
    <s v="Labels"/>
    <x v="252"/>
    <n v="41.4"/>
    <n v="4"/>
    <n v="0"/>
    <n v="19.872"/>
    <s v="Aug"/>
    <x v="37"/>
    <n v="0"/>
  </r>
  <r>
    <n v="1618"/>
    <s v="CA-2012-130022"/>
    <x v="1"/>
    <d v="2012-08-10T00:00:00"/>
    <d v="2012-08-16T00:00:00"/>
    <x v="1"/>
    <s v="JK-16120"/>
    <x v="451"/>
    <x v="2"/>
    <s v="United States"/>
    <s v="Eagan"/>
    <x v="11"/>
    <n v="55122"/>
    <x v="2"/>
    <s v="OFF-AR-10001915"/>
    <x v="1"/>
    <s v="Art"/>
    <x v="1048"/>
    <n v="29.79"/>
    <n v="3"/>
    <n v="0"/>
    <n v="12.511800000000001"/>
    <s v="Aug"/>
    <x v="37"/>
    <n v="0"/>
  </r>
  <r>
    <n v="1619"/>
    <s v="US-2013-118780"/>
    <x v="0"/>
    <d v="2013-09-11T00:00:00"/>
    <d v="2013-09-15T00:00:00"/>
    <x v="0"/>
    <s v="PN-18775"/>
    <x v="43"/>
    <x v="2"/>
    <s v="United States"/>
    <s v="New York City"/>
    <x v="15"/>
    <n v="10011"/>
    <x v="3"/>
    <s v="OFF-ST-10000352"/>
    <x v="1"/>
    <s v="Storage"/>
    <x v="1049"/>
    <n v="59.48"/>
    <n v="2"/>
    <n v="0"/>
    <n v="8.9220000000000041"/>
    <s v="Sep"/>
    <x v="21"/>
    <n v="1"/>
  </r>
  <r>
    <n v="1620"/>
    <s v="US-2013-118780"/>
    <x v="0"/>
    <d v="2013-09-11T00:00:00"/>
    <d v="2013-09-15T00:00:00"/>
    <x v="0"/>
    <s v="PN-18775"/>
    <x v="43"/>
    <x v="2"/>
    <s v="United States"/>
    <s v="New York City"/>
    <x v="15"/>
    <n v="10011"/>
    <x v="3"/>
    <s v="OFF-PA-10000575"/>
    <x v="1"/>
    <s v="Paper"/>
    <x v="1050"/>
    <n v="6.69"/>
    <n v="1"/>
    <n v="0"/>
    <n v="3.0773999999999999"/>
    <s v="Sep"/>
    <x v="21"/>
    <n v="0"/>
  </r>
  <r>
    <n v="1621"/>
    <s v="CA-2014-108560"/>
    <x v="3"/>
    <d v="2014-07-09T00:00:00"/>
    <d v="2014-07-16T00:00:00"/>
    <x v="1"/>
    <s v="JC-15385"/>
    <x v="505"/>
    <x v="0"/>
    <s v="United States"/>
    <s v="Kent"/>
    <x v="4"/>
    <n v="98031"/>
    <x v="1"/>
    <s v="FUR-FU-10002937"/>
    <x v="0"/>
    <s v="Furnishings"/>
    <x v="1051"/>
    <n v="198.46"/>
    <n v="2"/>
    <n v="0"/>
    <n v="99.23"/>
    <s v="Jul"/>
    <x v="10"/>
    <n v="1"/>
  </r>
  <r>
    <n v="1622"/>
    <s v="CA-2014-108560"/>
    <x v="3"/>
    <d v="2014-07-09T00:00:00"/>
    <d v="2014-07-16T00:00:00"/>
    <x v="1"/>
    <s v="JC-15385"/>
    <x v="505"/>
    <x v="0"/>
    <s v="United States"/>
    <s v="Kent"/>
    <x v="4"/>
    <n v="98031"/>
    <x v="1"/>
    <s v="OFF-LA-10003930"/>
    <x v="1"/>
    <s v="Labels"/>
    <x v="503"/>
    <n v="786.48"/>
    <n v="8"/>
    <n v="0"/>
    <n v="385.37520000000001"/>
    <s v="Jul"/>
    <x v="10"/>
    <n v="0"/>
  </r>
  <r>
    <n v="1623"/>
    <s v="CA-2014-108560"/>
    <x v="3"/>
    <d v="2014-07-09T00:00:00"/>
    <d v="2014-07-16T00:00:00"/>
    <x v="1"/>
    <s v="JC-15385"/>
    <x v="505"/>
    <x v="0"/>
    <s v="United States"/>
    <s v="Kent"/>
    <x v="4"/>
    <n v="98031"/>
    <x v="1"/>
    <s v="OFF-BI-10001107"/>
    <x v="1"/>
    <s v="Binders"/>
    <x v="492"/>
    <n v="23.168000000000003"/>
    <n v="2"/>
    <n v="0.2"/>
    <n v="7.8191999999999995"/>
    <s v="Jul"/>
    <x v="10"/>
    <n v="0"/>
  </r>
  <r>
    <n v="1624"/>
    <s v="CA-2014-108560"/>
    <x v="3"/>
    <d v="2014-07-09T00:00:00"/>
    <d v="2014-07-16T00:00:00"/>
    <x v="1"/>
    <s v="JC-15385"/>
    <x v="505"/>
    <x v="0"/>
    <s v="United States"/>
    <s v="Kent"/>
    <x v="4"/>
    <n v="98031"/>
    <x v="1"/>
    <s v="TEC-AC-10003063"/>
    <x v="2"/>
    <s v="Accessories"/>
    <x v="1052"/>
    <n v="50"/>
    <n v="2"/>
    <n v="0"/>
    <n v="10.5"/>
    <s v="Jul"/>
    <x v="10"/>
    <n v="0"/>
  </r>
  <r>
    <n v="1625"/>
    <s v="CA-2012-157084"/>
    <x v="1"/>
    <d v="2012-12-19T00:00:00"/>
    <d v="2012-12-24T00:00:00"/>
    <x v="1"/>
    <s v="JG-15160"/>
    <x v="506"/>
    <x v="0"/>
    <s v="United States"/>
    <s v="Los Angeles"/>
    <x v="1"/>
    <n v="90049"/>
    <x v="1"/>
    <s v="TEC-PH-10002922"/>
    <x v="2"/>
    <s v="Phones"/>
    <x v="965"/>
    <n v="675.96"/>
    <n v="5"/>
    <n v="0.2"/>
    <n v="84.494999999999948"/>
    <s v="Dec"/>
    <x v="14"/>
    <n v="1"/>
  </r>
  <r>
    <n v="1626"/>
    <s v="CA-2012-157084"/>
    <x v="1"/>
    <d v="2012-12-19T00:00:00"/>
    <d v="2012-12-24T00:00:00"/>
    <x v="1"/>
    <s v="JG-15160"/>
    <x v="506"/>
    <x v="0"/>
    <s v="United States"/>
    <s v="Los Angeles"/>
    <x v="1"/>
    <n v="90049"/>
    <x v="1"/>
    <s v="TEC-AC-10002049"/>
    <x v="2"/>
    <s v="Accessories"/>
    <x v="1053"/>
    <n v="1265.8499999999999"/>
    <n v="3"/>
    <n v="0"/>
    <n v="556.97400000000005"/>
    <s v="Dec"/>
    <x v="14"/>
    <n v="0"/>
  </r>
  <r>
    <n v="1627"/>
    <s v="CA-2012-164539"/>
    <x v="1"/>
    <d v="2012-11-16T00:00:00"/>
    <d v="2012-11-22T00:00:00"/>
    <x v="1"/>
    <s v="PO-19180"/>
    <x v="178"/>
    <x v="2"/>
    <s v="United States"/>
    <s v="New York City"/>
    <x v="15"/>
    <n v="10011"/>
    <x v="3"/>
    <s v="OFF-AP-10002457"/>
    <x v="1"/>
    <s v="Appliances"/>
    <x v="544"/>
    <n v="523.25"/>
    <n v="5"/>
    <n v="0"/>
    <n v="141.27749999999997"/>
    <s v="Nov"/>
    <x v="6"/>
    <n v="1"/>
  </r>
  <r>
    <n v="1628"/>
    <s v="CA-2012-143119"/>
    <x v="1"/>
    <d v="2012-09-24T00:00:00"/>
    <d v="2012-09-30T00:00:00"/>
    <x v="1"/>
    <s v="MC-17275"/>
    <x v="507"/>
    <x v="0"/>
    <s v="United States"/>
    <s v="Lafayette"/>
    <x v="28"/>
    <n v="70506"/>
    <x v="0"/>
    <s v="FUR-CH-10001270"/>
    <x v="0"/>
    <s v="Chairs"/>
    <x v="851"/>
    <n v="517.5"/>
    <n v="6"/>
    <n v="0"/>
    <n v="155.24999999999994"/>
    <s v="Sep"/>
    <x v="11"/>
    <n v="1"/>
  </r>
  <r>
    <n v="1629"/>
    <s v="CA-2014-101049"/>
    <x v="3"/>
    <d v="2014-06-22T00:00:00"/>
    <d v="2014-06-26T00:00:00"/>
    <x v="0"/>
    <s v="AS-10240"/>
    <x v="238"/>
    <x v="0"/>
    <s v="United States"/>
    <s v="Cleveland"/>
    <x v="24"/>
    <n v="44105"/>
    <x v="3"/>
    <s v="FUR-FU-10004415"/>
    <x v="0"/>
    <s v="Furnishings"/>
    <x v="1054"/>
    <n v="17.920000000000002"/>
    <n v="5"/>
    <n v="0.2"/>
    <n v="2.4639999999999986"/>
    <s v="Jun"/>
    <x v="27"/>
    <n v="1"/>
  </r>
  <r>
    <n v="1630"/>
    <s v="CA-2014-101049"/>
    <x v="3"/>
    <d v="2014-06-22T00:00:00"/>
    <d v="2014-06-26T00:00:00"/>
    <x v="0"/>
    <s v="AS-10240"/>
    <x v="238"/>
    <x v="0"/>
    <s v="United States"/>
    <s v="Cleveland"/>
    <x v="24"/>
    <n v="44105"/>
    <x v="3"/>
    <s v="OFF-BI-10001510"/>
    <x v="1"/>
    <s v="Binders"/>
    <x v="702"/>
    <n v="41.256000000000007"/>
    <n v="6"/>
    <n v="0.7"/>
    <n v="-34.38000000000001"/>
    <s v="Jun"/>
    <x v="27"/>
    <n v="0"/>
  </r>
  <r>
    <n v="1631"/>
    <s v="CA-2013-106530"/>
    <x v="0"/>
    <d v="2013-05-09T00:00:00"/>
    <d v="2013-05-09T00:00:00"/>
    <x v="3"/>
    <s v="CL-12565"/>
    <x v="52"/>
    <x v="0"/>
    <s v="United States"/>
    <s v="Cleveland"/>
    <x v="24"/>
    <n v="44105"/>
    <x v="3"/>
    <s v="OFF-ST-10002011"/>
    <x v="1"/>
    <s v="Storage"/>
    <x v="1055"/>
    <n v="1006.056"/>
    <n v="3"/>
    <n v="0.2"/>
    <n v="88.029900000000055"/>
    <s v="May"/>
    <x v="35"/>
    <n v="1"/>
  </r>
  <r>
    <n v="1632"/>
    <s v="CA-2013-106530"/>
    <x v="0"/>
    <d v="2013-05-09T00:00:00"/>
    <d v="2013-05-09T00:00:00"/>
    <x v="3"/>
    <s v="CL-12565"/>
    <x v="52"/>
    <x v="0"/>
    <s v="United States"/>
    <s v="Cleveland"/>
    <x v="24"/>
    <n v="44105"/>
    <x v="3"/>
    <s v="OFF-PA-10002986"/>
    <x v="1"/>
    <s v="Paper"/>
    <x v="477"/>
    <n v="10.688000000000001"/>
    <n v="2"/>
    <n v="0.2"/>
    <n v="3.7407999999999997"/>
    <s v="May"/>
    <x v="35"/>
    <n v="0"/>
  </r>
  <r>
    <n v="1633"/>
    <s v="CA-2013-106530"/>
    <x v="0"/>
    <d v="2013-05-09T00:00:00"/>
    <d v="2013-05-09T00:00:00"/>
    <x v="3"/>
    <s v="CL-12565"/>
    <x v="52"/>
    <x v="0"/>
    <s v="United States"/>
    <s v="Cleveland"/>
    <x v="24"/>
    <n v="44105"/>
    <x v="3"/>
    <s v="OFF-PA-10004451"/>
    <x v="1"/>
    <s v="Paper"/>
    <x v="493"/>
    <n v="10.368000000000002"/>
    <n v="2"/>
    <n v="0.2"/>
    <n v="3.6288"/>
    <s v="May"/>
    <x v="35"/>
    <n v="0"/>
  </r>
  <r>
    <n v="1634"/>
    <s v="CA-2013-106530"/>
    <x v="0"/>
    <d v="2013-05-09T00:00:00"/>
    <d v="2013-05-09T00:00:00"/>
    <x v="3"/>
    <s v="CL-12565"/>
    <x v="52"/>
    <x v="0"/>
    <s v="United States"/>
    <s v="Cleveland"/>
    <x v="24"/>
    <n v="44105"/>
    <x v="3"/>
    <s v="OFF-ST-10000649"/>
    <x v="1"/>
    <s v="Storage"/>
    <x v="937"/>
    <n v="25.12"/>
    <n v="2"/>
    <n v="0.2"/>
    <n v="1.5700000000000012"/>
    <s v="May"/>
    <x v="35"/>
    <n v="0"/>
  </r>
  <r>
    <n v="1635"/>
    <s v="CA-2013-106530"/>
    <x v="0"/>
    <d v="2013-05-09T00:00:00"/>
    <d v="2013-05-09T00:00:00"/>
    <x v="3"/>
    <s v="CL-12565"/>
    <x v="52"/>
    <x v="0"/>
    <s v="United States"/>
    <s v="Cleveland"/>
    <x v="24"/>
    <n v="44105"/>
    <x v="3"/>
    <s v="TEC-AC-10001465"/>
    <x v="2"/>
    <s v="Accessories"/>
    <x v="473"/>
    <n v="58.112000000000002"/>
    <n v="2"/>
    <n v="0.2"/>
    <n v="7.263999999999994"/>
    <s v="May"/>
    <x v="35"/>
    <n v="0"/>
  </r>
  <r>
    <n v="1636"/>
    <s v="CA-2011-168984"/>
    <x v="2"/>
    <d v="2011-11-26T00:00:00"/>
    <d v="2011-12-02T00:00:00"/>
    <x v="1"/>
    <s v="NW-18400"/>
    <x v="508"/>
    <x v="0"/>
    <s v="United States"/>
    <s v="Tigard"/>
    <x v="21"/>
    <n v="97224"/>
    <x v="1"/>
    <s v="OFF-PA-10001166"/>
    <x v="1"/>
    <s v="Paper"/>
    <x v="769"/>
    <n v="15.552000000000003"/>
    <n v="3"/>
    <n v="0.2"/>
    <n v="5.4432"/>
    <s v="Nov"/>
    <x v="7"/>
    <n v="1"/>
  </r>
  <r>
    <n v="1637"/>
    <s v="CA-2011-168984"/>
    <x v="2"/>
    <d v="2011-11-26T00:00:00"/>
    <d v="2011-12-02T00:00:00"/>
    <x v="1"/>
    <s v="NW-18400"/>
    <x v="508"/>
    <x v="0"/>
    <s v="United States"/>
    <s v="Tigard"/>
    <x v="21"/>
    <n v="97224"/>
    <x v="1"/>
    <s v="OFF-ST-10001097"/>
    <x v="1"/>
    <s v="Storage"/>
    <x v="740"/>
    <n v="669.08"/>
    <n v="5"/>
    <n v="0.2"/>
    <n v="-167.27"/>
    <s v="Nov"/>
    <x v="7"/>
    <n v="0"/>
  </r>
  <r>
    <n v="1638"/>
    <s v="CA-2011-168984"/>
    <x v="2"/>
    <d v="2011-11-26T00:00:00"/>
    <d v="2011-12-02T00:00:00"/>
    <x v="1"/>
    <s v="NW-18400"/>
    <x v="508"/>
    <x v="0"/>
    <s v="United States"/>
    <s v="Tigard"/>
    <x v="21"/>
    <n v="97224"/>
    <x v="1"/>
    <s v="TEC-PH-10000038"/>
    <x v="2"/>
    <s v="Phones"/>
    <x v="1056"/>
    <n v="438.33600000000001"/>
    <n v="4"/>
    <n v="0.2"/>
    <n v="-87.667200000000037"/>
    <s v="Nov"/>
    <x v="7"/>
    <n v="0"/>
  </r>
  <r>
    <n v="1639"/>
    <s v="CA-2013-157266"/>
    <x v="0"/>
    <d v="2013-05-27T00:00:00"/>
    <d v="2013-06-02T00:00:00"/>
    <x v="1"/>
    <s v="TB-21280"/>
    <x v="509"/>
    <x v="0"/>
    <s v="United States"/>
    <s v="Washington"/>
    <x v="40"/>
    <n v="20016"/>
    <x v="3"/>
    <s v="OFF-PA-10002689"/>
    <x v="1"/>
    <s v="Paper"/>
    <x v="1057"/>
    <n v="19.440000000000001"/>
    <n v="3"/>
    <n v="0"/>
    <n v="9.3312000000000008"/>
    <s v="May"/>
    <x v="35"/>
    <n v="1"/>
  </r>
  <r>
    <n v="1640"/>
    <s v="CA-2013-157266"/>
    <x v="0"/>
    <d v="2013-05-27T00:00:00"/>
    <d v="2013-06-02T00:00:00"/>
    <x v="1"/>
    <s v="TB-21280"/>
    <x v="509"/>
    <x v="0"/>
    <s v="United States"/>
    <s v="Washington"/>
    <x v="40"/>
    <n v="20016"/>
    <x v="3"/>
    <s v="OFF-BI-10004728"/>
    <x v="1"/>
    <s v="Binders"/>
    <x v="539"/>
    <n v="9.64"/>
    <n v="2"/>
    <n v="0"/>
    <n v="4.4344000000000001"/>
    <s v="May"/>
    <x v="35"/>
    <n v="0"/>
  </r>
  <r>
    <n v="1641"/>
    <s v="CA-2013-157266"/>
    <x v="0"/>
    <d v="2013-05-27T00:00:00"/>
    <d v="2013-06-02T00:00:00"/>
    <x v="1"/>
    <s v="TB-21280"/>
    <x v="509"/>
    <x v="0"/>
    <s v="United States"/>
    <s v="Washington"/>
    <x v="40"/>
    <n v="20016"/>
    <x v="3"/>
    <s v="OFF-PA-10004675"/>
    <x v="1"/>
    <s v="Paper"/>
    <x v="69"/>
    <n v="12.7"/>
    <n v="2"/>
    <n v="0"/>
    <n v="5.8419999999999996"/>
    <s v="May"/>
    <x v="35"/>
    <n v="0"/>
  </r>
  <r>
    <n v="1642"/>
    <s v="CA-2013-157266"/>
    <x v="0"/>
    <d v="2013-05-27T00:00:00"/>
    <d v="2013-06-02T00:00:00"/>
    <x v="1"/>
    <s v="TB-21280"/>
    <x v="509"/>
    <x v="0"/>
    <s v="United States"/>
    <s v="Washington"/>
    <x v="40"/>
    <n v="20016"/>
    <x v="3"/>
    <s v="FUR-FU-10000629"/>
    <x v="0"/>
    <s v="Furnishings"/>
    <x v="93"/>
    <n v="41.37"/>
    <n v="3"/>
    <n v="0"/>
    <n v="17.375399999999999"/>
    <s v="May"/>
    <x v="35"/>
    <n v="0"/>
  </r>
  <r>
    <n v="1643"/>
    <s v="US-2011-134712"/>
    <x v="2"/>
    <d v="2011-11-29T00:00:00"/>
    <d v="2011-12-04T00:00:00"/>
    <x v="1"/>
    <s v="BS-11380"/>
    <x v="510"/>
    <x v="1"/>
    <s v="United States"/>
    <s v="Skokie"/>
    <x v="10"/>
    <n v="60076"/>
    <x v="2"/>
    <s v="OFF-FA-10003112"/>
    <x v="1"/>
    <s v="Fasteners"/>
    <x v="33"/>
    <n v="12.624000000000001"/>
    <n v="2"/>
    <n v="0.2"/>
    <n v="3.944999999999999"/>
    <s v="Nov"/>
    <x v="7"/>
    <n v="1"/>
  </r>
  <r>
    <n v="1644"/>
    <s v="CA-2012-111829"/>
    <x v="1"/>
    <d v="2012-03-19T00:00:00"/>
    <d v="2012-03-20T00:00:00"/>
    <x v="2"/>
    <s v="FH-14365"/>
    <x v="92"/>
    <x v="1"/>
    <s v="United States"/>
    <s v="Seattle"/>
    <x v="4"/>
    <n v="98115"/>
    <x v="1"/>
    <s v="OFF-ST-10000142"/>
    <x v="1"/>
    <s v="Storage"/>
    <x v="399"/>
    <n v="1247.6399999999999"/>
    <n v="3"/>
    <n v="0"/>
    <n v="349.33919999999995"/>
    <s v="Mar"/>
    <x v="29"/>
    <n v="1"/>
  </r>
  <r>
    <n v="1645"/>
    <s v="CA-2012-111829"/>
    <x v="1"/>
    <d v="2012-03-19T00:00:00"/>
    <d v="2012-03-20T00:00:00"/>
    <x v="2"/>
    <s v="FH-14365"/>
    <x v="92"/>
    <x v="1"/>
    <s v="United States"/>
    <s v="Seattle"/>
    <x v="4"/>
    <n v="98115"/>
    <x v="1"/>
    <s v="TEC-CO-10001766"/>
    <x v="2"/>
    <s v="Copiers"/>
    <x v="1058"/>
    <n v="3149.9300000000003"/>
    <n v="7"/>
    <n v="0"/>
    <n v="1480.4670999999998"/>
    <s v="Mar"/>
    <x v="29"/>
    <n v="0"/>
  </r>
  <r>
    <n v="1646"/>
    <s v="CA-2012-111829"/>
    <x v="1"/>
    <d v="2012-03-19T00:00:00"/>
    <d v="2012-03-20T00:00:00"/>
    <x v="2"/>
    <s v="FH-14365"/>
    <x v="92"/>
    <x v="1"/>
    <s v="United States"/>
    <s v="Seattle"/>
    <x v="4"/>
    <n v="98115"/>
    <x v="1"/>
    <s v="OFF-PA-10004359"/>
    <x v="1"/>
    <s v="Paper"/>
    <x v="1059"/>
    <n v="209.7"/>
    <n v="2"/>
    <n v="0"/>
    <n v="100.65599999999999"/>
    <s v="Mar"/>
    <x v="29"/>
    <n v="0"/>
  </r>
  <r>
    <n v="1647"/>
    <s v="CA-2012-105221"/>
    <x v="1"/>
    <d v="2012-11-01T00:00:00"/>
    <d v="2012-11-03T00:00:00"/>
    <x v="2"/>
    <s v="VM-21685"/>
    <x v="91"/>
    <x v="2"/>
    <s v="United States"/>
    <s v="Philadelphia"/>
    <x v="9"/>
    <n v="19140"/>
    <x v="3"/>
    <s v="TEC-AC-10002323"/>
    <x v="2"/>
    <s v="Accessories"/>
    <x v="175"/>
    <n v="35.360000000000007"/>
    <n v="2"/>
    <n v="0.2"/>
    <n v="-3.0939999999999994"/>
    <s v="Nov"/>
    <x v="6"/>
    <n v="1"/>
  </r>
  <r>
    <n v="1648"/>
    <s v="CA-2012-105221"/>
    <x v="1"/>
    <d v="2012-11-01T00:00:00"/>
    <d v="2012-11-03T00:00:00"/>
    <x v="2"/>
    <s v="VM-21685"/>
    <x v="91"/>
    <x v="2"/>
    <s v="United States"/>
    <s v="Philadelphia"/>
    <x v="9"/>
    <n v="19140"/>
    <x v="3"/>
    <s v="OFF-FA-10001135"/>
    <x v="1"/>
    <s v="Fasteners"/>
    <x v="1060"/>
    <n v="3.1680000000000001"/>
    <n v="2"/>
    <n v="0.2"/>
    <n v="-0.71279999999999988"/>
    <s v="Nov"/>
    <x v="6"/>
    <n v="0"/>
  </r>
  <r>
    <n v="1649"/>
    <s v="CA-2012-120341"/>
    <x v="1"/>
    <d v="2012-09-26T00:00:00"/>
    <d v="2012-09-29T00:00:00"/>
    <x v="0"/>
    <s v="SF-20200"/>
    <x v="227"/>
    <x v="0"/>
    <s v="United States"/>
    <s v="Philadelphia"/>
    <x v="9"/>
    <n v="19143"/>
    <x v="3"/>
    <s v="OFF-BI-10004224"/>
    <x v="1"/>
    <s v="Binders"/>
    <x v="1061"/>
    <n v="121.10400000000003"/>
    <n v="6"/>
    <n v="0.7"/>
    <n v="-100.91999999999999"/>
    <s v="Sep"/>
    <x v="11"/>
    <n v="1"/>
  </r>
  <r>
    <n v="1650"/>
    <s v="CA-2012-120341"/>
    <x v="1"/>
    <d v="2012-09-26T00:00:00"/>
    <d v="2012-09-29T00:00:00"/>
    <x v="0"/>
    <s v="SF-20200"/>
    <x v="227"/>
    <x v="0"/>
    <s v="United States"/>
    <s v="Philadelphia"/>
    <x v="9"/>
    <n v="19143"/>
    <x v="3"/>
    <s v="TEC-PH-10003357"/>
    <x v="2"/>
    <s v="Phones"/>
    <x v="1062"/>
    <n v="45.893999999999998"/>
    <n v="1"/>
    <n v="0.4"/>
    <n v="-9.178799999999999"/>
    <s v="Sep"/>
    <x v="11"/>
    <n v="0"/>
  </r>
  <r>
    <n v="1651"/>
    <s v="CA-2011-135699"/>
    <x v="2"/>
    <d v="2011-08-29T00:00:00"/>
    <d v="2011-08-29T00:00:00"/>
    <x v="3"/>
    <s v="HH-15010"/>
    <x v="511"/>
    <x v="1"/>
    <s v="United States"/>
    <s v="San Francisco"/>
    <x v="1"/>
    <n v="94110"/>
    <x v="1"/>
    <s v="OFF-PA-10004475"/>
    <x v="1"/>
    <s v="Paper"/>
    <x v="1063"/>
    <n v="109.92"/>
    <n v="2"/>
    <n v="0"/>
    <n v="53.860799999999998"/>
    <s v="Aug"/>
    <x v="9"/>
    <n v="1"/>
  </r>
  <r>
    <n v="1652"/>
    <s v="CA-2011-135699"/>
    <x v="2"/>
    <d v="2011-08-29T00:00:00"/>
    <d v="2011-08-29T00:00:00"/>
    <x v="3"/>
    <s v="HH-15010"/>
    <x v="511"/>
    <x v="1"/>
    <s v="United States"/>
    <s v="San Francisco"/>
    <x v="1"/>
    <n v="94110"/>
    <x v="1"/>
    <s v="OFF-PA-10003001"/>
    <x v="1"/>
    <s v="Paper"/>
    <x v="1064"/>
    <n v="13.36"/>
    <n v="2"/>
    <n v="0"/>
    <n v="6.4127999999999998"/>
    <s v="Aug"/>
    <x v="9"/>
    <n v="0"/>
  </r>
  <r>
    <n v="1653"/>
    <s v="US-2014-132444"/>
    <x v="3"/>
    <d v="2014-11-19T00:00:00"/>
    <d v="2014-11-22T00:00:00"/>
    <x v="2"/>
    <s v="CD-12280"/>
    <x v="512"/>
    <x v="0"/>
    <s v="United States"/>
    <s v="Seattle"/>
    <x v="4"/>
    <n v="98105"/>
    <x v="1"/>
    <s v="OFF-ST-10003442"/>
    <x v="1"/>
    <s v="Storage"/>
    <x v="86"/>
    <n v="169.68"/>
    <n v="6"/>
    <n v="0"/>
    <n v="45.813600000000001"/>
    <s v="Nov"/>
    <x v="23"/>
    <n v="1"/>
  </r>
  <r>
    <n v="1654"/>
    <s v="US-2014-132444"/>
    <x v="3"/>
    <d v="2014-11-19T00:00:00"/>
    <d v="2014-11-22T00:00:00"/>
    <x v="2"/>
    <s v="CD-12280"/>
    <x v="512"/>
    <x v="0"/>
    <s v="United States"/>
    <s v="Seattle"/>
    <x v="4"/>
    <n v="98105"/>
    <x v="1"/>
    <s v="TEC-AC-10003832"/>
    <x v="2"/>
    <s v="Accessories"/>
    <x v="458"/>
    <n v="132.52000000000001"/>
    <n v="4"/>
    <n v="0"/>
    <n v="54.333200000000005"/>
    <s v="Nov"/>
    <x v="23"/>
    <n v="0"/>
  </r>
  <r>
    <n v="1655"/>
    <s v="US-2014-132444"/>
    <x v="3"/>
    <d v="2014-11-19T00:00:00"/>
    <d v="2014-11-22T00:00:00"/>
    <x v="2"/>
    <s v="CD-12280"/>
    <x v="512"/>
    <x v="0"/>
    <s v="United States"/>
    <s v="Seattle"/>
    <x v="4"/>
    <n v="98105"/>
    <x v="1"/>
    <s v="OFF-FA-10000611"/>
    <x v="1"/>
    <s v="Fasteners"/>
    <x v="1065"/>
    <n v="2.96"/>
    <n v="2"/>
    <n v="0"/>
    <n v="1.4207999999999998"/>
    <s v="Nov"/>
    <x v="23"/>
    <n v="0"/>
  </r>
  <r>
    <n v="1656"/>
    <s v="US-2014-132444"/>
    <x v="3"/>
    <d v="2014-11-19T00:00:00"/>
    <d v="2014-11-22T00:00:00"/>
    <x v="2"/>
    <s v="CD-12280"/>
    <x v="512"/>
    <x v="0"/>
    <s v="United States"/>
    <s v="Seattle"/>
    <x v="4"/>
    <n v="98105"/>
    <x v="1"/>
    <s v="OFF-BI-10001116"/>
    <x v="1"/>
    <s v="Binders"/>
    <x v="1066"/>
    <n v="8.4480000000000004"/>
    <n v="2"/>
    <n v="0.2"/>
    <n v="2.9568000000000003"/>
    <s v="Nov"/>
    <x v="23"/>
    <n v="0"/>
  </r>
  <r>
    <n v="1657"/>
    <s v="US-2014-132444"/>
    <x v="3"/>
    <d v="2014-11-19T00:00:00"/>
    <d v="2014-11-22T00:00:00"/>
    <x v="2"/>
    <s v="CD-12280"/>
    <x v="512"/>
    <x v="0"/>
    <s v="United States"/>
    <s v="Seattle"/>
    <x v="4"/>
    <n v="98105"/>
    <x v="1"/>
    <s v="OFF-ST-10000563"/>
    <x v="1"/>
    <s v="Storage"/>
    <x v="894"/>
    <n v="95.94"/>
    <n v="3"/>
    <n v="0"/>
    <n v="9.5940000000000012"/>
    <s v="Nov"/>
    <x v="23"/>
    <n v="0"/>
  </r>
  <r>
    <n v="1658"/>
    <s v="CA-2011-127159"/>
    <x v="2"/>
    <d v="2011-05-12T00:00:00"/>
    <d v="2011-05-15T00:00:00"/>
    <x v="2"/>
    <s v="HL-15040"/>
    <x v="332"/>
    <x v="0"/>
    <s v="United States"/>
    <s v="Milwaukee"/>
    <x v="6"/>
    <n v="53209"/>
    <x v="2"/>
    <s v="FUR-FU-10000010"/>
    <x v="0"/>
    <s v="Furnishings"/>
    <x v="522"/>
    <n v="34.79"/>
    <n v="7"/>
    <n v="0"/>
    <n v="10.784899999999999"/>
    <s v="May"/>
    <x v="8"/>
    <n v="1"/>
  </r>
  <r>
    <n v="1659"/>
    <s v="CA-2014-161809"/>
    <x v="3"/>
    <d v="2014-01-21T00:00:00"/>
    <d v="2014-01-27T00:00:00"/>
    <x v="1"/>
    <s v="TH-21100"/>
    <x v="513"/>
    <x v="0"/>
    <s v="United States"/>
    <s v="Los Angeles"/>
    <x v="1"/>
    <n v="90045"/>
    <x v="1"/>
    <s v="TEC-PH-10004922"/>
    <x v="2"/>
    <s v="Phones"/>
    <x v="1067"/>
    <n v="160.77600000000001"/>
    <n v="3"/>
    <n v="0.2"/>
    <n v="10.048500000000004"/>
    <s v="Jan"/>
    <x v="44"/>
    <n v="1"/>
  </r>
  <r>
    <n v="1660"/>
    <s v="CA-2014-127285"/>
    <x v="3"/>
    <d v="2014-10-31T00:00:00"/>
    <d v="2014-11-07T00:00:00"/>
    <x v="1"/>
    <s v="MM-18055"/>
    <x v="514"/>
    <x v="0"/>
    <s v="United States"/>
    <s v="Seattle"/>
    <x v="4"/>
    <n v="98115"/>
    <x v="1"/>
    <s v="OFF-BI-10004330"/>
    <x v="1"/>
    <s v="Binders"/>
    <x v="795"/>
    <n v="88.751999999999995"/>
    <n v="3"/>
    <n v="0.2"/>
    <n v="27.734999999999996"/>
    <s v="Oct"/>
    <x v="13"/>
    <n v="1"/>
  </r>
  <r>
    <n v="1661"/>
    <s v="CA-2014-127285"/>
    <x v="3"/>
    <d v="2014-10-31T00:00:00"/>
    <d v="2014-11-07T00:00:00"/>
    <x v="1"/>
    <s v="MM-18055"/>
    <x v="514"/>
    <x v="0"/>
    <s v="United States"/>
    <s v="Seattle"/>
    <x v="4"/>
    <n v="98115"/>
    <x v="1"/>
    <s v="OFF-BI-10002072"/>
    <x v="1"/>
    <s v="Binders"/>
    <x v="830"/>
    <n v="13.904"/>
    <n v="2"/>
    <n v="0.2"/>
    <n v="5.2139999999999995"/>
    <s v="Oct"/>
    <x v="13"/>
    <n v="0"/>
  </r>
  <r>
    <n v="1662"/>
    <s v="CA-2014-144526"/>
    <x v="3"/>
    <d v="2014-05-01T00:00:00"/>
    <d v="2014-05-07T00:00:00"/>
    <x v="1"/>
    <s v="QJ-19255"/>
    <x v="425"/>
    <x v="1"/>
    <s v="United States"/>
    <s v="Philadelphia"/>
    <x v="9"/>
    <n v="19143"/>
    <x v="3"/>
    <s v="TEC-PH-10002549"/>
    <x v="2"/>
    <s v="Phones"/>
    <x v="928"/>
    <n v="677.57999999999993"/>
    <n v="5"/>
    <n v="0.4"/>
    <n v="-158.10199999999998"/>
    <s v="May"/>
    <x v="24"/>
    <n v="1"/>
  </r>
  <r>
    <n v="1663"/>
    <s v="CA-2014-144526"/>
    <x v="3"/>
    <d v="2014-05-01T00:00:00"/>
    <d v="2014-05-07T00:00:00"/>
    <x v="1"/>
    <s v="QJ-19255"/>
    <x v="425"/>
    <x v="1"/>
    <s v="United States"/>
    <s v="Philadelphia"/>
    <x v="9"/>
    <n v="19143"/>
    <x v="3"/>
    <s v="OFF-BI-10002353"/>
    <x v="1"/>
    <s v="Binders"/>
    <x v="1068"/>
    <n v="13.896000000000001"/>
    <n v="3"/>
    <n v="0.7"/>
    <n v="-9.2639999999999993"/>
    <s v="May"/>
    <x v="24"/>
    <n v="0"/>
  </r>
  <r>
    <n v="1664"/>
    <s v="CA-2013-128531"/>
    <x v="0"/>
    <d v="2013-11-25T00:00:00"/>
    <d v="2013-11-27T00:00:00"/>
    <x v="0"/>
    <s v="NS-18505"/>
    <x v="515"/>
    <x v="0"/>
    <s v="United States"/>
    <s v="Dallas"/>
    <x v="5"/>
    <n v="75217"/>
    <x v="2"/>
    <s v="OFF-ST-10001325"/>
    <x v="1"/>
    <s v="Storage"/>
    <x v="466"/>
    <n v="41.92"/>
    <n v="5"/>
    <n v="0.2"/>
    <n v="3.6679999999999993"/>
    <s v="Nov"/>
    <x v="0"/>
    <n v="1"/>
  </r>
  <r>
    <n v="1665"/>
    <s v="CA-2013-128531"/>
    <x v="0"/>
    <d v="2013-11-25T00:00:00"/>
    <d v="2013-11-27T00:00:00"/>
    <x v="0"/>
    <s v="NS-18505"/>
    <x v="515"/>
    <x v="0"/>
    <s v="United States"/>
    <s v="Dallas"/>
    <x v="5"/>
    <n v="75217"/>
    <x v="2"/>
    <s v="TEC-AC-10002049"/>
    <x v="2"/>
    <s v="Accessories"/>
    <x v="688"/>
    <n v="297.57600000000002"/>
    <n v="3"/>
    <n v="0.2"/>
    <n v="-7.4394000000000347"/>
    <s v="Nov"/>
    <x v="0"/>
    <n v="0"/>
  </r>
  <r>
    <n v="1666"/>
    <s v="CA-2013-128531"/>
    <x v="0"/>
    <d v="2013-11-25T00:00:00"/>
    <d v="2013-11-27T00:00:00"/>
    <x v="0"/>
    <s v="NS-18505"/>
    <x v="515"/>
    <x v="0"/>
    <s v="United States"/>
    <s v="Dallas"/>
    <x v="5"/>
    <n v="75217"/>
    <x v="2"/>
    <s v="OFF-FA-10002676"/>
    <x v="1"/>
    <s v="Fasteners"/>
    <x v="1069"/>
    <n v="4.3440000000000003"/>
    <n v="3"/>
    <n v="0.2"/>
    <n v="0.86879999999999979"/>
    <s v="Nov"/>
    <x v="0"/>
    <n v="0"/>
  </r>
  <r>
    <n v="1667"/>
    <s v="CA-2013-128531"/>
    <x v="0"/>
    <d v="2013-11-25T00:00:00"/>
    <d v="2013-11-27T00:00:00"/>
    <x v="0"/>
    <s v="NS-18505"/>
    <x v="515"/>
    <x v="0"/>
    <s v="United States"/>
    <s v="Dallas"/>
    <x v="5"/>
    <n v="75217"/>
    <x v="2"/>
    <s v="TEC-AC-10003023"/>
    <x v="2"/>
    <s v="Accessories"/>
    <x v="1070"/>
    <n v="94.992000000000004"/>
    <n v="2"/>
    <n v="0.2"/>
    <n v="-2.374800000000004"/>
    <s v="Nov"/>
    <x v="0"/>
    <n v="0"/>
  </r>
  <r>
    <n v="1668"/>
    <s v="CA-2013-128531"/>
    <x v="0"/>
    <d v="2013-11-25T00:00:00"/>
    <d v="2013-11-27T00:00:00"/>
    <x v="0"/>
    <s v="NS-18505"/>
    <x v="515"/>
    <x v="0"/>
    <s v="United States"/>
    <s v="Dallas"/>
    <x v="5"/>
    <n v="75217"/>
    <x v="2"/>
    <s v="OFF-PA-10000167"/>
    <x v="1"/>
    <s v="Paper"/>
    <x v="1071"/>
    <n v="74.352000000000004"/>
    <n v="3"/>
    <n v="0.2"/>
    <n v="23.234999999999992"/>
    <s v="Nov"/>
    <x v="0"/>
    <n v="0"/>
  </r>
  <r>
    <n v="1669"/>
    <s v="CA-2013-128531"/>
    <x v="0"/>
    <d v="2013-11-25T00:00:00"/>
    <d v="2013-11-27T00:00:00"/>
    <x v="0"/>
    <s v="NS-18505"/>
    <x v="515"/>
    <x v="0"/>
    <s v="United States"/>
    <s v="Dallas"/>
    <x v="5"/>
    <n v="75217"/>
    <x v="2"/>
    <s v="OFF-AR-10003405"/>
    <x v="1"/>
    <s v="Art"/>
    <x v="622"/>
    <n v="14.04"/>
    <n v="3"/>
    <n v="0.2"/>
    <n v="1.5794999999999986"/>
    <s v="Nov"/>
    <x v="0"/>
    <n v="0"/>
  </r>
  <r>
    <n v="1670"/>
    <s v="US-2012-157154"/>
    <x v="1"/>
    <d v="2012-01-10T00:00:00"/>
    <d v="2012-01-15T00:00:00"/>
    <x v="1"/>
    <s v="MM-17920"/>
    <x v="462"/>
    <x v="0"/>
    <s v="United States"/>
    <s v="New York City"/>
    <x v="15"/>
    <n v="10011"/>
    <x v="3"/>
    <s v="FUR-TA-10001889"/>
    <x v="0"/>
    <s v="Tables"/>
    <x v="406"/>
    <n v="1018.1039999999999"/>
    <n v="4"/>
    <n v="0.4"/>
    <n v="-373.3048"/>
    <s v="Jan"/>
    <x v="26"/>
    <n v="1"/>
  </r>
  <r>
    <n v="1671"/>
    <s v="CA-2014-159457"/>
    <x v="3"/>
    <d v="2014-10-20T00:00:00"/>
    <d v="2014-10-27T00:00:00"/>
    <x v="1"/>
    <s v="RD-19480"/>
    <x v="502"/>
    <x v="0"/>
    <s v="United States"/>
    <s v="Houston"/>
    <x v="5"/>
    <n v="77095"/>
    <x v="2"/>
    <s v="TEC-PH-10002185"/>
    <x v="2"/>
    <s v="Phones"/>
    <x v="1072"/>
    <n v="16.68"/>
    <n v="3"/>
    <n v="0.2"/>
    <n v="5.2125000000000004"/>
    <s v="Oct"/>
    <x v="13"/>
    <n v="1"/>
  </r>
  <r>
    <n v="1672"/>
    <s v="CA-2013-107615"/>
    <x v="0"/>
    <d v="2013-03-23T00:00:00"/>
    <d v="2013-03-26T00:00:00"/>
    <x v="2"/>
    <s v="RB-19645"/>
    <x v="516"/>
    <x v="1"/>
    <s v="United States"/>
    <s v="North Las Vegas"/>
    <x v="33"/>
    <n v="89031"/>
    <x v="1"/>
    <s v="TEC-AC-10001013"/>
    <x v="2"/>
    <s v="Accessories"/>
    <x v="813"/>
    <n v="58.58"/>
    <n v="2"/>
    <n v="0"/>
    <n v="19.331399999999995"/>
    <s v="Mar"/>
    <x v="17"/>
    <n v="1"/>
  </r>
  <r>
    <n v="1673"/>
    <s v="CA-2014-111647"/>
    <x v="3"/>
    <d v="2014-07-04T00:00:00"/>
    <d v="2014-07-08T00:00:00"/>
    <x v="1"/>
    <s v="RD-19585"/>
    <x v="361"/>
    <x v="0"/>
    <s v="United States"/>
    <s v="Plano"/>
    <x v="5"/>
    <n v="75023"/>
    <x v="2"/>
    <s v="TEC-PH-10002726"/>
    <x v="2"/>
    <s v="Phones"/>
    <x v="66"/>
    <n v="167.96800000000002"/>
    <n v="4"/>
    <n v="0.2"/>
    <n v="62.988"/>
    <s v="Jul"/>
    <x v="10"/>
    <n v="1"/>
  </r>
  <r>
    <n v="1674"/>
    <s v="CA-2012-150560"/>
    <x v="1"/>
    <d v="2012-12-11T00:00:00"/>
    <d v="2012-12-12T00:00:00"/>
    <x v="2"/>
    <s v="SW-20455"/>
    <x v="517"/>
    <x v="0"/>
    <s v="United States"/>
    <s v="Suffolk"/>
    <x v="17"/>
    <n v="23434"/>
    <x v="0"/>
    <s v="OFF-LA-10003930"/>
    <x v="1"/>
    <s v="Labels"/>
    <x v="503"/>
    <n v="196.62"/>
    <n v="2"/>
    <n v="0"/>
    <n v="96.343800000000002"/>
    <s v="Dec"/>
    <x v="14"/>
    <n v="1"/>
  </r>
  <r>
    <n v="1675"/>
    <s v="CA-2012-143077"/>
    <x v="1"/>
    <d v="2012-09-17T00:00:00"/>
    <d v="2012-09-21T00:00:00"/>
    <x v="1"/>
    <s v="SF-20965"/>
    <x v="245"/>
    <x v="1"/>
    <s v="United States"/>
    <s v="Houston"/>
    <x v="5"/>
    <n v="77041"/>
    <x v="2"/>
    <s v="FUR-FU-10003535"/>
    <x v="0"/>
    <s v="Furnishings"/>
    <x v="888"/>
    <n v="21.936000000000003"/>
    <n v="2"/>
    <n v="0.6"/>
    <n v="-10.419600000000003"/>
    <s v="Sep"/>
    <x v="11"/>
    <n v="1"/>
  </r>
  <r>
    <n v="1676"/>
    <s v="CA-2012-143077"/>
    <x v="1"/>
    <d v="2012-09-17T00:00:00"/>
    <d v="2012-09-21T00:00:00"/>
    <x v="1"/>
    <s v="SF-20965"/>
    <x v="245"/>
    <x v="1"/>
    <s v="United States"/>
    <s v="Houston"/>
    <x v="5"/>
    <n v="77041"/>
    <x v="2"/>
    <s v="OFF-BI-10000088"/>
    <x v="1"/>
    <s v="Binders"/>
    <x v="1025"/>
    <n v="6.5879999999999992"/>
    <n v="3"/>
    <n v="0.8"/>
    <n v="-10.211400000000005"/>
    <s v="Sep"/>
    <x v="11"/>
    <n v="0"/>
  </r>
  <r>
    <n v="1677"/>
    <s v="CA-2013-122728"/>
    <x v="0"/>
    <d v="2013-05-19T00:00:00"/>
    <d v="2013-05-25T00:00:00"/>
    <x v="1"/>
    <s v="EB-13930"/>
    <x v="518"/>
    <x v="0"/>
    <s v="United States"/>
    <s v="San Francisco"/>
    <x v="1"/>
    <n v="94110"/>
    <x v="1"/>
    <s v="OFF-ST-10000604"/>
    <x v="1"/>
    <s v="Storage"/>
    <x v="54"/>
    <n v="104.28"/>
    <n v="3"/>
    <n v="0"/>
    <n v="26.069999999999993"/>
    <s v="May"/>
    <x v="35"/>
    <n v="1"/>
  </r>
  <r>
    <n v="1678"/>
    <s v="CA-2013-122728"/>
    <x v="0"/>
    <d v="2013-05-19T00:00:00"/>
    <d v="2013-05-25T00:00:00"/>
    <x v="1"/>
    <s v="EB-13930"/>
    <x v="518"/>
    <x v="0"/>
    <s v="United States"/>
    <s v="San Francisco"/>
    <x v="1"/>
    <n v="94110"/>
    <x v="1"/>
    <s v="OFF-PA-10004040"/>
    <x v="1"/>
    <s v="Paper"/>
    <x v="99"/>
    <n v="17.940000000000001"/>
    <n v="3"/>
    <n v="0"/>
    <n v="8.7906000000000013"/>
    <s v="May"/>
    <x v="35"/>
    <n v="0"/>
  </r>
  <r>
    <n v="1679"/>
    <s v="CA-2011-122882"/>
    <x v="2"/>
    <d v="2011-09-07T00:00:00"/>
    <d v="2011-09-13T00:00:00"/>
    <x v="1"/>
    <s v="SB-20290"/>
    <x v="115"/>
    <x v="1"/>
    <s v="United States"/>
    <s v="Philadelphia"/>
    <x v="9"/>
    <n v="19134"/>
    <x v="3"/>
    <s v="OFF-ST-10002344"/>
    <x v="1"/>
    <s v="Storage"/>
    <x v="856"/>
    <n v="64.784000000000006"/>
    <n v="1"/>
    <n v="0.2"/>
    <n v="-14.576399999999996"/>
    <s v="Sep"/>
    <x v="30"/>
    <n v="1"/>
  </r>
  <r>
    <n v="1680"/>
    <s v="CA-2011-122882"/>
    <x v="2"/>
    <d v="2011-09-07T00:00:00"/>
    <d v="2011-09-13T00:00:00"/>
    <x v="1"/>
    <s v="SB-20290"/>
    <x v="115"/>
    <x v="1"/>
    <s v="United States"/>
    <s v="Philadelphia"/>
    <x v="9"/>
    <n v="19134"/>
    <x v="3"/>
    <s v="TEC-PH-10003589"/>
    <x v="2"/>
    <s v="Phones"/>
    <x v="818"/>
    <n v="32.381999999999998"/>
    <n v="3"/>
    <n v="0.4"/>
    <n v="4.3175999999999988"/>
    <s v="Sep"/>
    <x v="30"/>
    <n v="0"/>
  </r>
  <r>
    <n v="1681"/>
    <s v="CA-2011-122882"/>
    <x v="2"/>
    <d v="2011-09-07T00:00:00"/>
    <d v="2011-09-13T00:00:00"/>
    <x v="1"/>
    <s v="SB-20290"/>
    <x v="115"/>
    <x v="1"/>
    <s v="United States"/>
    <s v="Philadelphia"/>
    <x v="9"/>
    <n v="19134"/>
    <x v="3"/>
    <s v="FUR-FU-10000758"/>
    <x v="0"/>
    <s v="Furnishings"/>
    <x v="1073"/>
    <n v="42.368000000000002"/>
    <n v="2"/>
    <n v="0.2"/>
    <n v="8.4735999999999958"/>
    <s v="Sep"/>
    <x v="30"/>
    <n v="0"/>
  </r>
  <r>
    <n v="1682"/>
    <s v="CA-2011-122882"/>
    <x v="2"/>
    <d v="2011-09-07T00:00:00"/>
    <d v="2011-09-13T00:00:00"/>
    <x v="1"/>
    <s v="SB-20290"/>
    <x v="115"/>
    <x v="1"/>
    <s v="United States"/>
    <s v="Philadelphia"/>
    <x v="9"/>
    <n v="19134"/>
    <x v="3"/>
    <s v="TEC-MA-10004679"/>
    <x v="2"/>
    <s v="Machines"/>
    <x v="1074"/>
    <n v="399.54"/>
    <n v="4"/>
    <n v="0.7"/>
    <n v="-559.35599999999988"/>
    <s v="Sep"/>
    <x v="30"/>
    <n v="0"/>
  </r>
  <r>
    <n v="1683"/>
    <s v="US-2013-101497"/>
    <x v="0"/>
    <d v="2013-09-30T00:00:00"/>
    <d v="2013-10-02T00:00:00"/>
    <x v="0"/>
    <s v="PS-18760"/>
    <x v="519"/>
    <x v="0"/>
    <s v="United States"/>
    <s v="Los Angeles"/>
    <x v="1"/>
    <n v="90008"/>
    <x v="1"/>
    <s v="OFF-PA-10000176"/>
    <x v="1"/>
    <s v="Paper"/>
    <x v="634"/>
    <n v="18.97"/>
    <n v="1"/>
    <n v="0"/>
    <n v="9.105599999999999"/>
    <s v="Sep"/>
    <x v="21"/>
    <n v="1"/>
  </r>
  <r>
    <n v="1684"/>
    <s v="CA-2013-147585"/>
    <x v="0"/>
    <d v="2013-11-08T00:00:00"/>
    <d v="2013-11-13T00:00:00"/>
    <x v="1"/>
    <s v="CB-12535"/>
    <x v="118"/>
    <x v="1"/>
    <s v="United States"/>
    <s v="San Francisco"/>
    <x v="1"/>
    <n v="94110"/>
    <x v="1"/>
    <s v="FUR-FU-10002597"/>
    <x v="0"/>
    <s v="Furnishings"/>
    <x v="621"/>
    <n v="14.82"/>
    <n v="3"/>
    <n v="0"/>
    <n v="6.224400000000001"/>
    <s v="Nov"/>
    <x v="0"/>
    <n v="1"/>
  </r>
  <r>
    <n v="1685"/>
    <s v="CA-2014-149489"/>
    <x v="3"/>
    <d v="2014-04-25T00:00:00"/>
    <d v="2014-04-28T00:00:00"/>
    <x v="2"/>
    <s v="DK-12835"/>
    <x v="460"/>
    <x v="1"/>
    <s v="United States"/>
    <s v="Philadelphia"/>
    <x v="9"/>
    <n v="19143"/>
    <x v="3"/>
    <s v="OFF-AP-10002495"/>
    <x v="1"/>
    <s v="Appliances"/>
    <x v="1075"/>
    <n v="99.28"/>
    <n v="2"/>
    <n v="0.2"/>
    <n v="12.409999999999989"/>
    <s v="Apr"/>
    <x v="4"/>
    <n v="1"/>
  </r>
  <r>
    <n v="1686"/>
    <s v="CA-2014-149489"/>
    <x v="3"/>
    <d v="2014-04-25T00:00:00"/>
    <d v="2014-04-28T00:00:00"/>
    <x v="2"/>
    <s v="DK-12835"/>
    <x v="460"/>
    <x v="1"/>
    <s v="United States"/>
    <s v="Philadelphia"/>
    <x v="9"/>
    <n v="19143"/>
    <x v="3"/>
    <s v="OFF-BI-10002813"/>
    <x v="1"/>
    <s v="Binders"/>
    <x v="905"/>
    <n v="1.1880000000000002"/>
    <n v="2"/>
    <n v="0.7"/>
    <n v="-0.98999999999999977"/>
    <s v="Apr"/>
    <x v="4"/>
    <n v="0"/>
  </r>
  <r>
    <n v="1687"/>
    <s v="CA-2014-149489"/>
    <x v="3"/>
    <d v="2014-04-25T00:00:00"/>
    <d v="2014-04-28T00:00:00"/>
    <x v="2"/>
    <s v="DK-12835"/>
    <x v="460"/>
    <x v="1"/>
    <s v="United States"/>
    <s v="Philadelphia"/>
    <x v="9"/>
    <n v="19143"/>
    <x v="3"/>
    <s v="OFF-BI-10002414"/>
    <x v="1"/>
    <s v="Binders"/>
    <x v="1076"/>
    <n v="7.5180000000000007"/>
    <n v="2"/>
    <n v="0.7"/>
    <n v="-5.7637999999999998"/>
    <s v="Apr"/>
    <x v="4"/>
    <n v="0"/>
  </r>
  <r>
    <n v="1688"/>
    <s v="CA-2014-143798"/>
    <x v="3"/>
    <d v="2014-12-11T00:00:00"/>
    <d v="2014-12-13T00:00:00"/>
    <x v="2"/>
    <s v="AW-10840"/>
    <x v="497"/>
    <x v="0"/>
    <s v="United States"/>
    <s v="Philadelphia"/>
    <x v="9"/>
    <n v="19140"/>
    <x v="3"/>
    <s v="OFF-PA-10000788"/>
    <x v="1"/>
    <s v="Paper"/>
    <x v="731"/>
    <n v="10.368000000000002"/>
    <n v="2"/>
    <n v="0.2"/>
    <n v="3.6288"/>
    <s v="Dec"/>
    <x v="22"/>
    <n v="1"/>
  </r>
  <r>
    <n v="1689"/>
    <s v="CA-2014-143798"/>
    <x v="3"/>
    <d v="2014-12-11T00:00:00"/>
    <d v="2014-12-13T00:00:00"/>
    <x v="2"/>
    <s v="AW-10840"/>
    <x v="497"/>
    <x v="0"/>
    <s v="United States"/>
    <s v="Philadelphia"/>
    <x v="9"/>
    <n v="19140"/>
    <x v="3"/>
    <s v="FUR-FU-10004306"/>
    <x v="0"/>
    <s v="Furnishings"/>
    <x v="616"/>
    <n v="310.88000000000005"/>
    <n v="2"/>
    <n v="0.2"/>
    <n v="23.315999999999988"/>
    <s v="Dec"/>
    <x v="22"/>
    <n v="0"/>
  </r>
  <r>
    <n v="1690"/>
    <s v="CA-2011-142839"/>
    <x v="2"/>
    <d v="2011-08-16T00:00:00"/>
    <d v="2011-08-20T00:00:00"/>
    <x v="1"/>
    <s v="TS-21610"/>
    <x v="59"/>
    <x v="0"/>
    <s v="United States"/>
    <s v="Philadelphia"/>
    <x v="9"/>
    <n v="19143"/>
    <x v="3"/>
    <s v="FUR-TA-10001539"/>
    <x v="0"/>
    <s v="Tables"/>
    <x v="10"/>
    <n v="853.09199999999987"/>
    <n v="6"/>
    <n v="0.4"/>
    <n v="-227.49120000000016"/>
    <s v="Aug"/>
    <x v="9"/>
    <n v="1"/>
  </r>
  <r>
    <n v="1691"/>
    <s v="CA-2014-129833"/>
    <x v="3"/>
    <d v="2014-12-10T00:00:00"/>
    <d v="2014-12-16T00:00:00"/>
    <x v="1"/>
    <s v="HF-14995"/>
    <x v="520"/>
    <x v="0"/>
    <s v="United States"/>
    <s v="Indianapolis"/>
    <x v="14"/>
    <n v="46203"/>
    <x v="2"/>
    <s v="OFF-PA-10000575"/>
    <x v="1"/>
    <s v="Paper"/>
    <x v="1050"/>
    <n v="33.450000000000003"/>
    <n v="5"/>
    <n v="0"/>
    <n v="15.387"/>
    <s v="Dec"/>
    <x v="22"/>
    <n v="1"/>
  </r>
  <r>
    <n v="1692"/>
    <s v="CA-2014-129833"/>
    <x v="3"/>
    <d v="2014-12-10T00:00:00"/>
    <d v="2014-12-16T00:00:00"/>
    <x v="1"/>
    <s v="HF-14995"/>
    <x v="520"/>
    <x v="0"/>
    <s v="United States"/>
    <s v="Indianapolis"/>
    <x v="14"/>
    <n v="46203"/>
    <x v="2"/>
    <s v="OFF-BI-10004182"/>
    <x v="1"/>
    <s v="Binders"/>
    <x v="73"/>
    <n v="10.4"/>
    <n v="5"/>
    <n v="0"/>
    <n v="5.0960000000000001"/>
    <s v="Dec"/>
    <x v="22"/>
    <n v="0"/>
  </r>
  <r>
    <n v="1693"/>
    <s v="US-2013-154361"/>
    <x v="0"/>
    <d v="2013-03-15T00:00:00"/>
    <d v="2013-03-20T00:00:00"/>
    <x v="1"/>
    <s v="HZ-14950"/>
    <x v="521"/>
    <x v="0"/>
    <s v="United States"/>
    <s v="Columbus"/>
    <x v="24"/>
    <n v="43229"/>
    <x v="3"/>
    <s v="FUR-FU-10004020"/>
    <x v="0"/>
    <s v="Furnishings"/>
    <x v="488"/>
    <n v="21.880000000000003"/>
    <n v="5"/>
    <n v="0.2"/>
    <n v="6.2904999999999998"/>
    <s v="Mar"/>
    <x v="17"/>
    <n v="1"/>
  </r>
  <r>
    <n v="1694"/>
    <s v="US-2013-158708"/>
    <x v="0"/>
    <d v="2013-06-27T00:00:00"/>
    <d v="2013-06-30T00:00:00"/>
    <x v="0"/>
    <s v="AB-10255"/>
    <x v="437"/>
    <x v="2"/>
    <s v="United States"/>
    <s v="Plano"/>
    <x v="5"/>
    <n v="75023"/>
    <x v="2"/>
    <s v="TEC-AC-10003133"/>
    <x v="2"/>
    <s v="Accessories"/>
    <x v="1077"/>
    <n v="13.616"/>
    <n v="2"/>
    <n v="0.2"/>
    <n v="3.5742000000000012"/>
    <s v="Jun"/>
    <x v="1"/>
    <n v="1"/>
  </r>
  <r>
    <n v="1695"/>
    <s v="CA-2012-156335"/>
    <x v="1"/>
    <d v="2012-09-25T00:00:00"/>
    <d v="2012-09-28T00:00:00"/>
    <x v="0"/>
    <s v="PO-19195"/>
    <x v="285"/>
    <x v="2"/>
    <s v="United States"/>
    <s v="Bayonne"/>
    <x v="30"/>
    <n v="7002"/>
    <x v="3"/>
    <s v="TEC-AC-10002006"/>
    <x v="2"/>
    <s v="Accessories"/>
    <x v="1078"/>
    <n v="63.96"/>
    <n v="4"/>
    <n v="0"/>
    <n v="19.827599999999997"/>
    <s v="Sep"/>
    <x v="11"/>
    <n v="1"/>
  </r>
  <r>
    <n v="1696"/>
    <s v="CA-2012-156335"/>
    <x v="1"/>
    <d v="2012-09-25T00:00:00"/>
    <d v="2012-09-28T00:00:00"/>
    <x v="0"/>
    <s v="PO-19195"/>
    <x v="285"/>
    <x v="2"/>
    <s v="United States"/>
    <s v="Bayonne"/>
    <x v="30"/>
    <n v="7002"/>
    <x v="3"/>
    <s v="OFF-BI-10003314"/>
    <x v="1"/>
    <s v="Binders"/>
    <x v="305"/>
    <n v="14.46"/>
    <n v="3"/>
    <n v="0"/>
    <n v="7.0853999999999999"/>
    <s v="Sep"/>
    <x v="11"/>
    <n v="0"/>
  </r>
  <r>
    <n v="1697"/>
    <s v="CA-2012-156335"/>
    <x v="1"/>
    <d v="2012-09-25T00:00:00"/>
    <d v="2012-09-28T00:00:00"/>
    <x v="0"/>
    <s v="PO-19195"/>
    <x v="285"/>
    <x v="2"/>
    <s v="United States"/>
    <s v="Bayonne"/>
    <x v="30"/>
    <n v="7002"/>
    <x v="3"/>
    <s v="TEC-PH-10002726"/>
    <x v="2"/>
    <s v="Phones"/>
    <x v="66"/>
    <n v="104.98"/>
    <n v="2"/>
    <n v="0"/>
    <n v="52.49"/>
    <s v="Sep"/>
    <x v="11"/>
    <n v="0"/>
  </r>
  <r>
    <n v="1698"/>
    <s v="CA-2012-148376"/>
    <x v="1"/>
    <d v="2012-12-27T00:00:00"/>
    <d v="2012-12-31T00:00:00"/>
    <x v="1"/>
    <s v="AG-10900"/>
    <x v="151"/>
    <x v="0"/>
    <s v="United States"/>
    <s v="Los Angeles"/>
    <x v="1"/>
    <n v="90008"/>
    <x v="1"/>
    <s v="OFF-AP-10000240"/>
    <x v="1"/>
    <s v="Appliances"/>
    <x v="644"/>
    <n v="106.96"/>
    <n v="2"/>
    <n v="0"/>
    <n v="31.018399999999986"/>
    <s v="Dec"/>
    <x v="14"/>
    <n v="1"/>
  </r>
  <r>
    <n v="1699"/>
    <s v="CA-2012-148376"/>
    <x v="1"/>
    <d v="2012-12-27T00:00:00"/>
    <d v="2012-12-31T00:00:00"/>
    <x v="1"/>
    <s v="AG-10900"/>
    <x v="151"/>
    <x v="0"/>
    <s v="United States"/>
    <s v="Los Angeles"/>
    <x v="1"/>
    <n v="90008"/>
    <x v="1"/>
    <s v="OFF-LA-10002381"/>
    <x v="1"/>
    <s v="Labels"/>
    <x v="1079"/>
    <n v="21.560000000000002"/>
    <n v="7"/>
    <n v="0"/>
    <n v="10.348799999999999"/>
    <s v="Dec"/>
    <x v="14"/>
    <n v="0"/>
  </r>
  <r>
    <n v="1700"/>
    <s v="CA-2011-135657"/>
    <x v="2"/>
    <d v="2011-06-03T00:00:00"/>
    <d v="2011-06-07T00:00:00"/>
    <x v="0"/>
    <s v="SC-20725"/>
    <x v="56"/>
    <x v="0"/>
    <s v="United States"/>
    <s v="Seattle"/>
    <x v="4"/>
    <n v="98115"/>
    <x v="1"/>
    <s v="FUR-TA-10004086"/>
    <x v="0"/>
    <s v="Tables"/>
    <x v="824"/>
    <n v="515.88"/>
    <n v="6"/>
    <n v="0"/>
    <n v="113.49359999999999"/>
    <s v="Jun"/>
    <x v="3"/>
    <n v="1"/>
  </r>
  <r>
    <n v="1701"/>
    <s v="CA-2012-114069"/>
    <x v="1"/>
    <d v="2012-07-13T00:00:00"/>
    <d v="2012-07-15T00:00:00"/>
    <x v="0"/>
    <s v="ND-18370"/>
    <x v="444"/>
    <x v="0"/>
    <s v="United States"/>
    <s v="New York City"/>
    <x v="15"/>
    <n v="10035"/>
    <x v="3"/>
    <s v="OFF-BI-10000320"/>
    <x v="1"/>
    <s v="Binders"/>
    <x v="768"/>
    <n v="11.808"/>
    <n v="2"/>
    <n v="0.2"/>
    <n v="4.2804000000000002"/>
    <s v="Jul"/>
    <x v="38"/>
    <n v="1"/>
  </r>
  <r>
    <n v="1702"/>
    <s v="CA-2012-114069"/>
    <x v="1"/>
    <d v="2012-07-13T00:00:00"/>
    <d v="2012-07-15T00:00:00"/>
    <x v="0"/>
    <s v="ND-18370"/>
    <x v="444"/>
    <x v="0"/>
    <s v="United States"/>
    <s v="New York City"/>
    <x v="15"/>
    <n v="10035"/>
    <x v="3"/>
    <s v="FUR-CH-10000595"/>
    <x v="0"/>
    <s v="Chairs"/>
    <x v="463"/>
    <n v="1931.04"/>
    <n v="9"/>
    <n v="0.1"/>
    <n v="321.83999999999992"/>
    <s v="Jul"/>
    <x v="38"/>
    <n v="0"/>
  </r>
  <r>
    <n v="1703"/>
    <s v="CA-2012-114069"/>
    <x v="1"/>
    <d v="2012-07-13T00:00:00"/>
    <d v="2012-07-15T00:00:00"/>
    <x v="0"/>
    <s v="ND-18370"/>
    <x v="444"/>
    <x v="0"/>
    <s v="United States"/>
    <s v="New York City"/>
    <x v="15"/>
    <n v="10035"/>
    <x v="3"/>
    <s v="OFF-PA-10000349"/>
    <x v="1"/>
    <s v="Paper"/>
    <x v="33"/>
    <n v="9.9600000000000009"/>
    <n v="2"/>
    <n v="0"/>
    <n v="4.6812000000000005"/>
    <s v="Jul"/>
    <x v="38"/>
    <n v="0"/>
  </r>
  <r>
    <n v="1704"/>
    <s v="CA-2011-139857"/>
    <x v="2"/>
    <d v="2011-02-03T00:00:00"/>
    <d v="2011-02-07T00:00:00"/>
    <x v="1"/>
    <s v="CD-12790"/>
    <x v="522"/>
    <x v="2"/>
    <s v="United States"/>
    <s v="San Diego"/>
    <x v="1"/>
    <n v="92037"/>
    <x v="1"/>
    <s v="OFF-FA-10001843"/>
    <x v="1"/>
    <s v="Fasteners"/>
    <x v="33"/>
    <n v="12.350000000000001"/>
    <n v="5"/>
    <n v="0"/>
    <n v="5.8045"/>
    <s v="Feb"/>
    <x v="45"/>
    <n v="1"/>
  </r>
  <r>
    <n v="1705"/>
    <s v="CA-2013-106306"/>
    <x v="0"/>
    <d v="2013-03-09T00:00:00"/>
    <d v="2013-03-09T00:00:00"/>
    <x v="3"/>
    <s v="PG-18820"/>
    <x v="310"/>
    <x v="0"/>
    <s v="United States"/>
    <s v="Glendale"/>
    <x v="16"/>
    <n v="85301"/>
    <x v="1"/>
    <s v="OFF-BI-10003676"/>
    <x v="1"/>
    <s v="Binders"/>
    <x v="816"/>
    <n v="9.7020000000000017"/>
    <n v="3"/>
    <n v="0.7"/>
    <n v="-7.1147999999999989"/>
    <s v="Mar"/>
    <x v="17"/>
    <n v="1"/>
  </r>
  <r>
    <n v="1706"/>
    <s v="CA-2012-100545"/>
    <x v="1"/>
    <d v="2012-11-22T00:00:00"/>
    <d v="2012-11-26T00:00:00"/>
    <x v="1"/>
    <s v="IM-15070"/>
    <x v="5"/>
    <x v="0"/>
    <s v="United States"/>
    <s v="Philadelphia"/>
    <x v="9"/>
    <n v="19120"/>
    <x v="3"/>
    <s v="OFF-BI-10003638"/>
    <x v="1"/>
    <s v="Binders"/>
    <x v="607"/>
    <n v="11.610000000000003"/>
    <n v="2"/>
    <n v="0.7"/>
    <n v="-9.2880000000000003"/>
    <s v="Nov"/>
    <x v="6"/>
    <n v="1"/>
  </r>
  <r>
    <n v="1707"/>
    <s v="CA-2014-123491"/>
    <x v="3"/>
    <d v="2014-10-31T00:00:00"/>
    <d v="2014-11-06T00:00:00"/>
    <x v="1"/>
    <s v="JK-15205"/>
    <x v="523"/>
    <x v="0"/>
    <s v="United States"/>
    <s v="San Francisco"/>
    <x v="1"/>
    <n v="94122"/>
    <x v="1"/>
    <s v="OFF-LA-10003077"/>
    <x v="1"/>
    <s v="Labels"/>
    <x v="1080"/>
    <n v="43.86"/>
    <n v="6"/>
    <n v="0"/>
    <n v="20.614199999999997"/>
    <s v="Oct"/>
    <x v="13"/>
    <n v="1"/>
  </r>
  <r>
    <n v="1708"/>
    <s v="CA-2014-123491"/>
    <x v="3"/>
    <d v="2014-10-31T00:00:00"/>
    <d v="2014-11-06T00:00:00"/>
    <x v="1"/>
    <s v="JK-15205"/>
    <x v="523"/>
    <x v="0"/>
    <s v="United States"/>
    <s v="San Francisco"/>
    <x v="1"/>
    <n v="94122"/>
    <x v="1"/>
    <s v="TEC-PH-10003505"/>
    <x v="2"/>
    <s v="Phones"/>
    <x v="901"/>
    <n v="148.47999999999999"/>
    <n v="2"/>
    <n v="0.2"/>
    <n v="16.703999999999986"/>
    <s v="Oct"/>
    <x v="13"/>
    <n v="0"/>
  </r>
  <r>
    <n v="1709"/>
    <s v="CA-2014-123491"/>
    <x v="3"/>
    <d v="2014-10-31T00:00:00"/>
    <d v="2014-11-06T00:00:00"/>
    <x v="1"/>
    <s v="JK-15205"/>
    <x v="523"/>
    <x v="0"/>
    <s v="United States"/>
    <s v="San Francisco"/>
    <x v="1"/>
    <n v="94122"/>
    <x v="1"/>
    <s v="OFF-PA-10003424"/>
    <x v="1"/>
    <s v="Paper"/>
    <x v="1081"/>
    <n v="7.42"/>
    <n v="2"/>
    <n v="0"/>
    <n v="3.71"/>
    <s v="Oct"/>
    <x v="13"/>
    <n v="0"/>
  </r>
  <r>
    <n v="1710"/>
    <s v="CA-2014-123491"/>
    <x v="3"/>
    <d v="2014-10-31T00:00:00"/>
    <d v="2014-11-06T00:00:00"/>
    <x v="1"/>
    <s v="JK-15205"/>
    <x v="523"/>
    <x v="0"/>
    <s v="United States"/>
    <s v="San Francisco"/>
    <x v="1"/>
    <n v="94122"/>
    <x v="1"/>
    <s v="FUR-CH-10003061"/>
    <x v="0"/>
    <s v="Chairs"/>
    <x v="51"/>
    <n v="71.992000000000004"/>
    <n v="1"/>
    <n v="0.2"/>
    <n v="-0.89990000000001302"/>
    <s v="Oct"/>
    <x v="13"/>
    <n v="0"/>
  </r>
  <r>
    <n v="1711"/>
    <s v="CA-2014-123491"/>
    <x v="3"/>
    <d v="2014-10-31T00:00:00"/>
    <d v="2014-11-06T00:00:00"/>
    <x v="1"/>
    <s v="JK-15205"/>
    <x v="523"/>
    <x v="0"/>
    <s v="United States"/>
    <s v="San Francisco"/>
    <x v="1"/>
    <n v="94122"/>
    <x v="1"/>
    <s v="OFF-AR-10003514"/>
    <x v="1"/>
    <s v="Art"/>
    <x v="180"/>
    <n v="19.899999999999999"/>
    <n v="5"/>
    <n v="0"/>
    <n v="6.5669999999999984"/>
    <s v="Oct"/>
    <x v="13"/>
    <n v="0"/>
  </r>
  <r>
    <n v="1712"/>
    <s v="CA-2014-123491"/>
    <x v="3"/>
    <d v="2014-10-31T00:00:00"/>
    <d v="2014-11-06T00:00:00"/>
    <x v="1"/>
    <s v="JK-15205"/>
    <x v="523"/>
    <x v="0"/>
    <s v="United States"/>
    <s v="San Francisco"/>
    <x v="1"/>
    <n v="94122"/>
    <x v="1"/>
    <s v="OFF-AP-10002684"/>
    <x v="1"/>
    <s v="Appliances"/>
    <x v="165"/>
    <n v="1702.12"/>
    <n v="14"/>
    <n v="0"/>
    <n v="510.63599999999985"/>
    <s v="Oct"/>
    <x v="13"/>
    <n v="0"/>
  </r>
  <r>
    <n v="1713"/>
    <s v="CA-2012-145401"/>
    <x v="1"/>
    <d v="2012-01-30T00:00:00"/>
    <d v="2012-02-04T00:00:00"/>
    <x v="1"/>
    <s v="JP-15520"/>
    <x v="187"/>
    <x v="0"/>
    <s v="United States"/>
    <s v="Houston"/>
    <x v="5"/>
    <n v="77070"/>
    <x v="2"/>
    <s v="OFF-PA-10004405"/>
    <x v="1"/>
    <s v="Paper"/>
    <x v="1082"/>
    <n v="14.303999999999998"/>
    <n v="6"/>
    <n v="0.2"/>
    <n v="5.0064000000000002"/>
    <s v="Jan"/>
    <x v="26"/>
    <n v="1"/>
  </r>
  <r>
    <n v="1714"/>
    <s v="US-2014-124968"/>
    <x v="3"/>
    <d v="2014-09-09T00:00:00"/>
    <d v="2014-09-14T00:00:00"/>
    <x v="0"/>
    <s v="MM-18055"/>
    <x v="514"/>
    <x v="0"/>
    <s v="United States"/>
    <s v="Chicago"/>
    <x v="10"/>
    <n v="60610"/>
    <x v="2"/>
    <s v="FUR-TA-10004289"/>
    <x v="0"/>
    <s v="Tables"/>
    <x v="187"/>
    <n v="765.625"/>
    <n v="7"/>
    <n v="0.5"/>
    <n v="-566.5625"/>
    <s v="Sep"/>
    <x v="15"/>
    <n v="1"/>
  </r>
  <r>
    <n v="1715"/>
    <s v="CA-2014-104003"/>
    <x v="3"/>
    <d v="2014-10-08T00:00:00"/>
    <d v="2014-10-14T00:00:00"/>
    <x v="1"/>
    <s v="DC-13285"/>
    <x v="290"/>
    <x v="0"/>
    <s v="United States"/>
    <s v="San Francisco"/>
    <x v="1"/>
    <n v="94110"/>
    <x v="1"/>
    <s v="FUR-BO-10003965"/>
    <x v="0"/>
    <s v="Bookcases"/>
    <x v="1083"/>
    <n v="307.666"/>
    <n v="2"/>
    <n v="0.15"/>
    <n v="-14.478399999999979"/>
    <s v="Oct"/>
    <x v="13"/>
    <n v="1"/>
  </r>
  <r>
    <n v="1716"/>
    <s v="CA-2013-154788"/>
    <x v="0"/>
    <d v="2013-05-01T00:00:00"/>
    <d v="2013-05-05T00:00:00"/>
    <x v="1"/>
    <s v="JL-15835"/>
    <x v="252"/>
    <x v="0"/>
    <s v="United States"/>
    <s v="New York City"/>
    <x v="15"/>
    <n v="10011"/>
    <x v="3"/>
    <s v="OFF-BI-10003314"/>
    <x v="1"/>
    <s v="Binders"/>
    <x v="305"/>
    <n v="7.7120000000000006"/>
    <n v="2"/>
    <n v="0.2"/>
    <n v="2.7956000000000003"/>
    <s v="May"/>
    <x v="35"/>
    <n v="1"/>
  </r>
  <r>
    <n v="1717"/>
    <s v="CA-2013-169943"/>
    <x v="0"/>
    <d v="2013-05-20T00:00:00"/>
    <d v="2013-05-25T00:00:00"/>
    <x v="1"/>
    <s v="BN-11515"/>
    <x v="202"/>
    <x v="0"/>
    <s v="United States"/>
    <s v="New York City"/>
    <x v="15"/>
    <n v="10011"/>
    <x v="3"/>
    <s v="OFF-AP-10001563"/>
    <x v="1"/>
    <s v="Appliances"/>
    <x v="530"/>
    <n v="242.89999999999998"/>
    <n v="5"/>
    <n v="0"/>
    <n v="70.440999999999974"/>
    <s v="May"/>
    <x v="35"/>
    <n v="1"/>
  </r>
  <r>
    <n v="1718"/>
    <s v="CA-2013-169943"/>
    <x v="0"/>
    <d v="2013-05-20T00:00:00"/>
    <d v="2013-05-25T00:00:00"/>
    <x v="1"/>
    <s v="BN-11515"/>
    <x v="202"/>
    <x v="0"/>
    <s v="United States"/>
    <s v="New York City"/>
    <x v="15"/>
    <n v="10011"/>
    <x v="3"/>
    <s v="OFF-ST-10004123"/>
    <x v="1"/>
    <s v="Storage"/>
    <x v="72"/>
    <n v="454.90000000000003"/>
    <n v="5"/>
    <n v="0"/>
    <n v="0"/>
    <s v="May"/>
    <x v="35"/>
    <n v="0"/>
  </r>
  <r>
    <n v="1719"/>
    <s v="CA-2013-169943"/>
    <x v="0"/>
    <d v="2013-05-20T00:00:00"/>
    <d v="2013-05-25T00:00:00"/>
    <x v="1"/>
    <s v="BN-11515"/>
    <x v="202"/>
    <x v="0"/>
    <s v="United States"/>
    <s v="New York City"/>
    <x v="15"/>
    <n v="10011"/>
    <x v="3"/>
    <s v="FUR-FU-10002088"/>
    <x v="0"/>
    <s v="Furnishings"/>
    <x v="1084"/>
    <n v="35.92"/>
    <n v="4"/>
    <n v="0"/>
    <n v="15.086400000000001"/>
    <s v="May"/>
    <x v="35"/>
    <n v="0"/>
  </r>
  <r>
    <n v="1720"/>
    <s v="CA-2013-169943"/>
    <x v="0"/>
    <d v="2013-05-20T00:00:00"/>
    <d v="2013-05-25T00:00:00"/>
    <x v="1"/>
    <s v="BN-11515"/>
    <x v="202"/>
    <x v="0"/>
    <s v="United States"/>
    <s v="New York City"/>
    <x v="15"/>
    <n v="10011"/>
    <x v="3"/>
    <s v="FUR-FU-10000010"/>
    <x v="0"/>
    <s v="Furnishings"/>
    <x v="522"/>
    <n v="39.76"/>
    <n v="8"/>
    <n v="0"/>
    <n v="12.325599999999998"/>
    <s v="May"/>
    <x v="35"/>
    <n v="0"/>
  </r>
  <r>
    <n v="1721"/>
    <s v="CA-2013-169943"/>
    <x v="0"/>
    <d v="2013-05-20T00:00:00"/>
    <d v="2013-05-25T00:00:00"/>
    <x v="1"/>
    <s v="BN-11515"/>
    <x v="202"/>
    <x v="0"/>
    <s v="United States"/>
    <s v="New York City"/>
    <x v="15"/>
    <n v="10011"/>
    <x v="3"/>
    <s v="OFF-BI-10002824"/>
    <x v="1"/>
    <s v="Binders"/>
    <x v="523"/>
    <n v="47.744"/>
    <n v="4"/>
    <n v="0.2"/>
    <n v="14.919999999999995"/>
    <s v="May"/>
    <x v="35"/>
    <n v="0"/>
  </r>
  <r>
    <n v="1722"/>
    <s v="US-2012-123218"/>
    <x v="1"/>
    <d v="2012-12-20T00:00:00"/>
    <d v="2012-12-25T00:00:00"/>
    <x v="1"/>
    <s v="KD-16345"/>
    <x v="44"/>
    <x v="0"/>
    <s v="United States"/>
    <s v="Chicago"/>
    <x v="10"/>
    <n v="60623"/>
    <x v="2"/>
    <s v="TEC-PH-10001061"/>
    <x v="2"/>
    <s v="Phones"/>
    <x v="822"/>
    <n v="159.98400000000001"/>
    <n v="2"/>
    <n v="0.2"/>
    <n v="11.998799999999996"/>
    <s v="Dec"/>
    <x v="14"/>
    <n v="1"/>
  </r>
  <r>
    <n v="1723"/>
    <s v="US-2012-123218"/>
    <x v="1"/>
    <d v="2012-12-20T00:00:00"/>
    <d v="2012-12-25T00:00:00"/>
    <x v="1"/>
    <s v="KD-16345"/>
    <x v="44"/>
    <x v="0"/>
    <s v="United States"/>
    <s v="Chicago"/>
    <x v="10"/>
    <n v="60623"/>
    <x v="2"/>
    <s v="TEC-AC-10000736"/>
    <x v="2"/>
    <s v="Accessories"/>
    <x v="1085"/>
    <n v="255.96799999999999"/>
    <n v="4"/>
    <n v="0.2"/>
    <n v="51.193599999999996"/>
    <s v="Dec"/>
    <x v="14"/>
    <n v="0"/>
  </r>
  <r>
    <n v="1724"/>
    <s v="US-2012-123218"/>
    <x v="1"/>
    <d v="2012-12-20T00:00:00"/>
    <d v="2012-12-25T00:00:00"/>
    <x v="1"/>
    <s v="KD-16345"/>
    <x v="44"/>
    <x v="0"/>
    <s v="United States"/>
    <s v="Chicago"/>
    <x v="10"/>
    <n v="60623"/>
    <x v="2"/>
    <s v="FUR-BO-10003966"/>
    <x v="0"/>
    <s v="Bookcases"/>
    <x v="1086"/>
    <n v="359.05799999999994"/>
    <n v="3"/>
    <n v="0.3"/>
    <n v="-71.811600000000027"/>
    <s v="Dec"/>
    <x v="14"/>
    <n v="0"/>
  </r>
  <r>
    <n v="1725"/>
    <s v="CA-2012-127453"/>
    <x v="1"/>
    <d v="2012-12-19T00:00:00"/>
    <d v="2012-12-20T00:00:00"/>
    <x v="2"/>
    <s v="JK-15370"/>
    <x v="271"/>
    <x v="0"/>
    <s v="United States"/>
    <s v="Philadelphia"/>
    <x v="9"/>
    <n v="19143"/>
    <x v="3"/>
    <s v="OFF-AP-10000828"/>
    <x v="1"/>
    <s v="Appliances"/>
    <x v="1087"/>
    <n v="434.35199999999998"/>
    <n v="3"/>
    <n v="0.2"/>
    <n v="43.43519999999998"/>
    <s v="Dec"/>
    <x v="14"/>
    <n v="1"/>
  </r>
  <r>
    <n v="1726"/>
    <s v="CA-2012-127453"/>
    <x v="1"/>
    <d v="2012-12-19T00:00:00"/>
    <d v="2012-12-20T00:00:00"/>
    <x v="2"/>
    <s v="JK-15370"/>
    <x v="271"/>
    <x v="0"/>
    <s v="United States"/>
    <s v="Philadelphia"/>
    <x v="9"/>
    <n v="19143"/>
    <x v="3"/>
    <s v="OFF-AP-10002906"/>
    <x v="1"/>
    <s v="Appliances"/>
    <x v="1088"/>
    <n v="3.5520000000000005"/>
    <n v="2"/>
    <n v="0.2"/>
    <n v="0.44399999999999973"/>
    <s v="Dec"/>
    <x v="14"/>
    <n v="0"/>
  </r>
  <r>
    <n v="1727"/>
    <s v="CA-2012-127453"/>
    <x v="1"/>
    <d v="2012-12-19T00:00:00"/>
    <d v="2012-12-20T00:00:00"/>
    <x v="2"/>
    <s v="JK-15370"/>
    <x v="271"/>
    <x v="0"/>
    <s v="United States"/>
    <s v="Philadelphia"/>
    <x v="9"/>
    <n v="19143"/>
    <x v="3"/>
    <s v="OFF-AP-10003860"/>
    <x v="1"/>
    <s v="Appliances"/>
    <x v="1089"/>
    <n v="88.832000000000008"/>
    <n v="4"/>
    <n v="0.2"/>
    <n v="7.7728000000000002"/>
    <s v="Dec"/>
    <x v="14"/>
    <n v="0"/>
  </r>
  <r>
    <n v="1728"/>
    <s v="US-2014-164056"/>
    <x v="3"/>
    <d v="2014-04-30T00:00:00"/>
    <d v="2014-05-05T00:00:00"/>
    <x v="0"/>
    <s v="FM-14215"/>
    <x v="524"/>
    <x v="1"/>
    <s v="United States"/>
    <s v="Dublin"/>
    <x v="24"/>
    <n v="43017"/>
    <x v="3"/>
    <s v="FUR-TA-10001307"/>
    <x v="0"/>
    <s v="Tables"/>
    <x v="1090"/>
    <n v="1048.3499999999999"/>
    <n v="5"/>
    <n v="0.4"/>
    <n v="-69.889999999999986"/>
    <s v="Apr"/>
    <x v="4"/>
    <n v="1"/>
  </r>
  <r>
    <n v="1729"/>
    <s v="CA-2013-106894"/>
    <x v="0"/>
    <d v="2013-02-07T00:00:00"/>
    <d v="2013-02-07T00:00:00"/>
    <x v="3"/>
    <s v="CA-12265"/>
    <x v="244"/>
    <x v="0"/>
    <s v="United States"/>
    <s v="Springfield"/>
    <x v="17"/>
    <n v="22153"/>
    <x v="0"/>
    <s v="TEC-AC-10003063"/>
    <x v="2"/>
    <s v="Accessories"/>
    <x v="1052"/>
    <n v="100"/>
    <n v="4"/>
    <n v="0"/>
    <n v="21"/>
    <s v="Feb"/>
    <x v="47"/>
    <n v="1"/>
  </r>
  <r>
    <n v="1730"/>
    <s v="CA-2013-106894"/>
    <x v="0"/>
    <d v="2013-02-07T00:00:00"/>
    <d v="2013-02-07T00:00:00"/>
    <x v="3"/>
    <s v="CA-12265"/>
    <x v="244"/>
    <x v="0"/>
    <s v="United States"/>
    <s v="Springfield"/>
    <x v="17"/>
    <n v="22153"/>
    <x v="0"/>
    <s v="OFF-LA-10001045"/>
    <x v="1"/>
    <s v="Labels"/>
    <x v="701"/>
    <n v="7.83"/>
    <n v="3"/>
    <n v="0"/>
    <n v="3.6017999999999999"/>
    <s v="Feb"/>
    <x v="47"/>
    <n v="0"/>
  </r>
  <r>
    <n v="1731"/>
    <s v="CA-2011-125136"/>
    <x v="2"/>
    <d v="2011-09-28T00:00:00"/>
    <d v="2011-10-03T00:00:00"/>
    <x v="1"/>
    <s v="KD-16495"/>
    <x v="470"/>
    <x v="1"/>
    <s v="United States"/>
    <s v="Fayetteville"/>
    <x v="3"/>
    <n v="28314"/>
    <x v="0"/>
    <s v="OFF-PA-10001457"/>
    <x v="1"/>
    <s v="Paper"/>
    <x v="1091"/>
    <n v="96.256"/>
    <n v="8"/>
    <n v="0.2"/>
    <n v="31.283199999999987"/>
    <s v="Sep"/>
    <x v="30"/>
    <n v="1"/>
  </r>
  <r>
    <n v="1732"/>
    <s v="CA-2011-125136"/>
    <x v="2"/>
    <d v="2011-09-28T00:00:00"/>
    <d v="2011-10-03T00:00:00"/>
    <x v="1"/>
    <s v="KD-16495"/>
    <x v="470"/>
    <x v="1"/>
    <s v="United States"/>
    <s v="Fayetteville"/>
    <x v="3"/>
    <n v="28314"/>
    <x v="0"/>
    <s v="OFF-PA-10001804"/>
    <x v="1"/>
    <s v="Paper"/>
    <x v="128"/>
    <n v="10.688000000000001"/>
    <n v="2"/>
    <n v="0.2"/>
    <n v="3.7407999999999997"/>
    <s v="Sep"/>
    <x v="30"/>
    <n v="0"/>
  </r>
  <r>
    <n v="1733"/>
    <s v="US-2013-131149"/>
    <x v="0"/>
    <d v="2013-07-11T00:00:00"/>
    <d v="2013-07-15T00:00:00"/>
    <x v="1"/>
    <s v="LH-17155"/>
    <x v="109"/>
    <x v="0"/>
    <s v="United States"/>
    <s v="Dallas"/>
    <x v="5"/>
    <n v="75081"/>
    <x v="2"/>
    <s v="OFF-ST-10000689"/>
    <x v="1"/>
    <s v="Storage"/>
    <x v="421"/>
    <n v="338.04"/>
    <n v="3"/>
    <n v="0.2"/>
    <n v="-33.804000000000002"/>
    <s v="Jul"/>
    <x v="16"/>
    <n v="1"/>
  </r>
  <r>
    <n v="1734"/>
    <s v="US-2013-131149"/>
    <x v="0"/>
    <d v="2013-07-11T00:00:00"/>
    <d v="2013-07-15T00:00:00"/>
    <x v="1"/>
    <s v="LH-17155"/>
    <x v="109"/>
    <x v="0"/>
    <s v="United States"/>
    <s v="Dallas"/>
    <x v="5"/>
    <n v="75081"/>
    <x v="2"/>
    <s v="OFF-AR-10002135"/>
    <x v="1"/>
    <s v="Art"/>
    <x v="278"/>
    <n v="154.24"/>
    <n v="4"/>
    <n v="0.2"/>
    <n v="17.351999999999975"/>
    <s v="Jul"/>
    <x v="16"/>
    <n v="0"/>
  </r>
  <r>
    <n v="1735"/>
    <s v="CA-2014-101483"/>
    <x v="3"/>
    <d v="2014-07-30T00:00:00"/>
    <d v="2014-08-02T00:00:00"/>
    <x v="0"/>
    <s v="AG-10675"/>
    <x v="165"/>
    <x v="0"/>
    <s v="United States"/>
    <s v="Jacksonville"/>
    <x v="3"/>
    <n v="28540"/>
    <x v="0"/>
    <s v="OFF-AP-10002082"/>
    <x v="1"/>
    <s v="Appliances"/>
    <x v="1092"/>
    <n v="34.848000000000006"/>
    <n v="2"/>
    <n v="0.2"/>
    <n v="6.5339999999999971"/>
    <s v="Jul"/>
    <x v="10"/>
    <n v="1"/>
  </r>
  <r>
    <n v="1736"/>
    <s v="CA-2014-101483"/>
    <x v="3"/>
    <d v="2014-07-30T00:00:00"/>
    <d v="2014-08-02T00:00:00"/>
    <x v="0"/>
    <s v="AG-10675"/>
    <x v="165"/>
    <x v="0"/>
    <s v="United States"/>
    <s v="Jacksonville"/>
    <x v="3"/>
    <n v="28540"/>
    <x v="0"/>
    <s v="TEC-PH-10003442"/>
    <x v="2"/>
    <s v="Phones"/>
    <x v="879"/>
    <n v="22"/>
    <n v="5"/>
    <n v="0.2"/>
    <n v="1.375"/>
    <s v="Jul"/>
    <x v="10"/>
    <n v="0"/>
  </r>
  <r>
    <n v="1737"/>
    <s v="CA-2014-101483"/>
    <x v="3"/>
    <d v="2014-07-30T00:00:00"/>
    <d v="2014-08-02T00:00:00"/>
    <x v="0"/>
    <s v="AG-10675"/>
    <x v="165"/>
    <x v="0"/>
    <s v="United States"/>
    <s v="Jacksonville"/>
    <x v="3"/>
    <n v="28540"/>
    <x v="0"/>
    <s v="OFF-AR-10002833"/>
    <x v="1"/>
    <s v="Art"/>
    <x v="6"/>
    <n v="4.3680000000000003"/>
    <n v="3"/>
    <n v="0.2"/>
    <n v="0.3822000000000001"/>
    <s v="Jul"/>
    <x v="10"/>
    <n v="0"/>
  </r>
  <r>
    <n v="1738"/>
    <s v="CA-2012-130204"/>
    <x v="1"/>
    <d v="2012-09-03T00:00:00"/>
    <d v="2012-09-09T00:00:00"/>
    <x v="1"/>
    <s v="DB-13120"/>
    <x v="106"/>
    <x v="1"/>
    <s v="United States"/>
    <s v="San Francisco"/>
    <x v="1"/>
    <n v="94122"/>
    <x v="1"/>
    <s v="OFF-ST-10001325"/>
    <x v="1"/>
    <s v="Storage"/>
    <x v="466"/>
    <n v="31.44"/>
    <n v="3"/>
    <n v="0"/>
    <n v="8.4888000000000012"/>
    <s v="Sep"/>
    <x v="11"/>
    <n v="1"/>
  </r>
  <r>
    <n v="1739"/>
    <s v="CA-2012-130204"/>
    <x v="1"/>
    <d v="2012-09-03T00:00:00"/>
    <d v="2012-09-09T00:00:00"/>
    <x v="1"/>
    <s v="DB-13120"/>
    <x v="106"/>
    <x v="1"/>
    <s v="United States"/>
    <s v="San Francisco"/>
    <x v="1"/>
    <n v="94122"/>
    <x v="1"/>
    <s v="TEC-AC-10003038"/>
    <x v="2"/>
    <s v="Accessories"/>
    <x v="1024"/>
    <n v="17.899999999999999"/>
    <n v="2"/>
    <n v="0"/>
    <n v="3.400999999999998"/>
    <s v="Sep"/>
    <x v="11"/>
    <n v="0"/>
  </r>
  <r>
    <n v="1740"/>
    <s v="CA-2012-130204"/>
    <x v="1"/>
    <d v="2012-09-03T00:00:00"/>
    <d v="2012-09-09T00:00:00"/>
    <x v="1"/>
    <s v="DB-13120"/>
    <x v="106"/>
    <x v="1"/>
    <s v="United States"/>
    <s v="San Francisco"/>
    <x v="1"/>
    <n v="94122"/>
    <x v="1"/>
    <s v="TEC-AC-10003590"/>
    <x v="2"/>
    <s v="Accessories"/>
    <x v="1093"/>
    <n v="129.44999999999999"/>
    <n v="5"/>
    <n v="0"/>
    <n v="46.601999999999997"/>
    <s v="Sep"/>
    <x v="11"/>
    <n v="0"/>
  </r>
  <r>
    <n v="1741"/>
    <s v="CA-2011-110527"/>
    <x v="2"/>
    <d v="2011-08-09T00:00:00"/>
    <d v="2011-08-16T00:00:00"/>
    <x v="1"/>
    <s v="ED-13885"/>
    <x v="525"/>
    <x v="2"/>
    <s v="United States"/>
    <s v="San Diego"/>
    <x v="1"/>
    <n v="92037"/>
    <x v="1"/>
    <s v="OFF-LA-10000262"/>
    <x v="1"/>
    <s v="Labels"/>
    <x v="932"/>
    <n v="20.88"/>
    <n v="8"/>
    <n v="0"/>
    <n v="9.6047999999999991"/>
    <s v="Aug"/>
    <x v="9"/>
    <n v="1"/>
  </r>
  <r>
    <n v="1742"/>
    <s v="CA-2014-152807"/>
    <x v="3"/>
    <d v="2014-10-31T00:00:00"/>
    <d v="2014-11-04T00:00:00"/>
    <x v="1"/>
    <s v="MC-18100"/>
    <x v="498"/>
    <x v="0"/>
    <s v="United States"/>
    <s v="Philadelphia"/>
    <x v="9"/>
    <n v="19140"/>
    <x v="3"/>
    <s v="OFF-PA-10004355"/>
    <x v="1"/>
    <s v="Paper"/>
    <x v="1094"/>
    <n v="20.736000000000004"/>
    <n v="4"/>
    <n v="0.2"/>
    <n v="7.2576000000000001"/>
    <s v="Oct"/>
    <x v="13"/>
    <n v="1"/>
  </r>
  <r>
    <n v="1743"/>
    <s v="CA-2014-152807"/>
    <x v="3"/>
    <d v="2014-10-31T00:00:00"/>
    <d v="2014-11-04T00:00:00"/>
    <x v="1"/>
    <s v="MC-18100"/>
    <x v="498"/>
    <x v="0"/>
    <s v="United States"/>
    <s v="Philadelphia"/>
    <x v="9"/>
    <n v="19140"/>
    <x v="3"/>
    <s v="FUR-FU-10004415"/>
    <x v="0"/>
    <s v="Furnishings"/>
    <x v="1054"/>
    <n v="7.168000000000001"/>
    <n v="2"/>
    <n v="0.2"/>
    <n v="0.98559999999999937"/>
    <s v="Oct"/>
    <x v="13"/>
    <n v="0"/>
  </r>
  <r>
    <n v="1744"/>
    <s v="CA-2014-152807"/>
    <x v="3"/>
    <d v="2014-10-31T00:00:00"/>
    <d v="2014-11-04T00:00:00"/>
    <x v="1"/>
    <s v="MC-18100"/>
    <x v="498"/>
    <x v="0"/>
    <s v="United States"/>
    <s v="Philadelphia"/>
    <x v="9"/>
    <n v="19140"/>
    <x v="3"/>
    <s v="OFF-ST-10002486"/>
    <x v="1"/>
    <s v="Storage"/>
    <x v="693"/>
    <n v="11.168000000000001"/>
    <n v="2"/>
    <n v="0.2"/>
    <n v="-2.5128000000000008"/>
    <s v="Oct"/>
    <x v="13"/>
    <n v="0"/>
  </r>
  <r>
    <n v="1745"/>
    <s v="CA-2014-152807"/>
    <x v="3"/>
    <d v="2014-10-31T00:00:00"/>
    <d v="2014-11-04T00:00:00"/>
    <x v="1"/>
    <s v="MC-18100"/>
    <x v="498"/>
    <x v="0"/>
    <s v="United States"/>
    <s v="Philadelphia"/>
    <x v="9"/>
    <n v="19140"/>
    <x v="3"/>
    <s v="TEC-AC-10001142"/>
    <x v="2"/>
    <s v="Accessories"/>
    <x v="546"/>
    <n v="442.40000000000003"/>
    <n v="7"/>
    <n v="0.2"/>
    <n v="-55.300000000000068"/>
    <s v="Oct"/>
    <x v="13"/>
    <n v="0"/>
  </r>
  <r>
    <n v="1746"/>
    <s v="CA-2011-133270"/>
    <x v="2"/>
    <d v="2011-06-06T00:00:00"/>
    <d v="2011-06-09T00:00:00"/>
    <x v="2"/>
    <s v="BM-11785"/>
    <x v="298"/>
    <x v="0"/>
    <s v="United States"/>
    <s v="Rochester"/>
    <x v="15"/>
    <n v="14609"/>
    <x v="3"/>
    <s v="OFF-AR-10002656"/>
    <x v="1"/>
    <s v="Art"/>
    <x v="157"/>
    <n v="13.36"/>
    <n v="2"/>
    <n v="0"/>
    <n v="4.9431999999999992"/>
    <s v="Jun"/>
    <x v="3"/>
    <n v="1"/>
  </r>
  <r>
    <n v="1747"/>
    <s v="CA-2013-155670"/>
    <x v="0"/>
    <d v="2013-08-14T00:00:00"/>
    <d v="2013-08-18T00:00:00"/>
    <x v="0"/>
    <s v="EM-14065"/>
    <x v="191"/>
    <x v="0"/>
    <s v="United States"/>
    <s v="Jacksonville"/>
    <x v="3"/>
    <n v="28540"/>
    <x v="0"/>
    <s v="OFF-BI-10000138"/>
    <x v="1"/>
    <s v="Binders"/>
    <x v="600"/>
    <n v="11.232000000000001"/>
    <n v="8"/>
    <n v="0.7"/>
    <n v="-8.2367999999999988"/>
    <s v="Aug"/>
    <x v="28"/>
    <n v="1"/>
  </r>
  <r>
    <n v="1748"/>
    <s v="CA-2013-155670"/>
    <x v="0"/>
    <d v="2013-08-14T00:00:00"/>
    <d v="2013-08-18T00:00:00"/>
    <x v="0"/>
    <s v="EM-14065"/>
    <x v="191"/>
    <x v="0"/>
    <s v="United States"/>
    <s v="Jacksonville"/>
    <x v="3"/>
    <n v="28540"/>
    <x v="0"/>
    <s v="OFF-PA-10004947"/>
    <x v="1"/>
    <s v="Paper"/>
    <x v="33"/>
    <n v="10.272000000000002"/>
    <n v="3"/>
    <n v="0.2"/>
    <n v="3.2099999999999982"/>
    <s v="Aug"/>
    <x v="28"/>
    <n v="0"/>
  </r>
  <r>
    <n v="1749"/>
    <s v="US-2011-157406"/>
    <x v="2"/>
    <d v="2011-04-25T00:00:00"/>
    <d v="2011-04-29T00:00:00"/>
    <x v="1"/>
    <s v="DA-13450"/>
    <x v="526"/>
    <x v="2"/>
    <s v="United States"/>
    <s v="Houston"/>
    <x v="5"/>
    <n v="77095"/>
    <x v="2"/>
    <s v="OFF-PA-10003543"/>
    <x v="1"/>
    <s v="Paper"/>
    <x v="716"/>
    <n v="10.368000000000002"/>
    <n v="2"/>
    <n v="0.2"/>
    <n v="3.6288"/>
    <s v="Apr"/>
    <x v="41"/>
    <n v="1"/>
  </r>
  <r>
    <n v="1750"/>
    <s v="US-2011-157406"/>
    <x v="2"/>
    <d v="2011-04-25T00:00:00"/>
    <d v="2011-04-29T00:00:00"/>
    <x v="1"/>
    <s v="DA-13450"/>
    <x v="526"/>
    <x v="2"/>
    <s v="United States"/>
    <s v="Houston"/>
    <x v="5"/>
    <n v="77095"/>
    <x v="2"/>
    <s v="OFF-AR-10002221"/>
    <x v="1"/>
    <s v="Art"/>
    <x v="1008"/>
    <n v="6.24"/>
    <n v="3"/>
    <n v="0.2"/>
    <n v="0.54600000000000071"/>
    <s v="Apr"/>
    <x v="41"/>
    <n v="0"/>
  </r>
  <r>
    <n v="1751"/>
    <s v="CA-2012-139094"/>
    <x v="1"/>
    <d v="2012-11-22T00:00:00"/>
    <d v="2012-11-27T00:00:00"/>
    <x v="1"/>
    <s v="MO-17800"/>
    <x v="246"/>
    <x v="2"/>
    <s v="United States"/>
    <s v="San Antonio"/>
    <x v="5"/>
    <n v="78207"/>
    <x v="2"/>
    <s v="FUR-TA-10004607"/>
    <x v="0"/>
    <s v="Tables"/>
    <x v="1095"/>
    <n v="206.96200000000002"/>
    <n v="2"/>
    <n v="0.3"/>
    <n v="-32.522600000000011"/>
    <s v="Nov"/>
    <x v="6"/>
    <n v="1"/>
  </r>
  <r>
    <n v="1752"/>
    <s v="CA-2014-168837"/>
    <x v="3"/>
    <d v="2014-10-15T00:00:00"/>
    <d v="2014-10-18T00:00:00"/>
    <x v="2"/>
    <s v="JW-15955"/>
    <x v="527"/>
    <x v="0"/>
    <s v="United States"/>
    <s v="Oakland"/>
    <x v="1"/>
    <n v="94601"/>
    <x v="1"/>
    <s v="FUR-FU-10001918"/>
    <x v="0"/>
    <s v="Furnishings"/>
    <x v="280"/>
    <n v="9.4600000000000009"/>
    <n v="2"/>
    <n v="0"/>
    <n v="3.6894000000000009"/>
    <s v="Oct"/>
    <x v="13"/>
    <n v="1"/>
  </r>
  <r>
    <n v="1753"/>
    <s v="CA-2014-116715"/>
    <x v="3"/>
    <d v="2014-12-03T00:00:00"/>
    <d v="2014-12-06T00:00:00"/>
    <x v="2"/>
    <s v="VW-21775"/>
    <x v="100"/>
    <x v="1"/>
    <s v="United States"/>
    <s v="San Francisco"/>
    <x v="1"/>
    <n v="94122"/>
    <x v="1"/>
    <s v="OFF-ST-10004340"/>
    <x v="1"/>
    <s v="Storage"/>
    <x v="809"/>
    <n v="559.62"/>
    <n v="9"/>
    <n v="0"/>
    <n v="151.09740000000002"/>
    <s v="Dec"/>
    <x v="22"/>
    <n v="1"/>
  </r>
  <r>
    <n v="1754"/>
    <s v="CA-2014-116715"/>
    <x v="3"/>
    <d v="2014-12-03T00:00:00"/>
    <d v="2014-12-06T00:00:00"/>
    <x v="2"/>
    <s v="VW-21775"/>
    <x v="100"/>
    <x v="1"/>
    <s v="United States"/>
    <s v="San Francisco"/>
    <x v="1"/>
    <n v="94122"/>
    <x v="1"/>
    <s v="OFF-PA-10004475"/>
    <x v="1"/>
    <s v="Paper"/>
    <x v="1063"/>
    <n v="109.92"/>
    <n v="2"/>
    <n v="0"/>
    <n v="53.860799999999998"/>
    <s v="Dec"/>
    <x v="22"/>
    <n v="0"/>
  </r>
  <r>
    <n v="1755"/>
    <s v="CA-2014-116715"/>
    <x v="3"/>
    <d v="2014-12-03T00:00:00"/>
    <d v="2014-12-06T00:00:00"/>
    <x v="2"/>
    <s v="VW-21775"/>
    <x v="100"/>
    <x v="1"/>
    <s v="United States"/>
    <s v="San Francisco"/>
    <x v="1"/>
    <n v="94122"/>
    <x v="1"/>
    <s v="OFF-PA-10003893"/>
    <x v="1"/>
    <s v="Paper"/>
    <x v="1096"/>
    <n v="8.56"/>
    <n v="2"/>
    <n v="0"/>
    <n v="3.8519999999999994"/>
    <s v="Dec"/>
    <x v="22"/>
    <n v="0"/>
  </r>
  <r>
    <n v="1756"/>
    <s v="CA-2012-135622"/>
    <x v="1"/>
    <d v="2012-12-08T00:00:00"/>
    <d v="2012-12-11T00:00:00"/>
    <x v="0"/>
    <s v="TT-21460"/>
    <x v="499"/>
    <x v="2"/>
    <s v="United States"/>
    <s v="Fort Worth"/>
    <x v="5"/>
    <n v="76106"/>
    <x v="2"/>
    <s v="OFF-PA-10000100"/>
    <x v="1"/>
    <s v="Paper"/>
    <x v="825"/>
    <n v="360.71199999999999"/>
    <n v="11"/>
    <n v="0.2"/>
    <n v="130.75810000000001"/>
    <s v="Dec"/>
    <x v="14"/>
    <n v="1"/>
  </r>
  <r>
    <n v="1757"/>
    <s v="CA-2012-135622"/>
    <x v="1"/>
    <d v="2012-12-08T00:00:00"/>
    <d v="2012-12-11T00:00:00"/>
    <x v="0"/>
    <s v="TT-21460"/>
    <x v="499"/>
    <x v="2"/>
    <s v="United States"/>
    <s v="Fort Worth"/>
    <x v="5"/>
    <n v="76106"/>
    <x v="2"/>
    <s v="TEC-PH-10001817"/>
    <x v="2"/>
    <s v="Phones"/>
    <x v="1097"/>
    <n v="1718.4"/>
    <n v="6"/>
    <n v="0.2"/>
    <n v="150.36000000000013"/>
    <s v="Dec"/>
    <x v="14"/>
    <n v="0"/>
  </r>
  <r>
    <n v="1758"/>
    <s v="US-2012-107349"/>
    <x v="1"/>
    <d v="2012-07-13T00:00:00"/>
    <d v="2012-07-15T00:00:00"/>
    <x v="2"/>
    <s v="SL-20155"/>
    <x v="359"/>
    <x v="2"/>
    <s v="United States"/>
    <s v="Houston"/>
    <x v="5"/>
    <n v="77095"/>
    <x v="2"/>
    <s v="OFF-BI-10001765"/>
    <x v="1"/>
    <s v="Binders"/>
    <x v="985"/>
    <n v="41.567999999999991"/>
    <n v="6"/>
    <n v="0.8"/>
    <n v="-66.508800000000036"/>
    <s v="Jul"/>
    <x v="38"/>
    <n v="1"/>
  </r>
  <r>
    <n v="1759"/>
    <s v="CA-2011-139017"/>
    <x v="2"/>
    <d v="2011-05-11T00:00:00"/>
    <d v="2011-05-17T00:00:00"/>
    <x v="1"/>
    <s v="RM-19375"/>
    <x v="528"/>
    <x v="0"/>
    <s v="United States"/>
    <s v="Houston"/>
    <x v="5"/>
    <n v="77095"/>
    <x v="2"/>
    <s v="TEC-AC-10001013"/>
    <x v="2"/>
    <s v="Accessories"/>
    <x v="813"/>
    <n v="46.864000000000004"/>
    <n v="2"/>
    <n v="0.2"/>
    <n v="7.615399999999994"/>
    <s v="May"/>
    <x v="8"/>
    <n v="1"/>
  </r>
  <r>
    <n v="1760"/>
    <s v="CA-2011-141817"/>
    <x v="2"/>
    <d v="2011-01-06T00:00:00"/>
    <d v="2011-01-13T00:00:00"/>
    <x v="1"/>
    <s v="MB-18085"/>
    <x v="469"/>
    <x v="0"/>
    <s v="United States"/>
    <s v="Philadelphia"/>
    <x v="9"/>
    <n v="19143"/>
    <x v="3"/>
    <s v="OFF-AR-10003478"/>
    <x v="1"/>
    <s v="Art"/>
    <x v="355"/>
    <n v="19.536000000000001"/>
    <n v="3"/>
    <n v="0.2"/>
    <n v="4.8840000000000003"/>
    <s v="Jan"/>
    <x v="46"/>
    <n v="1"/>
  </r>
  <r>
    <n v="1761"/>
    <s v="CA-2012-130785"/>
    <x v="1"/>
    <d v="2012-09-05T00:00:00"/>
    <d v="2012-09-09T00:00:00"/>
    <x v="1"/>
    <s v="AG-10900"/>
    <x v="151"/>
    <x v="0"/>
    <s v="United States"/>
    <s v="San Diego"/>
    <x v="1"/>
    <n v="92105"/>
    <x v="1"/>
    <s v="FUR-BO-10000330"/>
    <x v="0"/>
    <s v="Bookcases"/>
    <x v="1098"/>
    <n v="411.33199999999999"/>
    <n v="4"/>
    <n v="0.15"/>
    <n v="-4.8391999999999769"/>
    <s v="Sep"/>
    <x v="11"/>
    <n v="1"/>
  </r>
  <r>
    <n v="1762"/>
    <s v="CA-2012-130785"/>
    <x v="1"/>
    <d v="2012-09-05T00:00:00"/>
    <d v="2012-09-09T00:00:00"/>
    <x v="1"/>
    <s v="AG-10900"/>
    <x v="151"/>
    <x v="0"/>
    <s v="United States"/>
    <s v="San Diego"/>
    <x v="1"/>
    <n v="92105"/>
    <x v="1"/>
    <s v="OFF-BI-10001900"/>
    <x v="1"/>
    <s v="Binders"/>
    <x v="1099"/>
    <n v="28.752000000000002"/>
    <n v="6"/>
    <n v="0.2"/>
    <n v="9.7037999999999993"/>
    <s v="Sep"/>
    <x v="11"/>
    <n v="0"/>
  </r>
  <r>
    <n v="1763"/>
    <s v="CA-2012-130785"/>
    <x v="1"/>
    <d v="2012-09-05T00:00:00"/>
    <d v="2012-09-09T00:00:00"/>
    <x v="1"/>
    <s v="AG-10900"/>
    <x v="151"/>
    <x v="0"/>
    <s v="United States"/>
    <s v="San Diego"/>
    <x v="1"/>
    <n v="92105"/>
    <x v="1"/>
    <s v="FUR-BO-10003159"/>
    <x v="0"/>
    <s v="Bookcases"/>
    <x v="1100"/>
    <n v="293.19900000000001"/>
    <n v="3"/>
    <n v="0.15"/>
    <n v="-20.696400000000025"/>
    <s v="Sep"/>
    <x v="11"/>
    <n v="0"/>
  </r>
  <r>
    <n v="1764"/>
    <s v="CA-2013-110254"/>
    <x v="0"/>
    <d v="2013-08-05T00:00:00"/>
    <d v="2013-08-09T00:00:00"/>
    <x v="1"/>
    <s v="ML-17755"/>
    <x v="529"/>
    <x v="2"/>
    <s v="United States"/>
    <s v="Suffolk"/>
    <x v="17"/>
    <n v="23434"/>
    <x v="0"/>
    <s v="OFF-SU-10002573"/>
    <x v="1"/>
    <s v="Supplies"/>
    <x v="350"/>
    <n v="35.06"/>
    <n v="2"/>
    <n v="0"/>
    <n v="10.517999999999997"/>
    <s v="Aug"/>
    <x v="28"/>
    <n v="1"/>
  </r>
  <r>
    <n v="1765"/>
    <s v="CA-2013-110254"/>
    <x v="0"/>
    <d v="2013-08-05T00:00:00"/>
    <d v="2013-08-09T00:00:00"/>
    <x v="1"/>
    <s v="ML-17755"/>
    <x v="529"/>
    <x v="2"/>
    <s v="United States"/>
    <s v="Suffolk"/>
    <x v="17"/>
    <n v="23434"/>
    <x v="0"/>
    <s v="OFF-LA-10004484"/>
    <x v="1"/>
    <s v="Labels"/>
    <x v="612"/>
    <n v="4.13"/>
    <n v="1"/>
    <n v="0"/>
    <n v="1.8997999999999999"/>
    <s v="Aug"/>
    <x v="28"/>
    <n v="0"/>
  </r>
  <r>
    <n v="1766"/>
    <s v="CA-2013-110254"/>
    <x v="0"/>
    <d v="2013-08-05T00:00:00"/>
    <d v="2013-08-09T00:00:00"/>
    <x v="1"/>
    <s v="ML-17755"/>
    <x v="529"/>
    <x v="2"/>
    <s v="United States"/>
    <s v="Suffolk"/>
    <x v="17"/>
    <n v="23434"/>
    <x v="0"/>
    <s v="FUR-FU-10001591"/>
    <x v="0"/>
    <s v="Furnishings"/>
    <x v="1101"/>
    <n v="109.8"/>
    <n v="9"/>
    <n v="0"/>
    <n v="46.116000000000007"/>
    <s v="Aug"/>
    <x v="28"/>
    <n v="0"/>
  </r>
  <r>
    <n v="1767"/>
    <s v="CA-2013-110254"/>
    <x v="0"/>
    <d v="2013-08-05T00:00:00"/>
    <d v="2013-08-09T00:00:00"/>
    <x v="1"/>
    <s v="ML-17755"/>
    <x v="529"/>
    <x v="2"/>
    <s v="United States"/>
    <s v="Suffolk"/>
    <x v="17"/>
    <n v="23434"/>
    <x v="0"/>
    <s v="OFF-LA-10002034"/>
    <x v="1"/>
    <s v="Labels"/>
    <x v="1102"/>
    <n v="9.82"/>
    <n v="2"/>
    <n v="0"/>
    <n v="4.8117999999999999"/>
    <s v="Aug"/>
    <x v="28"/>
    <n v="0"/>
  </r>
  <r>
    <n v="1768"/>
    <s v="US-2011-158057"/>
    <x v="2"/>
    <d v="2011-03-22T00:00:00"/>
    <d v="2011-03-26T00:00:00"/>
    <x v="1"/>
    <s v="CC-12685"/>
    <x v="530"/>
    <x v="0"/>
    <s v="United States"/>
    <s v="Greensboro"/>
    <x v="3"/>
    <n v="27405"/>
    <x v="0"/>
    <s v="OFF-BI-10004410"/>
    <x v="1"/>
    <s v="Binders"/>
    <x v="48"/>
    <n v="7.644000000000001"/>
    <n v="4"/>
    <n v="0.7"/>
    <n v="-5.8603999999999985"/>
    <s v="Mar"/>
    <x v="34"/>
    <n v="1"/>
  </r>
  <r>
    <n v="1769"/>
    <s v="US-2011-158057"/>
    <x v="2"/>
    <d v="2011-03-22T00:00:00"/>
    <d v="2011-03-26T00:00:00"/>
    <x v="1"/>
    <s v="CC-12685"/>
    <x v="530"/>
    <x v="0"/>
    <s v="United States"/>
    <s v="Greensboro"/>
    <x v="3"/>
    <n v="27405"/>
    <x v="0"/>
    <s v="OFF-BI-10002735"/>
    <x v="1"/>
    <s v="Binders"/>
    <x v="141"/>
    <n v="51.465000000000018"/>
    <n v="5"/>
    <n v="0.7"/>
    <n v="-39.456499999999991"/>
    <s v="Mar"/>
    <x v="34"/>
    <n v="0"/>
  </r>
  <r>
    <n v="1770"/>
    <s v="CA-2014-146024"/>
    <x v="3"/>
    <d v="2014-03-03T00:00:00"/>
    <d v="2014-03-09T00:00:00"/>
    <x v="1"/>
    <s v="SC-20770"/>
    <x v="34"/>
    <x v="1"/>
    <s v="United States"/>
    <s v="Dallas"/>
    <x v="5"/>
    <n v="75081"/>
    <x v="2"/>
    <s v="OFF-SU-10001935"/>
    <x v="1"/>
    <s v="Supplies"/>
    <x v="33"/>
    <n v="6.9760000000000009"/>
    <n v="4"/>
    <n v="0.2"/>
    <n v="-1.3952000000000013"/>
    <s v="Mar"/>
    <x v="42"/>
    <n v="1"/>
  </r>
  <r>
    <n v="1771"/>
    <s v="CA-2014-146024"/>
    <x v="3"/>
    <d v="2014-03-03T00:00:00"/>
    <d v="2014-03-09T00:00:00"/>
    <x v="1"/>
    <s v="SC-20770"/>
    <x v="34"/>
    <x v="1"/>
    <s v="United States"/>
    <s v="Dallas"/>
    <x v="5"/>
    <n v="75081"/>
    <x v="2"/>
    <s v="OFF-BI-10003291"/>
    <x v="1"/>
    <s v="Binders"/>
    <x v="44"/>
    <n v="12.221999999999998"/>
    <n v="7"/>
    <n v="0.8"/>
    <n v="-20.166300000000007"/>
    <s v="Mar"/>
    <x v="42"/>
    <n v="0"/>
  </r>
  <r>
    <n v="1772"/>
    <s v="CA-2013-129686"/>
    <x v="0"/>
    <d v="2013-11-28T00:00:00"/>
    <d v="2013-11-30T00:00:00"/>
    <x v="0"/>
    <s v="GG-14650"/>
    <x v="55"/>
    <x v="1"/>
    <s v="United States"/>
    <s v="Chicago"/>
    <x v="10"/>
    <n v="60623"/>
    <x v="2"/>
    <s v="OFF-ST-10004337"/>
    <x v="1"/>
    <s v="Storage"/>
    <x v="839"/>
    <n v="97.984000000000009"/>
    <n v="2"/>
    <n v="0.2"/>
    <n v="-24.496000000000002"/>
    <s v="Nov"/>
    <x v="0"/>
    <n v="1"/>
  </r>
  <r>
    <n v="1773"/>
    <s v="CA-2013-129686"/>
    <x v="0"/>
    <d v="2013-11-28T00:00:00"/>
    <d v="2013-11-30T00:00:00"/>
    <x v="0"/>
    <s v="GG-14650"/>
    <x v="55"/>
    <x v="1"/>
    <s v="United States"/>
    <s v="Chicago"/>
    <x v="10"/>
    <n v="60623"/>
    <x v="2"/>
    <s v="TEC-AC-10001266"/>
    <x v="2"/>
    <s v="Accessories"/>
    <x v="196"/>
    <n v="62.400000000000006"/>
    <n v="6"/>
    <n v="0.2"/>
    <n v="19.499999999999993"/>
    <s v="Nov"/>
    <x v="0"/>
    <n v="0"/>
  </r>
  <r>
    <n v="1774"/>
    <s v="CA-2011-118976"/>
    <x v="2"/>
    <d v="2011-04-28T00:00:00"/>
    <d v="2011-05-03T00:00:00"/>
    <x v="1"/>
    <s v="MY-18295"/>
    <x v="501"/>
    <x v="1"/>
    <s v="United States"/>
    <s v="Baltimore"/>
    <x v="39"/>
    <n v="21215"/>
    <x v="3"/>
    <s v="OFF-BI-10001628"/>
    <x v="1"/>
    <s v="Binders"/>
    <x v="1103"/>
    <n v="20.86"/>
    <n v="2"/>
    <n v="0"/>
    <n v="9.3869999999999987"/>
    <s v="Apr"/>
    <x v="41"/>
    <n v="1"/>
  </r>
  <r>
    <n v="1775"/>
    <s v="CA-2011-118976"/>
    <x v="2"/>
    <d v="2011-04-28T00:00:00"/>
    <d v="2011-05-03T00:00:00"/>
    <x v="1"/>
    <s v="MY-18295"/>
    <x v="501"/>
    <x v="1"/>
    <s v="United States"/>
    <s v="Baltimore"/>
    <x v="39"/>
    <n v="21215"/>
    <x v="3"/>
    <s v="OFF-ST-10000877"/>
    <x v="1"/>
    <s v="Storage"/>
    <x v="1104"/>
    <n v="497.61"/>
    <n v="9"/>
    <n v="0"/>
    <n v="129.37860000000001"/>
    <s v="Apr"/>
    <x v="41"/>
    <n v="0"/>
  </r>
  <r>
    <n v="1776"/>
    <s v="CA-2011-118976"/>
    <x v="2"/>
    <d v="2011-04-28T00:00:00"/>
    <d v="2011-05-03T00:00:00"/>
    <x v="1"/>
    <s v="MY-18295"/>
    <x v="501"/>
    <x v="1"/>
    <s v="United States"/>
    <s v="Baltimore"/>
    <x v="39"/>
    <n v="21215"/>
    <x v="3"/>
    <s v="OFF-AR-10004752"/>
    <x v="1"/>
    <s v="Art"/>
    <x v="1105"/>
    <n v="5.34"/>
    <n v="2"/>
    <n v="0"/>
    <n v="1.4952000000000001"/>
    <s v="Apr"/>
    <x v="41"/>
    <n v="0"/>
  </r>
  <r>
    <n v="1777"/>
    <s v="CA-2011-118976"/>
    <x v="2"/>
    <d v="2011-04-28T00:00:00"/>
    <d v="2011-05-03T00:00:00"/>
    <x v="1"/>
    <s v="MY-18295"/>
    <x v="501"/>
    <x v="1"/>
    <s v="United States"/>
    <s v="Baltimore"/>
    <x v="39"/>
    <n v="21215"/>
    <x v="3"/>
    <s v="OFF-LA-10000452"/>
    <x v="1"/>
    <s v="Labels"/>
    <x v="804"/>
    <n v="3.15"/>
    <n v="1"/>
    <n v="0"/>
    <n v="1.512"/>
    <s v="Apr"/>
    <x v="41"/>
    <n v="0"/>
  </r>
  <r>
    <n v="1778"/>
    <s v="CA-2012-105347"/>
    <x v="1"/>
    <d v="2012-11-24T00:00:00"/>
    <d v="2012-11-28T00:00:00"/>
    <x v="1"/>
    <s v="DP-13000"/>
    <x v="24"/>
    <x v="0"/>
    <s v="United States"/>
    <s v="Los Angeles"/>
    <x v="1"/>
    <n v="90004"/>
    <x v="1"/>
    <s v="OFF-PA-10000675"/>
    <x v="1"/>
    <s v="Paper"/>
    <x v="1106"/>
    <n v="368.91"/>
    <n v="9"/>
    <n v="0"/>
    <n v="180.76590000000002"/>
    <s v="Nov"/>
    <x v="6"/>
    <n v="1"/>
  </r>
  <r>
    <n v="1779"/>
    <s v="CA-2012-105347"/>
    <x v="1"/>
    <d v="2012-11-24T00:00:00"/>
    <d v="2012-11-28T00:00:00"/>
    <x v="1"/>
    <s v="DP-13000"/>
    <x v="24"/>
    <x v="0"/>
    <s v="United States"/>
    <s v="Los Angeles"/>
    <x v="1"/>
    <n v="90004"/>
    <x v="1"/>
    <s v="OFF-AR-10003045"/>
    <x v="1"/>
    <s v="Art"/>
    <x v="420"/>
    <n v="14.7"/>
    <n v="5"/>
    <n v="0"/>
    <n v="6.6150000000000002"/>
    <s v="Nov"/>
    <x v="6"/>
    <n v="0"/>
  </r>
  <r>
    <n v="1780"/>
    <s v="CA-2013-124667"/>
    <x v="0"/>
    <d v="2013-11-12T00:00:00"/>
    <d v="2013-11-17T00:00:00"/>
    <x v="1"/>
    <s v="BD-11770"/>
    <x v="420"/>
    <x v="0"/>
    <s v="United States"/>
    <s v="New York City"/>
    <x v="15"/>
    <n v="10011"/>
    <x v="3"/>
    <s v="TEC-AC-10003447"/>
    <x v="2"/>
    <s v="Accessories"/>
    <x v="798"/>
    <n v="59.97"/>
    <n v="3"/>
    <n v="0"/>
    <n v="14.992499999999996"/>
    <s v="Nov"/>
    <x v="0"/>
    <n v="1"/>
  </r>
  <r>
    <n v="1781"/>
    <s v="CA-2013-124667"/>
    <x v="0"/>
    <d v="2013-11-12T00:00:00"/>
    <d v="2013-11-17T00:00:00"/>
    <x v="1"/>
    <s v="BD-11770"/>
    <x v="420"/>
    <x v="0"/>
    <s v="United States"/>
    <s v="New York City"/>
    <x v="15"/>
    <n v="10011"/>
    <x v="3"/>
    <s v="OFF-ST-10002276"/>
    <x v="1"/>
    <s v="Storage"/>
    <x v="223"/>
    <n v="83.36"/>
    <n v="1"/>
    <n v="0"/>
    <n v="20.840000000000003"/>
    <s v="Nov"/>
    <x v="0"/>
    <n v="0"/>
  </r>
  <r>
    <n v="1782"/>
    <s v="CA-2012-111094"/>
    <x v="1"/>
    <d v="2012-07-09T00:00:00"/>
    <d v="2012-07-13T00:00:00"/>
    <x v="1"/>
    <s v="CB-12535"/>
    <x v="118"/>
    <x v="1"/>
    <s v="United States"/>
    <s v="Franklin"/>
    <x v="31"/>
    <n v="2038"/>
    <x v="3"/>
    <s v="OFF-PA-10001609"/>
    <x v="1"/>
    <s v="Paper"/>
    <x v="1107"/>
    <n v="6.58"/>
    <n v="2"/>
    <n v="0"/>
    <n v="3.0267999999999997"/>
    <s v="Jul"/>
    <x v="38"/>
    <n v="1"/>
  </r>
  <r>
    <n v="1783"/>
    <s v="CA-2012-111094"/>
    <x v="1"/>
    <d v="2012-07-09T00:00:00"/>
    <d v="2012-07-13T00:00:00"/>
    <x v="1"/>
    <s v="CB-12535"/>
    <x v="118"/>
    <x v="1"/>
    <s v="United States"/>
    <s v="Franklin"/>
    <x v="31"/>
    <n v="2038"/>
    <x v="3"/>
    <s v="OFF-BI-10001597"/>
    <x v="1"/>
    <s v="Binders"/>
    <x v="790"/>
    <n v="122.94"/>
    <n v="3"/>
    <n v="0"/>
    <n v="59.011199999999988"/>
    <s v="Jul"/>
    <x v="38"/>
    <n v="0"/>
  </r>
  <r>
    <n v="1784"/>
    <s v="CA-2014-166317"/>
    <x v="3"/>
    <d v="2014-09-23T00:00:00"/>
    <d v="2014-09-27T00:00:00"/>
    <x v="1"/>
    <s v="JE-15610"/>
    <x v="531"/>
    <x v="1"/>
    <s v="United States"/>
    <s v="Milwaukee"/>
    <x v="6"/>
    <n v="53209"/>
    <x v="2"/>
    <s v="OFF-PA-10004475"/>
    <x v="1"/>
    <s v="Paper"/>
    <x v="1063"/>
    <n v="219.84"/>
    <n v="4"/>
    <n v="0"/>
    <n v="107.7216"/>
    <s v="Sep"/>
    <x v="15"/>
    <n v="1"/>
  </r>
  <r>
    <n v="1785"/>
    <s v="CA-2014-166317"/>
    <x v="3"/>
    <d v="2014-09-23T00:00:00"/>
    <d v="2014-09-27T00:00:00"/>
    <x v="1"/>
    <s v="JE-15610"/>
    <x v="531"/>
    <x v="1"/>
    <s v="United States"/>
    <s v="Milwaukee"/>
    <x v="6"/>
    <n v="53209"/>
    <x v="2"/>
    <s v="TEC-AC-10004510"/>
    <x v="2"/>
    <s v="Accessories"/>
    <x v="944"/>
    <n v="98.16"/>
    <n v="6"/>
    <n v="0"/>
    <n v="9.8159999999999954"/>
    <s v="Sep"/>
    <x v="15"/>
    <n v="0"/>
  </r>
  <r>
    <n v="1786"/>
    <s v="CA-2014-166317"/>
    <x v="3"/>
    <d v="2014-09-23T00:00:00"/>
    <d v="2014-09-27T00:00:00"/>
    <x v="1"/>
    <s v="JE-15610"/>
    <x v="531"/>
    <x v="1"/>
    <s v="United States"/>
    <s v="Milwaukee"/>
    <x v="6"/>
    <n v="53209"/>
    <x v="2"/>
    <s v="OFF-BI-10002976"/>
    <x v="1"/>
    <s v="Binders"/>
    <x v="849"/>
    <n v="33.04"/>
    <n v="8"/>
    <n v="0"/>
    <n v="15.5288"/>
    <s v="Sep"/>
    <x v="15"/>
    <n v="0"/>
  </r>
  <r>
    <n v="1787"/>
    <s v="CA-2014-166317"/>
    <x v="3"/>
    <d v="2014-09-23T00:00:00"/>
    <d v="2014-09-27T00:00:00"/>
    <x v="1"/>
    <s v="JE-15610"/>
    <x v="531"/>
    <x v="1"/>
    <s v="United States"/>
    <s v="Milwaukee"/>
    <x v="6"/>
    <n v="53209"/>
    <x v="2"/>
    <s v="TEC-PH-10001615"/>
    <x v="2"/>
    <s v="Phones"/>
    <x v="1108"/>
    <n v="86.97"/>
    <n v="3"/>
    <n v="0"/>
    <n v="25.221299999999989"/>
    <s v="Sep"/>
    <x v="15"/>
    <n v="0"/>
  </r>
  <r>
    <n v="1788"/>
    <s v="CA-2012-154326"/>
    <x v="1"/>
    <d v="2012-02-15T00:00:00"/>
    <d v="2012-02-19T00:00:00"/>
    <x v="1"/>
    <s v="RP-19855"/>
    <x v="532"/>
    <x v="1"/>
    <s v="United States"/>
    <s v="Kenosha"/>
    <x v="6"/>
    <n v="53142"/>
    <x v="2"/>
    <s v="TEC-PH-10001819"/>
    <x v="2"/>
    <s v="Phones"/>
    <x v="805"/>
    <n v="134.97"/>
    <n v="3"/>
    <n v="0"/>
    <n v="64.785599999999988"/>
    <s v="Feb"/>
    <x v="36"/>
    <n v="1"/>
  </r>
  <r>
    <n v="1789"/>
    <s v="CA-2012-154326"/>
    <x v="1"/>
    <d v="2012-02-15T00:00:00"/>
    <d v="2012-02-19T00:00:00"/>
    <x v="1"/>
    <s v="RP-19855"/>
    <x v="532"/>
    <x v="1"/>
    <s v="United States"/>
    <s v="Kenosha"/>
    <x v="6"/>
    <n v="53142"/>
    <x v="2"/>
    <s v="TEC-PH-10000560"/>
    <x v="2"/>
    <s v="Phones"/>
    <x v="745"/>
    <n v="699.98"/>
    <n v="2"/>
    <n v="0"/>
    <n v="195.99440000000004"/>
    <s v="Feb"/>
    <x v="36"/>
    <n v="0"/>
  </r>
  <r>
    <n v="1790"/>
    <s v="CA-2012-154326"/>
    <x v="1"/>
    <d v="2012-02-15T00:00:00"/>
    <d v="2012-02-19T00:00:00"/>
    <x v="1"/>
    <s v="RP-19855"/>
    <x v="532"/>
    <x v="1"/>
    <s v="United States"/>
    <s v="Kenosha"/>
    <x v="6"/>
    <n v="53142"/>
    <x v="2"/>
    <s v="TEC-AC-10004568"/>
    <x v="2"/>
    <s v="Accessories"/>
    <x v="1109"/>
    <n v="139.94999999999999"/>
    <n v="5"/>
    <n v="0"/>
    <n v="26.590499999999988"/>
    <s v="Feb"/>
    <x v="36"/>
    <n v="0"/>
  </r>
  <r>
    <n v="1791"/>
    <s v="CA-2011-102008"/>
    <x v="2"/>
    <d v="2011-09-30T00:00:00"/>
    <d v="2011-10-04T00:00:00"/>
    <x v="1"/>
    <s v="RA-19915"/>
    <x v="154"/>
    <x v="0"/>
    <s v="United States"/>
    <s v="New York City"/>
    <x v="15"/>
    <n v="10011"/>
    <x v="3"/>
    <s v="OFF-PA-10004092"/>
    <x v="1"/>
    <s v="Paper"/>
    <x v="588"/>
    <n v="48.94"/>
    <n v="1"/>
    <n v="0"/>
    <n v="24.47"/>
    <s v="Sep"/>
    <x v="30"/>
    <n v="1"/>
  </r>
  <r>
    <n v="1792"/>
    <s v="CA-2011-120474"/>
    <x v="2"/>
    <d v="2011-12-01T00:00:00"/>
    <d v="2011-12-03T00:00:00"/>
    <x v="2"/>
    <s v="RP-19390"/>
    <x v="261"/>
    <x v="0"/>
    <s v="United States"/>
    <s v="Madison"/>
    <x v="6"/>
    <n v="53711"/>
    <x v="2"/>
    <s v="FUR-CH-10001854"/>
    <x v="0"/>
    <s v="Chairs"/>
    <x v="1110"/>
    <n v="2807.84"/>
    <n v="8"/>
    <n v="0"/>
    <n v="673.88160000000016"/>
    <s v="Dec"/>
    <x v="20"/>
    <n v="1"/>
  </r>
  <r>
    <n v="1793"/>
    <s v="CA-2011-120474"/>
    <x v="2"/>
    <d v="2011-12-01T00:00:00"/>
    <d v="2011-12-03T00:00:00"/>
    <x v="2"/>
    <s v="RP-19390"/>
    <x v="261"/>
    <x v="0"/>
    <s v="United States"/>
    <s v="Madison"/>
    <x v="6"/>
    <n v="53711"/>
    <x v="2"/>
    <s v="OFF-AR-10000475"/>
    <x v="1"/>
    <s v="Art"/>
    <x v="1111"/>
    <n v="46.64"/>
    <n v="4"/>
    <n v="0"/>
    <n v="12.592800000000004"/>
    <s v="Dec"/>
    <x v="20"/>
    <n v="0"/>
  </r>
  <r>
    <n v="1794"/>
    <s v="CA-2011-104773"/>
    <x v="2"/>
    <d v="2011-12-08T00:00:00"/>
    <d v="2011-12-13T00:00:00"/>
    <x v="1"/>
    <s v="TB-21175"/>
    <x v="533"/>
    <x v="1"/>
    <s v="United States"/>
    <s v="Houston"/>
    <x v="5"/>
    <n v="77041"/>
    <x v="2"/>
    <s v="OFF-ST-10000777"/>
    <x v="1"/>
    <s v="Storage"/>
    <x v="117"/>
    <n v="60.415999999999997"/>
    <n v="2"/>
    <n v="0.2"/>
    <n v="6.0416000000000025"/>
    <s v="Dec"/>
    <x v="20"/>
    <n v="1"/>
  </r>
  <r>
    <n v="1795"/>
    <s v="CA-2013-140774"/>
    <x v="0"/>
    <d v="2013-09-06T00:00:00"/>
    <d v="2013-09-11T00:00:00"/>
    <x v="1"/>
    <s v="BE-11455"/>
    <x v="534"/>
    <x v="2"/>
    <s v="United States"/>
    <s v="Olathe"/>
    <x v="41"/>
    <n v="66062"/>
    <x v="2"/>
    <s v="OFF-AR-10004022"/>
    <x v="1"/>
    <s v="Art"/>
    <x v="898"/>
    <n v="107.94"/>
    <n v="3"/>
    <n v="0"/>
    <n v="26.984999999999992"/>
    <s v="Sep"/>
    <x v="21"/>
    <n v="1"/>
  </r>
  <r>
    <n v="1796"/>
    <s v="US-2014-139465"/>
    <x v="3"/>
    <d v="2014-08-28T00:00:00"/>
    <d v="2014-08-31T00:00:00"/>
    <x v="2"/>
    <s v="MR-17545"/>
    <x v="280"/>
    <x v="2"/>
    <s v="United States"/>
    <s v="New York City"/>
    <x v="15"/>
    <n v="10024"/>
    <x v="3"/>
    <s v="OFF-ST-10002352"/>
    <x v="1"/>
    <s v="Storage"/>
    <x v="847"/>
    <n v="63.84"/>
    <n v="8"/>
    <n v="0"/>
    <n v="16.598399999999998"/>
    <s v="Aug"/>
    <x v="43"/>
    <n v="1"/>
  </r>
  <r>
    <n v="1797"/>
    <s v="US-2014-139465"/>
    <x v="3"/>
    <d v="2014-08-28T00:00:00"/>
    <d v="2014-08-31T00:00:00"/>
    <x v="2"/>
    <s v="MR-17545"/>
    <x v="280"/>
    <x v="2"/>
    <s v="United States"/>
    <s v="New York City"/>
    <x v="15"/>
    <n v="10024"/>
    <x v="3"/>
    <s v="TEC-PH-10000455"/>
    <x v="2"/>
    <s v="Phones"/>
    <x v="1112"/>
    <n v="347.96999999999997"/>
    <n v="3"/>
    <n v="0"/>
    <n v="100.91129999999997"/>
    <s v="Aug"/>
    <x v="43"/>
    <n v="0"/>
  </r>
  <r>
    <n v="1798"/>
    <s v="US-2014-139465"/>
    <x v="3"/>
    <d v="2014-08-28T00:00:00"/>
    <d v="2014-08-31T00:00:00"/>
    <x v="2"/>
    <s v="MR-17545"/>
    <x v="280"/>
    <x v="2"/>
    <s v="United States"/>
    <s v="New York City"/>
    <x v="15"/>
    <n v="10024"/>
    <x v="3"/>
    <s v="OFF-BI-10003910"/>
    <x v="1"/>
    <s v="Binders"/>
    <x v="8"/>
    <n v="37.008000000000003"/>
    <n v="6"/>
    <n v="0.2"/>
    <n v="11.565"/>
    <s v="Aug"/>
    <x v="43"/>
    <n v="0"/>
  </r>
  <r>
    <n v="1799"/>
    <s v="CA-2013-100965"/>
    <x v="0"/>
    <d v="2013-07-08T00:00:00"/>
    <d v="2013-07-12T00:00:00"/>
    <x v="1"/>
    <s v="RM-19375"/>
    <x v="528"/>
    <x v="0"/>
    <s v="United States"/>
    <s v="San Jose"/>
    <x v="1"/>
    <n v="95123"/>
    <x v="1"/>
    <s v="FUR-FU-10003039"/>
    <x v="0"/>
    <s v="Furnishings"/>
    <x v="479"/>
    <n v="215.65"/>
    <n v="5"/>
    <n v="0"/>
    <n v="73.320999999999998"/>
    <s v="Jul"/>
    <x v="16"/>
    <n v="1"/>
  </r>
  <r>
    <n v="1800"/>
    <s v="CA-2013-121034"/>
    <x v="0"/>
    <d v="2013-08-09T00:00:00"/>
    <d v="2013-08-11T00:00:00"/>
    <x v="0"/>
    <s v="JF-15565"/>
    <x v="535"/>
    <x v="0"/>
    <s v="United States"/>
    <s v="Dallas"/>
    <x v="5"/>
    <n v="75081"/>
    <x v="2"/>
    <s v="OFF-FA-10000585"/>
    <x v="1"/>
    <s v="Fasteners"/>
    <x v="202"/>
    <n v="11.168000000000001"/>
    <n v="4"/>
    <n v="0.2"/>
    <n v="3.6295999999999995"/>
    <s v="Aug"/>
    <x v="28"/>
    <n v="1"/>
  </r>
  <r>
    <n v="1801"/>
    <s v="CA-2013-121034"/>
    <x v="0"/>
    <d v="2013-08-09T00:00:00"/>
    <d v="2013-08-11T00:00:00"/>
    <x v="0"/>
    <s v="JF-15565"/>
    <x v="535"/>
    <x v="0"/>
    <s v="United States"/>
    <s v="Dallas"/>
    <x v="5"/>
    <n v="75081"/>
    <x v="2"/>
    <s v="OFF-PA-10001994"/>
    <x v="1"/>
    <s v="Paper"/>
    <x v="1113"/>
    <n v="53.952000000000005"/>
    <n v="3"/>
    <n v="0.2"/>
    <n v="17.534399999999998"/>
    <s v="Aug"/>
    <x v="28"/>
    <n v="0"/>
  </r>
  <r>
    <n v="1802"/>
    <s v="CA-2013-149461"/>
    <x v="0"/>
    <d v="2013-11-14T00:00:00"/>
    <d v="2013-11-20T00:00:00"/>
    <x v="1"/>
    <s v="AS-10135"/>
    <x v="216"/>
    <x v="2"/>
    <s v="United States"/>
    <s v="Auburn"/>
    <x v="4"/>
    <n v="98002"/>
    <x v="1"/>
    <s v="FUR-FU-10004270"/>
    <x v="0"/>
    <s v="Furnishings"/>
    <x v="989"/>
    <n v="4.18"/>
    <n v="1"/>
    <n v="0"/>
    <n v="1.5047999999999999"/>
    <s v="Nov"/>
    <x v="0"/>
    <n v="1"/>
  </r>
  <r>
    <n v="1803"/>
    <s v="CA-2014-158379"/>
    <x v="3"/>
    <d v="2014-09-23T00:00:00"/>
    <d v="2014-09-27T00:00:00"/>
    <x v="0"/>
    <s v="JA-15970"/>
    <x v="350"/>
    <x v="0"/>
    <s v="United States"/>
    <s v="Philadelphia"/>
    <x v="9"/>
    <n v="19134"/>
    <x v="3"/>
    <s v="OFF-BI-10002498"/>
    <x v="1"/>
    <s v="Binders"/>
    <x v="435"/>
    <n v="5.6070000000000011"/>
    <n v="1"/>
    <n v="0.7"/>
    <n v="-4.2987000000000002"/>
    <s v="Sep"/>
    <x v="15"/>
    <n v="1"/>
  </r>
  <r>
    <n v="1804"/>
    <s v="CA-2014-158379"/>
    <x v="3"/>
    <d v="2014-09-23T00:00:00"/>
    <d v="2014-09-27T00:00:00"/>
    <x v="0"/>
    <s v="JA-15970"/>
    <x v="350"/>
    <x v="0"/>
    <s v="United States"/>
    <s v="Philadelphia"/>
    <x v="9"/>
    <n v="19134"/>
    <x v="3"/>
    <s v="OFF-SU-10002881"/>
    <x v="1"/>
    <s v="Supplies"/>
    <x v="461"/>
    <n v="4663.7360000000008"/>
    <n v="7"/>
    <n v="0.2"/>
    <n v="-1049.3406"/>
    <s v="Sep"/>
    <x v="15"/>
    <n v="0"/>
  </r>
  <r>
    <n v="1805"/>
    <s v="CA-2014-158379"/>
    <x v="3"/>
    <d v="2014-09-23T00:00:00"/>
    <d v="2014-09-27T00:00:00"/>
    <x v="0"/>
    <s v="JA-15970"/>
    <x v="350"/>
    <x v="0"/>
    <s v="United States"/>
    <s v="Philadelphia"/>
    <x v="9"/>
    <n v="19134"/>
    <x v="3"/>
    <s v="TEC-AC-10002926"/>
    <x v="2"/>
    <s v="Accessories"/>
    <x v="1114"/>
    <n v="79.984000000000009"/>
    <n v="2"/>
    <n v="0.2"/>
    <n v="22.995400000000004"/>
    <s v="Sep"/>
    <x v="15"/>
    <n v="0"/>
  </r>
  <r>
    <n v="1806"/>
    <s v="US-2013-116729"/>
    <x v="0"/>
    <d v="2013-12-26T00:00:00"/>
    <d v="2013-12-29T00:00:00"/>
    <x v="2"/>
    <s v="GK-14620"/>
    <x v="136"/>
    <x v="1"/>
    <s v="United States"/>
    <s v="Los Angeles"/>
    <x v="1"/>
    <n v="90049"/>
    <x v="1"/>
    <s v="TEC-PH-10002200"/>
    <x v="2"/>
    <s v="Phones"/>
    <x v="868"/>
    <n v="2575.944"/>
    <n v="7"/>
    <n v="0.2"/>
    <n v="257.59440000000029"/>
    <s v="Dec"/>
    <x v="5"/>
    <n v="1"/>
  </r>
  <r>
    <n v="1807"/>
    <s v="US-2013-116729"/>
    <x v="0"/>
    <d v="2013-12-26T00:00:00"/>
    <d v="2013-12-29T00:00:00"/>
    <x v="2"/>
    <s v="GK-14620"/>
    <x v="136"/>
    <x v="1"/>
    <s v="United States"/>
    <s v="Los Angeles"/>
    <x v="1"/>
    <n v="90049"/>
    <x v="1"/>
    <s v="OFF-PA-10002005"/>
    <x v="1"/>
    <s v="Paper"/>
    <x v="505"/>
    <n v="45.36"/>
    <n v="7"/>
    <n v="0"/>
    <n v="21.772800000000004"/>
    <s v="Dec"/>
    <x v="5"/>
    <n v="0"/>
  </r>
  <r>
    <n v="1808"/>
    <s v="US-2013-116729"/>
    <x v="0"/>
    <d v="2013-12-26T00:00:00"/>
    <d v="2013-12-29T00:00:00"/>
    <x v="2"/>
    <s v="GK-14620"/>
    <x v="136"/>
    <x v="1"/>
    <s v="United States"/>
    <s v="Los Angeles"/>
    <x v="1"/>
    <n v="90049"/>
    <x v="1"/>
    <s v="TEC-AC-10001465"/>
    <x v="2"/>
    <s v="Accessories"/>
    <x v="473"/>
    <n v="254.24"/>
    <n v="7"/>
    <n v="0"/>
    <n v="76.271999999999977"/>
    <s v="Dec"/>
    <x v="5"/>
    <n v="0"/>
  </r>
  <r>
    <n v="1809"/>
    <s v="CA-2013-164938"/>
    <x v="0"/>
    <d v="2013-02-11T00:00:00"/>
    <d v="2013-02-13T00:00:00"/>
    <x v="2"/>
    <s v="PB-19210"/>
    <x v="536"/>
    <x v="1"/>
    <s v="United States"/>
    <s v="Tulsa"/>
    <x v="26"/>
    <n v="74133"/>
    <x v="2"/>
    <s v="TEC-PH-10004897"/>
    <x v="2"/>
    <s v="Phones"/>
    <x v="1115"/>
    <n v="69.930000000000007"/>
    <n v="7"/>
    <n v="0"/>
    <n v="0.69929999999999914"/>
    <s v="Feb"/>
    <x v="47"/>
    <n v="1"/>
  </r>
  <r>
    <n v="1810"/>
    <s v="CA-2013-165484"/>
    <x v="0"/>
    <d v="2013-10-24T00:00:00"/>
    <d v="2013-10-30T00:00:00"/>
    <x v="1"/>
    <s v="HK-14890"/>
    <x v="96"/>
    <x v="1"/>
    <s v="United States"/>
    <s v="Chicago"/>
    <x v="10"/>
    <n v="60610"/>
    <x v="2"/>
    <s v="FUR-FU-10001196"/>
    <x v="0"/>
    <s v="Furnishings"/>
    <x v="1116"/>
    <n v="16.155999999999999"/>
    <n v="7"/>
    <n v="0.6"/>
    <n v="-12.116999999999999"/>
    <s v="Oct"/>
    <x v="32"/>
    <n v="1"/>
  </r>
  <r>
    <n v="1811"/>
    <s v="CA-2013-165484"/>
    <x v="0"/>
    <d v="2013-10-24T00:00:00"/>
    <d v="2013-10-30T00:00:00"/>
    <x v="1"/>
    <s v="HK-14890"/>
    <x v="96"/>
    <x v="1"/>
    <s v="United States"/>
    <s v="Chicago"/>
    <x v="10"/>
    <n v="60610"/>
    <x v="2"/>
    <s v="OFF-PA-10000595"/>
    <x v="1"/>
    <s v="Paper"/>
    <x v="1117"/>
    <n v="54.816000000000003"/>
    <n v="3"/>
    <n v="0.2"/>
    <n v="17.815199999999997"/>
    <s v="Oct"/>
    <x v="32"/>
    <n v="0"/>
  </r>
  <r>
    <n v="1812"/>
    <s v="CA-2011-132612"/>
    <x v="2"/>
    <d v="2011-06-09T00:00:00"/>
    <d v="2011-06-11T00:00:00"/>
    <x v="0"/>
    <s v="FO-14305"/>
    <x v="383"/>
    <x v="0"/>
    <s v="United States"/>
    <s v="Harrisonburg"/>
    <x v="17"/>
    <n v="22801"/>
    <x v="0"/>
    <s v="FUR-TA-10004534"/>
    <x v="0"/>
    <s v="Tables"/>
    <x v="121"/>
    <n v="1441.3"/>
    <n v="7"/>
    <n v="0"/>
    <n v="245.0209999999999"/>
    <s v="Jun"/>
    <x v="3"/>
    <n v="1"/>
  </r>
  <r>
    <n v="1813"/>
    <s v="US-2014-161193"/>
    <x v="3"/>
    <d v="2014-11-21T00:00:00"/>
    <d v="2014-11-27T00:00:00"/>
    <x v="1"/>
    <s v="BT-11680"/>
    <x v="537"/>
    <x v="0"/>
    <s v="United States"/>
    <s v="Newark"/>
    <x v="24"/>
    <n v="43055"/>
    <x v="3"/>
    <s v="FUR-FU-10001861"/>
    <x v="0"/>
    <s v="Furnishings"/>
    <x v="272"/>
    <n v="77.599999999999994"/>
    <n v="5"/>
    <n v="0.2"/>
    <n v="28.129999999999995"/>
    <s v="Nov"/>
    <x v="23"/>
    <n v="1"/>
  </r>
  <r>
    <n v="1814"/>
    <s v="US-2014-161193"/>
    <x v="3"/>
    <d v="2014-11-21T00:00:00"/>
    <d v="2014-11-27T00:00:00"/>
    <x v="1"/>
    <s v="BT-11680"/>
    <x v="537"/>
    <x v="0"/>
    <s v="United States"/>
    <s v="Newark"/>
    <x v="24"/>
    <n v="43055"/>
    <x v="3"/>
    <s v="FUR-FU-10000206"/>
    <x v="0"/>
    <s v="Furnishings"/>
    <x v="392"/>
    <n v="4.6560000000000006"/>
    <n v="2"/>
    <n v="0.2"/>
    <n v="1.5713999999999997"/>
    <s v="Nov"/>
    <x v="23"/>
    <n v="0"/>
  </r>
  <r>
    <n v="1815"/>
    <s v="CA-2012-131597"/>
    <x v="1"/>
    <d v="2012-09-14T00:00:00"/>
    <d v="2012-09-18T00:00:00"/>
    <x v="1"/>
    <s v="SP-20620"/>
    <x v="407"/>
    <x v="1"/>
    <s v="United States"/>
    <s v="Los Angeles"/>
    <x v="1"/>
    <n v="90045"/>
    <x v="1"/>
    <s v="FUR-TA-10002607"/>
    <x v="0"/>
    <s v="Tables"/>
    <x v="221"/>
    <n v="170.13600000000002"/>
    <n v="3"/>
    <n v="0.2"/>
    <n v="-8.5067999999999913"/>
    <s v="Sep"/>
    <x v="11"/>
    <n v="1"/>
  </r>
  <r>
    <n v="1816"/>
    <s v="CA-2012-164833"/>
    <x v="1"/>
    <d v="2012-06-04T00:00:00"/>
    <d v="2012-06-04T00:00:00"/>
    <x v="3"/>
    <s v="LL-16840"/>
    <x v="328"/>
    <x v="0"/>
    <s v="United States"/>
    <s v="Seattle"/>
    <x v="4"/>
    <n v="98105"/>
    <x v="1"/>
    <s v="OFF-LA-10000443"/>
    <x v="1"/>
    <s v="Labels"/>
    <x v="1118"/>
    <n v="7.38"/>
    <n v="2"/>
    <n v="0"/>
    <n v="3.4685999999999999"/>
    <s v="Jun"/>
    <x v="40"/>
    <n v="1"/>
  </r>
  <r>
    <n v="1817"/>
    <s v="CA-2012-164833"/>
    <x v="1"/>
    <d v="2012-06-04T00:00:00"/>
    <d v="2012-06-04T00:00:00"/>
    <x v="3"/>
    <s v="LL-16840"/>
    <x v="328"/>
    <x v="0"/>
    <s v="United States"/>
    <s v="Seattle"/>
    <x v="4"/>
    <n v="98105"/>
    <x v="1"/>
    <s v="OFF-AR-10004685"/>
    <x v="1"/>
    <s v="Art"/>
    <x v="181"/>
    <n v="9.26"/>
    <n v="2"/>
    <n v="0"/>
    <n v="3.0557999999999996"/>
    <s v="Jun"/>
    <x v="40"/>
    <n v="0"/>
  </r>
  <r>
    <n v="1818"/>
    <s v="CA-2012-125423"/>
    <x v="1"/>
    <d v="2012-12-13T00:00:00"/>
    <d v="2012-12-15T00:00:00"/>
    <x v="0"/>
    <s v="MC-17575"/>
    <x v="430"/>
    <x v="0"/>
    <s v="United States"/>
    <s v="Los Angeles"/>
    <x v="1"/>
    <n v="90036"/>
    <x v="1"/>
    <s v="OFF-LA-10001771"/>
    <x v="1"/>
    <s v="Labels"/>
    <x v="1119"/>
    <n v="9.9600000000000009"/>
    <n v="2"/>
    <n v="0"/>
    <n v="4.5815999999999999"/>
    <s v="Dec"/>
    <x v="14"/>
    <n v="1"/>
  </r>
  <r>
    <n v="1819"/>
    <s v="US-2011-130379"/>
    <x v="2"/>
    <d v="2011-05-25T00:00:00"/>
    <d v="2011-05-29T00:00:00"/>
    <x v="1"/>
    <s v="JL-15235"/>
    <x v="538"/>
    <x v="0"/>
    <s v="United States"/>
    <s v="Chicago"/>
    <x v="10"/>
    <n v="60623"/>
    <x v="2"/>
    <s v="OFF-AP-10001394"/>
    <x v="1"/>
    <s v="Appliances"/>
    <x v="1120"/>
    <n v="75.59999999999998"/>
    <n v="2"/>
    <n v="0.8"/>
    <n v="-166.32000000000005"/>
    <s v="May"/>
    <x v="8"/>
    <n v="1"/>
  </r>
  <r>
    <n v="1820"/>
    <s v="US-2011-130379"/>
    <x v="2"/>
    <d v="2011-05-25T00:00:00"/>
    <d v="2011-05-29T00:00:00"/>
    <x v="1"/>
    <s v="JL-15235"/>
    <x v="538"/>
    <x v="0"/>
    <s v="United States"/>
    <s v="Chicago"/>
    <x v="10"/>
    <n v="60623"/>
    <x v="2"/>
    <s v="FUR-FU-10002553"/>
    <x v="0"/>
    <s v="Furnishings"/>
    <x v="1121"/>
    <n v="29.32"/>
    <n v="2"/>
    <n v="0.6"/>
    <n v="-24.188999999999993"/>
    <s v="May"/>
    <x v="8"/>
    <n v="0"/>
  </r>
  <r>
    <n v="1821"/>
    <s v="CA-2013-168956"/>
    <x v="0"/>
    <d v="2013-02-16T00:00:00"/>
    <d v="2013-02-20T00:00:00"/>
    <x v="1"/>
    <s v="EA-14035"/>
    <x v="105"/>
    <x v="1"/>
    <s v="United States"/>
    <s v="Chicago"/>
    <x v="10"/>
    <n v="60623"/>
    <x v="2"/>
    <s v="OFF-AP-10004233"/>
    <x v="1"/>
    <s v="Appliances"/>
    <x v="1122"/>
    <n v="92.063999999999979"/>
    <n v="6"/>
    <n v="0.8"/>
    <n v="-225.55680000000007"/>
    <s v="Feb"/>
    <x v="47"/>
    <n v="1"/>
  </r>
  <r>
    <n v="1822"/>
    <s v="CA-2013-168956"/>
    <x v="0"/>
    <d v="2013-02-16T00:00:00"/>
    <d v="2013-02-20T00:00:00"/>
    <x v="1"/>
    <s v="EA-14035"/>
    <x v="105"/>
    <x v="1"/>
    <s v="United States"/>
    <s v="Chicago"/>
    <x v="10"/>
    <n v="60623"/>
    <x v="2"/>
    <s v="OFF-FA-10000304"/>
    <x v="1"/>
    <s v="Fasteners"/>
    <x v="52"/>
    <n v="6.9760000000000009"/>
    <n v="4"/>
    <n v="0.2"/>
    <n v="1.8312000000000004"/>
    <s v="Feb"/>
    <x v="47"/>
    <n v="0"/>
  </r>
  <r>
    <n v="1823"/>
    <s v="CA-2013-168956"/>
    <x v="0"/>
    <d v="2013-02-16T00:00:00"/>
    <d v="2013-02-20T00:00:00"/>
    <x v="1"/>
    <s v="EA-14035"/>
    <x v="105"/>
    <x v="1"/>
    <s v="United States"/>
    <s v="Chicago"/>
    <x v="10"/>
    <n v="60623"/>
    <x v="2"/>
    <s v="FUR-CH-10004754"/>
    <x v="0"/>
    <s v="Chairs"/>
    <x v="1123"/>
    <n v="62.957999999999998"/>
    <n v="3"/>
    <n v="0.3"/>
    <n v="-2.6981999999999999"/>
    <s v="Feb"/>
    <x v="47"/>
    <n v="0"/>
  </r>
  <r>
    <n v="1824"/>
    <s v="CA-2013-168956"/>
    <x v="0"/>
    <d v="2013-02-16T00:00:00"/>
    <d v="2013-02-20T00:00:00"/>
    <x v="1"/>
    <s v="EA-14035"/>
    <x v="105"/>
    <x v="1"/>
    <s v="United States"/>
    <s v="Chicago"/>
    <x v="10"/>
    <n v="60623"/>
    <x v="2"/>
    <s v="OFF-PA-10000809"/>
    <x v="1"/>
    <s v="Paper"/>
    <x v="1124"/>
    <n v="5.1840000000000011"/>
    <n v="1"/>
    <n v="0.2"/>
    <n v="1.8144"/>
    <s v="Feb"/>
    <x v="47"/>
    <n v="0"/>
  </r>
  <r>
    <n v="1825"/>
    <s v="CA-2013-167507"/>
    <x v="0"/>
    <d v="2013-12-23T00:00:00"/>
    <d v="2013-12-29T00:00:00"/>
    <x v="1"/>
    <s v="SA-20830"/>
    <x v="193"/>
    <x v="0"/>
    <s v="United States"/>
    <s v="Redmond"/>
    <x v="21"/>
    <n v="97756"/>
    <x v="1"/>
    <s v="OFF-BI-10003694"/>
    <x v="1"/>
    <s v="Binders"/>
    <x v="850"/>
    <n v="31.32"/>
    <n v="10"/>
    <n v="0.7"/>
    <n v="-25.05599999999999"/>
    <s v="Dec"/>
    <x v="5"/>
    <n v="1"/>
  </r>
  <r>
    <n v="1826"/>
    <s v="CA-2013-167507"/>
    <x v="0"/>
    <d v="2013-12-23T00:00:00"/>
    <d v="2013-12-29T00:00:00"/>
    <x v="1"/>
    <s v="SA-20830"/>
    <x v="193"/>
    <x v="0"/>
    <s v="United States"/>
    <s v="Redmond"/>
    <x v="21"/>
    <n v="97756"/>
    <x v="1"/>
    <s v="FUR-FU-10001935"/>
    <x v="0"/>
    <s v="Furnishings"/>
    <x v="341"/>
    <n v="11.840000000000002"/>
    <n v="4"/>
    <n v="0.2"/>
    <n v="3.108000000000001"/>
    <s v="Dec"/>
    <x v="5"/>
    <n v="0"/>
  </r>
  <r>
    <n v="1827"/>
    <s v="CA-2013-167507"/>
    <x v="0"/>
    <d v="2013-12-23T00:00:00"/>
    <d v="2013-12-29T00:00:00"/>
    <x v="1"/>
    <s v="SA-20830"/>
    <x v="193"/>
    <x v="0"/>
    <s v="United States"/>
    <s v="Redmond"/>
    <x v="21"/>
    <n v="97756"/>
    <x v="1"/>
    <s v="FUR-FU-10002878"/>
    <x v="0"/>
    <s v="Furnishings"/>
    <x v="1125"/>
    <n v="22.784000000000002"/>
    <n v="1"/>
    <n v="0.2"/>
    <n v="4.8416000000000006"/>
    <s v="Dec"/>
    <x v="5"/>
    <n v="0"/>
  </r>
  <r>
    <n v="1828"/>
    <s v="CA-2013-109344"/>
    <x v="0"/>
    <d v="2013-02-08T00:00:00"/>
    <d v="2013-02-11T00:00:00"/>
    <x v="0"/>
    <s v="CH-12070"/>
    <x v="539"/>
    <x v="2"/>
    <s v="United States"/>
    <s v="Raleigh"/>
    <x v="3"/>
    <n v="27604"/>
    <x v="0"/>
    <s v="TEC-PH-10002624"/>
    <x v="2"/>
    <s v="Phones"/>
    <x v="1126"/>
    <n v="1127.9760000000001"/>
    <n v="3"/>
    <n v="0.2"/>
    <n v="126.8972999999998"/>
    <s v="Feb"/>
    <x v="47"/>
    <n v="1"/>
  </r>
  <r>
    <n v="1829"/>
    <s v="US-2012-140851"/>
    <x v="1"/>
    <d v="2012-07-13T00:00:00"/>
    <d v="2012-07-15T00:00:00"/>
    <x v="0"/>
    <s v="ND-18460"/>
    <x v="540"/>
    <x v="1"/>
    <s v="United States"/>
    <s v="Macon"/>
    <x v="32"/>
    <n v="31204"/>
    <x v="0"/>
    <s v="OFF-PA-10000019"/>
    <x v="1"/>
    <s v="Paper"/>
    <x v="704"/>
    <n v="38.880000000000003"/>
    <n v="6"/>
    <n v="0"/>
    <n v="18.662400000000002"/>
    <s v="Jul"/>
    <x v="38"/>
    <n v="1"/>
  </r>
  <r>
    <n v="1830"/>
    <s v="CA-2011-103373"/>
    <x v="2"/>
    <d v="2011-05-18T00:00:00"/>
    <d v="2011-05-24T00:00:00"/>
    <x v="1"/>
    <s v="BS-11755"/>
    <x v="94"/>
    <x v="0"/>
    <s v="United States"/>
    <s v="Cleveland"/>
    <x v="24"/>
    <n v="44105"/>
    <x v="3"/>
    <s v="TEC-PH-10002885"/>
    <x v="2"/>
    <s v="Phones"/>
    <x v="1127"/>
    <n v="779.79600000000005"/>
    <n v="2"/>
    <n v="0.4"/>
    <n v="-168.95579999999995"/>
    <s v="May"/>
    <x v="8"/>
    <n v="1"/>
  </r>
  <r>
    <n v="1831"/>
    <s v="CA-2014-145884"/>
    <x v="3"/>
    <d v="2014-10-22T00:00:00"/>
    <d v="2014-10-22T00:00:00"/>
    <x v="3"/>
    <s v="SL-20155"/>
    <x v="359"/>
    <x v="2"/>
    <s v="United States"/>
    <s v="Muskogee"/>
    <x v="26"/>
    <n v="74403"/>
    <x v="2"/>
    <s v="TEC-PH-10000895"/>
    <x v="2"/>
    <s v="Phones"/>
    <x v="1128"/>
    <n v="1439.92"/>
    <n v="8"/>
    <n v="0"/>
    <n v="374.37920000000008"/>
    <s v="Oct"/>
    <x v="13"/>
    <n v="1"/>
  </r>
  <r>
    <n v="1832"/>
    <s v="CA-2014-145884"/>
    <x v="3"/>
    <d v="2014-10-22T00:00:00"/>
    <d v="2014-10-22T00:00:00"/>
    <x v="3"/>
    <s v="SL-20155"/>
    <x v="359"/>
    <x v="2"/>
    <s v="United States"/>
    <s v="Muskogee"/>
    <x v="26"/>
    <n v="74403"/>
    <x v="2"/>
    <s v="FUR-TA-10002356"/>
    <x v="0"/>
    <s v="Tables"/>
    <x v="728"/>
    <n v="262.11"/>
    <n v="1"/>
    <n v="0"/>
    <n v="62.906399999999991"/>
    <s v="Oct"/>
    <x v="13"/>
    <n v="0"/>
  </r>
  <r>
    <n v="1833"/>
    <s v="CA-2012-131422"/>
    <x v="1"/>
    <d v="2012-11-05T00:00:00"/>
    <d v="2012-11-09T00:00:00"/>
    <x v="1"/>
    <s v="GB-14530"/>
    <x v="334"/>
    <x v="1"/>
    <s v="United States"/>
    <s v="Monroe"/>
    <x v="3"/>
    <n v="28110"/>
    <x v="0"/>
    <s v="FUR-CH-10001270"/>
    <x v="0"/>
    <s v="Chairs"/>
    <x v="851"/>
    <n v="207"/>
    <n v="3"/>
    <n v="0.2"/>
    <n v="25.874999999999972"/>
    <s v="Nov"/>
    <x v="6"/>
    <n v="1"/>
  </r>
  <r>
    <n v="1834"/>
    <s v="CA-2014-162691"/>
    <x v="3"/>
    <d v="2014-08-02T00:00:00"/>
    <d v="2014-08-08T00:00:00"/>
    <x v="1"/>
    <s v="AS-10045"/>
    <x v="442"/>
    <x v="1"/>
    <s v="United States"/>
    <s v="Austin"/>
    <x v="5"/>
    <n v="78745"/>
    <x v="2"/>
    <s v="TEC-MA-10000488"/>
    <x v="2"/>
    <s v="Machines"/>
    <x v="1129"/>
    <n v="1439.982"/>
    <n v="3"/>
    <n v="0.4"/>
    <n v="-263.99670000000026"/>
    <s v="Aug"/>
    <x v="43"/>
    <n v="1"/>
  </r>
  <r>
    <n v="1835"/>
    <s v="CA-2014-162691"/>
    <x v="3"/>
    <d v="2014-08-02T00:00:00"/>
    <d v="2014-08-08T00:00:00"/>
    <x v="1"/>
    <s v="AS-10045"/>
    <x v="442"/>
    <x v="1"/>
    <s v="United States"/>
    <s v="Austin"/>
    <x v="5"/>
    <n v="78745"/>
    <x v="2"/>
    <s v="OFF-PA-10003729"/>
    <x v="1"/>
    <s v="Paper"/>
    <x v="1130"/>
    <n v="36.288000000000011"/>
    <n v="7"/>
    <n v="0.2"/>
    <n v="12.700800000000001"/>
    <s v="Aug"/>
    <x v="43"/>
    <n v="0"/>
  </r>
  <r>
    <n v="1836"/>
    <s v="CA-2011-141278"/>
    <x v="2"/>
    <d v="2011-06-21T00:00:00"/>
    <d v="2011-06-24T00:00:00"/>
    <x v="2"/>
    <s v="RM-19375"/>
    <x v="528"/>
    <x v="0"/>
    <s v="United States"/>
    <s v="Meriden"/>
    <x v="29"/>
    <n v="6450"/>
    <x v="3"/>
    <s v="OFF-AR-10003056"/>
    <x v="1"/>
    <s v="Art"/>
    <x v="18"/>
    <n v="21.400000000000002"/>
    <n v="5"/>
    <n v="0"/>
    <n v="6.2059999999999977"/>
    <s v="Jun"/>
    <x v="3"/>
    <n v="1"/>
  </r>
  <r>
    <n v="1837"/>
    <s v="CA-2014-122693"/>
    <x v="3"/>
    <d v="2014-02-20T00:00:00"/>
    <d v="2014-02-22T00:00:00"/>
    <x v="0"/>
    <s v="NH-18610"/>
    <x v="468"/>
    <x v="1"/>
    <s v="United States"/>
    <s v="Roswell"/>
    <x v="32"/>
    <n v="30076"/>
    <x v="0"/>
    <s v="OFF-AP-10002518"/>
    <x v="1"/>
    <s v="Appliances"/>
    <x v="158"/>
    <n v="1245.8599999999999"/>
    <n v="7"/>
    <n v="0"/>
    <n v="361.29939999999988"/>
    <s v="Feb"/>
    <x v="31"/>
    <n v="1"/>
  </r>
  <r>
    <n v="1838"/>
    <s v="CA-2011-117345"/>
    <x v="2"/>
    <d v="2011-08-01T00:00:00"/>
    <d v="2011-08-05T00:00:00"/>
    <x v="1"/>
    <s v="BF-10975"/>
    <x v="541"/>
    <x v="1"/>
    <s v="United States"/>
    <s v="Charlotte"/>
    <x v="3"/>
    <n v="28205"/>
    <x v="0"/>
    <s v="OFF-LA-10000240"/>
    <x v="1"/>
    <s v="Labels"/>
    <x v="2"/>
    <n v="17.544"/>
    <n v="3"/>
    <n v="0.2"/>
    <n v="5.9210999999999983"/>
    <s v="Aug"/>
    <x v="9"/>
    <n v="1"/>
  </r>
  <r>
    <n v="1839"/>
    <s v="CA-2011-117345"/>
    <x v="2"/>
    <d v="2011-08-01T00:00:00"/>
    <d v="2011-08-05T00:00:00"/>
    <x v="1"/>
    <s v="BF-10975"/>
    <x v="541"/>
    <x v="1"/>
    <s v="United States"/>
    <s v="Charlotte"/>
    <x v="3"/>
    <n v="28205"/>
    <x v="0"/>
    <s v="FUR-FU-10000629"/>
    <x v="0"/>
    <s v="Furnishings"/>
    <x v="93"/>
    <n v="44.128"/>
    <n v="4"/>
    <n v="0.2"/>
    <n v="12.135200000000001"/>
    <s v="Aug"/>
    <x v="9"/>
    <n v="0"/>
  </r>
  <r>
    <n v="1840"/>
    <s v="CA-2011-117345"/>
    <x v="2"/>
    <d v="2011-08-01T00:00:00"/>
    <d v="2011-08-05T00:00:00"/>
    <x v="1"/>
    <s v="BF-10975"/>
    <x v="541"/>
    <x v="1"/>
    <s v="United States"/>
    <s v="Charlotte"/>
    <x v="3"/>
    <n v="28205"/>
    <x v="0"/>
    <s v="OFF-AP-10001005"/>
    <x v="1"/>
    <s v="Appliances"/>
    <x v="1131"/>
    <n v="62.920000000000009"/>
    <n v="1"/>
    <n v="0.2"/>
    <n v="10.224499999999994"/>
    <s v="Aug"/>
    <x v="9"/>
    <n v="0"/>
  </r>
  <r>
    <n v="1841"/>
    <s v="CA-2011-117345"/>
    <x v="2"/>
    <d v="2011-08-01T00:00:00"/>
    <d v="2011-08-05T00:00:00"/>
    <x v="1"/>
    <s v="BF-10975"/>
    <x v="541"/>
    <x v="1"/>
    <s v="United States"/>
    <s v="Charlotte"/>
    <x v="3"/>
    <n v="28205"/>
    <x v="0"/>
    <s v="OFF-PA-10002377"/>
    <x v="1"/>
    <s v="Paper"/>
    <x v="127"/>
    <n v="78.304000000000002"/>
    <n v="2"/>
    <n v="0.2"/>
    <n v="29.363999999999997"/>
    <s v="Aug"/>
    <x v="9"/>
    <n v="0"/>
  </r>
  <r>
    <n v="1842"/>
    <s v="CA-2013-157763"/>
    <x v="0"/>
    <d v="2013-07-19T00:00:00"/>
    <d v="2013-07-24T00:00:00"/>
    <x v="1"/>
    <s v="KH-16330"/>
    <x v="542"/>
    <x v="1"/>
    <s v="United States"/>
    <s v="Bowling Green"/>
    <x v="0"/>
    <n v="42104"/>
    <x v="0"/>
    <s v="FUR-CH-10000988"/>
    <x v="0"/>
    <s v="Chairs"/>
    <x v="1132"/>
    <n v="140.81"/>
    <n v="1"/>
    <n v="0"/>
    <n v="39.4268"/>
    <s v="Jul"/>
    <x v="16"/>
    <n v="1"/>
  </r>
  <r>
    <n v="1843"/>
    <s v="CA-2012-135391"/>
    <x v="1"/>
    <d v="2012-02-09T00:00:00"/>
    <d v="2012-02-11T00:00:00"/>
    <x v="0"/>
    <s v="FA-14230"/>
    <x v="135"/>
    <x v="1"/>
    <s v="United States"/>
    <s v="San Antonio"/>
    <x v="5"/>
    <n v="78207"/>
    <x v="2"/>
    <s v="OFF-LA-10001074"/>
    <x v="1"/>
    <s v="Labels"/>
    <x v="297"/>
    <n v="40.096000000000004"/>
    <n v="4"/>
    <n v="0.2"/>
    <n v="13.532399999999996"/>
    <s v="Feb"/>
    <x v="36"/>
    <n v="1"/>
  </r>
  <r>
    <n v="1844"/>
    <s v="CA-2012-135391"/>
    <x v="1"/>
    <d v="2012-02-09T00:00:00"/>
    <d v="2012-02-11T00:00:00"/>
    <x v="0"/>
    <s v="FA-14230"/>
    <x v="135"/>
    <x v="1"/>
    <s v="United States"/>
    <s v="San Antonio"/>
    <x v="5"/>
    <n v="78207"/>
    <x v="2"/>
    <s v="FUR-FU-10001986"/>
    <x v="0"/>
    <s v="Furnishings"/>
    <x v="1133"/>
    <n v="40.783999999999999"/>
    <n v="2"/>
    <n v="0.6"/>
    <n v="-30.588000000000001"/>
    <s v="Feb"/>
    <x v="36"/>
    <n v="0"/>
  </r>
  <r>
    <n v="1845"/>
    <s v="US-2014-113852"/>
    <x v="3"/>
    <d v="2014-07-30T00:00:00"/>
    <d v="2014-08-03T00:00:00"/>
    <x v="1"/>
    <s v="GW-14605"/>
    <x v="543"/>
    <x v="0"/>
    <s v="United States"/>
    <s v="Seattle"/>
    <x v="4"/>
    <n v="98115"/>
    <x v="1"/>
    <s v="TEC-AC-10003027"/>
    <x v="2"/>
    <s v="Accessories"/>
    <x v="25"/>
    <n v="90.570000000000007"/>
    <n v="3"/>
    <n v="0"/>
    <n v="11.774100000000004"/>
    <s v="Jul"/>
    <x v="10"/>
    <n v="1"/>
  </r>
  <r>
    <n v="1846"/>
    <s v="US-2014-158512"/>
    <x v="3"/>
    <d v="2014-01-13T00:00:00"/>
    <d v="2014-01-18T00:00:00"/>
    <x v="0"/>
    <s v="DA-13450"/>
    <x v="526"/>
    <x v="2"/>
    <s v="United States"/>
    <s v="Washington"/>
    <x v="40"/>
    <n v="20016"/>
    <x v="3"/>
    <s v="OFF-PA-10001804"/>
    <x v="1"/>
    <s v="Paper"/>
    <x v="128"/>
    <n v="40.08"/>
    <n v="6"/>
    <n v="0"/>
    <n v="19.238399999999999"/>
    <s v="Jan"/>
    <x v="44"/>
    <n v="1"/>
  </r>
  <r>
    <n v="1847"/>
    <s v="US-2014-158512"/>
    <x v="3"/>
    <d v="2014-01-13T00:00:00"/>
    <d v="2014-01-18T00:00:00"/>
    <x v="0"/>
    <s v="DA-13450"/>
    <x v="526"/>
    <x v="2"/>
    <s v="United States"/>
    <s v="Washington"/>
    <x v="40"/>
    <n v="20016"/>
    <x v="3"/>
    <s v="FUR-FU-10004973"/>
    <x v="0"/>
    <s v="Furnishings"/>
    <x v="1134"/>
    <n v="37.68"/>
    <n v="2"/>
    <n v="0"/>
    <n v="15.825600000000001"/>
    <s v="Jan"/>
    <x v="44"/>
    <n v="0"/>
  </r>
  <r>
    <n v="1848"/>
    <s v="CA-2014-128370"/>
    <x v="3"/>
    <d v="2014-09-11T00:00:00"/>
    <d v="2014-09-11T00:00:00"/>
    <x v="3"/>
    <s v="FH-14275"/>
    <x v="395"/>
    <x v="1"/>
    <s v="United States"/>
    <s v="Los Angeles"/>
    <x v="1"/>
    <n v="90004"/>
    <x v="1"/>
    <s v="FUR-CH-10002602"/>
    <x v="0"/>
    <s v="Chairs"/>
    <x v="288"/>
    <n v="362.35199999999998"/>
    <n v="3"/>
    <n v="0.2"/>
    <n v="27.176400000000015"/>
    <s v="Sep"/>
    <x v="15"/>
    <n v="1"/>
  </r>
  <r>
    <n v="1849"/>
    <s v="CA-2014-128370"/>
    <x v="3"/>
    <d v="2014-09-11T00:00:00"/>
    <d v="2014-09-11T00:00:00"/>
    <x v="3"/>
    <s v="FH-14275"/>
    <x v="395"/>
    <x v="1"/>
    <s v="United States"/>
    <s v="Los Angeles"/>
    <x v="1"/>
    <n v="90004"/>
    <x v="1"/>
    <s v="OFF-BI-10004140"/>
    <x v="1"/>
    <s v="Binders"/>
    <x v="304"/>
    <n v="7.1840000000000011"/>
    <n v="2"/>
    <n v="0.2"/>
    <n v="2.2449999999999992"/>
    <s v="Sep"/>
    <x v="15"/>
    <n v="0"/>
  </r>
  <r>
    <n v="1850"/>
    <s v="CA-2012-160472"/>
    <x v="1"/>
    <d v="2012-07-20T00:00:00"/>
    <d v="2012-07-25T00:00:00"/>
    <x v="0"/>
    <s v="RK-19300"/>
    <x v="343"/>
    <x v="0"/>
    <s v="United States"/>
    <s v="South Bend"/>
    <x v="14"/>
    <n v="46614"/>
    <x v="2"/>
    <s v="OFF-ST-10000464"/>
    <x v="1"/>
    <s v="Storage"/>
    <x v="1135"/>
    <n v="34.76"/>
    <n v="1"/>
    <n v="0"/>
    <n v="9.732800000000001"/>
    <s v="Jul"/>
    <x v="38"/>
    <n v="1"/>
  </r>
  <r>
    <n v="1851"/>
    <s v="CA-2012-160472"/>
    <x v="1"/>
    <d v="2012-07-20T00:00:00"/>
    <d v="2012-07-25T00:00:00"/>
    <x v="0"/>
    <s v="RK-19300"/>
    <x v="343"/>
    <x v="0"/>
    <s v="United States"/>
    <s v="South Bend"/>
    <x v="14"/>
    <n v="46614"/>
    <x v="2"/>
    <s v="TEC-AC-10002253"/>
    <x v="2"/>
    <s v="Accessories"/>
    <x v="572"/>
    <n v="831.2"/>
    <n v="5"/>
    <n v="0"/>
    <n v="124.68000000000004"/>
    <s v="Jul"/>
    <x v="38"/>
    <n v="0"/>
  </r>
  <r>
    <n v="1852"/>
    <s v="CA-2012-160472"/>
    <x v="1"/>
    <d v="2012-07-20T00:00:00"/>
    <d v="2012-07-25T00:00:00"/>
    <x v="0"/>
    <s v="RK-19300"/>
    <x v="343"/>
    <x v="0"/>
    <s v="United States"/>
    <s v="South Bend"/>
    <x v="14"/>
    <n v="46614"/>
    <x v="2"/>
    <s v="OFF-PA-10000528"/>
    <x v="1"/>
    <s v="Paper"/>
    <x v="1136"/>
    <n v="26.400000000000002"/>
    <n v="5"/>
    <n v="0"/>
    <n v="11.879999999999999"/>
    <s v="Jul"/>
    <x v="38"/>
    <n v="0"/>
  </r>
  <r>
    <n v="1853"/>
    <s v="CA-2012-160472"/>
    <x v="1"/>
    <d v="2012-07-20T00:00:00"/>
    <d v="2012-07-25T00:00:00"/>
    <x v="0"/>
    <s v="RK-19300"/>
    <x v="343"/>
    <x v="0"/>
    <s v="United States"/>
    <s v="South Bend"/>
    <x v="14"/>
    <n v="46614"/>
    <x v="2"/>
    <s v="OFF-EN-10000483"/>
    <x v="1"/>
    <s v="Envelopes"/>
    <x v="369"/>
    <n v="106.75"/>
    <n v="7"/>
    <n v="0"/>
    <n v="49.10499999999999"/>
    <s v="Jul"/>
    <x v="38"/>
    <n v="0"/>
  </r>
  <r>
    <n v="1854"/>
    <s v="CA-2012-160472"/>
    <x v="1"/>
    <d v="2012-07-20T00:00:00"/>
    <d v="2012-07-25T00:00:00"/>
    <x v="0"/>
    <s v="RK-19300"/>
    <x v="343"/>
    <x v="0"/>
    <s v="United States"/>
    <s v="South Bend"/>
    <x v="14"/>
    <n v="46614"/>
    <x v="2"/>
    <s v="OFF-PA-10003129"/>
    <x v="1"/>
    <s v="Paper"/>
    <x v="1137"/>
    <n v="97.82"/>
    <n v="2"/>
    <n v="0"/>
    <n v="45.975399999999993"/>
    <s v="Jul"/>
    <x v="38"/>
    <n v="0"/>
  </r>
  <r>
    <n v="1855"/>
    <s v="CA-2012-160472"/>
    <x v="1"/>
    <d v="2012-07-20T00:00:00"/>
    <d v="2012-07-25T00:00:00"/>
    <x v="0"/>
    <s v="RK-19300"/>
    <x v="343"/>
    <x v="0"/>
    <s v="United States"/>
    <s v="South Bend"/>
    <x v="14"/>
    <n v="46614"/>
    <x v="2"/>
    <s v="OFF-ST-10003442"/>
    <x v="1"/>
    <s v="Storage"/>
    <x v="86"/>
    <n v="141.4"/>
    <n v="5"/>
    <n v="0"/>
    <n v="38.177999999999997"/>
    <s v="Jul"/>
    <x v="38"/>
    <n v="0"/>
  </r>
  <r>
    <n v="1856"/>
    <s v="CA-2011-114643"/>
    <x v="2"/>
    <d v="2011-06-13T00:00:00"/>
    <d v="2011-06-17T00:00:00"/>
    <x v="1"/>
    <s v="FM-14215"/>
    <x v="524"/>
    <x v="1"/>
    <s v="United States"/>
    <s v="Los Angeles"/>
    <x v="1"/>
    <n v="90032"/>
    <x v="1"/>
    <s v="OFF-AR-10003631"/>
    <x v="1"/>
    <s v="Art"/>
    <x v="33"/>
    <n v="14.52"/>
    <n v="3"/>
    <n v="0"/>
    <n v="4.7915999999999999"/>
    <s v="Jun"/>
    <x v="3"/>
    <n v="1"/>
  </r>
  <r>
    <n v="1857"/>
    <s v="US-2014-158218"/>
    <x v="3"/>
    <d v="2014-05-13T00:00:00"/>
    <d v="2014-05-16T00:00:00"/>
    <x v="0"/>
    <s v="AC-10420"/>
    <x v="141"/>
    <x v="1"/>
    <s v="United States"/>
    <s v="Houston"/>
    <x v="5"/>
    <n v="77041"/>
    <x v="2"/>
    <s v="OFF-ST-10000563"/>
    <x v="1"/>
    <s v="Storage"/>
    <x v="894"/>
    <n v="127.92000000000002"/>
    <n v="5"/>
    <n v="0.2"/>
    <n v="-15.990000000000002"/>
    <s v="May"/>
    <x v="24"/>
    <n v="1"/>
  </r>
  <r>
    <n v="1858"/>
    <s v="US-2014-158218"/>
    <x v="3"/>
    <d v="2014-05-13T00:00:00"/>
    <d v="2014-05-16T00:00:00"/>
    <x v="0"/>
    <s v="AC-10420"/>
    <x v="141"/>
    <x v="1"/>
    <s v="United States"/>
    <s v="Houston"/>
    <x v="5"/>
    <n v="77041"/>
    <x v="2"/>
    <s v="OFF-BI-10002133"/>
    <x v="1"/>
    <s v="Binders"/>
    <x v="1138"/>
    <n v="34.239999999999988"/>
    <n v="4"/>
    <n v="0.8"/>
    <n v="-53.072000000000017"/>
    <s v="May"/>
    <x v="24"/>
    <n v="0"/>
  </r>
  <r>
    <n v="1859"/>
    <s v="CA-2012-121608"/>
    <x v="1"/>
    <d v="2012-09-03T00:00:00"/>
    <d v="2012-09-05T00:00:00"/>
    <x v="2"/>
    <s v="JB-15400"/>
    <x v="80"/>
    <x v="1"/>
    <s v="United States"/>
    <s v="Bristol"/>
    <x v="29"/>
    <n v="6010"/>
    <x v="3"/>
    <s v="OFF-AP-10002311"/>
    <x v="1"/>
    <s v="Appliances"/>
    <x v="14"/>
    <n v="137.62"/>
    <n v="2"/>
    <n v="0"/>
    <n v="60.552800000000005"/>
    <s v="Sep"/>
    <x v="11"/>
    <n v="1"/>
  </r>
  <r>
    <n v="1860"/>
    <s v="CA-2012-121608"/>
    <x v="1"/>
    <d v="2012-09-03T00:00:00"/>
    <d v="2012-09-05T00:00:00"/>
    <x v="2"/>
    <s v="JB-15400"/>
    <x v="80"/>
    <x v="1"/>
    <s v="United States"/>
    <s v="Bristol"/>
    <x v="29"/>
    <n v="6010"/>
    <x v="3"/>
    <s v="TEC-PH-10004959"/>
    <x v="2"/>
    <s v="Phones"/>
    <x v="1139"/>
    <n v="100.49"/>
    <n v="1"/>
    <n v="0"/>
    <n v="25.122500000000002"/>
    <s v="Sep"/>
    <x v="11"/>
    <n v="0"/>
  </r>
  <r>
    <n v="1861"/>
    <s v="US-2014-121251"/>
    <x v="3"/>
    <d v="2014-03-27T00:00:00"/>
    <d v="2014-03-28T00:00:00"/>
    <x v="2"/>
    <s v="GM-14440"/>
    <x v="306"/>
    <x v="0"/>
    <s v="United States"/>
    <s v="New York City"/>
    <x v="15"/>
    <n v="10009"/>
    <x v="3"/>
    <s v="FUR-BO-10001918"/>
    <x v="0"/>
    <s v="Bookcases"/>
    <x v="1140"/>
    <n v="257.56799999999998"/>
    <n v="2"/>
    <n v="0.2"/>
    <n v="-28.976400000000012"/>
    <s v="Mar"/>
    <x v="42"/>
    <n v="1"/>
  </r>
  <r>
    <n v="1862"/>
    <s v="US-2014-121251"/>
    <x v="3"/>
    <d v="2014-03-27T00:00:00"/>
    <d v="2014-03-28T00:00:00"/>
    <x v="2"/>
    <s v="GM-14440"/>
    <x v="306"/>
    <x v="0"/>
    <s v="United States"/>
    <s v="New York City"/>
    <x v="15"/>
    <n v="10009"/>
    <x v="3"/>
    <s v="TEC-PH-10004896"/>
    <x v="2"/>
    <s v="Phones"/>
    <x v="172"/>
    <n v="119.96"/>
    <n v="4"/>
    <n v="0"/>
    <n v="33.588800000000006"/>
    <s v="Mar"/>
    <x v="42"/>
    <n v="0"/>
  </r>
  <r>
    <n v="1863"/>
    <s v="CA-2011-151078"/>
    <x v="2"/>
    <d v="2011-11-12T00:00:00"/>
    <d v="2011-11-12T00:00:00"/>
    <x v="3"/>
    <s v="RF-19840"/>
    <x v="167"/>
    <x v="0"/>
    <s v="United States"/>
    <s v="San Antonio"/>
    <x v="5"/>
    <n v="78207"/>
    <x v="2"/>
    <s v="OFF-ST-10001328"/>
    <x v="1"/>
    <s v="Storage"/>
    <x v="176"/>
    <n v="49.632000000000005"/>
    <n v="4"/>
    <n v="0.2"/>
    <n v="4.9632000000000005"/>
    <s v="Nov"/>
    <x v="7"/>
    <n v="1"/>
  </r>
  <r>
    <n v="1864"/>
    <s v="US-2013-100839"/>
    <x v="0"/>
    <d v="2013-10-14T00:00:00"/>
    <d v="2013-10-18T00:00:00"/>
    <x v="1"/>
    <s v="NC-18625"/>
    <x v="544"/>
    <x v="1"/>
    <s v="United States"/>
    <s v="Aurora"/>
    <x v="22"/>
    <n v="80013"/>
    <x v="1"/>
    <s v="FUR-TA-10004575"/>
    <x v="0"/>
    <s v="Tables"/>
    <x v="306"/>
    <n v="727.45"/>
    <n v="5"/>
    <n v="0.5"/>
    <n v="-465.5680000000001"/>
    <s v="Oct"/>
    <x v="32"/>
    <n v="1"/>
  </r>
  <r>
    <n v="1865"/>
    <s v="US-2013-100839"/>
    <x v="0"/>
    <d v="2013-10-14T00:00:00"/>
    <d v="2013-10-18T00:00:00"/>
    <x v="1"/>
    <s v="NC-18625"/>
    <x v="544"/>
    <x v="1"/>
    <s v="United States"/>
    <s v="Aurora"/>
    <x v="22"/>
    <n v="80013"/>
    <x v="1"/>
    <s v="FUR-FU-10001617"/>
    <x v="0"/>
    <s v="Furnishings"/>
    <x v="1141"/>
    <n v="24.96"/>
    <n v="3"/>
    <n v="0.2"/>
    <n v="4.3679999999999986"/>
    <s v="Oct"/>
    <x v="32"/>
    <n v="0"/>
  </r>
  <r>
    <n v="1866"/>
    <s v="US-2014-116659"/>
    <x v="3"/>
    <d v="2014-11-13T00:00:00"/>
    <d v="2014-11-13T00:00:00"/>
    <x v="3"/>
    <s v="NG-18355"/>
    <x v="243"/>
    <x v="1"/>
    <s v="United States"/>
    <s v="Newark"/>
    <x v="24"/>
    <n v="43055"/>
    <x v="3"/>
    <s v="TEC-PH-10002824"/>
    <x v="2"/>
    <s v="Phones"/>
    <x v="1142"/>
    <n v="370.78199999999998"/>
    <n v="3"/>
    <n v="0.4"/>
    <n v="-92.695500000000038"/>
    <s v="Nov"/>
    <x v="23"/>
    <n v="1"/>
  </r>
  <r>
    <n v="1867"/>
    <s v="CA-2014-118857"/>
    <x v="3"/>
    <d v="2014-04-16T00:00:00"/>
    <d v="2014-04-19T00:00:00"/>
    <x v="2"/>
    <s v="AH-10075"/>
    <x v="340"/>
    <x v="1"/>
    <s v="United States"/>
    <s v="Henderson"/>
    <x v="33"/>
    <n v="89015"/>
    <x v="1"/>
    <s v="FUR-FU-10004460"/>
    <x v="0"/>
    <s v="Furnishings"/>
    <x v="785"/>
    <n v="196.45"/>
    <n v="5"/>
    <n v="0"/>
    <n v="70.72199999999998"/>
    <s v="Apr"/>
    <x v="4"/>
    <n v="1"/>
  </r>
  <r>
    <n v="1868"/>
    <s v="CA-2012-127110"/>
    <x v="1"/>
    <d v="2012-06-25T00:00:00"/>
    <d v="2012-07-01T00:00:00"/>
    <x v="1"/>
    <s v="CH-12070"/>
    <x v="539"/>
    <x v="2"/>
    <s v="United States"/>
    <s v="Philadelphia"/>
    <x v="9"/>
    <n v="19143"/>
    <x v="3"/>
    <s v="OFF-PA-10003309"/>
    <x v="1"/>
    <s v="Paper"/>
    <x v="1143"/>
    <n v="31.104000000000006"/>
    <n v="6"/>
    <n v="0.2"/>
    <n v="10.8864"/>
    <s v="Jun"/>
    <x v="40"/>
    <n v="1"/>
  </r>
  <r>
    <n v="1869"/>
    <s v="CA-2012-127110"/>
    <x v="1"/>
    <d v="2012-06-25T00:00:00"/>
    <d v="2012-07-01T00:00:00"/>
    <x v="1"/>
    <s v="CH-12070"/>
    <x v="539"/>
    <x v="2"/>
    <s v="United States"/>
    <s v="Philadelphia"/>
    <x v="9"/>
    <n v="19143"/>
    <x v="3"/>
    <s v="OFF-ST-10002554"/>
    <x v="1"/>
    <s v="Storage"/>
    <x v="1144"/>
    <n v="78.256"/>
    <n v="2"/>
    <n v="0.2"/>
    <n v="-17.607599999999998"/>
    <s v="Jun"/>
    <x v="40"/>
    <n v="0"/>
  </r>
  <r>
    <n v="1870"/>
    <s v="CA-2013-148201"/>
    <x v="0"/>
    <d v="2013-08-27T00:00:00"/>
    <d v="2013-08-30T00:00:00"/>
    <x v="0"/>
    <s v="CC-12145"/>
    <x v="230"/>
    <x v="0"/>
    <s v="United States"/>
    <s v="Seattle"/>
    <x v="4"/>
    <n v="98103"/>
    <x v="1"/>
    <s v="OFF-PA-10000019"/>
    <x v="1"/>
    <s v="Paper"/>
    <x v="704"/>
    <n v="6.48"/>
    <n v="1"/>
    <n v="0"/>
    <n v="3.1104000000000003"/>
    <s v="Aug"/>
    <x v="28"/>
    <n v="1"/>
  </r>
  <r>
    <n v="1871"/>
    <s v="CA-2011-116932"/>
    <x v="2"/>
    <d v="2011-07-21T00:00:00"/>
    <d v="2011-07-25T00:00:00"/>
    <x v="1"/>
    <s v="ME-18010"/>
    <x v="545"/>
    <x v="1"/>
    <s v="United States"/>
    <s v="San Francisco"/>
    <x v="1"/>
    <n v="94122"/>
    <x v="1"/>
    <s v="OFF-AR-10002067"/>
    <x v="1"/>
    <s v="Art"/>
    <x v="1145"/>
    <n v="99.2"/>
    <n v="5"/>
    <n v="0"/>
    <n v="25.792000000000002"/>
    <s v="Jul"/>
    <x v="39"/>
    <n v="1"/>
  </r>
  <r>
    <n v="1872"/>
    <s v="CA-2011-116932"/>
    <x v="2"/>
    <d v="2011-07-21T00:00:00"/>
    <d v="2011-07-25T00:00:00"/>
    <x v="1"/>
    <s v="ME-18010"/>
    <x v="545"/>
    <x v="1"/>
    <s v="United States"/>
    <s v="San Francisco"/>
    <x v="1"/>
    <n v="94122"/>
    <x v="1"/>
    <s v="FUR-CH-10001215"/>
    <x v="0"/>
    <s v="Chairs"/>
    <x v="440"/>
    <n v="801.5680000000001"/>
    <n v="2"/>
    <n v="0.2"/>
    <n v="50.097999999999985"/>
    <s v="Jul"/>
    <x v="39"/>
    <n v="0"/>
  </r>
  <r>
    <n v="1873"/>
    <s v="CA-2011-116932"/>
    <x v="2"/>
    <d v="2011-07-21T00:00:00"/>
    <d v="2011-07-25T00:00:00"/>
    <x v="1"/>
    <s v="ME-18010"/>
    <x v="545"/>
    <x v="1"/>
    <s v="United States"/>
    <s v="San Francisco"/>
    <x v="1"/>
    <n v="94122"/>
    <x v="1"/>
    <s v="FUR-TA-10004175"/>
    <x v="0"/>
    <s v="Tables"/>
    <x v="1146"/>
    <n v="272.84800000000001"/>
    <n v="1"/>
    <n v="0.2"/>
    <n v="27.284800000000004"/>
    <s v="Jul"/>
    <x v="39"/>
    <n v="0"/>
  </r>
  <r>
    <n v="1874"/>
    <s v="CA-2014-142888"/>
    <x v="3"/>
    <d v="2014-11-22T00:00:00"/>
    <d v="2014-11-26T00:00:00"/>
    <x v="1"/>
    <s v="BP-11230"/>
    <x v="546"/>
    <x v="0"/>
    <s v="United States"/>
    <s v="Spokane"/>
    <x v="4"/>
    <n v="99207"/>
    <x v="1"/>
    <s v="FUR-TA-10004767"/>
    <x v="0"/>
    <s v="Tables"/>
    <x v="1147"/>
    <n v="70.98"/>
    <n v="1"/>
    <n v="0"/>
    <n v="20.584199999999996"/>
    <s v="Nov"/>
    <x v="23"/>
    <n v="1"/>
  </r>
  <r>
    <n v="1875"/>
    <s v="CA-2011-147914"/>
    <x v="2"/>
    <d v="2011-06-04T00:00:00"/>
    <d v="2011-06-09T00:00:00"/>
    <x v="1"/>
    <s v="MP-17470"/>
    <x v="88"/>
    <x v="2"/>
    <s v="United States"/>
    <s v="Columbus"/>
    <x v="24"/>
    <n v="43229"/>
    <x v="3"/>
    <s v="OFF-PA-10001685"/>
    <x v="1"/>
    <s v="Paper"/>
    <x v="33"/>
    <n v="16.224"/>
    <n v="2"/>
    <n v="0.2"/>
    <n v="5.8812000000000006"/>
    <s v="Jun"/>
    <x v="3"/>
    <n v="1"/>
  </r>
  <r>
    <n v="1876"/>
    <s v="US-2013-112977"/>
    <x v="0"/>
    <d v="2013-03-11T00:00:00"/>
    <d v="2013-03-17T00:00:00"/>
    <x v="1"/>
    <s v="CJ-12010"/>
    <x v="170"/>
    <x v="0"/>
    <s v="United States"/>
    <s v="Long Beach"/>
    <x v="15"/>
    <n v="11561"/>
    <x v="3"/>
    <s v="FUR-BO-10003272"/>
    <x v="0"/>
    <s v="Bookcases"/>
    <x v="582"/>
    <n v="176.78399999999999"/>
    <n v="1"/>
    <n v="0.2"/>
    <n v="-22.098000000000013"/>
    <s v="Mar"/>
    <x v="17"/>
    <n v="1"/>
  </r>
  <r>
    <n v="1877"/>
    <s v="CA-2014-112039"/>
    <x v="3"/>
    <d v="2014-03-26T00:00:00"/>
    <d v="2014-03-30T00:00:00"/>
    <x v="1"/>
    <s v="JC-15775"/>
    <x v="547"/>
    <x v="0"/>
    <s v="United States"/>
    <s v="San Antonio"/>
    <x v="5"/>
    <n v="78207"/>
    <x v="2"/>
    <s v="TEC-PH-10000984"/>
    <x v="2"/>
    <s v="Phones"/>
    <x v="465"/>
    <n v="470.37600000000009"/>
    <n v="3"/>
    <n v="0.2"/>
    <n v="47.037600000000026"/>
    <s v="Mar"/>
    <x v="42"/>
    <n v="1"/>
  </r>
  <r>
    <n v="1878"/>
    <s v="CA-2014-118885"/>
    <x v="3"/>
    <d v="2014-12-30T00:00:00"/>
    <d v="2015-01-03T00:00:00"/>
    <x v="1"/>
    <s v="JG-15160"/>
    <x v="506"/>
    <x v="0"/>
    <s v="United States"/>
    <s v="Los Angeles"/>
    <x v="1"/>
    <n v="90049"/>
    <x v="1"/>
    <s v="FUR-CH-10002880"/>
    <x v="0"/>
    <s v="Chairs"/>
    <x v="801"/>
    <n v="393.56799999999998"/>
    <n v="4"/>
    <n v="0.2"/>
    <n v="-44.276400000000024"/>
    <s v="Dec"/>
    <x v="22"/>
    <n v="1"/>
  </r>
  <r>
    <n v="1879"/>
    <s v="CA-2014-118885"/>
    <x v="3"/>
    <d v="2014-12-30T00:00:00"/>
    <d v="2015-01-03T00:00:00"/>
    <x v="1"/>
    <s v="JG-15160"/>
    <x v="506"/>
    <x v="0"/>
    <s v="United States"/>
    <s v="Los Angeles"/>
    <x v="1"/>
    <n v="90049"/>
    <x v="1"/>
    <s v="TEC-PH-10002563"/>
    <x v="2"/>
    <s v="Phones"/>
    <x v="201"/>
    <n v="302.37599999999998"/>
    <n v="3"/>
    <n v="0.2"/>
    <n v="22.678200000000018"/>
    <s v="Dec"/>
    <x v="22"/>
    <n v="0"/>
  </r>
  <r>
    <n v="1880"/>
    <s v="US-2014-166611"/>
    <x v="3"/>
    <d v="2014-03-29T00:00:00"/>
    <d v="2014-04-03T00:00:00"/>
    <x v="1"/>
    <s v="CK-12760"/>
    <x v="316"/>
    <x v="1"/>
    <s v="United States"/>
    <s v="Jacksonville"/>
    <x v="2"/>
    <n v="32216"/>
    <x v="0"/>
    <s v="OFF-BI-10001191"/>
    <x v="1"/>
    <s v="Binders"/>
    <x v="970"/>
    <n v="68.742000000000019"/>
    <n v="9"/>
    <n v="0.7"/>
    <n v="-48.119399999999985"/>
    <s v="Mar"/>
    <x v="42"/>
    <n v="1"/>
  </r>
  <r>
    <n v="1881"/>
    <s v="CA-2012-109512"/>
    <x v="1"/>
    <d v="2012-03-05T00:00:00"/>
    <d v="2012-03-05T00:00:00"/>
    <x v="3"/>
    <s v="LF-17185"/>
    <x v="166"/>
    <x v="0"/>
    <s v="United States"/>
    <s v="New York City"/>
    <x v="15"/>
    <n v="10011"/>
    <x v="3"/>
    <s v="OFF-EN-10002621"/>
    <x v="1"/>
    <s v="Envelopes"/>
    <x v="33"/>
    <n v="29.339999999999996"/>
    <n v="3"/>
    <n v="0"/>
    <n v="14.669999999999998"/>
    <s v="Mar"/>
    <x v="29"/>
    <n v="1"/>
  </r>
  <r>
    <n v="1882"/>
    <s v="CA-2012-109512"/>
    <x v="1"/>
    <d v="2012-03-05T00:00:00"/>
    <d v="2012-03-05T00:00:00"/>
    <x v="3"/>
    <s v="LF-17185"/>
    <x v="166"/>
    <x v="0"/>
    <s v="United States"/>
    <s v="New York City"/>
    <x v="15"/>
    <n v="10011"/>
    <x v="3"/>
    <s v="FUR-CH-10001146"/>
    <x v="0"/>
    <s v="Chairs"/>
    <x v="64"/>
    <n v="383.60700000000003"/>
    <n v="7"/>
    <n v="0.1"/>
    <n v="63.934499999999971"/>
    <s v="Mar"/>
    <x v="29"/>
    <n v="0"/>
  </r>
  <r>
    <n v="1883"/>
    <s v="CA-2012-109512"/>
    <x v="1"/>
    <d v="2012-03-05T00:00:00"/>
    <d v="2012-03-05T00:00:00"/>
    <x v="3"/>
    <s v="LF-17185"/>
    <x v="166"/>
    <x v="0"/>
    <s v="United States"/>
    <s v="New York City"/>
    <x v="15"/>
    <n v="10011"/>
    <x v="3"/>
    <s v="OFF-ST-10000689"/>
    <x v="1"/>
    <s v="Storage"/>
    <x v="421"/>
    <n v="563.4"/>
    <n v="4"/>
    <n v="0"/>
    <n v="67.608000000000004"/>
    <s v="Mar"/>
    <x v="29"/>
    <n v="0"/>
  </r>
  <r>
    <n v="1884"/>
    <s v="CA-2013-118570"/>
    <x v="0"/>
    <d v="2013-11-14T00:00:00"/>
    <d v="2013-11-18T00:00:00"/>
    <x v="1"/>
    <s v="CC-12430"/>
    <x v="254"/>
    <x v="2"/>
    <s v="United States"/>
    <s v="Philadelphia"/>
    <x v="9"/>
    <n v="19143"/>
    <x v="3"/>
    <s v="OFF-PA-10001289"/>
    <x v="1"/>
    <s v="Paper"/>
    <x v="952"/>
    <n v="217.05599999999998"/>
    <n v="7"/>
    <n v="0.2"/>
    <n v="78.6828"/>
    <s v="Nov"/>
    <x v="0"/>
    <n v="1"/>
  </r>
  <r>
    <n v="1885"/>
    <s v="CA-2014-154718"/>
    <x v="3"/>
    <d v="2014-01-20T00:00:00"/>
    <d v="2014-01-24T00:00:00"/>
    <x v="0"/>
    <s v="DL-12865"/>
    <x v="297"/>
    <x v="0"/>
    <s v="United States"/>
    <s v="Keller"/>
    <x v="5"/>
    <n v="76248"/>
    <x v="2"/>
    <s v="OFF-LA-10003714"/>
    <x v="1"/>
    <s v="Labels"/>
    <x v="1148"/>
    <n v="6"/>
    <n v="2"/>
    <n v="0.2"/>
    <n v="2.0999999999999996"/>
    <s v="Jan"/>
    <x v="44"/>
    <n v="1"/>
  </r>
  <r>
    <n v="1886"/>
    <s v="CA-2013-147578"/>
    <x v="0"/>
    <d v="2013-04-23T00:00:00"/>
    <d v="2013-04-27T00:00:00"/>
    <x v="0"/>
    <s v="PG-18895"/>
    <x v="38"/>
    <x v="0"/>
    <s v="United States"/>
    <s v="San Francisco"/>
    <x v="1"/>
    <n v="94122"/>
    <x v="1"/>
    <s v="FUR-FU-10001889"/>
    <x v="0"/>
    <s v="Furnishings"/>
    <x v="1149"/>
    <n v="31.56"/>
    <n v="3"/>
    <n v="0"/>
    <n v="10.4148"/>
    <s v="Apr"/>
    <x v="25"/>
    <n v="1"/>
  </r>
  <r>
    <n v="1887"/>
    <s v="CA-2011-140165"/>
    <x v="2"/>
    <d v="2011-05-13T00:00:00"/>
    <d v="2011-05-15T00:00:00"/>
    <x v="2"/>
    <s v="EH-14005"/>
    <x v="382"/>
    <x v="2"/>
    <s v="United States"/>
    <s v="Hialeah"/>
    <x v="2"/>
    <n v="33012"/>
    <x v="0"/>
    <s v="OFF-FA-10002815"/>
    <x v="1"/>
    <s v="Fasteners"/>
    <x v="33"/>
    <n v="7.104000000000001"/>
    <n v="2"/>
    <n v="0.2"/>
    <n v="2.3976000000000002"/>
    <s v="May"/>
    <x v="8"/>
    <n v="1"/>
  </r>
  <r>
    <n v="1888"/>
    <s v="CA-2011-140165"/>
    <x v="2"/>
    <d v="2011-05-13T00:00:00"/>
    <d v="2011-05-15T00:00:00"/>
    <x v="2"/>
    <s v="EH-14005"/>
    <x v="382"/>
    <x v="2"/>
    <s v="United States"/>
    <s v="Hialeah"/>
    <x v="2"/>
    <n v="33012"/>
    <x v="0"/>
    <s v="OFF-BI-10004519"/>
    <x v="1"/>
    <s v="Binders"/>
    <x v="880"/>
    <n v="398.35200000000003"/>
    <n v="8"/>
    <n v="0.7"/>
    <n v="-331.95999999999992"/>
    <s v="May"/>
    <x v="8"/>
    <n v="0"/>
  </r>
  <r>
    <n v="1889"/>
    <s v="CA-2011-142587"/>
    <x v="2"/>
    <d v="2011-10-21T00:00:00"/>
    <d v="2011-10-22T00:00:00"/>
    <x v="2"/>
    <s v="TB-21520"/>
    <x v="14"/>
    <x v="0"/>
    <s v="United States"/>
    <s v="Fairfield"/>
    <x v="24"/>
    <n v="45014"/>
    <x v="3"/>
    <s v="OFF-AP-10004708"/>
    <x v="1"/>
    <s v="Appliances"/>
    <x v="508"/>
    <n v="121.79200000000002"/>
    <n v="4"/>
    <n v="0.2"/>
    <n v="13.701599999999988"/>
    <s v="Oct"/>
    <x v="18"/>
    <n v="1"/>
  </r>
  <r>
    <n v="1890"/>
    <s v="CA-2011-142587"/>
    <x v="2"/>
    <d v="2011-10-21T00:00:00"/>
    <d v="2011-10-22T00:00:00"/>
    <x v="2"/>
    <s v="TB-21520"/>
    <x v="14"/>
    <x v="0"/>
    <s v="United States"/>
    <s v="Fairfield"/>
    <x v="24"/>
    <n v="45014"/>
    <x v="3"/>
    <s v="FUR-TA-10000617"/>
    <x v="0"/>
    <s v="Tables"/>
    <x v="338"/>
    <n v="409.59000000000003"/>
    <n v="3"/>
    <n v="0.4"/>
    <n v="-122.87700000000004"/>
    <s v="Oct"/>
    <x v="18"/>
    <n v="0"/>
  </r>
  <r>
    <n v="1891"/>
    <s v="CA-2011-157623"/>
    <x v="2"/>
    <d v="2011-03-14T00:00:00"/>
    <d v="2011-03-18T00:00:00"/>
    <x v="1"/>
    <s v="DK-13225"/>
    <x v="158"/>
    <x v="1"/>
    <s v="United States"/>
    <s v="Huntington Beach"/>
    <x v="1"/>
    <n v="92646"/>
    <x v="1"/>
    <s v="OFF-PA-10001204"/>
    <x v="1"/>
    <s v="Paper"/>
    <x v="518"/>
    <n v="10.56"/>
    <n v="2"/>
    <n v="0"/>
    <n v="4.7519999999999998"/>
    <s v="Mar"/>
    <x v="34"/>
    <n v="1"/>
  </r>
  <r>
    <n v="1892"/>
    <s v="CA-2011-157623"/>
    <x v="2"/>
    <d v="2011-03-14T00:00:00"/>
    <d v="2011-03-18T00:00:00"/>
    <x v="1"/>
    <s v="DK-13225"/>
    <x v="158"/>
    <x v="1"/>
    <s v="United States"/>
    <s v="Huntington Beach"/>
    <x v="1"/>
    <n v="92646"/>
    <x v="1"/>
    <s v="OFF-AR-10003723"/>
    <x v="1"/>
    <s v="Art"/>
    <x v="1150"/>
    <n v="3.38"/>
    <n v="1"/>
    <n v="0"/>
    <n v="1.2505999999999999"/>
    <s v="Mar"/>
    <x v="34"/>
    <n v="0"/>
  </r>
  <r>
    <n v="1893"/>
    <s v="CA-2014-145310"/>
    <x v="3"/>
    <d v="2014-12-23T00:00:00"/>
    <d v="2014-12-25T00:00:00"/>
    <x v="0"/>
    <s v="JP-15520"/>
    <x v="187"/>
    <x v="0"/>
    <s v="United States"/>
    <s v="Port Orange"/>
    <x v="2"/>
    <n v="32127"/>
    <x v="0"/>
    <s v="OFF-EN-10002621"/>
    <x v="1"/>
    <s v="Envelopes"/>
    <x v="33"/>
    <n v="7.8239999999999998"/>
    <n v="1"/>
    <n v="0.2"/>
    <n v="2.9339999999999997"/>
    <s v="Dec"/>
    <x v="22"/>
    <n v="1"/>
  </r>
  <r>
    <n v="1894"/>
    <s v="CA-2013-100083"/>
    <x v="0"/>
    <d v="2013-11-25T00:00:00"/>
    <d v="2013-11-30T00:00:00"/>
    <x v="1"/>
    <s v="CD-11980"/>
    <x v="263"/>
    <x v="0"/>
    <s v="United States"/>
    <s v="Medford"/>
    <x v="21"/>
    <n v="97504"/>
    <x v="1"/>
    <s v="OFF-PA-10000241"/>
    <x v="1"/>
    <s v="Paper"/>
    <x v="1151"/>
    <n v="24.784000000000002"/>
    <n v="1"/>
    <n v="0.2"/>
    <n v="7.7449999999999983"/>
    <s v="Nov"/>
    <x v="0"/>
    <n v="1"/>
  </r>
  <r>
    <n v="1895"/>
    <s v="US-2014-108063"/>
    <x v="3"/>
    <d v="2014-12-03T00:00:00"/>
    <d v="2014-12-06T00:00:00"/>
    <x v="2"/>
    <s v="AS-10090"/>
    <x v="548"/>
    <x v="0"/>
    <s v="United States"/>
    <s v="Charlottesville"/>
    <x v="17"/>
    <n v="22901"/>
    <x v="0"/>
    <s v="OFF-AR-10001446"/>
    <x v="1"/>
    <s v="Art"/>
    <x v="1152"/>
    <n v="34.650000000000006"/>
    <n v="3"/>
    <n v="0"/>
    <n v="10.395"/>
    <s v="Dec"/>
    <x v="22"/>
    <n v="1"/>
  </r>
  <r>
    <n v="1896"/>
    <s v="CA-2012-109197"/>
    <x v="1"/>
    <d v="2012-12-31T00:00:00"/>
    <d v="2013-01-04T00:00:00"/>
    <x v="1"/>
    <s v="JO-15280"/>
    <x v="123"/>
    <x v="0"/>
    <s v="United States"/>
    <s v="Missoula"/>
    <x v="37"/>
    <n v="59801"/>
    <x v="1"/>
    <s v="OFF-BI-10004632"/>
    <x v="1"/>
    <s v="Binders"/>
    <x v="564"/>
    <n v="487.98400000000004"/>
    <n v="2"/>
    <n v="0.2"/>
    <n v="152.49499999999998"/>
    <s v="Dec"/>
    <x v="14"/>
    <n v="1"/>
  </r>
  <r>
    <n v="1897"/>
    <s v="CA-2014-141789"/>
    <x v="3"/>
    <d v="2014-10-04T00:00:00"/>
    <d v="2014-10-07T00:00:00"/>
    <x v="2"/>
    <s v="AC-10450"/>
    <x v="549"/>
    <x v="0"/>
    <s v="United States"/>
    <s v="Minneapolis"/>
    <x v="11"/>
    <n v="55407"/>
    <x v="2"/>
    <s v="OFF-BI-10001359"/>
    <x v="1"/>
    <s v="Binders"/>
    <x v="1153"/>
    <n v="1793.98"/>
    <n v="2"/>
    <n v="0"/>
    <n v="843.17059999999992"/>
    <s v="Oct"/>
    <x v="13"/>
    <n v="1"/>
  </r>
  <r>
    <n v="1898"/>
    <s v="CA-2011-169775"/>
    <x v="2"/>
    <d v="2011-08-29T00:00:00"/>
    <d v="2011-09-02T00:00:00"/>
    <x v="0"/>
    <s v="RA-19945"/>
    <x v="362"/>
    <x v="0"/>
    <s v="United States"/>
    <s v="Miami"/>
    <x v="2"/>
    <n v="33178"/>
    <x v="0"/>
    <s v="OFF-EN-10001749"/>
    <x v="1"/>
    <s v="Envelopes"/>
    <x v="1154"/>
    <n v="29.808"/>
    <n v="2"/>
    <n v="0.2"/>
    <n v="10.805399999999997"/>
    <s v="Aug"/>
    <x v="9"/>
    <n v="1"/>
  </r>
  <r>
    <n v="1899"/>
    <s v="CA-2011-169775"/>
    <x v="2"/>
    <d v="2011-08-29T00:00:00"/>
    <d v="2011-09-02T00:00:00"/>
    <x v="0"/>
    <s v="RA-19945"/>
    <x v="362"/>
    <x v="0"/>
    <s v="United States"/>
    <s v="Miami"/>
    <x v="2"/>
    <n v="33178"/>
    <x v="0"/>
    <s v="OFF-BI-10004390"/>
    <x v="1"/>
    <s v="Binders"/>
    <x v="1155"/>
    <n v="505.1760000000001"/>
    <n v="4"/>
    <n v="0.7"/>
    <n v="-336.78399999999988"/>
    <s v="Aug"/>
    <x v="9"/>
    <n v="0"/>
  </r>
  <r>
    <n v="1900"/>
    <s v="CA-2011-169775"/>
    <x v="2"/>
    <d v="2011-08-29T00:00:00"/>
    <d v="2011-09-02T00:00:00"/>
    <x v="0"/>
    <s v="RA-19945"/>
    <x v="362"/>
    <x v="0"/>
    <s v="United States"/>
    <s v="Miami"/>
    <x v="2"/>
    <n v="33178"/>
    <x v="0"/>
    <s v="FUR-TA-10001857"/>
    <x v="0"/>
    <s v="Tables"/>
    <x v="433"/>
    <n v="174.05850000000001"/>
    <n v="3"/>
    <n v="0.45"/>
    <n v="-110.76450000000001"/>
    <s v="Aug"/>
    <x v="9"/>
    <n v="0"/>
  </r>
  <r>
    <n v="1901"/>
    <s v="CA-2013-140543"/>
    <x v="0"/>
    <d v="2013-06-30T00:00:00"/>
    <d v="2013-07-04T00:00:00"/>
    <x v="0"/>
    <s v="Co-12640"/>
    <x v="476"/>
    <x v="0"/>
    <s v="United States"/>
    <s v="Florence"/>
    <x v="20"/>
    <n v="29501"/>
    <x v="0"/>
    <s v="OFF-ST-10000563"/>
    <x v="1"/>
    <s v="Storage"/>
    <x v="894"/>
    <n v="191.88"/>
    <n v="6"/>
    <n v="0"/>
    <n v="19.188000000000002"/>
    <s v="Jun"/>
    <x v="1"/>
    <n v="1"/>
  </r>
  <r>
    <n v="1902"/>
    <s v="CA-2013-151141"/>
    <x v="0"/>
    <d v="2013-08-21T00:00:00"/>
    <d v="2013-08-24T00:00:00"/>
    <x v="2"/>
    <s v="DW-13480"/>
    <x v="108"/>
    <x v="2"/>
    <s v="United States"/>
    <s v="Detroit"/>
    <x v="12"/>
    <n v="48205"/>
    <x v="2"/>
    <s v="TEC-PH-10004924"/>
    <x v="2"/>
    <s v="Phones"/>
    <x v="1156"/>
    <n v="14.78"/>
    <n v="2"/>
    <n v="0"/>
    <n v="3.9906000000000006"/>
    <s v="Aug"/>
    <x v="28"/>
    <n v="1"/>
  </r>
  <r>
    <n v="1903"/>
    <s v="CA-2014-167094"/>
    <x v="3"/>
    <d v="2014-10-22T00:00:00"/>
    <d v="2014-10-23T00:00:00"/>
    <x v="2"/>
    <s v="DK-12835"/>
    <x v="460"/>
    <x v="1"/>
    <s v="United States"/>
    <s v="Springfield"/>
    <x v="21"/>
    <n v="97477"/>
    <x v="1"/>
    <s v="OFF-PA-10003953"/>
    <x v="1"/>
    <s v="Paper"/>
    <x v="638"/>
    <n v="5.1840000000000011"/>
    <n v="1"/>
    <n v="0.2"/>
    <n v="1.8144"/>
    <s v="Oct"/>
    <x v="13"/>
    <n v="1"/>
  </r>
  <r>
    <n v="1904"/>
    <s v="CA-2014-167094"/>
    <x v="3"/>
    <d v="2014-10-22T00:00:00"/>
    <d v="2014-10-23T00:00:00"/>
    <x v="2"/>
    <s v="DK-12835"/>
    <x v="460"/>
    <x v="1"/>
    <s v="United States"/>
    <s v="Springfield"/>
    <x v="21"/>
    <n v="97477"/>
    <x v="1"/>
    <s v="FUR-CH-10000155"/>
    <x v="0"/>
    <s v="Chairs"/>
    <x v="1157"/>
    <n v="478.48"/>
    <n v="2"/>
    <n v="0.2"/>
    <n v="47.848000000000013"/>
    <s v="Oct"/>
    <x v="13"/>
    <n v="0"/>
  </r>
  <r>
    <n v="1905"/>
    <s v="CA-2014-167094"/>
    <x v="3"/>
    <d v="2014-10-22T00:00:00"/>
    <d v="2014-10-23T00:00:00"/>
    <x v="2"/>
    <s v="DK-12835"/>
    <x v="460"/>
    <x v="1"/>
    <s v="United States"/>
    <s v="Springfield"/>
    <x v="21"/>
    <n v="97477"/>
    <x v="1"/>
    <s v="TEC-AC-10003116"/>
    <x v="2"/>
    <s v="Accessories"/>
    <x v="920"/>
    <n v="28.400000000000002"/>
    <n v="2"/>
    <n v="0.2"/>
    <n v="6.7449999999999983"/>
    <s v="Oct"/>
    <x v="13"/>
    <n v="0"/>
  </r>
  <r>
    <n v="1906"/>
    <s v="CA-2014-154410"/>
    <x v="3"/>
    <d v="2014-10-22T00:00:00"/>
    <d v="2014-10-25T00:00:00"/>
    <x v="2"/>
    <s v="MD-17860"/>
    <x v="550"/>
    <x v="1"/>
    <s v="United States"/>
    <s v="Indianapolis"/>
    <x v="14"/>
    <n v="46203"/>
    <x v="2"/>
    <s v="OFF-ST-10002743"/>
    <x v="1"/>
    <s v="Storage"/>
    <x v="413"/>
    <n v="909.12"/>
    <n v="8"/>
    <n v="0"/>
    <n v="9.091199999999958"/>
    <s v="Oct"/>
    <x v="13"/>
    <n v="1"/>
  </r>
  <r>
    <n v="1907"/>
    <s v="US-2013-150567"/>
    <x v="0"/>
    <d v="2013-05-18T00:00:00"/>
    <d v="2013-05-22T00:00:00"/>
    <x v="1"/>
    <s v="RP-19855"/>
    <x v="532"/>
    <x v="1"/>
    <s v="United States"/>
    <s v="Apopka"/>
    <x v="2"/>
    <n v="32712"/>
    <x v="0"/>
    <s v="OFF-BI-10001757"/>
    <x v="1"/>
    <s v="Binders"/>
    <x v="1158"/>
    <n v="2.9520000000000004"/>
    <n v="2"/>
    <n v="0.7"/>
    <n v="-2.1648000000000005"/>
    <s v="May"/>
    <x v="35"/>
    <n v="1"/>
  </r>
  <r>
    <n v="1908"/>
    <s v="US-2013-150567"/>
    <x v="0"/>
    <d v="2013-05-18T00:00:00"/>
    <d v="2013-05-22T00:00:00"/>
    <x v="1"/>
    <s v="RP-19855"/>
    <x v="532"/>
    <x v="1"/>
    <s v="United States"/>
    <s v="Apopka"/>
    <x v="2"/>
    <n v="32712"/>
    <x v="0"/>
    <s v="OFF-BI-10000069"/>
    <x v="1"/>
    <s v="Binders"/>
    <x v="486"/>
    <n v="27.018000000000008"/>
    <n v="6"/>
    <n v="0.7"/>
    <n v="-21.61440000000001"/>
    <s v="May"/>
    <x v="35"/>
    <n v="0"/>
  </r>
  <r>
    <n v="1909"/>
    <s v="CA-2012-157959"/>
    <x v="1"/>
    <d v="2012-02-03T00:00:00"/>
    <d v="2012-02-04T00:00:00"/>
    <x v="2"/>
    <s v="RW-19540"/>
    <x v="459"/>
    <x v="1"/>
    <s v="United States"/>
    <s v="Los Angeles"/>
    <x v="1"/>
    <n v="90008"/>
    <x v="1"/>
    <s v="FUR-FU-10004093"/>
    <x v="0"/>
    <s v="Furnishings"/>
    <x v="1159"/>
    <n v="136.91999999999999"/>
    <n v="4"/>
    <n v="0"/>
    <n v="41.075999999999993"/>
    <s v="Feb"/>
    <x v="36"/>
    <n v="1"/>
  </r>
  <r>
    <n v="1910"/>
    <s v="CA-2014-105886"/>
    <x v="3"/>
    <d v="2014-12-19T00:00:00"/>
    <d v="2014-12-24T00:00:00"/>
    <x v="1"/>
    <s v="DB-13660"/>
    <x v="551"/>
    <x v="0"/>
    <s v="United States"/>
    <s v="Oceanside"/>
    <x v="15"/>
    <n v="11572"/>
    <x v="3"/>
    <s v="FUR-FU-10001037"/>
    <x v="0"/>
    <s v="Furnishings"/>
    <x v="1160"/>
    <n v="18.96"/>
    <n v="2"/>
    <n v="0"/>
    <n v="8.532"/>
    <s v="Dec"/>
    <x v="22"/>
    <n v="1"/>
  </r>
  <r>
    <n v="1911"/>
    <s v="CA-2013-105963"/>
    <x v="0"/>
    <d v="2013-11-16T00:00:00"/>
    <d v="2013-11-23T00:00:00"/>
    <x v="1"/>
    <s v="SC-20770"/>
    <x v="34"/>
    <x v="1"/>
    <s v="United States"/>
    <s v="Los Angeles"/>
    <x v="1"/>
    <n v="90008"/>
    <x v="1"/>
    <s v="TEC-AC-10003832"/>
    <x v="2"/>
    <s v="Accessories"/>
    <x v="458"/>
    <n v="99.390000000000015"/>
    <n v="3"/>
    <n v="0"/>
    <n v="40.749900000000004"/>
    <s v="Nov"/>
    <x v="0"/>
    <n v="1"/>
  </r>
  <r>
    <n v="1912"/>
    <s v="CA-2014-121503"/>
    <x v="3"/>
    <d v="2014-07-04T00:00:00"/>
    <d v="2014-07-07T00:00:00"/>
    <x v="0"/>
    <s v="FH-14275"/>
    <x v="395"/>
    <x v="1"/>
    <s v="United States"/>
    <s v="Houston"/>
    <x v="5"/>
    <n v="77041"/>
    <x v="2"/>
    <s v="OFF-PA-10001878"/>
    <x v="1"/>
    <s v="Paper"/>
    <x v="1161"/>
    <n v="273.89600000000002"/>
    <n v="7"/>
    <n v="0.2"/>
    <n v="92.43989999999998"/>
    <s v="Jul"/>
    <x v="10"/>
    <n v="1"/>
  </r>
  <r>
    <n v="1913"/>
    <s v="CA-2014-121503"/>
    <x v="3"/>
    <d v="2014-07-04T00:00:00"/>
    <d v="2014-07-07T00:00:00"/>
    <x v="0"/>
    <s v="FH-14275"/>
    <x v="395"/>
    <x v="1"/>
    <s v="United States"/>
    <s v="Houston"/>
    <x v="5"/>
    <n v="77041"/>
    <x v="2"/>
    <s v="TEC-MA-10003674"/>
    <x v="2"/>
    <s v="Machines"/>
    <x v="1162"/>
    <n v="597.13200000000006"/>
    <n v="3"/>
    <n v="0.4"/>
    <n v="49.760999999999967"/>
    <s v="Jul"/>
    <x v="10"/>
    <n v="0"/>
  </r>
  <r>
    <n v="1914"/>
    <s v="CA-2011-103366"/>
    <x v="2"/>
    <d v="2011-01-16T00:00:00"/>
    <d v="2011-01-18T00:00:00"/>
    <x v="2"/>
    <s v="EH-13990"/>
    <x v="552"/>
    <x v="0"/>
    <s v="United States"/>
    <s v="Roswell"/>
    <x v="32"/>
    <n v="30076"/>
    <x v="0"/>
    <s v="TEC-AC-10003628"/>
    <x v="2"/>
    <s v="Accessories"/>
    <x v="244"/>
    <n v="149.94999999999999"/>
    <n v="5"/>
    <n v="0"/>
    <n v="65.978000000000009"/>
    <s v="Jan"/>
    <x v="46"/>
    <n v="1"/>
  </r>
  <r>
    <n v="1915"/>
    <s v="CA-2014-124597"/>
    <x v="3"/>
    <d v="2014-05-01T00:00:00"/>
    <d v="2014-05-06T00:00:00"/>
    <x v="1"/>
    <s v="AS-10630"/>
    <x v="357"/>
    <x v="2"/>
    <s v="United States"/>
    <s v="Boynton Beach"/>
    <x v="2"/>
    <n v="33437"/>
    <x v="0"/>
    <s v="OFF-LA-10003190"/>
    <x v="1"/>
    <s v="Labels"/>
    <x v="1163"/>
    <n v="4.6079999999999997"/>
    <n v="2"/>
    <n v="0.2"/>
    <n v="1.6704000000000001"/>
    <s v="May"/>
    <x v="24"/>
    <n v="1"/>
  </r>
  <r>
    <n v="1916"/>
    <s v="CA-2014-124597"/>
    <x v="3"/>
    <d v="2014-05-01T00:00:00"/>
    <d v="2014-05-06T00:00:00"/>
    <x v="1"/>
    <s v="AS-10630"/>
    <x v="357"/>
    <x v="2"/>
    <s v="United States"/>
    <s v="Boynton Beach"/>
    <x v="2"/>
    <n v="33437"/>
    <x v="0"/>
    <s v="OFF-AR-10002280"/>
    <x v="1"/>
    <s v="Art"/>
    <x v="33"/>
    <n v="15.528"/>
    <n v="3"/>
    <n v="0.2"/>
    <n v="4.8524999999999991"/>
    <s v="May"/>
    <x v="24"/>
    <n v="0"/>
  </r>
  <r>
    <n v="1917"/>
    <s v="CA-2014-124597"/>
    <x v="3"/>
    <d v="2014-05-01T00:00:00"/>
    <d v="2014-05-06T00:00:00"/>
    <x v="1"/>
    <s v="AS-10630"/>
    <x v="357"/>
    <x v="2"/>
    <s v="United States"/>
    <s v="Boynton Beach"/>
    <x v="2"/>
    <n v="33437"/>
    <x v="0"/>
    <s v="OFF-LA-10001569"/>
    <x v="1"/>
    <s v="Labels"/>
    <x v="633"/>
    <n v="11.952000000000002"/>
    <n v="3"/>
    <n v="0.2"/>
    <n v="3.8843999999999994"/>
    <s v="May"/>
    <x v="24"/>
    <n v="0"/>
  </r>
  <r>
    <n v="1918"/>
    <s v="CA-2012-105634"/>
    <x v="1"/>
    <d v="2012-11-08T00:00:00"/>
    <d v="2012-11-14T00:00:00"/>
    <x v="1"/>
    <s v="HA-14905"/>
    <x v="456"/>
    <x v="0"/>
    <s v="United States"/>
    <s v="Franklin"/>
    <x v="31"/>
    <n v="2038"/>
    <x v="3"/>
    <s v="OFF-AR-10001573"/>
    <x v="1"/>
    <s v="Art"/>
    <x v="368"/>
    <n v="11.65"/>
    <n v="5"/>
    <n v="0"/>
    <n v="3.3784999999999989"/>
    <s v="Nov"/>
    <x v="6"/>
    <n v="1"/>
  </r>
  <r>
    <n v="1919"/>
    <s v="CA-2012-123673"/>
    <x v="1"/>
    <d v="2012-10-30T00:00:00"/>
    <d v="2012-11-01T00:00:00"/>
    <x v="0"/>
    <s v="CH-12070"/>
    <x v="539"/>
    <x v="2"/>
    <s v="United States"/>
    <s v="Detroit"/>
    <x v="12"/>
    <n v="48227"/>
    <x v="2"/>
    <s v="TEC-PH-10001809"/>
    <x v="2"/>
    <s v="Phones"/>
    <x v="1164"/>
    <n v="299.89999999999998"/>
    <n v="2"/>
    <n v="0"/>
    <n v="74.974999999999994"/>
    <s v="Oct"/>
    <x v="2"/>
    <n v="1"/>
  </r>
  <r>
    <n v="1920"/>
    <s v="US-2014-111423"/>
    <x v="3"/>
    <d v="2014-08-18T00:00:00"/>
    <d v="2014-08-20T00:00:00"/>
    <x v="2"/>
    <s v="EH-13765"/>
    <x v="553"/>
    <x v="1"/>
    <s v="United States"/>
    <s v="Watertown"/>
    <x v="15"/>
    <n v="13601"/>
    <x v="3"/>
    <s v="OFF-BI-10003091"/>
    <x v="1"/>
    <s v="Binders"/>
    <x v="1165"/>
    <n v="895.92"/>
    <n v="5"/>
    <n v="0.2"/>
    <n v="302.37299999999993"/>
    <s v="Aug"/>
    <x v="43"/>
    <n v="1"/>
  </r>
  <r>
    <n v="1921"/>
    <s v="US-2014-111423"/>
    <x v="3"/>
    <d v="2014-08-18T00:00:00"/>
    <d v="2014-08-20T00:00:00"/>
    <x v="2"/>
    <s v="EH-13765"/>
    <x v="553"/>
    <x v="1"/>
    <s v="United States"/>
    <s v="Watertown"/>
    <x v="15"/>
    <n v="13601"/>
    <x v="3"/>
    <s v="FUR-CH-10003981"/>
    <x v="0"/>
    <s v="Chairs"/>
    <x v="1166"/>
    <n v="462.56400000000002"/>
    <n v="2"/>
    <n v="0.1"/>
    <n v="97.652399999999943"/>
    <s v="Aug"/>
    <x v="43"/>
    <n v="0"/>
  </r>
  <r>
    <n v="1922"/>
    <s v="CA-2012-125178"/>
    <x v="1"/>
    <d v="2012-10-03T00:00:00"/>
    <d v="2012-10-09T00:00:00"/>
    <x v="1"/>
    <s v="MZ-17515"/>
    <x v="89"/>
    <x v="1"/>
    <s v="United States"/>
    <s v="Reading"/>
    <x v="9"/>
    <n v="19601"/>
    <x v="3"/>
    <s v="OFF-ST-10002562"/>
    <x v="1"/>
    <s v="Storage"/>
    <x v="33"/>
    <n v="15.008000000000003"/>
    <n v="2"/>
    <n v="0.2"/>
    <n v="1.5007999999999999"/>
    <s v="Oct"/>
    <x v="2"/>
    <n v="1"/>
  </r>
  <r>
    <n v="1923"/>
    <s v="CA-2013-156685"/>
    <x v="0"/>
    <d v="2013-07-09T00:00:00"/>
    <d v="2013-07-11T00:00:00"/>
    <x v="0"/>
    <s v="SC-20230"/>
    <x v="554"/>
    <x v="1"/>
    <s v="United States"/>
    <s v="Arlington"/>
    <x v="5"/>
    <n v="76017"/>
    <x v="2"/>
    <s v="TEC-PH-10004345"/>
    <x v="2"/>
    <s v="Phones"/>
    <x v="1167"/>
    <n v="863.6400000000001"/>
    <n v="9"/>
    <n v="0.2"/>
    <n v="107.95499999999998"/>
    <s v="Jul"/>
    <x v="16"/>
    <n v="1"/>
  </r>
  <r>
    <n v="1924"/>
    <s v="CA-2013-156685"/>
    <x v="0"/>
    <d v="2013-07-09T00:00:00"/>
    <d v="2013-07-11T00:00:00"/>
    <x v="0"/>
    <s v="SC-20230"/>
    <x v="554"/>
    <x v="1"/>
    <s v="United States"/>
    <s v="Arlington"/>
    <x v="5"/>
    <n v="76017"/>
    <x v="2"/>
    <s v="OFF-AR-10000588"/>
    <x v="1"/>
    <s v="Art"/>
    <x v="393"/>
    <n v="47.616"/>
    <n v="3"/>
    <n v="0.2"/>
    <n v="3.571200000000001"/>
    <s v="Jul"/>
    <x v="16"/>
    <n v="0"/>
  </r>
  <r>
    <n v="1925"/>
    <s v="CA-2014-126865"/>
    <x v="3"/>
    <d v="2014-12-06T00:00:00"/>
    <d v="2014-12-08T00:00:00"/>
    <x v="0"/>
    <s v="NP-18325"/>
    <x v="268"/>
    <x v="0"/>
    <s v="United States"/>
    <s v="San Diego"/>
    <x v="1"/>
    <n v="92024"/>
    <x v="1"/>
    <s v="OFF-PA-10003039"/>
    <x v="1"/>
    <s v="Paper"/>
    <x v="330"/>
    <n v="92.94"/>
    <n v="3"/>
    <n v="0"/>
    <n v="41.822999999999993"/>
    <s v="Dec"/>
    <x v="22"/>
    <n v="1"/>
  </r>
  <r>
    <n v="1926"/>
    <s v="CA-2014-102834"/>
    <x v="3"/>
    <d v="2014-03-10T00:00:00"/>
    <d v="2014-03-14T00:00:00"/>
    <x v="1"/>
    <s v="LW-16990"/>
    <x v="352"/>
    <x v="1"/>
    <s v="United States"/>
    <s v="San Francisco"/>
    <x v="1"/>
    <n v="94110"/>
    <x v="1"/>
    <s v="TEC-AC-10001908"/>
    <x v="2"/>
    <s v="Accessories"/>
    <x v="292"/>
    <n v="199.98"/>
    <n v="2"/>
    <n v="0"/>
    <n v="69.992999999999995"/>
    <s v="Mar"/>
    <x v="42"/>
    <n v="1"/>
  </r>
  <r>
    <n v="1927"/>
    <s v="US-2013-139710"/>
    <x v="0"/>
    <d v="2013-06-10T00:00:00"/>
    <d v="2013-06-16T00:00:00"/>
    <x v="1"/>
    <s v="GM-14680"/>
    <x v="411"/>
    <x v="0"/>
    <s v="United States"/>
    <s v="Los Angeles"/>
    <x v="1"/>
    <n v="90045"/>
    <x v="1"/>
    <s v="TEC-PH-10001198"/>
    <x v="2"/>
    <s v="Phones"/>
    <x v="1168"/>
    <n v="177.48000000000002"/>
    <n v="3"/>
    <n v="0.2"/>
    <n v="19.966499999999982"/>
    <s v="Jun"/>
    <x v="1"/>
    <n v="1"/>
  </r>
  <r>
    <n v="1928"/>
    <s v="CA-2014-121538"/>
    <x v="3"/>
    <d v="2014-11-29T00:00:00"/>
    <d v="2014-12-02T00:00:00"/>
    <x v="2"/>
    <s v="RH-19495"/>
    <x v="302"/>
    <x v="0"/>
    <s v="United States"/>
    <s v="Denver"/>
    <x v="22"/>
    <n v="80219"/>
    <x v="1"/>
    <s v="OFF-PA-10004071"/>
    <x v="1"/>
    <s v="Paper"/>
    <x v="412"/>
    <n v="88.768000000000001"/>
    <n v="2"/>
    <n v="0.2"/>
    <n v="31.068799999999996"/>
    <s v="Nov"/>
    <x v="23"/>
    <n v="1"/>
  </r>
  <r>
    <n v="1929"/>
    <s v="US-2014-101539"/>
    <x v="3"/>
    <d v="2014-03-17T00:00:00"/>
    <d v="2014-03-19T00:00:00"/>
    <x v="0"/>
    <s v="VM-21685"/>
    <x v="91"/>
    <x v="2"/>
    <s v="United States"/>
    <s v="Seattle"/>
    <x v="4"/>
    <n v="98105"/>
    <x v="1"/>
    <s v="OFF-PA-10001972"/>
    <x v="1"/>
    <s v="Paper"/>
    <x v="1169"/>
    <n v="6.48"/>
    <n v="1"/>
    <n v="0"/>
    <n v="3.1104000000000003"/>
    <s v="Mar"/>
    <x v="42"/>
    <n v="1"/>
  </r>
  <r>
    <n v="1930"/>
    <s v="US-2014-101539"/>
    <x v="3"/>
    <d v="2014-03-17T00:00:00"/>
    <d v="2014-03-19T00:00:00"/>
    <x v="0"/>
    <s v="VM-21685"/>
    <x v="91"/>
    <x v="2"/>
    <s v="United States"/>
    <s v="Seattle"/>
    <x v="4"/>
    <n v="98105"/>
    <x v="1"/>
    <s v="OFF-ST-10004180"/>
    <x v="1"/>
    <s v="Storage"/>
    <x v="241"/>
    <n v="46.51"/>
    <n v="1"/>
    <n v="0"/>
    <n v="1.8603999999999985"/>
    <s v="Mar"/>
    <x v="42"/>
    <n v="0"/>
  </r>
  <r>
    <n v="1931"/>
    <s v="US-2014-101539"/>
    <x v="3"/>
    <d v="2014-03-17T00:00:00"/>
    <d v="2014-03-19T00:00:00"/>
    <x v="0"/>
    <s v="VM-21685"/>
    <x v="91"/>
    <x v="2"/>
    <s v="United States"/>
    <s v="Seattle"/>
    <x v="4"/>
    <n v="98105"/>
    <x v="1"/>
    <s v="TEC-PH-10004165"/>
    <x v="2"/>
    <s v="Phones"/>
    <x v="886"/>
    <n v="659.97600000000011"/>
    <n v="3"/>
    <n v="0.2"/>
    <n v="49.498199999999969"/>
    <s v="Mar"/>
    <x v="42"/>
    <n v="0"/>
  </r>
  <r>
    <n v="1932"/>
    <s v="CA-2013-152121"/>
    <x v="0"/>
    <d v="2013-11-28T00:00:00"/>
    <d v="2013-11-30T00:00:00"/>
    <x v="0"/>
    <s v="CC-12670"/>
    <x v="113"/>
    <x v="0"/>
    <s v="United States"/>
    <s v="Scottsdale"/>
    <x v="16"/>
    <n v="85254"/>
    <x v="1"/>
    <s v="TEC-PH-10002483"/>
    <x v="2"/>
    <s v="Phones"/>
    <x v="1170"/>
    <n v="271.99200000000002"/>
    <n v="1"/>
    <n v="0.2"/>
    <n v="23.799300000000002"/>
    <s v="Nov"/>
    <x v="0"/>
    <n v="1"/>
  </r>
  <r>
    <n v="1933"/>
    <s v="CA-2014-161200"/>
    <x v="3"/>
    <d v="2014-08-07T00:00:00"/>
    <d v="2014-08-11T00:00:00"/>
    <x v="0"/>
    <s v="SV-20365"/>
    <x v="277"/>
    <x v="0"/>
    <s v="United States"/>
    <s v="Lafayette"/>
    <x v="28"/>
    <n v="70506"/>
    <x v="0"/>
    <s v="FUR-BO-10000468"/>
    <x v="0"/>
    <s v="Bookcases"/>
    <x v="1171"/>
    <n v="145.74"/>
    <n v="3"/>
    <n v="0"/>
    <n v="23.318400000000011"/>
    <s v="Aug"/>
    <x v="43"/>
    <n v="1"/>
  </r>
  <r>
    <n v="1934"/>
    <s v="CA-2014-161200"/>
    <x v="3"/>
    <d v="2014-08-07T00:00:00"/>
    <d v="2014-08-11T00:00:00"/>
    <x v="0"/>
    <s v="SV-20365"/>
    <x v="277"/>
    <x v="0"/>
    <s v="United States"/>
    <s v="Lafayette"/>
    <x v="28"/>
    <n v="70506"/>
    <x v="0"/>
    <s v="FUR-FU-10001706"/>
    <x v="0"/>
    <s v="Furnishings"/>
    <x v="50"/>
    <n v="15.4"/>
    <n v="5"/>
    <n v="0"/>
    <n v="7.3919999999999995"/>
    <s v="Aug"/>
    <x v="43"/>
    <n v="0"/>
  </r>
  <r>
    <n v="1935"/>
    <s v="CA-2014-101245"/>
    <x v="3"/>
    <d v="2014-11-28T00:00:00"/>
    <d v="2014-12-04T00:00:00"/>
    <x v="1"/>
    <s v="LW-16990"/>
    <x v="352"/>
    <x v="1"/>
    <s v="United States"/>
    <s v="San Francisco"/>
    <x v="1"/>
    <n v="94109"/>
    <x v="1"/>
    <s v="OFF-PA-10003129"/>
    <x v="1"/>
    <s v="Paper"/>
    <x v="1137"/>
    <n v="244.54999999999998"/>
    <n v="5"/>
    <n v="0"/>
    <n v="114.93849999999998"/>
    <s v="Nov"/>
    <x v="23"/>
    <n v="1"/>
  </r>
  <r>
    <n v="1936"/>
    <s v="CA-2014-101245"/>
    <x v="3"/>
    <d v="2014-11-28T00:00:00"/>
    <d v="2014-12-04T00:00:00"/>
    <x v="1"/>
    <s v="LW-16990"/>
    <x v="352"/>
    <x v="1"/>
    <s v="United States"/>
    <s v="San Francisco"/>
    <x v="1"/>
    <n v="94109"/>
    <x v="1"/>
    <s v="TEC-AC-10001284"/>
    <x v="2"/>
    <s v="Accessories"/>
    <x v="1172"/>
    <n v="166.16"/>
    <n v="8"/>
    <n v="0"/>
    <n v="59.817599999999999"/>
    <s v="Nov"/>
    <x v="23"/>
    <n v="0"/>
  </r>
  <r>
    <n v="1937"/>
    <s v="CA-2012-141768"/>
    <x v="1"/>
    <d v="2012-05-25T00:00:00"/>
    <d v="2012-05-27T00:00:00"/>
    <x v="0"/>
    <s v="NP-18685"/>
    <x v="472"/>
    <x v="2"/>
    <s v="United States"/>
    <s v="San Francisco"/>
    <x v="1"/>
    <n v="94109"/>
    <x v="1"/>
    <s v="FUR-FU-10002268"/>
    <x v="0"/>
    <s v="Furnishings"/>
    <x v="860"/>
    <n v="14.73"/>
    <n v="3"/>
    <n v="0"/>
    <n v="4.8608999999999991"/>
    <s v="May"/>
    <x v="33"/>
    <n v="1"/>
  </r>
  <r>
    <n v="1938"/>
    <s v="CA-2013-112109"/>
    <x v="0"/>
    <d v="2013-07-09T00:00:00"/>
    <d v="2013-07-13T00:00:00"/>
    <x v="1"/>
    <s v="JE-15715"/>
    <x v="555"/>
    <x v="0"/>
    <s v="United States"/>
    <s v="Broomfield"/>
    <x v="22"/>
    <n v="80020"/>
    <x v="1"/>
    <s v="OFF-BI-10002082"/>
    <x v="1"/>
    <s v="Binders"/>
    <x v="1173"/>
    <n v="19.968000000000004"/>
    <n v="2"/>
    <n v="0.7"/>
    <n v="-13.311999999999998"/>
    <s v="Jul"/>
    <x v="16"/>
    <n v="1"/>
  </r>
  <r>
    <n v="1939"/>
    <s v="CA-2013-112109"/>
    <x v="0"/>
    <d v="2013-07-09T00:00:00"/>
    <d v="2013-07-13T00:00:00"/>
    <x v="1"/>
    <s v="JE-15715"/>
    <x v="555"/>
    <x v="0"/>
    <s v="United States"/>
    <s v="Broomfield"/>
    <x v="22"/>
    <n v="80020"/>
    <x v="1"/>
    <s v="OFF-ST-10001505"/>
    <x v="1"/>
    <s v="Storage"/>
    <x v="1174"/>
    <n v="33.488000000000007"/>
    <n v="7"/>
    <n v="0.2"/>
    <n v="-1.2558000000000051"/>
    <s v="Jul"/>
    <x v="16"/>
    <n v="0"/>
  </r>
  <r>
    <n v="1940"/>
    <s v="CA-2013-112109"/>
    <x v="0"/>
    <d v="2013-07-09T00:00:00"/>
    <d v="2013-07-13T00:00:00"/>
    <x v="1"/>
    <s v="JE-15715"/>
    <x v="555"/>
    <x v="0"/>
    <s v="United States"/>
    <s v="Broomfield"/>
    <x v="22"/>
    <n v="80020"/>
    <x v="1"/>
    <s v="OFF-BI-10001634"/>
    <x v="1"/>
    <s v="Binders"/>
    <x v="24"/>
    <n v="8.7360000000000024"/>
    <n v="4"/>
    <n v="0.7"/>
    <n v="-6.1151999999999997"/>
    <s v="Jul"/>
    <x v="16"/>
    <n v="0"/>
  </r>
  <r>
    <n v="1941"/>
    <s v="CA-2013-112109"/>
    <x v="0"/>
    <d v="2013-07-09T00:00:00"/>
    <d v="2013-07-13T00:00:00"/>
    <x v="1"/>
    <s v="JE-15715"/>
    <x v="555"/>
    <x v="0"/>
    <s v="United States"/>
    <s v="Broomfield"/>
    <x v="22"/>
    <n v="80020"/>
    <x v="1"/>
    <s v="FUR-CH-10004287"/>
    <x v="0"/>
    <s v="Chairs"/>
    <x v="156"/>
    <n v="662.88"/>
    <n v="3"/>
    <n v="0.2"/>
    <n v="74.573999999999955"/>
    <s v="Jul"/>
    <x v="16"/>
    <n v="0"/>
  </r>
  <r>
    <n v="1942"/>
    <s v="CA-2014-144064"/>
    <x v="3"/>
    <d v="2014-08-30T00:00:00"/>
    <d v="2014-09-02T00:00:00"/>
    <x v="2"/>
    <s v="CP-12085"/>
    <x v="434"/>
    <x v="1"/>
    <s v="United States"/>
    <s v="Quincy"/>
    <x v="10"/>
    <n v="62301"/>
    <x v="2"/>
    <s v="OFF-LA-10004544"/>
    <x v="1"/>
    <s v="Labels"/>
    <x v="197"/>
    <n v="47.360000000000007"/>
    <n v="4"/>
    <n v="0.2"/>
    <n v="17.759999999999998"/>
    <s v="Aug"/>
    <x v="43"/>
    <n v="1"/>
  </r>
  <r>
    <n v="1943"/>
    <s v="CA-2014-144064"/>
    <x v="3"/>
    <d v="2014-08-30T00:00:00"/>
    <d v="2014-09-02T00:00:00"/>
    <x v="2"/>
    <s v="CP-12085"/>
    <x v="434"/>
    <x v="1"/>
    <s v="United States"/>
    <s v="Quincy"/>
    <x v="10"/>
    <n v="62301"/>
    <x v="2"/>
    <s v="OFF-ST-10004507"/>
    <x v="1"/>
    <s v="Storage"/>
    <x v="452"/>
    <n v="27.439999999999998"/>
    <n v="2"/>
    <n v="0.2"/>
    <n v="2.4009999999999998"/>
    <s v="Aug"/>
    <x v="43"/>
    <n v="0"/>
  </r>
  <r>
    <n v="1944"/>
    <s v="CA-2014-144064"/>
    <x v="3"/>
    <d v="2014-08-30T00:00:00"/>
    <d v="2014-09-02T00:00:00"/>
    <x v="2"/>
    <s v="CP-12085"/>
    <x v="434"/>
    <x v="1"/>
    <s v="United States"/>
    <s v="Quincy"/>
    <x v="10"/>
    <n v="62301"/>
    <x v="2"/>
    <s v="OFF-BI-10002012"/>
    <x v="1"/>
    <s v="Binders"/>
    <x v="742"/>
    <n v="3.2399999999999993"/>
    <n v="9"/>
    <n v="0.8"/>
    <n v="-5.1840000000000011"/>
    <s v="Aug"/>
    <x v="43"/>
    <n v="0"/>
  </r>
  <r>
    <n v="1945"/>
    <s v="CA-2013-108581"/>
    <x v="0"/>
    <d v="2013-06-21T00:00:00"/>
    <d v="2013-06-27T00:00:00"/>
    <x v="1"/>
    <s v="EA-14035"/>
    <x v="105"/>
    <x v="1"/>
    <s v="United States"/>
    <s v="Carrollton"/>
    <x v="5"/>
    <n v="75007"/>
    <x v="2"/>
    <s v="TEC-AC-10001109"/>
    <x v="2"/>
    <s v="Accessories"/>
    <x v="998"/>
    <n v="95.968000000000004"/>
    <n v="4"/>
    <n v="0.2"/>
    <n v="26.391200000000001"/>
    <s v="Jun"/>
    <x v="1"/>
    <n v="1"/>
  </r>
  <r>
    <n v="1946"/>
    <s v="CA-2013-108581"/>
    <x v="0"/>
    <d v="2013-06-21T00:00:00"/>
    <d v="2013-06-27T00:00:00"/>
    <x v="1"/>
    <s v="EA-14035"/>
    <x v="105"/>
    <x v="1"/>
    <s v="United States"/>
    <s v="Carrollton"/>
    <x v="5"/>
    <n v="75007"/>
    <x v="2"/>
    <s v="OFF-PA-10000809"/>
    <x v="1"/>
    <s v="Paper"/>
    <x v="1124"/>
    <n v="10.368000000000002"/>
    <n v="2"/>
    <n v="0.2"/>
    <n v="3.6288"/>
    <s v="Jun"/>
    <x v="1"/>
    <n v="0"/>
  </r>
  <r>
    <n v="1947"/>
    <s v="CA-2014-157987"/>
    <x v="3"/>
    <d v="2014-09-03T00:00:00"/>
    <d v="2014-09-07T00:00:00"/>
    <x v="1"/>
    <s v="AC-10615"/>
    <x v="556"/>
    <x v="1"/>
    <s v="United States"/>
    <s v="New York City"/>
    <x v="15"/>
    <n v="10009"/>
    <x v="3"/>
    <s v="OFF-AR-10000658"/>
    <x v="1"/>
    <s v="Art"/>
    <x v="328"/>
    <n v="23.1"/>
    <n v="2"/>
    <n v="0"/>
    <n v="6.468"/>
    <s v="Sep"/>
    <x v="15"/>
    <n v="1"/>
  </r>
  <r>
    <n v="1948"/>
    <s v="CA-2014-157987"/>
    <x v="3"/>
    <d v="2014-09-03T00:00:00"/>
    <d v="2014-09-07T00:00:00"/>
    <x v="1"/>
    <s v="AC-10615"/>
    <x v="556"/>
    <x v="1"/>
    <s v="United States"/>
    <s v="New York City"/>
    <x v="15"/>
    <n v="10009"/>
    <x v="3"/>
    <s v="FUR-FU-10001196"/>
    <x v="0"/>
    <s v="Furnishings"/>
    <x v="1116"/>
    <n v="11.54"/>
    <n v="2"/>
    <n v="0"/>
    <n v="3.4619999999999997"/>
    <s v="Sep"/>
    <x v="15"/>
    <n v="0"/>
  </r>
  <r>
    <n v="1949"/>
    <s v="CA-2014-157987"/>
    <x v="3"/>
    <d v="2014-09-03T00:00:00"/>
    <d v="2014-09-07T00:00:00"/>
    <x v="1"/>
    <s v="AC-10615"/>
    <x v="556"/>
    <x v="1"/>
    <s v="United States"/>
    <s v="New York City"/>
    <x v="15"/>
    <n v="10009"/>
    <x v="3"/>
    <s v="FUR-TA-10001889"/>
    <x v="0"/>
    <s v="Tables"/>
    <x v="406"/>
    <n v="254.52599999999998"/>
    <n v="1"/>
    <n v="0.4"/>
    <n v="-93.3262"/>
    <s v="Sep"/>
    <x v="15"/>
    <n v="0"/>
  </r>
  <r>
    <n v="1950"/>
    <s v="CA-2014-157987"/>
    <x v="3"/>
    <d v="2014-09-03T00:00:00"/>
    <d v="2014-09-07T00:00:00"/>
    <x v="1"/>
    <s v="AC-10615"/>
    <x v="556"/>
    <x v="1"/>
    <s v="United States"/>
    <s v="New York City"/>
    <x v="15"/>
    <n v="10009"/>
    <x v="3"/>
    <s v="OFF-AP-10000358"/>
    <x v="1"/>
    <s v="Appliances"/>
    <x v="95"/>
    <n v="12.98"/>
    <n v="1"/>
    <n v="0"/>
    <n v="3.7641999999999989"/>
    <s v="Sep"/>
    <x v="15"/>
    <n v="0"/>
  </r>
  <r>
    <n v="1951"/>
    <s v="CA-2014-157987"/>
    <x v="3"/>
    <d v="2014-09-03T00:00:00"/>
    <d v="2014-09-07T00:00:00"/>
    <x v="1"/>
    <s v="AC-10615"/>
    <x v="556"/>
    <x v="1"/>
    <s v="United States"/>
    <s v="New York City"/>
    <x v="15"/>
    <n v="10009"/>
    <x v="3"/>
    <s v="OFF-BI-10004970"/>
    <x v="1"/>
    <s v="Binders"/>
    <x v="908"/>
    <n v="26.432000000000002"/>
    <n v="8"/>
    <n v="0.2"/>
    <n v="8.9207999999999998"/>
    <s v="Sep"/>
    <x v="15"/>
    <n v="0"/>
  </r>
  <r>
    <n v="1952"/>
    <s v="CA-2014-157987"/>
    <x v="3"/>
    <d v="2014-09-03T00:00:00"/>
    <d v="2014-09-07T00:00:00"/>
    <x v="1"/>
    <s v="AC-10615"/>
    <x v="556"/>
    <x v="1"/>
    <s v="United States"/>
    <s v="New York City"/>
    <x v="15"/>
    <n v="10009"/>
    <x v="3"/>
    <s v="TEC-PH-10003885"/>
    <x v="2"/>
    <s v="Phones"/>
    <x v="772"/>
    <n v="197.96999999999997"/>
    <n v="3"/>
    <n v="0"/>
    <n v="57.41129999999999"/>
    <s v="Sep"/>
    <x v="15"/>
    <n v="0"/>
  </r>
  <r>
    <n v="1953"/>
    <s v="CA-2014-157987"/>
    <x v="3"/>
    <d v="2014-09-03T00:00:00"/>
    <d v="2014-09-07T00:00:00"/>
    <x v="1"/>
    <s v="AC-10615"/>
    <x v="556"/>
    <x v="1"/>
    <s v="United States"/>
    <s v="New York City"/>
    <x v="15"/>
    <n v="10009"/>
    <x v="3"/>
    <s v="OFF-LA-10001641"/>
    <x v="1"/>
    <s v="Labels"/>
    <x v="1022"/>
    <n v="18.899999999999999"/>
    <n v="6"/>
    <n v="0"/>
    <n v="9.0719999999999992"/>
    <s v="Sep"/>
    <x v="15"/>
    <n v="0"/>
  </r>
  <r>
    <n v="1954"/>
    <s v="CA-2014-157987"/>
    <x v="3"/>
    <d v="2014-09-03T00:00:00"/>
    <d v="2014-09-07T00:00:00"/>
    <x v="1"/>
    <s v="AC-10615"/>
    <x v="556"/>
    <x v="1"/>
    <s v="United States"/>
    <s v="New York City"/>
    <x v="15"/>
    <n v="10009"/>
    <x v="3"/>
    <s v="FUR-CH-10003379"/>
    <x v="0"/>
    <s v="Chairs"/>
    <x v="459"/>
    <n v="1282.4100000000001"/>
    <n v="5"/>
    <n v="0.1"/>
    <n v="213.73500000000001"/>
    <s v="Sep"/>
    <x v="15"/>
    <n v="0"/>
  </r>
  <r>
    <n v="1955"/>
    <s v="CA-2014-157987"/>
    <x v="3"/>
    <d v="2014-09-03T00:00:00"/>
    <d v="2014-09-07T00:00:00"/>
    <x v="1"/>
    <s v="AC-10615"/>
    <x v="556"/>
    <x v="1"/>
    <s v="United States"/>
    <s v="New York City"/>
    <x v="15"/>
    <n v="10009"/>
    <x v="3"/>
    <s v="OFF-AR-10004582"/>
    <x v="1"/>
    <s v="Art"/>
    <x v="1175"/>
    <n v="4.92"/>
    <n v="3"/>
    <n v="0"/>
    <n v="2.2139999999999995"/>
    <s v="Sep"/>
    <x v="15"/>
    <n v="0"/>
  </r>
  <r>
    <n v="1956"/>
    <s v="CA-2014-157987"/>
    <x v="3"/>
    <d v="2014-09-03T00:00:00"/>
    <d v="2014-09-07T00:00:00"/>
    <x v="1"/>
    <s v="AC-10615"/>
    <x v="556"/>
    <x v="1"/>
    <s v="United States"/>
    <s v="New York City"/>
    <x v="15"/>
    <n v="10009"/>
    <x v="3"/>
    <s v="TEC-AC-10002842"/>
    <x v="2"/>
    <s v="Accessories"/>
    <x v="1176"/>
    <n v="238"/>
    <n v="2"/>
    <n v="0"/>
    <n v="38.080000000000013"/>
    <s v="Sep"/>
    <x v="15"/>
    <n v="0"/>
  </r>
  <r>
    <n v="1957"/>
    <s v="CA-2014-157987"/>
    <x v="3"/>
    <d v="2014-09-03T00:00:00"/>
    <d v="2014-09-07T00:00:00"/>
    <x v="1"/>
    <s v="AC-10615"/>
    <x v="556"/>
    <x v="1"/>
    <s v="United States"/>
    <s v="New York City"/>
    <x v="15"/>
    <n v="10009"/>
    <x v="3"/>
    <s v="TEC-AC-10000109"/>
    <x v="2"/>
    <s v="Accessories"/>
    <x v="200"/>
    <n v="167.97"/>
    <n v="3"/>
    <n v="0"/>
    <n v="40.31280000000001"/>
    <s v="Sep"/>
    <x v="15"/>
    <n v="0"/>
  </r>
  <r>
    <n v="1958"/>
    <s v="CA-2014-157987"/>
    <x v="3"/>
    <d v="2014-09-03T00:00:00"/>
    <d v="2014-09-07T00:00:00"/>
    <x v="1"/>
    <s v="AC-10615"/>
    <x v="556"/>
    <x v="1"/>
    <s v="United States"/>
    <s v="New York City"/>
    <x v="15"/>
    <n v="10009"/>
    <x v="3"/>
    <s v="OFF-PA-10003893"/>
    <x v="1"/>
    <s v="Paper"/>
    <x v="1096"/>
    <n v="17.12"/>
    <n v="4"/>
    <n v="0"/>
    <n v="7.7039999999999988"/>
    <s v="Sep"/>
    <x v="15"/>
    <n v="0"/>
  </r>
  <r>
    <n v="1959"/>
    <s v="CA-2014-110905"/>
    <x v="3"/>
    <d v="2014-09-11T00:00:00"/>
    <d v="2014-09-16T00:00:00"/>
    <x v="0"/>
    <s v="RW-19690"/>
    <x v="355"/>
    <x v="0"/>
    <s v="United States"/>
    <s v="Springfield"/>
    <x v="25"/>
    <n v="65807"/>
    <x v="2"/>
    <s v="OFF-BI-10003669"/>
    <x v="1"/>
    <s v="Binders"/>
    <x v="796"/>
    <n v="16.200000000000003"/>
    <n v="3"/>
    <n v="0"/>
    <n v="7.7759999999999998"/>
    <s v="Sep"/>
    <x v="15"/>
    <n v="1"/>
  </r>
  <r>
    <n v="1960"/>
    <s v="CA-2014-110905"/>
    <x v="3"/>
    <d v="2014-09-11T00:00:00"/>
    <d v="2014-09-16T00:00:00"/>
    <x v="0"/>
    <s v="RW-19690"/>
    <x v="355"/>
    <x v="0"/>
    <s v="United States"/>
    <s v="Springfield"/>
    <x v="25"/>
    <n v="65807"/>
    <x v="2"/>
    <s v="OFF-AP-10004785"/>
    <x v="1"/>
    <s v="Appliances"/>
    <x v="1177"/>
    <n v="33.99"/>
    <n v="3"/>
    <n v="0"/>
    <n v="14.615700000000004"/>
    <s v="Sep"/>
    <x v="15"/>
    <n v="0"/>
  </r>
  <r>
    <n v="1961"/>
    <s v="CA-2014-110905"/>
    <x v="3"/>
    <d v="2014-09-11T00:00:00"/>
    <d v="2014-09-16T00:00:00"/>
    <x v="0"/>
    <s v="RW-19690"/>
    <x v="355"/>
    <x v="0"/>
    <s v="United States"/>
    <s v="Springfield"/>
    <x v="25"/>
    <n v="65807"/>
    <x v="2"/>
    <s v="TEC-AC-10003023"/>
    <x v="2"/>
    <s v="Accessories"/>
    <x v="1070"/>
    <n v="296.84999999999997"/>
    <n v="5"/>
    <n v="0"/>
    <n v="53.432999999999993"/>
    <s v="Sep"/>
    <x v="15"/>
    <n v="0"/>
  </r>
  <r>
    <n v="1962"/>
    <s v="CA-2014-110905"/>
    <x v="3"/>
    <d v="2014-09-11T00:00:00"/>
    <d v="2014-09-16T00:00:00"/>
    <x v="0"/>
    <s v="RW-19690"/>
    <x v="355"/>
    <x v="0"/>
    <s v="United States"/>
    <s v="Springfield"/>
    <x v="25"/>
    <n v="65807"/>
    <x v="2"/>
    <s v="TEC-AC-10002217"/>
    <x v="2"/>
    <s v="Accessories"/>
    <x v="1178"/>
    <n v="112.80000000000001"/>
    <n v="6"/>
    <n v="0"/>
    <n v="6.7680000000000007"/>
    <s v="Sep"/>
    <x v="15"/>
    <n v="0"/>
  </r>
  <r>
    <n v="1963"/>
    <s v="CA-2014-110905"/>
    <x v="3"/>
    <d v="2014-09-11T00:00:00"/>
    <d v="2014-09-16T00:00:00"/>
    <x v="0"/>
    <s v="RW-19690"/>
    <x v="355"/>
    <x v="0"/>
    <s v="United States"/>
    <s v="Springfield"/>
    <x v="25"/>
    <n v="65807"/>
    <x v="2"/>
    <s v="OFF-BI-10002954"/>
    <x v="1"/>
    <s v="Binders"/>
    <x v="1179"/>
    <n v="13.71"/>
    <n v="3"/>
    <n v="0"/>
    <n v="6.5808"/>
    <s v="Sep"/>
    <x v="15"/>
    <n v="0"/>
  </r>
  <r>
    <n v="1964"/>
    <s v="CA-2014-110905"/>
    <x v="3"/>
    <d v="2014-09-11T00:00:00"/>
    <d v="2014-09-16T00:00:00"/>
    <x v="0"/>
    <s v="RW-19690"/>
    <x v="355"/>
    <x v="0"/>
    <s v="United States"/>
    <s v="Springfield"/>
    <x v="25"/>
    <n v="65807"/>
    <x v="2"/>
    <s v="OFF-PA-10002586"/>
    <x v="1"/>
    <s v="Paper"/>
    <x v="1007"/>
    <n v="24.900000000000002"/>
    <n v="5"/>
    <n v="0"/>
    <n v="11.703000000000001"/>
    <s v="Sep"/>
    <x v="15"/>
    <n v="0"/>
  </r>
  <r>
    <n v="1965"/>
    <s v="CA-2014-110905"/>
    <x v="3"/>
    <d v="2014-09-11T00:00:00"/>
    <d v="2014-09-16T00:00:00"/>
    <x v="0"/>
    <s v="RW-19690"/>
    <x v="355"/>
    <x v="0"/>
    <s v="United States"/>
    <s v="Springfield"/>
    <x v="25"/>
    <n v="65807"/>
    <x v="2"/>
    <s v="OFF-ST-10000025"/>
    <x v="1"/>
    <s v="Storage"/>
    <x v="615"/>
    <n v="286.29000000000002"/>
    <n v="3"/>
    <n v="0"/>
    <n v="17.177399999999977"/>
    <s v="Sep"/>
    <x v="15"/>
    <n v="0"/>
  </r>
  <r>
    <n v="1966"/>
    <s v="CA-2014-110905"/>
    <x v="3"/>
    <d v="2014-09-11T00:00:00"/>
    <d v="2014-09-16T00:00:00"/>
    <x v="0"/>
    <s v="RW-19690"/>
    <x v="355"/>
    <x v="0"/>
    <s v="United States"/>
    <s v="Springfield"/>
    <x v="25"/>
    <n v="65807"/>
    <x v="2"/>
    <s v="OFF-AP-10003281"/>
    <x v="1"/>
    <s v="Appliances"/>
    <x v="1180"/>
    <n v="24.18"/>
    <n v="2"/>
    <n v="0"/>
    <n v="7.2539999999999978"/>
    <s v="Sep"/>
    <x v="15"/>
    <n v="0"/>
  </r>
  <r>
    <n v="1967"/>
    <s v="CA-2014-165841"/>
    <x v="3"/>
    <d v="2014-12-22T00:00:00"/>
    <d v="2014-12-29T00:00:00"/>
    <x v="1"/>
    <s v="DB-13210"/>
    <x v="203"/>
    <x v="0"/>
    <s v="United States"/>
    <s v="Paterson"/>
    <x v="30"/>
    <n v="7501"/>
    <x v="3"/>
    <s v="TEC-PH-10002103"/>
    <x v="2"/>
    <s v="Phones"/>
    <x v="534"/>
    <n v="281.96999999999997"/>
    <n v="3"/>
    <n v="0"/>
    <n v="78.951599999999999"/>
    <s v="Dec"/>
    <x v="22"/>
    <n v="1"/>
  </r>
  <r>
    <n v="1968"/>
    <s v="CA-2014-165841"/>
    <x v="3"/>
    <d v="2014-12-22T00:00:00"/>
    <d v="2014-12-29T00:00:00"/>
    <x v="1"/>
    <s v="DB-13210"/>
    <x v="203"/>
    <x v="0"/>
    <s v="United States"/>
    <s v="Paterson"/>
    <x v="30"/>
    <n v="7501"/>
    <x v="3"/>
    <s v="OFF-SU-10000898"/>
    <x v="1"/>
    <s v="Supplies"/>
    <x v="1181"/>
    <n v="69.5"/>
    <n v="5"/>
    <n v="0"/>
    <n v="20.154999999999994"/>
    <s v="Dec"/>
    <x v="22"/>
    <n v="0"/>
  </r>
  <r>
    <n v="1969"/>
    <s v="CA-2014-165841"/>
    <x v="3"/>
    <d v="2014-12-22T00:00:00"/>
    <d v="2014-12-29T00:00:00"/>
    <x v="1"/>
    <s v="DB-13210"/>
    <x v="203"/>
    <x v="0"/>
    <s v="United States"/>
    <s v="Paterson"/>
    <x v="30"/>
    <n v="7501"/>
    <x v="3"/>
    <s v="OFF-PA-10001144"/>
    <x v="1"/>
    <s v="Paper"/>
    <x v="161"/>
    <n v="166.44"/>
    <n v="3"/>
    <n v="0"/>
    <n v="79.891199999999998"/>
    <s v="Dec"/>
    <x v="22"/>
    <n v="0"/>
  </r>
  <r>
    <n v="1970"/>
    <s v="CA-2014-117485"/>
    <x v="3"/>
    <d v="2014-09-24T00:00:00"/>
    <d v="2014-09-30T00:00:00"/>
    <x v="1"/>
    <s v="BD-11320"/>
    <x v="217"/>
    <x v="0"/>
    <s v="United States"/>
    <s v="Tulsa"/>
    <x v="26"/>
    <n v="74133"/>
    <x v="2"/>
    <s v="TEC-AC-10004659"/>
    <x v="2"/>
    <s v="Accessories"/>
    <x v="170"/>
    <n v="291.95999999999998"/>
    <n v="4"/>
    <n v="0"/>
    <n v="102.18599999999998"/>
    <s v="Sep"/>
    <x v="15"/>
    <n v="1"/>
  </r>
  <r>
    <n v="1971"/>
    <s v="CA-2014-140242"/>
    <x v="3"/>
    <d v="2014-05-07T00:00:00"/>
    <d v="2014-05-12T00:00:00"/>
    <x v="1"/>
    <s v="ML-17755"/>
    <x v="529"/>
    <x v="2"/>
    <s v="United States"/>
    <s v="Chicago"/>
    <x v="10"/>
    <n v="60623"/>
    <x v="2"/>
    <s v="OFF-AR-10004752"/>
    <x v="1"/>
    <s v="Art"/>
    <x v="1105"/>
    <n v="6.4080000000000004"/>
    <n v="3"/>
    <n v="0.2"/>
    <n v="0.64079999999999981"/>
    <s v="May"/>
    <x v="24"/>
    <n v="1"/>
  </r>
  <r>
    <n v="1972"/>
    <s v="CA-2014-140242"/>
    <x v="3"/>
    <d v="2014-05-07T00:00:00"/>
    <d v="2014-05-12T00:00:00"/>
    <x v="1"/>
    <s v="ML-17755"/>
    <x v="529"/>
    <x v="2"/>
    <s v="United States"/>
    <s v="Chicago"/>
    <x v="10"/>
    <n v="60623"/>
    <x v="2"/>
    <s v="TEC-AC-10004659"/>
    <x v="2"/>
    <s v="Accessories"/>
    <x v="170"/>
    <n v="408.74399999999997"/>
    <n v="7"/>
    <n v="0.2"/>
    <n v="76.639499999999984"/>
    <s v="May"/>
    <x v="24"/>
    <n v="0"/>
  </r>
  <r>
    <n v="1973"/>
    <s v="CA-2011-148950"/>
    <x v="2"/>
    <d v="2011-12-14T00:00:00"/>
    <d v="2011-12-19T00:00:00"/>
    <x v="1"/>
    <s v="JD-16015"/>
    <x v="557"/>
    <x v="0"/>
    <s v="United States"/>
    <s v="Chicago"/>
    <x v="10"/>
    <n v="60610"/>
    <x v="2"/>
    <s v="OFF-BI-10001249"/>
    <x v="1"/>
    <s v="Binders"/>
    <x v="1182"/>
    <n v="5.1039999999999992"/>
    <n v="4"/>
    <n v="0.8"/>
    <n v="-8.6768000000000018"/>
    <s v="Dec"/>
    <x v="20"/>
    <n v="1"/>
  </r>
  <r>
    <n v="1974"/>
    <s v="CA-2011-148950"/>
    <x v="2"/>
    <d v="2011-12-14T00:00:00"/>
    <d v="2011-12-19T00:00:00"/>
    <x v="1"/>
    <s v="JD-16015"/>
    <x v="557"/>
    <x v="0"/>
    <s v="United States"/>
    <s v="Chicago"/>
    <x v="10"/>
    <n v="60610"/>
    <x v="2"/>
    <s v="OFF-FA-10003059"/>
    <x v="1"/>
    <s v="Fasteners"/>
    <x v="794"/>
    <n v="2.8960000000000004"/>
    <n v="2"/>
    <n v="0.2"/>
    <n v="0.4705999999999998"/>
    <s v="Dec"/>
    <x v="20"/>
    <n v="0"/>
  </r>
  <r>
    <n v="1975"/>
    <s v="CA-2011-148950"/>
    <x v="2"/>
    <d v="2011-12-14T00:00:00"/>
    <d v="2011-12-19T00:00:00"/>
    <x v="1"/>
    <s v="JD-16015"/>
    <x v="557"/>
    <x v="0"/>
    <s v="United States"/>
    <s v="Chicago"/>
    <x v="10"/>
    <n v="60610"/>
    <x v="2"/>
    <s v="TEC-AC-10002718"/>
    <x v="2"/>
    <s v="Accessories"/>
    <x v="1183"/>
    <n v="35.016000000000005"/>
    <n v="3"/>
    <n v="0.2"/>
    <n v="-2.188500000000003"/>
    <s v="Dec"/>
    <x v="20"/>
    <n v="0"/>
  </r>
  <r>
    <n v="1976"/>
    <s v="CA-2011-110408"/>
    <x v="2"/>
    <d v="2011-10-18T00:00:00"/>
    <d v="2011-10-20T00:00:00"/>
    <x v="0"/>
    <s v="AS-10225"/>
    <x v="127"/>
    <x v="1"/>
    <s v="United States"/>
    <s v="Montgomery"/>
    <x v="19"/>
    <n v="36116"/>
    <x v="0"/>
    <s v="OFF-ST-10001522"/>
    <x v="1"/>
    <s v="Storage"/>
    <x v="195"/>
    <n v="275.96999999999997"/>
    <n v="3"/>
    <n v="0"/>
    <n v="11.038799999999981"/>
    <s v="Oct"/>
    <x v="18"/>
    <n v="1"/>
  </r>
  <r>
    <n v="1977"/>
    <s v="CA-2011-110408"/>
    <x v="2"/>
    <d v="2011-10-18T00:00:00"/>
    <d v="2011-10-20T00:00:00"/>
    <x v="0"/>
    <s v="AS-10225"/>
    <x v="127"/>
    <x v="1"/>
    <s v="United States"/>
    <s v="Montgomery"/>
    <x v="19"/>
    <n v="36116"/>
    <x v="0"/>
    <s v="TEC-PH-10002352"/>
    <x v="2"/>
    <s v="Phones"/>
    <x v="1184"/>
    <n v="1394.95"/>
    <n v="5"/>
    <n v="0"/>
    <n v="362.68699999999995"/>
    <s v="Oct"/>
    <x v="18"/>
    <n v="0"/>
  </r>
  <r>
    <n v="1978"/>
    <s v="CA-2011-110408"/>
    <x v="2"/>
    <d v="2011-10-18T00:00:00"/>
    <d v="2011-10-20T00:00:00"/>
    <x v="0"/>
    <s v="AS-10225"/>
    <x v="127"/>
    <x v="1"/>
    <s v="United States"/>
    <s v="Montgomery"/>
    <x v="19"/>
    <n v="36116"/>
    <x v="0"/>
    <s v="FUR-CH-10003774"/>
    <x v="0"/>
    <s v="Chairs"/>
    <x v="1185"/>
    <n v="545.88"/>
    <n v="6"/>
    <n v="0"/>
    <n v="70.964399999999983"/>
    <s v="Oct"/>
    <x v="18"/>
    <n v="0"/>
  </r>
  <r>
    <n v="1979"/>
    <s v="CA-2012-109939"/>
    <x v="1"/>
    <d v="2012-05-08T00:00:00"/>
    <d v="2012-05-12T00:00:00"/>
    <x v="1"/>
    <s v="AA-10375"/>
    <x v="211"/>
    <x v="0"/>
    <s v="United States"/>
    <s v="Salem"/>
    <x v="21"/>
    <n v="97301"/>
    <x v="1"/>
    <s v="OFF-AR-10000127"/>
    <x v="1"/>
    <s v="Art"/>
    <x v="1186"/>
    <n v="5.2480000000000002"/>
    <n v="2"/>
    <n v="0.2"/>
    <n v="0.59039999999999915"/>
    <s v="May"/>
    <x v="33"/>
    <n v="1"/>
  </r>
  <r>
    <n v="1980"/>
    <s v="CA-2013-112669"/>
    <x v="0"/>
    <d v="2013-04-15T00:00:00"/>
    <d v="2013-04-15T00:00:00"/>
    <x v="3"/>
    <s v="KT-16465"/>
    <x v="446"/>
    <x v="0"/>
    <s v="United States"/>
    <s v="Glendale"/>
    <x v="16"/>
    <n v="85301"/>
    <x v="1"/>
    <s v="FUR-CH-10004086"/>
    <x v="0"/>
    <s v="Chairs"/>
    <x v="281"/>
    <n v="933.53600000000006"/>
    <n v="4"/>
    <n v="0.2"/>
    <n v="105.02279999999996"/>
    <s v="Apr"/>
    <x v="25"/>
    <n v="1"/>
  </r>
  <r>
    <n v="1981"/>
    <s v="CA-2013-112669"/>
    <x v="0"/>
    <d v="2013-04-15T00:00:00"/>
    <d v="2013-04-15T00:00:00"/>
    <x v="3"/>
    <s v="KT-16465"/>
    <x v="446"/>
    <x v="0"/>
    <s v="United States"/>
    <s v="Glendale"/>
    <x v="16"/>
    <n v="85301"/>
    <x v="1"/>
    <s v="OFF-ST-10001228"/>
    <x v="1"/>
    <s v="Storage"/>
    <x v="228"/>
    <n v="42.975999999999999"/>
    <n v="4"/>
    <n v="0.2"/>
    <n v="4.2976000000000028"/>
    <s v="Apr"/>
    <x v="25"/>
    <n v="0"/>
  </r>
  <r>
    <n v="1982"/>
    <s v="CA-2012-119592"/>
    <x v="1"/>
    <d v="2012-12-14T00:00:00"/>
    <d v="2012-12-16T00:00:00"/>
    <x v="0"/>
    <s v="MM-18280"/>
    <x v="152"/>
    <x v="1"/>
    <s v="United States"/>
    <s v="Columbus"/>
    <x v="32"/>
    <n v="31907"/>
    <x v="0"/>
    <s v="OFF-BI-10004187"/>
    <x v="1"/>
    <s v="Binders"/>
    <x v="33"/>
    <n v="3.76"/>
    <n v="2"/>
    <n v="0"/>
    <n v="1.8047999999999997"/>
    <s v="Dec"/>
    <x v="14"/>
    <n v="1"/>
  </r>
  <r>
    <n v="1983"/>
    <s v="CA-2011-122749"/>
    <x v="2"/>
    <d v="2011-12-03T00:00:00"/>
    <d v="2011-12-09T00:00:00"/>
    <x v="1"/>
    <s v="NG-18430"/>
    <x v="159"/>
    <x v="0"/>
    <s v="United States"/>
    <s v="Oklahoma City"/>
    <x v="26"/>
    <n v="73120"/>
    <x v="2"/>
    <s v="TEC-PH-10003811"/>
    <x v="2"/>
    <s v="Phones"/>
    <x v="1187"/>
    <n v="479.96"/>
    <n v="4"/>
    <n v="0"/>
    <n v="134.3888"/>
    <s v="Dec"/>
    <x v="20"/>
    <n v="1"/>
  </r>
  <r>
    <n v="1984"/>
    <s v="CA-2011-164721"/>
    <x v="2"/>
    <d v="2011-11-25T00:00:00"/>
    <d v="2011-11-27T00:00:00"/>
    <x v="0"/>
    <s v="LW-16825"/>
    <x v="429"/>
    <x v="1"/>
    <s v="United States"/>
    <s v="Brentwood"/>
    <x v="1"/>
    <n v="94513"/>
    <x v="1"/>
    <s v="OFF-AP-10000240"/>
    <x v="1"/>
    <s v="Appliances"/>
    <x v="644"/>
    <n v="320.88"/>
    <n v="6"/>
    <n v="0"/>
    <n v="93.055199999999957"/>
    <s v="Nov"/>
    <x v="7"/>
    <n v="1"/>
  </r>
  <r>
    <n v="1985"/>
    <s v="CA-2011-164721"/>
    <x v="2"/>
    <d v="2011-11-25T00:00:00"/>
    <d v="2011-11-27T00:00:00"/>
    <x v="0"/>
    <s v="LW-16825"/>
    <x v="429"/>
    <x v="1"/>
    <s v="United States"/>
    <s v="Brentwood"/>
    <x v="1"/>
    <n v="94513"/>
    <x v="1"/>
    <s v="FUR-FU-10001940"/>
    <x v="0"/>
    <s v="Furnishings"/>
    <x v="33"/>
    <n v="23.88"/>
    <n v="3"/>
    <n v="0"/>
    <n v="10.507200000000001"/>
    <s v="Nov"/>
    <x v="7"/>
    <n v="0"/>
  </r>
  <r>
    <n v="1986"/>
    <s v="CA-2011-164721"/>
    <x v="2"/>
    <d v="2011-11-25T00:00:00"/>
    <d v="2011-11-27T00:00:00"/>
    <x v="0"/>
    <s v="LW-16825"/>
    <x v="429"/>
    <x v="1"/>
    <s v="United States"/>
    <s v="Brentwood"/>
    <x v="1"/>
    <n v="94513"/>
    <x v="1"/>
    <s v="OFF-PA-10000575"/>
    <x v="1"/>
    <s v="Paper"/>
    <x v="1050"/>
    <n v="26.76"/>
    <n v="4"/>
    <n v="0"/>
    <n v="12.3096"/>
    <s v="Nov"/>
    <x v="7"/>
    <n v="0"/>
  </r>
  <r>
    <n v="1987"/>
    <s v="CA-2013-147417"/>
    <x v="0"/>
    <d v="2013-07-26T00:00:00"/>
    <d v="2013-07-28T00:00:00"/>
    <x v="2"/>
    <s v="CB-12415"/>
    <x v="558"/>
    <x v="0"/>
    <s v="United States"/>
    <s v="Columbus"/>
    <x v="24"/>
    <n v="43229"/>
    <x v="3"/>
    <s v="TEC-CO-10001449"/>
    <x v="2"/>
    <s v="Copiers"/>
    <x v="303"/>
    <n v="1439.9759999999999"/>
    <n v="4"/>
    <n v="0.4"/>
    <n v="191.99680000000001"/>
    <s v="Jul"/>
    <x v="16"/>
    <n v="1"/>
  </r>
  <r>
    <n v="1988"/>
    <s v="CA-2012-127509"/>
    <x v="1"/>
    <d v="2012-11-09T00:00:00"/>
    <d v="2012-11-13T00:00:00"/>
    <x v="1"/>
    <s v="AS-10090"/>
    <x v="548"/>
    <x v="0"/>
    <s v="United States"/>
    <s v="Springfield"/>
    <x v="25"/>
    <n v="65807"/>
    <x v="2"/>
    <s v="OFF-BI-10002393"/>
    <x v="1"/>
    <s v="Binders"/>
    <x v="1188"/>
    <n v="17.22"/>
    <n v="3"/>
    <n v="0"/>
    <n v="7.9212000000000007"/>
    <s v="Nov"/>
    <x v="6"/>
    <n v="1"/>
  </r>
  <r>
    <n v="1989"/>
    <s v="CA-2012-127509"/>
    <x v="1"/>
    <d v="2012-11-09T00:00:00"/>
    <d v="2012-11-13T00:00:00"/>
    <x v="1"/>
    <s v="AS-10090"/>
    <x v="548"/>
    <x v="0"/>
    <s v="United States"/>
    <s v="Springfield"/>
    <x v="25"/>
    <n v="65807"/>
    <x v="2"/>
    <s v="FUR-TA-10002855"/>
    <x v="0"/>
    <s v="Tables"/>
    <x v="1189"/>
    <n v="1024.3800000000001"/>
    <n v="7"/>
    <n v="0"/>
    <n v="215.11979999999994"/>
    <s v="Nov"/>
    <x v="6"/>
    <n v="0"/>
  </r>
  <r>
    <n v="1990"/>
    <s v="CA-2012-127509"/>
    <x v="1"/>
    <d v="2012-11-09T00:00:00"/>
    <d v="2012-11-13T00:00:00"/>
    <x v="1"/>
    <s v="AS-10090"/>
    <x v="548"/>
    <x v="0"/>
    <s v="United States"/>
    <s v="Springfield"/>
    <x v="25"/>
    <n v="65807"/>
    <x v="2"/>
    <s v="OFF-EN-10000781"/>
    <x v="1"/>
    <s v="Envelopes"/>
    <x v="746"/>
    <n v="26.22"/>
    <n v="3"/>
    <n v="0"/>
    <n v="12.323399999999999"/>
    <s v="Nov"/>
    <x v="6"/>
    <n v="0"/>
  </r>
  <r>
    <n v="1991"/>
    <s v="CA-2012-127509"/>
    <x v="1"/>
    <d v="2012-11-09T00:00:00"/>
    <d v="2012-11-13T00:00:00"/>
    <x v="1"/>
    <s v="AS-10090"/>
    <x v="548"/>
    <x v="0"/>
    <s v="United States"/>
    <s v="Springfield"/>
    <x v="25"/>
    <n v="65807"/>
    <x v="2"/>
    <s v="OFF-PA-10002160"/>
    <x v="1"/>
    <s v="Paper"/>
    <x v="1190"/>
    <n v="17.34"/>
    <n v="3"/>
    <n v="0"/>
    <n v="8.4966000000000008"/>
    <s v="Nov"/>
    <x v="6"/>
    <n v="0"/>
  </r>
  <r>
    <n v="1992"/>
    <s v="CA-2014-111374"/>
    <x v="3"/>
    <d v="2014-02-25T00:00:00"/>
    <d v="2014-03-01T00:00:00"/>
    <x v="1"/>
    <s v="CB-12415"/>
    <x v="558"/>
    <x v="0"/>
    <s v="United States"/>
    <s v="Philadelphia"/>
    <x v="9"/>
    <n v="19134"/>
    <x v="3"/>
    <s v="OFF-BI-10004970"/>
    <x v="1"/>
    <s v="Binders"/>
    <x v="908"/>
    <n v="4.9560000000000004"/>
    <n v="4"/>
    <n v="0.7"/>
    <n v="-3.7995999999999981"/>
    <s v="Feb"/>
    <x v="31"/>
    <n v="1"/>
  </r>
  <r>
    <n v="1993"/>
    <s v="CA-2014-133648"/>
    <x v="3"/>
    <d v="2014-06-26T00:00:00"/>
    <d v="2014-07-03T00:00:00"/>
    <x v="1"/>
    <s v="ML-17755"/>
    <x v="529"/>
    <x v="2"/>
    <s v="United States"/>
    <s v="Springfield"/>
    <x v="21"/>
    <n v="97477"/>
    <x v="1"/>
    <s v="OFF-LA-10003923"/>
    <x v="1"/>
    <s v="Labels"/>
    <x v="424"/>
    <n v="71.040000000000006"/>
    <n v="6"/>
    <n v="0.2"/>
    <n v="26.640000000000004"/>
    <s v="Jun"/>
    <x v="27"/>
    <n v="1"/>
  </r>
  <r>
    <n v="1994"/>
    <s v="CA-2014-133648"/>
    <x v="3"/>
    <d v="2014-06-26T00:00:00"/>
    <d v="2014-07-03T00:00:00"/>
    <x v="1"/>
    <s v="ML-17755"/>
    <x v="529"/>
    <x v="2"/>
    <s v="United States"/>
    <s v="Springfield"/>
    <x v="21"/>
    <n v="97477"/>
    <x v="1"/>
    <s v="OFF-AR-10002257"/>
    <x v="1"/>
    <s v="Art"/>
    <x v="1191"/>
    <n v="5.3440000000000003"/>
    <n v="2"/>
    <n v="0.2"/>
    <n v="0.73479999999999923"/>
    <s v="Jun"/>
    <x v="27"/>
    <n v="0"/>
  </r>
  <r>
    <n v="1995"/>
    <s v="CA-2014-133648"/>
    <x v="3"/>
    <d v="2014-06-26T00:00:00"/>
    <d v="2014-07-03T00:00:00"/>
    <x v="1"/>
    <s v="ML-17755"/>
    <x v="529"/>
    <x v="2"/>
    <s v="United States"/>
    <s v="Springfield"/>
    <x v="21"/>
    <n v="97477"/>
    <x v="1"/>
    <s v="OFF-FA-10004395"/>
    <x v="1"/>
    <s v="Fasteners"/>
    <x v="1192"/>
    <n v="11.304"/>
    <n v="3"/>
    <n v="0.2"/>
    <n v="-2.1194999999999999"/>
    <s v="Jun"/>
    <x v="27"/>
    <n v="0"/>
  </r>
  <r>
    <n v="1996"/>
    <s v="US-2014-147221"/>
    <x v="3"/>
    <d v="2014-12-03T00:00:00"/>
    <d v="2014-12-05T00:00:00"/>
    <x v="0"/>
    <s v="JS-16030"/>
    <x v="559"/>
    <x v="0"/>
    <s v="United States"/>
    <s v="Houston"/>
    <x v="5"/>
    <n v="77036"/>
    <x v="2"/>
    <s v="OFF-AP-10002534"/>
    <x v="1"/>
    <s v="Appliances"/>
    <x v="1193"/>
    <n v="294.61999999999995"/>
    <n v="5"/>
    <n v="0.8"/>
    <n v="-766.01199999999994"/>
    <s v="Dec"/>
    <x v="22"/>
    <n v="1"/>
  </r>
  <r>
    <n v="1997"/>
    <s v="US-2014-147221"/>
    <x v="3"/>
    <d v="2014-12-03T00:00:00"/>
    <d v="2014-12-05T00:00:00"/>
    <x v="0"/>
    <s v="JS-16030"/>
    <x v="559"/>
    <x v="0"/>
    <s v="United States"/>
    <s v="Houston"/>
    <x v="5"/>
    <n v="77036"/>
    <x v="2"/>
    <s v="FUR-FU-10004020"/>
    <x v="0"/>
    <s v="Furnishings"/>
    <x v="488"/>
    <n v="8.7520000000000007"/>
    <n v="4"/>
    <n v="0.6"/>
    <n v="-3.719599999999998"/>
    <s v="Dec"/>
    <x v="22"/>
    <n v="0"/>
  </r>
  <r>
    <n v="1998"/>
    <s v="CA-2011-131905"/>
    <x v="2"/>
    <d v="2011-02-07T00:00:00"/>
    <d v="2011-02-10T00:00:00"/>
    <x v="2"/>
    <s v="ND-18460"/>
    <x v="540"/>
    <x v="1"/>
    <s v="United States"/>
    <s v="Chesapeake"/>
    <x v="17"/>
    <n v="23320"/>
    <x v="0"/>
    <s v="OFF-LA-10002787"/>
    <x v="1"/>
    <s v="Labels"/>
    <x v="542"/>
    <n v="15"/>
    <n v="4"/>
    <n v="0"/>
    <n v="7.1999999999999993"/>
    <s v="Feb"/>
    <x v="45"/>
    <n v="1"/>
  </r>
  <r>
    <n v="1999"/>
    <s v="CA-2011-131905"/>
    <x v="2"/>
    <d v="2011-02-07T00:00:00"/>
    <d v="2011-02-10T00:00:00"/>
    <x v="2"/>
    <s v="ND-18460"/>
    <x v="540"/>
    <x v="1"/>
    <s v="United States"/>
    <s v="Chesapeake"/>
    <x v="17"/>
    <n v="23320"/>
    <x v="0"/>
    <s v="TEC-PH-10003645"/>
    <x v="2"/>
    <s v="Phones"/>
    <x v="294"/>
    <n v="161.61000000000001"/>
    <n v="1"/>
    <n v="0"/>
    <n v="42.018600000000006"/>
    <s v="Feb"/>
    <x v="45"/>
    <n v="0"/>
  </r>
  <r>
    <n v="2000"/>
    <s v="CA-2011-131905"/>
    <x v="2"/>
    <d v="2011-02-07T00:00:00"/>
    <d v="2011-02-10T00:00:00"/>
    <x v="2"/>
    <s v="ND-18460"/>
    <x v="540"/>
    <x v="1"/>
    <s v="United States"/>
    <s v="Chesapeake"/>
    <x v="17"/>
    <n v="23320"/>
    <x v="0"/>
    <s v="TEC-PH-10001615"/>
    <x v="2"/>
    <s v="Phones"/>
    <x v="1108"/>
    <n v="144.94999999999999"/>
    <n v="5"/>
    <n v="0"/>
    <n v="42.035499999999985"/>
    <s v="Feb"/>
    <x v="45"/>
    <n v="0"/>
  </r>
  <r>
    <n v="2001"/>
    <s v="CA-2014-166128"/>
    <x v="3"/>
    <d v="2014-04-12T00:00:00"/>
    <d v="2014-04-19T00:00:00"/>
    <x v="1"/>
    <s v="LW-17215"/>
    <x v="560"/>
    <x v="0"/>
    <s v="United States"/>
    <s v="Pasadena"/>
    <x v="1"/>
    <n v="91104"/>
    <x v="1"/>
    <s v="TEC-AC-10001767"/>
    <x v="2"/>
    <s v="Accessories"/>
    <x v="97"/>
    <n v="199.95000000000002"/>
    <n v="5"/>
    <n v="0"/>
    <n v="21.994499999999988"/>
    <s v="Apr"/>
    <x v="4"/>
    <n v="1"/>
  </r>
  <r>
    <n v="2002"/>
    <s v="CA-2014-166128"/>
    <x v="3"/>
    <d v="2014-04-12T00:00:00"/>
    <d v="2014-04-19T00:00:00"/>
    <x v="1"/>
    <s v="LW-17215"/>
    <x v="560"/>
    <x v="0"/>
    <s v="United States"/>
    <s v="Pasadena"/>
    <x v="1"/>
    <n v="91104"/>
    <x v="1"/>
    <s v="OFF-AR-10001221"/>
    <x v="1"/>
    <s v="Art"/>
    <x v="1034"/>
    <n v="41.86"/>
    <n v="7"/>
    <n v="0"/>
    <n v="14.232399999999998"/>
    <s v="Apr"/>
    <x v="4"/>
    <n v="0"/>
  </r>
  <r>
    <n v="2003"/>
    <s v="CA-2014-163510"/>
    <x v="3"/>
    <d v="2014-12-26T00:00:00"/>
    <d v="2014-12-29T00:00:00"/>
    <x v="0"/>
    <s v="JW-15955"/>
    <x v="527"/>
    <x v="0"/>
    <s v="United States"/>
    <s v="Louisville"/>
    <x v="0"/>
    <n v="40214"/>
    <x v="0"/>
    <s v="OFF-ST-10000563"/>
    <x v="1"/>
    <s v="Storage"/>
    <x v="894"/>
    <n v="95.94"/>
    <n v="3"/>
    <n v="0"/>
    <n v="9.5940000000000012"/>
    <s v="Dec"/>
    <x v="22"/>
    <n v="1"/>
  </r>
  <r>
    <n v="2004"/>
    <s v="CA-2014-163510"/>
    <x v="3"/>
    <d v="2014-12-26T00:00:00"/>
    <d v="2014-12-29T00:00:00"/>
    <x v="0"/>
    <s v="JW-15955"/>
    <x v="527"/>
    <x v="0"/>
    <s v="United States"/>
    <s v="Louisville"/>
    <x v="0"/>
    <n v="40214"/>
    <x v="0"/>
    <s v="FUR-CH-10001146"/>
    <x v="0"/>
    <s v="Chairs"/>
    <x v="64"/>
    <n v="304.45"/>
    <n v="5"/>
    <n v="0"/>
    <n v="76.112499999999983"/>
    <s v="Dec"/>
    <x v="22"/>
    <n v="0"/>
  </r>
  <r>
    <n v="2005"/>
    <s v="US-2014-143028"/>
    <x v="3"/>
    <d v="2014-04-12T00:00:00"/>
    <d v="2014-04-19T00:00:00"/>
    <x v="1"/>
    <s v="SC-20050"/>
    <x v="337"/>
    <x v="2"/>
    <s v="United States"/>
    <s v="Lubbock"/>
    <x v="5"/>
    <n v="79424"/>
    <x v="2"/>
    <s v="OFF-BI-10004738"/>
    <x v="1"/>
    <s v="Binders"/>
    <x v="92"/>
    <n v="11.363999999999997"/>
    <n v="3"/>
    <n v="0.8"/>
    <n v="-17.045999999999999"/>
    <s v="Apr"/>
    <x v="4"/>
    <n v="1"/>
  </r>
  <r>
    <n v="2006"/>
    <s v="CA-2011-111150"/>
    <x v="2"/>
    <d v="2011-12-31T00:00:00"/>
    <d v="2012-01-04T00:00:00"/>
    <x v="1"/>
    <s v="RW-19630"/>
    <x v="338"/>
    <x v="1"/>
    <s v="United States"/>
    <s v="Columbia"/>
    <x v="25"/>
    <n v="65203"/>
    <x v="2"/>
    <s v="OFF-AR-10000034"/>
    <x v="1"/>
    <s v="Art"/>
    <x v="744"/>
    <n v="29.68"/>
    <n v="7"/>
    <n v="0"/>
    <n v="11.575199999999999"/>
    <s v="Dec"/>
    <x v="20"/>
    <n v="1"/>
  </r>
  <r>
    <n v="2007"/>
    <s v="CA-2011-111150"/>
    <x v="2"/>
    <d v="2011-12-31T00:00:00"/>
    <d v="2012-01-04T00:00:00"/>
    <x v="1"/>
    <s v="RW-19630"/>
    <x v="338"/>
    <x v="1"/>
    <s v="United States"/>
    <s v="Columbia"/>
    <x v="25"/>
    <n v="65203"/>
    <x v="2"/>
    <s v="TEC-AC-10000290"/>
    <x v="2"/>
    <s v="Accessories"/>
    <x v="232"/>
    <n v="47.53"/>
    <n v="7"/>
    <n v="0"/>
    <n v="16.160200000000003"/>
    <s v="Dec"/>
    <x v="20"/>
    <n v="0"/>
  </r>
  <r>
    <n v="2008"/>
    <s v="CA-2014-165386"/>
    <x v="3"/>
    <d v="2014-08-04T00:00:00"/>
    <d v="2014-08-05T00:00:00"/>
    <x v="2"/>
    <s v="CM-12190"/>
    <x v="496"/>
    <x v="0"/>
    <s v="United States"/>
    <s v="Chicago"/>
    <x v="10"/>
    <n v="60623"/>
    <x v="2"/>
    <s v="FUR-BO-10003034"/>
    <x v="0"/>
    <s v="Bookcases"/>
    <x v="1194"/>
    <n v="183.37199999999999"/>
    <n v="2"/>
    <n v="0.3"/>
    <n v="-36.674399999999991"/>
    <s v="Aug"/>
    <x v="43"/>
    <n v="1"/>
  </r>
  <r>
    <n v="2009"/>
    <s v="CA-2011-116407"/>
    <x v="2"/>
    <d v="2011-11-15T00:00:00"/>
    <d v="2011-11-21T00:00:00"/>
    <x v="1"/>
    <s v="JF-15190"/>
    <x v="440"/>
    <x v="0"/>
    <s v="United States"/>
    <s v="Johnson City"/>
    <x v="18"/>
    <n v="37604"/>
    <x v="0"/>
    <s v="OFF-AR-10001315"/>
    <x v="1"/>
    <s v="Art"/>
    <x v="1020"/>
    <n v="4.2240000000000002"/>
    <n v="3"/>
    <n v="0.2"/>
    <n v="0.47519999999999984"/>
    <s v="Nov"/>
    <x v="7"/>
    <n v="1"/>
  </r>
  <r>
    <n v="2010"/>
    <s v="CA-2011-116407"/>
    <x v="2"/>
    <d v="2011-11-15T00:00:00"/>
    <d v="2011-11-21T00:00:00"/>
    <x v="1"/>
    <s v="JF-15190"/>
    <x v="440"/>
    <x v="0"/>
    <s v="United States"/>
    <s v="Johnson City"/>
    <x v="18"/>
    <n v="37604"/>
    <x v="0"/>
    <s v="OFF-AP-10002118"/>
    <x v="1"/>
    <s v="Appliances"/>
    <x v="77"/>
    <n v="333.05600000000004"/>
    <n v="2"/>
    <n v="0.2"/>
    <n v="29.142400000000009"/>
    <s v="Nov"/>
    <x v="7"/>
    <n v="0"/>
  </r>
  <r>
    <n v="2011"/>
    <s v="CA-2011-116407"/>
    <x v="2"/>
    <d v="2011-11-15T00:00:00"/>
    <d v="2011-11-21T00:00:00"/>
    <x v="1"/>
    <s v="JF-15190"/>
    <x v="440"/>
    <x v="0"/>
    <s v="United States"/>
    <s v="Johnson City"/>
    <x v="18"/>
    <n v="37604"/>
    <x v="0"/>
    <s v="OFF-PA-10002137"/>
    <x v="1"/>
    <s v="Paper"/>
    <x v="560"/>
    <n v="24.896000000000001"/>
    <n v="4"/>
    <n v="0.2"/>
    <n v="7.7799999999999976"/>
    <s v="Nov"/>
    <x v="7"/>
    <n v="0"/>
  </r>
  <r>
    <n v="2012"/>
    <s v="CA-2012-155761"/>
    <x v="1"/>
    <d v="2012-12-11T00:00:00"/>
    <d v="2012-12-11T00:00:00"/>
    <x v="3"/>
    <s v="SC-20800"/>
    <x v="561"/>
    <x v="0"/>
    <s v="United States"/>
    <s v="Houston"/>
    <x v="5"/>
    <n v="77041"/>
    <x v="2"/>
    <s v="TEC-AC-10001606"/>
    <x v="2"/>
    <s v="Accessories"/>
    <x v="585"/>
    <n v="159.98400000000001"/>
    <n v="2"/>
    <n v="0.2"/>
    <n v="35.996400000000001"/>
    <s v="Dec"/>
    <x v="14"/>
    <n v="1"/>
  </r>
  <r>
    <n v="2013"/>
    <s v="CA-2012-155761"/>
    <x v="1"/>
    <d v="2012-12-11T00:00:00"/>
    <d v="2012-12-11T00:00:00"/>
    <x v="3"/>
    <s v="SC-20800"/>
    <x v="561"/>
    <x v="0"/>
    <s v="United States"/>
    <s v="Houston"/>
    <x v="5"/>
    <n v="77041"/>
    <x v="2"/>
    <s v="OFF-ST-10000943"/>
    <x v="1"/>
    <s v="Storage"/>
    <x v="1195"/>
    <n v="46.344000000000001"/>
    <n v="3"/>
    <n v="0.2"/>
    <n v="4.6344000000000012"/>
    <s v="Dec"/>
    <x v="14"/>
    <n v="0"/>
  </r>
  <r>
    <n v="2014"/>
    <s v="CA-2013-145905"/>
    <x v="0"/>
    <d v="2013-09-19T00:00:00"/>
    <d v="2013-09-24T00:00:00"/>
    <x v="1"/>
    <s v="AM-10705"/>
    <x v="562"/>
    <x v="0"/>
    <s v="United States"/>
    <s v="Auburn"/>
    <x v="19"/>
    <n v="36830"/>
    <x v="0"/>
    <s v="FUR-CH-10001854"/>
    <x v="0"/>
    <s v="Chairs"/>
    <x v="1110"/>
    <n v="350.98"/>
    <n v="1"/>
    <n v="0"/>
    <n v="84.23520000000002"/>
    <s v="Sep"/>
    <x v="21"/>
    <n v="1"/>
  </r>
  <r>
    <n v="2015"/>
    <s v="CA-2013-145905"/>
    <x v="0"/>
    <d v="2013-09-19T00:00:00"/>
    <d v="2013-09-24T00:00:00"/>
    <x v="1"/>
    <s v="AM-10705"/>
    <x v="562"/>
    <x v="0"/>
    <s v="United States"/>
    <s v="Auburn"/>
    <x v="19"/>
    <n v="36830"/>
    <x v="0"/>
    <s v="OFF-PA-10000533"/>
    <x v="1"/>
    <s v="Paper"/>
    <x v="1196"/>
    <n v="13.08"/>
    <n v="2"/>
    <n v="0"/>
    <n v="6.0167999999999999"/>
    <s v="Sep"/>
    <x v="21"/>
    <n v="0"/>
  </r>
  <r>
    <n v="2016"/>
    <s v="CA-2013-145905"/>
    <x v="0"/>
    <d v="2013-09-19T00:00:00"/>
    <d v="2013-09-24T00:00:00"/>
    <x v="1"/>
    <s v="AM-10705"/>
    <x v="562"/>
    <x v="0"/>
    <s v="United States"/>
    <s v="Auburn"/>
    <x v="19"/>
    <n v="36830"/>
    <x v="0"/>
    <s v="OFF-ST-10003716"/>
    <x v="1"/>
    <s v="Storage"/>
    <x v="889"/>
    <n v="900.08"/>
    <n v="4"/>
    <n v="0"/>
    <n v="117.0104"/>
    <s v="Sep"/>
    <x v="21"/>
    <n v="0"/>
  </r>
  <r>
    <n v="2017"/>
    <s v="CA-2012-113110"/>
    <x v="1"/>
    <d v="2012-03-19T00:00:00"/>
    <d v="2012-03-23T00:00:00"/>
    <x v="1"/>
    <s v="BK-11260"/>
    <x v="318"/>
    <x v="0"/>
    <s v="United States"/>
    <s v="San Bernardino"/>
    <x v="1"/>
    <n v="92404"/>
    <x v="1"/>
    <s v="OFF-BI-10000088"/>
    <x v="1"/>
    <s v="Binders"/>
    <x v="1025"/>
    <n v="17.568000000000001"/>
    <n v="2"/>
    <n v="0.2"/>
    <n v="6.3684000000000003"/>
    <s v="Mar"/>
    <x v="29"/>
    <n v="1"/>
  </r>
  <r>
    <n v="2018"/>
    <s v="CA-2012-113110"/>
    <x v="1"/>
    <d v="2012-03-19T00:00:00"/>
    <d v="2012-03-23T00:00:00"/>
    <x v="1"/>
    <s v="BK-11260"/>
    <x v="318"/>
    <x v="0"/>
    <s v="United States"/>
    <s v="San Bernardino"/>
    <x v="1"/>
    <n v="92404"/>
    <x v="1"/>
    <s v="OFF-LA-10000240"/>
    <x v="1"/>
    <s v="Labels"/>
    <x v="2"/>
    <n v="14.62"/>
    <n v="2"/>
    <n v="0"/>
    <n v="6.8713999999999995"/>
    <s v="Mar"/>
    <x v="29"/>
    <n v="0"/>
  </r>
  <r>
    <n v="2019"/>
    <s v="CA-2012-113110"/>
    <x v="1"/>
    <d v="2012-03-19T00:00:00"/>
    <d v="2012-03-23T00:00:00"/>
    <x v="1"/>
    <s v="BK-11260"/>
    <x v="318"/>
    <x v="0"/>
    <s v="United States"/>
    <s v="San Bernardino"/>
    <x v="1"/>
    <n v="92404"/>
    <x v="1"/>
    <s v="OFF-SU-10001165"/>
    <x v="1"/>
    <s v="Supplies"/>
    <x v="1039"/>
    <n v="33.36"/>
    <n v="4"/>
    <n v="0"/>
    <n v="8.6736000000000004"/>
    <s v="Mar"/>
    <x v="29"/>
    <n v="0"/>
  </r>
  <r>
    <n v="2020"/>
    <s v="CA-2012-113110"/>
    <x v="1"/>
    <d v="2012-03-19T00:00:00"/>
    <d v="2012-03-23T00:00:00"/>
    <x v="1"/>
    <s v="BK-11260"/>
    <x v="318"/>
    <x v="0"/>
    <s v="United States"/>
    <s v="San Bernardino"/>
    <x v="1"/>
    <n v="92404"/>
    <x v="1"/>
    <s v="OFF-PA-10002749"/>
    <x v="1"/>
    <s v="Paper"/>
    <x v="185"/>
    <n v="40.14"/>
    <n v="6"/>
    <n v="0"/>
    <n v="19.668600000000001"/>
    <s v="Mar"/>
    <x v="29"/>
    <n v="0"/>
  </r>
  <r>
    <n v="2021"/>
    <s v="CA-2013-168354"/>
    <x v="0"/>
    <d v="2013-09-20T00:00:00"/>
    <d v="2013-09-22T00:00:00"/>
    <x v="2"/>
    <s v="RH-19510"/>
    <x v="563"/>
    <x v="2"/>
    <s v="United States"/>
    <s v="Providence"/>
    <x v="34"/>
    <n v="2908"/>
    <x v="3"/>
    <s v="OFF-ST-10001490"/>
    <x v="1"/>
    <s v="Storage"/>
    <x v="513"/>
    <n v="1606.23"/>
    <n v="9"/>
    <n v="0"/>
    <n v="481.86899999999986"/>
    <s v="Sep"/>
    <x v="21"/>
    <n v="1"/>
  </r>
  <r>
    <n v="2022"/>
    <s v="CA-2013-168354"/>
    <x v="0"/>
    <d v="2013-09-20T00:00:00"/>
    <d v="2013-09-22T00:00:00"/>
    <x v="2"/>
    <s v="RH-19510"/>
    <x v="563"/>
    <x v="2"/>
    <s v="United States"/>
    <s v="Providence"/>
    <x v="34"/>
    <n v="2908"/>
    <x v="3"/>
    <s v="OFF-PA-10002377"/>
    <x v="1"/>
    <s v="Paper"/>
    <x v="557"/>
    <n v="17.04"/>
    <n v="3"/>
    <n v="0"/>
    <n v="7.6679999999999993"/>
    <s v="Sep"/>
    <x v="21"/>
    <n v="0"/>
  </r>
  <r>
    <n v="2023"/>
    <s v="CA-2013-168354"/>
    <x v="0"/>
    <d v="2013-09-20T00:00:00"/>
    <d v="2013-09-22T00:00:00"/>
    <x v="2"/>
    <s v="RH-19510"/>
    <x v="563"/>
    <x v="2"/>
    <s v="United States"/>
    <s v="Providence"/>
    <x v="34"/>
    <n v="2908"/>
    <x v="3"/>
    <s v="OFF-BI-10004826"/>
    <x v="1"/>
    <s v="Binders"/>
    <x v="721"/>
    <n v="49.53"/>
    <n v="3"/>
    <n v="0"/>
    <n v="23.774400000000004"/>
    <s v="Sep"/>
    <x v="21"/>
    <n v="0"/>
  </r>
  <r>
    <n v="2024"/>
    <s v="CA-2013-168354"/>
    <x v="0"/>
    <d v="2013-09-20T00:00:00"/>
    <d v="2013-09-22T00:00:00"/>
    <x v="2"/>
    <s v="RH-19510"/>
    <x v="563"/>
    <x v="2"/>
    <s v="United States"/>
    <s v="Providence"/>
    <x v="34"/>
    <n v="2908"/>
    <x v="3"/>
    <s v="FUR-CH-10004675"/>
    <x v="0"/>
    <s v="Chairs"/>
    <x v="629"/>
    <n v="872.32"/>
    <n v="4"/>
    <n v="0"/>
    <n v="244.24959999999999"/>
    <s v="Sep"/>
    <x v="21"/>
    <n v="0"/>
  </r>
  <r>
    <n v="2025"/>
    <s v="US-2014-111241"/>
    <x v="3"/>
    <d v="2014-08-21T00:00:00"/>
    <d v="2014-08-23T00:00:00"/>
    <x v="0"/>
    <s v="GM-14500"/>
    <x v="421"/>
    <x v="0"/>
    <s v="United States"/>
    <s v="Fresno"/>
    <x v="1"/>
    <n v="93727"/>
    <x v="1"/>
    <s v="OFF-BI-10002867"/>
    <x v="1"/>
    <s v="Binders"/>
    <x v="963"/>
    <n v="239.12000000000003"/>
    <n v="5"/>
    <n v="0.2"/>
    <n v="77.71399999999997"/>
    <s v="Aug"/>
    <x v="43"/>
    <n v="1"/>
  </r>
  <r>
    <n v="2026"/>
    <s v="CA-2012-114237"/>
    <x v="1"/>
    <d v="2012-03-13T00:00:00"/>
    <d v="2012-03-15T00:00:00"/>
    <x v="2"/>
    <s v="MC-17275"/>
    <x v="507"/>
    <x v="0"/>
    <s v="United States"/>
    <s v="Seattle"/>
    <x v="4"/>
    <n v="98103"/>
    <x v="1"/>
    <s v="FUR-BO-10004409"/>
    <x v="0"/>
    <s v="Bookcases"/>
    <x v="625"/>
    <n v="141.96"/>
    <n v="2"/>
    <n v="0"/>
    <n v="39.748800000000003"/>
    <s v="Mar"/>
    <x v="29"/>
    <n v="1"/>
  </r>
  <r>
    <n v="2027"/>
    <s v="CA-2013-113516"/>
    <x v="0"/>
    <d v="2013-09-09T00:00:00"/>
    <d v="2013-09-11T00:00:00"/>
    <x v="0"/>
    <s v="VM-21685"/>
    <x v="91"/>
    <x v="2"/>
    <s v="United States"/>
    <s v="Lancaster"/>
    <x v="1"/>
    <n v="93534"/>
    <x v="1"/>
    <s v="OFF-BI-10002225"/>
    <x v="1"/>
    <s v="Binders"/>
    <x v="336"/>
    <n v="33.024000000000001"/>
    <n v="2"/>
    <n v="0.2"/>
    <n v="11.558399999999999"/>
    <s v="Sep"/>
    <x v="21"/>
    <n v="1"/>
  </r>
  <r>
    <n v="2028"/>
    <s v="CA-2013-113516"/>
    <x v="0"/>
    <d v="2013-09-09T00:00:00"/>
    <d v="2013-09-11T00:00:00"/>
    <x v="0"/>
    <s v="VM-21685"/>
    <x v="91"/>
    <x v="2"/>
    <s v="United States"/>
    <s v="Lancaster"/>
    <x v="1"/>
    <n v="93534"/>
    <x v="1"/>
    <s v="OFF-BI-10001989"/>
    <x v="1"/>
    <s v="Binders"/>
    <x v="537"/>
    <n v="67.13600000000001"/>
    <n v="4"/>
    <n v="0.2"/>
    <n v="23.497599999999995"/>
    <s v="Sep"/>
    <x v="21"/>
    <n v="0"/>
  </r>
  <r>
    <n v="2029"/>
    <s v="CA-2012-117961"/>
    <x v="1"/>
    <d v="2012-11-26T00:00:00"/>
    <d v="2012-11-30T00:00:00"/>
    <x v="1"/>
    <s v="GP-14740"/>
    <x v="323"/>
    <x v="1"/>
    <s v="United States"/>
    <s v="Leominster"/>
    <x v="31"/>
    <n v="1453"/>
    <x v="3"/>
    <s v="OFF-BI-10000343"/>
    <x v="1"/>
    <s v="Binders"/>
    <x v="184"/>
    <n v="14.73"/>
    <n v="3"/>
    <n v="0"/>
    <n v="6.9230999999999998"/>
    <s v="Nov"/>
    <x v="6"/>
    <n v="1"/>
  </r>
  <r>
    <n v="2030"/>
    <s v="CA-2012-117961"/>
    <x v="1"/>
    <d v="2012-11-26T00:00:00"/>
    <d v="2012-11-30T00:00:00"/>
    <x v="1"/>
    <s v="GP-14740"/>
    <x v="323"/>
    <x v="1"/>
    <s v="United States"/>
    <s v="Leominster"/>
    <x v="31"/>
    <n v="1453"/>
    <x v="3"/>
    <s v="OFF-ST-10001172"/>
    <x v="1"/>
    <s v="Storage"/>
    <x v="1197"/>
    <n v="104.9"/>
    <n v="5"/>
    <n v="0"/>
    <n v="25.175999999999998"/>
    <s v="Nov"/>
    <x v="6"/>
    <n v="0"/>
  </r>
  <r>
    <n v="2031"/>
    <s v="CA-2012-117961"/>
    <x v="1"/>
    <d v="2012-11-26T00:00:00"/>
    <d v="2012-11-30T00:00:00"/>
    <x v="1"/>
    <s v="GP-14740"/>
    <x v="323"/>
    <x v="1"/>
    <s v="United States"/>
    <s v="Leominster"/>
    <x v="31"/>
    <n v="1453"/>
    <x v="3"/>
    <s v="OFF-BI-10003707"/>
    <x v="1"/>
    <s v="Binders"/>
    <x v="776"/>
    <n v="61.04"/>
    <n v="4"/>
    <n v="0"/>
    <n v="30.52"/>
    <s v="Nov"/>
    <x v="6"/>
    <n v="0"/>
  </r>
  <r>
    <n v="2032"/>
    <s v="CA-2012-117961"/>
    <x v="1"/>
    <d v="2012-11-26T00:00:00"/>
    <d v="2012-11-30T00:00:00"/>
    <x v="1"/>
    <s v="GP-14740"/>
    <x v="323"/>
    <x v="1"/>
    <s v="United States"/>
    <s v="Leominster"/>
    <x v="31"/>
    <n v="1453"/>
    <x v="3"/>
    <s v="OFF-PA-10001274"/>
    <x v="1"/>
    <s v="Paper"/>
    <x v="1011"/>
    <n v="10.95"/>
    <n v="3"/>
    <n v="0"/>
    <n v="5.1464999999999996"/>
    <s v="Nov"/>
    <x v="6"/>
    <n v="0"/>
  </r>
  <r>
    <n v="2033"/>
    <s v="CA-2013-128923"/>
    <x v="0"/>
    <d v="2013-12-10T00:00:00"/>
    <d v="2013-12-14T00:00:00"/>
    <x v="1"/>
    <s v="GB-14530"/>
    <x v="334"/>
    <x v="1"/>
    <s v="United States"/>
    <s v="Fort Worth"/>
    <x v="5"/>
    <n v="76106"/>
    <x v="2"/>
    <s v="OFF-PA-10002250"/>
    <x v="1"/>
    <s v="Paper"/>
    <x v="699"/>
    <n v="9.3920000000000012"/>
    <n v="2"/>
    <n v="0.2"/>
    <n v="3.2871999999999999"/>
    <s v="Dec"/>
    <x v="5"/>
    <n v="1"/>
  </r>
  <r>
    <n v="2034"/>
    <s v="CA-2013-128923"/>
    <x v="0"/>
    <d v="2013-12-10T00:00:00"/>
    <d v="2013-12-14T00:00:00"/>
    <x v="1"/>
    <s v="GB-14530"/>
    <x v="334"/>
    <x v="1"/>
    <s v="United States"/>
    <s v="Fort Worth"/>
    <x v="5"/>
    <n v="76106"/>
    <x v="2"/>
    <s v="OFF-AR-10000475"/>
    <x v="1"/>
    <s v="Art"/>
    <x v="1111"/>
    <n v="9.3280000000000012"/>
    <n v="1"/>
    <n v="0.2"/>
    <n v="0.8162000000000007"/>
    <s v="Dec"/>
    <x v="5"/>
    <n v="0"/>
  </r>
  <r>
    <n v="2035"/>
    <s v="CA-2014-162481"/>
    <x v="3"/>
    <d v="2014-09-26T00:00:00"/>
    <d v="2014-09-30T00:00:00"/>
    <x v="1"/>
    <s v="CT-11995"/>
    <x v="564"/>
    <x v="0"/>
    <s v="United States"/>
    <s v="Rochester"/>
    <x v="11"/>
    <n v="55901"/>
    <x v="2"/>
    <s v="OFF-BI-10002976"/>
    <x v="1"/>
    <s v="Binders"/>
    <x v="849"/>
    <n v="8.26"/>
    <n v="2"/>
    <n v="0"/>
    <n v="3.8822000000000001"/>
    <s v="Sep"/>
    <x v="15"/>
    <n v="1"/>
  </r>
  <r>
    <n v="2036"/>
    <s v="CA-2014-162481"/>
    <x v="3"/>
    <d v="2014-09-26T00:00:00"/>
    <d v="2014-09-30T00:00:00"/>
    <x v="1"/>
    <s v="CT-11995"/>
    <x v="564"/>
    <x v="0"/>
    <s v="United States"/>
    <s v="Rochester"/>
    <x v="11"/>
    <n v="55901"/>
    <x v="2"/>
    <s v="FUR-CH-10003061"/>
    <x v="0"/>
    <s v="Chairs"/>
    <x v="51"/>
    <n v="269.96999999999997"/>
    <n v="3"/>
    <n v="0"/>
    <n v="51.294299999999964"/>
    <s v="Sep"/>
    <x v="15"/>
    <n v="0"/>
  </r>
  <r>
    <n v="2037"/>
    <s v="CA-2012-119214"/>
    <x v="1"/>
    <d v="2012-01-23T00:00:00"/>
    <d v="2012-01-27T00:00:00"/>
    <x v="1"/>
    <s v="CW-11905"/>
    <x v="194"/>
    <x v="2"/>
    <s v="United States"/>
    <s v="Bozeman"/>
    <x v="37"/>
    <n v="59715"/>
    <x v="1"/>
    <s v="OFF-PA-10002893"/>
    <x v="1"/>
    <s v="Paper"/>
    <x v="359"/>
    <n v="29.04"/>
    <n v="3"/>
    <n v="0"/>
    <n v="13.9392"/>
    <s v="Jan"/>
    <x v="26"/>
    <n v="1"/>
  </r>
  <r>
    <n v="2038"/>
    <s v="CA-2012-119214"/>
    <x v="1"/>
    <d v="2012-01-23T00:00:00"/>
    <d v="2012-01-27T00:00:00"/>
    <x v="1"/>
    <s v="CW-11905"/>
    <x v="194"/>
    <x v="2"/>
    <s v="United States"/>
    <s v="Bozeman"/>
    <x v="37"/>
    <n v="59715"/>
    <x v="1"/>
    <s v="OFF-LA-10003077"/>
    <x v="1"/>
    <s v="Labels"/>
    <x v="1080"/>
    <n v="14.62"/>
    <n v="2"/>
    <n v="0"/>
    <n v="6.8713999999999995"/>
    <s v="Jan"/>
    <x v="26"/>
    <n v="0"/>
  </r>
  <r>
    <n v="2039"/>
    <s v="CA-2012-122287"/>
    <x v="1"/>
    <d v="2012-06-18T00:00:00"/>
    <d v="2012-06-23T00:00:00"/>
    <x v="1"/>
    <s v="SN-20560"/>
    <x v="381"/>
    <x v="2"/>
    <s v="United States"/>
    <s v="Peoria"/>
    <x v="16"/>
    <n v="85345"/>
    <x v="1"/>
    <s v="OFF-PA-10001661"/>
    <x v="1"/>
    <s v="Paper"/>
    <x v="1198"/>
    <n v="11.952000000000002"/>
    <n v="3"/>
    <n v="0.2"/>
    <n v="4.3326000000000002"/>
    <s v="Jun"/>
    <x v="40"/>
    <n v="1"/>
  </r>
  <r>
    <n v="2040"/>
    <s v="CA-2012-122287"/>
    <x v="1"/>
    <d v="2012-06-18T00:00:00"/>
    <d v="2012-06-23T00:00:00"/>
    <x v="1"/>
    <s v="SN-20560"/>
    <x v="381"/>
    <x v="2"/>
    <s v="United States"/>
    <s v="Peoria"/>
    <x v="16"/>
    <n v="85345"/>
    <x v="1"/>
    <s v="OFF-BI-10004656"/>
    <x v="1"/>
    <s v="Binders"/>
    <x v="855"/>
    <n v="4.5360000000000014"/>
    <n v="7"/>
    <n v="0.7"/>
    <n v="-3.3263999999999996"/>
    <s v="Jun"/>
    <x v="40"/>
    <n v="0"/>
  </r>
  <r>
    <n v="2041"/>
    <s v="CA-2012-122287"/>
    <x v="1"/>
    <d v="2012-06-18T00:00:00"/>
    <d v="2012-06-23T00:00:00"/>
    <x v="1"/>
    <s v="SN-20560"/>
    <x v="381"/>
    <x v="2"/>
    <s v="United States"/>
    <s v="Peoria"/>
    <x v="16"/>
    <n v="85345"/>
    <x v="1"/>
    <s v="OFF-BI-10003707"/>
    <x v="1"/>
    <s v="Binders"/>
    <x v="776"/>
    <n v="9.1560000000000006"/>
    <n v="2"/>
    <n v="0.7"/>
    <n v="-6.1039999999999974"/>
    <s v="Jun"/>
    <x v="40"/>
    <n v="0"/>
  </r>
  <r>
    <n v="2042"/>
    <s v="CA-2012-122287"/>
    <x v="1"/>
    <d v="2012-06-18T00:00:00"/>
    <d v="2012-06-23T00:00:00"/>
    <x v="1"/>
    <s v="SN-20560"/>
    <x v="381"/>
    <x v="2"/>
    <s v="United States"/>
    <s v="Peoria"/>
    <x v="16"/>
    <n v="85345"/>
    <x v="1"/>
    <s v="FUR-FU-10004973"/>
    <x v="0"/>
    <s v="Furnishings"/>
    <x v="1134"/>
    <n v="75.36"/>
    <n v="5"/>
    <n v="0.2"/>
    <n v="20.724000000000007"/>
    <s v="Jun"/>
    <x v="40"/>
    <n v="0"/>
  </r>
  <r>
    <n v="2043"/>
    <s v="CA-2012-104493"/>
    <x v="1"/>
    <d v="2012-10-02T00:00:00"/>
    <d v="2012-10-08T00:00:00"/>
    <x v="1"/>
    <s v="EB-13705"/>
    <x v="182"/>
    <x v="1"/>
    <s v="United States"/>
    <s v="San Diego"/>
    <x v="1"/>
    <n v="92105"/>
    <x v="1"/>
    <s v="OFF-BI-10004817"/>
    <x v="1"/>
    <s v="Binders"/>
    <x v="1199"/>
    <n v="57.504000000000005"/>
    <n v="6"/>
    <n v="0.2"/>
    <n v="20.1264"/>
    <s v="Oct"/>
    <x v="2"/>
    <n v="1"/>
  </r>
  <r>
    <n v="2044"/>
    <s v="US-2014-158946"/>
    <x v="3"/>
    <d v="2014-11-19T00:00:00"/>
    <d v="2014-11-24T00:00:00"/>
    <x v="1"/>
    <s v="JW-15220"/>
    <x v="478"/>
    <x v="1"/>
    <s v="United States"/>
    <s v="Lakewood"/>
    <x v="24"/>
    <n v="44107"/>
    <x v="3"/>
    <s v="OFF-AR-10001860"/>
    <x v="1"/>
    <s v="Art"/>
    <x v="907"/>
    <n v="38.864000000000004"/>
    <n v="7"/>
    <n v="0.2"/>
    <n v="7.7728000000000002"/>
    <s v="Nov"/>
    <x v="23"/>
    <n v="1"/>
  </r>
  <r>
    <n v="2045"/>
    <s v="CA-2011-129168"/>
    <x v="2"/>
    <d v="2011-08-17T00:00:00"/>
    <d v="2011-08-23T00:00:00"/>
    <x v="1"/>
    <s v="KB-16585"/>
    <x v="10"/>
    <x v="1"/>
    <s v="United States"/>
    <s v="Houston"/>
    <x v="5"/>
    <n v="77095"/>
    <x v="2"/>
    <s v="OFF-PA-10001639"/>
    <x v="1"/>
    <s v="Paper"/>
    <x v="972"/>
    <n v="15.552000000000003"/>
    <n v="3"/>
    <n v="0.2"/>
    <n v="5.4432"/>
    <s v="Aug"/>
    <x v="9"/>
    <n v="1"/>
  </r>
  <r>
    <n v="2046"/>
    <s v="CA-2013-131835"/>
    <x v="0"/>
    <d v="2013-07-18T00:00:00"/>
    <d v="2013-07-22T00:00:00"/>
    <x v="1"/>
    <s v="MC-17590"/>
    <x v="565"/>
    <x v="1"/>
    <s v="United States"/>
    <s v="Perth Amboy"/>
    <x v="30"/>
    <n v="8861"/>
    <x v="3"/>
    <s v="OFF-AP-10004487"/>
    <x v="1"/>
    <s v="Appliances"/>
    <x v="715"/>
    <n v="162.63999999999999"/>
    <n v="2"/>
    <n v="0"/>
    <n v="45.539199999999994"/>
    <s v="Jul"/>
    <x v="16"/>
    <n v="1"/>
  </r>
  <r>
    <n v="2047"/>
    <s v="CA-2013-131835"/>
    <x v="0"/>
    <d v="2013-07-18T00:00:00"/>
    <d v="2013-07-22T00:00:00"/>
    <x v="1"/>
    <s v="MC-17590"/>
    <x v="565"/>
    <x v="1"/>
    <s v="United States"/>
    <s v="Perth Amboy"/>
    <x v="30"/>
    <n v="8861"/>
    <x v="3"/>
    <s v="TEC-PH-10001760"/>
    <x v="2"/>
    <s v="Phones"/>
    <x v="254"/>
    <n v="597"/>
    <n v="3"/>
    <n v="0"/>
    <n v="280.59000000000003"/>
    <s v="Jul"/>
    <x v="16"/>
    <n v="0"/>
  </r>
  <r>
    <n v="2048"/>
    <s v="CA-2013-131835"/>
    <x v="0"/>
    <d v="2013-07-18T00:00:00"/>
    <d v="2013-07-22T00:00:00"/>
    <x v="1"/>
    <s v="MC-17590"/>
    <x v="565"/>
    <x v="1"/>
    <s v="United States"/>
    <s v="Perth Amboy"/>
    <x v="30"/>
    <n v="8861"/>
    <x v="3"/>
    <s v="OFF-PA-10004071"/>
    <x v="1"/>
    <s v="Paper"/>
    <x v="412"/>
    <n v="55.48"/>
    <n v="1"/>
    <n v="0"/>
    <n v="26.630399999999998"/>
    <s v="Jul"/>
    <x v="16"/>
    <n v="0"/>
  </r>
  <r>
    <n v="2049"/>
    <s v="CA-2012-142237"/>
    <x v="1"/>
    <d v="2012-07-11T00:00:00"/>
    <d v="2012-07-13T00:00:00"/>
    <x v="2"/>
    <s v="CK-12595"/>
    <x v="242"/>
    <x v="0"/>
    <s v="United States"/>
    <s v="Philadelphia"/>
    <x v="9"/>
    <n v="19134"/>
    <x v="3"/>
    <s v="FUR-FU-10004848"/>
    <x v="0"/>
    <s v="Furnishings"/>
    <x v="28"/>
    <n v="289.80000000000007"/>
    <n v="7"/>
    <n v="0.2"/>
    <n v="36.224999999999966"/>
    <s v="Jul"/>
    <x v="38"/>
    <n v="1"/>
  </r>
  <r>
    <n v="2050"/>
    <s v="CA-2012-142237"/>
    <x v="1"/>
    <d v="2012-07-11T00:00:00"/>
    <d v="2012-07-13T00:00:00"/>
    <x v="2"/>
    <s v="CK-12595"/>
    <x v="242"/>
    <x v="0"/>
    <s v="United States"/>
    <s v="Philadelphia"/>
    <x v="9"/>
    <n v="19134"/>
    <x v="3"/>
    <s v="OFF-BI-10004022"/>
    <x v="1"/>
    <s v="Binders"/>
    <x v="748"/>
    <n v="2.5020000000000002"/>
    <n v="3"/>
    <n v="0.7"/>
    <n v="-2.0015999999999998"/>
    <s v="Jul"/>
    <x v="38"/>
    <n v="0"/>
  </r>
  <r>
    <n v="2051"/>
    <s v="CA-2012-142237"/>
    <x v="1"/>
    <d v="2012-07-11T00:00:00"/>
    <d v="2012-07-13T00:00:00"/>
    <x v="2"/>
    <s v="CK-12595"/>
    <x v="242"/>
    <x v="0"/>
    <s v="United States"/>
    <s v="Philadelphia"/>
    <x v="9"/>
    <n v="19134"/>
    <x v="3"/>
    <s v="OFF-BI-10003669"/>
    <x v="1"/>
    <s v="Binders"/>
    <x v="796"/>
    <n v="6.4800000000000013"/>
    <n v="4"/>
    <n v="0.7"/>
    <n v="-4.7519999999999989"/>
    <s v="Jul"/>
    <x v="38"/>
    <n v="0"/>
  </r>
  <r>
    <n v="2052"/>
    <s v="CA-2012-142237"/>
    <x v="1"/>
    <d v="2012-07-11T00:00:00"/>
    <d v="2012-07-13T00:00:00"/>
    <x v="2"/>
    <s v="CK-12595"/>
    <x v="242"/>
    <x v="0"/>
    <s v="United States"/>
    <s v="Philadelphia"/>
    <x v="9"/>
    <n v="19134"/>
    <x v="3"/>
    <s v="FUR-CH-10003833"/>
    <x v="0"/>
    <s v="Chairs"/>
    <x v="1200"/>
    <n v="341.48799999999994"/>
    <n v="8"/>
    <n v="0.3"/>
    <n v="-73.175999999999988"/>
    <s v="Jul"/>
    <x v="38"/>
    <n v="0"/>
  </r>
  <r>
    <n v="2053"/>
    <s v="CA-2012-142237"/>
    <x v="1"/>
    <d v="2012-07-11T00:00:00"/>
    <d v="2012-07-13T00:00:00"/>
    <x v="2"/>
    <s v="CK-12595"/>
    <x v="242"/>
    <x v="0"/>
    <s v="United States"/>
    <s v="Philadelphia"/>
    <x v="9"/>
    <n v="19134"/>
    <x v="3"/>
    <s v="OFF-AR-10003732"/>
    <x v="1"/>
    <s v="Art"/>
    <x v="321"/>
    <n v="11.12"/>
    <n v="5"/>
    <n v="0.2"/>
    <n v="0.83399999999999963"/>
    <s v="Jul"/>
    <x v="38"/>
    <n v="0"/>
  </r>
  <r>
    <n v="2054"/>
    <s v="CA-2012-142237"/>
    <x v="1"/>
    <d v="2012-07-11T00:00:00"/>
    <d v="2012-07-13T00:00:00"/>
    <x v="2"/>
    <s v="CK-12595"/>
    <x v="242"/>
    <x v="0"/>
    <s v="United States"/>
    <s v="Philadelphia"/>
    <x v="9"/>
    <n v="19134"/>
    <x v="3"/>
    <s v="FUR-FU-10003142"/>
    <x v="0"/>
    <s v="Furnishings"/>
    <x v="1201"/>
    <n v="25.344000000000001"/>
    <n v="6"/>
    <n v="0.2"/>
    <n v="3.4847999999999981"/>
    <s v="Jul"/>
    <x v="38"/>
    <n v="0"/>
  </r>
  <r>
    <n v="2055"/>
    <s v="CA-2013-136434"/>
    <x v="0"/>
    <d v="2013-12-02T00:00:00"/>
    <d v="2013-12-08T00:00:00"/>
    <x v="1"/>
    <s v="RD-19480"/>
    <x v="502"/>
    <x v="0"/>
    <s v="United States"/>
    <s v="Richmond"/>
    <x v="14"/>
    <n v="47374"/>
    <x v="2"/>
    <s v="FUR-FU-10001196"/>
    <x v="0"/>
    <s v="Furnishings"/>
    <x v="1116"/>
    <n v="17.309999999999999"/>
    <n v="3"/>
    <n v="0"/>
    <n v="5.1929999999999996"/>
    <s v="Dec"/>
    <x v="5"/>
    <n v="1"/>
  </r>
  <r>
    <n v="2056"/>
    <s v="CA-2014-120376"/>
    <x v="3"/>
    <d v="2014-12-23T00:00:00"/>
    <d v="2014-12-26T00:00:00"/>
    <x v="2"/>
    <s v="TP-21130"/>
    <x v="236"/>
    <x v="0"/>
    <s v="United States"/>
    <s v="Detroit"/>
    <x v="12"/>
    <n v="48227"/>
    <x v="2"/>
    <s v="TEC-AC-10001114"/>
    <x v="2"/>
    <s v="Accessories"/>
    <x v="1202"/>
    <n v="199.95000000000002"/>
    <n v="5"/>
    <n v="0"/>
    <n v="63.983999999999988"/>
    <s v="Dec"/>
    <x v="22"/>
    <n v="1"/>
  </r>
  <r>
    <n v="2057"/>
    <s v="CA-2014-120376"/>
    <x v="3"/>
    <d v="2014-12-23T00:00:00"/>
    <d v="2014-12-26T00:00:00"/>
    <x v="2"/>
    <s v="TP-21130"/>
    <x v="236"/>
    <x v="0"/>
    <s v="United States"/>
    <s v="Detroit"/>
    <x v="12"/>
    <n v="48227"/>
    <x v="2"/>
    <s v="FUR-CH-10002335"/>
    <x v="0"/>
    <s v="Chairs"/>
    <x v="623"/>
    <n v="1586.6899999999998"/>
    <n v="7"/>
    <n v="0"/>
    <n v="412.5394"/>
    <s v="Dec"/>
    <x v="22"/>
    <n v="0"/>
  </r>
  <r>
    <n v="2058"/>
    <s v="CA-2014-120376"/>
    <x v="3"/>
    <d v="2014-12-23T00:00:00"/>
    <d v="2014-12-26T00:00:00"/>
    <x v="2"/>
    <s v="TP-21130"/>
    <x v="236"/>
    <x v="0"/>
    <s v="United States"/>
    <s v="Detroit"/>
    <x v="12"/>
    <n v="48227"/>
    <x v="2"/>
    <s v="TEC-AC-10000844"/>
    <x v="2"/>
    <s v="Accessories"/>
    <x v="106"/>
    <n v="84.99"/>
    <n v="1"/>
    <n v="0"/>
    <n v="30.596399999999996"/>
    <s v="Dec"/>
    <x v="22"/>
    <n v="0"/>
  </r>
  <r>
    <n v="2059"/>
    <s v="CA-2014-120376"/>
    <x v="3"/>
    <d v="2014-12-23T00:00:00"/>
    <d v="2014-12-26T00:00:00"/>
    <x v="2"/>
    <s v="TP-21130"/>
    <x v="236"/>
    <x v="0"/>
    <s v="United States"/>
    <s v="Detroit"/>
    <x v="12"/>
    <n v="48227"/>
    <x v="2"/>
    <s v="FUR-TA-10004534"/>
    <x v="0"/>
    <s v="Tables"/>
    <x v="121"/>
    <n v="411.8"/>
    <n v="2"/>
    <n v="0"/>
    <n v="70.005999999999972"/>
    <s v="Dec"/>
    <x v="22"/>
    <n v="0"/>
  </r>
  <r>
    <n v="2060"/>
    <s v="CA-2011-106439"/>
    <x v="2"/>
    <d v="2011-10-31T00:00:00"/>
    <d v="2011-11-04T00:00:00"/>
    <x v="1"/>
    <s v="GG-14650"/>
    <x v="55"/>
    <x v="1"/>
    <s v="United States"/>
    <s v="Los Angeles"/>
    <x v="1"/>
    <n v="90049"/>
    <x v="1"/>
    <s v="OFF-FA-10002975"/>
    <x v="1"/>
    <s v="Fasteners"/>
    <x v="33"/>
    <n v="11.34"/>
    <n v="3"/>
    <n v="0"/>
    <n v="5.2164000000000001"/>
    <s v="Oct"/>
    <x v="18"/>
    <n v="1"/>
  </r>
  <r>
    <n v="2061"/>
    <s v="CA-2011-106439"/>
    <x v="2"/>
    <d v="2011-10-31T00:00:00"/>
    <d v="2011-11-04T00:00:00"/>
    <x v="1"/>
    <s v="GG-14650"/>
    <x v="55"/>
    <x v="1"/>
    <s v="United States"/>
    <s v="Los Angeles"/>
    <x v="1"/>
    <n v="90049"/>
    <x v="1"/>
    <s v="OFF-ST-10003996"/>
    <x v="1"/>
    <s v="Storage"/>
    <x v="1203"/>
    <n v="80.3"/>
    <n v="5"/>
    <n v="0"/>
    <n v="20.877999999999997"/>
    <s v="Oct"/>
    <x v="18"/>
    <n v="0"/>
  </r>
  <r>
    <n v="2062"/>
    <s v="CA-2011-106439"/>
    <x v="2"/>
    <d v="2011-10-31T00:00:00"/>
    <d v="2011-11-04T00:00:00"/>
    <x v="1"/>
    <s v="GG-14650"/>
    <x v="55"/>
    <x v="1"/>
    <s v="United States"/>
    <s v="Los Angeles"/>
    <x v="1"/>
    <n v="90049"/>
    <x v="1"/>
    <s v="OFF-BI-10002571"/>
    <x v="1"/>
    <s v="Binders"/>
    <x v="1204"/>
    <n v="15.968000000000002"/>
    <n v="2"/>
    <n v="0.2"/>
    <n v="5.3891999999999989"/>
    <s v="Oct"/>
    <x v="18"/>
    <n v="0"/>
  </r>
  <r>
    <n v="2063"/>
    <s v="CA-2011-106439"/>
    <x v="2"/>
    <d v="2011-10-31T00:00:00"/>
    <d v="2011-11-04T00:00:00"/>
    <x v="1"/>
    <s v="GG-14650"/>
    <x v="55"/>
    <x v="1"/>
    <s v="United States"/>
    <s v="Los Angeles"/>
    <x v="1"/>
    <n v="90049"/>
    <x v="1"/>
    <s v="OFF-PA-10000477"/>
    <x v="1"/>
    <s v="Paper"/>
    <x v="1205"/>
    <n v="64.740000000000009"/>
    <n v="13"/>
    <n v="0"/>
    <n v="30.427800000000005"/>
    <s v="Oct"/>
    <x v="18"/>
    <n v="0"/>
  </r>
  <r>
    <n v="2064"/>
    <s v="CA-2011-106439"/>
    <x v="2"/>
    <d v="2011-10-31T00:00:00"/>
    <d v="2011-11-04T00:00:00"/>
    <x v="1"/>
    <s v="GG-14650"/>
    <x v="55"/>
    <x v="1"/>
    <s v="United States"/>
    <s v="Los Angeles"/>
    <x v="1"/>
    <n v="90049"/>
    <x v="1"/>
    <s v="OFF-BI-10004209"/>
    <x v="1"/>
    <s v="Binders"/>
    <x v="1206"/>
    <n v="19.295999999999999"/>
    <n v="3"/>
    <n v="0.2"/>
    <n v="6.0299999999999994"/>
    <s v="Oct"/>
    <x v="18"/>
    <n v="0"/>
  </r>
  <r>
    <n v="2065"/>
    <s v="CA-2011-106439"/>
    <x v="2"/>
    <d v="2011-10-31T00:00:00"/>
    <d v="2011-11-04T00:00:00"/>
    <x v="1"/>
    <s v="GG-14650"/>
    <x v="55"/>
    <x v="1"/>
    <s v="United States"/>
    <s v="Los Angeles"/>
    <x v="1"/>
    <n v="90049"/>
    <x v="1"/>
    <s v="OFF-ST-10001963"/>
    <x v="1"/>
    <s v="Storage"/>
    <x v="532"/>
    <n v="405.64"/>
    <n v="4"/>
    <n v="0"/>
    <n v="12.169199999999989"/>
    <s v="Oct"/>
    <x v="18"/>
    <n v="0"/>
  </r>
  <r>
    <n v="2066"/>
    <s v="CA-2011-106439"/>
    <x v="2"/>
    <d v="2011-10-31T00:00:00"/>
    <d v="2011-11-04T00:00:00"/>
    <x v="1"/>
    <s v="GG-14650"/>
    <x v="55"/>
    <x v="1"/>
    <s v="United States"/>
    <s v="Los Angeles"/>
    <x v="1"/>
    <n v="90049"/>
    <x v="1"/>
    <s v="FUR-CH-10003833"/>
    <x v="0"/>
    <s v="Chairs"/>
    <x v="1200"/>
    <n v="146.352"/>
    <n v="3"/>
    <n v="0.2"/>
    <n v="-9.1470000000000056"/>
    <s v="Oct"/>
    <x v="18"/>
    <n v="0"/>
  </r>
  <r>
    <n v="2067"/>
    <s v="CA-2011-106439"/>
    <x v="2"/>
    <d v="2011-10-31T00:00:00"/>
    <d v="2011-11-04T00:00:00"/>
    <x v="1"/>
    <s v="GG-14650"/>
    <x v="55"/>
    <x v="1"/>
    <s v="United States"/>
    <s v="Los Angeles"/>
    <x v="1"/>
    <n v="90049"/>
    <x v="1"/>
    <s v="TEC-AC-10004568"/>
    <x v="2"/>
    <s v="Accessories"/>
    <x v="1109"/>
    <n v="251.91"/>
    <n v="9"/>
    <n v="0"/>
    <n v="47.862899999999982"/>
    <s v="Oct"/>
    <x v="18"/>
    <n v="0"/>
  </r>
  <r>
    <n v="2068"/>
    <s v="CA-2011-106439"/>
    <x v="2"/>
    <d v="2011-10-31T00:00:00"/>
    <d v="2011-11-04T00:00:00"/>
    <x v="1"/>
    <s v="GG-14650"/>
    <x v="55"/>
    <x v="1"/>
    <s v="United States"/>
    <s v="Los Angeles"/>
    <x v="1"/>
    <n v="90049"/>
    <x v="1"/>
    <s v="OFF-AR-10001419"/>
    <x v="1"/>
    <s v="Art"/>
    <x v="1006"/>
    <n v="12.39"/>
    <n v="3"/>
    <n v="0"/>
    <n v="3.7169999999999996"/>
    <s v="Oct"/>
    <x v="18"/>
    <n v="0"/>
  </r>
  <r>
    <n v="2069"/>
    <s v="CA-2012-133452"/>
    <x v="1"/>
    <d v="2012-04-13T00:00:00"/>
    <d v="2012-04-19T00:00:00"/>
    <x v="1"/>
    <s v="ZC-21910"/>
    <x v="233"/>
    <x v="0"/>
    <s v="United States"/>
    <s v="Pomona"/>
    <x v="1"/>
    <n v="91767"/>
    <x v="1"/>
    <s v="TEC-AC-10002800"/>
    <x v="2"/>
    <s v="Accessories"/>
    <x v="1207"/>
    <n v="199.96"/>
    <n v="4"/>
    <n v="0"/>
    <n v="69.98599999999999"/>
    <s v="Apr"/>
    <x v="19"/>
    <n v="1"/>
  </r>
  <r>
    <n v="2070"/>
    <s v="CA-2012-133452"/>
    <x v="1"/>
    <d v="2012-04-13T00:00:00"/>
    <d v="2012-04-19T00:00:00"/>
    <x v="1"/>
    <s v="ZC-21910"/>
    <x v="233"/>
    <x v="0"/>
    <s v="United States"/>
    <s v="Pomona"/>
    <x v="1"/>
    <n v="91767"/>
    <x v="1"/>
    <s v="FUR-TA-10003954"/>
    <x v="0"/>
    <s v="Tables"/>
    <x v="1208"/>
    <n v="710.83200000000011"/>
    <n v="3"/>
    <n v="0.2"/>
    <n v="-97.739399999999989"/>
    <s v="Apr"/>
    <x v="19"/>
    <n v="0"/>
  </r>
  <r>
    <n v="2071"/>
    <s v="CA-2013-146521"/>
    <x v="0"/>
    <d v="2013-07-22T00:00:00"/>
    <d v="2013-07-24T00:00:00"/>
    <x v="0"/>
    <s v="CC-12610"/>
    <x v="566"/>
    <x v="1"/>
    <s v="United States"/>
    <s v="Philadelphia"/>
    <x v="9"/>
    <n v="19134"/>
    <x v="3"/>
    <s v="OFF-BI-10000301"/>
    <x v="1"/>
    <s v="Binders"/>
    <x v="619"/>
    <n v="1.9410000000000003"/>
    <n v="1"/>
    <n v="0.7"/>
    <n v="-1.294"/>
    <s v="Jul"/>
    <x v="16"/>
    <n v="1"/>
  </r>
  <r>
    <n v="2072"/>
    <s v="US-2014-110996"/>
    <x v="3"/>
    <d v="2014-11-21T00:00:00"/>
    <d v="2014-11-26T00:00:00"/>
    <x v="1"/>
    <s v="KA-16525"/>
    <x v="567"/>
    <x v="0"/>
    <s v="United States"/>
    <s v="Ontario"/>
    <x v="1"/>
    <n v="91761"/>
    <x v="1"/>
    <s v="FUR-CH-10003956"/>
    <x v="0"/>
    <s v="Chairs"/>
    <x v="363"/>
    <n v="283.92"/>
    <n v="5"/>
    <n v="0.2"/>
    <n v="-46.137000000000029"/>
    <s v="Nov"/>
    <x v="23"/>
    <n v="1"/>
  </r>
  <r>
    <n v="2073"/>
    <s v="CA-2013-129693"/>
    <x v="0"/>
    <d v="2013-11-27T00:00:00"/>
    <d v="2013-12-03T00:00:00"/>
    <x v="1"/>
    <s v="TC-20980"/>
    <x v="568"/>
    <x v="1"/>
    <s v="United States"/>
    <s v="Seattle"/>
    <x v="4"/>
    <n v="98105"/>
    <x v="1"/>
    <s v="OFF-BI-10002954"/>
    <x v="1"/>
    <s v="Binders"/>
    <x v="1179"/>
    <n v="7.3120000000000012"/>
    <n v="2"/>
    <n v="0.2"/>
    <n v="2.5591999999999997"/>
    <s v="Nov"/>
    <x v="0"/>
    <n v="1"/>
  </r>
  <r>
    <n v="2074"/>
    <s v="CA-2014-122504"/>
    <x v="3"/>
    <d v="2014-11-08T00:00:00"/>
    <d v="2014-11-13T00:00:00"/>
    <x v="0"/>
    <s v="DB-13270"/>
    <x v="489"/>
    <x v="2"/>
    <s v="United States"/>
    <s v="Brentwood"/>
    <x v="1"/>
    <n v="94513"/>
    <x v="1"/>
    <s v="TEC-AC-10003289"/>
    <x v="2"/>
    <s v="Accessories"/>
    <x v="1209"/>
    <n v="59.97"/>
    <n v="3"/>
    <n v="0"/>
    <n v="13.793099999999999"/>
    <s v="Nov"/>
    <x v="23"/>
    <n v="1"/>
  </r>
  <r>
    <n v="2075"/>
    <s v="CA-2014-122504"/>
    <x v="3"/>
    <d v="2014-11-08T00:00:00"/>
    <d v="2014-11-13T00:00:00"/>
    <x v="0"/>
    <s v="DB-13270"/>
    <x v="489"/>
    <x v="2"/>
    <s v="United States"/>
    <s v="Brentwood"/>
    <x v="1"/>
    <n v="94513"/>
    <x v="1"/>
    <s v="TEC-PH-10002468"/>
    <x v="2"/>
    <s v="Phones"/>
    <x v="1210"/>
    <n v="761.5440000000001"/>
    <n v="7"/>
    <n v="0.2"/>
    <n v="66.635100000000023"/>
    <s v="Nov"/>
    <x v="23"/>
    <n v="0"/>
  </r>
  <r>
    <n v="2076"/>
    <s v="CA-2011-131051"/>
    <x v="2"/>
    <d v="2011-12-01T00:00:00"/>
    <d v="2011-12-05T00:00:00"/>
    <x v="1"/>
    <s v="TR-21325"/>
    <x v="309"/>
    <x v="0"/>
    <s v="United States"/>
    <s v="San Francisco"/>
    <x v="1"/>
    <n v="94122"/>
    <x v="1"/>
    <s v="FUR-FU-10001861"/>
    <x v="0"/>
    <s v="Furnishings"/>
    <x v="272"/>
    <n v="58.199999999999996"/>
    <n v="3"/>
    <n v="0"/>
    <n v="28.517999999999994"/>
    <s v="Dec"/>
    <x v="20"/>
    <n v="1"/>
  </r>
  <r>
    <n v="2077"/>
    <s v="CA-2014-140676"/>
    <x v="3"/>
    <d v="2014-09-13T00:00:00"/>
    <d v="2014-09-16T00:00:00"/>
    <x v="2"/>
    <s v="BF-11080"/>
    <x v="569"/>
    <x v="0"/>
    <s v="United States"/>
    <s v="Baltimore"/>
    <x v="39"/>
    <n v="21215"/>
    <x v="3"/>
    <s v="OFF-PA-10004082"/>
    <x v="1"/>
    <s v="Paper"/>
    <x v="224"/>
    <n v="39.900000000000006"/>
    <n v="5"/>
    <n v="0"/>
    <n v="19.950000000000003"/>
    <s v="Sep"/>
    <x v="15"/>
    <n v="1"/>
  </r>
  <r>
    <n v="2078"/>
    <s v="CA-2014-140676"/>
    <x v="3"/>
    <d v="2014-09-13T00:00:00"/>
    <d v="2014-09-16T00:00:00"/>
    <x v="2"/>
    <s v="BF-11080"/>
    <x v="569"/>
    <x v="0"/>
    <s v="United States"/>
    <s v="Baltimore"/>
    <x v="39"/>
    <n v="21215"/>
    <x v="3"/>
    <s v="OFF-AP-10000358"/>
    <x v="1"/>
    <s v="Appliances"/>
    <x v="95"/>
    <n v="90.86"/>
    <n v="7"/>
    <n v="0"/>
    <n v="26.349399999999992"/>
    <s v="Sep"/>
    <x v="15"/>
    <n v="0"/>
  </r>
  <r>
    <n v="2079"/>
    <s v="CA-2014-140676"/>
    <x v="3"/>
    <d v="2014-09-13T00:00:00"/>
    <d v="2014-09-16T00:00:00"/>
    <x v="2"/>
    <s v="BF-11080"/>
    <x v="569"/>
    <x v="0"/>
    <s v="United States"/>
    <s v="Baltimore"/>
    <x v="39"/>
    <n v="21215"/>
    <x v="3"/>
    <s v="OFF-PA-10004243"/>
    <x v="1"/>
    <s v="Paper"/>
    <x v="271"/>
    <n v="94.85"/>
    <n v="5"/>
    <n v="0"/>
    <n v="45.527999999999992"/>
    <s v="Sep"/>
    <x v="15"/>
    <n v="0"/>
  </r>
  <r>
    <n v="2080"/>
    <s v="CA-2012-120103"/>
    <x v="1"/>
    <d v="2012-12-24T00:00:00"/>
    <d v="2012-12-29T00:00:00"/>
    <x v="1"/>
    <s v="MS-17365"/>
    <x v="333"/>
    <x v="0"/>
    <s v="United States"/>
    <s v="Phoenix"/>
    <x v="16"/>
    <n v="85023"/>
    <x v="1"/>
    <s v="OFF-PA-10001295"/>
    <x v="1"/>
    <s v="Paper"/>
    <x v="1211"/>
    <n v="106.232"/>
    <n v="7"/>
    <n v="0.2"/>
    <n v="37.181199999999997"/>
    <s v="Dec"/>
    <x v="14"/>
    <n v="1"/>
  </r>
  <r>
    <n v="2081"/>
    <s v="CA-2012-120103"/>
    <x v="1"/>
    <d v="2012-12-24T00:00:00"/>
    <d v="2012-12-29T00:00:00"/>
    <x v="1"/>
    <s v="MS-17365"/>
    <x v="333"/>
    <x v="0"/>
    <s v="United States"/>
    <s v="Phoenix"/>
    <x v="16"/>
    <n v="85023"/>
    <x v="1"/>
    <s v="TEC-PH-10002170"/>
    <x v="2"/>
    <s v="Phones"/>
    <x v="594"/>
    <n v="111.98399999999999"/>
    <n v="2"/>
    <n v="0.2"/>
    <n v="11.198400000000003"/>
    <s v="Dec"/>
    <x v="14"/>
    <n v="0"/>
  </r>
  <r>
    <n v="2082"/>
    <s v="CA-2012-120103"/>
    <x v="1"/>
    <d v="2012-12-24T00:00:00"/>
    <d v="2012-12-29T00:00:00"/>
    <x v="1"/>
    <s v="MS-17365"/>
    <x v="333"/>
    <x v="0"/>
    <s v="United States"/>
    <s v="Phoenix"/>
    <x v="16"/>
    <n v="85023"/>
    <x v="1"/>
    <s v="FUR-FU-10002885"/>
    <x v="0"/>
    <s v="Furnishings"/>
    <x v="755"/>
    <n v="7.7120000000000006"/>
    <n v="2"/>
    <n v="0.2"/>
    <n v="1.7352000000000005"/>
    <s v="Dec"/>
    <x v="14"/>
    <n v="0"/>
  </r>
  <r>
    <n v="2083"/>
    <s v="CA-2014-104647"/>
    <x v="3"/>
    <d v="2014-02-24T00:00:00"/>
    <d v="2014-03-02T00:00:00"/>
    <x v="1"/>
    <s v="CK-12595"/>
    <x v="242"/>
    <x v="0"/>
    <s v="United States"/>
    <s v="Los Angeles"/>
    <x v="1"/>
    <n v="90008"/>
    <x v="1"/>
    <s v="OFF-PA-10002870"/>
    <x v="1"/>
    <s v="Paper"/>
    <x v="893"/>
    <n v="37.44"/>
    <n v="6"/>
    <n v="0"/>
    <n v="16.847999999999999"/>
    <s v="Feb"/>
    <x v="31"/>
    <n v="1"/>
  </r>
  <r>
    <n v="2084"/>
    <s v="CA-2011-110352"/>
    <x v="2"/>
    <d v="2011-11-23T00:00:00"/>
    <d v="2011-11-29T00:00:00"/>
    <x v="1"/>
    <s v="ED-13885"/>
    <x v="525"/>
    <x v="2"/>
    <s v="United States"/>
    <s v="Houston"/>
    <x v="5"/>
    <n v="77036"/>
    <x v="2"/>
    <s v="OFF-LA-10003923"/>
    <x v="1"/>
    <s v="Labels"/>
    <x v="424"/>
    <n v="23.680000000000003"/>
    <n v="2"/>
    <n v="0.2"/>
    <n v="8.879999999999999"/>
    <s v="Nov"/>
    <x v="7"/>
    <n v="1"/>
  </r>
  <r>
    <n v="2085"/>
    <s v="CA-2013-140501"/>
    <x v="0"/>
    <d v="2013-06-24T00:00:00"/>
    <d v="2013-06-29T00:00:00"/>
    <x v="1"/>
    <s v="IM-15070"/>
    <x v="5"/>
    <x v="0"/>
    <s v="United States"/>
    <s v="New York City"/>
    <x v="15"/>
    <n v="10009"/>
    <x v="3"/>
    <s v="OFF-LA-10003510"/>
    <x v="1"/>
    <s v="Labels"/>
    <x v="575"/>
    <n v="122.12"/>
    <n v="4"/>
    <n v="0"/>
    <n v="56.175200000000004"/>
    <s v="Jun"/>
    <x v="1"/>
    <n v="1"/>
  </r>
  <r>
    <n v="2086"/>
    <s v="CA-2013-140501"/>
    <x v="0"/>
    <d v="2013-06-24T00:00:00"/>
    <d v="2013-06-29T00:00:00"/>
    <x v="1"/>
    <s v="IM-15070"/>
    <x v="5"/>
    <x v="0"/>
    <s v="United States"/>
    <s v="New York City"/>
    <x v="15"/>
    <n v="10009"/>
    <x v="3"/>
    <s v="OFF-LA-10000248"/>
    <x v="1"/>
    <s v="Labels"/>
    <x v="1212"/>
    <n v="18.45"/>
    <n v="5"/>
    <n v="0"/>
    <n v="8.6715"/>
    <s v="Jun"/>
    <x v="1"/>
    <n v="0"/>
  </r>
  <r>
    <n v="2087"/>
    <s v="CA-2013-140501"/>
    <x v="0"/>
    <d v="2013-06-24T00:00:00"/>
    <d v="2013-06-29T00:00:00"/>
    <x v="1"/>
    <s v="IM-15070"/>
    <x v="5"/>
    <x v="0"/>
    <s v="United States"/>
    <s v="New York City"/>
    <x v="15"/>
    <n v="10009"/>
    <x v="3"/>
    <s v="OFF-ST-10000060"/>
    <x v="1"/>
    <s v="Storage"/>
    <x v="387"/>
    <n v="324.90000000000003"/>
    <n v="5"/>
    <n v="0"/>
    <n v="38.988000000000014"/>
    <s v="Jun"/>
    <x v="1"/>
    <n v="0"/>
  </r>
  <r>
    <n v="2088"/>
    <s v="CA-2013-140501"/>
    <x v="0"/>
    <d v="2013-06-24T00:00:00"/>
    <d v="2013-06-29T00:00:00"/>
    <x v="1"/>
    <s v="IM-15070"/>
    <x v="5"/>
    <x v="0"/>
    <s v="United States"/>
    <s v="New York City"/>
    <x v="15"/>
    <n v="10009"/>
    <x v="3"/>
    <s v="OFF-PA-10003129"/>
    <x v="1"/>
    <s v="Paper"/>
    <x v="1137"/>
    <n v="146.72999999999999"/>
    <n v="3"/>
    <n v="0"/>
    <n v="68.963099999999997"/>
    <s v="Jun"/>
    <x v="1"/>
    <n v="0"/>
  </r>
  <r>
    <n v="2089"/>
    <s v="CA-2013-140501"/>
    <x v="0"/>
    <d v="2013-06-24T00:00:00"/>
    <d v="2013-06-29T00:00:00"/>
    <x v="1"/>
    <s v="IM-15070"/>
    <x v="5"/>
    <x v="0"/>
    <s v="United States"/>
    <s v="New York City"/>
    <x v="15"/>
    <n v="10009"/>
    <x v="3"/>
    <s v="OFF-FA-10004076"/>
    <x v="1"/>
    <s v="Fasteners"/>
    <x v="1213"/>
    <n v="3.96"/>
    <n v="2"/>
    <n v="0"/>
    <n v="1.4651999999999998"/>
    <s v="Jun"/>
    <x v="1"/>
    <n v="0"/>
  </r>
  <r>
    <n v="2090"/>
    <s v="CA-2012-139290"/>
    <x v="1"/>
    <d v="2012-10-26T00:00:00"/>
    <d v="2012-10-30T00:00:00"/>
    <x v="1"/>
    <s v="MY-17380"/>
    <x v="199"/>
    <x v="1"/>
    <s v="United States"/>
    <s v="Rancho Cucamonga"/>
    <x v="1"/>
    <n v="91730"/>
    <x v="1"/>
    <s v="OFF-LA-10004008"/>
    <x v="1"/>
    <s v="Labels"/>
    <x v="1214"/>
    <n v="5.76"/>
    <n v="2"/>
    <n v="0"/>
    <n v="2.6495999999999995"/>
    <s v="Oct"/>
    <x v="2"/>
    <n v="1"/>
  </r>
  <r>
    <n v="2091"/>
    <s v="CA-2014-166142"/>
    <x v="3"/>
    <d v="2014-07-16T00:00:00"/>
    <d v="2014-07-20T00:00:00"/>
    <x v="1"/>
    <s v="MM-17260"/>
    <x v="570"/>
    <x v="0"/>
    <s v="United States"/>
    <s v="Wilmington"/>
    <x v="13"/>
    <n v="19805"/>
    <x v="3"/>
    <s v="OFF-BI-10004094"/>
    <x v="1"/>
    <s v="Binders"/>
    <x v="603"/>
    <n v="26.549999999999997"/>
    <n v="3"/>
    <n v="0"/>
    <n v="13.009499999999999"/>
    <s v="Jul"/>
    <x v="10"/>
    <n v="1"/>
  </r>
  <r>
    <n v="2092"/>
    <s v="CA-2014-166142"/>
    <x v="3"/>
    <d v="2014-07-16T00:00:00"/>
    <d v="2014-07-20T00:00:00"/>
    <x v="1"/>
    <s v="MM-17260"/>
    <x v="570"/>
    <x v="0"/>
    <s v="United States"/>
    <s v="Wilmington"/>
    <x v="13"/>
    <n v="19805"/>
    <x v="3"/>
    <s v="FUR-TA-10004607"/>
    <x v="0"/>
    <s v="Tables"/>
    <x v="1095"/>
    <n v="310.44300000000004"/>
    <n v="3"/>
    <n v="0.3"/>
    <n v="-48.783900000000031"/>
    <s v="Jul"/>
    <x v="10"/>
    <n v="0"/>
  </r>
  <r>
    <n v="2093"/>
    <s v="CA-2011-145926"/>
    <x v="2"/>
    <d v="2011-11-17T00:00:00"/>
    <d v="2011-11-21T00:00:00"/>
    <x v="1"/>
    <s v="MP-17470"/>
    <x v="88"/>
    <x v="2"/>
    <s v="United States"/>
    <s v="Moorhead"/>
    <x v="11"/>
    <n v="56560"/>
    <x v="2"/>
    <s v="FUR-CH-10004289"/>
    <x v="0"/>
    <s v="Chairs"/>
    <x v="975"/>
    <n v="479.90000000000003"/>
    <n v="5"/>
    <n v="0"/>
    <n v="81.58299999999997"/>
    <s v="Nov"/>
    <x v="7"/>
    <n v="1"/>
  </r>
  <r>
    <n v="2094"/>
    <s v="CA-2012-149678"/>
    <x v="1"/>
    <d v="2012-04-13T00:00:00"/>
    <d v="2012-04-15T00:00:00"/>
    <x v="0"/>
    <s v="AW-10840"/>
    <x v="497"/>
    <x v="0"/>
    <s v="United States"/>
    <s v="Farmington"/>
    <x v="27"/>
    <n v="87401"/>
    <x v="1"/>
    <s v="OFF-SU-10004498"/>
    <x v="1"/>
    <s v="Supplies"/>
    <x v="500"/>
    <n v="12.88"/>
    <n v="1"/>
    <n v="0"/>
    <n v="0.38640000000000008"/>
    <s v="Apr"/>
    <x v="19"/>
    <n v="1"/>
  </r>
  <r>
    <n v="2095"/>
    <s v="US-2012-164357"/>
    <x v="1"/>
    <d v="2012-11-25T00:00:00"/>
    <d v="2012-11-29T00:00:00"/>
    <x v="1"/>
    <s v="SF-20065"/>
    <x v="11"/>
    <x v="0"/>
    <s v="United States"/>
    <s v="Wilmington"/>
    <x v="3"/>
    <n v="28403"/>
    <x v="0"/>
    <s v="OFF-AR-10001177"/>
    <x v="1"/>
    <s v="Art"/>
    <x v="1215"/>
    <n v="13.120000000000001"/>
    <n v="5"/>
    <n v="0.2"/>
    <n v="1.4759999999999982"/>
    <s v="Nov"/>
    <x v="6"/>
    <n v="1"/>
  </r>
  <r>
    <n v="2096"/>
    <s v="US-2013-146570"/>
    <x v="0"/>
    <d v="2013-05-16T00:00:00"/>
    <d v="2013-05-21T00:00:00"/>
    <x v="1"/>
    <s v="SN-20710"/>
    <x v="17"/>
    <x v="2"/>
    <s v="United States"/>
    <s v="Jackson"/>
    <x v="35"/>
    <n v="39212"/>
    <x v="0"/>
    <s v="OFF-BI-10001718"/>
    <x v="1"/>
    <s v="Binders"/>
    <x v="1216"/>
    <n v="511.84"/>
    <n v="8"/>
    <n v="0"/>
    <n v="240.56479999999999"/>
    <s v="May"/>
    <x v="35"/>
    <n v="1"/>
  </r>
  <r>
    <n v="2097"/>
    <s v="US-2013-146570"/>
    <x v="0"/>
    <d v="2013-05-16T00:00:00"/>
    <d v="2013-05-21T00:00:00"/>
    <x v="1"/>
    <s v="SN-20710"/>
    <x v="17"/>
    <x v="2"/>
    <s v="United States"/>
    <s v="Jackson"/>
    <x v="35"/>
    <n v="39212"/>
    <x v="0"/>
    <s v="OFF-AR-10004602"/>
    <x v="1"/>
    <s v="Art"/>
    <x v="1217"/>
    <n v="91.96"/>
    <n v="4"/>
    <n v="0"/>
    <n v="25.748800000000003"/>
    <s v="May"/>
    <x v="35"/>
    <n v="0"/>
  </r>
  <r>
    <n v="2098"/>
    <s v="US-2013-146570"/>
    <x v="0"/>
    <d v="2013-05-16T00:00:00"/>
    <d v="2013-05-21T00:00:00"/>
    <x v="1"/>
    <s v="SN-20710"/>
    <x v="17"/>
    <x v="2"/>
    <s v="United States"/>
    <s v="Jackson"/>
    <x v="35"/>
    <n v="39212"/>
    <x v="0"/>
    <s v="OFF-AR-10003856"/>
    <x v="1"/>
    <s v="Art"/>
    <x v="444"/>
    <n v="8.34"/>
    <n v="3"/>
    <n v="0"/>
    <n v="2.1683999999999997"/>
    <s v="May"/>
    <x v="35"/>
    <n v="0"/>
  </r>
  <r>
    <n v="2099"/>
    <s v="CA-2014-124401"/>
    <x v="3"/>
    <d v="2014-09-08T00:00:00"/>
    <d v="2014-09-13T00:00:00"/>
    <x v="1"/>
    <s v="RD-19900"/>
    <x v="76"/>
    <x v="0"/>
    <s v="United States"/>
    <s v="Portland"/>
    <x v="21"/>
    <n v="97206"/>
    <x v="1"/>
    <s v="OFF-ST-10000649"/>
    <x v="1"/>
    <s v="Storage"/>
    <x v="937"/>
    <n v="37.68"/>
    <n v="3"/>
    <n v="0.2"/>
    <n v="2.3550000000000022"/>
    <s v="Sep"/>
    <x v="15"/>
    <n v="1"/>
  </r>
  <r>
    <n v="2100"/>
    <s v="CA-2014-124401"/>
    <x v="3"/>
    <d v="2014-09-08T00:00:00"/>
    <d v="2014-09-13T00:00:00"/>
    <x v="1"/>
    <s v="RD-19900"/>
    <x v="76"/>
    <x v="0"/>
    <s v="United States"/>
    <s v="Portland"/>
    <x v="21"/>
    <n v="97206"/>
    <x v="1"/>
    <s v="TEC-AC-10002926"/>
    <x v="2"/>
    <s v="Accessories"/>
    <x v="1114"/>
    <n v="279.94400000000002"/>
    <n v="7"/>
    <n v="0.2"/>
    <n v="80.48390000000002"/>
    <s v="Sep"/>
    <x v="15"/>
    <n v="0"/>
  </r>
  <r>
    <n v="2101"/>
    <s v="US-2011-140116"/>
    <x v="2"/>
    <d v="2011-03-10T00:00:00"/>
    <d v="2011-03-17T00:00:00"/>
    <x v="1"/>
    <s v="KT-16480"/>
    <x v="409"/>
    <x v="0"/>
    <s v="United States"/>
    <s v="Denver"/>
    <x v="22"/>
    <n v="80219"/>
    <x v="1"/>
    <s v="OFF-ST-10000078"/>
    <x v="1"/>
    <s v="Storage"/>
    <x v="1218"/>
    <n v="636.40800000000013"/>
    <n v="3"/>
    <n v="0.2"/>
    <n v="-15.910200000000088"/>
    <s v="Mar"/>
    <x v="34"/>
    <n v="1"/>
  </r>
  <r>
    <n v="2102"/>
    <s v="US-2011-140116"/>
    <x v="2"/>
    <d v="2011-03-10T00:00:00"/>
    <d v="2011-03-17T00:00:00"/>
    <x v="1"/>
    <s v="KT-16480"/>
    <x v="409"/>
    <x v="0"/>
    <s v="United States"/>
    <s v="Denver"/>
    <x v="22"/>
    <n v="80219"/>
    <x v="1"/>
    <s v="OFF-AR-10001044"/>
    <x v="1"/>
    <s v="Art"/>
    <x v="1042"/>
    <n v="83.168000000000006"/>
    <n v="4"/>
    <n v="0.2"/>
    <n v="9.3563999999999936"/>
    <s v="Mar"/>
    <x v="34"/>
    <n v="0"/>
  </r>
  <r>
    <n v="2103"/>
    <s v="CA-2011-123295"/>
    <x v="2"/>
    <d v="2011-07-18T00:00:00"/>
    <d v="2011-07-18T00:00:00"/>
    <x v="3"/>
    <s v="AH-10120"/>
    <x v="571"/>
    <x v="2"/>
    <s v="United States"/>
    <s v="Tucson"/>
    <x v="16"/>
    <n v="85705"/>
    <x v="1"/>
    <s v="FUR-CH-10002372"/>
    <x v="0"/>
    <s v="Chairs"/>
    <x v="390"/>
    <n v="259.13600000000002"/>
    <n v="4"/>
    <n v="0.2"/>
    <n v="-25.913599999999988"/>
    <s v="Jul"/>
    <x v="39"/>
    <n v="1"/>
  </r>
  <r>
    <n v="2104"/>
    <s v="CA-2014-167101"/>
    <x v="3"/>
    <d v="2014-03-25T00:00:00"/>
    <d v="2014-03-29T00:00:00"/>
    <x v="0"/>
    <s v="BM-11650"/>
    <x v="312"/>
    <x v="1"/>
    <s v="United States"/>
    <s v="New York City"/>
    <x v="15"/>
    <n v="10009"/>
    <x v="3"/>
    <s v="OFF-PA-10000357"/>
    <x v="1"/>
    <s v="Paper"/>
    <x v="1219"/>
    <n v="221.92"/>
    <n v="4"/>
    <n v="0"/>
    <n v="106.52159999999999"/>
    <s v="Mar"/>
    <x v="42"/>
    <n v="1"/>
  </r>
  <r>
    <n v="2105"/>
    <s v="CA-2014-167101"/>
    <x v="3"/>
    <d v="2014-03-25T00:00:00"/>
    <d v="2014-03-29T00:00:00"/>
    <x v="0"/>
    <s v="BM-11650"/>
    <x v="312"/>
    <x v="1"/>
    <s v="United States"/>
    <s v="New York City"/>
    <x v="15"/>
    <n v="10009"/>
    <x v="3"/>
    <s v="TEC-AC-10001266"/>
    <x v="2"/>
    <s v="Accessories"/>
    <x v="196"/>
    <n v="26"/>
    <n v="2"/>
    <n v="0"/>
    <n v="11.7"/>
    <s v="Mar"/>
    <x v="42"/>
    <n v="0"/>
  </r>
  <r>
    <n v="2106"/>
    <s v="US-2011-167633"/>
    <x v="2"/>
    <d v="2011-09-30T00:00:00"/>
    <d v="2011-10-05T00:00:00"/>
    <x v="1"/>
    <s v="BW-11200"/>
    <x v="572"/>
    <x v="0"/>
    <s v="United States"/>
    <s v="Boynton Beach"/>
    <x v="2"/>
    <n v="33437"/>
    <x v="0"/>
    <s v="OFF-PA-10004888"/>
    <x v="1"/>
    <s v="Paper"/>
    <x v="959"/>
    <n v="15.552000000000003"/>
    <n v="3"/>
    <n v="0.2"/>
    <n v="5.4432"/>
    <s v="Sep"/>
    <x v="30"/>
    <n v="1"/>
  </r>
  <r>
    <n v="2107"/>
    <s v="US-2011-152723"/>
    <x v="2"/>
    <d v="2011-09-26T00:00:00"/>
    <d v="2011-09-26T00:00:00"/>
    <x v="3"/>
    <s v="HG-14965"/>
    <x v="428"/>
    <x v="1"/>
    <s v="United States"/>
    <s v="Mesquite"/>
    <x v="5"/>
    <n v="75150"/>
    <x v="2"/>
    <s v="OFF-BI-10003460"/>
    <x v="1"/>
    <s v="Binders"/>
    <x v="234"/>
    <n v="0.87599999999999978"/>
    <n v="1"/>
    <n v="0.8"/>
    <n v="-1.4016000000000002"/>
    <s v="Sep"/>
    <x v="30"/>
    <n v="1"/>
  </r>
  <r>
    <n v="2108"/>
    <s v="CA-2012-164882"/>
    <x v="1"/>
    <d v="2012-10-31T00:00:00"/>
    <d v="2012-10-31T00:00:00"/>
    <x v="3"/>
    <s v="SG-20080"/>
    <x v="65"/>
    <x v="0"/>
    <s v="United States"/>
    <s v="Redlands"/>
    <x v="1"/>
    <n v="92374"/>
    <x v="1"/>
    <s v="OFF-PA-10000157"/>
    <x v="1"/>
    <s v="Paper"/>
    <x v="364"/>
    <n v="19.98"/>
    <n v="1"/>
    <n v="0"/>
    <n v="9.3905999999999992"/>
    <s v="Oct"/>
    <x v="2"/>
    <n v="1"/>
  </r>
  <r>
    <n v="2109"/>
    <s v="CA-2012-164882"/>
    <x v="1"/>
    <d v="2012-10-31T00:00:00"/>
    <d v="2012-10-31T00:00:00"/>
    <x v="3"/>
    <s v="SG-20080"/>
    <x v="65"/>
    <x v="0"/>
    <s v="United States"/>
    <s v="Redlands"/>
    <x v="1"/>
    <n v="92374"/>
    <x v="1"/>
    <s v="OFF-BI-10004519"/>
    <x v="1"/>
    <s v="Binders"/>
    <x v="880"/>
    <n v="398.35199999999998"/>
    <n v="3"/>
    <n v="0.2"/>
    <n v="124.48499999999999"/>
    <s v="Oct"/>
    <x v="2"/>
    <n v="0"/>
  </r>
  <r>
    <n v="2110"/>
    <s v="CA-2012-164882"/>
    <x v="1"/>
    <d v="2012-10-31T00:00:00"/>
    <d v="2012-10-31T00:00:00"/>
    <x v="3"/>
    <s v="SG-20080"/>
    <x v="65"/>
    <x v="0"/>
    <s v="United States"/>
    <s v="Redlands"/>
    <x v="1"/>
    <n v="92374"/>
    <x v="1"/>
    <s v="OFF-AR-10004272"/>
    <x v="1"/>
    <s v="Art"/>
    <x v="1220"/>
    <n v="5.04"/>
    <n v="3"/>
    <n v="0"/>
    <n v="1.2599999999999998"/>
    <s v="Oct"/>
    <x v="2"/>
    <n v="0"/>
  </r>
  <r>
    <n v="2111"/>
    <s v="CA-2012-164882"/>
    <x v="1"/>
    <d v="2012-10-31T00:00:00"/>
    <d v="2012-10-31T00:00:00"/>
    <x v="3"/>
    <s v="SG-20080"/>
    <x v="65"/>
    <x v="0"/>
    <s v="United States"/>
    <s v="Redlands"/>
    <x v="1"/>
    <n v="92374"/>
    <x v="1"/>
    <s v="OFF-FA-10000585"/>
    <x v="1"/>
    <s v="Fasteners"/>
    <x v="202"/>
    <n v="17.450000000000003"/>
    <n v="5"/>
    <n v="0"/>
    <n v="8.0269999999999992"/>
    <s v="Oct"/>
    <x v="2"/>
    <n v="0"/>
  </r>
  <r>
    <n v="2112"/>
    <s v="CA-2012-164882"/>
    <x v="1"/>
    <d v="2012-10-31T00:00:00"/>
    <d v="2012-10-31T00:00:00"/>
    <x v="3"/>
    <s v="SG-20080"/>
    <x v="65"/>
    <x v="0"/>
    <s v="United States"/>
    <s v="Redlands"/>
    <x v="1"/>
    <n v="92374"/>
    <x v="1"/>
    <s v="FUR-CH-10004218"/>
    <x v="0"/>
    <s v="Chairs"/>
    <x v="38"/>
    <n v="323.13600000000002"/>
    <n v="4"/>
    <n v="0.2"/>
    <n v="20.196000000000012"/>
    <s v="Oct"/>
    <x v="2"/>
    <n v="0"/>
  </r>
  <r>
    <n v="2113"/>
    <s v="CA-2012-164882"/>
    <x v="1"/>
    <d v="2012-10-31T00:00:00"/>
    <d v="2012-10-31T00:00:00"/>
    <x v="3"/>
    <s v="SG-20080"/>
    <x v="65"/>
    <x v="0"/>
    <s v="United States"/>
    <s v="Redlands"/>
    <x v="1"/>
    <n v="92374"/>
    <x v="1"/>
    <s v="OFF-SU-10004231"/>
    <x v="1"/>
    <s v="Supplies"/>
    <x v="552"/>
    <n v="29.700000000000003"/>
    <n v="3"/>
    <n v="0"/>
    <n v="8.0190000000000001"/>
    <s v="Oct"/>
    <x v="2"/>
    <n v="0"/>
  </r>
  <r>
    <n v="2114"/>
    <s v="CA-2012-164882"/>
    <x v="1"/>
    <d v="2012-10-31T00:00:00"/>
    <d v="2012-10-31T00:00:00"/>
    <x v="3"/>
    <s v="SG-20080"/>
    <x v="65"/>
    <x v="0"/>
    <s v="United States"/>
    <s v="Redlands"/>
    <x v="1"/>
    <n v="92374"/>
    <x v="1"/>
    <s v="TEC-PH-10001578"/>
    <x v="2"/>
    <s v="Phones"/>
    <x v="1221"/>
    <n v="1295.8400000000001"/>
    <n v="4"/>
    <n v="0.2"/>
    <n v="145.78199999999993"/>
    <s v="Oct"/>
    <x v="2"/>
    <n v="0"/>
  </r>
  <r>
    <n v="2115"/>
    <s v="CA-2012-164882"/>
    <x v="1"/>
    <d v="2012-10-31T00:00:00"/>
    <d v="2012-10-31T00:00:00"/>
    <x v="3"/>
    <s v="SG-20080"/>
    <x v="65"/>
    <x v="0"/>
    <s v="United States"/>
    <s v="Redlands"/>
    <x v="1"/>
    <n v="92374"/>
    <x v="1"/>
    <s v="OFF-ST-10003638"/>
    <x v="1"/>
    <s v="Storage"/>
    <x v="1222"/>
    <n v="46.84"/>
    <n v="2"/>
    <n v="0"/>
    <n v="12.646799999999999"/>
    <s v="Oct"/>
    <x v="2"/>
    <n v="0"/>
  </r>
  <r>
    <n v="2116"/>
    <s v="CA-2012-164882"/>
    <x v="1"/>
    <d v="2012-10-31T00:00:00"/>
    <d v="2012-10-31T00:00:00"/>
    <x v="3"/>
    <s v="SG-20080"/>
    <x v="65"/>
    <x v="0"/>
    <s v="United States"/>
    <s v="Redlands"/>
    <x v="1"/>
    <n v="92374"/>
    <x v="1"/>
    <s v="FUR-BO-10002213"/>
    <x v="0"/>
    <s v="Bookcases"/>
    <x v="1223"/>
    <n v="425.83300000000003"/>
    <n v="1"/>
    <n v="0.15"/>
    <n v="20.03919999999998"/>
    <s v="Oct"/>
    <x v="2"/>
    <n v="0"/>
  </r>
  <r>
    <n v="2117"/>
    <s v="CA-2012-159786"/>
    <x v="1"/>
    <d v="2012-10-12T00:00:00"/>
    <d v="2012-10-17T00:00:00"/>
    <x v="0"/>
    <s v="RK-19300"/>
    <x v="343"/>
    <x v="0"/>
    <s v="United States"/>
    <s v="Rochester"/>
    <x v="15"/>
    <n v="14609"/>
    <x v="3"/>
    <s v="FUR-TA-10001307"/>
    <x v="0"/>
    <s v="Tables"/>
    <x v="1090"/>
    <n v="209.67"/>
    <n v="1"/>
    <n v="0.4"/>
    <n v="-13.978000000000009"/>
    <s v="Oct"/>
    <x v="2"/>
    <n v="1"/>
  </r>
  <r>
    <n v="2118"/>
    <s v="CA-2013-130267"/>
    <x v="0"/>
    <d v="2013-09-20T00:00:00"/>
    <d v="2013-09-24T00:00:00"/>
    <x v="1"/>
    <s v="SW-20245"/>
    <x v="573"/>
    <x v="0"/>
    <s v="United States"/>
    <s v="Stockton"/>
    <x v="1"/>
    <n v="95207"/>
    <x v="1"/>
    <s v="OFF-PA-10002222"/>
    <x v="1"/>
    <s v="Paper"/>
    <x v="389"/>
    <n v="159.88"/>
    <n v="7"/>
    <n v="0"/>
    <n v="73.544799999999995"/>
    <s v="Sep"/>
    <x v="21"/>
    <n v="1"/>
  </r>
  <r>
    <n v="2119"/>
    <s v="CA-2014-155460"/>
    <x v="3"/>
    <d v="2014-04-14T00:00:00"/>
    <d v="2014-04-16T00:00:00"/>
    <x v="2"/>
    <s v="RW-19630"/>
    <x v="338"/>
    <x v="1"/>
    <s v="United States"/>
    <s v="Seattle"/>
    <x v="4"/>
    <n v="98105"/>
    <x v="1"/>
    <s v="OFF-PA-10002479"/>
    <x v="1"/>
    <s v="Paper"/>
    <x v="217"/>
    <n v="5.28"/>
    <n v="1"/>
    <n v="0"/>
    <n v="2.3759999999999999"/>
    <s v="Apr"/>
    <x v="4"/>
    <n v="1"/>
  </r>
  <r>
    <n v="2120"/>
    <s v="CA-2014-155460"/>
    <x v="3"/>
    <d v="2014-04-14T00:00:00"/>
    <d v="2014-04-16T00:00:00"/>
    <x v="2"/>
    <s v="RW-19630"/>
    <x v="338"/>
    <x v="1"/>
    <s v="United States"/>
    <s v="Seattle"/>
    <x v="4"/>
    <n v="98105"/>
    <x v="1"/>
    <s v="OFF-BI-10003091"/>
    <x v="1"/>
    <s v="Binders"/>
    <x v="1165"/>
    <n v="895.92"/>
    <n v="5"/>
    <n v="0.2"/>
    <n v="302.37299999999993"/>
    <s v="Apr"/>
    <x v="4"/>
    <n v="0"/>
  </r>
  <r>
    <n v="2121"/>
    <s v="US-2014-168690"/>
    <x v="3"/>
    <d v="2014-01-08T00:00:00"/>
    <d v="2014-01-14T00:00:00"/>
    <x v="1"/>
    <s v="TS-21085"/>
    <x v="465"/>
    <x v="0"/>
    <s v="United States"/>
    <s v="Ormond Beach"/>
    <x v="2"/>
    <n v="32174"/>
    <x v="0"/>
    <s v="OFF-BI-10000145"/>
    <x v="1"/>
    <s v="Binders"/>
    <x v="735"/>
    <n v="2.8080000000000007"/>
    <n v="3"/>
    <n v="0.7"/>
    <n v="-1.9656000000000002"/>
    <s v="Jan"/>
    <x v="44"/>
    <n v="1"/>
  </r>
  <r>
    <n v="2122"/>
    <s v="CA-2014-158246"/>
    <x v="3"/>
    <d v="2014-11-10T00:00:00"/>
    <d v="2014-11-12T00:00:00"/>
    <x v="2"/>
    <s v="JB-15400"/>
    <x v="80"/>
    <x v="1"/>
    <s v="United States"/>
    <s v="Sunnyvale"/>
    <x v="1"/>
    <n v="94086"/>
    <x v="1"/>
    <s v="FUR-CH-10003061"/>
    <x v="0"/>
    <s v="Chairs"/>
    <x v="51"/>
    <n v="215.976"/>
    <n v="3"/>
    <n v="0.2"/>
    <n v="-2.6997000000000355"/>
    <s v="Nov"/>
    <x v="23"/>
    <n v="1"/>
  </r>
  <r>
    <n v="2123"/>
    <s v="CA-2014-167381"/>
    <x v="3"/>
    <d v="2014-09-23T00:00:00"/>
    <d v="2014-09-25T00:00:00"/>
    <x v="0"/>
    <s v="EH-14005"/>
    <x v="382"/>
    <x v="2"/>
    <s v="United States"/>
    <s v="Lansing"/>
    <x v="12"/>
    <n v="48911"/>
    <x v="2"/>
    <s v="FUR-BO-10001972"/>
    <x v="0"/>
    <s v="Bookcases"/>
    <x v="362"/>
    <n v="241.96"/>
    <n v="2"/>
    <n v="0"/>
    <n v="41.133199999999988"/>
    <s v="Sep"/>
    <x v="15"/>
    <n v="1"/>
  </r>
  <r>
    <n v="2124"/>
    <s v="CA-2014-167381"/>
    <x v="3"/>
    <d v="2014-09-23T00:00:00"/>
    <d v="2014-09-25T00:00:00"/>
    <x v="0"/>
    <s v="EH-14005"/>
    <x v="382"/>
    <x v="2"/>
    <s v="United States"/>
    <s v="Lansing"/>
    <x v="12"/>
    <n v="48911"/>
    <x v="2"/>
    <s v="OFF-LA-10000134"/>
    <x v="1"/>
    <s v="Labels"/>
    <x v="85"/>
    <n v="27.72"/>
    <n v="9"/>
    <n v="0"/>
    <n v="13.3056"/>
    <s v="Sep"/>
    <x v="15"/>
    <n v="0"/>
  </r>
  <r>
    <n v="2125"/>
    <s v="CA-2014-144862"/>
    <x v="3"/>
    <d v="2014-12-02T00:00:00"/>
    <d v="2014-12-06T00:00:00"/>
    <x v="1"/>
    <s v="EH-14005"/>
    <x v="382"/>
    <x v="2"/>
    <s v="United States"/>
    <s v="Philadelphia"/>
    <x v="9"/>
    <n v="19143"/>
    <x v="3"/>
    <s v="OFF-EN-10003040"/>
    <x v="1"/>
    <s v="Envelopes"/>
    <x v="1224"/>
    <n v="104.68000000000002"/>
    <n v="5"/>
    <n v="0.2"/>
    <n v="35.329499999999996"/>
    <s v="Dec"/>
    <x v="22"/>
    <n v="1"/>
  </r>
  <r>
    <n v="2126"/>
    <s v="CA-2014-144862"/>
    <x v="3"/>
    <d v="2014-12-02T00:00:00"/>
    <d v="2014-12-06T00:00:00"/>
    <x v="1"/>
    <s v="EH-14005"/>
    <x v="382"/>
    <x v="2"/>
    <s v="United States"/>
    <s v="Philadelphia"/>
    <x v="9"/>
    <n v="19143"/>
    <x v="3"/>
    <s v="TEC-PH-10000923"/>
    <x v="2"/>
    <s v="Phones"/>
    <x v="1225"/>
    <n v="62.957999999999998"/>
    <n v="7"/>
    <n v="0.4"/>
    <n v="9.4436999999999998"/>
    <s v="Dec"/>
    <x v="22"/>
    <n v="0"/>
  </r>
  <r>
    <n v="2127"/>
    <s v="CA-2011-126032"/>
    <x v="2"/>
    <d v="2011-06-23T00:00:00"/>
    <d v="2011-06-28T00:00:00"/>
    <x v="1"/>
    <s v="BS-11665"/>
    <x v="574"/>
    <x v="0"/>
    <s v="United States"/>
    <s v="Philadelphia"/>
    <x v="9"/>
    <n v="19143"/>
    <x v="3"/>
    <s v="TEC-AC-10000158"/>
    <x v="2"/>
    <s v="Accessories"/>
    <x v="353"/>
    <n v="86.376000000000005"/>
    <n v="3"/>
    <n v="0.2"/>
    <n v="1.079699999999999"/>
    <s v="Jun"/>
    <x v="3"/>
    <n v="1"/>
  </r>
  <r>
    <n v="2128"/>
    <s v="CA-2012-134859"/>
    <x v="1"/>
    <d v="2012-10-04T00:00:00"/>
    <d v="2012-10-09T00:00:00"/>
    <x v="1"/>
    <s v="JK-16120"/>
    <x v="451"/>
    <x v="2"/>
    <s v="United States"/>
    <s v="Philadelphia"/>
    <x v="9"/>
    <n v="19134"/>
    <x v="3"/>
    <s v="FUR-FU-10003623"/>
    <x v="0"/>
    <s v="Furnishings"/>
    <x v="1226"/>
    <n v="64.944000000000003"/>
    <n v="3"/>
    <n v="0.2"/>
    <n v="6.4943999999999953"/>
    <s v="Oct"/>
    <x v="2"/>
    <n v="1"/>
  </r>
  <r>
    <n v="2129"/>
    <s v="CA-2012-134859"/>
    <x v="1"/>
    <d v="2012-10-04T00:00:00"/>
    <d v="2012-10-09T00:00:00"/>
    <x v="1"/>
    <s v="JK-16120"/>
    <x v="451"/>
    <x v="2"/>
    <s v="United States"/>
    <s v="Philadelphia"/>
    <x v="9"/>
    <n v="19134"/>
    <x v="3"/>
    <s v="OFF-PA-10001293"/>
    <x v="1"/>
    <s v="Paper"/>
    <x v="987"/>
    <n v="20.736000000000004"/>
    <n v="4"/>
    <n v="0.2"/>
    <n v="7.2576000000000001"/>
    <s v="Oct"/>
    <x v="2"/>
    <n v="0"/>
  </r>
  <r>
    <n v="2130"/>
    <s v="US-2011-114188"/>
    <x v="2"/>
    <d v="2011-05-20T00:00:00"/>
    <d v="2011-05-22T00:00:00"/>
    <x v="0"/>
    <s v="RF-19345"/>
    <x v="575"/>
    <x v="1"/>
    <s v="United States"/>
    <s v="Dover"/>
    <x v="38"/>
    <n v="3820"/>
    <x v="3"/>
    <s v="OFF-AP-10000124"/>
    <x v="1"/>
    <s v="Appliances"/>
    <x v="1227"/>
    <n v="33.28"/>
    <n v="4"/>
    <n v="0"/>
    <n v="9.3184000000000005"/>
    <s v="May"/>
    <x v="8"/>
    <n v="1"/>
  </r>
  <r>
    <n v="2131"/>
    <s v="US-2011-114188"/>
    <x v="2"/>
    <d v="2011-05-20T00:00:00"/>
    <d v="2011-05-22T00:00:00"/>
    <x v="0"/>
    <s v="RF-19345"/>
    <x v="575"/>
    <x v="1"/>
    <s v="United States"/>
    <s v="Dover"/>
    <x v="38"/>
    <n v="3820"/>
    <x v="3"/>
    <s v="OFF-AR-10004511"/>
    <x v="1"/>
    <s v="Art"/>
    <x v="1228"/>
    <n v="38.520000000000003"/>
    <n v="9"/>
    <n v="0"/>
    <n v="11.9412"/>
    <s v="May"/>
    <x v="8"/>
    <n v="0"/>
  </r>
  <r>
    <n v="2132"/>
    <s v="US-2011-114188"/>
    <x v="2"/>
    <d v="2011-05-20T00:00:00"/>
    <d v="2011-05-22T00:00:00"/>
    <x v="0"/>
    <s v="RF-19345"/>
    <x v="575"/>
    <x v="1"/>
    <s v="United States"/>
    <s v="Dover"/>
    <x v="38"/>
    <n v="3820"/>
    <x v="3"/>
    <s v="FUR-FU-10000076"/>
    <x v="0"/>
    <s v="Furnishings"/>
    <x v="875"/>
    <n v="139.86000000000001"/>
    <n v="7"/>
    <n v="0"/>
    <n v="60.139800000000015"/>
    <s v="May"/>
    <x v="8"/>
    <n v="0"/>
  </r>
  <r>
    <n v="2133"/>
    <s v="CA-2012-156524"/>
    <x v="1"/>
    <d v="2012-11-20T00:00:00"/>
    <d v="2012-11-26T00:00:00"/>
    <x v="1"/>
    <s v="DL-12865"/>
    <x v="297"/>
    <x v="0"/>
    <s v="United States"/>
    <s v="New York City"/>
    <x v="15"/>
    <n v="10011"/>
    <x v="3"/>
    <s v="OFF-PA-10003883"/>
    <x v="1"/>
    <s v="Paper"/>
    <x v="1229"/>
    <n v="19.649999999999999"/>
    <n v="3"/>
    <n v="0"/>
    <n v="9.0389999999999997"/>
    <s v="Nov"/>
    <x v="6"/>
    <n v="1"/>
  </r>
  <r>
    <n v="2134"/>
    <s v="CA-2012-122210"/>
    <x v="1"/>
    <d v="2012-11-30T00:00:00"/>
    <d v="2012-12-04T00:00:00"/>
    <x v="1"/>
    <s v="WB-21850"/>
    <x v="576"/>
    <x v="0"/>
    <s v="United States"/>
    <s v="Philadelphia"/>
    <x v="9"/>
    <n v="19134"/>
    <x v="3"/>
    <s v="OFF-BI-10003656"/>
    <x v="1"/>
    <s v="Binders"/>
    <x v="13"/>
    <n v="152.99100000000001"/>
    <n v="3"/>
    <n v="0.7"/>
    <n v="-122.39280000000002"/>
    <s v="Nov"/>
    <x v="6"/>
    <n v="1"/>
  </r>
  <r>
    <n v="2135"/>
    <s v="CA-2012-122210"/>
    <x v="1"/>
    <d v="2012-11-30T00:00:00"/>
    <d v="2012-12-04T00:00:00"/>
    <x v="1"/>
    <s v="WB-21850"/>
    <x v="576"/>
    <x v="0"/>
    <s v="United States"/>
    <s v="Philadelphia"/>
    <x v="9"/>
    <n v="19134"/>
    <x v="3"/>
    <s v="OFF-FA-10000053"/>
    <x v="1"/>
    <s v="Fasteners"/>
    <x v="953"/>
    <n v="10.584"/>
    <n v="7"/>
    <n v="0.2"/>
    <n v="-2.3813999999999993"/>
    <s v="Nov"/>
    <x v="6"/>
    <n v="0"/>
  </r>
  <r>
    <n v="2136"/>
    <s v="CA-2012-122210"/>
    <x v="1"/>
    <d v="2012-11-30T00:00:00"/>
    <d v="2012-12-04T00:00:00"/>
    <x v="1"/>
    <s v="WB-21850"/>
    <x v="576"/>
    <x v="0"/>
    <s v="United States"/>
    <s v="Philadelphia"/>
    <x v="9"/>
    <n v="19134"/>
    <x v="3"/>
    <s v="TEC-PH-10002807"/>
    <x v="2"/>
    <s v="Phones"/>
    <x v="1230"/>
    <n v="94.919999999999987"/>
    <n v="4"/>
    <n v="0.4"/>
    <n v="15.819999999999993"/>
    <s v="Nov"/>
    <x v="6"/>
    <n v="0"/>
  </r>
  <r>
    <n v="2137"/>
    <s v="CA-2012-156377"/>
    <x v="1"/>
    <d v="2012-12-31T00:00:00"/>
    <d v="2013-01-05T00:00:00"/>
    <x v="1"/>
    <s v="TB-21625"/>
    <x v="577"/>
    <x v="0"/>
    <s v="United States"/>
    <s v="Grand Prairie"/>
    <x v="5"/>
    <n v="75051"/>
    <x v="2"/>
    <s v="FUR-FU-10002364"/>
    <x v="0"/>
    <s v="Furnishings"/>
    <x v="1231"/>
    <n v="14.76"/>
    <n v="5"/>
    <n v="0.6"/>
    <n v="-11.439000000000004"/>
    <s v="Dec"/>
    <x v="14"/>
    <n v="1"/>
  </r>
  <r>
    <n v="2138"/>
    <s v="CA-2012-156377"/>
    <x v="1"/>
    <d v="2012-12-31T00:00:00"/>
    <d v="2013-01-05T00:00:00"/>
    <x v="1"/>
    <s v="TB-21625"/>
    <x v="577"/>
    <x v="0"/>
    <s v="United States"/>
    <s v="Grand Prairie"/>
    <x v="5"/>
    <n v="75051"/>
    <x v="2"/>
    <s v="OFF-BI-10002954"/>
    <x v="1"/>
    <s v="Binders"/>
    <x v="1179"/>
    <n v="3.6559999999999993"/>
    <n v="4"/>
    <n v="0.8"/>
    <n v="-5.8496000000000024"/>
    <s v="Dec"/>
    <x v="14"/>
    <n v="0"/>
  </r>
  <r>
    <n v="2139"/>
    <s v="US-2014-157896"/>
    <x v="3"/>
    <d v="2014-11-17T00:00:00"/>
    <d v="2014-11-17T00:00:00"/>
    <x v="3"/>
    <s v="CB-12415"/>
    <x v="558"/>
    <x v="0"/>
    <s v="United States"/>
    <s v="New York City"/>
    <x v="15"/>
    <n v="10009"/>
    <x v="3"/>
    <s v="OFF-PA-10004092"/>
    <x v="1"/>
    <s v="Paper"/>
    <x v="588"/>
    <n v="146.82"/>
    <n v="3"/>
    <n v="0"/>
    <n v="73.41"/>
    <s v="Nov"/>
    <x v="23"/>
    <n v="1"/>
  </r>
  <r>
    <n v="2140"/>
    <s v="CA-2011-159520"/>
    <x v="2"/>
    <d v="2011-06-06T00:00:00"/>
    <d v="2011-06-11T00:00:00"/>
    <x v="1"/>
    <s v="GT-14635"/>
    <x v="265"/>
    <x v="1"/>
    <s v="United States"/>
    <s v="Long Beach"/>
    <x v="15"/>
    <n v="11561"/>
    <x v="3"/>
    <s v="OFF-BI-10003982"/>
    <x v="1"/>
    <s v="Binders"/>
    <x v="346"/>
    <n v="149.54399999999998"/>
    <n v="9"/>
    <n v="0.2"/>
    <n v="50.471099999999993"/>
    <s v="Jun"/>
    <x v="3"/>
    <n v="1"/>
  </r>
  <r>
    <n v="2141"/>
    <s v="CA-2011-159520"/>
    <x v="2"/>
    <d v="2011-06-06T00:00:00"/>
    <d v="2011-06-11T00:00:00"/>
    <x v="1"/>
    <s v="GT-14635"/>
    <x v="265"/>
    <x v="1"/>
    <s v="United States"/>
    <s v="Long Beach"/>
    <x v="15"/>
    <n v="11561"/>
    <x v="3"/>
    <s v="OFF-SU-10001664"/>
    <x v="1"/>
    <s v="Supplies"/>
    <x v="1232"/>
    <n v="17.14"/>
    <n v="2"/>
    <n v="0"/>
    <n v="4.4564000000000004"/>
    <s v="Jun"/>
    <x v="3"/>
    <n v="0"/>
  </r>
  <r>
    <n v="2142"/>
    <s v="CA-2011-159520"/>
    <x v="2"/>
    <d v="2011-06-06T00:00:00"/>
    <d v="2011-06-11T00:00:00"/>
    <x v="1"/>
    <s v="GT-14635"/>
    <x v="265"/>
    <x v="1"/>
    <s v="United States"/>
    <s v="Long Beach"/>
    <x v="15"/>
    <n v="11561"/>
    <x v="3"/>
    <s v="FUR-TA-10003238"/>
    <x v="0"/>
    <s v="Tables"/>
    <x v="1233"/>
    <n v="991.76400000000012"/>
    <n v="3"/>
    <n v="0.4"/>
    <n v="-347.11740000000009"/>
    <s v="Jun"/>
    <x v="3"/>
    <n v="0"/>
  </r>
  <r>
    <n v="2143"/>
    <s v="CA-2013-155481"/>
    <x v="0"/>
    <d v="2013-09-02T00:00:00"/>
    <d v="2013-09-06T00:00:00"/>
    <x v="1"/>
    <s v="DK-13225"/>
    <x v="158"/>
    <x v="1"/>
    <s v="United States"/>
    <s v="Philadelphia"/>
    <x v="9"/>
    <n v="19140"/>
    <x v="3"/>
    <s v="OFF-PA-10004675"/>
    <x v="1"/>
    <s v="Paper"/>
    <x v="69"/>
    <n v="30.48"/>
    <n v="6"/>
    <n v="0.2"/>
    <n v="9.9059999999999988"/>
    <s v="Sep"/>
    <x v="21"/>
    <n v="1"/>
  </r>
  <r>
    <n v="2144"/>
    <s v="CA-2013-155481"/>
    <x v="0"/>
    <d v="2013-09-02T00:00:00"/>
    <d v="2013-09-06T00:00:00"/>
    <x v="1"/>
    <s v="DK-13225"/>
    <x v="158"/>
    <x v="1"/>
    <s v="United States"/>
    <s v="Philadelphia"/>
    <x v="9"/>
    <n v="19140"/>
    <x v="3"/>
    <s v="TEC-PH-10002293"/>
    <x v="2"/>
    <s v="Phones"/>
    <x v="126"/>
    <n v="23.987999999999996"/>
    <n v="2"/>
    <n v="0.4"/>
    <n v="-4.7975999999999974"/>
    <s v="Sep"/>
    <x v="21"/>
    <n v="0"/>
  </r>
  <r>
    <n v="2145"/>
    <s v="CA-2013-155481"/>
    <x v="0"/>
    <d v="2013-09-02T00:00:00"/>
    <d v="2013-09-06T00:00:00"/>
    <x v="1"/>
    <s v="DK-13225"/>
    <x v="158"/>
    <x v="1"/>
    <s v="United States"/>
    <s v="Philadelphia"/>
    <x v="9"/>
    <n v="19140"/>
    <x v="3"/>
    <s v="OFF-FA-10002780"/>
    <x v="1"/>
    <s v="Fasteners"/>
    <x v="33"/>
    <n v="16.687999999999999"/>
    <n v="7"/>
    <n v="0.2"/>
    <n v="5.4235999999999995"/>
    <s v="Sep"/>
    <x v="21"/>
    <n v="0"/>
  </r>
  <r>
    <n v="2146"/>
    <s v="US-2013-152051"/>
    <x v="0"/>
    <d v="2013-06-26T00:00:00"/>
    <d v="2013-06-30T00:00:00"/>
    <x v="1"/>
    <s v="TS-21160"/>
    <x v="378"/>
    <x v="1"/>
    <s v="United States"/>
    <s v="York"/>
    <x v="9"/>
    <n v="17403"/>
    <x v="3"/>
    <s v="FUR-CH-10002965"/>
    <x v="0"/>
    <s v="Chairs"/>
    <x v="226"/>
    <n v="422.05799999999994"/>
    <n v="3"/>
    <n v="0.3"/>
    <n v="-18.088200000000001"/>
    <s v="Jun"/>
    <x v="1"/>
    <n v="1"/>
  </r>
  <r>
    <n v="2147"/>
    <s v="US-2013-152051"/>
    <x v="0"/>
    <d v="2013-06-26T00:00:00"/>
    <d v="2013-06-30T00:00:00"/>
    <x v="1"/>
    <s v="TS-21160"/>
    <x v="378"/>
    <x v="1"/>
    <s v="United States"/>
    <s v="York"/>
    <x v="9"/>
    <n v="17403"/>
    <x v="3"/>
    <s v="OFF-BI-10004781"/>
    <x v="1"/>
    <s v="Binders"/>
    <x v="132"/>
    <n v="38.088000000000001"/>
    <n v="4"/>
    <n v="0.7"/>
    <n v="-27.93119999999999"/>
    <s v="Jun"/>
    <x v="1"/>
    <n v="0"/>
  </r>
  <r>
    <n v="2148"/>
    <s v="US-2013-152051"/>
    <x v="0"/>
    <d v="2013-06-26T00:00:00"/>
    <d v="2013-06-30T00:00:00"/>
    <x v="1"/>
    <s v="TS-21160"/>
    <x v="378"/>
    <x v="1"/>
    <s v="United States"/>
    <s v="York"/>
    <x v="9"/>
    <n v="17403"/>
    <x v="3"/>
    <s v="OFF-ST-10001713"/>
    <x v="1"/>
    <s v="Storage"/>
    <x v="45"/>
    <n v="254.35200000000003"/>
    <n v="6"/>
    <n v="0.2"/>
    <n v="-50.870400000000018"/>
    <s v="Jun"/>
    <x v="1"/>
    <n v="0"/>
  </r>
  <r>
    <n v="2149"/>
    <s v="CA-2011-141607"/>
    <x v="2"/>
    <d v="2011-12-12T00:00:00"/>
    <d v="2011-12-17T00:00:00"/>
    <x v="1"/>
    <s v="WB-21850"/>
    <x v="576"/>
    <x v="0"/>
    <s v="United States"/>
    <s v="Concord"/>
    <x v="1"/>
    <n v="94521"/>
    <x v="1"/>
    <s v="FUR-FU-10003975"/>
    <x v="0"/>
    <s v="Furnishings"/>
    <x v="775"/>
    <n v="43.31"/>
    <n v="1"/>
    <n v="0"/>
    <n v="4.330999999999996"/>
    <s v="Dec"/>
    <x v="20"/>
    <n v="1"/>
  </r>
  <r>
    <n v="2150"/>
    <s v="CA-2014-102771"/>
    <x v="3"/>
    <d v="2014-04-01T00:00:00"/>
    <d v="2014-04-06T00:00:00"/>
    <x v="1"/>
    <s v="DO-13435"/>
    <x v="157"/>
    <x v="0"/>
    <s v="United States"/>
    <s v="New York City"/>
    <x v="15"/>
    <n v="10035"/>
    <x v="3"/>
    <s v="TEC-PH-10001536"/>
    <x v="2"/>
    <s v="Phones"/>
    <x v="1234"/>
    <n v="84.949999999999989"/>
    <n v="5"/>
    <n v="0"/>
    <n v="22.086999999999996"/>
    <s v="Apr"/>
    <x v="4"/>
    <n v="1"/>
  </r>
  <r>
    <n v="2151"/>
    <s v="US-2014-139969"/>
    <x v="3"/>
    <d v="2014-11-20T00:00:00"/>
    <d v="2014-11-27T00:00:00"/>
    <x v="1"/>
    <s v="AF-10870"/>
    <x v="578"/>
    <x v="0"/>
    <s v="United States"/>
    <s v="College Station"/>
    <x v="5"/>
    <n v="77840"/>
    <x v="2"/>
    <s v="FUR-CH-10001973"/>
    <x v="0"/>
    <s v="Chairs"/>
    <x v="896"/>
    <n v="233.05799999999999"/>
    <n v="3"/>
    <n v="0.3"/>
    <n v="-53.270399999999995"/>
    <s v="Nov"/>
    <x v="23"/>
    <n v="1"/>
  </r>
  <r>
    <n v="2152"/>
    <s v="CA-2011-167360"/>
    <x v="2"/>
    <d v="2011-11-24T00:00:00"/>
    <d v="2011-11-29T00:00:00"/>
    <x v="0"/>
    <s v="RB-19435"/>
    <x v="579"/>
    <x v="0"/>
    <s v="United States"/>
    <s v="Saint Louis"/>
    <x v="25"/>
    <n v="63116"/>
    <x v="2"/>
    <s v="TEC-AC-10001772"/>
    <x v="2"/>
    <s v="Accessories"/>
    <x v="400"/>
    <n v="111.79"/>
    <n v="7"/>
    <n v="0"/>
    <n v="43.598100000000002"/>
    <s v="Nov"/>
    <x v="7"/>
    <n v="1"/>
  </r>
  <r>
    <n v="2153"/>
    <s v="CA-2012-123505"/>
    <x v="1"/>
    <d v="2012-11-22T00:00:00"/>
    <d v="2012-11-26T00:00:00"/>
    <x v="1"/>
    <s v="AR-10540"/>
    <x v="481"/>
    <x v="0"/>
    <s v="United States"/>
    <s v="Quincy"/>
    <x v="31"/>
    <n v="2169"/>
    <x v="3"/>
    <s v="OFF-PA-10002586"/>
    <x v="1"/>
    <s v="Paper"/>
    <x v="1007"/>
    <n v="14.940000000000001"/>
    <n v="3"/>
    <n v="0"/>
    <n v="7.0218000000000007"/>
    <s v="Nov"/>
    <x v="6"/>
    <n v="1"/>
  </r>
  <r>
    <n v="2154"/>
    <s v="CA-2013-117282"/>
    <x v="0"/>
    <d v="2013-07-15T00:00:00"/>
    <d v="2013-07-19T00:00:00"/>
    <x v="1"/>
    <s v="DR-12880"/>
    <x v="112"/>
    <x v="1"/>
    <s v="United States"/>
    <s v="New York City"/>
    <x v="15"/>
    <n v="10009"/>
    <x v="3"/>
    <s v="OFF-BI-10004094"/>
    <x v="1"/>
    <s v="Binders"/>
    <x v="603"/>
    <n v="14.16"/>
    <n v="2"/>
    <n v="0.2"/>
    <n v="5.133"/>
    <s v="Jul"/>
    <x v="16"/>
    <n v="1"/>
  </r>
  <r>
    <n v="2155"/>
    <s v="US-2013-120460"/>
    <x v="0"/>
    <d v="2013-05-01T00:00:00"/>
    <d v="2013-05-06T00:00:00"/>
    <x v="1"/>
    <s v="BF-11170"/>
    <x v="408"/>
    <x v="2"/>
    <s v="United States"/>
    <s v="Dallas"/>
    <x v="5"/>
    <n v="75081"/>
    <x v="2"/>
    <s v="FUR-FU-10004973"/>
    <x v="0"/>
    <s v="Furnishings"/>
    <x v="1134"/>
    <n v="22.608000000000001"/>
    <n v="3"/>
    <n v="0.6"/>
    <n v="-10.173599999999997"/>
    <s v="May"/>
    <x v="35"/>
    <n v="1"/>
  </r>
  <r>
    <n v="2156"/>
    <s v="CA-2013-111115"/>
    <x v="0"/>
    <d v="2013-07-26T00:00:00"/>
    <d v="2013-07-28T00:00:00"/>
    <x v="0"/>
    <s v="LB-16735"/>
    <x v="445"/>
    <x v="0"/>
    <s v="United States"/>
    <s v="Los Angeles"/>
    <x v="1"/>
    <n v="90032"/>
    <x v="1"/>
    <s v="OFF-FA-10000624"/>
    <x v="1"/>
    <s v="Fasteners"/>
    <x v="291"/>
    <n v="21.48"/>
    <n v="6"/>
    <n v="0"/>
    <n v="10.74"/>
    <s v="Jul"/>
    <x v="16"/>
    <n v="1"/>
  </r>
  <r>
    <n v="2157"/>
    <s v="CA-2011-124646"/>
    <x v="2"/>
    <d v="2011-06-22T00:00:00"/>
    <d v="2011-06-24T00:00:00"/>
    <x v="2"/>
    <s v="DV-13465"/>
    <x v="231"/>
    <x v="0"/>
    <s v="United States"/>
    <s v="Minneapolis"/>
    <x v="11"/>
    <n v="55407"/>
    <x v="2"/>
    <s v="OFF-ST-10001097"/>
    <x v="1"/>
    <s v="Storage"/>
    <x v="740"/>
    <n v="501.81000000000006"/>
    <n v="3"/>
    <n v="0"/>
    <n v="0"/>
    <s v="Jun"/>
    <x v="3"/>
    <n v="1"/>
  </r>
  <r>
    <n v="2158"/>
    <s v="CA-2011-124646"/>
    <x v="2"/>
    <d v="2011-06-22T00:00:00"/>
    <d v="2011-06-24T00:00:00"/>
    <x v="2"/>
    <s v="DV-13465"/>
    <x v="231"/>
    <x v="0"/>
    <s v="United States"/>
    <s v="Minneapolis"/>
    <x v="11"/>
    <n v="55407"/>
    <x v="2"/>
    <s v="OFF-ST-10001469"/>
    <x v="1"/>
    <s v="Storage"/>
    <x v="394"/>
    <n v="161.94"/>
    <n v="3"/>
    <n v="0"/>
    <n v="9.716399999999993"/>
    <s v="Jun"/>
    <x v="3"/>
    <n v="0"/>
  </r>
  <r>
    <n v="2159"/>
    <s v="CA-2014-148166"/>
    <x v="3"/>
    <d v="2014-10-22T00:00:00"/>
    <d v="2014-10-27T00:00:00"/>
    <x v="1"/>
    <s v="NK-18490"/>
    <x v="71"/>
    <x v="2"/>
    <s v="United States"/>
    <s v="Deltona"/>
    <x v="2"/>
    <n v="32725"/>
    <x v="0"/>
    <s v="OFF-AR-10004956"/>
    <x v="1"/>
    <s v="Art"/>
    <x v="1235"/>
    <n v="17.856000000000002"/>
    <n v="4"/>
    <n v="0.2"/>
    <n v="2.0087999999999973"/>
    <s v="Oct"/>
    <x v="13"/>
    <n v="1"/>
  </r>
  <r>
    <n v="2160"/>
    <s v="CA-2013-159737"/>
    <x v="0"/>
    <d v="2013-09-04T00:00:00"/>
    <d v="2013-09-10T00:00:00"/>
    <x v="1"/>
    <s v="CS-11950"/>
    <x v="229"/>
    <x v="0"/>
    <s v="United States"/>
    <s v="Chicago"/>
    <x v="10"/>
    <n v="60610"/>
    <x v="2"/>
    <s v="OFF-BI-10004236"/>
    <x v="1"/>
    <s v="Binders"/>
    <x v="891"/>
    <n v="8.8079999999999981"/>
    <n v="3"/>
    <n v="0.8"/>
    <n v="-14.973600000000001"/>
    <s v="Sep"/>
    <x v="21"/>
    <n v="1"/>
  </r>
  <r>
    <n v="2161"/>
    <s v="CA-2013-141019"/>
    <x v="0"/>
    <d v="2013-05-15T00:00:00"/>
    <d v="2013-05-15T00:00:00"/>
    <x v="3"/>
    <s v="LH-17155"/>
    <x v="109"/>
    <x v="0"/>
    <s v="United States"/>
    <s v="Cincinnati"/>
    <x v="24"/>
    <n v="45231"/>
    <x v="3"/>
    <s v="FUR-FU-10002937"/>
    <x v="0"/>
    <s v="Furnishings"/>
    <x v="1051"/>
    <n v="79.384000000000015"/>
    <n v="1"/>
    <n v="0.2"/>
    <n v="29.768999999999998"/>
    <s v="May"/>
    <x v="35"/>
    <n v="1"/>
  </r>
  <r>
    <n v="2162"/>
    <s v="CA-2013-101938"/>
    <x v="0"/>
    <d v="2013-01-07T00:00:00"/>
    <d v="2013-01-12T00:00:00"/>
    <x v="1"/>
    <s v="DW-13480"/>
    <x v="108"/>
    <x v="2"/>
    <s v="United States"/>
    <s v="Oakland"/>
    <x v="1"/>
    <n v="94601"/>
    <x v="1"/>
    <s v="OFF-AR-10003696"/>
    <x v="1"/>
    <s v="Art"/>
    <x v="1236"/>
    <n v="34.58"/>
    <n v="1"/>
    <n v="0"/>
    <n v="10.028199999999998"/>
    <s v="Jan"/>
    <x v="12"/>
    <n v="1"/>
  </r>
  <r>
    <n v="2163"/>
    <s v="CA-2014-166296"/>
    <x v="3"/>
    <d v="2014-03-14T00:00:00"/>
    <d v="2014-03-20T00:00:00"/>
    <x v="1"/>
    <s v="KF-16285"/>
    <x v="580"/>
    <x v="2"/>
    <s v="United States"/>
    <s v="Manteca"/>
    <x v="1"/>
    <n v="95336"/>
    <x v="1"/>
    <s v="OFF-PA-10004359"/>
    <x v="1"/>
    <s v="Paper"/>
    <x v="1059"/>
    <n v="314.54999999999995"/>
    <n v="3"/>
    <n v="0"/>
    <n v="150.98399999999998"/>
    <s v="Mar"/>
    <x v="42"/>
    <n v="1"/>
  </r>
  <r>
    <n v="2164"/>
    <s v="CA-2013-154018"/>
    <x v="0"/>
    <d v="2013-10-14T00:00:00"/>
    <d v="2013-10-20T00:00:00"/>
    <x v="1"/>
    <s v="HA-14920"/>
    <x v="66"/>
    <x v="0"/>
    <s v="United States"/>
    <s v="Laredo"/>
    <x v="5"/>
    <n v="78041"/>
    <x v="2"/>
    <s v="TEC-AC-10002402"/>
    <x v="2"/>
    <s v="Accessories"/>
    <x v="651"/>
    <n v="191.976"/>
    <n v="3"/>
    <n v="0.2"/>
    <n v="23.996999999999986"/>
    <s v="Oct"/>
    <x v="32"/>
    <n v="1"/>
  </r>
  <r>
    <n v="2165"/>
    <s v="CA-2013-154018"/>
    <x v="0"/>
    <d v="2013-10-14T00:00:00"/>
    <d v="2013-10-20T00:00:00"/>
    <x v="1"/>
    <s v="HA-14920"/>
    <x v="66"/>
    <x v="0"/>
    <s v="United States"/>
    <s v="Laredo"/>
    <x v="5"/>
    <n v="78041"/>
    <x v="2"/>
    <s v="OFF-PA-10000551"/>
    <x v="1"/>
    <s v="Paper"/>
    <x v="1237"/>
    <n v="8.2880000000000003"/>
    <n v="2"/>
    <n v="0.2"/>
    <n v="3.0043999999999995"/>
    <s v="Oct"/>
    <x v="32"/>
    <n v="0"/>
  </r>
  <r>
    <n v="2166"/>
    <s v="CA-2013-154018"/>
    <x v="0"/>
    <d v="2013-10-14T00:00:00"/>
    <d v="2013-10-20T00:00:00"/>
    <x v="1"/>
    <s v="HA-14920"/>
    <x v="66"/>
    <x v="0"/>
    <s v="United States"/>
    <s v="Laredo"/>
    <x v="5"/>
    <n v="78041"/>
    <x v="2"/>
    <s v="FUR-FU-10003394"/>
    <x v="0"/>
    <s v="Furnishings"/>
    <x v="578"/>
    <n v="139.91999999999999"/>
    <n v="5"/>
    <n v="0.6"/>
    <n v="-150.41399999999999"/>
    <s v="Oct"/>
    <x v="32"/>
    <n v="0"/>
  </r>
  <r>
    <n v="2167"/>
    <s v="CA-2013-154018"/>
    <x v="0"/>
    <d v="2013-10-14T00:00:00"/>
    <d v="2013-10-20T00:00:00"/>
    <x v="1"/>
    <s v="HA-14920"/>
    <x v="66"/>
    <x v="0"/>
    <s v="United States"/>
    <s v="Laredo"/>
    <x v="5"/>
    <n v="78041"/>
    <x v="2"/>
    <s v="OFF-AR-10002067"/>
    <x v="1"/>
    <s v="Art"/>
    <x v="1145"/>
    <n v="15.872"/>
    <n v="1"/>
    <n v="0.2"/>
    <n v="1.1904000000000003"/>
    <s v="Oct"/>
    <x v="32"/>
    <n v="0"/>
  </r>
  <r>
    <n v="2168"/>
    <s v="CA-2013-154018"/>
    <x v="0"/>
    <d v="2013-10-14T00:00:00"/>
    <d v="2013-10-20T00:00:00"/>
    <x v="1"/>
    <s v="HA-14920"/>
    <x v="66"/>
    <x v="0"/>
    <s v="United States"/>
    <s v="Laredo"/>
    <x v="5"/>
    <n v="78041"/>
    <x v="2"/>
    <s v="OFF-BI-10004140"/>
    <x v="1"/>
    <s v="Binders"/>
    <x v="304"/>
    <n v="6.2859999999999987"/>
    <n v="7"/>
    <n v="0.8"/>
    <n v="-11.000500000000008"/>
    <s v="Oct"/>
    <x v="32"/>
    <n v="0"/>
  </r>
  <r>
    <n v="2169"/>
    <s v="CA-2014-117870"/>
    <x v="3"/>
    <d v="2014-01-28T00:00:00"/>
    <d v="2014-01-31T00:00:00"/>
    <x v="0"/>
    <s v="JH-15820"/>
    <x v="581"/>
    <x v="0"/>
    <s v="United States"/>
    <s v="Kent"/>
    <x v="24"/>
    <n v="44240"/>
    <x v="3"/>
    <s v="OFF-AR-10004078"/>
    <x v="1"/>
    <s v="Art"/>
    <x v="507"/>
    <n v="14.015999999999998"/>
    <n v="3"/>
    <n v="0.2"/>
    <n v="1.7519999999999998"/>
    <s v="Jan"/>
    <x v="44"/>
    <n v="1"/>
  </r>
  <r>
    <n v="2170"/>
    <s v="CA-2014-117870"/>
    <x v="3"/>
    <d v="2014-01-28T00:00:00"/>
    <d v="2014-01-31T00:00:00"/>
    <x v="0"/>
    <s v="JH-15820"/>
    <x v="581"/>
    <x v="0"/>
    <s v="United States"/>
    <s v="Kent"/>
    <x v="24"/>
    <n v="44240"/>
    <x v="3"/>
    <s v="TEC-AC-10000927"/>
    <x v="2"/>
    <s v="Accessories"/>
    <x v="694"/>
    <n v="71.975999999999999"/>
    <n v="3"/>
    <n v="0.2"/>
    <n v="-8.9970000000000034"/>
    <s v="Jan"/>
    <x v="44"/>
    <n v="0"/>
  </r>
  <r>
    <n v="2171"/>
    <s v="CA-2014-117870"/>
    <x v="3"/>
    <d v="2014-01-28T00:00:00"/>
    <d v="2014-01-31T00:00:00"/>
    <x v="0"/>
    <s v="JH-15820"/>
    <x v="581"/>
    <x v="0"/>
    <s v="United States"/>
    <s v="Kent"/>
    <x v="24"/>
    <n v="44240"/>
    <x v="3"/>
    <s v="TEC-PH-10003931"/>
    <x v="2"/>
    <s v="Phones"/>
    <x v="159"/>
    <n v="107.982"/>
    <n v="3"/>
    <n v="0.4"/>
    <n v="-26.995499999999993"/>
    <s v="Jan"/>
    <x v="44"/>
    <n v="0"/>
  </r>
  <r>
    <n v="2172"/>
    <s v="US-2014-137491"/>
    <x v="3"/>
    <d v="2014-11-20T00:00:00"/>
    <d v="2014-11-26T00:00:00"/>
    <x v="1"/>
    <s v="LC-16930"/>
    <x v="18"/>
    <x v="1"/>
    <s v="United States"/>
    <s v="San Angelo"/>
    <x v="5"/>
    <n v="76903"/>
    <x v="2"/>
    <s v="FUR-CH-10004675"/>
    <x v="0"/>
    <s v="Chairs"/>
    <x v="629"/>
    <n v="305.31200000000001"/>
    <n v="2"/>
    <n v="0.3"/>
    <n v="-8.7232000000000198"/>
    <s v="Nov"/>
    <x v="23"/>
    <n v="1"/>
  </r>
  <r>
    <n v="2173"/>
    <s v="CA-2011-152296"/>
    <x v="2"/>
    <d v="2011-08-01T00:00:00"/>
    <d v="2011-08-03T00:00:00"/>
    <x v="2"/>
    <s v="IL-15100"/>
    <x v="582"/>
    <x v="0"/>
    <s v="United States"/>
    <s v="San Francisco"/>
    <x v="1"/>
    <n v="94122"/>
    <x v="1"/>
    <s v="OFF-BI-10004506"/>
    <x v="1"/>
    <s v="Binders"/>
    <x v="1238"/>
    <n v="19.752000000000002"/>
    <n v="3"/>
    <n v="0.2"/>
    <n v="6.9131999999999998"/>
    <s v="Aug"/>
    <x v="9"/>
    <n v="1"/>
  </r>
  <r>
    <n v="2174"/>
    <s v="CA-2013-112025"/>
    <x v="0"/>
    <d v="2013-07-31T00:00:00"/>
    <d v="2013-08-05T00:00:00"/>
    <x v="1"/>
    <s v="LS-16975"/>
    <x v="60"/>
    <x v="2"/>
    <s v="United States"/>
    <s v="Houston"/>
    <x v="5"/>
    <n v="77070"/>
    <x v="2"/>
    <s v="OFF-BI-10002353"/>
    <x v="1"/>
    <s v="Binders"/>
    <x v="1068"/>
    <n v="9.2639999999999976"/>
    <n v="3"/>
    <n v="0.8"/>
    <n v="-13.895999999999997"/>
    <s v="Jul"/>
    <x v="16"/>
    <n v="1"/>
  </r>
  <r>
    <n v="2175"/>
    <s v="CA-2012-132507"/>
    <x v="1"/>
    <d v="2012-07-30T00:00:00"/>
    <d v="2012-08-03T00:00:00"/>
    <x v="0"/>
    <s v="CC-12610"/>
    <x v="566"/>
    <x v="1"/>
    <s v="United States"/>
    <s v="Houston"/>
    <x v="5"/>
    <n v="77041"/>
    <x v="2"/>
    <s v="OFF-ST-10000943"/>
    <x v="1"/>
    <s v="Storage"/>
    <x v="1195"/>
    <n v="61.792000000000002"/>
    <n v="4"/>
    <n v="0.2"/>
    <n v="6.1792000000000016"/>
    <s v="Jul"/>
    <x v="38"/>
    <n v="1"/>
  </r>
  <r>
    <n v="2176"/>
    <s v="CA-2013-125738"/>
    <x v="0"/>
    <d v="2013-10-16T00:00:00"/>
    <d v="2013-10-22T00:00:00"/>
    <x v="1"/>
    <s v="PB-18805"/>
    <x v="583"/>
    <x v="2"/>
    <s v="United States"/>
    <s v="Salt Lake City"/>
    <x v="7"/>
    <n v="84106"/>
    <x v="1"/>
    <s v="OFF-PA-10000740"/>
    <x v="1"/>
    <s v="Paper"/>
    <x v="1239"/>
    <n v="45.68"/>
    <n v="2"/>
    <n v="0"/>
    <n v="21.012799999999999"/>
    <s v="Oct"/>
    <x v="32"/>
    <n v="1"/>
  </r>
  <r>
    <n v="2177"/>
    <s v="CA-2013-125738"/>
    <x v="0"/>
    <d v="2013-10-16T00:00:00"/>
    <d v="2013-10-22T00:00:00"/>
    <x v="1"/>
    <s v="PB-18805"/>
    <x v="583"/>
    <x v="2"/>
    <s v="United States"/>
    <s v="Salt Lake City"/>
    <x v="7"/>
    <n v="84106"/>
    <x v="1"/>
    <s v="OFF-PA-10003001"/>
    <x v="1"/>
    <s v="Paper"/>
    <x v="1064"/>
    <n v="60.12"/>
    <n v="9"/>
    <n v="0"/>
    <n v="28.857599999999998"/>
    <s v="Oct"/>
    <x v="32"/>
    <n v="0"/>
  </r>
  <r>
    <n v="2178"/>
    <s v="CA-2013-125738"/>
    <x v="0"/>
    <d v="2013-10-16T00:00:00"/>
    <d v="2013-10-22T00:00:00"/>
    <x v="1"/>
    <s v="PB-18805"/>
    <x v="583"/>
    <x v="2"/>
    <s v="United States"/>
    <s v="Salt Lake City"/>
    <x v="7"/>
    <n v="84106"/>
    <x v="1"/>
    <s v="OFF-BI-10001628"/>
    <x v="1"/>
    <s v="Binders"/>
    <x v="1103"/>
    <n v="41.72"/>
    <n v="5"/>
    <n v="0.2"/>
    <n v="13.037499999999998"/>
    <s v="Oct"/>
    <x v="32"/>
    <n v="0"/>
  </r>
  <r>
    <n v="2179"/>
    <s v="CA-2013-125738"/>
    <x v="0"/>
    <d v="2013-10-16T00:00:00"/>
    <d v="2013-10-22T00:00:00"/>
    <x v="1"/>
    <s v="PB-18805"/>
    <x v="583"/>
    <x v="2"/>
    <s v="United States"/>
    <s v="Salt Lake City"/>
    <x v="7"/>
    <n v="84106"/>
    <x v="1"/>
    <s v="OFF-PA-10001509"/>
    <x v="1"/>
    <s v="Paper"/>
    <x v="417"/>
    <n v="71.599999999999994"/>
    <n v="8"/>
    <n v="0"/>
    <n v="32.935999999999993"/>
    <s v="Oct"/>
    <x v="32"/>
    <n v="0"/>
  </r>
  <r>
    <n v="2180"/>
    <s v="CA-2013-128818"/>
    <x v="0"/>
    <d v="2013-05-08T00:00:00"/>
    <d v="2013-05-12T00:00:00"/>
    <x v="1"/>
    <s v="CJ-12010"/>
    <x v="170"/>
    <x v="0"/>
    <s v="United States"/>
    <s v="New York City"/>
    <x v="15"/>
    <n v="10009"/>
    <x v="3"/>
    <s v="OFF-BI-10000309"/>
    <x v="1"/>
    <s v="Binders"/>
    <x v="334"/>
    <n v="85.232000000000014"/>
    <n v="7"/>
    <n v="0.2"/>
    <n v="30.896599999999996"/>
    <s v="May"/>
    <x v="35"/>
    <n v="1"/>
  </r>
  <r>
    <n v="2181"/>
    <s v="CA-2013-128818"/>
    <x v="0"/>
    <d v="2013-05-08T00:00:00"/>
    <d v="2013-05-12T00:00:00"/>
    <x v="1"/>
    <s v="CJ-12010"/>
    <x v="170"/>
    <x v="0"/>
    <s v="United States"/>
    <s v="New York City"/>
    <x v="15"/>
    <n v="10009"/>
    <x v="3"/>
    <s v="OFF-LA-10003923"/>
    <x v="1"/>
    <s v="Labels"/>
    <x v="424"/>
    <n v="44.400000000000006"/>
    <n v="3"/>
    <n v="0"/>
    <n v="22.200000000000003"/>
    <s v="May"/>
    <x v="35"/>
    <n v="0"/>
  </r>
  <r>
    <n v="2182"/>
    <s v="CA-2013-128818"/>
    <x v="0"/>
    <d v="2013-05-08T00:00:00"/>
    <d v="2013-05-12T00:00:00"/>
    <x v="1"/>
    <s v="CJ-12010"/>
    <x v="170"/>
    <x v="0"/>
    <s v="United States"/>
    <s v="New York City"/>
    <x v="15"/>
    <n v="10009"/>
    <x v="3"/>
    <s v="FUR-CH-10002084"/>
    <x v="0"/>
    <s v="Chairs"/>
    <x v="1240"/>
    <n v="442.76400000000001"/>
    <n v="4"/>
    <n v="0.1"/>
    <n v="59.035200000000003"/>
    <s v="May"/>
    <x v="35"/>
    <n v="0"/>
  </r>
  <r>
    <n v="2183"/>
    <s v="CA-2013-128818"/>
    <x v="0"/>
    <d v="2013-05-08T00:00:00"/>
    <d v="2013-05-12T00:00:00"/>
    <x v="1"/>
    <s v="CJ-12010"/>
    <x v="170"/>
    <x v="0"/>
    <s v="United States"/>
    <s v="New York City"/>
    <x v="15"/>
    <n v="10009"/>
    <x v="3"/>
    <s v="TEC-MA-10000488"/>
    <x v="2"/>
    <s v="Machines"/>
    <x v="1129"/>
    <n v="3999.95"/>
    <n v="5"/>
    <n v="0"/>
    <n v="1159.9854999999998"/>
    <s v="May"/>
    <x v="35"/>
    <n v="0"/>
  </r>
  <r>
    <n v="2184"/>
    <s v="CA-2013-128818"/>
    <x v="0"/>
    <d v="2013-05-08T00:00:00"/>
    <d v="2013-05-12T00:00:00"/>
    <x v="1"/>
    <s v="CJ-12010"/>
    <x v="170"/>
    <x v="0"/>
    <s v="United States"/>
    <s v="New York City"/>
    <x v="15"/>
    <n v="10009"/>
    <x v="3"/>
    <s v="TEC-AC-10001767"/>
    <x v="2"/>
    <s v="Accessories"/>
    <x v="97"/>
    <n v="199.95000000000002"/>
    <n v="5"/>
    <n v="0"/>
    <n v="21.994499999999988"/>
    <s v="May"/>
    <x v="35"/>
    <n v="0"/>
  </r>
  <r>
    <n v="2185"/>
    <s v="CA-2013-128818"/>
    <x v="0"/>
    <d v="2013-05-08T00:00:00"/>
    <d v="2013-05-12T00:00:00"/>
    <x v="1"/>
    <s v="CJ-12010"/>
    <x v="170"/>
    <x v="0"/>
    <s v="United States"/>
    <s v="New York City"/>
    <x v="15"/>
    <n v="10009"/>
    <x v="3"/>
    <s v="FUR-FU-10001940"/>
    <x v="0"/>
    <s v="Furnishings"/>
    <x v="33"/>
    <n v="63.68"/>
    <n v="8"/>
    <n v="0"/>
    <n v="28.019200000000005"/>
    <s v="May"/>
    <x v="35"/>
    <n v="0"/>
  </r>
  <r>
    <n v="2186"/>
    <s v="CA-2014-124576"/>
    <x v="3"/>
    <d v="2014-08-02T00:00:00"/>
    <d v="2014-08-05T00:00:00"/>
    <x v="0"/>
    <s v="HK-14890"/>
    <x v="96"/>
    <x v="1"/>
    <s v="United States"/>
    <s v="Salinas"/>
    <x v="1"/>
    <n v="93905"/>
    <x v="1"/>
    <s v="OFF-BI-10002735"/>
    <x v="1"/>
    <s v="Binders"/>
    <x v="141"/>
    <n v="54.896000000000008"/>
    <n v="2"/>
    <n v="0.2"/>
    <n v="18.5274"/>
    <s v="Aug"/>
    <x v="43"/>
    <n v="1"/>
  </r>
  <r>
    <n v="2187"/>
    <s v="CA-2013-101378"/>
    <x v="0"/>
    <d v="2013-07-15T00:00:00"/>
    <d v="2013-07-15T00:00:00"/>
    <x v="3"/>
    <s v="RH-19600"/>
    <x v="584"/>
    <x v="0"/>
    <s v="United States"/>
    <s v="Huntsville"/>
    <x v="19"/>
    <n v="35810"/>
    <x v="0"/>
    <s v="TEC-AC-10002345"/>
    <x v="2"/>
    <s v="Accessories"/>
    <x v="173"/>
    <n v="29"/>
    <n v="2"/>
    <n v="0"/>
    <n v="7.25"/>
    <s v="Jul"/>
    <x v="16"/>
    <n v="1"/>
  </r>
  <r>
    <n v="2188"/>
    <s v="CA-2014-143063"/>
    <x v="3"/>
    <d v="2014-08-11T00:00:00"/>
    <d v="2014-08-16T00:00:00"/>
    <x v="1"/>
    <s v="IL-15100"/>
    <x v="582"/>
    <x v="0"/>
    <s v="United States"/>
    <s v="Columbus"/>
    <x v="14"/>
    <n v="47201"/>
    <x v="2"/>
    <s v="OFF-EN-10003134"/>
    <x v="1"/>
    <s v="Envelopes"/>
    <x v="33"/>
    <n v="70.08"/>
    <n v="6"/>
    <n v="0"/>
    <n v="35.04"/>
    <s v="Aug"/>
    <x v="43"/>
    <n v="1"/>
  </r>
  <r>
    <n v="2189"/>
    <s v="CA-2014-143063"/>
    <x v="3"/>
    <d v="2014-08-11T00:00:00"/>
    <d v="2014-08-16T00:00:00"/>
    <x v="1"/>
    <s v="IL-15100"/>
    <x v="582"/>
    <x v="0"/>
    <s v="United States"/>
    <s v="Columbus"/>
    <x v="14"/>
    <n v="47201"/>
    <x v="2"/>
    <s v="FUR-FU-10003708"/>
    <x v="0"/>
    <s v="Furnishings"/>
    <x v="71"/>
    <n v="121.3"/>
    <n v="2"/>
    <n v="0"/>
    <n v="25.472999999999999"/>
    <s v="Aug"/>
    <x v="43"/>
    <n v="0"/>
  </r>
  <r>
    <n v="2190"/>
    <s v="CA-2014-143063"/>
    <x v="3"/>
    <d v="2014-08-11T00:00:00"/>
    <d v="2014-08-16T00:00:00"/>
    <x v="1"/>
    <s v="IL-15100"/>
    <x v="582"/>
    <x v="0"/>
    <s v="United States"/>
    <s v="Columbus"/>
    <x v="14"/>
    <n v="47201"/>
    <x v="2"/>
    <s v="TEC-PH-10003645"/>
    <x v="2"/>
    <s v="Phones"/>
    <x v="294"/>
    <n v="1454.4900000000002"/>
    <n v="9"/>
    <n v="0"/>
    <n v="378.16740000000004"/>
    <s v="Aug"/>
    <x v="43"/>
    <n v="0"/>
  </r>
  <r>
    <n v="2191"/>
    <s v="CA-2013-118913"/>
    <x v="0"/>
    <d v="2013-06-26T00:00:00"/>
    <d v="2013-06-30T00:00:00"/>
    <x v="1"/>
    <s v="AS-10240"/>
    <x v="238"/>
    <x v="0"/>
    <s v="United States"/>
    <s v="Los Angeles"/>
    <x v="1"/>
    <n v="90049"/>
    <x v="1"/>
    <s v="OFF-AP-10000692"/>
    <x v="1"/>
    <s v="Appliances"/>
    <x v="1241"/>
    <n v="60.81"/>
    <n v="3"/>
    <n v="0"/>
    <n v="17.026800000000001"/>
    <s v="Jun"/>
    <x v="1"/>
    <n v="1"/>
  </r>
  <r>
    <n v="2192"/>
    <s v="CA-2013-128412"/>
    <x v="0"/>
    <d v="2013-12-11T00:00:00"/>
    <d v="2013-12-18T00:00:00"/>
    <x v="1"/>
    <s v="AP-10915"/>
    <x v="275"/>
    <x v="0"/>
    <s v="United States"/>
    <s v="Seattle"/>
    <x v="4"/>
    <n v="98105"/>
    <x v="1"/>
    <s v="OFF-BI-10001718"/>
    <x v="1"/>
    <s v="Binders"/>
    <x v="1216"/>
    <n v="153.55199999999999"/>
    <n v="3"/>
    <n v="0.2"/>
    <n v="51.823799999999999"/>
    <s v="Dec"/>
    <x v="5"/>
    <n v="1"/>
  </r>
  <r>
    <n v="2193"/>
    <s v="CA-2013-128412"/>
    <x v="0"/>
    <d v="2013-12-11T00:00:00"/>
    <d v="2013-12-18T00:00:00"/>
    <x v="1"/>
    <s v="AP-10915"/>
    <x v="275"/>
    <x v="0"/>
    <s v="United States"/>
    <s v="Seattle"/>
    <x v="4"/>
    <n v="98105"/>
    <x v="1"/>
    <s v="OFF-AP-10002082"/>
    <x v="1"/>
    <s v="Appliances"/>
    <x v="1092"/>
    <n v="65.34"/>
    <n v="3"/>
    <n v="0"/>
    <n v="22.869"/>
    <s v="Dec"/>
    <x v="5"/>
    <n v="0"/>
  </r>
  <r>
    <n v="2194"/>
    <s v="CA-2013-128412"/>
    <x v="0"/>
    <d v="2013-12-11T00:00:00"/>
    <d v="2013-12-18T00:00:00"/>
    <x v="1"/>
    <s v="AP-10915"/>
    <x v="275"/>
    <x v="0"/>
    <s v="United States"/>
    <s v="Seattle"/>
    <x v="4"/>
    <n v="98105"/>
    <x v="1"/>
    <s v="OFF-PA-10001125"/>
    <x v="1"/>
    <s v="Paper"/>
    <x v="1012"/>
    <n v="123.92"/>
    <n v="4"/>
    <n v="0"/>
    <n v="55.763999999999996"/>
    <s v="Dec"/>
    <x v="5"/>
    <n v="0"/>
  </r>
  <r>
    <n v="2195"/>
    <s v="CA-2013-128412"/>
    <x v="0"/>
    <d v="2013-12-11T00:00:00"/>
    <d v="2013-12-18T00:00:00"/>
    <x v="1"/>
    <s v="AP-10915"/>
    <x v="275"/>
    <x v="0"/>
    <s v="United States"/>
    <s v="Seattle"/>
    <x v="4"/>
    <n v="98105"/>
    <x v="1"/>
    <s v="OFF-AP-10000252"/>
    <x v="1"/>
    <s v="Appliances"/>
    <x v="1242"/>
    <n v="35.099999999999994"/>
    <n v="3"/>
    <n v="0"/>
    <n v="12.285"/>
    <s v="Dec"/>
    <x v="5"/>
    <n v="0"/>
  </r>
  <r>
    <n v="2196"/>
    <s v="CA-2013-128412"/>
    <x v="0"/>
    <d v="2013-12-11T00:00:00"/>
    <d v="2013-12-18T00:00:00"/>
    <x v="1"/>
    <s v="AP-10915"/>
    <x v="275"/>
    <x v="0"/>
    <s v="United States"/>
    <s v="Seattle"/>
    <x v="4"/>
    <n v="98105"/>
    <x v="1"/>
    <s v="TEC-AC-10003038"/>
    <x v="2"/>
    <s v="Accessories"/>
    <x v="1024"/>
    <n v="44.75"/>
    <n v="5"/>
    <n v="0"/>
    <n v="8.5024999999999942"/>
    <s v="Dec"/>
    <x v="5"/>
    <n v="0"/>
  </r>
  <r>
    <n v="2197"/>
    <s v="CA-2013-136483"/>
    <x v="0"/>
    <d v="2013-12-02T00:00:00"/>
    <d v="2013-12-07T00:00:00"/>
    <x v="1"/>
    <s v="AG-10390"/>
    <x v="369"/>
    <x v="0"/>
    <s v="United States"/>
    <s v="Knoxville"/>
    <x v="18"/>
    <n v="37918"/>
    <x v="0"/>
    <s v="OFF-AR-10000940"/>
    <x v="1"/>
    <s v="Art"/>
    <x v="134"/>
    <n v="4.7039999999999997"/>
    <n v="2"/>
    <n v="0.2"/>
    <n v="0.41160000000000019"/>
    <s v="Dec"/>
    <x v="5"/>
    <n v="1"/>
  </r>
  <r>
    <n v="2198"/>
    <s v="CA-2011-163013"/>
    <x v="2"/>
    <d v="2011-11-28T00:00:00"/>
    <d v="2011-12-04T00:00:00"/>
    <x v="1"/>
    <s v="BF-11080"/>
    <x v="569"/>
    <x v="0"/>
    <s v="United States"/>
    <s v="Montgomery"/>
    <x v="19"/>
    <n v="36116"/>
    <x v="0"/>
    <s v="OFF-AR-10001954"/>
    <x v="1"/>
    <s v="Art"/>
    <x v="558"/>
    <n v="14.669999999999998"/>
    <n v="3"/>
    <n v="0"/>
    <n v="3.9609000000000001"/>
    <s v="Nov"/>
    <x v="7"/>
    <n v="1"/>
  </r>
  <r>
    <n v="2199"/>
    <s v="CA-2012-135363"/>
    <x v="1"/>
    <d v="2012-03-28T00:00:00"/>
    <d v="2012-04-02T00:00:00"/>
    <x v="1"/>
    <s v="CK-12205"/>
    <x v="237"/>
    <x v="0"/>
    <s v="United States"/>
    <s v="Philadelphia"/>
    <x v="9"/>
    <n v="19120"/>
    <x v="3"/>
    <s v="OFF-PA-10003177"/>
    <x v="1"/>
    <s v="Paper"/>
    <x v="89"/>
    <n v="15.552000000000003"/>
    <n v="3"/>
    <n v="0.2"/>
    <n v="5.4432"/>
    <s v="Mar"/>
    <x v="29"/>
    <n v="1"/>
  </r>
  <r>
    <n v="2200"/>
    <s v="CA-2012-135363"/>
    <x v="1"/>
    <d v="2012-03-28T00:00:00"/>
    <d v="2012-04-02T00:00:00"/>
    <x v="1"/>
    <s v="CK-12205"/>
    <x v="237"/>
    <x v="0"/>
    <s v="United States"/>
    <s v="Philadelphia"/>
    <x v="9"/>
    <n v="19120"/>
    <x v="3"/>
    <s v="OFF-PA-10000533"/>
    <x v="1"/>
    <s v="Paper"/>
    <x v="1196"/>
    <n v="5.2320000000000002"/>
    <n v="1"/>
    <n v="0.2"/>
    <n v="1.7003999999999999"/>
    <s v="Mar"/>
    <x v="29"/>
    <n v="0"/>
  </r>
  <r>
    <n v="2201"/>
    <s v="US-2011-165659"/>
    <x v="2"/>
    <d v="2011-06-01T00:00:00"/>
    <d v="2011-06-06T00:00:00"/>
    <x v="1"/>
    <s v="LT-17110"/>
    <x v="299"/>
    <x v="0"/>
    <s v="United States"/>
    <s v="Little Rock"/>
    <x v="36"/>
    <n v="72209"/>
    <x v="0"/>
    <s v="FUR-FU-10001935"/>
    <x v="0"/>
    <s v="Furnishings"/>
    <x v="341"/>
    <n v="22.200000000000003"/>
    <n v="6"/>
    <n v="0"/>
    <n v="9.1020000000000021"/>
    <s v="Jun"/>
    <x v="3"/>
    <n v="1"/>
  </r>
  <r>
    <n v="2202"/>
    <s v="US-2011-165659"/>
    <x v="2"/>
    <d v="2011-06-01T00:00:00"/>
    <d v="2011-06-06T00:00:00"/>
    <x v="1"/>
    <s v="LT-17110"/>
    <x v="299"/>
    <x v="0"/>
    <s v="United States"/>
    <s v="Little Rock"/>
    <x v="36"/>
    <n v="72209"/>
    <x v="0"/>
    <s v="TEC-PH-10002563"/>
    <x v="2"/>
    <s v="Phones"/>
    <x v="201"/>
    <n v="881.93"/>
    <n v="7"/>
    <n v="0"/>
    <n v="229.30180000000001"/>
    <s v="Jun"/>
    <x v="3"/>
    <n v="0"/>
  </r>
  <r>
    <n v="2203"/>
    <s v="CA-2012-138002"/>
    <x v="1"/>
    <d v="2012-09-06T00:00:00"/>
    <d v="2012-09-12T00:00:00"/>
    <x v="1"/>
    <s v="BT-11305"/>
    <x v="457"/>
    <x v="2"/>
    <s v="United States"/>
    <s v="Seattle"/>
    <x v="4"/>
    <n v="98103"/>
    <x v="1"/>
    <s v="OFF-BI-10002160"/>
    <x v="1"/>
    <s v="Binders"/>
    <x v="312"/>
    <n v="6.0960000000000001"/>
    <n v="2"/>
    <n v="0.2"/>
    <n v="2.1335999999999999"/>
    <s v="Sep"/>
    <x v="11"/>
    <n v="1"/>
  </r>
  <r>
    <n v="2204"/>
    <s v="CA-2012-138002"/>
    <x v="1"/>
    <d v="2012-09-06T00:00:00"/>
    <d v="2012-09-12T00:00:00"/>
    <x v="1"/>
    <s v="BT-11305"/>
    <x v="457"/>
    <x v="2"/>
    <s v="United States"/>
    <s v="Seattle"/>
    <x v="4"/>
    <n v="98103"/>
    <x v="1"/>
    <s v="FUR-FU-10004748"/>
    <x v="0"/>
    <s v="Furnishings"/>
    <x v="1243"/>
    <n v="191.82"/>
    <n v="3"/>
    <n v="0"/>
    <n v="74.809799999999996"/>
    <s v="Sep"/>
    <x v="11"/>
    <n v="0"/>
  </r>
  <r>
    <n v="2205"/>
    <s v="CA-2012-128860"/>
    <x v="1"/>
    <d v="2012-06-29T00:00:00"/>
    <d v="2012-07-05T00:00:00"/>
    <x v="1"/>
    <s v="SC-20725"/>
    <x v="56"/>
    <x v="0"/>
    <s v="United States"/>
    <s v="Lancaster"/>
    <x v="9"/>
    <n v="17602"/>
    <x v="3"/>
    <s v="FUR-FU-10001473"/>
    <x v="0"/>
    <s v="Furnishings"/>
    <x v="1244"/>
    <n v="20.103999999999999"/>
    <n v="1"/>
    <n v="0.2"/>
    <n v="1.7591000000000001"/>
    <s v="Jun"/>
    <x v="40"/>
    <n v="1"/>
  </r>
  <r>
    <n v="2206"/>
    <s v="CA-2013-164350"/>
    <x v="0"/>
    <d v="2013-09-11T00:00:00"/>
    <d v="2013-09-13T00:00:00"/>
    <x v="0"/>
    <s v="CG-12040"/>
    <x v="344"/>
    <x v="2"/>
    <s v="United States"/>
    <s v="Bristol"/>
    <x v="18"/>
    <n v="37620"/>
    <x v="0"/>
    <s v="OFF-AR-10000538"/>
    <x v="1"/>
    <s v="Art"/>
    <x v="1245"/>
    <n v="67.56"/>
    <n v="3"/>
    <n v="0.2"/>
    <n v="8.4449999999999896"/>
    <s v="Sep"/>
    <x v="21"/>
    <n v="1"/>
  </r>
  <r>
    <n v="2207"/>
    <s v="US-2011-103905"/>
    <x v="2"/>
    <d v="2011-07-14T00:00:00"/>
    <d v="2011-07-20T00:00:00"/>
    <x v="1"/>
    <s v="AW-10930"/>
    <x v="585"/>
    <x v="2"/>
    <s v="United States"/>
    <s v="Aurora"/>
    <x v="10"/>
    <n v="60505"/>
    <x v="2"/>
    <s v="OFF-BI-10001098"/>
    <x v="1"/>
    <s v="Binders"/>
    <x v="405"/>
    <n v="29.931999999999992"/>
    <n v="7"/>
    <n v="0.8"/>
    <n v="-46.394600000000011"/>
    <s v="Jul"/>
    <x v="39"/>
    <n v="1"/>
  </r>
  <r>
    <n v="2208"/>
    <s v="US-2011-103905"/>
    <x v="2"/>
    <d v="2011-07-14T00:00:00"/>
    <d v="2011-07-20T00:00:00"/>
    <x v="1"/>
    <s v="AW-10930"/>
    <x v="585"/>
    <x v="2"/>
    <s v="United States"/>
    <s v="Aurora"/>
    <x v="10"/>
    <n v="60505"/>
    <x v="2"/>
    <s v="TEC-PH-10001552"/>
    <x v="2"/>
    <s v="Phones"/>
    <x v="178"/>
    <n v="38.272000000000006"/>
    <n v="4"/>
    <n v="0.2"/>
    <n v="3.8272000000000013"/>
    <s v="Jul"/>
    <x v="39"/>
    <n v="0"/>
  </r>
  <r>
    <n v="2209"/>
    <s v="CA-2012-129854"/>
    <x v="1"/>
    <d v="2012-08-22T00:00:00"/>
    <d v="2012-08-26T00:00:00"/>
    <x v="1"/>
    <s v="RB-19705"/>
    <x v="42"/>
    <x v="2"/>
    <s v="United States"/>
    <s v="New York City"/>
    <x v="15"/>
    <n v="10009"/>
    <x v="3"/>
    <s v="OFF-AR-10000390"/>
    <x v="1"/>
    <s v="Art"/>
    <x v="105"/>
    <n v="16.52"/>
    <n v="4"/>
    <n v="0"/>
    <n v="7.5991999999999997"/>
    <s v="Aug"/>
    <x v="37"/>
    <n v="1"/>
  </r>
  <r>
    <n v="2210"/>
    <s v="CA-2011-125556"/>
    <x v="2"/>
    <d v="2011-11-14T00:00:00"/>
    <d v="2011-11-16T00:00:00"/>
    <x v="0"/>
    <s v="ML-17410"/>
    <x v="586"/>
    <x v="0"/>
    <s v="United States"/>
    <s v="Fairfield"/>
    <x v="29"/>
    <n v="6824"/>
    <x v="3"/>
    <s v="TEC-PH-10001079"/>
    <x v="2"/>
    <s v="Phones"/>
    <x v="1246"/>
    <n v="832.93"/>
    <n v="7"/>
    <n v="0"/>
    <n v="233.22039999999998"/>
    <s v="Nov"/>
    <x v="7"/>
    <n v="1"/>
  </r>
  <r>
    <n v="2211"/>
    <s v="CA-2011-125556"/>
    <x v="2"/>
    <d v="2011-11-14T00:00:00"/>
    <d v="2011-11-16T00:00:00"/>
    <x v="0"/>
    <s v="ML-17410"/>
    <x v="586"/>
    <x v="0"/>
    <s v="United States"/>
    <s v="Fairfield"/>
    <x v="29"/>
    <n v="6824"/>
    <x v="3"/>
    <s v="OFF-BI-10003460"/>
    <x v="1"/>
    <s v="Binders"/>
    <x v="234"/>
    <n v="43.8"/>
    <n v="10"/>
    <n v="0"/>
    <n v="21.023999999999997"/>
    <s v="Nov"/>
    <x v="7"/>
    <n v="0"/>
  </r>
  <r>
    <n v="2212"/>
    <s v="CA-2013-162313"/>
    <x v="0"/>
    <d v="2013-11-28T00:00:00"/>
    <d v="2013-12-01T00:00:00"/>
    <x v="2"/>
    <s v="VB-21745"/>
    <x v="146"/>
    <x v="1"/>
    <s v="United States"/>
    <s v="Lincoln Park"/>
    <x v="12"/>
    <n v="48146"/>
    <x v="2"/>
    <s v="OFF-AP-10003842"/>
    <x v="1"/>
    <s v="Appliances"/>
    <x v="1247"/>
    <n v="167.292"/>
    <n v="6"/>
    <n v="0.1"/>
    <n v="29.7408"/>
    <s v="Nov"/>
    <x v="0"/>
    <n v="1"/>
  </r>
  <r>
    <n v="2213"/>
    <s v="CA-2014-107874"/>
    <x v="3"/>
    <d v="2014-11-22T00:00:00"/>
    <d v="2014-11-26T00:00:00"/>
    <x v="1"/>
    <s v="SW-20275"/>
    <x v="349"/>
    <x v="0"/>
    <s v="United States"/>
    <s v="New York City"/>
    <x v="15"/>
    <n v="10035"/>
    <x v="3"/>
    <s v="FUR-FU-10003535"/>
    <x v="0"/>
    <s v="Furnishings"/>
    <x v="888"/>
    <n v="27.42"/>
    <n v="1"/>
    <n v="0"/>
    <n v="11.2422"/>
    <s v="Nov"/>
    <x v="23"/>
    <n v="1"/>
  </r>
  <r>
    <n v="2214"/>
    <s v="CA-2014-129378"/>
    <x v="3"/>
    <d v="2014-10-02T00:00:00"/>
    <d v="2014-10-03T00:00:00"/>
    <x v="2"/>
    <s v="NS-18505"/>
    <x v="515"/>
    <x v="0"/>
    <s v="United States"/>
    <s v="San Jose"/>
    <x v="1"/>
    <n v="95123"/>
    <x v="1"/>
    <s v="OFF-BI-10002012"/>
    <x v="1"/>
    <s v="Binders"/>
    <x v="742"/>
    <n v="1.4400000000000002"/>
    <n v="1"/>
    <n v="0.2"/>
    <n v="0.504"/>
    <s v="Oct"/>
    <x v="13"/>
    <n v="1"/>
  </r>
  <r>
    <n v="2215"/>
    <s v="CA-2014-129378"/>
    <x v="3"/>
    <d v="2014-10-02T00:00:00"/>
    <d v="2014-10-03T00:00:00"/>
    <x v="2"/>
    <s v="NS-18505"/>
    <x v="515"/>
    <x v="0"/>
    <s v="United States"/>
    <s v="San Jose"/>
    <x v="1"/>
    <n v="95123"/>
    <x v="1"/>
    <s v="OFF-BI-10001922"/>
    <x v="1"/>
    <s v="Binders"/>
    <x v="302"/>
    <n v="61.77600000000001"/>
    <n v="13"/>
    <n v="0.2"/>
    <n v="20.849399999999996"/>
    <s v="Oct"/>
    <x v="13"/>
    <n v="0"/>
  </r>
  <r>
    <n v="2216"/>
    <s v="CA-2014-129378"/>
    <x v="3"/>
    <d v="2014-10-02T00:00:00"/>
    <d v="2014-10-03T00:00:00"/>
    <x v="2"/>
    <s v="NS-18505"/>
    <x v="515"/>
    <x v="0"/>
    <s v="United States"/>
    <s v="San Jose"/>
    <x v="1"/>
    <n v="95123"/>
    <x v="1"/>
    <s v="OFF-AP-10000576"/>
    <x v="1"/>
    <s v="Appliances"/>
    <x v="842"/>
    <n v="241.96"/>
    <n v="2"/>
    <n v="0"/>
    <n v="60.490000000000009"/>
    <s v="Oct"/>
    <x v="13"/>
    <n v="0"/>
  </r>
  <r>
    <n v="2217"/>
    <s v="CA-2014-129378"/>
    <x v="3"/>
    <d v="2014-10-02T00:00:00"/>
    <d v="2014-10-03T00:00:00"/>
    <x v="2"/>
    <s v="NS-18505"/>
    <x v="515"/>
    <x v="0"/>
    <s v="United States"/>
    <s v="San Jose"/>
    <x v="1"/>
    <n v="95123"/>
    <x v="1"/>
    <s v="FUR-CH-10000553"/>
    <x v="0"/>
    <s v="Chairs"/>
    <x v="1248"/>
    <n v="108.608"/>
    <n v="4"/>
    <n v="0.2"/>
    <n v="9.5031999999999925"/>
    <s v="Oct"/>
    <x v="13"/>
    <n v="0"/>
  </r>
  <r>
    <n v="2218"/>
    <s v="CA-2011-151953"/>
    <x v="2"/>
    <d v="2011-09-20T00:00:00"/>
    <d v="2011-09-25T00:00:00"/>
    <x v="1"/>
    <s v="DB-13555"/>
    <x v="587"/>
    <x v="1"/>
    <s v="United States"/>
    <s v="Jacksonville"/>
    <x v="2"/>
    <n v="32216"/>
    <x v="0"/>
    <s v="OFF-AR-10003469"/>
    <x v="1"/>
    <s v="Art"/>
    <x v="1249"/>
    <n v="2.8160000000000003"/>
    <n v="2"/>
    <n v="0.2"/>
    <n v="0.98559999999999992"/>
    <s v="Sep"/>
    <x v="30"/>
    <n v="1"/>
  </r>
  <r>
    <n v="2219"/>
    <s v="CA-2014-130841"/>
    <x v="3"/>
    <d v="2014-07-29T00:00:00"/>
    <d v="2014-08-02T00:00:00"/>
    <x v="1"/>
    <s v="MH-17620"/>
    <x v="588"/>
    <x v="1"/>
    <s v="United States"/>
    <s v="San Francisco"/>
    <x v="1"/>
    <n v="94110"/>
    <x v="1"/>
    <s v="OFF-BI-10000145"/>
    <x v="1"/>
    <s v="Binders"/>
    <x v="735"/>
    <n v="9.9840000000000018"/>
    <n v="4"/>
    <n v="0.2"/>
    <n v="3.6191999999999993"/>
    <s v="Jul"/>
    <x v="10"/>
    <n v="1"/>
  </r>
  <r>
    <n v="2220"/>
    <s v="CA-2014-130841"/>
    <x v="3"/>
    <d v="2014-07-29T00:00:00"/>
    <d v="2014-08-02T00:00:00"/>
    <x v="1"/>
    <s v="MH-17620"/>
    <x v="588"/>
    <x v="1"/>
    <s v="United States"/>
    <s v="San Francisco"/>
    <x v="1"/>
    <n v="94110"/>
    <x v="1"/>
    <s v="OFF-ST-10001580"/>
    <x v="1"/>
    <s v="Storage"/>
    <x v="351"/>
    <n v="14.98"/>
    <n v="1"/>
    <n v="0"/>
    <n v="4.1943999999999999"/>
    <s v="Jul"/>
    <x v="10"/>
    <n v="0"/>
  </r>
  <r>
    <n v="2221"/>
    <s v="CA-2014-130841"/>
    <x v="3"/>
    <d v="2014-07-29T00:00:00"/>
    <d v="2014-08-02T00:00:00"/>
    <x v="1"/>
    <s v="MH-17620"/>
    <x v="588"/>
    <x v="1"/>
    <s v="United States"/>
    <s v="San Francisco"/>
    <x v="1"/>
    <n v="94110"/>
    <x v="1"/>
    <s v="TEC-PH-10001817"/>
    <x v="2"/>
    <s v="Phones"/>
    <x v="1097"/>
    <n v="1145.6000000000001"/>
    <n v="4"/>
    <n v="0.2"/>
    <n v="100.24000000000007"/>
    <s v="Jul"/>
    <x v="10"/>
    <n v="0"/>
  </r>
  <r>
    <n v="2222"/>
    <s v="CA-2012-131884"/>
    <x v="1"/>
    <d v="2012-12-06T00:00:00"/>
    <d v="2012-12-06T00:00:00"/>
    <x v="3"/>
    <s v="DK-13375"/>
    <x v="589"/>
    <x v="0"/>
    <s v="United States"/>
    <s v="Marion"/>
    <x v="24"/>
    <n v="43302"/>
    <x v="3"/>
    <s v="TEC-PH-10001578"/>
    <x v="2"/>
    <s v="Phones"/>
    <x v="1221"/>
    <n v="485.93999999999994"/>
    <n v="2"/>
    <n v="0.4"/>
    <n v="-89.089000000000055"/>
    <s v="Dec"/>
    <x v="14"/>
    <n v="1"/>
  </r>
  <r>
    <n v="2223"/>
    <s v="CA-2012-131884"/>
    <x v="1"/>
    <d v="2012-12-06T00:00:00"/>
    <d v="2012-12-06T00:00:00"/>
    <x v="3"/>
    <s v="DK-13375"/>
    <x v="589"/>
    <x v="0"/>
    <s v="United States"/>
    <s v="Marion"/>
    <x v="24"/>
    <n v="43302"/>
    <x v="3"/>
    <s v="OFF-AR-10004078"/>
    <x v="1"/>
    <s v="Art"/>
    <x v="507"/>
    <n v="37.375999999999998"/>
    <n v="8"/>
    <n v="0.2"/>
    <n v="4.6719999999999988"/>
    <s v="Dec"/>
    <x v="14"/>
    <n v="0"/>
  </r>
  <r>
    <n v="2224"/>
    <s v="CA-2012-131884"/>
    <x v="1"/>
    <d v="2012-12-06T00:00:00"/>
    <d v="2012-12-06T00:00:00"/>
    <x v="3"/>
    <s v="DK-13375"/>
    <x v="589"/>
    <x v="0"/>
    <s v="United States"/>
    <s v="Marion"/>
    <x v="24"/>
    <n v="43302"/>
    <x v="3"/>
    <s v="FUR-CH-10004860"/>
    <x v="0"/>
    <s v="Chairs"/>
    <x v="210"/>
    <n v="70.685999999999993"/>
    <n v="1"/>
    <n v="0.3"/>
    <n v="-24.23520000000001"/>
    <s v="Dec"/>
    <x v="14"/>
    <n v="0"/>
  </r>
  <r>
    <n v="2225"/>
    <s v="CA-2014-121909"/>
    <x v="3"/>
    <d v="2014-08-01T00:00:00"/>
    <d v="2014-08-06T00:00:00"/>
    <x v="1"/>
    <s v="EA-14035"/>
    <x v="105"/>
    <x v="1"/>
    <s v="United States"/>
    <s v="Philadelphia"/>
    <x v="9"/>
    <n v="19134"/>
    <x v="3"/>
    <s v="OFF-PA-10003790"/>
    <x v="1"/>
    <s v="Paper"/>
    <x v="1250"/>
    <n v="54.816000000000003"/>
    <n v="3"/>
    <n v="0.2"/>
    <n v="17.815199999999997"/>
    <s v="Aug"/>
    <x v="43"/>
    <n v="1"/>
  </r>
  <r>
    <n v="2226"/>
    <s v="CA-2013-106383"/>
    <x v="0"/>
    <d v="2013-03-20T00:00:00"/>
    <d v="2013-03-22T00:00:00"/>
    <x v="0"/>
    <s v="BT-11440"/>
    <x v="590"/>
    <x v="0"/>
    <s v="United States"/>
    <s v="Littleton"/>
    <x v="22"/>
    <n v="80122"/>
    <x v="1"/>
    <s v="FUR-BO-10002202"/>
    <x v="0"/>
    <s v="Bookcases"/>
    <x v="1251"/>
    <n v="72.294000000000011"/>
    <n v="1"/>
    <n v="0.7"/>
    <n v="-98.801799999999986"/>
    <s v="Mar"/>
    <x v="17"/>
    <n v="1"/>
  </r>
  <r>
    <n v="2227"/>
    <s v="CA-2014-130771"/>
    <x v="3"/>
    <d v="2014-07-30T00:00:00"/>
    <d v="2014-08-04T00:00:00"/>
    <x v="1"/>
    <s v="LA-16780"/>
    <x v="156"/>
    <x v="1"/>
    <s v="United States"/>
    <s v="Austin"/>
    <x v="5"/>
    <n v="78745"/>
    <x v="2"/>
    <s v="OFF-FA-10003059"/>
    <x v="1"/>
    <s v="Fasteners"/>
    <x v="794"/>
    <n v="2.8960000000000004"/>
    <n v="2"/>
    <n v="0.2"/>
    <n v="0.4705999999999998"/>
    <s v="Jul"/>
    <x v="10"/>
    <n v="1"/>
  </r>
  <r>
    <n v="2228"/>
    <s v="CA-2014-130771"/>
    <x v="3"/>
    <d v="2014-07-30T00:00:00"/>
    <d v="2014-08-04T00:00:00"/>
    <x v="1"/>
    <s v="LA-16780"/>
    <x v="156"/>
    <x v="1"/>
    <s v="United States"/>
    <s v="Austin"/>
    <x v="5"/>
    <n v="78745"/>
    <x v="2"/>
    <s v="TEC-PH-10002496"/>
    <x v="2"/>
    <s v="Phones"/>
    <x v="490"/>
    <n v="124.79200000000002"/>
    <n v="1"/>
    <n v="0.2"/>
    <n v="15.598999999999993"/>
    <s v="Jul"/>
    <x v="10"/>
    <n v="0"/>
  </r>
  <r>
    <n v="2229"/>
    <s v="CA-2013-139157"/>
    <x v="0"/>
    <d v="2013-10-02T00:00:00"/>
    <d v="2013-10-06T00:00:00"/>
    <x v="1"/>
    <s v="GM-14680"/>
    <x v="411"/>
    <x v="0"/>
    <s v="United States"/>
    <s v="New York City"/>
    <x v="15"/>
    <n v="10024"/>
    <x v="3"/>
    <s v="FUR-TA-10003238"/>
    <x v="0"/>
    <s v="Tables"/>
    <x v="1233"/>
    <n v="330.58800000000002"/>
    <n v="1"/>
    <n v="0.4"/>
    <n v="-115.70580000000004"/>
    <s v="Oct"/>
    <x v="32"/>
    <n v="1"/>
  </r>
  <r>
    <n v="2230"/>
    <s v="CA-2011-128055"/>
    <x v="2"/>
    <d v="2011-03-31T00:00:00"/>
    <d v="2011-04-05T00:00:00"/>
    <x v="1"/>
    <s v="AA-10315"/>
    <x v="397"/>
    <x v="0"/>
    <s v="United States"/>
    <s v="San Francisco"/>
    <x v="1"/>
    <n v="94122"/>
    <x v="1"/>
    <s v="OFF-BI-10004390"/>
    <x v="1"/>
    <s v="Binders"/>
    <x v="1155"/>
    <n v="673.5680000000001"/>
    <n v="2"/>
    <n v="0.2"/>
    <n v="252.58799999999999"/>
    <s v="Mar"/>
    <x v="34"/>
    <n v="1"/>
  </r>
  <r>
    <n v="2231"/>
    <s v="CA-2011-128055"/>
    <x v="2"/>
    <d v="2011-03-31T00:00:00"/>
    <d v="2011-04-05T00:00:00"/>
    <x v="1"/>
    <s v="AA-10315"/>
    <x v="397"/>
    <x v="0"/>
    <s v="United States"/>
    <s v="San Francisco"/>
    <x v="1"/>
    <n v="94122"/>
    <x v="1"/>
    <s v="OFF-AP-10002765"/>
    <x v="1"/>
    <s v="Appliances"/>
    <x v="1252"/>
    <n v="52.98"/>
    <n v="2"/>
    <n v="0"/>
    <n v="14.834400000000002"/>
    <s v="Mar"/>
    <x v="34"/>
    <n v="0"/>
  </r>
  <r>
    <n v="2232"/>
    <s v="CA-2014-157091"/>
    <x v="3"/>
    <d v="2014-06-27T00:00:00"/>
    <d v="2014-07-02T00:00:00"/>
    <x v="1"/>
    <s v="DB-13405"/>
    <x v="591"/>
    <x v="0"/>
    <s v="United States"/>
    <s v="La Porte"/>
    <x v="14"/>
    <n v="46350"/>
    <x v="2"/>
    <s v="FUR-FU-10000293"/>
    <x v="0"/>
    <s v="Furnishings"/>
    <x v="783"/>
    <n v="526.45000000000005"/>
    <n v="5"/>
    <n v="0"/>
    <n v="31.586999999999961"/>
    <s v="Jun"/>
    <x v="27"/>
    <n v="1"/>
  </r>
  <r>
    <n v="2233"/>
    <s v="CA-2014-132122"/>
    <x v="3"/>
    <d v="2014-07-10T00:00:00"/>
    <d v="2014-07-15T00:00:00"/>
    <x v="1"/>
    <s v="JH-15820"/>
    <x v="581"/>
    <x v="0"/>
    <s v="United States"/>
    <s v="Chicago"/>
    <x v="10"/>
    <n v="60610"/>
    <x v="2"/>
    <s v="OFF-ST-10003692"/>
    <x v="1"/>
    <s v="Storage"/>
    <x v="1253"/>
    <n v="228.92"/>
    <n v="5"/>
    <n v="0.2"/>
    <n v="14.307499999999997"/>
    <s v="Jul"/>
    <x v="10"/>
    <n v="1"/>
  </r>
  <r>
    <n v="2234"/>
    <s v="CA-2012-123232"/>
    <x v="1"/>
    <d v="2012-12-14T00:00:00"/>
    <d v="2012-12-16T00:00:00"/>
    <x v="0"/>
    <s v="DJ-13630"/>
    <x v="264"/>
    <x v="0"/>
    <s v="United States"/>
    <s v="Portland"/>
    <x v="21"/>
    <n v="97206"/>
    <x v="1"/>
    <s v="TEC-PH-10001051"/>
    <x v="2"/>
    <s v="Phones"/>
    <x v="1254"/>
    <n v="319.96800000000002"/>
    <n v="4"/>
    <n v="0.2"/>
    <n v="35.996399999999952"/>
    <s v="Dec"/>
    <x v="14"/>
    <n v="1"/>
  </r>
  <r>
    <n v="2235"/>
    <s v="CA-2014-104066"/>
    <x v="3"/>
    <d v="2014-12-06T00:00:00"/>
    <d v="2014-12-11T00:00:00"/>
    <x v="1"/>
    <s v="QJ-19255"/>
    <x v="425"/>
    <x v="1"/>
    <s v="United States"/>
    <s v="Burlington"/>
    <x v="42"/>
    <s v="05408"/>
    <x v="3"/>
    <s v="TEC-AC-10001013"/>
    <x v="2"/>
    <s v="Accessories"/>
    <x v="813"/>
    <n v="205.03"/>
    <n v="7"/>
    <n v="0"/>
    <n v="67.659899999999979"/>
    <s v="Dec"/>
    <x v="22"/>
    <n v="1"/>
  </r>
  <r>
    <n v="2236"/>
    <s v="CA-2012-145849"/>
    <x v="1"/>
    <d v="2012-09-15T00:00:00"/>
    <d v="2012-09-17T00:00:00"/>
    <x v="0"/>
    <s v="CT-11995"/>
    <x v="564"/>
    <x v="0"/>
    <s v="United States"/>
    <s v="Indianapolis"/>
    <x v="14"/>
    <n v="46203"/>
    <x v="2"/>
    <s v="OFF-ST-10000025"/>
    <x v="1"/>
    <s v="Storage"/>
    <x v="615"/>
    <n v="190.86"/>
    <n v="2"/>
    <n v="0"/>
    <n v="11.451599999999985"/>
    <s v="Sep"/>
    <x v="11"/>
    <n v="1"/>
  </r>
  <r>
    <n v="2237"/>
    <s v="CA-2012-145849"/>
    <x v="1"/>
    <d v="2012-09-15T00:00:00"/>
    <d v="2012-09-17T00:00:00"/>
    <x v="0"/>
    <s v="CT-11995"/>
    <x v="564"/>
    <x v="0"/>
    <s v="United States"/>
    <s v="Indianapolis"/>
    <x v="14"/>
    <n v="46203"/>
    <x v="2"/>
    <s v="OFF-AR-10000817"/>
    <x v="1"/>
    <s v="Art"/>
    <x v="1255"/>
    <n v="24.32"/>
    <n v="8"/>
    <n v="0"/>
    <n v="8.2687999999999988"/>
    <s v="Sep"/>
    <x v="11"/>
    <n v="0"/>
  </r>
  <r>
    <n v="2238"/>
    <s v="CA-2013-122322"/>
    <x v="0"/>
    <d v="2013-07-16T00:00:00"/>
    <d v="2013-07-22T00:00:00"/>
    <x v="1"/>
    <s v="RH-19510"/>
    <x v="563"/>
    <x v="2"/>
    <s v="United States"/>
    <s v="Provo"/>
    <x v="7"/>
    <n v="84604"/>
    <x v="1"/>
    <s v="OFF-SU-10000952"/>
    <x v="1"/>
    <s v="Supplies"/>
    <x v="1256"/>
    <n v="44.400000000000006"/>
    <n v="5"/>
    <n v="0"/>
    <n v="12.432000000000002"/>
    <s v="Jul"/>
    <x v="16"/>
    <n v="1"/>
  </r>
  <r>
    <n v="2239"/>
    <s v="CA-2014-166849"/>
    <x v="3"/>
    <d v="2014-04-21T00:00:00"/>
    <d v="2014-04-27T00:00:00"/>
    <x v="1"/>
    <s v="SJ-20125"/>
    <x v="319"/>
    <x v="2"/>
    <s v="United States"/>
    <s v="Chicago"/>
    <x v="10"/>
    <n v="60610"/>
    <x v="2"/>
    <s v="FUR-FU-10004597"/>
    <x v="0"/>
    <s v="Furnishings"/>
    <x v="1257"/>
    <n v="44.400000000000006"/>
    <n v="2"/>
    <n v="0.6"/>
    <n v="-52.169999999999987"/>
    <s v="Apr"/>
    <x v="4"/>
    <n v="1"/>
  </r>
  <r>
    <n v="2240"/>
    <s v="CA-2013-146633"/>
    <x v="0"/>
    <d v="2013-11-16T00:00:00"/>
    <d v="2013-11-18T00:00:00"/>
    <x v="0"/>
    <s v="TG-21310"/>
    <x v="592"/>
    <x v="0"/>
    <s v="United States"/>
    <s v="Los Angeles"/>
    <x v="1"/>
    <n v="90049"/>
    <x v="1"/>
    <s v="OFF-BI-10003527"/>
    <x v="1"/>
    <s v="Binders"/>
    <x v="446"/>
    <n v="1016.792"/>
    <n v="1"/>
    <n v="0.2"/>
    <n v="381.29700000000003"/>
    <s v="Nov"/>
    <x v="0"/>
    <n v="1"/>
  </r>
  <r>
    <n v="2241"/>
    <s v="CA-2013-146633"/>
    <x v="0"/>
    <d v="2013-11-16T00:00:00"/>
    <d v="2013-11-18T00:00:00"/>
    <x v="0"/>
    <s v="TG-21310"/>
    <x v="592"/>
    <x v="0"/>
    <s v="United States"/>
    <s v="Los Angeles"/>
    <x v="1"/>
    <n v="90049"/>
    <x v="1"/>
    <s v="OFF-BI-10002982"/>
    <x v="1"/>
    <s v="Binders"/>
    <x v="1258"/>
    <n v="38.136000000000003"/>
    <n v="7"/>
    <n v="0.2"/>
    <n v="13.347599999999998"/>
    <s v="Nov"/>
    <x v="0"/>
    <n v="0"/>
  </r>
  <r>
    <n v="2242"/>
    <s v="US-2013-126893"/>
    <x v="0"/>
    <d v="2013-11-27T00:00:00"/>
    <d v="2013-12-02T00:00:00"/>
    <x v="1"/>
    <s v="CT-11995"/>
    <x v="564"/>
    <x v="0"/>
    <s v="United States"/>
    <s v="Philadelphia"/>
    <x v="9"/>
    <n v="19134"/>
    <x v="3"/>
    <s v="TEC-PH-10004165"/>
    <x v="2"/>
    <s v="Phones"/>
    <x v="886"/>
    <n v="494.98199999999997"/>
    <n v="3"/>
    <n v="0.4"/>
    <n v="-115.49580000000006"/>
    <s v="Nov"/>
    <x v="0"/>
    <n v="1"/>
  </r>
  <r>
    <n v="2243"/>
    <s v="CA-2014-103380"/>
    <x v="3"/>
    <d v="2014-11-22T00:00:00"/>
    <d v="2014-11-26T00:00:00"/>
    <x v="1"/>
    <s v="BF-11005"/>
    <x v="593"/>
    <x v="2"/>
    <s v="United States"/>
    <s v="Pasadena"/>
    <x v="1"/>
    <n v="91104"/>
    <x v="1"/>
    <s v="OFF-ST-10003442"/>
    <x v="1"/>
    <s v="Storage"/>
    <x v="86"/>
    <n v="56.56"/>
    <n v="2"/>
    <n v="0"/>
    <n v="15.2712"/>
    <s v="Nov"/>
    <x v="23"/>
    <n v="1"/>
  </r>
  <r>
    <n v="2244"/>
    <s v="CA-2014-103380"/>
    <x v="3"/>
    <d v="2014-11-22T00:00:00"/>
    <d v="2014-11-26T00:00:00"/>
    <x v="1"/>
    <s v="BF-11005"/>
    <x v="593"/>
    <x v="2"/>
    <s v="United States"/>
    <s v="Pasadena"/>
    <x v="1"/>
    <n v="91104"/>
    <x v="1"/>
    <s v="OFF-AR-10003856"/>
    <x v="1"/>
    <s v="Art"/>
    <x v="444"/>
    <n v="5.56"/>
    <n v="2"/>
    <n v="0"/>
    <n v="1.4455999999999998"/>
    <s v="Nov"/>
    <x v="23"/>
    <n v="0"/>
  </r>
  <r>
    <n v="2245"/>
    <s v="CA-2014-103380"/>
    <x v="3"/>
    <d v="2014-11-22T00:00:00"/>
    <d v="2014-11-26T00:00:00"/>
    <x v="1"/>
    <s v="BF-11005"/>
    <x v="593"/>
    <x v="2"/>
    <s v="United States"/>
    <s v="Pasadena"/>
    <x v="1"/>
    <n v="91104"/>
    <x v="1"/>
    <s v="OFF-FA-10004248"/>
    <x v="1"/>
    <s v="Fasteners"/>
    <x v="480"/>
    <n v="9.02"/>
    <n v="2"/>
    <n v="0"/>
    <n v="3.5178000000000003"/>
    <s v="Nov"/>
    <x v="23"/>
    <n v="0"/>
  </r>
  <r>
    <n v="2246"/>
    <s v="CA-2014-103380"/>
    <x v="3"/>
    <d v="2014-11-22T00:00:00"/>
    <d v="2014-11-26T00:00:00"/>
    <x v="1"/>
    <s v="BF-11005"/>
    <x v="593"/>
    <x v="2"/>
    <s v="United States"/>
    <s v="Pasadena"/>
    <x v="1"/>
    <n v="91104"/>
    <x v="1"/>
    <s v="OFF-AP-10001492"/>
    <x v="1"/>
    <s v="Appliances"/>
    <x v="22"/>
    <n v="8.6199999999999992"/>
    <n v="1"/>
    <n v="0"/>
    <n v="2.2412000000000001"/>
    <s v="Nov"/>
    <x v="23"/>
    <n v="0"/>
  </r>
  <r>
    <n v="2247"/>
    <s v="CA-2014-103380"/>
    <x v="3"/>
    <d v="2014-11-22T00:00:00"/>
    <d v="2014-11-26T00:00:00"/>
    <x v="1"/>
    <s v="BF-11005"/>
    <x v="593"/>
    <x v="2"/>
    <s v="United States"/>
    <s v="Pasadena"/>
    <x v="1"/>
    <n v="91104"/>
    <x v="1"/>
    <s v="TEC-PH-10004165"/>
    <x v="2"/>
    <s v="Phones"/>
    <x v="886"/>
    <n v="659.97600000000011"/>
    <n v="3"/>
    <n v="0.2"/>
    <n v="49.498199999999969"/>
    <s v="Nov"/>
    <x v="23"/>
    <n v="0"/>
  </r>
  <r>
    <n v="2248"/>
    <s v="CA-2012-116092"/>
    <x v="1"/>
    <d v="2012-02-15T00:00:00"/>
    <d v="2012-02-18T00:00:00"/>
    <x v="0"/>
    <s v="JM-16195"/>
    <x v="594"/>
    <x v="0"/>
    <s v="United States"/>
    <s v="Los Angeles"/>
    <x v="1"/>
    <n v="90004"/>
    <x v="1"/>
    <s v="OFF-PA-10004285"/>
    <x v="1"/>
    <s v="Paper"/>
    <x v="1259"/>
    <n v="13.36"/>
    <n v="2"/>
    <n v="0"/>
    <n v="6.4127999999999998"/>
    <s v="Feb"/>
    <x v="36"/>
    <n v="1"/>
  </r>
  <r>
    <n v="2249"/>
    <s v="CA-2012-116092"/>
    <x v="1"/>
    <d v="2012-02-15T00:00:00"/>
    <d v="2012-02-18T00:00:00"/>
    <x v="0"/>
    <s v="JM-16195"/>
    <x v="594"/>
    <x v="0"/>
    <s v="United States"/>
    <s v="Los Angeles"/>
    <x v="1"/>
    <n v="90004"/>
    <x v="1"/>
    <s v="OFF-BI-10001628"/>
    <x v="1"/>
    <s v="Binders"/>
    <x v="1103"/>
    <n v="41.72"/>
    <n v="5"/>
    <n v="0.2"/>
    <n v="13.037499999999998"/>
    <s v="Feb"/>
    <x v="36"/>
    <n v="0"/>
  </r>
  <r>
    <n v="2250"/>
    <s v="CA-2012-116092"/>
    <x v="1"/>
    <d v="2012-02-15T00:00:00"/>
    <d v="2012-02-18T00:00:00"/>
    <x v="0"/>
    <s v="JM-16195"/>
    <x v="594"/>
    <x v="0"/>
    <s v="United States"/>
    <s v="Los Angeles"/>
    <x v="1"/>
    <n v="90004"/>
    <x v="1"/>
    <s v="OFF-BI-10000546"/>
    <x v="1"/>
    <s v="Binders"/>
    <x v="609"/>
    <n v="11.52"/>
    <n v="5"/>
    <n v="0.2"/>
    <n v="4.1760000000000002"/>
    <s v="Feb"/>
    <x v="36"/>
    <n v="0"/>
  </r>
  <r>
    <n v="2251"/>
    <s v="CA-2012-116092"/>
    <x v="1"/>
    <d v="2012-02-15T00:00:00"/>
    <d v="2012-02-18T00:00:00"/>
    <x v="0"/>
    <s v="JM-16195"/>
    <x v="594"/>
    <x v="0"/>
    <s v="United States"/>
    <s v="Los Angeles"/>
    <x v="1"/>
    <n v="90004"/>
    <x v="1"/>
    <s v="OFF-AP-10001391"/>
    <x v="1"/>
    <s v="Appliances"/>
    <x v="1260"/>
    <n v="541.43999999999994"/>
    <n v="6"/>
    <n v="0"/>
    <n v="157.01759999999993"/>
    <s v="Feb"/>
    <x v="36"/>
    <n v="0"/>
  </r>
  <r>
    <n v="2252"/>
    <s v="CA-2012-116092"/>
    <x v="1"/>
    <d v="2012-02-15T00:00:00"/>
    <d v="2012-02-18T00:00:00"/>
    <x v="0"/>
    <s v="JM-16195"/>
    <x v="594"/>
    <x v="0"/>
    <s v="United States"/>
    <s v="Los Angeles"/>
    <x v="1"/>
    <n v="90004"/>
    <x v="1"/>
    <s v="OFF-PA-10000477"/>
    <x v="1"/>
    <s v="Paper"/>
    <x v="1261"/>
    <n v="19.440000000000001"/>
    <n v="3"/>
    <n v="0"/>
    <n v="9.3312000000000008"/>
    <s v="Feb"/>
    <x v="36"/>
    <n v="0"/>
  </r>
  <r>
    <n v="2253"/>
    <s v="CA-2013-117849"/>
    <x v="0"/>
    <d v="2013-04-16T00:00:00"/>
    <d v="2013-04-18T00:00:00"/>
    <x v="0"/>
    <s v="JK-16120"/>
    <x v="451"/>
    <x v="2"/>
    <s v="United States"/>
    <s v="San Diego"/>
    <x v="1"/>
    <n v="92105"/>
    <x v="1"/>
    <s v="OFF-PA-10004327"/>
    <x v="1"/>
    <s v="Paper"/>
    <x v="136"/>
    <n v="143.69999999999999"/>
    <n v="3"/>
    <n v="0"/>
    <n v="68.975999999999999"/>
    <s v="Apr"/>
    <x v="25"/>
    <n v="1"/>
  </r>
  <r>
    <n v="2254"/>
    <s v="CA-2012-169201"/>
    <x v="1"/>
    <d v="2012-09-28T00:00:00"/>
    <d v="2012-10-01T00:00:00"/>
    <x v="2"/>
    <s v="HG-14965"/>
    <x v="428"/>
    <x v="1"/>
    <s v="United States"/>
    <s v="San Francisco"/>
    <x v="1"/>
    <n v="94110"/>
    <x v="1"/>
    <s v="OFF-AP-10000696"/>
    <x v="1"/>
    <s v="Appliances"/>
    <x v="332"/>
    <n v="43.26"/>
    <n v="3"/>
    <n v="0"/>
    <n v="14.275799999999998"/>
    <s v="Sep"/>
    <x v="11"/>
    <n v="1"/>
  </r>
  <r>
    <n v="2255"/>
    <s v="CA-2012-169201"/>
    <x v="1"/>
    <d v="2012-09-28T00:00:00"/>
    <d v="2012-10-01T00:00:00"/>
    <x v="2"/>
    <s v="HG-14965"/>
    <x v="428"/>
    <x v="1"/>
    <s v="United States"/>
    <s v="San Francisco"/>
    <x v="1"/>
    <n v="94110"/>
    <x v="1"/>
    <s v="OFF-AP-10002082"/>
    <x v="1"/>
    <s v="Appliances"/>
    <x v="1092"/>
    <n v="43.56"/>
    <n v="2"/>
    <n v="0"/>
    <n v="15.245999999999999"/>
    <s v="Sep"/>
    <x v="11"/>
    <n v="0"/>
  </r>
  <r>
    <n v="2256"/>
    <s v="CA-2013-164091"/>
    <x v="0"/>
    <d v="2013-09-18T00:00:00"/>
    <d v="2013-09-23T00:00:00"/>
    <x v="1"/>
    <s v="LA-16780"/>
    <x v="156"/>
    <x v="1"/>
    <s v="United States"/>
    <s v="Bangor"/>
    <x v="43"/>
    <n v="4401"/>
    <x v="3"/>
    <s v="TEC-PH-10001944"/>
    <x v="2"/>
    <s v="Phones"/>
    <x v="1262"/>
    <n v="437.84999999999997"/>
    <n v="3"/>
    <n v="0"/>
    <n v="131.35499999999996"/>
    <s v="Sep"/>
    <x v="21"/>
    <n v="1"/>
  </r>
  <r>
    <n v="2257"/>
    <s v="CA-2013-164091"/>
    <x v="0"/>
    <d v="2013-09-18T00:00:00"/>
    <d v="2013-09-23T00:00:00"/>
    <x v="1"/>
    <s v="LA-16780"/>
    <x v="156"/>
    <x v="1"/>
    <s v="United States"/>
    <s v="Bangor"/>
    <x v="43"/>
    <n v="4401"/>
    <x v="3"/>
    <s v="FUR-FU-10004952"/>
    <x v="0"/>
    <s v="Furnishings"/>
    <x v="845"/>
    <n v="109.48"/>
    <n v="2"/>
    <n v="0"/>
    <n v="33.938800000000001"/>
    <s v="Sep"/>
    <x v="21"/>
    <n v="0"/>
  </r>
  <r>
    <n v="2258"/>
    <s v="CA-2014-105214"/>
    <x v="3"/>
    <d v="2014-06-17T00:00:00"/>
    <d v="2014-06-20T00:00:00"/>
    <x v="2"/>
    <s v="TS-21610"/>
    <x v="59"/>
    <x v="0"/>
    <s v="United States"/>
    <s v="San Francisco"/>
    <x v="1"/>
    <n v="94122"/>
    <x v="1"/>
    <s v="FUR-CH-10000015"/>
    <x v="0"/>
    <s v="Chairs"/>
    <x v="373"/>
    <n v="1212.96"/>
    <n v="7"/>
    <n v="0.2"/>
    <n v="90.97199999999998"/>
    <s v="Jun"/>
    <x v="27"/>
    <n v="1"/>
  </r>
  <r>
    <n v="2259"/>
    <s v="CA-2014-105214"/>
    <x v="3"/>
    <d v="2014-06-17T00:00:00"/>
    <d v="2014-06-20T00:00:00"/>
    <x v="2"/>
    <s v="TS-21610"/>
    <x v="59"/>
    <x v="0"/>
    <s v="United States"/>
    <s v="San Francisco"/>
    <x v="1"/>
    <n v="94122"/>
    <x v="1"/>
    <s v="OFF-PA-10001776"/>
    <x v="1"/>
    <s v="Paper"/>
    <x v="1263"/>
    <n v="18.54"/>
    <n v="2"/>
    <n v="0"/>
    <n v="8.7137999999999991"/>
    <s v="Jun"/>
    <x v="27"/>
    <n v="0"/>
  </r>
  <r>
    <n v="2260"/>
    <s v="CA-2012-117611"/>
    <x v="1"/>
    <d v="2012-11-08T00:00:00"/>
    <d v="2012-11-10T00:00:00"/>
    <x v="0"/>
    <s v="MZ-17335"/>
    <x v="595"/>
    <x v="2"/>
    <s v="United States"/>
    <s v="San Diego"/>
    <x v="1"/>
    <n v="92024"/>
    <x v="1"/>
    <s v="OFF-FA-10002280"/>
    <x v="1"/>
    <s v="Fasteners"/>
    <x v="653"/>
    <n v="5"/>
    <n v="1"/>
    <n v="0"/>
    <n v="2.4"/>
    <s v="Nov"/>
    <x v="6"/>
    <n v="1"/>
  </r>
  <r>
    <n v="2261"/>
    <s v="CA-2012-117611"/>
    <x v="1"/>
    <d v="2012-11-08T00:00:00"/>
    <d v="2012-11-10T00:00:00"/>
    <x v="0"/>
    <s v="MZ-17335"/>
    <x v="595"/>
    <x v="2"/>
    <s v="United States"/>
    <s v="San Diego"/>
    <x v="1"/>
    <n v="92024"/>
    <x v="1"/>
    <s v="TEC-AC-10002049"/>
    <x v="2"/>
    <s v="Accessories"/>
    <x v="688"/>
    <n v="371.96999999999997"/>
    <n v="3"/>
    <n v="0"/>
    <n v="66.954599999999971"/>
    <s v="Nov"/>
    <x v="6"/>
    <n v="0"/>
  </r>
  <r>
    <n v="2262"/>
    <s v="US-2012-137960"/>
    <x v="1"/>
    <d v="2012-12-18T00:00:00"/>
    <d v="2012-12-18T00:00:00"/>
    <x v="3"/>
    <s v="MW-18220"/>
    <x v="596"/>
    <x v="0"/>
    <s v="United States"/>
    <s v="New York City"/>
    <x v="15"/>
    <n v="10035"/>
    <x v="3"/>
    <s v="TEC-AC-10002253"/>
    <x v="2"/>
    <s v="Accessories"/>
    <x v="572"/>
    <n v="166.24"/>
    <n v="1"/>
    <n v="0"/>
    <n v="24.936000000000007"/>
    <s v="Dec"/>
    <x v="14"/>
    <n v="1"/>
  </r>
  <r>
    <n v="2263"/>
    <s v="CA-2014-122994"/>
    <x v="3"/>
    <d v="2014-02-07T00:00:00"/>
    <d v="2014-02-10T00:00:00"/>
    <x v="2"/>
    <s v="MV-17485"/>
    <x v="597"/>
    <x v="0"/>
    <s v="United States"/>
    <s v="Arlington"/>
    <x v="17"/>
    <n v="22204"/>
    <x v="0"/>
    <s v="FUR-BO-10004015"/>
    <x v="0"/>
    <s v="Bookcases"/>
    <x v="569"/>
    <n v="359.96999999999997"/>
    <n v="3"/>
    <n v="0"/>
    <n v="79.193399999999968"/>
    <s v="Feb"/>
    <x v="31"/>
    <n v="1"/>
  </r>
  <r>
    <n v="2264"/>
    <s v="CA-2013-131065"/>
    <x v="0"/>
    <d v="2013-11-15T00:00:00"/>
    <d v="2013-11-17T00:00:00"/>
    <x v="0"/>
    <s v="AA-10375"/>
    <x v="211"/>
    <x v="0"/>
    <s v="United States"/>
    <s v="Atlanta"/>
    <x v="32"/>
    <n v="30318"/>
    <x v="0"/>
    <s v="TEC-AC-10004145"/>
    <x v="2"/>
    <s v="Accessories"/>
    <x v="1264"/>
    <n v="499.98"/>
    <n v="2"/>
    <n v="0"/>
    <n v="114.99540000000002"/>
    <s v="Nov"/>
    <x v="0"/>
    <n v="1"/>
  </r>
  <r>
    <n v="2265"/>
    <s v="CA-2013-131065"/>
    <x v="0"/>
    <d v="2013-11-15T00:00:00"/>
    <d v="2013-11-17T00:00:00"/>
    <x v="0"/>
    <s v="AA-10375"/>
    <x v="211"/>
    <x v="0"/>
    <s v="United States"/>
    <s v="Atlanta"/>
    <x v="32"/>
    <n v="30318"/>
    <x v="0"/>
    <s v="OFF-PA-10002479"/>
    <x v="1"/>
    <s v="Paper"/>
    <x v="217"/>
    <n v="5.28"/>
    <n v="1"/>
    <n v="0"/>
    <n v="2.3759999999999999"/>
    <s v="Nov"/>
    <x v="0"/>
    <n v="0"/>
  </r>
  <r>
    <n v="2266"/>
    <s v="CA-2013-131065"/>
    <x v="0"/>
    <d v="2013-11-15T00:00:00"/>
    <d v="2013-11-17T00:00:00"/>
    <x v="0"/>
    <s v="AA-10375"/>
    <x v="211"/>
    <x v="0"/>
    <s v="United States"/>
    <s v="Atlanta"/>
    <x v="32"/>
    <n v="30318"/>
    <x v="0"/>
    <s v="OFF-BI-10004970"/>
    <x v="1"/>
    <s v="Binders"/>
    <x v="908"/>
    <n v="8.26"/>
    <n v="2"/>
    <n v="0"/>
    <n v="3.8822000000000001"/>
    <s v="Nov"/>
    <x v="0"/>
    <n v="0"/>
  </r>
  <r>
    <n v="2267"/>
    <s v="CA-2014-149146"/>
    <x v="3"/>
    <d v="2014-10-13T00:00:00"/>
    <d v="2014-10-13T00:00:00"/>
    <x v="3"/>
    <s v="SM-20320"/>
    <x v="598"/>
    <x v="2"/>
    <s v="United States"/>
    <s v="Monroe"/>
    <x v="3"/>
    <n v="28110"/>
    <x v="0"/>
    <s v="OFF-PA-10003919"/>
    <x v="1"/>
    <s v="Paper"/>
    <x v="1265"/>
    <n v="7.9680000000000009"/>
    <n v="2"/>
    <n v="0.2"/>
    <n v="2.6892000000000005"/>
    <s v="Oct"/>
    <x v="13"/>
    <n v="1"/>
  </r>
  <r>
    <n v="2268"/>
    <s v="CA-2014-137470"/>
    <x v="3"/>
    <d v="2014-09-18T00:00:00"/>
    <d v="2014-09-18T00:00:00"/>
    <x v="3"/>
    <s v="TP-21415"/>
    <x v="599"/>
    <x v="0"/>
    <s v="United States"/>
    <s v="Seattle"/>
    <x v="4"/>
    <n v="98115"/>
    <x v="1"/>
    <s v="OFF-PA-10002001"/>
    <x v="1"/>
    <s v="Paper"/>
    <x v="1266"/>
    <n v="12.96"/>
    <n v="2"/>
    <n v="0"/>
    <n v="6.3504000000000005"/>
    <s v="Sep"/>
    <x v="15"/>
    <n v="1"/>
  </r>
  <r>
    <n v="2269"/>
    <s v="CA-2014-105480"/>
    <x v="3"/>
    <d v="2014-12-21T00:00:00"/>
    <d v="2014-12-27T00:00:00"/>
    <x v="1"/>
    <s v="DK-13225"/>
    <x v="158"/>
    <x v="1"/>
    <s v="United States"/>
    <s v="Rochester"/>
    <x v="15"/>
    <n v="14609"/>
    <x v="3"/>
    <s v="OFF-PA-10002787"/>
    <x v="1"/>
    <s v="Paper"/>
    <x v="1267"/>
    <n v="6.48"/>
    <n v="1"/>
    <n v="0"/>
    <n v="3.1104000000000003"/>
    <s v="Dec"/>
    <x v="22"/>
    <n v="1"/>
  </r>
  <r>
    <n v="2270"/>
    <s v="CA-2014-105480"/>
    <x v="3"/>
    <d v="2014-12-21T00:00:00"/>
    <d v="2014-12-27T00:00:00"/>
    <x v="1"/>
    <s v="DK-13225"/>
    <x v="158"/>
    <x v="1"/>
    <s v="United States"/>
    <s v="Rochester"/>
    <x v="15"/>
    <n v="14609"/>
    <x v="3"/>
    <s v="OFF-BI-10003291"/>
    <x v="1"/>
    <s v="Binders"/>
    <x v="44"/>
    <n v="6.9840000000000009"/>
    <n v="1"/>
    <n v="0.2"/>
    <n v="2.3570999999999991"/>
    <s v="Dec"/>
    <x v="22"/>
    <n v="0"/>
  </r>
  <r>
    <n v="2271"/>
    <s v="CA-2014-164917"/>
    <x v="3"/>
    <d v="2014-12-03T00:00:00"/>
    <d v="2014-12-08T00:00:00"/>
    <x v="1"/>
    <s v="MK-17905"/>
    <x v="149"/>
    <x v="1"/>
    <s v="United States"/>
    <s v="Miami"/>
    <x v="2"/>
    <n v="33180"/>
    <x v="0"/>
    <s v="OFF-AR-10004344"/>
    <x v="1"/>
    <s v="Art"/>
    <x v="365"/>
    <n v="47.96"/>
    <n v="5"/>
    <n v="0.2"/>
    <n v="4.196499999999995"/>
    <s v="Dec"/>
    <x v="22"/>
    <n v="1"/>
  </r>
  <r>
    <n v="2272"/>
    <s v="CA-2012-102036"/>
    <x v="1"/>
    <d v="2012-09-21T00:00:00"/>
    <d v="2012-09-27T00:00:00"/>
    <x v="1"/>
    <s v="CS-12130"/>
    <x v="79"/>
    <x v="0"/>
    <s v="United States"/>
    <s v="Seattle"/>
    <x v="4"/>
    <n v="98105"/>
    <x v="1"/>
    <s v="OFF-ST-10003123"/>
    <x v="1"/>
    <s v="Storage"/>
    <x v="1268"/>
    <n v="199.74"/>
    <n v="6"/>
    <n v="0"/>
    <n v="47.937599999999996"/>
    <s v="Sep"/>
    <x v="11"/>
    <n v="1"/>
  </r>
  <r>
    <n v="2273"/>
    <s v="CA-2012-142944"/>
    <x v="1"/>
    <d v="2012-03-06T00:00:00"/>
    <d v="2012-03-11T00:00:00"/>
    <x v="1"/>
    <s v="JL-15850"/>
    <x v="139"/>
    <x v="0"/>
    <s v="United States"/>
    <s v="San Francisco"/>
    <x v="1"/>
    <n v="94122"/>
    <x v="1"/>
    <s v="FUR-FU-10000308"/>
    <x v="0"/>
    <s v="Furnishings"/>
    <x v="1269"/>
    <n v="435.26"/>
    <n v="7"/>
    <n v="0"/>
    <n v="95.757200000000012"/>
    <s v="Mar"/>
    <x v="29"/>
    <n v="1"/>
  </r>
  <r>
    <n v="2274"/>
    <s v="CA-2012-142944"/>
    <x v="1"/>
    <d v="2012-03-06T00:00:00"/>
    <d v="2012-03-11T00:00:00"/>
    <x v="1"/>
    <s v="JL-15850"/>
    <x v="139"/>
    <x v="0"/>
    <s v="United States"/>
    <s v="San Francisco"/>
    <x v="1"/>
    <n v="94122"/>
    <x v="1"/>
    <s v="TEC-CO-10003763"/>
    <x v="2"/>
    <s v="Copiers"/>
    <x v="1270"/>
    <n v="1119.9840000000002"/>
    <n v="2"/>
    <n v="0.2"/>
    <n v="377.99459999999993"/>
    <s v="Mar"/>
    <x v="29"/>
    <n v="0"/>
  </r>
  <r>
    <n v="2275"/>
    <s v="CA-2011-157882"/>
    <x v="2"/>
    <d v="2011-10-03T00:00:00"/>
    <d v="2011-10-08T00:00:00"/>
    <x v="0"/>
    <s v="AR-10405"/>
    <x v="153"/>
    <x v="1"/>
    <s v="United States"/>
    <s v="Los Angeles"/>
    <x v="1"/>
    <n v="90036"/>
    <x v="1"/>
    <s v="FUR-TA-10001866"/>
    <x v="0"/>
    <s v="Tables"/>
    <x v="1271"/>
    <n v="143.43199999999999"/>
    <n v="1"/>
    <n v="0.2"/>
    <n v="3.5857999999999848"/>
    <s v="Oct"/>
    <x v="18"/>
    <n v="1"/>
  </r>
  <r>
    <n v="2276"/>
    <s v="CA-2011-157882"/>
    <x v="2"/>
    <d v="2011-10-03T00:00:00"/>
    <d v="2011-10-08T00:00:00"/>
    <x v="0"/>
    <s v="AR-10405"/>
    <x v="153"/>
    <x v="1"/>
    <s v="United States"/>
    <s v="Los Angeles"/>
    <x v="1"/>
    <n v="90036"/>
    <x v="1"/>
    <s v="FUR-CH-10002774"/>
    <x v="0"/>
    <s v="Chairs"/>
    <x v="23"/>
    <n v="122.352"/>
    <n v="3"/>
    <n v="0.2"/>
    <n v="13.764599999999994"/>
    <s v="Oct"/>
    <x v="18"/>
    <n v="0"/>
  </r>
  <r>
    <n v="2277"/>
    <s v="CA-2011-104283"/>
    <x v="2"/>
    <d v="2011-06-27T00:00:00"/>
    <d v="2011-07-01T00:00:00"/>
    <x v="1"/>
    <s v="LM-17065"/>
    <x v="215"/>
    <x v="0"/>
    <s v="United States"/>
    <s v="Southaven"/>
    <x v="35"/>
    <n v="38671"/>
    <x v="0"/>
    <s v="OFF-ST-10004337"/>
    <x v="1"/>
    <s v="Storage"/>
    <x v="839"/>
    <n v="306.2"/>
    <n v="5"/>
    <n v="0"/>
    <n v="0"/>
    <s v="Jun"/>
    <x v="3"/>
    <n v="1"/>
  </r>
  <r>
    <n v="2278"/>
    <s v="CA-2011-104283"/>
    <x v="2"/>
    <d v="2011-06-27T00:00:00"/>
    <d v="2011-07-01T00:00:00"/>
    <x v="1"/>
    <s v="LM-17065"/>
    <x v="215"/>
    <x v="0"/>
    <s v="United States"/>
    <s v="Southaven"/>
    <x v="35"/>
    <n v="38671"/>
    <x v="0"/>
    <s v="FUR-TA-10001039"/>
    <x v="0"/>
    <s v="Tables"/>
    <x v="824"/>
    <n v="85.98"/>
    <n v="1"/>
    <n v="0"/>
    <n v="22.354800000000004"/>
    <s v="Jun"/>
    <x v="3"/>
    <n v="0"/>
  </r>
  <r>
    <n v="2279"/>
    <s v="CA-2011-104283"/>
    <x v="2"/>
    <d v="2011-06-27T00:00:00"/>
    <d v="2011-07-01T00:00:00"/>
    <x v="1"/>
    <s v="LM-17065"/>
    <x v="215"/>
    <x v="0"/>
    <s v="United States"/>
    <s v="Southaven"/>
    <x v="35"/>
    <n v="38671"/>
    <x v="0"/>
    <s v="TEC-AC-10000109"/>
    <x v="2"/>
    <s v="Accessories"/>
    <x v="200"/>
    <n v="223.96"/>
    <n v="4"/>
    <n v="0"/>
    <n v="53.750400000000013"/>
    <s v="Jun"/>
    <x v="3"/>
    <n v="0"/>
  </r>
  <r>
    <n v="2280"/>
    <s v="CA-2014-142622"/>
    <x v="3"/>
    <d v="2014-10-31T00:00:00"/>
    <d v="2014-11-03T00:00:00"/>
    <x v="2"/>
    <s v="JK-15625"/>
    <x v="600"/>
    <x v="0"/>
    <s v="United States"/>
    <s v="Seattle"/>
    <x v="4"/>
    <n v="98115"/>
    <x v="1"/>
    <s v="FUR-CH-10003833"/>
    <x v="0"/>
    <s v="Chairs"/>
    <x v="1200"/>
    <n v="97.567999999999998"/>
    <n v="2"/>
    <n v="0.2"/>
    <n v="-6.0980000000000025"/>
    <s v="Oct"/>
    <x v="13"/>
    <n v="1"/>
  </r>
  <r>
    <n v="2281"/>
    <s v="CA-2014-142622"/>
    <x v="3"/>
    <d v="2014-10-31T00:00:00"/>
    <d v="2014-11-03T00:00:00"/>
    <x v="2"/>
    <s v="JK-15625"/>
    <x v="600"/>
    <x v="0"/>
    <s v="United States"/>
    <s v="Seattle"/>
    <x v="4"/>
    <n v="98115"/>
    <x v="1"/>
    <s v="FUR-CH-10004289"/>
    <x v="0"/>
    <s v="Chairs"/>
    <x v="975"/>
    <n v="614.27200000000005"/>
    <n v="8"/>
    <n v="0.2"/>
    <n v="-23.03520000000006"/>
    <s v="Oct"/>
    <x v="13"/>
    <n v="0"/>
  </r>
  <r>
    <n v="2282"/>
    <s v="CA-2014-142622"/>
    <x v="3"/>
    <d v="2014-10-31T00:00:00"/>
    <d v="2014-11-03T00:00:00"/>
    <x v="2"/>
    <s v="JK-15625"/>
    <x v="600"/>
    <x v="0"/>
    <s v="United States"/>
    <s v="Seattle"/>
    <x v="4"/>
    <n v="98115"/>
    <x v="1"/>
    <s v="FUR-BO-10004467"/>
    <x v="0"/>
    <s v="Bookcases"/>
    <x v="883"/>
    <n v="199.98"/>
    <n v="2"/>
    <n v="0"/>
    <n v="37.996199999999988"/>
    <s v="Oct"/>
    <x v="13"/>
    <n v="0"/>
  </r>
  <r>
    <n v="2283"/>
    <s v="CA-2013-132143"/>
    <x v="0"/>
    <d v="2013-09-04T00:00:00"/>
    <d v="2013-09-06T00:00:00"/>
    <x v="2"/>
    <s v="FM-14215"/>
    <x v="524"/>
    <x v="1"/>
    <s v="United States"/>
    <s v="Middletown"/>
    <x v="29"/>
    <n v="6457"/>
    <x v="3"/>
    <s v="OFF-PA-10002713"/>
    <x v="1"/>
    <s v="Paper"/>
    <x v="317"/>
    <n v="48.16"/>
    <n v="7"/>
    <n v="0"/>
    <n v="22.153599999999997"/>
    <s v="Sep"/>
    <x v="21"/>
    <n v="1"/>
  </r>
  <r>
    <n v="2284"/>
    <s v="CA-2012-153108"/>
    <x v="1"/>
    <d v="2012-03-05T00:00:00"/>
    <d v="2012-03-09T00:00:00"/>
    <x v="1"/>
    <s v="SF-20200"/>
    <x v="227"/>
    <x v="0"/>
    <s v="United States"/>
    <s v="New Castle"/>
    <x v="14"/>
    <n v="47362"/>
    <x v="2"/>
    <s v="TEC-PH-10001552"/>
    <x v="2"/>
    <s v="Phones"/>
    <x v="178"/>
    <n v="23.92"/>
    <n v="2"/>
    <n v="0"/>
    <n v="6.6976000000000013"/>
    <s v="Mar"/>
    <x v="29"/>
    <n v="1"/>
  </r>
  <r>
    <n v="2285"/>
    <s v="CA-2012-153108"/>
    <x v="1"/>
    <d v="2012-03-05T00:00:00"/>
    <d v="2012-03-09T00:00:00"/>
    <x v="1"/>
    <s v="SF-20200"/>
    <x v="227"/>
    <x v="0"/>
    <s v="United States"/>
    <s v="New Castle"/>
    <x v="14"/>
    <n v="47362"/>
    <x v="2"/>
    <s v="OFF-AP-10002222"/>
    <x v="1"/>
    <s v="Appliances"/>
    <x v="33"/>
    <n v="60.69"/>
    <n v="7"/>
    <n v="0"/>
    <n v="16.386300000000002"/>
    <s v="Mar"/>
    <x v="29"/>
    <n v="0"/>
  </r>
  <r>
    <n v="2286"/>
    <s v="CA-2013-112676"/>
    <x v="0"/>
    <d v="2013-05-06T00:00:00"/>
    <d v="2013-05-09T00:00:00"/>
    <x v="2"/>
    <s v="PJ-18835"/>
    <x v="601"/>
    <x v="1"/>
    <s v="United States"/>
    <s v="Murfreesboro"/>
    <x v="18"/>
    <n v="37130"/>
    <x v="0"/>
    <s v="OFF-PA-10003971"/>
    <x v="1"/>
    <s v="Paper"/>
    <x v="1272"/>
    <n v="14.352000000000002"/>
    <n v="3"/>
    <n v="0.2"/>
    <n v="5.2026000000000003"/>
    <s v="May"/>
    <x v="35"/>
    <n v="1"/>
  </r>
  <r>
    <n v="2287"/>
    <s v="CA-2014-165687"/>
    <x v="3"/>
    <d v="2014-11-18T00:00:00"/>
    <d v="2014-11-24T00:00:00"/>
    <x v="1"/>
    <s v="CS-12355"/>
    <x v="394"/>
    <x v="0"/>
    <s v="United States"/>
    <s v="Salem"/>
    <x v="17"/>
    <n v="24153"/>
    <x v="0"/>
    <s v="OFF-AP-10004036"/>
    <x v="1"/>
    <s v="Appliances"/>
    <x v="1273"/>
    <n v="35.04"/>
    <n v="2"/>
    <n v="0"/>
    <n v="12.263999999999999"/>
    <s v="Nov"/>
    <x v="23"/>
    <n v="1"/>
  </r>
  <r>
    <n v="2288"/>
    <s v="US-2014-112928"/>
    <x v="3"/>
    <d v="2014-06-02T00:00:00"/>
    <d v="2014-06-06T00:00:00"/>
    <x v="0"/>
    <s v="BB-10990"/>
    <x v="121"/>
    <x v="1"/>
    <s v="United States"/>
    <s v="Toledo"/>
    <x v="24"/>
    <n v="43615"/>
    <x v="3"/>
    <s v="OFF-AP-10002287"/>
    <x v="1"/>
    <s v="Appliances"/>
    <x v="1274"/>
    <n v="17.480000000000004"/>
    <n v="5"/>
    <n v="0.2"/>
    <n v="1.3109999999999999"/>
    <s v="Jun"/>
    <x v="27"/>
    <n v="1"/>
  </r>
  <r>
    <n v="2289"/>
    <s v="CA-2014-143343"/>
    <x v="3"/>
    <d v="2014-06-11T00:00:00"/>
    <d v="2014-06-14T00:00:00"/>
    <x v="2"/>
    <s v="BW-11200"/>
    <x v="572"/>
    <x v="0"/>
    <s v="United States"/>
    <s v="Los Angeles"/>
    <x v="1"/>
    <n v="90032"/>
    <x v="1"/>
    <s v="OFF-AR-10002375"/>
    <x v="1"/>
    <s v="Art"/>
    <x v="823"/>
    <n v="16.399999999999999"/>
    <n v="5"/>
    <n v="0"/>
    <n v="4.7559999999999985"/>
    <s v="Jun"/>
    <x v="27"/>
    <n v="1"/>
  </r>
  <r>
    <n v="2290"/>
    <s v="CA-2014-115154"/>
    <x v="3"/>
    <d v="2014-01-09T00:00:00"/>
    <d v="2014-01-12T00:00:00"/>
    <x v="2"/>
    <s v="RS-19420"/>
    <x v="602"/>
    <x v="1"/>
    <s v="United States"/>
    <s v="Seattle"/>
    <x v="4"/>
    <n v="98115"/>
    <x v="1"/>
    <s v="FUR-TA-10001950"/>
    <x v="0"/>
    <s v="Tables"/>
    <x v="1275"/>
    <n v="892.98"/>
    <n v="2"/>
    <n v="0"/>
    <n v="80.368200000000002"/>
    <s v="Jan"/>
    <x v="44"/>
    <n v="1"/>
  </r>
  <r>
    <n v="2291"/>
    <s v="CA-2012-149342"/>
    <x v="1"/>
    <d v="2012-04-20T00:00:00"/>
    <d v="2012-04-25T00:00:00"/>
    <x v="1"/>
    <s v="TS-21160"/>
    <x v="378"/>
    <x v="1"/>
    <s v="United States"/>
    <s v="Columbus"/>
    <x v="32"/>
    <n v="31907"/>
    <x v="0"/>
    <s v="TEC-PH-10001557"/>
    <x v="2"/>
    <s v="Phones"/>
    <x v="658"/>
    <n v="287.96999999999997"/>
    <n v="3"/>
    <n v="0"/>
    <n v="77.751899999999992"/>
    <s v="Apr"/>
    <x v="19"/>
    <n v="1"/>
  </r>
  <r>
    <n v="2292"/>
    <s v="CA-2012-149342"/>
    <x v="1"/>
    <d v="2012-04-20T00:00:00"/>
    <d v="2012-04-25T00:00:00"/>
    <x v="1"/>
    <s v="TS-21160"/>
    <x v="378"/>
    <x v="1"/>
    <s v="United States"/>
    <s v="Columbus"/>
    <x v="32"/>
    <n v="31907"/>
    <x v="0"/>
    <s v="FUR-FU-10002937"/>
    <x v="0"/>
    <s v="Furnishings"/>
    <x v="1051"/>
    <n v="595.38"/>
    <n v="6"/>
    <n v="0"/>
    <n v="297.69"/>
    <s v="Apr"/>
    <x v="19"/>
    <n v="0"/>
  </r>
  <r>
    <n v="2293"/>
    <s v="CA-2012-149342"/>
    <x v="1"/>
    <d v="2012-04-20T00:00:00"/>
    <d v="2012-04-25T00:00:00"/>
    <x v="1"/>
    <s v="TS-21160"/>
    <x v="378"/>
    <x v="1"/>
    <s v="United States"/>
    <s v="Columbus"/>
    <x v="32"/>
    <n v="31907"/>
    <x v="0"/>
    <s v="OFF-PA-10001166"/>
    <x v="1"/>
    <s v="Paper"/>
    <x v="769"/>
    <n v="12.96"/>
    <n v="2"/>
    <n v="0"/>
    <n v="6.2208000000000006"/>
    <s v="Apr"/>
    <x v="19"/>
    <n v="0"/>
  </r>
  <r>
    <n v="2294"/>
    <s v="CA-2012-130995"/>
    <x v="1"/>
    <d v="2012-11-01T00:00:00"/>
    <d v="2012-11-06T00:00:00"/>
    <x v="1"/>
    <s v="QJ-19255"/>
    <x v="425"/>
    <x v="1"/>
    <s v="United States"/>
    <s v="New York City"/>
    <x v="15"/>
    <n v="10009"/>
    <x v="3"/>
    <s v="TEC-PH-10000347"/>
    <x v="2"/>
    <s v="Phones"/>
    <x v="495"/>
    <n v="4.95"/>
    <n v="1"/>
    <n v="0"/>
    <n v="1.3365"/>
    <s v="Nov"/>
    <x v="6"/>
    <n v="1"/>
  </r>
  <r>
    <n v="2295"/>
    <s v="CA-2014-127929"/>
    <x v="3"/>
    <d v="2014-12-24T00:00:00"/>
    <d v="2014-12-28T00:00:00"/>
    <x v="1"/>
    <s v="FM-14215"/>
    <x v="524"/>
    <x v="1"/>
    <s v="United States"/>
    <s v="Middletown"/>
    <x v="29"/>
    <n v="6457"/>
    <x v="3"/>
    <s v="FUR-FU-10003708"/>
    <x v="0"/>
    <s v="Furnishings"/>
    <x v="71"/>
    <n v="181.95"/>
    <n v="3"/>
    <n v="0"/>
    <n v="38.209499999999998"/>
    <s v="Dec"/>
    <x v="22"/>
    <n v="1"/>
  </r>
  <r>
    <n v="2296"/>
    <s v="CA-2012-113145"/>
    <x v="1"/>
    <d v="2012-11-01T00:00:00"/>
    <d v="2012-11-05T00:00:00"/>
    <x v="1"/>
    <s v="VD-21670"/>
    <x v="104"/>
    <x v="0"/>
    <s v="United States"/>
    <s v="New York City"/>
    <x v="15"/>
    <n v="10011"/>
    <x v="3"/>
    <s v="OFF-PA-10002659"/>
    <x v="1"/>
    <s v="Paper"/>
    <x v="922"/>
    <n v="13.52"/>
    <n v="4"/>
    <n v="0"/>
    <n v="6.219199999999999"/>
    <s v="Nov"/>
    <x v="6"/>
    <n v="1"/>
  </r>
  <r>
    <n v="2297"/>
    <s v="CA-2012-113145"/>
    <x v="1"/>
    <d v="2012-11-01T00:00:00"/>
    <d v="2012-11-05T00:00:00"/>
    <x v="1"/>
    <s v="VD-21670"/>
    <x v="104"/>
    <x v="0"/>
    <s v="United States"/>
    <s v="New York City"/>
    <x v="15"/>
    <n v="10011"/>
    <x v="3"/>
    <s v="FUR-FU-10000965"/>
    <x v="0"/>
    <s v="Furnishings"/>
    <x v="682"/>
    <n v="259.7"/>
    <n v="5"/>
    <n v="0"/>
    <n v="106.477"/>
    <s v="Nov"/>
    <x v="6"/>
    <n v="0"/>
  </r>
  <r>
    <n v="2298"/>
    <s v="CA-2012-113145"/>
    <x v="1"/>
    <d v="2012-11-01T00:00:00"/>
    <d v="2012-11-05T00:00:00"/>
    <x v="1"/>
    <s v="VD-21670"/>
    <x v="104"/>
    <x v="0"/>
    <s v="United States"/>
    <s v="New York City"/>
    <x v="15"/>
    <n v="10011"/>
    <x v="3"/>
    <s v="TEC-PH-10001527"/>
    <x v="2"/>
    <s v="Phones"/>
    <x v="1276"/>
    <n v="42.95"/>
    <n v="1"/>
    <n v="0"/>
    <n v="1.2884999999999991"/>
    <s v="Nov"/>
    <x v="6"/>
    <n v="0"/>
  </r>
  <r>
    <n v="2299"/>
    <s v="CA-2012-113145"/>
    <x v="1"/>
    <d v="2012-11-01T00:00:00"/>
    <d v="2012-11-05T00:00:00"/>
    <x v="1"/>
    <s v="VD-21670"/>
    <x v="104"/>
    <x v="0"/>
    <s v="United States"/>
    <s v="New York City"/>
    <x v="15"/>
    <n v="10011"/>
    <x v="3"/>
    <s v="TEC-AC-10001838"/>
    <x v="2"/>
    <s v="Accessories"/>
    <x v="645"/>
    <n v="1399.93"/>
    <n v="7"/>
    <n v="0"/>
    <n v="601.96990000000005"/>
    <s v="Nov"/>
    <x v="6"/>
    <n v="0"/>
  </r>
  <r>
    <n v="2300"/>
    <s v="CA-2012-113145"/>
    <x v="1"/>
    <d v="2012-11-01T00:00:00"/>
    <d v="2012-11-05T00:00:00"/>
    <x v="1"/>
    <s v="VD-21670"/>
    <x v="104"/>
    <x v="0"/>
    <s v="United States"/>
    <s v="New York City"/>
    <x v="15"/>
    <n v="10011"/>
    <x v="3"/>
    <s v="TEC-PH-10002597"/>
    <x v="2"/>
    <s v="Phones"/>
    <x v="474"/>
    <n v="503.96"/>
    <n v="4"/>
    <n v="0"/>
    <n v="125.99000000000001"/>
    <s v="Nov"/>
    <x v="6"/>
    <n v="0"/>
  </r>
  <r>
    <n v="2301"/>
    <s v="CA-2011-162362"/>
    <x v="2"/>
    <d v="2011-11-14T00:00:00"/>
    <d v="2011-11-18T00:00:00"/>
    <x v="1"/>
    <s v="JL-15505"/>
    <x v="145"/>
    <x v="0"/>
    <s v="United States"/>
    <s v="Midland"/>
    <x v="12"/>
    <n v="48640"/>
    <x v="2"/>
    <s v="OFF-BI-10000756"/>
    <x v="1"/>
    <s v="Binders"/>
    <x v="15"/>
    <n v="12.72"/>
    <n v="3"/>
    <n v="0"/>
    <n v="6.36"/>
    <s v="Nov"/>
    <x v="7"/>
    <n v="1"/>
  </r>
  <r>
    <n v="2302"/>
    <s v="CA-2011-162362"/>
    <x v="2"/>
    <d v="2011-11-14T00:00:00"/>
    <d v="2011-11-18T00:00:00"/>
    <x v="1"/>
    <s v="JL-15505"/>
    <x v="145"/>
    <x v="0"/>
    <s v="United States"/>
    <s v="Midland"/>
    <x v="12"/>
    <n v="48640"/>
    <x v="2"/>
    <s v="OFF-BI-10000546"/>
    <x v="1"/>
    <s v="Binders"/>
    <x v="609"/>
    <n v="11.52"/>
    <n v="4"/>
    <n v="0"/>
    <n v="5.6448"/>
    <s v="Nov"/>
    <x v="7"/>
    <n v="0"/>
  </r>
  <r>
    <n v="2303"/>
    <s v="CA-2013-106558"/>
    <x v="0"/>
    <d v="2013-01-17T00:00:00"/>
    <d v="2013-01-21T00:00:00"/>
    <x v="1"/>
    <s v="DL-13495"/>
    <x v="393"/>
    <x v="1"/>
    <s v="United States"/>
    <s v="Columbus"/>
    <x v="32"/>
    <n v="31907"/>
    <x v="0"/>
    <s v="TEC-AC-10001142"/>
    <x v="2"/>
    <s v="Accessories"/>
    <x v="546"/>
    <n v="316"/>
    <n v="4"/>
    <n v="0"/>
    <n v="31.599999999999966"/>
    <s v="Jan"/>
    <x v="12"/>
    <n v="1"/>
  </r>
  <r>
    <n v="2304"/>
    <s v="CA-2014-157931"/>
    <x v="3"/>
    <d v="2014-09-18T00:00:00"/>
    <d v="2014-09-23T00:00:00"/>
    <x v="0"/>
    <s v="MO-17800"/>
    <x v="246"/>
    <x v="2"/>
    <s v="United States"/>
    <s v="Roswell"/>
    <x v="32"/>
    <n v="30076"/>
    <x v="0"/>
    <s v="FUR-CH-10000785"/>
    <x v="0"/>
    <s v="Chairs"/>
    <x v="320"/>
    <n v="723.92"/>
    <n v="4"/>
    <n v="0"/>
    <n v="188.2192"/>
    <s v="Sep"/>
    <x v="15"/>
    <n v="1"/>
  </r>
  <r>
    <n v="2305"/>
    <s v="CA-2014-157931"/>
    <x v="3"/>
    <d v="2014-09-18T00:00:00"/>
    <d v="2014-09-23T00:00:00"/>
    <x v="0"/>
    <s v="MO-17800"/>
    <x v="246"/>
    <x v="2"/>
    <s v="United States"/>
    <s v="Roswell"/>
    <x v="32"/>
    <n v="30076"/>
    <x v="0"/>
    <s v="OFF-PA-10000474"/>
    <x v="1"/>
    <s v="Paper"/>
    <x v="33"/>
    <n v="106.32"/>
    <n v="3"/>
    <n v="0"/>
    <n v="49.970399999999991"/>
    <s v="Sep"/>
    <x v="15"/>
    <n v="0"/>
  </r>
  <r>
    <n v="2306"/>
    <s v="CA-2013-115574"/>
    <x v="0"/>
    <d v="2013-12-24T00:00:00"/>
    <d v="2013-12-25T00:00:00"/>
    <x v="2"/>
    <s v="BP-11185"/>
    <x v="130"/>
    <x v="1"/>
    <s v="United States"/>
    <s v="Chicago"/>
    <x v="10"/>
    <n v="60623"/>
    <x v="2"/>
    <s v="FUR-BO-10003441"/>
    <x v="0"/>
    <s v="Bookcases"/>
    <x v="705"/>
    <n v="141.37199999999999"/>
    <n v="2"/>
    <n v="0.3"/>
    <n v="-14.137200000000014"/>
    <s v="Dec"/>
    <x v="5"/>
    <n v="1"/>
  </r>
  <r>
    <n v="2307"/>
    <s v="CA-2012-160794"/>
    <x v="1"/>
    <d v="2012-08-06T00:00:00"/>
    <d v="2012-08-08T00:00:00"/>
    <x v="2"/>
    <s v="MS-17980"/>
    <x v="99"/>
    <x v="1"/>
    <s v="United States"/>
    <s v="Houston"/>
    <x v="5"/>
    <n v="77041"/>
    <x v="2"/>
    <s v="OFF-PA-10004156"/>
    <x v="1"/>
    <s v="Paper"/>
    <x v="743"/>
    <n v="27.216000000000001"/>
    <n v="3"/>
    <n v="0.2"/>
    <n v="9.8657999999999983"/>
    <s v="Aug"/>
    <x v="37"/>
    <n v="1"/>
  </r>
  <r>
    <n v="2308"/>
    <s v="CA-2014-116225"/>
    <x v="3"/>
    <d v="2014-11-06T00:00:00"/>
    <d v="2014-11-10T00:00:00"/>
    <x v="1"/>
    <s v="SV-20935"/>
    <x v="603"/>
    <x v="0"/>
    <s v="United States"/>
    <s v="New York City"/>
    <x v="15"/>
    <n v="10009"/>
    <x v="3"/>
    <s v="TEC-AC-10001432"/>
    <x v="2"/>
    <s v="Accessories"/>
    <x v="471"/>
    <n v="390.75"/>
    <n v="5"/>
    <n v="0"/>
    <n v="171.93000000000006"/>
    <s v="Nov"/>
    <x v="23"/>
    <n v="1"/>
  </r>
  <r>
    <n v="2309"/>
    <s v="US-2014-120418"/>
    <x v="3"/>
    <d v="2014-06-12T00:00:00"/>
    <d v="2014-06-13T00:00:00"/>
    <x v="2"/>
    <s v="BC-11125"/>
    <x v="604"/>
    <x v="2"/>
    <s v="United States"/>
    <s v="Peoria"/>
    <x v="16"/>
    <n v="85345"/>
    <x v="1"/>
    <s v="FUR-CH-10001394"/>
    <x v="0"/>
    <s v="Chairs"/>
    <x v="648"/>
    <n v="280.79200000000003"/>
    <n v="1"/>
    <n v="0.2"/>
    <n v="35.098999999999961"/>
    <s v="Jun"/>
    <x v="27"/>
    <n v="1"/>
  </r>
  <r>
    <n v="2310"/>
    <s v="US-2014-120418"/>
    <x v="3"/>
    <d v="2014-06-12T00:00:00"/>
    <d v="2014-06-13T00:00:00"/>
    <x v="2"/>
    <s v="BC-11125"/>
    <x v="604"/>
    <x v="2"/>
    <s v="United States"/>
    <s v="Peoria"/>
    <x v="16"/>
    <n v="85345"/>
    <x v="1"/>
    <s v="OFF-ST-10002370"/>
    <x v="1"/>
    <s v="Storage"/>
    <x v="80"/>
    <n v="68.448000000000008"/>
    <n v="4"/>
    <n v="0.2"/>
    <n v="7.7003999999999948"/>
    <s v="Jun"/>
    <x v="27"/>
    <n v="0"/>
  </r>
  <r>
    <n v="2311"/>
    <s v="US-2014-120418"/>
    <x v="3"/>
    <d v="2014-06-12T00:00:00"/>
    <d v="2014-06-13T00:00:00"/>
    <x v="2"/>
    <s v="BC-11125"/>
    <x v="604"/>
    <x v="2"/>
    <s v="United States"/>
    <s v="Peoria"/>
    <x v="16"/>
    <n v="85345"/>
    <x v="1"/>
    <s v="OFF-AR-10002956"/>
    <x v="1"/>
    <s v="Art"/>
    <x v="660"/>
    <n v="88.04"/>
    <n v="5"/>
    <n v="0.2"/>
    <n v="6.602999999999998"/>
    <s v="Jun"/>
    <x v="27"/>
    <n v="0"/>
  </r>
  <r>
    <n v="2312"/>
    <s v="US-2014-120418"/>
    <x v="3"/>
    <d v="2014-06-12T00:00:00"/>
    <d v="2014-06-13T00:00:00"/>
    <x v="2"/>
    <s v="BC-11125"/>
    <x v="604"/>
    <x v="2"/>
    <s v="United States"/>
    <s v="Peoria"/>
    <x v="16"/>
    <n v="85345"/>
    <x v="1"/>
    <s v="OFF-AR-10001955"/>
    <x v="1"/>
    <s v="Art"/>
    <x v="1021"/>
    <n v="15.872"/>
    <n v="1"/>
    <n v="0.2"/>
    <n v="1.9839999999999982"/>
    <s v="Jun"/>
    <x v="27"/>
    <n v="0"/>
  </r>
  <r>
    <n v="2313"/>
    <s v="US-2014-120418"/>
    <x v="3"/>
    <d v="2014-06-12T00:00:00"/>
    <d v="2014-06-13T00:00:00"/>
    <x v="2"/>
    <s v="BC-11125"/>
    <x v="604"/>
    <x v="2"/>
    <s v="United States"/>
    <s v="Peoria"/>
    <x v="16"/>
    <n v="85345"/>
    <x v="1"/>
    <s v="OFF-ST-10001809"/>
    <x v="1"/>
    <s v="Storage"/>
    <x v="430"/>
    <n v="215.59200000000001"/>
    <n v="3"/>
    <n v="0.2"/>
    <n v="-48.508200000000009"/>
    <s v="Jun"/>
    <x v="27"/>
    <n v="0"/>
  </r>
  <r>
    <n v="2314"/>
    <s v="CA-2014-122035"/>
    <x v="3"/>
    <d v="2014-07-21T00:00:00"/>
    <d v="2014-07-26T00:00:00"/>
    <x v="1"/>
    <s v="EM-13825"/>
    <x v="605"/>
    <x v="1"/>
    <s v="United States"/>
    <s v="Sioux Falls"/>
    <x v="44"/>
    <n v="57103"/>
    <x v="2"/>
    <s v="OFF-LA-10004093"/>
    <x v="1"/>
    <s v="Labels"/>
    <x v="670"/>
    <n v="14.62"/>
    <n v="2"/>
    <n v="0"/>
    <n v="6.8713999999999995"/>
    <s v="Jul"/>
    <x v="10"/>
    <n v="1"/>
  </r>
  <r>
    <n v="2315"/>
    <s v="CA-2014-122035"/>
    <x v="3"/>
    <d v="2014-07-21T00:00:00"/>
    <d v="2014-07-26T00:00:00"/>
    <x v="1"/>
    <s v="EM-13825"/>
    <x v="605"/>
    <x v="1"/>
    <s v="United States"/>
    <s v="Sioux Falls"/>
    <x v="44"/>
    <n v="57103"/>
    <x v="2"/>
    <s v="OFF-AP-10002118"/>
    <x v="1"/>
    <s v="Appliances"/>
    <x v="77"/>
    <n v="416.32"/>
    <n v="2"/>
    <n v="0"/>
    <n v="112.40640000000002"/>
    <s v="Jul"/>
    <x v="10"/>
    <n v="0"/>
  </r>
  <r>
    <n v="2316"/>
    <s v="CA-2014-122035"/>
    <x v="3"/>
    <d v="2014-07-21T00:00:00"/>
    <d v="2014-07-26T00:00:00"/>
    <x v="1"/>
    <s v="EM-13825"/>
    <x v="605"/>
    <x v="1"/>
    <s v="United States"/>
    <s v="Sioux Falls"/>
    <x v="44"/>
    <n v="57103"/>
    <x v="2"/>
    <s v="OFF-BI-10000404"/>
    <x v="1"/>
    <s v="Binders"/>
    <x v="476"/>
    <n v="43"/>
    <n v="5"/>
    <n v="0"/>
    <n v="20.21"/>
    <s v="Jul"/>
    <x v="10"/>
    <n v="0"/>
  </r>
  <r>
    <n v="2317"/>
    <s v="CA-2014-122035"/>
    <x v="3"/>
    <d v="2014-07-21T00:00:00"/>
    <d v="2014-07-26T00:00:00"/>
    <x v="1"/>
    <s v="EM-13825"/>
    <x v="605"/>
    <x v="1"/>
    <s v="United States"/>
    <s v="Sioux Falls"/>
    <x v="44"/>
    <n v="57103"/>
    <x v="2"/>
    <s v="FUR-CH-10003833"/>
    <x v="0"/>
    <s v="Chairs"/>
    <x v="1200"/>
    <n v="182.94"/>
    <n v="3"/>
    <n v="0"/>
    <n v="27.440999999999995"/>
    <s v="Jul"/>
    <x v="10"/>
    <n v="0"/>
  </r>
  <r>
    <n v="2318"/>
    <s v="CA-2014-122035"/>
    <x v="3"/>
    <d v="2014-07-21T00:00:00"/>
    <d v="2014-07-26T00:00:00"/>
    <x v="1"/>
    <s v="EM-13825"/>
    <x v="605"/>
    <x v="1"/>
    <s v="United States"/>
    <s v="Sioux Falls"/>
    <x v="44"/>
    <n v="57103"/>
    <x v="2"/>
    <s v="OFF-BI-10002072"/>
    <x v="1"/>
    <s v="Binders"/>
    <x v="830"/>
    <n v="60.83"/>
    <n v="7"/>
    <n v="0"/>
    <n v="30.414999999999999"/>
    <s v="Jul"/>
    <x v="10"/>
    <n v="0"/>
  </r>
  <r>
    <n v="2319"/>
    <s v="CA-2014-122035"/>
    <x v="3"/>
    <d v="2014-07-21T00:00:00"/>
    <d v="2014-07-26T00:00:00"/>
    <x v="1"/>
    <s v="EM-13825"/>
    <x v="605"/>
    <x v="1"/>
    <s v="United States"/>
    <s v="Sioux Falls"/>
    <x v="44"/>
    <n v="57103"/>
    <x v="2"/>
    <s v="TEC-AC-10003095"/>
    <x v="2"/>
    <s v="Accessories"/>
    <x v="1277"/>
    <n v="389.97"/>
    <n v="3"/>
    <n v="0"/>
    <n v="132.58980000000003"/>
    <s v="Jul"/>
    <x v="10"/>
    <n v="0"/>
  </r>
  <r>
    <n v="2320"/>
    <s v="CA-2012-117828"/>
    <x v="1"/>
    <d v="2012-12-23T00:00:00"/>
    <d v="2012-12-26T00:00:00"/>
    <x v="2"/>
    <s v="BD-11500"/>
    <x v="214"/>
    <x v="0"/>
    <s v="United States"/>
    <s v="Richmond"/>
    <x v="17"/>
    <n v="23223"/>
    <x v="0"/>
    <s v="OFF-AP-10001563"/>
    <x v="1"/>
    <s v="Appliances"/>
    <x v="530"/>
    <n v="194.32"/>
    <n v="4"/>
    <n v="0"/>
    <n v="56.352799999999974"/>
    <s v="Dec"/>
    <x v="14"/>
    <n v="1"/>
  </r>
  <r>
    <n v="2321"/>
    <s v="CA-2014-165491"/>
    <x v="3"/>
    <d v="2014-03-21T00:00:00"/>
    <d v="2014-03-25T00:00:00"/>
    <x v="1"/>
    <s v="HW-14935"/>
    <x v="304"/>
    <x v="1"/>
    <s v="United States"/>
    <s v="Seattle"/>
    <x v="4"/>
    <n v="98115"/>
    <x v="1"/>
    <s v="TEC-AC-10000358"/>
    <x v="2"/>
    <s v="Accessories"/>
    <x v="1278"/>
    <n v="265.93"/>
    <n v="7"/>
    <n v="0"/>
    <n v="63.8232"/>
    <s v="Mar"/>
    <x v="42"/>
    <n v="1"/>
  </r>
  <r>
    <n v="2322"/>
    <s v="CA-2012-109470"/>
    <x v="1"/>
    <d v="2012-12-31T00:00:00"/>
    <d v="2013-01-03T00:00:00"/>
    <x v="0"/>
    <s v="KC-16255"/>
    <x v="346"/>
    <x v="1"/>
    <s v="United States"/>
    <s v="Henderson"/>
    <x v="0"/>
    <n v="42420"/>
    <x v="0"/>
    <s v="OFF-BI-10004492"/>
    <x v="1"/>
    <s v="Binders"/>
    <x v="347"/>
    <n v="94.74"/>
    <n v="3"/>
    <n v="0"/>
    <n v="44.527799999999992"/>
    <s v="Dec"/>
    <x v="14"/>
    <n v="1"/>
  </r>
  <r>
    <n v="2323"/>
    <s v="CA-2012-109470"/>
    <x v="1"/>
    <d v="2012-12-31T00:00:00"/>
    <d v="2013-01-03T00:00:00"/>
    <x v="0"/>
    <s v="KC-16255"/>
    <x v="346"/>
    <x v="1"/>
    <s v="United States"/>
    <s v="Henderson"/>
    <x v="0"/>
    <n v="42420"/>
    <x v="0"/>
    <s v="OFF-BI-10001072"/>
    <x v="1"/>
    <s v="Binders"/>
    <x v="277"/>
    <n v="60.64"/>
    <n v="4"/>
    <n v="0"/>
    <n v="27.894399999999997"/>
    <s v="Dec"/>
    <x v="14"/>
    <n v="0"/>
  </r>
  <r>
    <n v="2324"/>
    <s v="CA-2012-109470"/>
    <x v="1"/>
    <d v="2012-12-31T00:00:00"/>
    <d v="2013-01-03T00:00:00"/>
    <x v="0"/>
    <s v="KC-16255"/>
    <x v="346"/>
    <x v="1"/>
    <s v="United States"/>
    <s v="Henderson"/>
    <x v="0"/>
    <n v="42420"/>
    <x v="0"/>
    <s v="OFF-BI-10003707"/>
    <x v="1"/>
    <s v="Binders"/>
    <x v="776"/>
    <n v="76.3"/>
    <n v="5"/>
    <n v="0"/>
    <n v="38.15"/>
    <s v="Dec"/>
    <x v="14"/>
    <n v="0"/>
  </r>
  <r>
    <n v="2325"/>
    <s v="CA-2012-109470"/>
    <x v="1"/>
    <d v="2012-12-31T00:00:00"/>
    <d v="2013-01-03T00:00:00"/>
    <x v="0"/>
    <s v="KC-16255"/>
    <x v="346"/>
    <x v="1"/>
    <s v="United States"/>
    <s v="Henderson"/>
    <x v="0"/>
    <n v="42420"/>
    <x v="0"/>
    <s v="OFF-BI-10000977"/>
    <x v="1"/>
    <s v="Binders"/>
    <x v="982"/>
    <n v="364.79999999999995"/>
    <n v="12"/>
    <n v="0"/>
    <n v="167.80799999999999"/>
    <s v="Dec"/>
    <x v="14"/>
    <n v="0"/>
  </r>
  <r>
    <n v="2326"/>
    <s v="CA-2012-105102"/>
    <x v="1"/>
    <d v="2012-09-15T00:00:00"/>
    <d v="2012-09-19T00:00:00"/>
    <x v="0"/>
    <s v="BM-11575"/>
    <x v="606"/>
    <x v="1"/>
    <s v="United States"/>
    <s v="New York City"/>
    <x v="15"/>
    <n v="10035"/>
    <x v="3"/>
    <s v="OFF-BI-10002082"/>
    <x v="1"/>
    <s v="Binders"/>
    <x v="1173"/>
    <n v="79.872000000000014"/>
    <n v="3"/>
    <n v="0.2"/>
    <n v="29.951999999999998"/>
    <s v="Sep"/>
    <x v="11"/>
    <n v="1"/>
  </r>
  <r>
    <n v="2327"/>
    <s v="CA-2012-105102"/>
    <x v="1"/>
    <d v="2012-09-15T00:00:00"/>
    <d v="2012-09-19T00:00:00"/>
    <x v="0"/>
    <s v="BM-11575"/>
    <x v="606"/>
    <x v="1"/>
    <s v="United States"/>
    <s v="New York City"/>
    <x v="15"/>
    <n v="10035"/>
    <x v="3"/>
    <s v="FUR-BO-10004709"/>
    <x v="0"/>
    <s v="Bookcases"/>
    <x v="263"/>
    <n v="46.384"/>
    <n v="1"/>
    <n v="0.2"/>
    <n v="1.1596000000000011"/>
    <s v="Sep"/>
    <x v="11"/>
    <n v="0"/>
  </r>
  <r>
    <n v="2328"/>
    <s v="CA-2012-105102"/>
    <x v="1"/>
    <d v="2012-09-15T00:00:00"/>
    <d v="2012-09-19T00:00:00"/>
    <x v="0"/>
    <s v="BM-11575"/>
    <x v="606"/>
    <x v="1"/>
    <s v="United States"/>
    <s v="New York City"/>
    <x v="15"/>
    <n v="10035"/>
    <x v="3"/>
    <s v="OFF-PA-10002365"/>
    <x v="1"/>
    <s v="Paper"/>
    <x v="12"/>
    <n v="12.96"/>
    <n v="2"/>
    <n v="0"/>
    <n v="6.2208000000000006"/>
    <s v="Sep"/>
    <x v="11"/>
    <n v="0"/>
  </r>
  <r>
    <n v="2329"/>
    <s v="CA-2014-138422"/>
    <x v="3"/>
    <d v="2014-09-24T00:00:00"/>
    <d v="2014-09-27T00:00:00"/>
    <x v="2"/>
    <s v="KN-16705"/>
    <x v="607"/>
    <x v="2"/>
    <s v="United States"/>
    <s v="Fort Collins"/>
    <x v="22"/>
    <n v="80525"/>
    <x v="1"/>
    <s v="OFF-EN-10004147"/>
    <x v="1"/>
    <s v="Envelopes"/>
    <x v="1279"/>
    <n v="14.352000000000002"/>
    <n v="3"/>
    <n v="0.2"/>
    <n v="5.2026000000000003"/>
    <s v="Sep"/>
    <x v="15"/>
    <n v="1"/>
  </r>
  <r>
    <n v="2330"/>
    <s v="US-2012-147739"/>
    <x v="1"/>
    <d v="2012-12-25T00:00:00"/>
    <d v="2012-12-29T00:00:00"/>
    <x v="1"/>
    <s v="JD-16150"/>
    <x v="251"/>
    <x v="1"/>
    <s v="United States"/>
    <s v="Philadelphia"/>
    <x v="9"/>
    <n v="19140"/>
    <x v="3"/>
    <s v="FUR-FU-10001468"/>
    <x v="0"/>
    <s v="Furnishings"/>
    <x v="1280"/>
    <n v="547.13599999999997"/>
    <n v="4"/>
    <n v="0.2"/>
    <n v="-68.392000000000053"/>
    <s v="Dec"/>
    <x v="14"/>
    <n v="1"/>
  </r>
  <r>
    <n v="2331"/>
    <s v="CA-2013-155187"/>
    <x v="0"/>
    <d v="2013-09-25T00:00:00"/>
    <d v="2013-09-27T00:00:00"/>
    <x v="0"/>
    <s v="LA-16780"/>
    <x v="156"/>
    <x v="1"/>
    <s v="United States"/>
    <s v="Los Angeles"/>
    <x v="1"/>
    <n v="90004"/>
    <x v="1"/>
    <s v="OFF-ST-10000642"/>
    <x v="1"/>
    <s v="Storage"/>
    <x v="192"/>
    <n v="41.96"/>
    <n v="2"/>
    <n v="0"/>
    <n v="2.9371999999999971"/>
    <s v="Sep"/>
    <x v="21"/>
    <n v="1"/>
  </r>
  <r>
    <n v="2332"/>
    <s v="CA-2013-155187"/>
    <x v="0"/>
    <d v="2013-09-25T00:00:00"/>
    <d v="2013-09-27T00:00:00"/>
    <x v="0"/>
    <s v="LA-16780"/>
    <x v="156"/>
    <x v="1"/>
    <s v="United States"/>
    <s v="Los Angeles"/>
    <x v="1"/>
    <n v="90004"/>
    <x v="1"/>
    <s v="OFF-PA-10000380"/>
    <x v="1"/>
    <s v="Paper"/>
    <x v="1281"/>
    <n v="41.7"/>
    <n v="5"/>
    <n v="0"/>
    <n v="20.85"/>
    <s v="Sep"/>
    <x v="21"/>
    <n v="0"/>
  </r>
  <r>
    <n v="2333"/>
    <s v="CA-2014-169285"/>
    <x v="3"/>
    <d v="2014-03-22T00:00:00"/>
    <d v="2014-03-26T00:00:00"/>
    <x v="1"/>
    <s v="RW-19690"/>
    <x v="355"/>
    <x v="0"/>
    <s v="United States"/>
    <s v="Lafayette"/>
    <x v="14"/>
    <n v="47905"/>
    <x v="2"/>
    <s v="OFF-PA-10004071"/>
    <x v="1"/>
    <s v="Paper"/>
    <x v="412"/>
    <n v="277.39999999999998"/>
    <n v="5"/>
    <n v="0"/>
    <n v="133.15199999999999"/>
    <s v="Mar"/>
    <x v="42"/>
    <n v="1"/>
  </r>
  <r>
    <n v="2334"/>
    <s v="CA-2014-169285"/>
    <x v="3"/>
    <d v="2014-03-22T00:00:00"/>
    <d v="2014-03-26T00:00:00"/>
    <x v="1"/>
    <s v="RW-19690"/>
    <x v="355"/>
    <x v="0"/>
    <s v="United States"/>
    <s v="Lafayette"/>
    <x v="14"/>
    <n v="47905"/>
    <x v="2"/>
    <s v="OFF-PA-10004971"/>
    <x v="1"/>
    <s v="Paper"/>
    <x v="604"/>
    <n v="5.78"/>
    <n v="1"/>
    <n v="0"/>
    <n v="2.8322000000000003"/>
    <s v="Mar"/>
    <x v="42"/>
    <n v="0"/>
  </r>
  <r>
    <n v="2335"/>
    <s v="CA-2011-140886"/>
    <x v="2"/>
    <d v="2011-09-30T00:00:00"/>
    <d v="2011-10-04T00:00:00"/>
    <x v="1"/>
    <s v="KW-16570"/>
    <x v="608"/>
    <x v="0"/>
    <s v="United States"/>
    <s v="Clarksville"/>
    <x v="18"/>
    <n v="37042"/>
    <x v="0"/>
    <s v="OFF-AP-10000696"/>
    <x v="1"/>
    <s v="Appliances"/>
    <x v="332"/>
    <n v="69.216000000000008"/>
    <n v="6"/>
    <n v="0.2"/>
    <n v="11.247599999999995"/>
    <s v="Sep"/>
    <x v="30"/>
    <n v="1"/>
  </r>
  <r>
    <n v="2336"/>
    <s v="CA-2014-152695"/>
    <x v="3"/>
    <d v="2014-12-11T00:00:00"/>
    <d v="2014-12-11T00:00:00"/>
    <x v="3"/>
    <s v="CC-12220"/>
    <x v="417"/>
    <x v="0"/>
    <s v="United States"/>
    <s v="Fairfield"/>
    <x v="29"/>
    <n v="6824"/>
    <x v="3"/>
    <s v="OFF-EN-10004030"/>
    <x v="1"/>
    <s v="Envelopes"/>
    <x v="135"/>
    <n v="10.86"/>
    <n v="3"/>
    <n v="0"/>
    <n v="5.1042000000000005"/>
    <s v="Dec"/>
    <x v="22"/>
    <n v="1"/>
  </r>
  <r>
    <n v="2337"/>
    <s v="CA-2014-152695"/>
    <x v="3"/>
    <d v="2014-12-11T00:00:00"/>
    <d v="2014-12-11T00:00:00"/>
    <x v="3"/>
    <s v="CC-12220"/>
    <x v="417"/>
    <x v="0"/>
    <s v="United States"/>
    <s v="Fairfield"/>
    <x v="29"/>
    <n v="6824"/>
    <x v="3"/>
    <s v="OFF-AP-10000026"/>
    <x v="1"/>
    <s v="Appliances"/>
    <x v="1282"/>
    <n v="426.78999999999996"/>
    <n v="7"/>
    <n v="0"/>
    <n v="123.76909999999995"/>
    <s v="Dec"/>
    <x v="22"/>
    <n v="0"/>
  </r>
  <r>
    <n v="2338"/>
    <s v="CA-2011-110639"/>
    <x v="2"/>
    <d v="2011-08-23T00:00:00"/>
    <d v="2011-08-23T00:00:00"/>
    <x v="3"/>
    <s v="RH-19495"/>
    <x v="302"/>
    <x v="0"/>
    <s v="United States"/>
    <s v="New York City"/>
    <x v="15"/>
    <n v="10009"/>
    <x v="3"/>
    <s v="OFF-PA-10003936"/>
    <x v="1"/>
    <s v="Paper"/>
    <x v="1283"/>
    <n v="25.92"/>
    <n v="4"/>
    <n v="0"/>
    <n v="12.441600000000001"/>
    <s v="Aug"/>
    <x v="9"/>
    <n v="1"/>
  </r>
  <r>
    <n v="2339"/>
    <s v="CA-2011-110639"/>
    <x v="2"/>
    <d v="2011-08-23T00:00:00"/>
    <d v="2011-08-23T00:00:00"/>
    <x v="3"/>
    <s v="RH-19495"/>
    <x v="302"/>
    <x v="0"/>
    <s v="United States"/>
    <s v="New York City"/>
    <x v="15"/>
    <n v="10009"/>
    <x v="3"/>
    <s v="OFF-PA-10004530"/>
    <x v="1"/>
    <s v="Paper"/>
    <x v="491"/>
    <n v="45.92"/>
    <n v="4"/>
    <n v="0"/>
    <n v="22.500800000000002"/>
    <s v="Aug"/>
    <x v="9"/>
    <n v="0"/>
  </r>
  <r>
    <n v="2340"/>
    <s v="CA-2011-121727"/>
    <x v="2"/>
    <d v="2011-08-19T00:00:00"/>
    <d v="2011-08-24T00:00:00"/>
    <x v="1"/>
    <s v="JK-15625"/>
    <x v="600"/>
    <x v="0"/>
    <s v="United States"/>
    <s v="Columbus"/>
    <x v="24"/>
    <n v="43229"/>
    <x v="3"/>
    <s v="OFF-AR-10004930"/>
    <x v="1"/>
    <s v="Art"/>
    <x v="87"/>
    <n v="10.72"/>
    <n v="2"/>
    <n v="0.2"/>
    <n v="1.7419999999999987"/>
    <s v="Aug"/>
    <x v="9"/>
    <n v="1"/>
  </r>
  <r>
    <n v="2341"/>
    <s v="CA-2013-137736"/>
    <x v="0"/>
    <d v="2013-11-11T00:00:00"/>
    <d v="2013-11-16T00:00:00"/>
    <x v="1"/>
    <s v="DC-13285"/>
    <x v="290"/>
    <x v="0"/>
    <s v="United States"/>
    <s v="Warner Robins"/>
    <x v="32"/>
    <n v="31088"/>
    <x v="0"/>
    <s v="OFF-AR-10004999"/>
    <x v="1"/>
    <s v="Art"/>
    <x v="864"/>
    <n v="41.86"/>
    <n v="7"/>
    <n v="0"/>
    <n v="10.465"/>
    <s v="Nov"/>
    <x v="0"/>
    <n v="1"/>
  </r>
  <r>
    <n v="2342"/>
    <s v="US-2011-143231"/>
    <x v="2"/>
    <d v="2011-12-31T00:00:00"/>
    <d v="2012-01-03T00:00:00"/>
    <x v="2"/>
    <s v="GM-14455"/>
    <x v="39"/>
    <x v="2"/>
    <s v="United States"/>
    <s v="Franklin"/>
    <x v="31"/>
    <n v="2038"/>
    <x v="3"/>
    <s v="FUR-FU-10002501"/>
    <x v="0"/>
    <s v="Furnishings"/>
    <x v="1284"/>
    <n v="63.2"/>
    <n v="5"/>
    <n v="0"/>
    <n v="23.384"/>
    <s v="Dec"/>
    <x v="20"/>
    <n v="1"/>
  </r>
  <r>
    <n v="2343"/>
    <s v="US-2011-143231"/>
    <x v="2"/>
    <d v="2011-12-31T00:00:00"/>
    <d v="2012-01-03T00:00:00"/>
    <x v="2"/>
    <s v="GM-14455"/>
    <x v="39"/>
    <x v="2"/>
    <s v="United States"/>
    <s v="Franklin"/>
    <x v="31"/>
    <n v="2038"/>
    <x v="3"/>
    <s v="TEC-AC-10000358"/>
    <x v="2"/>
    <s v="Accessories"/>
    <x v="1278"/>
    <n v="113.97"/>
    <n v="3"/>
    <n v="0"/>
    <n v="27.352799999999998"/>
    <s v="Dec"/>
    <x v="20"/>
    <n v="0"/>
  </r>
  <r>
    <n v="2344"/>
    <s v="US-2011-155894"/>
    <x v="2"/>
    <d v="2011-07-26T00:00:00"/>
    <d v="2011-07-30T00:00:00"/>
    <x v="0"/>
    <s v="CL-11890"/>
    <x v="488"/>
    <x v="0"/>
    <s v="United States"/>
    <s v="Chicago"/>
    <x v="10"/>
    <n v="60623"/>
    <x v="2"/>
    <s v="OFF-ST-10004804"/>
    <x v="1"/>
    <s v="Storage"/>
    <x v="230"/>
    <n v="123.55199999999999"/>
    <n v="3"/>
    <n v="0.2"/>
    <n v="-29.343599999999995"/>
    <s v="Jul"/>
    <x v="39"/>
    <n v="1"/>
  </r>
  <r>
    <n v="2345"/>
    <s v="CA-2013-119025"/>
    <x v="0"/>
    <d v="2013-02-22T00:00:00"/>
    <d v="2013-02-28T00:00:00"/>
    <x v="1"/>
    <s v="PV-18985"/>
    <x v="391"/>
    <x v="2"/>
    <s v="United States"/>
    <s v="Milwaukee"/>
    <x v="6"/>
    <n v="53209"/>
    <x v="2"/>
    <s v="OFF-AP-10001205"/>
    <x v="1"/>
    <s v="Appliances"/>
    <x v="1285"/>
    <n v="490.32"/>
    <n v="9"/>
    <n v="0"/>
    <n v="137.28960000000004"/>
    <s v="Feb"/>
    <x v="47"/>
    <n v="1"/>
  </r>
  <r>
    <n v="2346"/>
    <s v="CA-2013-159373"/>
    <x v="0"/>
    <d v="2013-03-14T00:00:00"/>
    <d v="2013-03-19T00:00:00"/>
    <x v="1"/>
    <s v="LT-17110"/>
    <x v="299"/>
    <x v="0"/>
    <s v="United States"/>
    <s v="San Antonio"/>
    <x v="5"/>
    <n v="78207"/>
    <x v="2"/>
    <s v="OFF-PA-10000659"/>
    <x v="1"/>
    <s v="Paper"/>
    <x v="1286"/>
    <n v="70.08"/>
    <n v="5"/>
    <n v="0.2"/>
    <n v="24.527999999999995"/>
    <s v="Mar"/>
    <x v="17"/>
    <n v="1"/>
  </r>
  <r>
    <n v="2347"/>
    <s v="CA-2013-159373"/>
    <x v="0"/>
    <d v="2013-03-14T00:00:00"/>
    <d v="2013-03-19T00:00:00"/>
    <x v="1"/>
    <s v="LT-17110"/>
    <x v="299"/>
    <x v="0"/>
    <s v="United States"/>
    <s v="San Antonio"/>
    <x v="5"/>
    <n v="78207"/>
    <x v="2"/>
    <s v="OFF-BI-10004141"/>
    <x v="1"/>
    <s v="Binders"/>
    <x v="1287"/>
    <n v="1.2719999999999998"/>
    <n v="2"/>
    <n v="0.8"/>
    <n v="-2.1624000000000012"/>
    <s v="Mar"/>
    <x v="17"/>
    <n v="0"/>
  </r>
  <r>
    <n v="2348"/>
    <s v="CA-2013-159373"/>
    <x v="0"/>
    <d v="2013-03-14T00:00:00"/>
    <d v="2013-03-19T00:00:00"/>
    <x v="1"/>
    <s v="LT-17110"/>
    <x v="299"/>
    <x v="0"/>
    <s v="United States"/>
    <s v="San Antonio"/>
    <x v="5"/>
    <n v="78207"/>
    <x v="2"/>
    <s v="FUR-TA-10004619"/>
    <x v="0"/>
    <s v="Tables"/>
    <x v="882"/>
    <n v="557.58500000000004"/>
    <n v="5"/>
    <n v="0.3"/>
    <n v="0"/>
    <s v="Mar"/>
    <x v="17"/>
    <n v="0"/>
  </r>
  <r>
    <n v="2349"/>
    <s v="CA-2014-109701"/>
    <x v="3"/>
    <d v="2014-12-03T00:00:00"/>
    <d v="2014-12-04T00:00:00"/>
    <x v="3"/>
    <s v="AM-10360"/>
    <x v="87"/>
    <x v="1"/>
    <s v="United States"/>
    <s v="Los Angeles"/>
    <x v="1"/>
    <n v="90032"/>
    <x v="1"/>
    <s v="OFF-BI-10004187"/>
    <x v="1"/>
    <s v="Binders"/>
    <x v="33"/>
    <n v="9.0240000000000009"/>
    <n v="6"/>
    <n v="0.2"/>
    <n v="3.1583999999999985"/>
    <s v="Dec"/>
    <x v="22"/>
    <n v="1"/>
  </r>
  <r>
    <n v="2350"/>
    <s v="CA-2014-109701"/>
    <x v="3"/>
    <d v="2014-12-03T00:00:00"/>
    <d v="2014-12-04T00:00:00"/>
    <x v="3"/>
    <s v="AM-10360"/>
    <x v="87"/>
    <x v="1"/>
    <s v="United States"/>
    <s v="Los Angeles"/>
    <x v="1"/>
    <n v="90032"/>
    <x v="1"/>
    <s v="OFF-BI-10000632"/>
    <x v="1"/>
    <s v="Binders"/>
    <x v="1288"/>
    <n v="69.456000000000003"/>
    <n v="2"/>
    <n v="0.2"/>
    <n v="22.573199999999996"/>
    <s v="Dec"/>
    <x v="22"/>
    <n v="0"/>
  </r>
  <r>
    <n v="2351"/>
    <s v="CA-2014-109701"/>
    <x v="3"/>
    <d v="2014-12-03T00:00:00"/>
    <d v="2014-12-04T00:00:00"/>
    <x v="3"/>
    <s v="AM-10360"/>
    <x v="87"/>
    <x v="1"/>
    <s v="United States"/>
    <s v="Los Angeles"/>
    <x v="1"/>
    <n v="90032"/>
    <x v="1"/>
    <s v="OFF-PA-10003724"/>
    <x v="1"/>
    <s v="Paper"/>
    <x v="357"/>
    <n v="10.86"/>
    <n v="2"/>
    <n v="0"/>
    <n v="5.3213999999999997"/>
    <s v="Dec"/>
    <x v="22"/>
    <n v="0"/>
  </r>
  <r>
    <n v="2352"/>
    <s v="CA-2014-109701"/>
    <x v="3"/>
    <d v="2014-12-03T00:00:00"/>
    <d v="2014-12-04T00:00:00"/>
    <x v="3"/>
    <s v="AM-10360"/>
    <x v="87"/>
    <x v="1"/>
    <s v="United States"/>
    <s v="Los Angeles"/>
    <x v="1"/>
    <n v="90032"/>
    <x v="1"/>
    <s v="OFF-AP-10002765"/>
    <x v="1"/>
    <s v="Appliances"/>
    <x v="1252"/>
    <n v="79.47"/>
    <n v="3"/>
    <n v="0"/>
    <n v="22.251600000000003"/>
    <s v="Dec"/>
    <x v="22"/>
    <n v="0"/>
  </r>
  <r>
    <n v="2353"/>
    <s v="CA-2014-109701"/>
    <x v="3"/>
    <d v="2014-12-03T00:00:00"/>
    <d v="2014-12-04T00:00:00"/>
    <x v="3"/>
    <s v="AM-10360"/>
    <x v="87"/>
    <x v="1"/>
    <s v="United States"/>
    <s v="Los Angeles"/>
    <x v="1"/>
    <n v="90032"/>
    <x v="1"/>
    <s v="OFF-AR-10001868"/>
    <x v="1"/>
    <s v="Art"/>
    <x v="59"/>
    <n v="10.08"/>
    <n v="6"/>
    <n v="0"/>
    <n v="5.04"/>
    <s v="Dec"/>
    <x v="22"/>
    <n v="0"/>
  </r>
  <r>
    <n v="2354"/>
    <s v="CA-2012-111514"/>
    <x v="1"/>
    <d v="2012-08-31T00:00:00"/>
    <d v="2012-09-02T00:00:00"/>
    <x v="2"/>
    <s v="SC-20260"/>
    <x v="609"/>
    <x v="1"/>
    <s v="United States"/>
    <s v="San Francisco"/>
    <x v="1"/>
    <n v="94122"/>
    <x v="1"/>
    <s v="FUR-BO-10002545"/>
    <x v="0"/>
    <s v="Bookcases"/>
    <x v="37"/>
    <n v="1552.8309999999999"/>
    <n v="7"/>
    <n v="0.15"/>
    <n v="200.95460000000008"/>
    <s v="Aug"/>
    <x v="37"/>
    <n v="1"/>
  </r>
  <r>
    <n v="2355"/>
    <s v="CA-2012-111514"/>
    <x v="1"/>
    <d v="2012-08-31T00:00:00"/>
    <d v="2012-09-02T00:00:00"/>
    <x v="2"/>
    <s v="SC-20260"/>
    <x v="609"/>
    <x v="1"/>
    <s v="United States"/>
    <s v="San Francisco"/>
    <x v="1"/>
    <n v="94122"/>
    <x v="1"/>
    <s v="OFF-BI-10002735"/>
    <x v="1"/>
    <s v="Binders"/>
    <x v="141"/>
    <n v="137.24"/>
    <n v="5"/>
    <n v="0.2"/>
    <n v="46.3185"/>
    <s v="Aug"/>
    <x v="37"/>
    <n v="0"/>
  </r>
  <r>
    <n v="2356"/>
    <s v="CA-2012-111514"/>
    <x v="1"/>
    <d v="2012-08-31T00:00:00"/>
    <d v="2012-09-02T00:00:00"/>
    <x v="2"/>
    <s v="SC-20260"/>
    <x v="609"/>
    <x v="1"/>
    <s v="United States"/>
    <s v="San Francisco"/>
    <x v="1"/>
    <n v="94122"/>
    <x v="1"/>
    <s v="TEC-AC-10004864"/>
    <x v="2"/>
    <s v="Accessories"/>
    <x v="1289"/>
    <n v="36.51"/>
    <n v="1"/>
    <n v="0"/>
    <n v="15.699300000000001"/>
    <s v="Aug"/>
    <x v="37"/>
    <n v="0"/>
  </r>
  <r>
    <n v="2357"/>
    <s v="CA-2012-111514"/>
    <x v="1"/>
    <d v="2012-08-31T00:00:00"/>
    <d v="2012-09-02T00:00:00"/>
    <x v="2"/>
    <s v="SC-20260"/>
    <x v="609"/>
    <x v="1"/>
    <s v="United States"/>
    <s v="San Francisco"/>
    <x v="1"/>
    <n v="94122"/>
    <x v="1"/>
    <s v="TEC-MA-10000597"/>
    <x v="2"/>
    <s v="Machines"/>
    <x v="1290"/>
    <n v="239.976"/>
    <n v="3"/>
    <n v="0.2"/>
    <n v="80.991899999999987"/>
    <s v="Aug"/>
    <x v="37"/>
    <n v="0"/>
  </r>
  <r>
    <n v="2358"/>
    <s v="US-2011-148838"/>
    <x v="2"/>
    <d v="2011-03-17T00:00:00"/>
    <d v="2011-03-21T00:00:00"/>
    <x v="1"/>
    <s v="CP-12340"/>
    <x v="291"/>
    <x v="1"/>
    <s v="United States"/>
    <s v="New York City"/>
    <x v="15"/>
    <n v="10024"/>
    <x v="3"/>
    <s v="FUR-TA-10003473"/>
    <x v="0"/>
    <s v="Tables"/>
    <x v="214"/>
    <n v="1579.7460000000001"/>
    <n v="7"/>
    <n v="0.4"/>
    <n v="-447.59469999999988"/>
    <s v="Mar"/>
    <x v="34"/>
    <n v="1"/>
  </r>
  <r>
    <n v="2359"/>
    <s v="US-2011-148838"/>
    <x v="2"/>
    <d v="2011-03-17T00:00:00"/>
    <d v="2011-03-21T00:00:00"/>
    <x v="1"/>
    <s v="CP-12340"/>
    <x v="291"/>
    <x v="1"/>
    <s v="United States"/>
    <s v="New York City"/>
    <x v="15"/>
    <n v="10024"/>
    <x v="3"/>
    <s v="FUR-TA-10001950"/>
    <x v="0"/>
    <s v="Tables"/>
    <x v="1275"/>
    <n v="1071.576"/>
    <n v="4"/>
    <n v="0.4"/>
    <n v="-553.64760000000001"/>
    <s v="Mar"/>
    <x v="34"/>
    <n v="0"/>
  </r>
  <r>
    <n v="2360"/>
    <s v="US-2011-148838"/>
    <x v="2"/>
    <d v="2011-03-17T00:00:00"/>
    <d v="2011-03-21T00:00:00"/>
    <x v="1"/>
    <s v="CP-12340"/>
    <x v="291"/>
    <x v="1"/>
    <s v="United States"/>
    <s v="New York City"/>
    <x v="15"/>
    <n v="10024"/>
    <x v="3"/>
    <s v="FUR-TA-10004175"/>
    <x v="0"/>
    <s v="Tables"/>
    <x v="1146"/>
    <n v="613.90800000000002"/>
    <n v="3"/>
    <n v="0.4"/>
    <n v="-122.78160000000003"/>
    <s v="Mar"/>
    <x v="34"/>
    <n v="0"/>
  </r>
  <r>
    <n v="2361"/>
    <s v="US-2011-148838"/>
    <x v="2"/>
    <d v="2011-03-17T00:00:00"/>
    <d v="2011-03-21T00:00:00"/>
    <x v="1"/>
    <s v="CP-12340"/>
    <x v="291"/>
    <x v="1"/>
    <s v="United States"/>
    <s v="New York City"/>
    <x v="15"/>
    <n v="10024"/>
    <x v="3"/>
    <s v="OFF-PA-10002960"/>
    <x v="1"/>
    <s v="Paper"/>
    <x v="1291"/>
    <n v="34.86"/>
    <n v="7"/>
    <n v="0"/>
    <n v="16.3842"/>
    <s v="Mar"/>
    <x v="34"/>
    <n v="0"/>
  </r>
  <r>
    <n v="2362"/>
    <s v="US-2011-148838"/>
    <x v="2"/>
    <d v="2011-03-17T00:00:00"/>
    <d v="2011-03-21T00:00:00"/>
    <x v="1"/>
    <s v="CP-12340"/>
    <x v="291"/>
    <x v="1"/>
    <s v="United States"/>
    <s v="New York City"/>
    <x v="15"/>
    <n v="10024"/>
    <x v="3"/>
    <s v="OFF-PA-10000919"/>
    <x v="1"/>
    <s v="Paper"/>
    <x v="1292"/>
    <n v="155.04"/>
    <n v="4"/>
    <n v="0"/>
    <n v="75.9696"/>
    <s v="Mar"/>
    <x v="34"/>
    <n v="0"/>
  </r>
  <r>
    <n v="2363"/>
    <s v="CA-2014-136497"/>
    <x v="3"/>
    <d v="2014-04-17T00:00:00"/>
    <d v="2014-04-21T00:00:00"/>
    <x v="1"/>
    <s v="RF-19840"/>
    <x v="167"/>
    <x v="0"/>
    <s v="United States"/>
    <s v="Columbus"/>
    <x v="24"/>
    <n v="43229"/>
    <x v="3"/>
    <s v="OFF-BI-10001553"/>
    <x v="1"/>
    <s v="Binders"/>
    <x v="1293"/>
    <n v="13.710000000000003"/>
    <n v="5"/>
    <n v="0.7"/>
    <n v="-10.053999999999998"/>
    <s v="Apr"/>
    <x v="4"/>
    <n v="1"/>
  </r>
  <r>
    <n v="2364"/>
    <s v="US-2013-108637"/>
    <x v="0"/>
    <d v="2013-03-14T00:00:00"/>
    <d v="2013-03-19T00:00:00"/>
    <x v="1"/>
    <s v="AB-10060"/>
    <x v="144"/>
    <x v="2"/>
    <s v="United States"/>
    <s v="Waynesboro"/>
    <x v="17"/>
    <n v="22980"/>
    <x v="0"/>
    <s v="FUR-FU-10004864"/>
    <x v="0"/>
    <s v="Furnishings"/>
    <x v="436"/>
    <n v="127.88"/>
    <n v="2"/>
    <n v="0"/>
    <n v="40.921599999999998"/>
    <s v="Mar"/>
    <x v="17"/>
    <n v="1"/>
  </r>
  <r>
    <n v="2365"/>
    <s v="US-2013-108637"/>
    <x v="0"/>
    <d v="2013-03-14T00:00:00"/>
    <d v="2013-03-19T00:00:00"/>
    <x v="1"/>
    <s v="AB-10060"/>
    <x v="144"/>
    <x v="2"/>
    <s v="United States"/>
    <s v="Waynesboro"/>
    <x v="17"/>
    <n v="22980"/>
    <x v="0"/>
    <s v="OFF-AP-10004540"/>
    <x v="1"/>
    <s v="Appliances"/>
    <x v="1294"/>
    <n v="160.32"/>
    <n v="2"/>
    <n v="0"/>
    <n v="44.889600000000002"/>
    <s v="Mar"/>
    <x v="17"/>
    <n v="0"/>
  </r>
  <r>
    <n v="2366"/>
    <s v="US-2013-108637"/>
    <x v="0"/>
    <d v="2013-03-14T00:00:00"/>
    <d v="2013-03-19T00:00:00"/>
    <x v="1"/>
    <s v="AB-10060"/>
    <x v="144"/>
    <x v="2"/>
    <s v="United States"/>
    <s v="Waynesboro"/>
    <x v="17"/>
    <n v="22980"/>
    <x v="0"/>
    <s v="OFF-BI-10004965"/>
    <x v="1"/>
    <s v="Binders"/>
    <x v="1005"/>
    <n v="46"/>
    <n v="4"/>
    <n v="0"/>
    <n v="20.7"/>
    <s v="Mar"/>
    <x v="17"/>
    <n v="0"/>
  </r>
  <r>
    <n v="2367"/>
    <s v="CA-2011-102295"/>
    <x v="2"/>
    <d v="2011-11-24T00:00:00"/>
    <d v="2011-11-26T00:00:00"/>
    <x v="0"/>
    <s v="EH-13990"/>
    <x v="552"/>
    <x v="0"/>
    <s v="United States"/>
    <s v="Sacramento"/>
    <x v="1"/>
    <n v="95823"/>
    <x v="1"/>
    <s v="FUR-CH-10001714"/>
    <x v="0"/>
    <s v="Chairs"/>
    <x v="1295"/>
    <n v="120.71199999999999"/>
    <n v="1"/>
    <n v="0.2"/>
    <n v="-18.106799999999993"/>
    <s v="Nov"/>
    <x v="7"/>
    <n v="1"/>
  </r>
  <r>
    <n v="2368"/>
    <s v="CA-2014-123659"/>
    <x v="3"/>
    <d v="2014-02-11T00:00:00"/>
    <d v="2014-02-14T00:00:00"/>
    <x v="2"/>
    <s v="MN-17935"/>
    <x v="438"/>
    <x v="0"/>
    <s v="United States"/>
    <s v="Clinton"/>
    <x v="39"/>
    <n v="20735"/>
    <x v="3"/>
    <s v="OFF-PA-10002464"/>
    <x v="1"/>
    <s v="Paper"/>
    <x v="993"/>
    <n v="23.12"/>
    <n v="4"/>
    <n v="0"/>
    <n v="11.328800000000001"/>
    <s v="Feb"/>
    <x v="31"/>
    <n v="1"/>
  </r>
  <r>
    <n v="2369"/>
    <s v="US-2013-129469"/>
    <x v="0"/>
    <d v="2013-09-24T00:00:00"/>
    <d v="2013-09-28T00:00:00"/>
    <x v="1"/>
    <s v="KL-16555"/>
    <x v="126"/>
    <x v="1"/>
    <s v="United States"/>
    <s v="Fairfield"/>
    <x v="24"/>
    <n v="45014"/>
    <x v="3"/>
    <s v="FUR-FU-10002298"/>
    <x v="0"/>
    <s v="Furnishings"/>
    <x v="1296"/>
    <n v="532.70400000000006"/>
    <n v="6"/>
    <n v="0.2"/>
    <n v="-26.635200000000026"/>
    <s v="Sep"/>
    <x v="21"/>
    <n v="1"/>
  </r>
  <r>
    <n v="2370"/>
    <s v="US-2013-129469"/>
    <x v="0"/>
    <d v="2013-09-24T00:00:00"/>
    <d v="2013-09-28T00:00:00"/>
    <x v="1"/>
    <s v="KL-16555"/>
    <x v="126"/>
    <x v="1"/>
    <s v="United States"/>
    <s v="Fairfield"/>
    <x v="24"/>
    <n v="45014"/>
    <x v="3"/>
    <s v="OFF-AR-10000315"/>
    <x v="1"/>
    <s v="Art"/>
    <x v="1297"/>
    <n v="4.9119999999999999"/>
    <n v="2"/>
    <n v="0.2"/>
    <n v="0.30700000000000016"/>
    <s v="Sep"/>
    <x v="21"/>
    <n v="0"/>
  </r>
  <r>
    <n v="2371"/>
    <s v="CA-2014-155152"/>
    <x v="3"/>
    <d v="2014-07-08T00:00:00"/>
    <d v="2014-07-10T00:00:00"/>
    <x v="0"/>
    <s v="MP-17965"/>
    <x v="172"/>
    <x v="1"/>
    <s v="United States"/>
    <s v="Warwick"/>
    <x v="34"/>
    <n v="2886"/>
    <x v="3"/>
    <s v="TEC-AC-10004353"/>
    <x v="2"/>
    <s v="Accessories"/>
    <x v="717"/>
    <n v="252"/>
    <n v="4"/>
    <n v="0"/>
    <n v="93.240000000000009"/>
    <s v="Jul"/>
    <x v="10"/>
    <n v="1"/>
  </r>
  <r>
    <n v="2372"/>
    <s v="CA-2013-159940"/>
    <x v="0"/>
    <d v="2013-07-08T00:00:00"/>
    <d v="2013-07-12T00:00:00"/>
    <x v="0"/>
    <s v="BF-11020"/>
    <x v="292"/>
    <x v="1"/>
    <s v="United States"/>
    <s v="Aurora"/>
    <x v="10"/>
    <n v="60505"/>
    <x v="2"/>
    <s v="FUR-FU-10004973"/>
    <x v="0"/>
    <s v="Furnishings"/>
    <x v="1134"/>
    <n v="60.288000000000004"/>
    <n v="8"/>
    <n v="0.6"/>
    <n v="-27.129599999999996"/>
    <s v="Jul"/>
    <x v="16"/>
    <n v="1"/>
  </r>
  <r>
    <n v="2373"/>
    <s v="CA-2013-159940"/>
    <x v="0"/>
    <d v="2013-07-08T00:00:00"/>
    <d v="2013-07-12T00:00:00"/>
    <x v="0"/>
    <s v="BF-11020"/>
    <x v="292"/>
    <x v="1"/>
    <s v="United States"/>
    <s v="Aurora"/>
    <x v="10"/>
    <n v="60505"/>
    <x v="2"/>
    <s v="OFF-FA-10000936"/>
    <x v="1"/>
    <s v="Fasteners"/>
    <x v="1298"/>
    <n v="2.6320000000000001"/>
    <n v="1"/>
    <n v="0.2"/>
    <n v="0.8224999999999999"/>
    <s v="Jul"/>
    <x v="16"/>
    <n v="0"/>
  </r>
  <r>
    <n v="2374"/>
    <s v="CA-2013-159940"/>
    <x v="0"/>
    <d v="2013-07-08T00:00:00"/>
    <d v="2013-07-12T00:00:00"/>
    <x v="0"/>
    <s v="BF-11020"/>
    <x v="292"/>
    <x v="1"/>
    <s v="United States"/>
    <s v="Aurora"/>
    <x v="10"/>
    <n v="60505"/>
    <x v="2"/>
    <s v="OFF-PA-10001609"/>
    <x v="1"/>
    <s v="Paper"/>
    <x v="1107"/>
    <n v="23.688000000000002"/>
    <n v="9"/>
    <n v="0.2"/>
    <n v="7.698599999999999"/>
    <s v="Jul"/>
    <x v="16"/>
    <n v="0"/>
  </r>
  <r>
    <n v="2375"/>
    <s v="CA-2013-159940"/>
    <x v="0"/>
    <d v="2013-07-08T00:00:00"/>
    <d v="2013-07-12T00:00:00"/>
    <x v="0"/>
    <s v="BF-11020"/>
    <x v="292"/>
    <x v="1"/>
    <s v="United States"/>
    <s v="Aurora"/>
    <x v="10"/>
    <n v="60505"/>
    <x v="2"/>
    <s v="FUR-CH-10000785"/>
    <x v="0"/>
    <s v="Chairs"/>
    <x v="320"/>
    <n v="253.37199999999996"/>
    <n v="2"/>
    <n v="0.3"/>
    <n v="-14.478399999999993"/>
    <s v="Jul"/>
    <x v="16"/>
    <n v="0"/>
  </r>
  <r>
    <n v="2376"/>
    <s v="CA-2014-119669"/>
    <x v="3"/>
    <d v="2014-01-25T00:00:00"/>
    <d v="2014-01-31T00:00:00"/>
    <x v="1"/>
    <s v="TP-21130"/>
    <x v="236"/>
    <x v="0"/>
    <s v="United States"/>
    <s v="Smyrna"/>
    <x v="32"/>
    <n v="30080"/>
    <x v="0"/>
    <s v="OFF-FA-10000053"/>
    <x v="1"/>
    <s v="Fasteners"/>
    <x v="953"/>
    <n v="5.67"/>
    <n v="3"/>
    <n v="0"/>
    <n v="0.11340000000000017"/>
    <s v="Jan"/>
    <x v="44"/>
    <n v="1"/>
  </r>
  <r>
    <n v="2377"/>
    <s v="US-2011-164616"/>
    <x v="2"/>
    <d v="2011-08-19T00:00:00"/>
    <d v="2011-08-21T00:00:00"/>
    <x v="0"/>
    <s v="MS-17770"/>
    <x v="474"/>
    <x v="0"/>
    <s v="United States"/>
    <s v="Columbus"/>
    <x v="24"/>
    <n v="43229"/>
    <x v="3"/>
    <s v="OFF-BI-10001718"/>
    <x v="1"/>
    <s v="Binders"/>
    <x v="1216"/>
    <n v="76.77600000000001"/>
    <n v="4"/>
    <n v="0.7"/>
    <n v="-58.861599999999981"/>
    <s v="Aug"/>
    <x v="9"/>
    <n v="1"/>
  </r>
  <r>
    <n v="2378"/>
    <s v="US-2011-164616"/>
    <x v="2"/>
    <d v="2011-08-19T00:00:00"/>
    <d v="2011-08-21T00:00:00"/>
    <x v="0"/>
    <s v="MS-17770"/>
    <x v="474"/>
    <x v="0"/>
    <s v="United States"/>
    <s v="Columbus"/>
    <x v="24"/>
    <n v="43229"/>
    <x v="3"/>
    <s v="OFF-SU-10004768"/>
    <x v="1"/>
    <s v="Supplies"/>
    <x v="1299"/>
    <n v="9.1840000000000011"/>
    <n v="2"/>
    <n v="0.2"/>
    <n v="1.1479999999999988"/>
    <s v="Aug"/>
    <x v="9"/>
    <n v="0"/>
  </r>
  <r>
    <n v="2379"/>
    <s v="CA-2012-148628"/>
    <x v="1"/>
    <d v="2012-12-06T00:00:00"/>
    <d v="2012-12-11T00:00:00"/>
    <x v="1"/>
    <s v="KM-16375"/>
    <x v="454"/>
    <x v="2"/>
    <s v="United States"/>
    <s v="Thousand Oaks"/>
    <x v="1"/>
    <n v="91360"/>
    <x v="1"/>
    <s v="OFF-PA-10003883"/>
    <x v="1"/>
    <s v="Paper"/>
    <x v="1229"/>
    <n v="32.75"/>
    <n v="5"/>
    <n v="0"/>
    <n v="15.065"/>
    <s v="Dec"/>
    <x v="14"/>
    <n v="1"/>
  </r>
  <r>
    <n v="2380"/>
    <s v="CA-2013-118052"/>
    <x v="0"/>
    <d v="2013-05-07T00:00:00"/>
    <d v="2013-05-11T00:00:00"/>
    <x v="1"/>
    <s v="BE-11455"/>
    <x v="534"/>
    <x v="2"/>
    <s v="United States"/>
    <s v="Lorain"/>
    <x v="24"/>
    <n v="44052"/>
    <x v="3"/>
    <s v="OFF-FA-10004248"/>
    <x v="1"/>
    <s v="Fasteners"/>
    <x v="480"/>
    <n v="7.2160000000000002"/>
    <n v="2"/>
    <n v="0.2"/>
    <n v="1.7138000000000002"/>
    <s v="May"/>
    <x v="35"/>
    <n v="1"/>
  </r>
  <r>
    <n v="2381"/>
    <s v="CA-2013-118052"/>
    <x v="0"/>
    <d v="2013-05-07T00:00:00"/>
    <d v="2013-05-11T00:00:00"/>
    <x v="1"/>
    <s v="BE-11455"/>
    <x v="534"/>
    <x v="2"/>
    <s v="United States"/>
    <s v="Lorain"/>
    <x v="24"/>
    <n v="44052"/>
    <x v="3"/>
    <s v="OFF-PA-10002581"/>
    <x v="1"/>
    <s v="Paper"/>
    <x v="1300"/>
    <n v="49.568000000000005"/>
    <n v="2"/>
    <n v="0.2"/>
    <n v="15.489999999999997"/>
    <s v="May"/>
    <x v="35"/>
    <n v="0"/>
  </r>
  <r>
    <n v="2382"/>
    <s v="CA-2013-118052"/>
    <x v="0"/>
    <d v="2013-05-07T00:00:00"/>
    <d v="2013-05-11T00:00:00"/>
    <x v="1"/>
    <s v="BE-11455"/>
    <x v="534"/>
    <x v="2"/>
    <s v="United States"/>
    <s v="Lorain"/>
    <x v="24"/>
    <n v="44052"/>
    <x v="3"/>
    <s v="FUR-FU-10004848"/>
    <x v="0"/>
    <s v="Furnishings"/>
    <x v="1301"/>
    <n v="54.711999999999996"/>
    <n v="7"/>
    <n v="0.2"/>
    <n v="11.626299999999999"/>
    <s v="May"/>
    <x v="35"/>
    <n v="0"/>
  </r>
  <r>
    <n v="2383"/>
    <s v="US-2014-117534"/>
    <x v="3"/>
    <d v="2014-03-26T00:00:00"/>
    <d v="2014-03-27T00:00:00"/>
    <x v="2"/>
    <s v="CV-12295"/>
    <x v="610"/>
    <x v="0"/>
    <s v="United States"/>
    <s v="Fresno"/>
    <x v="1"/>
    <n v="93727"/>
    <x v="1"/>
    <s v="OFF-AP-10002403"/>
    <x v="1"/>
    <s v="Appliances"/>
    <x v="1302"/>
    <n v="176.04"/>
    <n v="4"/>
    <n v="0"/>
    <n v="45.770399999999995"/>
    <s v="Mar"/>
    <x v="42"/>
    <n v="1"/>
  </r>
  <r>
    <n v="2384"/>
    <s v="US-2014-117534"/>
    <x v="3"/>
    <d v="2014-03-26T00:00:00"/>
    <d v="2014-03-27T00:00:00"/>
    <x v="2"/>
    <s v="CV-12295"/>
    <x v="610"/>
    <x v="0"/>
    <s v="United States"/>
    <s v="Fresno"/>
    <x v="1"/>
    <n v="93727"/>
    <x v="1"/>
    <s v="OFF-AR-10003087"/>
    <x v="1"/>
    <s v="Art"/>
    <x v="33"/>
    <n v="16.02"/>
    <n v="9"/>
    <n v="0"/>
    <n v="4.4855999999999998"/>
    <s v="Mar"/>
    <x v="42"/>
    <n v="0"/>
  </r>
  <r>
    <n v="2385"/>
    <s v="US-2014-117534"/>
    <x v="3"/>
    <d v="2014-03-26T00:00:00"/>
    <d v="2014-03-27T00:00:00"/>
    <x v="2"/>
    <s v="CV-12295"/>
    <x v="610"/>
    <x v="0"/>
    <s v="United States"/>
    <s v="Fresno"/>
    <x v="1"/>
    <n v="93727"/>
    <x v="1"/>
    <s v="OFF-BI-10002026"/>
    <x v="1"/>
    <s v="Binders"/>
    <x v="903"/>
    <n v="185.92000000000002"/>
    <n v="4"/>
    <n v="0.2"/>
    <n v="62.74799999999999"/>
    <s v="Mar"/>
    <x v="42"/>
    <n v="0"/>
  </r>
  <r>
    <n v="2386"/>
    <s v="US-2014-117534"/>
    <x v="3"/>
    <d v="2014-03-26T00:00:00"/>
    <d v="2014-03-27T00:00:00"/>
    <x v="2"/>
    <s v="CV-12295"/>
    <x v="610"/>
    <x v="0"/>
    <s v="United States"/>
    <s v="Fresno"/>
    <x v="1"/>
    <n v="93727"/>
    <x v="1"/>
    <s v="TEC-PH-10000141"/>
    <x v="2"/>
    <s v="Phones"/>
    <x v="1303"/>
    <n v="211.16800000000001"/>
    <n v="4"/>
    <n v="0.2"/>
    <n v="15.837600000000009"/>
    <s v="Mar"/>
    <x v="42"/>
    <n v="0"/>
  </r>
  <r>
    <n v="2387"/>
    <s v="US-2014-117534"/>
    <x v="3"/>
    <d v="2014-03-26T00:00:00"/>
    <d v="2014-03-27T00:00:00"/>
    <x v="2"/>
    <s v="CV-12295"/>
    <x v="610"/>
    <x v="0"/>
    <s v="United States"/>
    <s v="Fresno"/>
    <x v="1"/>
    <n v="93727"/>
    <x v="1"/>
    <s v="TEC-CO-10000971"/>
    <x v="2"/>
    <s v="Copiers"/>
    <x v="1304"/>
    <n v="479.98400000000004"/>
    <n v="2"/>
    <n v="0.2"/>
    <n v="59.997999999999962"/>
    <s v="Mar"/>
    <x v="42"/>
    <n v="0"/>
  </r>
  <r>
    <n v="2388"/>
    <s v="CA-2012-145065"/>
    <x v="1"/>
    <d v="2012-12-12T00:00:00"/>
    <d v="2012-12-15T00:00:00"/>
    <x v="2"/>
    <s v="DK-13375"/>
    <x v="589"/>
    <x v="0"/>
    <s v="United States"/>
    <s v="San Diego"/>
    <x v="1"/>
    <n v="92105"/>
    <x v="1"/>
    <s v="OFF-FA-10001229"/>
    <x v="1"/>
    <s v="Fasteners"/>
    <x v="33"/>
    <n v="7.86"/>
    <n v="2"/>
    <n v="0"/>
    <n v="3.6155999999999997"/>
    <s v="Dec"/>
    <x v="14"/>
    <n v="1"/>
  </r>
  <r>
    <n v="2389"/>
    <s v="CA-2012-145065"/>
    <x v="1"/>
    <d v="2012-12-12T00:00:00"/>
    <d v="2012-12-15T00:00:00"/>
    <x v="2"/>
    <s v="DK-13375"/>
    <x v="589"/>
    <x v="0"/>
    <s v="United States"/>
    <s v="San Diego"/>
    <x v="1"/>
    <n v="92105"/>
    <x v="1"/>
    <s v="OFF-BI-10002437"/>
    <x v="1"/>
    <s v="Binders"/>
    <x v="1305"/>
    <n v="24.448"/>
    <n v="2"/>
    <n v="0.2"/>
    <n v="8.8623999999999992"/>
    <s v="Dec"/>
    <x v="14"/>
    <n v="0"/>
  </r>
  <r>
    <n v="2390"/>
    <s v="US-2012-127040"/>
    <x v="1"/>
    <d v="2012-12-06T00:00:00"/>
    <d v="2012-12-10T00:00:00"/>
    <x v="1"/>
    <s v="SG-20605"/>
    <x v="611"/>
    <x v="0"/>
    <s v="United States"/>
    <s v="New York City"/>
    <x v="15"/>
    <n v="10009"/>
    <x v="3"/>
    <s v="OFF-PA-10004255"/>
    <x v="1"/>
    <s v="Paper"/>
    <x v="1306"/>
    <n v="6.48"/>
    <n v="1"/>
    <n v="0"/>
    <n v="3.1104000000000003"/>
    <s v="Dec"/>
    <x v="14"/>
    <n v="1"/>
  </r>
  <r>
    <n v="2391"/>
    <s v="US-2012-127040"/>
    <x v="1"/>
    <d v="2012-12-06T00:00:00"/>
    <d v="2012-12-10T00:00:00"/>
    <x v="1"/>
    <s v="SG-20605"/>
    <x v="611"/>
    <x v="0"/>
    <s v="United States"/>
    <s v="New York City"/>
    <x v="15"/>
    <n v="10009"/>
    <x v="3"/>
    <s v="OFF-PA-10001184"/>
    <x v="1"/>
    <s v="Paper"/>
    <x v="1307"/>
    <n v="41.86"/>
    <n v="7"/>
    <n v="0"/>
    <n v="20.511400000000002"/>
    <s v="Dec"/>
    <x v="14"/>
    <n v="0"/>
  </r>
  <r>
    <n v="2392"/>
    <s v="US-2012-127040"/>
    <x v="1"/>
    <d v="2012-12-06T00:00:00"/>
    <d v="2012-12-10T00:00:00"/>
    <x v="1"/>
    <s v="SG-20605"/>
    <x v="611"/>
    <x v="0"/>
    <s v="United States"/>
    <s v="New York City"/>
    <x v="15"/>
    <n v="10009"/>
    <x v="3"/>
    <s v="TEC-AC-10002637"/>
    <x v="2"/>
    <s v="Accessories"/>
    <x v="1308"/>
    <n v="1619.91"/>
    <n v="9"/>
    <n v="0"/>
    <n v="97.194599999999923"/>
    <s v="Dec"/>
    <x v="14"/>
    <n v="0"/>
  </r>
  <r>
    <n v="2393"/>
    <s v="US-2012-127040"/>
    <x v="1"/>
    <d v="2012-12-06T00:00:00"/>
    <d v="2012-12-10T00:00:00"/>
    <x v="1"/>
    <s v="SG-20605"/>
    <x v="611"/>
    <x v="0"/>
    <s v="United States"/>
    <s v="New York City"/>
    <x v="15"/>
    <n v="10009"/>
    <x v="3"/>
    <s v="FUR-FU-10002878"/>
    <x v="0"/>
    <s v="Furnishings"/>
    <x v="1125"/>
    <n v="113.92"/>
    <n v="4"/>
    <n v="0"/>
    <n v="42.150400000000005"/>
    <s v="Dec"/>
    <x v="14"/>
    <n v="0"/>
  </r>
  <r>
    <n v="2394"/>
    <s v="CA-2013-128111"/>
    <x v="0"/>
    <d v="2013-03-18T00:00:00"/>
    <d v="2013-03-24T00:00:00"/>
    <x v="1"/>
    <s v="CS-12355"/>
    <x v="394"/>
    <x v="0"/>
    <s v="United States"/>
    <s v="Malden"/>
    <x v="31"/>
    <n v="2148"/>
    <x v="3"/>
    <s v="OFF-AR-10000588"/>
    <x v="1"/>
    <s v="Art"/>
    <x v="393"/>
    <n v="39.68"/>
    <n v="2"/>
    <n v="0"/>
    <n v="10.316800000000001"/>
    <s v="Mar"/>
    <x v="17"/>
    <n v="1"/>
  </r>
  <r>
    <n v="2395"/>
    <s v="CA-2012-137897"/>
    <x v="1"/>
    <d v="2012-11-14T00:00:00"/>
    <d v="2012-11-19T00:00:00"/>
    <x v="1"/>
    <s v="PJ-18835"/>
    <x v="601"/>
    <x v="1"/>
    <s v="United States"/>
    <s v="New York City"/>
    <x v="15"/>
    <n v="10035"/>
    <x v="3"/>
    <s v="TEC-AC-10002217"/>
    <x v="2"/>
    <s v="Accessories"/>
    <x v="1178"/>
    <n v="37.6"/>
    <n v="2"/>
    <n v="0"/>
    <n v="2.2560000000000002"/>
    <s v="Nov"/>
    <x v="6"/>
    <n v="1"/>
  </r>
  <r>
    <n v="2396"/>
    <s v="CA-2012-137897"/>
    <x v="1"/>
    <d v="2012-11-14T00:00:00"/>
    <d v="2012-11-19T00:00:00"/>
    <x v="1"/>
    <s v="PJ-18835"/>
    <x v="601"/>
    <x v="1"/>
    <s v="United States"/>
    <s v="New York City"/>
    <x v="15"/>
    <n v="10035"/>
    <x v="3"/>
    <s v="TEC-AC-10001267"/>
    <x v="2"/>
    <s v="Accessories"/>
    <x v="533"/>
    <n v="59.9"/>
    <n v="2"/>
    <n v="0"/>
    <n v="23.96"/>
    <s v="Nov"/>
    <x v="6"/>
    <n v="0"/>
  </r>
  <r>
    <n v="2397"/>
    <s v="CA-2012-137897"/>
    <x v="1"/>
    <d v="2012-11-14T00:00:00"/>
    <d v="2012-11-19T00:00:00"/>
    <x v="1"/>
    <s v="PJ-18835"/>
    <x v="601"/>
    <x v="1"/>
    <s v="United States"/>
    <s v="New York City"/>
    <x v="15"/>
    <n v="10035"/>
    <x v="3"/>
    <s v="OFF-PA-10004041"/>
    <x v="1"/>
    <s v="Paper"/>
    <x v="940"/>
    <n v="37"/>
    <n v="5"/>
    <n v="0"/>
    <n v="16.649999999999999"/>
    <s v="Nov"/>
    <x v="6"/>
    <n v="0"/>
  </r>
  <r>
    <n v="2398"/>
    <s v="CA-2014-169264"/>
    <x v="3"/>
    <d v="2014-08-15T00:00:00"/>
    <d v="2014-08-17T00:00:00"/>
    <x v="0"/>
    <s v="NP-18700"/>
    <x v="413"/>
    <x v="0"/>
    <s v="United States"/>
    <s v="San Francisco"/>
    <x v="1"/>
    <n v="94109"/>
    <x v="1"/>
    <s v="OFF-LA-10001613"/>
    <x v="1"/>
    <s v="Labels"/>
    <x v="736"/>
    <n v="5.76"/>
    <n v="2"/>
    <n v="0"/>
    <n v="2.8224"/>
    <s v="Aug"/>
    <x v="43"/>
    <n v="1"/>
  </r>
  <r>
    <n v="2399"/>
    <s v="CA-2014-169264"/>
    <x v="3"/>
    <d v="2014-08-15T00:00:00"/>
    <d v="2014-08-17T00:00:00"/>
    <x v="0"/>
    <s v="NP-18700"/>
    <x v="413"/>
    <x v="0"/>
    <s v="United States"/>
    <s v="San Francisco"/>
    <x v="1"/>
    <n v="94109"/>
    <x v="1"/>
    <s v="OFF-AR-10000246"/>
    <x v="1"/>
    <s v="Art"/>
    <x v="21"/>
    <n v="16.68"/>
    <n v="6"/>
    <n v="0"/>
    <n v="4.3367999999999993"/>
    <s v="Aug"/>
    <x v="43"/>
    <n v="0"/>
  </r>
  <r>
    <n v="2400"/>
    <s v="CA-2014-147361"/>
    <x v="3"/>
    <d v="2014-09-10T00:00:00"/>
    <d v="2014-09-16T00:00:00"/>
    <x v="1"/>
    <s v="SB-20290"/>
    <x v="115"/>
    <x v="1"/>
    <s v="United States"/>
    <s v="Florence"/>
    <x v="20"/>
    <n v="29501"/>
    <x v="0"/>
    <s v="OFF-ST-10001809"/>
    <x v="1"/>
    <s v="Storage"/>
    <x v="430"/>
    <n v="628.80999999999995"/>
    <n v="7"/>
    <n v="0"/>
    <n v="12.576199999999986"/>
    <s v="Sep"/>
    <x v="15"/>
    <n v="1"/>
  </r>
  <r>
    <n v="2401"/>
    <s v="CA-2014-147361"/>
    <x v="3"/>
    <d v="2014-09-10T00:00:00"/>
    <d v="2014-09-16T00:00:00"/>
    <x v="1"/>
    <s v="SB-20290"/>
    <x v="115"/>
    <x v="1"/>
    <s v="United States"/>
    <s v="Florence"/>
    <x v="20"/>
    <n v="29501"/>
    <x v="0"/>
    <s v="OFF-ST-10002214"/>
    <x v="1"/>
    <s v="Storage"/>
    <x v="994"/>
    <n v="56.449999999999996"/>
    <n v="5"/>
    <n v="0"/>
    <n v="14.676999999999998"/>
    <s v="Sep"/>
    <x v="15"/>
    <n v="0"/>
  </r>
  <r>
    <n v="2402"/>
    <s v="CA-2014-145877"/>
    <x v="3"/>
    <d v="2014-04-02T00:00:00"/>
    <d v="2014-04-05T00:00:00"/>
    <x v="0"/>
    <s v="AS-10090"/>
    <x v="548"/>
    <x v="0"/>
    <s v="United States"/>
    <s v="Springfield"/>
    <x v="25"/>
    <n v="65807"/>
    <x v="2"/>
    <s v="OFF-ST-10000649"/>
    <x v="1"/>
    <s v="Storage"/>
    <x v="937"/>
    <n v="94.199999999999989"/>
    <n v="6"/>
    <n v="0"/>
    <n v="23.550000000000004"/>
    <s v="Apr"/>
    <x v="4"/>
    <n v="1"/>
  </r>
  <r>
    <n v="2403"/>
    <s v="CA-2014-145877"/>
    <x v="3"/>
    <d v="2014-04-02T00:00:00"/>
    <d v="2014-04-05T00:00:00"/>
    <x v="0"/>
    <s v="AS-10090"/>
    <x v="548"/>
    <x v="0"/>
    <s v="United States"/>
    <s v="Springfield"/>
    <x v="25"/>
    <n v="65807"/>
    <x v="2"/>
    <s v="OFF-EN-10001990"/>
    <x v="1"/>
    <s v="Envelopes"/>
    <x v="33"/>
    <n v="28.4"/>
    <n v="5"/>
    <n v="0"/>
    <n v="13.347999999999997"/>
    <s v="Apr"/>
    <x v="4"/>
    <n v="0"/>
  </r>
  <r>
    <n v="2404"/>
    <s v="US-2013-110170"/>
    <x v="0"/>
    <d v="2013-09-28T00:00:00"/>
    <d v="2013-10-04T00:00:00"/>
    <x v="1"/>
    <s v="HM-14860"/>
    <x v="447"/>
    <x v="1"/>
    <s v="United States"/>
    <s v="Huntsville"/>
    <x v="5"/>
    <n v="77340"/>
    <x v="2"/>
    <s v="FUR-BO-10000780"/>
    <x v="0"/>
    <s v="Bookcases"/>
    <x v="1309"/>
    <n v="956.6647999999999"/>
    <n v="7"/>
    <n v="0.32"/>
    <n v="-225.09759999999991"/>
    <s v="Sep"/>
    <x v="21"/>
    <n v="1"/>
  </r>
  <r>
    <n v="2405"/>
    <s v="CA-2014-108574"/>
    <x v="3"/>
    <d v="2014-10-08T00:00:00"/>
    <d v="2014-10-12T00:00:00"/>
    <x v="1"/>
    <s v="MG-18145"/>
    <x v="207"/>
    <x v="0"/>
    <s v="United States"/>
    <s v="Los Angeles"/>
    <x v="1"/>
    <n v="90045"/>
    <x v="1"/>
    <s v="TEC-AC-10002049"/>
    <x v="2"/>
    <s v="Accessories"/>
    <x v="688"/>
    <n v="1115.9099999999999"/>
    <n v="9"/>
    <n v="0"/>
    <n v="200.86379999999991"/>
    <s v="Oct"/>
    <x v="13"/>
    <n v="1"/>
  </r>
  <r>
    <n v="2406"/>
    <s v="CA-2014-108574"/>
    <x v="3"/>
    <d v="2014-10-08T00:00:00"/>
    <d v="2014-10-12T00:00:00"/>
    <x v="1"/>
    <s v="MG-18145"/>
    <x v="207"/>
    <x v="0"/>
    <s v="United States"/>
    <s v="Los Angeles"/>
    <x v="1"/>
    <n v="90045"/>
    <x v="1"/>
    <s v="TEC-PH-10003555"/>
    <x v="2"/>
    <s v="Phones"/>
    <x v="457"/>
    <n v="128.744"/>
    <n v="7"/>
    <n v="0.2"/>
    <n v="-28.967399999999991"/>
    <s v="Oct"/>
    <x v="13"/>
    <n v="0"/>
  </r>
  <r>
    <n v="2407"/>
    <s v="CA-2014-108574"/>
    <x v="3"/>
    <d v="2014-10-08T00:00:00"/>
    <d v="2014-10-12T00:00:00"/>
    <x v="1"/>
    <s v="MG-18145"/>
    <x v="207"/>
    <x v="0"/>
    <s v="United States"/>
    <s v="Los Angeles"/>
    <x v="1"/>
    <n v="90045"/>
    <x v="1"/>
    <s v="TEC-PH-10000702"/>
    <x v="2"/>
    <s v="Phones"/>
    <x v="309"/>
    <n v="79.920000000000016"/>
    <n v="10"/>
    <n v="0.2"/>
    <n v="26.972999999999992"/>
    <s v="Oct"/>
    <x v="13"/>
    <n v="0"/>
  </r>
  <r>
    <n v="2408"/>
    <s v="CA-2014-144589"/>
    <x v="3"/>
    <d v="2014-01-21T00:00:00"/>
    <d v="2014-01-26T00:00:00"/>
    <x v="1"/>
    <s v="TM-21010"/>
    <x v="612"/>
    <x v="0"/>
    <s v="United States"/>
    <s v="San Francisco"/>
    <x v="1"/>
    <n v="94122"/>
    <x v="1"/>
    <s v="OFF-AR-10003631"/>
    <x v="1"/>
    <s v="Art"/>
    <x v="33"/>
    <n v="24.2"/>
    <n v="5"/>
    <n v="0"/>
    <n v="7.9859999999999998"/>
    <s v="Jan"/>
    <x v="44"/>
    <n v="1"/>
  </r>
  <r>
    <n v="2409"/>
    <s v="CA-2014-144589"/>
    <x v="3"/>
    <d v="2014-01-21T00:00:00"/>
    <d v="2014-01-26T00:00:00"/>
    <x v="1"/>
    <s v="TM-21010"/>
    <x v="612"/>
    <x v="0"/>
    <s v="United States"/>
    <s v="San Francisco"/>
    <x v="1"/>
    <n v="94122"/>
    <x v="1"/>
    <s v="TEC-PH-10003072"/>
    <x v="2"/>
    <s v="Phones"/>
    <x v="1310"/>
    <n v="359.97600000000006"/>
    <n v="3"/>
    <n v="0.2"/>
    <n v="130.49130000000002"/>
    <s v="Jan"/>
    <x v="44"/>
    <n v="0"/>
  </r>
  <r>
    <n v="2410"/>
    <s v="CA-2014-155985"/>
    <x v="3"/>
    <d v="2014-03-24T00:00:00"/>
    <d v="2014-03-26T00:00:00"/>
    <x v="2"/>
    <s v="BE-11335"/>
    <x v="336"/>
    <x v="2"/>
    <s v="United States"/>
    <s v="San Francisco"/>
    <x v="1"/>
    <n v="94122"/>
    <x v="1"/>
    <s v="FUR-FU-10000758"/>
    <x v="0"/>
    <s v="Furnishings"/>
    <x v="1073"/>
    <n v="211.84"/>
    <n v="8"/>
    <n v="0"/>
    <n v="76.262399999999985"/>
    <s v="Mar"/>
    <x v="42"/>
    <n v="1"/>
  </r>
  <r>
    <n v="2411"/>
    <s v="CA-2011-162684"/>
    <x v="2"/>
    <d v="2011-08-01T00:00:00"/>
    <d v="2011-08-06T00:00:00"/>
    <x v="1"/>
    <s v="AS-10630"/>
    <x v="357"/>
    <x v="2"/>
    <s v="United States"/>
    <s v="Philadelphia"/>
    <x v="9"/>
    <n v="19120"/>
    <x v="3"/>
    <s v="OFF-FA-10000992"/>
    <x v="1"/>
    <s v="Fasteners"/>
    <x v="1033"/>
    <n v="5.68"/>
    <n v="2"/>
    <n v="0.2"/>
    <n v="1.9169999999999998"/>
    <s v="Aug"/>
    <x v="9"/>
    <n v="1"/>
  </r>
  <r>
    <n v="2412"/>
    <s v="CA-2012-142041"/>
    <x v="1"/>
    <d v="2012-06-07T00:00:00"/>
    <d v="2012-06-09T00:00:00"/>
    <x v="0"/>
    <s v="EM-13810"/>
    <x v="613"/>
    <x v="1"/>
    <s v="United States"/>
    <s v="Los Angeles"/>
    <x v="1"/>
    <n v="90036"/>
    <x v="1"/>
    <s v="OFF-BI-10004187"/>
    <x v="1"/>
    <s v="Binders"/>
    <x v="33"/>
    <n v="7.52"/>
    <n v="5"/>
    <n v="0.2"/>
    <n v="2.6319999999999997"/>
    <s v="Jun"/>
    <x v="40"/>
    <n v="1"/>
  </r>
  <r>
    <n v="2413"/>
    <s v="CA-2011-151295"/>
    <x v="2"/>
    <d v="2011-11-12T00:00:00"/>
    <d v="2011-11-16T00:00:00"/>
    <x v="1"/>
    <s v="JA-15970"/>
    <x v="350"/>
    <x v="0"/>
    <s v="United States"/>
    <s v="Los Angeles"/>
    <x v="1"/>
    <n v="90045"/>
    <x v="1"/>
    <s v="OFF-PA-10001947"/>
    <x v="1"/>
    <s v="Paper"/>
    <x v="354"/>
    <n v="11.96"/>
    <n v="2"/>
    <n v="0"/>
    <n v="5.8604000000000003"/>
    <s v="Nov"/>
    <x v="7"/>
    <n v="1"/>
  </r>
  <r>
    <n v="2414"/>
    <s v="CA-2011-151295"/>
    <x v="2"/>
    <d v="2011-11-12T00:00:00"/>
    <d v="2011-11-16T00:00:00"/>
    <x v="1"/>
    <s v="JA-15970"/>
    <x v="350"/>
    <x v="0"/>
    <s v="United States"/>
    <s v="Los Angeles"/>
    <x v="1"/>
    <n v="90045"/>
    <x v="1"/>
    <s v="FUR-TA-10002356"/>
    <x v="0"/>
    <s v="Tables"/>
    <x v="728"/>
    <n v="629.06400000000008"/>
    <n v="3"/>
    <n v="0.2"/>
    <n v="31.453199999999953"/>
    <s v="Nov"/>
    <x v="7"/>
    <n v="0"/>
  </r>
  <r>
    <n v="2415"/>
    <s v="CA-2013-156300"/>
    <x v="0"/>
    <d v="2013-12-30T00:00:00"/>
    <d v="2014-01-03T00:00:00"/>
    <x v="1"/>
    <s v="TB-21595"/>
    <x v="180"/>
    <x v="0"/>
    <s v="United States"/>
    <s v="Milwaukee"/>
    <x v="6"/>
    <n v="53209"/>
    <x v="2"/>
    <s v="FUR-CH-10001714"/>
    <x v="0"/>
    <s v="Chairs"/>
    <x v="1295"/>
    <n v="754.44999999999993"/>
    <n v="5"/>
    <n v="0"/>
    <n v="60.356000000000023"/>
    <s v="Dec"/>
    <x v="5"/>
    <n v="1"/>
  </r>
  <r>
    <n v="2416"/>
    <s v="CA-2012-146087"/>
    <x v="1"/>
    <d v="2012-07-06T00:00:00"/>
    <d v="2012-07-11T00:00:00"/>
    <x v="1"/>
    <s v="PP-18955"/>
    <x v="452"/>
    <x v="2"/>
    <s v="United States"/>
    <s v="Holyoke"/>
    <x v="31"/>
    <n v="1040"/>
    <x v="3"/>
    <s v="FUR-BO-10002824"/>
    <x v="0"/>
    <s v="Bookcases"/>
    <x v="410"/>
    <n v="301.95999999999998"/>
    <n v="2"/>
    <n v="0"/>
    <n v="60.391999999999996"/>
    <s v="Jul"/>
    <x v="38"/>
    <n v="1"/>
  </r>
  <r>
    <n v="2417"/>
    <s v="CA-2014-168655"/>
    <x v="3"/>
    <d v="2014-10-13T00:00:00"/>
    <d v="2014-10-19T00:00:00"/>
    <x v="1"/>
    <s v="ML-18040"/>
    <x v="614"/>
    <x v="1"/>
    <s v="United States"/>
    <s v="Albuquerque"/>
    <x v="27"/>
    <n v="87105"/>
    <x v="1"/>
    <s v="TEC-AC-10002842"/>
    <x v="2"/>
    <s v="Accessories"/>
    <x v="1176"/>
    <n v="595"/>
    <n v="5"/>
    <n v="0"/>
    <n v="95.200000000000031"/>
    <s v="Oct"/>
    <x v="13"/>
    <n v="1"/>
  </r>
  <r>
    <n v="2418"/>
    <s v="CA-2014-168655"/>
    <x v="3"/>
    <d v="2014-10-13T00:00:00"/>
    <d v="2014-10-19T00:00:00"/>
    <x v="1"/>
    <s v="ML-18040"/>
    <x v="614"/>
    <x v="1"/>
    <s v="United States"/>
    <s v="Albuquerque"/>
    <x v="27"/>
    <n v="87105"/>
    <x v="1"/>
    <s v="OFF-BI-10002082"/>
    <x v="1"/>
    <s v="Binders"/>
    <x v="1173"/>
    <n v="79.872000000000014"/>
    <n v="3"/>
    <n v="0.2"/>
    <n v="29.951999999999998"/>
    <s v="Oct"/>
    <x v="13"/>
    <n v="0"/>
  </r>
  <r>
    <n v="2419"/>
    <s v="CA-2013-107202"/>
    <x v="0"/>
    <d v="2013-05-22T00:00:00"/>
    <d v="2013-05-29T00:00:00"/>
    <x v="1"/>
    <s v="LC-16930"/>
    <x v="18"/>
    <x v="1"/>
    <s v="United States"/>
    <s v="Sparks"/>
    <x v="33"/>
    <n v="89431"/>
    <x v="1"/>
    <s v="TEC-MA-10000112"/>
    <x v="2"/>
    <s v="Machines"/>
    <x v="1311"/>
    <n v="2396.4"/>
    <n v="10"/>
    <n v="0.2"/>
    <n v="179.73000000000013"/>
    <s v="May"/>
    <x v="35"/>
    <n v="1"/>
  </r>
  <r>
    <n v="2420"/>
    <s v="CA-2014-159597"/>
    <x v="3"/>
    <d v="2014-11-10T00:00:00"/>
    <d v="2014-11-15T00:00:00"/>
    <x v="1"/>
    <s v="MC-17590"/>
    <x v="565"/>
    <x v="1"/>
    <s v="United States"/>
    <s v="Coachella"/>
    <x v="1"/>
    <n v="92236"/>
    <x v="1"/>
    <s v="OFF-ST-10002289"/>
    <x v="1"/>
    <s v="Storage"/>
    <x v="951"/>
    <n v="63.56"/>
    <n v="2"/>
    <n v="0"/>
    <n v="3.1779999999999973"/>
    <s v="Nov"/>
    <x v="23"/>
    <n v="1"/>
  </r>
  <r>
    <n v="2421"/>
    <s v="CA-2014-159597"/>
    <x v="3"/>
    <d v="2014-11-10T00:00:00"/>
    <d v="2014-11-15T00:00:00"/>
    <x v="1"/>
    <s v="MC-17590"/>
    <x v="565"/>
    <x v="1"/>
    <s v="United States"/>
    <s v="Coachella"/>
    <x v="1"/>
    <n v="92236"/>
    <x v="1"/>
    <s v="TEC-AC-10004171"/>
    <x v="2"/>
    <s v="Accessories"/>
    <x v="1312"/>
    <n v="99.99"/>
    <n v="1"/>
    <n v="0"/>
    <n v="43.995600000000003"/>
    <s v="Nov"/>
    <x v="23"/>
    <n v="0"/>
  </r>
  <r>
    <n v="2422"/>
    <s v="CA-2013-155551"/>
    <x v="0"/>
    <d v="2013-04-19T00:00:00"/>
    <d v="2013-04-24T00:00:00"/>
    <x v="1"/>
    <s v="CR-12580"/>
    <x v="615"/>
    <x v="2"/>
    <s v="United States"/>
    <s v="Elmhurst"/>
    <x v="10"/>
    <n v="60126"/>
    <x v="2"/>
    <s v="OFF-ST-10003656"/>
    <x v="1"/>
    <s v="Storage"/>
    <x v="82"/>
    <n v="230.376"/>
    <n v="3"/>
    <n v="0.2"/>
    <n v="-48.954900000000002"/>
    <s v="Apr"/>
    <x v="25"/>
    <n v="1"/>
  </r>
  <r>
    <n v="2423"/>
    <s v="CA-2013-155551"/>
    <x v="0"/>
    <d v="2013-04-19T00:00:00"/>
    <d v="2013-04-24T00:00:00"/>
    <x v="1"/>
    <s v="CR-12580"/>
    <x v="615"/>
    <x v="2"/>
    <s v="United States"/>
    <s v="Elmhurst"/>
    <x v="10"/>
    <n v="60126"/>
    <x v="2"/>
    <s v="OFF-PA-10001560"/>
    <x v="1"/>
    <s v="Paper"/>
    <x v="664"/>
    <n v="9.6640000000000015"/>
    <n v="2"/>
    <n v="0.2"/>
    <n v="3.2615999999999996"/>
    <s v="Apr"/>
    <x v="25"/>
    <n v="0"/>
  </r>
  <r>
    <n v="2424"/>
    <s v="US-2014-147669"/>
    <x v="3"/>
    <d v="2014-12-26T00:00:00"/>
    <d v="2014-12-31T00:00:00"/>
    <x v="1"/>
    <s v="SV-20935"/>
    <x v="603"/>
    <x v="0"/>
    <s v="United States"/>
    <s v="Fairfield"/>
    <x v="24"/>
    <n v="45014"/>
    <x v="3"/>
    <s v="TEC-AC-10002473"/>
    <x v="2"/>
    <s v="Accessories"/>
    <x v="713"/>
    <n v="158.928"/>
    <n v="7"/>
    <n v="0.2"/>
    <n v="41.718599999999995"/>
    <s v="Dec"/>
    <x v="22"/>
    <n v="1"/>
  </r>
  <r>
    <n v="2425"/>
    <s v="US-2014-147669"/>
    <x v="3"/>
    <d v="2014-12-26T00:00:00"/>
    <d v="2014-12-31T00:00:00"/>
    <x v="1"/>
    <s v="SV-20935"/>
    <x v="603"/>
    <x v="0"/>
    <s v="United States"/>
    <s v="Fairfield"/>
    <x v="24"/>
    <n v="45014"/>
    <x v="3"/>
    <s v="OFF-BI-10000632"/>
    <x v="1"/>
    <s v="Binders"/>
    <x v="1288"/>
    <n v="13.023000000000001"/>
    <n v="1"/>
    <n v="0.7"/>
    <n v="-10.418399999999998"/>
    <s v="Dec"/>
    <x v="22"/>
    <n v="0"/>
  </r>
  <r>
    <n v="2426"/>
    <s v="US-2014-147669"/>
    <x v="3"/>
    <d v="2014-12-26T00:00:00"/>
    <d v="2014-12-31T00:00:00"/>
    <x v="1"/>
    <s v="SV-20935"/>
    <x v="603"/>
    <x v="0"/>
    <s v="United States"/>
    <s v="Fairfield"/>
    <x v="24"/>
    <n v="45014"/>
    <x v="3"/>
    <s v="FUR-TA-10002645"/>
    <x v="0"/>
    <s v="Tables"/>
    <x v="1313"/>
    <n v="273.06"/>
    <n v="2"/>
    <n v="0.4"/>
    <n v="-104.67300000000006"/>
    <s v="Dec"/>
    <x v="22"/>
    <n v="0"/>
  </r>
  <r>
    <n v="2427"/>
    <s v="US-2014-147669"/>
    <x v="3"/>
    <d v="2014-12-26T00:00:00"/>
    <d v="2014-12-31T00:00:00"/>
    <x v="1"/>
    <s v="SV-20935"/>
    <x v="603"/>
    <x v="0"/>
    <s v="United States"/>
    <s v="Fairfield"/>
    <x v="24"/>
    <n v="45014"/>
    <x v="3"/>
    <s v="OFF-FA-10002975"/>
    <x v="1"/>
    <s v="Fasteners"/>
    <x v="33"/>
    <n v="39.311999999999998"/>
    <n v="13"/>
    <n v="0.2"/>
    <n v="12.776399999999999"/>
    <s v="Dec"/>
    <x v="22"/>
    <n v="0"/>
  </r>
  <r>
    <n v="2428"/>
    <s v="CA-2013-169922"/>
    <x v="0"/>
    <d v="2013-06-12T00:00:00"/>
    <d v="2013-06-18T00:00:00"/>
    <x v="1"/>
    <s v="MZ-17515"/>
    <x v="89"/>
    <x v="1"/>
    <s v="United States"/>
    <s v="Arlington"/>
    <x v="5"/>
    <n v="76017"/>
    <x v="2"/>
    <s v="OFF-BI-10003784"/>
    <x v="1"/>
    <s v="Binders"/>
    <x v="1314"/>
    <n v="1.3439999999999996"/>
    <n v="4"/>
    <n v="0.8"/>
    <n v="-2.1504000000000008"/>
    <s v="Jun"/>
    <x v="1"/>
    <n v="1"/>
  </r>
  <r>
    <n v="2429"/>
    <s v="CA-2013-169922"/>
    <x v="0"/>
    <d v="2013-06-12T00:00:00"/>
    <d v="2013-06-18T00:00:00"/>
    <x v="1"/>
    <s v="MZ-17515"/>
    <x v="89"/>
    <x v="1"/>
    <s v="United States"/>
    <s v="Arlington"/>
    <x v="5"/>
    <n v="76017"/>
    <x v="2"/>
    <s v="OFF-BI-10001617"/>
    <x v="1"/>
    <s v="Binders"/>
    <x v="1315"/>
    <n v="8.2719999999999985"/>
    <n v="4"/>
    <n v="0.8"/>
    <n v="-13.648800000000001"/>
    <s v="Jun"/>
    <x v="1"/>
    <n v="0"/>
  </r>
  <r>
    <n v="2430"/>
    <s v="CA-2013-169922"/>
    <x v="0"/>
    <d v="2013-06-12T00:00:00"/>
    <d v="2013-06-18T00:00:00"/>
    <x v="1"/>
    <s v="MZ-17515"/>
    <x v="89"/>
    <x v="1"/>
    <s v="United States"/>
    <s v="Arlington"/>
    <x v="5"/>
    <n v="76017"/>
    <x v="2"/>
    <s v="FUR-FU-10004415"/>
    <x v="0"/>
    <s v="Furnishings"/>
    <x v="1054"/>
    <n v="12.544000000000002"/>
    <n v="7"/>
    <n v="0.6"/>
    <n v="-9.0944000000000038"/>
    <s v="Jun"/>
    <x v="1"/>
    <n v="0"/>
  </r>
  <r>
    <n v="2431"/>
    <s v="CA-2014-100748"/>
    <x v="3"/>
    <d v="2014-05-14T00:00:00"/>
    <d v="2014-05-21T00:00:00"/>
    <x v="1"/>
    <s v="RB-19795"/>
    <x v="176"/>
    <x v="2"/>
    <s v="United States"/>
    <s v="San Francisco"/>
    <x v="1"/>
    <n v="94110"/>
    <x v="1"/>
    <s v="OFF-LA-10000240"/>
    <x v="1"/>
    <s v="Labels"/>
    <x v="2"/>
    <n v="58.48"/>
    <n v="8"/>
    <n v="0"/>
    <n v="27.485599999999998"/>
    <s v="May"/>
    <x v="24"/>
    <n v="1"/>
  </r>
  <r>
    <n v="2432"/>
    <s v="CA-2014-129805"/>
    <x v="3"/>
    <d v="2014-12-29T00:00:00"/>
    <d v="2015-01-03T00:00:00"/>
    <x v="1"/>
    <s v="HM-14860"/>
    <x v="447"/>
    <x v="1"/>
    <s v="United States"/>
    <s v="Seattle"/>
    <x v="4"/>
    <n v="98103"/>
    <x v="1"/>
    <s v="FUR-FU-10001935"/>
    <x v="0"/>
    <s v="Furnishings"/>
    <x v="341"/>
    <n v="7.4"/>
    <n v="2"/>
    <n v="0"/>
    <n v="3.0340000000000007"/>
    <s v="Dec"/>
    <x v="22"/>
    <n v="1"/>
  </r>
  <r>
    <n v="2433"/>
    <s v="CA-2011-148586"/>
    <x v="2"/>
    <d v="2011-03-25T00:00:00"/>
    <d v="2011-04-01T00:00:00"/>
    <x v="1"/>
    <s v="AZ-10750"/>
    <x v="616"/>
    <x v="0"/>
    <s v="United States"/>
    <s v="New York City"/>
    <x v="15"/>
    <n v="10009"/>
    <x v="3"/>
    <s v="FUR-CH-10002439"/>
    <x v="0"/>
    <s v="Chairs"/>
    <x v="1316"/>
    <n v="366.786"/>
    <n v="7"/>
    <n v="0.1"/>
    <n v="65.206400000000002"/>
    <s v="Mar"/>
    <x v="34"/>
    <n v="1"/>
  </r>
  <r>
    <n v="2434"/>
    <s v="US-2014-112613"/>
    <x v="3"/>
    <d v="2014-05-29T00:00:00"/>
    <d v="2014-06-02T00:00:00"/>
    <x v="1"/>
    <s v="JH-15910"/>
    <x v="101"/>
    <x v="0"/>
    <s v="United States"/>
    <s v="Houston"/>
    <x v="5"/>
    <n v="77070"/>
    <x v="2"/>
    <s v="TEC-PH-10001536"/>
    <x v="2"/>
    <s v="Phones"/>
    <x v="1234"/>
    <n v="54.367999999999995"/>
    <n v="4"/>
    <n v="0.2"/>
    <n v="4.0775999999999968"/>
    <s v="May"/>
    <x v="24"/>
    <n v="1"/>
  </r>
  <r>
    <n v="2435"/>
    <s v="CA-2012-154746"/>
    <x v="1"/>
    <d v="2012-11-14T00:00:00"/>
    <d v="2012-11-17T00:00:00"/>
    <x v="2"/>
    <s v="PJ-18835"/>
    <x v="601"/>
    <x v="1"/>
    <s v="United States"/>
    <s v="Springfield"/>
    <x v="17"/>
    <n v="22153"/>
    <x v="0"/>
    <s v="OFF-EN-10001532"/>
    <x v="1"/>
    <s v="Envelopes"/>
    <x v="613"/>
    <n v="33.96"/>
    <n v="2"/>
    <n v="0"/>
    <n v="16.98"/>
    <s v="Nov"/>
    <x v="6"/>
    <n v="1"/>
  </r>
  <r>
    <n v="2436"/>
    <s v="CA-2012-154746"/>
    <x v="1"/>
    <d v="2012-11-14T00:00:00"/>
    <d v="2012-11-17T00:00:00"/>
    <x v="2"/>
    <s v="PJ-18835"/>
    <x v="601"/>
    <x v="1"/>
    <s v="United States"/>
    <s v="Springfield"/>
    <x v="17"/>
    <n v="22153"/>
    <x v="0"/>
    <s v="OFF-AP-10003057"/>
    <x v="1"/>
    <s v="Appliances"/>
    <x v="1317"/>
    <n v="826.11"/>
    <n v="3"/>
    <n v="0"/>
    <n v="322.18290000000002"/>
    <s v="Nov"/>
    <x v="6"/>
    <n v="0"/>
  </r>
  <r>
    <n v="2437"/>
    <s v="CA-2014-140053"/>
    <x v="3"/>
    <d v="2014-07-04T00:00:00"/>
    <d v="2014-07-11T00:00:00"/>
    <x v="1"/>
    <s v="CA-12265"/>
    <x v="244"/>
    <x v="0"/>
    <s v="United States"/>
    <s v="Farmington"/>
    <x v="27"/>
    <n v="87401"/>
    <x v="1"/>
    <s v="FUR-FU-10003708"/>
    <x v="0"/>
    <s v="Furnishings"/>
    <x v="71"/>
    <n v="545.85"/>
    <n v="9"/>
    <n v="0"/>
    <n v="114.6285"/>
    <s v="Jul"/>
    <x v="10"/>
    <n v="1"/>
  </r>
  <r>
    <n v="2438"/>
    <s v="CA-2011-164210"/>
    <x v="2"/>
    <d v="2011-11-18T00:00:00"/>
    <d v="2011-11-20T00:00:00"/>
    <x v="0"/>
    <s v="PW-19240"/>
    <x v="617"/>
    <x v="0"/>
    <s v="United States"/>
    <s v="Louisville"/>
    <x v="22"/>
    <n v="80027"/>
    <x v="1"/>
    <s v="FUR-TA-10000849"/>
    <x v="0"/>
    <s v="Tables"/>
    <x v="1318"/>
    <n v="145.97999999999999"/>
    <n v="2"/>
    <n v="0.5"/>
    <n v="-99.266399999999976"/>
    <s v="Nov"/>
    <x v="7"/>
    <n v="1"/>
  </r>
  <r>
    <n v="2439"/>
    <s v="CA-2011-164210"/>
    <x v="2"/>
    <d v="2011-11-18T00:00:00"/>
    <d v="2011-11-20T00:00:00"/>
    <x v="0"/>
    <s v="PW-19240"/>
    <x v="617"/>
    <x v="0"/>
    <s v="United States"/>
    <s v="Louisville"/>
    <x v="22"/>
    <n v="80027"/>
    <x v="1"/>
    <s v="OFF-PA-10002259"/>
    <x v="1"/>
    <s v="Paper"/>
    <x v="848"/>
    <n v="35.808"/>
    <n v="4"/>
    <n v="0.2"/>
    <n v="12.5328"/>
    <s v="Nov"/>
    <x v="7"/>
    <n v="0"/>
  </r>
  <r>
    <n v="2440"/>
    <s v="CA-2014-139948"/>
    <x v="3"/>
    <d v="2014-07-18T00:00:00"/>
    <d v="2014-07-23T00:00:00"/>
    <x v="1"/>
    <s v="SW-20455"/>
    <x v="517"/>
    <x v="0"/>
    <s v="United States"/>
    <s v="Tampa"/>
    <x v="2"/>
    <n v="33614"/>
    <x v="0"/>
    <s v="FUR-FU-10002597"/>
    <x v="0"/>
    <s v="Furnishings"/>
    <x v="621"/>
    <n v="7.9040000000000008"/>
    <n v="2"/>
    <n v="0.2"/>
    <n v="2.1736000000000004"/>
    <s v="Jul"/>
    <x v="10"/>
    <n v="1"/>
  </r>
  <r>
    <n v="2441"/>
    <s v="CA-2013-146934"/>
    <x v="0"/>
    <d v="2013-05-23T00:00:00"/>
    <d v="2013-05-28T00:00:00"/>
    <x v="1"/>
    <s v="AF-10870"/>
    <x v="578"/>
    <x v="0"/>
    <s v="United States"/>
    <s v="Passaic"/>
    <x v="30"/>
    <n v="7055"/>
    <x v="3"/>
    <s v="TEC-PH-10004614"/>
    <x v="2"/>
    <s v="Phones"/>
    <x v="299"/>
    <n v="345"/>
    <n v="5"/>
    <n v="0"/>
    <n v="86.25"/>
    <s v="May"/>
    <x v="35"/>
    <n v="1"/>
  </r>
  <r>
    <n v="2442"/>
    <s v="CA-2013-146934"/>
    <x v="0"/>
    <d v="2013-05-23T00:00:00"/>
    <d v="2013-05-28T00:00:00"/>
    <x v="1"/>
    <s v="AF-10870"/>
    <x v="578"/>
    <x v="0"/>
    <s v="United States"/>
    <s v="Passaic"/>
    <x v="30"/>
    <n v="7055"/>
    <x v="3"/>
    <s v="FUR-TA-10003748"/>
    <x v="0"/>
    <s v="Tables"/>
    <x v="208"/>
    <n v="174.28599999999997"/>
    <n v="2"/>
    <n v="0.3"/>
    <n v="-19.918399999999991"/>
    <s v="May"/>
    <x v="35"/>
    <n v="0"/>
  </r>
  <r>
    <n v="2443"/>
    <s v="CA-2013-146934"/>
    <x v="0"/>
    <d v="2013-05-23T00:00:00"/>
    <d v="2013-05-28T00:00:00"/>
    <x v="1"/>
    <s v="AF-10870"/>
    <x v="578"/>
    <x v="0"/>
    <s v="United States"/>
    <s v="Passaic"/>
    <x v="30"/>
    <n v="7055"/>
    <x v="3"/>
    <s v="OFF-AP-10003217"/>
    <x v="1"/>
    <s v="Appliances"/>
    <x v="189"/>
    <n v="662.84"/>
    <n v="4"/>
    <n v="0"/>
    <n v="172.33840000000004"/>
    <s v="May"/>
    <x v="35"/>
    <n v="0"/>
  </r>
  <r>
    <n v="2444"/>
    <s v="CA-2013-146934"/>
    <x v="0"/>
    <d v="2013-05-23T00:00:00"/>
    <d v="2013-05-28T00:00:00"/>
    <x v="1"/>
    <s v="AF-10870"/>
    <x v="578"/>
    <x v="0"/>
    <s v="United States"/>
    <s v="Passaic"/>
    <x v="30"/>
    <n v="7055"/>
    <x v="3"/>
    <s v="TEC-AC-10002399"/>
    <x v="2"/>
    <s v="Accessories"/>
    <x v="448"/>
    <n v="95.1"/>
    <n v="5"/>
    <n v="0"/>
    <n v="30.431999999999995"/>
    <s v="May"/>
    <x v="35"/>
    <n v="0"/>
  </r>
  <r>
    <n v="2445"/>
    <s v="CA-2013-146934"/>
    <x v="0"/>
    <d v="2013-05-23T00:00:00"/>
    <d v="2013-05-28T00:00:00"/>
    <x v="1"/>
    <s v="AF-10870"/>
    <x v="578"/>
    <x v="0"/>
    <s v="United States"/>
    <s v="Passaic"/>
    <x v="30"/>
    <n v="7055"/>
    <x v="3"/>
    <s v="OFF-EN-10002973"/>
    <x v="1"/>
    <s v="Envelopes"/>
    <x v="1319"/>
    <n v="26.880000000000003"/>
    <n v="6"/>
    <n v="0"/>
    <n v="12.902400000000002"/>
    <s v="May"/>
    <x v="35"/>
    <n v="0"/>
  </r>
  <r>
    <n v="2446"/>
    <s v="CA-2013-146934"/>
    <x v="0"/>
    <d v="2013-05-23T00:00:00"/>
    <d v="2013-05-28T00:00:00"/>
    <x v="1"/>
    <s v="AF-10870"/>
    <x v="578"/>
    <x v="0"/>
    <s v="United States"/>
    <s v="Passaic"/>
    <x v="30"/>
    <n v="7055"/>
    <x v="3"/>
    <s v="TEC-PH-10001336"/>
    <x v="2"/>
    <s v="Phones"/>
    <x v="941"/>
    <n v="257.98"/>
    <n v="2"/>
    <n v="0"/>
    <n v="74.8142"/>
    <s v="May"/>
    <x v="35"/>
    <n v="0"/>
  </r>
  <r>
    <n v="2447"/>
    <s v="CA-2012-100573"/>
    <x v="1"/>
    <d v="2012-09-25T00:00:00"/>
    <d v="2012-10-01T00:00:00"/>
    <x v="1"/>
    <s v="AM-10705"/>
    <x v="562"/>
    <x v="0"/>
    <s v="United States"/>
    <s v="Los Angeles"/>
    <x v="1"/>
    <n v="90004"/>
    <x v="1"/>
    <s v="OFF-EN-10000461"/>
    <x v="1"/>
    <s v="Envelopes"/>
    <x v="746"/>
    <n v="17.48"/>
    <n v="2"/>
    <n v="0"/>
    <n v="8.2156000000000002"/>
    <s v="Sep"/>
    <x v="11"/>
    <n v="1"/>
  </r>
  <r>
    <n v="2448"/>
    <s v="CA-2013-119165"/>
    <x v="0"/>
    <d v="2013-11-01T00:00:00"/>
    <d v="2013-11-07T00:00:00"/>
    <x v="1"/>
    <s v="BD-11320"/>
    <x v="217"/>
    <x v="0"/>
    <s v="United States"/>
    <s v="Philadelphia"/>
    <x v="9"/>
    <n v="19143"/>
    <x v="3"/>
    <s v="FUR-CH-10000988"/>
    <x v="0"/>
    <s v="Chairs"/>
    <x v="1132"/>
    <n v="492.83499999999998"/>
    <n v="5"/>
    <n v="0.3"/>
    <n v="-14.080999999999989"/>
    <s v="Nov"/>
    <x v="0"/>
    <n v="1"/>
  </r>
  <r>
    <n v="2449"/>
    <s v="CA-2012-128027"/>
    <x v="1"/>
    <d v="2012-09-14T00:00:00"/>
    <d v="2012-09-17T00:00:00"/>
    <x v="0"/>
    <s v="CM-12385"/>
    <x v="200"/>
    <x v="0"/>
    <s v="United States"/>
    <s v="North Charleston"/>
    <x v="20"/>
    <n v="29406"/>
    <x v="0"/>
    <s v="OFF-ST-10001809"/>
    <x v="1"/>
    <s v="Storage"/>
    <x v="430"/>
    <n v="269.49"/>
    <n v="3"/>
    <n v="0"/>
    <n v="5.3897999999999939"/>
    <s v="Sep"/>
    <x v="11"/>
    <n v="1"/>
  </r>
  <r>
    <n v="2450"/>
    <s v="CA-2013-140207"/>
    <x v="0"/>
    <d v="2013-11-06T00:00:00"/>
    <d v="2013-11-11T00:00:00"/>
    <x v="1"/>
    <s v="CS-12400"/>
    <x v="37"/>
    <x v="2"/>
    <s v="United States"/>
    <s v="San Jose"/>
    <x v="1"/>
    <n v="95123"/>
    <x v="1"/>
    <s v="OFF-BI-10003963"/>
    <x v="1"/>
    <s v="Binders"/>
    <x v="1320"/>
    <n v="29.120000000000005"/>
    <n v="5"/>
    <n v="0.2"/>
    <n v="9.8279999999999959"/>
    <s v="Nov"/>
    <x v="0"/>
    <n v="1"/>
  </r>
  <r>
    <n v="2451"/>
    <s v="CA-2014-140949"/>
    <x v="3"/>
    <d v="2014-03-18T00:00:00"/>
    <d v="2014-03-23T00:00:00"/>
    <x v="0"/>
    <s v="DB-13405"/>
    <x v="591"/>
    <x v="0"/>
    <s v="United States"/>
    <s v="New York City"/>
    <x v="15"/>
    <n v="10011"/>
    <x v="3"/>
    <s v="OFF-LA-10000081"/>
    <x v="1"/>
    <s v="Labels"/>
    <x v="1321"/>
    <n v="18.75"/>
    <n v="5"/>
    <n v="0"/>
    <n v="9"/>
    <s v="Mar"/>
    <x v="42"/>
    <n v="1"/>
  </r>
  <r>
    <n v="2452"/>
    <s v="CA-2014-140949"/>
    <x v="3"/>
    <d v="2014-03-18T00:00:00"/>
    <d v="2014-03-23T00:00:00"/>
    <x v="0"/>
    <s v="DB-13405"/>
    <x v="591"/>
    <x v="0"/>
    <s v="United States"/>
    <s v="New York City"/>
    <x v="15"/>
    <n v="10011"/>
    <x v="3"/>
    <s v="TEC-PH-10000149"/>
    <x v="2"/>
    <s v="Phones"/>
    <x v="419"/>
    <n v="119.69999999999999"/>
    <n v="6"/>
    <n v="0"/>
    <n v="31.121999999999996"/>
    <s v="Mar"/>
    <x v="42"/>
    <n v="0"/>
  </r>
  <r>
    <n v="2453"/>
    <s v="CA-2014-140949"/>
    <x v="3"/>
    <d v="2014-03-18T00:00:00"/>
    <d v="2014-03-23T00:00:00"/>
    <x v="0"/>
    <s v="DB-13405"/>
    <x v="591"/>
    <x v="0"/>
    <s v="United States"/>
    <s v="New York City"/>
    <x v="15"/>
    <n v="10011"/>
    <x v="3"/>
    <s v="OFF-BI-10000605"/>
    <x v="1"/>
    <s v="Binders"/>
    <x v="531"/>
    <n v="9.1440000000000001"/>
    <n v="3"/>
    <n v="0.2"/>
    <n v="3.0860999999999996"/>
    <s v="Mar"/>
    <x v="42"/>
    <n v="0"/>
  </r>
  <r>
    <n v="2454"/>
    <s v="CA-2014-140949"/>
    <x v="3"/>
    <d v="2014-03-18T00:00:00"/>
    <d v="2014-03-23T00:00:00"/>
    <x v="0"/>
    <s v="DB-13405"/>
    <x v="591"/>
    <x v="0"/>
    <s v="United States"/>
    <s v="New York City"/>
    <x v="15"/>
    <n v="10011"/>
    <x v="3"/>
    <s v="TEC-AC-10002399"/>
    <x v="2"/>
    <s v="Accessories"/>
    <x v="448"/>
    <n v="57.06"/>
    <n v="3"/>
    <n v="0"/>
    <n v="18.2592"/>
    <s v="Mar"/>
    <x v="42"/>
    <n v="0"/>
  </r>
  <r>
    <n v="2455"/>
    <s v="CA-2014-140949"/>
    <x v="3"/>
    <d v="2014-03-18T00:00:00"/>
    <d v="2014-03-23T00:00:00"/>
    <x v="0"/>
    <s v="DB-13405"/>
    <x v="591"/>
    <x v="0"/>
    <s v="United States"/>
    <s v="New York City"/>
    <x v="15"/>
    <n v="10011"/>
    <x v="3"/>
    <s v="TEC-AC-10003038"/>
    <x v="2"/>
    <s v="Accessories"/>
    <x v="1024"/>
    <n v="71.599999999999994"/>
    <n v="8"/>
    <n v="0"/>
    <n v="13.603999999999992"/>
    <s v="Mar"/>
    <x v="42"/>
    <n v="0"/>
  </r>
  <r>
    <n v="2456"/>
    <s v="CA-2014-140949"/>
    <x v="3"/>
    <d v="2014-03-18T00:00:00"/>
    <d v="2014-03-23T00:00:00"/>
    <x v="0"/>
    <s v="DB-13405"/>
    <x v="591"/>
    <x v="0"/>
    <s v="United States"/>
    <s v="New York City"/>
    <x v="15"/>
    <n v="10011"/>
    <x v="3"/>
    <s v="OFF-ST-10000344"/>
    <x v="1"/>
    <s v="Storage"/>
    <x v="1013"/>
    <n v="107.44"/>
    <n v="8"/>
    <n v="0"/>
    <n v="27.934399999999997"/>
    <s v="Mar"/>
    <x v="42"/>
    <n v="0"/>
  </r>
  <r>
    <n v="2457"/>
    <s v="CA-2014-140949"/>
    <x v="3"/>
    <d v="2014-03-18T00:00:00"/>
    <d v="2014-03-23T00:00:00"/>
    <x v="0"/>
    <s v="DB-13405"/>
    <x v="591"/>
    <x v="0"/>
    <s v="United States"/>
    <s v="New York City"/>
    <x v="15"/>
    <n v="10011"/>
    <x v="3"/>
    <s v="OFF-LA-10004093"/>
    <x v="1"/>
    <s v="Labels"/>
    <x v="670"/>
    <n v="7.31"/>
    <n v="1"/>
    <n v="0"/>
    <n v="3.4356999999999998"/>
    <s v="Mar"/>
    <x v="42"/>
    <n v="0"/>
  </r>
  <r>
    <n v="2458"/>
    <s v="CA-2014-140949"/>
    <x v="3"/>
    <d v="2014-03-18T00:00:00"/>
    <d v="2014-03-23T00:00:00"/>
    <x v="0"/>
    <s v="DB-13405"/>
    <x v="591"/>
    <x v="0"/>
    <s v="United States"/>
    <s v="New York City"/>
    <x v="15"/>
    <n v="10011"/>
    <x v="3"/>
    <s v="OFF-AR-10001683"/>
    <x v="1"/>
    <s v="Art"/>
    <x v="32"/>
    <n v="59.099999999999994"/>
    <n v="6"/>
    <n v="0"/>
    <n v="22.458000000000002"/>
    <s v="Mar"/>
    <x v="42"/>
    <n v="0"/>
  </r>
  <r>
    <n v="2459"/>
    <s v="CA-2014-140949"/>
    <x v="3"/>
    <d v="2014-03-18T00:00:00"/>
    <d v="2014-03-23T00:00:00"/>
    <x v="0"/>
    <s v="DB-13405"/>
    <x v="591"/>
    <x v="0"/>
    <s v="United States"/>
    <s v="New York City"/>
    <x v="15"/>
    <n v="10011"/>
    <x v="3"/>
    <s v="OFF-ST-10003455"/>
    <x v="1"/>
    <s v="Storage"/>
    <x v="169"/>
    <n v="46.53"/>
    <n v="3"/>
    <n v="0"/>
    <n v="12.097800000000001"/>
    <s v="Mar"/>
    <x v="42"/>
    <n v="0"/>
  </r>
  <r>
    <n v="2460"/>
    <s v="CA-2014-138548"/>
    <x v="3"/>
    <d v="2014-08-16T00:00:00"/>
    <d v="2014-08-22T00:00:00"/>
    <x v="1"/>
    <s v="JG-15160"/>
    <x v="506"/>
    <x v="0"/>
    <s v="United States"/>
    <s v="Plainfield"/>
    <x v="30"/>
    <n v="7060"/>
    <x v="3"/>
    <s v="OFF-AP-10002578"/>
    <x v="1"/>
    <s v="Appliances"/>
    <x v="409"/>
    <n v="97.84"/>
    <n v="2"/>
    <n v="0"/>
    <n v="25.438400000000001"/>
    <s v="Aug"/>
    <x v="43"/>
    <n v="1"/>
  </r>
  <r>
    <n v="2461"/>
    <s v="CA-2012-142419"/>
    <x v="1"/>
    <d v="2012-07-11T00:00:00"/>
    <d v="2012-07-13T00:00:00"/>
    <x v="0"/>
    <s v="SC-20380"/>
    <x v="618"/>
    <x v="0"/>
    <s v="United States"/>
    <s v="Seattle"/>
    <x v="4"/>
    <n v="98115"/>
    <x v="1"/>
    <s v="OFF-PA-10001763"/>
    <x v="1"/>
    <s v="Paper"/>
    <x v="829"/>
    <n v="29.97"/>
    <n v="3"/>
    <n v="0"/>
    <n v="13.486499999999999"/>
    <s v="Jul"/>
    <x v="38"/>
    <n v="1"/>
  </r>
  <r>
    <n v="2462"/>
    <s v="CA-2012-142419"/>
    <x v="1"/>
    <d v="2012-07-11T00:00:00"/>
    <d v="2012-07-13T00:00:00"/>
    <x v="0"/>
    <s v="SC-20380"/>
    <x v="618"/>
    <x v="0"/>
    <s v="United States"/>
    <s v="Seattle"/>
    <x v="4"/>
    <n v="98115"/>
    <x v="1"/>
    <s v="OFF-BI-10001597"/>
    <x v="1"/>
    <s v="Binders"/>
    <x v="790"/>
    <n v="98.352000000000004"/>
    <n v="3"/>
    <n v="0.2"/>
    <n v="34.423199999999987"/>
    <s v="Jul"/>
    <x v="38"/>
    <n v="0"/>
  </r>
  <r>
    <n v="2463"/>
    <s v="CA-2014-148691"/>
    <x v="3"/>
    <d v="2014-12-04T00:00:00"/>
    <d v="2014-12-10T00:00:00"/>
    <x v="1"/>
    <s v="CS-12460"/>
    <x v="427"/>
    <x v="0"/>
    <s v="United States"/>
    <s v="New York City"/>
    <x v="15"/>
    <n v="10009"/>
    <x v="3"/>
    <s v="OFF-BI-10001524"/>
    <x v="1"/>
    <s v="Binders"/>
    <x v="298"/>
    <n v="83.920000000000016"/>
    <n v="5"/>
    <n v="0.2"/>
    <n v="29.371999999999993"/>
    <s v="Dec"/>
    <x v="22"/>
    <n v="1"/>
  </r>
  <r>
    <n v="2464"/>
    <s v="CA-2014-148691"/>
    <x v="3"/>
    <d v="2014-12-04T00:00:00"/>
    <d v="2014-12-10T00:00:00"/>
    <x v="1"/>
    <s v="CS-12460"/>
    <x v="427"/>
    <x v="0"/>
    <s v="United States"/>
    <s v="New York City"/>
    <x v="15"/>
    <n v="10009"/>
    <x v="3"/>
    <s v="OFF-BI-10001553"/>
    <x v="1"/>
    <s v="Binders"/>
    <x v="1293"/>
    <n v="14.624000000000002"/>
    <n v="2"/>
    <n v="0.2"/>
    <n v="5.1183999999999994"/>
    <s v="Dec"/>
    <x v="22"/>
    <n v="0"/>
  </r>
  <r>
    <n v="2465"/>
    <s v="CA-2014-148691"/>
    <x v="3"/>
    <d v="2014-12-04T00:00:00"/>
    <d v="2014-12-10T00:00:00"/>
    <x v="1"/>
    <s v="CS-12460"/>
    <x v="427"/>
    <x v="0"/>
    <s v="United States"/>
    <s v="New York City"/>
    <x v="15"/>
    <n v="10009"/>
    <x v="3"/>
    <s v="TEC-PH-10000576"/>
    <x v="2"/>
    <s v="Phones"/>
    <x v="807"/>
    <n v="136.99"/>
    <n v="1"/>
    <n v="0"/>
    <n v="36.987300000000005"/>
    <s v="Dec"/>
    <x v="22"/>
    <n v="0"/>
  </r>
  <r>
    <n v="2466"/>
    <s v="CA-2014-148691"/>
    <x v="3"/>
    <d v="2014-12-04T00:00:00"/>
    <d v="2014-12-10T00:00:00"/>
    <x v="1"/>
    <s v="CS-12460"/>
    <x v="427"/>
    <x v="0"/>
    <s v="United States"/>
    <s v="New York City"/>
    <x v="15"/>
    <n v="10009"/>
    <x v="3"/>
    <s v="OFF-LA-10001317"/>
    <x v="1"/>
    <s v="Labels"/>
    <x v="391"/>
    <n v="3.15"/>
    <n v="1"/>
    <n v="0"/>
    <n v="1.512"/>
    <s v="Dec"/>
    <x v="22"/>
    <n v="0"/>
  </r>
  <r>
    <n v="2467"/>
    <s v="CA-2014-128755"/>
    <x v="3"/>
    <d v="2014-05-05T00:00:00"/>
    <d v="2014-05-09T00:00:00"/>
    <x v="1"/>
    <s v="MK-18160"/>
    <x v="177"/>
    <x v="0"/>
    <s v="United States"/>
    <s v="Newport News"/>
    <x v="17"/>
    <n v="23602"/>
    <x v="0"/>
    <s v="OFF-PA-10000726"/>
    <x v="1"/>
    <s v="Paper"/>
    <x v="1322"/>
    <n v="9.11"/>
    <n v="1"/>
    <n v="0"/>
    <n v="4.099499999999999"/>
    <s v="May"/>
    <x v="24"/>
    <n v="1"/>
  </r>
  <r>
    <n v="2468"/>
    <s v="CA-2014-128755"/>
    <x v="3"/>
    <d v="2014-05-05T00:00:00"/>
    <d v="2014-05-09T00:00:00"/>
    <x v="1"/>
    <s v="MK-18160"/>
    <x v="177"/>
    <x v="0"/>
    <s v="United States"/>
    <s v="Newport News"/>
    <x v="17"/>
    <n v="23602"/>
    <x v="0"/>
    <s v="OFF-ST-10003306"/>
    <x v="1"/>
    <s v="Storage"/>
    <x v="380"/>
    <n v="571.44000000000005"/>
    <n v="4"/>
    <n v="0"/>
    <n v="165.71759999999995"/>
    <s v="May"/>
    <x v="24"/>
    <n v="0"/>
  </r>
  <r>
    <n v="2469"/>
    <s v="CA-2014-128755"/>
    <x v="3"/>
    <d v="2014-05-05T00:00:00"/>
    <d v="2014-05-09T00:00:00"/>
    <x v="1"/>
    <s v="MK-18160"/>
    <x v="177"/>
    <x v="0"/>
    <s v="United States"/>
    <s v="Newport News"/>
    <x v="17"/>
    <n v="23602"/>
    <x v="0"/>
    <s v="OFF-PA-10004983"/>
    <x v="1"/>
    <s v="Paper"/>
    <x v="1323"/>
    <n v="32.400000000000006"/>
    <n v="5"/>
    <n v="0"/>
    <n v="15.552000000000001"/>
    <s v="May"/>
    <x v="24"/>
    <n v="0"/>
  </r>
  <r>
    <n v="2470"/>
    <s v="CA-2014-128755"/>
    <x v="3"/>
    <d v="2014-05-05T00:00:00"/>
    <d v="2014-05-09T00:00:00"/>
    <x v="1"/>
    <s v="MK-18160"/>
    <x v="177"/>
    <x v="0"/>
    <s v="United States"/>
    <s v="Newport News"/>
    <x v="17"/>
    <n v="23602"/>
    <x v="0"/>
    <s v="OFF-ST-10001291"/>
    <x v="1"/>
    <s v="Storage"/>
    <x v="1017"/>
    <n v="16.91"/>
    <n v="1"/>
    <n v="0"/>
    <n v="4.5656999999999996"/>
    <s v="May"/>
    <x v="24"/>
    <n v="0"/>
  </r>
  <r>
    <n v="2471"/>
    <s v="US-2013-135923"/>
    <x v="0"/>
    <d v="2013-01-22T00:00:00"/>
    <d v="2013-01-28T00:00:00"/>
    <x v="1"/>
    <s v="CM-11935"/>
    <x v="619"/>
    <x v="0"/>
    <s v="United States"/>
    <s v="Fayetteville"/>
    <x v="3"/>
    <n v="28314"/>
    <x v="0"/>
    <s v="FUR-FU-10002107"/>
    <x v="0"/>
    <s v="Furnishings"/>
    <x v="1324"/>
    <n v="14.272"/>
    <n v="8"/>
    <n v="0.2"/>
    <n v="4.281600000000001"/>
    <s v="Jan"/>
    <x v="12"/>
    <n v="1"/>
  </r>
  <r>
    <n v="2472"/>
    <s v="US-2013-135923"/>
    <x v="0"/>
    <d v="2013-01-22T00:00:00"/>
    <d v="2013-01-28T00:00:00"/>
    <x v="1"/>
    <s v="CM-11935"/>
    <x v="619"/>
    <x v="0"/>
    <s v="United States"/>
    <s v="Fayetteville"/>
    <x v="3"/>
    <n v="28314"/>
    <x v="0"/>
    <s v="FUR-BO-10002213"/>
    <x v="0"/>
    <s v="Bookcases"/>
    <x v="1325"/>
    <n v="451.13599999999997"/>
    <n v="4"/>
    <n v="0.2"/>
    <n v="-67.670399999999972"/>
    <s v="Jan"/>
    <x v="12"/>
    <n v="0"/>
  </r>
  <r>
    <n v="2473"/>
    <s v="US-2013-135923"/>
    <x v="0"/>
    <d v="2013-01-22T00:00:00"/>
    <d v="2013-01-28T00:00:00"/>
    <x v="1"/>
    <s v="CM-11935"/>
    <x v="619"/>
    <x v="0"/>
    <s v="United States"/>
    <s v="Fayetteville"/>
    <x v="3"/>
    <n v="28314"/>
    <x v="0"/>
    <s v="OFF-AP-10000692"/>
    <x v="1"/>
    <s v="Appliances"/>
    <x v="1241"/>
    <n v="64.864000000000004"/>
    <n v="4"/>
    <n v="0.2"/>
    <n v="6.4864000000000033"/>
    <s v="Jan"/>
    <x v="12"/>
    <n v="0"/>
  </r>
  <r>
    <n v="2474"/>
    <s v="CA-2013-114972"/>
    <x v="0"/>
    <d v="2013-11-04T00:00:00"/>
    <d v="2013-11-07T00:00:00"/>
    <x v="2"/>
    <s v="PF-19225"/>
    <x v="418"/>
    <x v="0"/>
    <s v="United States"/>
    <s v="Los Angeles"/>
    <x v="1"/>
    <n v="90032"/>
    <x v="1"/>
    <s v="FUR-CH-10001190"/>
    <x v="0"/>
    <s v="Chairs"/>
    <x v="1326"/>
    <n v="217.58400000000003"/>
    <n v="2"/>
    <n v="0.2"/>
    <n v="-29.917800000000021"/>
    <s v="Nov"/>
    <x v="0"/>
    <n v="1"/>
  </r>
  <r>
    <n v="2475"/>
    <s v="CA-2013-114972"/>
    <x v="0"/>
    <d v="2013-11-04T00:00:00"/>
    <d v="2013-11-07T00:00:00"/>
    <x v="2"/>
    <s v="PF-19225"/>
    <x v="418"/>
    <x v="0"/>
    <s v="United States"/>
    <s v="Los Angeles"/>
    <x v="1"/>
    <n v="90032"/>
    <x v="1"/>
    <s v="TEC-AC-10000682"/>
    <x v="2"/>
    <s v="Accessories"/>
    <x v="1327"/>
    <n v="82.95"/>
    <n v="5"/>
    <n v="0"/>
    <n v="29.032499999999999"/>
    <s v="Nov"/>
    <x v="0"/>
    <n v="0"/>
  </r>
  <r>
    <n v="2476"/>
    <s v="CA-2013-114972"/>
    <x v="0"/>
    <d v="2013-11-04T00:00:00"/>
    <d v="2013-11-07T00:00:00"/>
    <x v="2"/>
    <s v="PF-19225"/>
    <x v="418"/>
    <x v="0"/>
    <s v="United States"/>
    <s v="Los Angeles"/>
    <x v="1"/>
    <n v="90032"/>
    <x v="1"/>
    <s v="OFF-LA-10004545"/>
    <x v="1"/>
    <s v="Labels"/>
    <x v="1328"/>
    <n v="87.71"/>
    <n v="7"/>
    <n v="0"/>
    <n v="41.223699999999994"/>
    <s v="Nov"/>
    <x v="0"/>
    <n v="0"/>
  </r>
  <r>
    <n v="2477"/>
    <s v="CA-2013-114972"/>
    <x v="0"/>
    <d v="2013-11-04T00:00:00"/>
    <d v="2013-11-07T00:00:00"/>
    <x v="2"/>
    <s v="PF-19225"/>
    <x v="418"/>
    <x v="0"/>
    <s v="United States"/>
    <s v="Los Angeles"/>
    <x v="1"/>
    <n v="90032"/>
    <x v="1"/>
    <s v="OFF-AP-10003057"/>
    <x v="1"/>
    <s v="Appliances"/>
    <x v="1317"/>
    <n v="1101.48"/>
    <n v="4"/>
    <n v="0"/>
    <n v="429.57720000000006"/>
    <s v="Nov"/>
    <x v="0"/>
    <n v="0"/>
  </r>
  <r>
    <n v="2478"/>
    <s v="CA-2014-102750"/>
    <x v="3"/>
    <d v="2014-09-05T00:00:00"/>
    <d v="2014-09-09T00:00:00"/>
    <x v="0"/>
    <s v="GM-14695"/>
    <x v="620"/>
    <x v="1"/>
    <s v="United States"/>
    <s v="Los Angeles"/>
    <x v="1"/>
    <n v="90036"/>
    <x v="1"/>
    <s v="FUR-TA-10000198"/>
    <x v="0"/>
    <s v="Tables"/>
    <x v="589"/>
    <n v="1322.3520000000001"/>
    <n v="3"/>
    <n v="0.2"/>
    <n v="-99.176400000000001"/>
    <s v="Sep"/>
    <x v="15"/>
    <n v="1"/>
  </r>
  <r>
    <n v="2479"/>
    <s v="CA-2011-145212"/>
    <x v="2"/>
    <d v="2011-09-13T00:00:00"/>
    <d v="2011-09-19T00:00:00"/>
    <x v="1"/>
    <s v="DC-12850"/>
    <x v="419"/>
    <x v="0"/>
    <s v="United States"/>
    <s v="New York City"/>
    <x v="15"/>
    <n v="10011"/>
    <x v="3"/>
    <s v="OFF-AR-10002833"/>
    <x v="1"/>
    <s v="Art"/>
    <x v="6"/>
    <n v="5.46"/>
    <n v="3"/>
    <n v="0"/>
    <n v="1.4742000000000002"/>
    <s v="Sep"/>
    <x v="30"/>
    <n v="1"/>
  </r>
  <r>
    <n v="2480"/>
    <s v="CA-2014-141992"/>
    <x v="3"/>
    <d v="2014-06-20T00:00:00"/>
    <d v="2014-06-26T00:00:00"/>
    <x v="1"/>
    <s v="FO-14305"/>
    <x v="383"/>
    <x v="0"/>
    <s v="United States"/>
    <s v="Dallas"/>
    <x v="5"/>
    <n v="75220"/>
    <x v="2"/>
    <s v="OFF-SU-10002557"/>
    <x v="1"/>
    <s v="Supplies"/>
    <x v="1329"/>
    <n v="11.184000000000001"/>
    <n v="1"/>
    <n v="0.2"/>
    <n v="0.83879999999999999"/>
    <s v="Jun"/>
    <x v="27"/>
    <n v="1"/>
  </r>
  <r>
    <n v="2481"/>
    <s v="CA-2014-141992"/>
    <x v="3"/>
    <d v="2014-06-20T00:00:00"/>
    <d v="2014-06-26T00:00:00"/>
    <x v="1"/>
    <s v="FO-14305"/>
    <x v="383"/>
    <x v="0"/>
    <s v="United States"/>
    <s v="Dallas"/>
    <x v="5"/>
    <n v="75220"/>
    <x v="2"/>
    <s v="OFF-ST-10003656"/>
    <x v="1"/>
    <s v="Storage"/>
    <x v="82"/>
    <n v="153.584"/>
    <n v="2"/>
    <n v="0.2"/>
    <n v="-32.636600000000001"/>
    <s v="Jun"/>
    <x v="27"/>
    <n v="0"/>
  </r>
  <r>
    <n v="2482"/>
    <s v="CA-2014-147956"/>
    <x v="3"/>
    <d v="2014-12-25T00:00:00"/>
    <d v="2015-01-01T00:00:00"/>
    <x v="1"/>
    <s v="AH-10210"/>
    <x v="117"/>
    <x v="0"/>
    <s v="United States"/>
    <s v="Seattle"/>
    <x v="4"/>
    <n v="98105"/>
    <x v="1"/>
    <s v="OFF-ST-10001097"/>
    <x v="1"/>
    <s v="Storage"/>
    <x v="740"/>
    <n v="1003.6200000000001"/>
    <n v="6"/>
    <n v="0"/>
    <n v="0"/>
    <s v="Dec"/>
    <x v="22"/>
    <n v="1"/>
  </r>
  <r>
    <n v="2483"/>
    <s v="CA-2014-126067"/>
    <x v="3"/>
    <d v="2014-08-29T00:00:00"/>
    <d v="2014-09-04T00:00:00"/>
    <x v="1"/>
    <s v="KN-16705"/>
    <x v="607"/>
    <x v="2"/>
    <s v="United States"/>
    <s v="Seattle"/>
    <x v="4"/>
    <n v="98105"/>
    <x v="1"/>
    <s v="TEC-PH-10000912"/>
    <x v="2"/>
    <s v="Phones"/>
    <x v="1330"/>
    <n v="35.167999999999999"/>
    <n v="4"/>
    <n v="0.2"/>
    <n v="11.429599999999999"/>
    <s v="Aug"/>
    <x v="43"/>
    <n v="1"/>
  </r>
  <r>
    <n v="2484"/>
    <s v="CA-2014-126067"/>
    <x v="3"/>
    <d v="2014-08-29T00:00:00"/>
    <d v="2014-09-04T00:00:00"/>
    <x v="1"/>
    <s v="KN-16705"/>
    <x v="607"/>
    <x v="2"/>
    <s v="United States"/>
    <s v="Seattle"/>
    <x v="4"/>
    <n v="98105"/>
    <x v="1"/>
    <s v="FUR-TA-10000617"/>
    <x v="0"/>
    <s v="Tables"/>
    <x v="338"/>
    <n v="1137.75"/>
    <n v="5"/>
    <n v="0"/>
    <n v="250.30500000000004"/>
    <s v="Aug"/>
    <x v="43"/>
    <n v="0"/>
  </r>
  <r>
    <n v="2485"/>
    <s v="CA-2014-126067"/>
    <x v="3"/>
    <d v="2014-08-29T00:00:00"/>
    <d v="2014-09-04T00:00:00"/>
    <x v="1"/>
    <s v="KN-16705"/>
    <x v="607"/>
    <x v="2"/>
    <s v="United States"/>
    <s v="Seattle"/>
    <x v="4"/>
    <n v="98105"/>
    <x v="1"/>
    <s v="OFF-BI-10001658"/>
    <x v="1"/>
    <s v="Binders"/>
    <x v="439"/>
    <n v="99.680000000000021"/>
    <n v="5"/>
    <n v="0.2"/>
    <n v="32.396000000000001"/>
    <s v="Aug"/>
    <x v="43"/>
    <n v="0"/>
  </r>
  <r>
    <n v="2486"/>
    <s v="CA-2014-126067"/>
    <x v="3"/>
    <d v="2014-08-29T00:00:00"/>
    <d v="2014-09-04T00:00:00"/>
    <x v="1"/>
    <s v="KN-16705"/>
    <x v="607"/>
    <x v="2"/>
    <s v="United States"/>
    <s v="Seattle"/>
    <x v="4"/>
    <n v="98105"/>
    <x v="1"/>
    <s v="OFF-AR-10003856"/>
    <x v="1"/>
    <s v="Art"/>
    <x v="444"/>
    <n v="5.56"/>
    <n v="2"/>
    <n v="0"/>
    <n v="1.4455999999999998"/>
    <s v="Aug"/>
    <x v="43"/>
    <n v="0"/>
  </r>
  <r>
    <n v="2487"/>
    <s v="CA-2012-104514"/>
    <x v="1"/>
    <d v="2012-01-02T00:00:00"/>
    <d v="2012-01-04T00:00:00"/>
    <x v="0"/>
    <s v="CB-12535"/>
    <x v="118"/>
    <x v="1"/>
    <s v="United States"/>
    <s v="Newark"/>
    <x v="13"/>
    <n v="19711"/>
    <x v="3"/>
    <s v="OFF-ST-10001837"/>
    <x v="1"/>
    <s v="Storage"/>
    <x v="1331"/>
    <n v="85.52"/>
    <n v="2"/>
    <n v="0"/>
    <n v="22.235199999999999"/>
    <s v="Jan"/>
    <x v="26"/>
    <n v="1"/>
  </r>
  <r>
    <n v="2488"/>
    <s v="CA-2012-104514"/>
    <x v="1"/>
    <d v="2012-01-02T00:00:00"/>
    <d v="2012-01-04T00:00:00"/>
    <x v="0"/>
    <s v="CB-12535"/>
    <x v="118"/>
    <x v="1"/>
    <s v="United States"/>
    <s v="Newark"/>
    <x v="13"/>
    <n v="19711"/>
    <x v="3"/>
    <s v="OFF-AR-10001473"/>
    <x v="1"/>
    <s v="Art"/>
    <x v="1332"/>
    <n v="9.84"/>
    <n v="3"/>
    <n v="0"/>
    <n v="2.6568000000000005"/>
    <s v="Jan"/>
    <x v="26"/>
    <n v="0"/>
  </r>
  <r>
    <n v="2489"/>
    <s v="CA-2012-104514"/>
    <x v="1"/>
    <d v="2012-01-02T00:00:00"/>
    <d v="2012-01-04T00:00:00"/>
    <x v="0"/>
    <s v="CB-12535"/>
    <x v="118"/>
    <x v="1"/>
    <s v="United States"/>
    <s v="Newark"/>
    <x v="13"/>
    <n v="19711"/>
    <x v="3"/>
    <s v="OFF-PA-10004285"/>
    <x v="1"/>
    <s v="Paper"/>
    <x v="1259"/>
    <n v="20.04"/>
    <n v="3"/>
    <n v="0"/>
    <n v="9.6191999999999993"/>
    <s v="Jan"/>
    <x v="26"/>
    <n v="0"/>
  </r>
  <r>
    <n v="2490"/>
    <s v="CA-2012-141040"/>
    <x v="1"/>
    <d v="2012-10-09T00:00:00"/>
    <d v="2012-10-13T00:00:00"/>
    <x v="0"/>
    <s v="TB-21250"/>
    <x v="621"/>
    <x v="0"/>
    <s v="United States"/>
    <s v="New York City"/>
    <x v="15"/>
    <n v="10024"/>
    <x v="3"/>
    <s v="TEC-PH-10001835"/>
    <x v="2"/>
    <s v="Phones"/>
    <x v="1333"/>
    <n v="631.96"/>
    <n v="4"/>
    <n v="0"/>
    <n v="303.3408"/>
    <s v="Oct"/>
    <x v="2"/>
    <n v="1"/>
  </r>
  <r>
    <n v="2491"/>
    <s v="CA-2012-141040"/>
    <x v="1"/>
    <d v="2012-10-09T00:00:00"/>
    <d v="2012-10-13T00:00:00"/>
    <x v="0"/>
    <s v="TB-21250"/>
    <x v="621"/>
    <x v="0"/>
    <s v="United States"/>
    <s v="New York City"/>
    <x v="15"/>
    <n v="10024"/>
    <x v="3"/>
    <s v="OFF-PA-10002245"/>
    <x v="1"/>
    <s v="Paper"/>
    <x v="1334"/>
    <n v="23.92"/>
    <n v="4"/>
    <n v="0"/>
    <n v="10.763999999999999"/>
    <s v="Oct"/>
    <x v="2"/>
    <n v="0"/>
  </r>
  <r>
    <n v="2492"/>
    <s v="CA-2011-113579"/>
    <x v="2"/>
    <d v="2011-12-13T00:00:00"/>
    <d v="2011-12-15T00:00:00"/>
    <x v="0"/>
    <s v="KD-16345"/>
    <x v="44"/>
    <x v="0"/>
    <s v="United States"/>
    <s v="Los Angeles"/>
    <x v="1"/>
    <n v="90049"/>
    <x v="1"/>
    <s v="OFF-PA-10001457"/>
    <x v="1"/>
    <s v="Paper"/>
    <x v="1091"/>
    <n v="90.24"/>
    <n v="6"/>
    <n v="0"/>
    <n v="41.51039999999999"/>
    <s v="Dec"/>
    <x v="20"/>
    <n v="1"/>
  </r>
  <r>
    <n v="2493"/>
    <s v="CA-2011-144624"/>
    <x v="2"/>
    <d v="2011-11-19T00:00:00"/>
    <d v="2011-11-23T00:00:00"/>
    <x v="1"/>
    <s v="JM-15865"/>
    <x v="622"/>
    <x v="0"/>
    <s v="United States"/>
    <s v="Jamestown"/>
    <x v="15"/>
    <n v="14701"/>
    <x v="3"/>
    <s v="TEC-PH-10002885"/>
    <x v="2"/>
    <s v="Phones"/>
    <x v="1127"/>
    <n v="4548.8100000000004"/>
    <n v="7"/>
    <n v="0"/>
    <n v="1228.1787000000004"/>
    <s v="Nov"/>
    <x v="7"/>
    <n v="1"/>
  </r>
  <r>
    <n v="2494"/>
    <s v="CA-2013-146206"/>
    <x v="0"/>
    <d v="2013-09-11T00:00:00"/>
    <d v="2013-09-15T00:00:00"/>
    <x v="0"/>
    <s v="KT-16480"/>
    <x v="409"/>
    <x v="0"/>
    <s v="United States"/>
    <s v="Houston"/>
    <x v="5"/>
    <n v="77095"/>
    <x v="2"/>
    <s v="FUR-TA-10004086"/>
    <x v="0"/>
    <s v="Tables"/>
    <x v="824"/>
    <n v="300.93"/>
    <n v="5"/>
    <n v="0.3"/>
    <n v="-34.39200000000001"/>
    <s v="Sep"/>
    <x v="21"/>
    <n v="1"/>
  </r>
  <r>
    <n v="2495"/>
    <s v="CA-2013-146206"/>
    <x v="0"/>
    <d v="2013-09-11T00:00:00"/>
    <d v="2013-09-15T00:00:00"/>
    <x v="0"/>
    <s v="KT-16480"/>
    <x v="409"/>
    <x v="0"/>
    <s v="United States"/>
    <s v="Houston"/>
    <x v="5"/>
    <n v="77095"/>
    <x v="2"/>
    <s v="TEC-PH-10000895"/>
    <x v="2"/>
    <s v="Phones"/>
    <x v="1128"/>
    <n v="719.96"/>
    <n v="5"/>
    <n v="0.2"/>
    <n v="53.997000000000043"/>
    <s v="Sep"/>
    <x v="21"/>
    <n v="0"/>
  </r>
  <r>
    <n v="2496"/>
    <s v="CA-2011-136644"/>
    <x v="2"/>
    <d v="2011-06-16T00:00:00"/>
    <d v="2011-06-22T00:00:00"/>
    <x v="1"/>
    <s v="SC-20575"/>
    <x v="623"/>
    <x v="0"/>
    <s v="United States"/>
    <s v="Mishawaka"/>
    <x v="14"/>
    <n v="46544"/>
    <x v="2"/>
    <s v="FUR-CH-10000225"/>
    <x v="0"/>
    <s v="Chairs"/>
    <x v="401"/>
    <n v="647.84"/>
    <n v="8"/>
    <n v="0"/>
    <n v="32.391999999999939"/>
    <s v="Jun"/>
    <x v="3"/>
    <n v="1"/>
  </r>
  <r>
    <n v="2497"/>
    <s v="CA-2012-122371"/>
    <x v="1"/>
    <d v="2012-09-26T00:00:00"/>
    <d v="2012-10-01T00:00:00"/>
    <x v="1"/>
    <s v="BS-11800"/>
    <x v="354"/>
    <x v="2"/>
    <s v="United States"/>
    <s v="San Diego"/>
    <x v="1"/>
    <n v="92037"/>
    <x v="1"/>
    <s v="OFF-ST-10002370"/>
    <x v="1"/>
    <s v="Storage"/>
    <x v="80"/>
    <n v="64.17"/>
    <n v="3"/>
    <n v="0"/>
    <n v="18.609299999999998"/>
    <s v="Sep"/>
    <x v="11"/>
    <n v="1"/>
  </r>
  <r>
    <n v="2498"/>
    <s v="CA-2012-122371"/>
    <x v="1"/>
    <d v="2012-09-26T00:00:00"/>
    <d v="2012-10-01T00:00:00"/>
    <x v="1"/>
    <s v="BS-11800"/>
    <x v="354"/>
    <x v="2"/>
    <s v="United States"/>
    <s v="San Diego"/>
    <x v="1"/>
    <n v="92037"/>
    <x v="1"/>
    <s v="OFF-EN-10000056"/>
    <x v="1"/>
    <s v="Envelopes"/>
    <x v="627"/>
    <n v="124.46"/>
    <n v="2"/>
    <n v="0"/>
    <n v="58.496199999999988"/>
    <s v="Sep"/>
    <x v="11"/>
    <n v="0"/>
  </r>
  <r>
    <n v="2499"/>
    <s v="CA-2013-126935"/>
    <x v="0"/>
    <d v="2013-05-20T00:00:00"/>
    <d v="2013-05-25T00:00:00"/>
    <x v="1"/>
    <s v="BT-11395"/>
    <x v="387"/>
    <x v="1"/>
    <s v="United States"/>
    <s v="San Francisco"/>
    <x v="1"/>
    <n v="94109"/>
    <x v="1"/>
    <s v="OFF-BI-10004817"/>
    <x v="1"/>
    <s v="Binders"/>
    <x v="1199"/>
    <n v="9.5840000000000014"/>
    <n v="1"/>
    <n v="0.2"/>
    <n v="3.3543999999999996"/>
    <s v="May"/>
    <x v="35"/>
    <n v="1"/>
  </r>
  <r>
    <n v="2500"/>
    <s v="US-2014-133781"/>
    <x v="3"/>
    <d v="2014-06-23T00:00:00"/>
    <d v="2014-06-24T00:00:00"/>
    <x v="2"/>
    <s v="DC-12850"/>
    <x v="419"/>
    <x v="0"/>
    <s v="United States"/>
    <s v="Miami"/>
    <x v="2"/>
    <n v="33178"/>
    <x v="0"/>
    <s v="OFF-EN-10004483"/>
    <x v="1"/>
    <s v="Envelopes"/>
    <x v="1335"/>
    <n v="37.608000000000004"/>
    <n v="3"/>
    <n v="0.2"/>
    <n v="12.692699999999995"/>
    <s v="Jun"/>
    <x v="27"/>
    <n v="1"/>
  </r>
  <r>
    <n v="2501"/>
    <s v="CA-2014-131618"/>
    <x v="3"/>
    <d v="2014-06-18T00:00:00"/>
    <d v="2014-06-21T00:00:00"/>
    <x v="2"/>
    <s v="LS-17200"/>
    <x v="624"/>
    <x v="1"/>
    <s v="United States"/>
    <s v="Skokie"/>
    <x v="10"/>
    <n v="60076"/>
    <x v="2"/>
    <s v="OFF-PA-10001892"/>
    <x v="1"/>
    <s v="Paper"/>
    <x v="815"/>
    <n v="12.224"/>
    <n v="2"/>
    <n v="0.2"/>
    <n v="4.4311999999999996"/>
    <s v="Jun"/>
    <x v="27"/>
    <n v="1"/>
  </r>
  <r>
    <n v="2502"/>
    <s v="CA-2014-131618"/>
    <x v="3"/>
    <d v="2014-06-18T00:00:00"/>
    <d v="2014-06-21T00:00:00"/>
    <x v="2"/>
    <s v="LS-17200"/>
    <x v="624"/>
    <x v="1"/>
    <s v="United States"/>
    <s v="Skokie"/>
    <x v="10"/>
    <n v="60076"/>
    <x v="2"/>
    <s v="OFF-BI-10000546"/>
    <x v="1"/>
    <s v="Binders"/>
    <x v="609"/>
    <n v="2.3039999999999994"/>
    <n v="4"/>
    <n v="0.8"/>
    <n v="-3.5711999999999993"/>
    <s v="Jun"/>
    <x v="27"/>
    <n v="0"/>
  </r>
  <r>
    <n v="2503"/>
    <s v="CA-2014-131618"/>
    <x v="3"/>
    <d v="2014-06-18T00:00:00"/>
    <d v="2014-06-21T00:00:00"/>
    <x v="2"/>
    <s v="LS-17200"/>
    <x v="624"/>
    <x v="1"/>
    <s v="United States"/>
    <s v="Skokie"/>
    <x v="10"/>
    <n v="60076"/>
    <x v="2"/>
    <s v="OFF-BI-10001294"/>
    <x v="1"/>
    <s v="Binders"/>
    <x v="667"/>
    <n v="9.3599999999999977"/>
    <n v="4"/>
    <n v="0.8"/>
    <n v="-16.380000000000003"/>
    <s v="Jun"/>
    <x v="27"/>
    <n v="0"/>
  </r>
  <r>
    <n v="2504"/>
    <s v="CA-2013-149482"/>
    <x v="0"/>
    <d v="2013-11-15T00:00:00"/>
    <d v="2013-11-20T00:00:00"/>
    <x v="1"/>
    <s v="RR-19315"/>
    <x v="625"/>
    <x v="0"/>
    <s v="United States"/>
    <s v="San Francisco"/>
    <x v="1"/>
    <n v="94110"/>
    <x v="1"/>
    <s v="OFF-LA-10000248"/>
    <x v="1"/>
    <s v="Labels"/>
    <x v="1212"/>
    <n v="7.38"/>
    <n v="2"/>
    <n v="0"/>
    <n v="3.4685999999999999"/>
    <s v="Nov"/>
    <x v="0"/>
    <n v="1"/>
  </r>
  <r>
    <n v="2505"/>
    <s v="CA-2011-143917"/>
    <x v="2"/>
    <d v="2011-07-25T00:00:00"/>
    <d v="2011-07-27T00:00:00"/>
    <x v="0"/>
    <s v="KL-16645"/>
    <x v="107"/>
    <x v="0"/>
    <s v="United States"/>
    <s v="San Francisco"/>
    <x v="1"/>
    <n v="94122"/>
    <x v="1"/>
    <s v="OFF-ST-10001228"/>
    <x v="1"/>
    <s v="Storage"/>
    <x v="228"/>
    <n v="53.72"/>
    <n v="4"/>
    <n v="0"/>
    <n v="15.041600000000003"/>
    <s v="Jul"/>
    <x v="39"/>
    <n v="1"/>
  </r>
  <r>
    <n v="2506"/>
    <s v="CA-2011-143917"/>
    <x v="2"/>
    <d v="2011-07-25T00:00:00"/>
    <d v="2011-07-27T00:00:00"/>
    <x v="0"/>
    <s v="KL-16645"/>
    <x v="107"/>
    <x v="0"/>
    <s v="United States"/>
    <s v="San Francisco"/>
    <x v="1"/>
    <n v="94122"/>
    <x v="1"/>
    <s v="OFF-SU-10000151"/>
    <x v="1"/>
    <s v="Supplies"/>
    <x v="1336"/>
    <n v="8187.65"/>
    <n v="5"/>
    <n v="0"/>
    <n v="327.50599999999963"/>
    <s v="Jul"/>
    <x v="39"/>
    <n v="0"/>
  </r>
  <r>
    <n v="2507"/>
    <s v="CA-2011-143917"/>
    <x v="2"/>
    <d v="2011-07-25T00:00:00"/>
    <d v="2011-07-27T00:00:00"/>
    <x v="0"/>
    <s v="KL-16645"/>
    <x v="107"/>
    <x v="0"/>
    <s v="United States"/>
    <s v="San Francisco"/>
    <x v="1"/>
    <n v="94122"/>
    <x v="1"/>
    <s v="FUR-FU-10004351"/>
    <x v="0"/>
    <s v="Furnishings"/>
    <x v="33"/>
    <n v="77.92"/>
    <n v="8"/>
    <n v="0"/>
    <n v="34.284800000000004"/>
    <s v="Jul"/>
    <x v="39"/>
    <n v="0"/>
  </r>
  <r>
    <n v="2508"/>
    <s v="CA-2012-120397"/>
    <x v="1"/>
    <d v="2012-07-02T00:00:00"/>
    <d v="2012-07-02T00:00:00"/>
    <x v="3"/>
    <s v="RB-19435"/>
    <x v="579"/>
    <x v="0"/>
    <s v="United States"/>
    <s v="Houston"/>
    <x v="5"/>
    <n v="77070"/>
    <x v="2"/>
    <s v="OFF-AP-10001293"/>
    <x v="1"/>
    <s v="Appliances"/>
    <x v="1337"/>
    <n v="32.783999999999992"/>
    <n v="4"/>
    <n v="0.8"/>
    <n v="-85.238399999999999"/>
    <s v="Jul"/>
    <x v="38"/>
    <n v="1"/>
  </r>
  <r>
    <n v="2509"/>
    <s v="CA-2014-163902"/>
    <x v="3"/>
    <d v="2014-03-03T00:00:00"/>
    <d v="2014-03-09T00:00:00"/>
    <x v="1"/>
    <s v="MY-17380"/>
    <x v="199"/>
    <x v="1"/>
    <s v="United States"/>
    <s v="Los Angeles"/>
    <x v="1"/>
    <n v="90045"/>
    <x v="1"/>
    <s v="TEC-PH-10000675"/>
    <x v="2"/>
    <s v="Phones"/>
    <x v="1338"/>
    <n v="196.77600000000001"/>
    <n v="3"/>
    <n v="0.2"/>
    <n v="14.758199999999995"/>
    <s v="Mar"/>
    <x v="42"/>
    <n v="1"/>
  </r>
  <r>
    <n v="2510"/>
    <s v="CA-2014-163902"/>
    <x v="3"/>
    <d v="2014-03-03T00:00:00"/>
    <d v="2014-03-09T00:00:00"/>
    <x v="1"/>
    <s v="MY-17380"/>
    <x v="199"/>
    <x v="1"/>
    <s v="United States"/>
    <s v="Los Angeles"/>
    <x v="1"/>
    <n v="90045"/>
    <x v="1"/>
    <s v="TEC-AC-10000580"/>
    <x v="2"/>
    <s v="Accessories"/>
    <x v="897"/>
    <n v="479.93999999999994"/>
    <n v="6"/>
    <n v="0"/>
    <n v="52.79340000000002"/>
    <s v="Mar"/>
    <x v="42"/>
    <n v="0"/>
  </r>
  <r>
    <n v="2511"/>
    <s v="CA-2013-136812"/>
    <x v="0"/>
    <d v="2013-11-19T00:00:00"/>
    <d v="2013-11-24T00:00:00"/>
    <x v="1"/>
    <s v="AW-10930"/>
    <x v="585"/>
    <x v="2"/>
    <s v="United States"/>
    <s v="Oklahoma City"/>
    <x v="26"/>
    <n v="73120"/>
    <x v="2"/>
    <s v="OFF-ST-10003470"/>
    <x v="1"/>
    <s v="Storage"/>
    <x v="1339"/>
    <n v="1117.92"/>
    <n v="4"/>
    <n v="0"/>
    <n v="55.895999999999958"/>
    <s v="Nov"/>
    <x v="0"/>
    <n v="1"/>
  </r>
  <r>
    <n v="2512"/>
    <s v="CA-2012-102722"/>
    <x v="1"/>
    <d v="2012-04-18T00:00:00"/>
    <d v="2012-04-19T00:00:00"/>
    <x v="2"/>
    <s v="KW-16570"/>
    <x v="608"/>
    <x v="0"/>
    <s v="United States"/>
    <s v="Monroe"/>
    <x v="28"/>
    <n v="71203"/>
    <x v="0"/>
    <s v="TEC-AC-10003116"/>
    <x v="2"/>
    <s v="Accessories"/>
    <x v="920"/>
    <n v="106.5"/>
    <n v="6"/>
    <n v="0"/>
    <n v="41.534999999999997"/>
    <s v="Apr"/>
    <x v="19"/>
    <n v="1"/>
  </r>
  <r>
    <n v="2513"/>
    <s v="CA-2014-155089"/>
    <x v="3"/>
    <d v="2014-12-03T00:00:00"/>
    <d v="2014-12-07T00:00:00"/>
    <x v="1"/>
    <s v="DB-12910"/>
    <x v="626"/>
    <x v="2"/>
    <s v="United States"/>
    <s v="Tampa"/>
    <x v="2"/>
    <n v="33614"/>
    <x v="0"/>
    <s v="OFF-BI-10002429"/>
    <x v="1"/>
    <s v="Binders"/>
    <x v="467"/>
    <n v="45.660000000000011"/>
    <n v="5"/>
    <n v="0.7"/>
    <n v="-33.483999999999995"/>
    <s v="Dec"/>
    <x v="22"/>
    <n v="1"/>
  </r>
  <r>
    <n v="2514"/>
    <s v="CA-2013-124506"/>
    <x v="0"/>
    <d v="2013-11-12T00:00:00"/>
    <d v="2013-11-18T00:00:00"/>
    <x v="1"/>
    <s v="BB-11545"/>
    <x v="179"/>
    <x v="1"/>
    <s v="United States"/>
    <s v="Chicago"/>
    <x v="10"/>
    <n v="60623"/>
    <x v="2"/>
    <s v="TEC-AC-10003280"/>
    <x v="2"/>
    <s v="Accessories"/>
    <x v="1028"/>
    <n v="95.968000000000004"/>
    <n v="4"/>
    <n v="0.2"/>
    <n v="1.1995999999999931"/>
    <s v="Nov"/>
    <x v="0"/>
    <n v="1"/>
  </r>
  <r>
    <n v="2515"/>
    <s v="CA-2013-124506"/>
    <x v="0"/>
    <d v="2013-11-12T00:00:00"/>
    <d v="2013-11-18T00:00:00"/>
    <x v="1"/>
    <s v="BB-11545"/>
    <x v="179"/>
    <x v="1"/>
    <s v="United States"/>
    <s v="Chicago"/>
    <x v="10"/>
    <n v="60623"/>
    <x v="2"/>
    <s v="FUR-CH-10004540"/>
    <x v="0"/>
    <s v="Chairs"/>
    <x v="862"/>
    <n v="47.991999999999997"/>
    <n v="2"/>
    <n v="0.3"/>
    <n v="-2.0567999999999991"/>
    <s v="Nov"/>
    <x v="0"/>
    <n v="0"/>
  </r>
  <r>
    <n v="2516"/>
    <s v="CA-2011-106572"/>
    <x v="2"/>
    <d v="2011-09-05T00:00:00"/>
    <d v="2011-09-10T00:00:00"/>
    <x v="1"/>
    <s v="NP-18700"/>
    <x v="413"/>
    <x v="0"/>
    <s v="United States"/>
    <s v="Bowling Green"/>
    <x v="24"/>
    <n v="43402"/>
    <x v="3"/>
    <s v="OFF-ST-10000585"/>
    <x v="1"/>
    <s v="Storage"/>
    <x v="541"/>
    <n v="264.32"/>
    <n v="2"/>
    <n v="0.2"/>
    <n v="19.823999999999998"/>
    <s v="Sep"/>
    <x v="30"/>
    <n v="1"/>
  </r>
  <r>
    <n v="2517"/>
    <s v="CA-2011-128888"/>
    <x v="2"/>
    <d v="2011-11-15T00:00:00"/>
    <d v="2011-11-22T00:00:00"/>
    <x v="1"/>
    <s v="PB-19105"/>
    <x v="287"/>
    <x v="0"/>
    <s v="United States"/>
    <s v="Houston"/>
    <x v="5"/>
    <n v="77095"/>
    <x v="2"/>
    <s v="OFF-EN-10003001"/>
    <x v="1"/>
    <s v="Envelopes"/>
    <x v="955"/>
    <n v="604.65600000000006"/>
    <n v="9"/>
    <n v="0.2"/>
    <n v="204.07139999999995"/>
    <s v="Nov"/>
    <x v="7"/>
    <n v="1"/>
  </r>
  <r>
    <n v="2518"/>
    <s v="CA-2014-123134"/>
    <x v="3"/>
    <d v="2014-05-03T00:00:00"/>
    <d v="2014-05-08T00:00:00"/>
    <x v="1"/>
    <s v="DW-13585"/>
    <x v="61"/>
    <x v="1"/>
    <s v="United States"/>
    <s v="Westfield"/>
    <x v="30"/>
    <n v="7090"/>
    <x v="3"/>
    <s v="FUR-FU-10003975"/>
    <x v="0"/>
    <s v="Furnishings"/>
    <x v="775"/>
    <n v="129.93"/>
    <n v="3"/>
    <n v="0"/>
    <n v="12.992999999999988"/>
    <s v="May"/>
    <x v="24"/>
    <n v="1"/>
  </r>
  <r>
    <n v="2519"/>
    <s v="CA-2013-124352"/>
    <x v="0"/>
    <d v="2013-10-16T00:00:00"/>
    <d v="2013-10-22T00:00:00"/>
    <x v="1"/>
    <s v="CD-12790"/>
    <x v="522"/>
    <x v="2"/>
    <s v="United States"/>
    <s v="Oklahoma City"/>
    <x v="26"/>
    <n v="73120"/>
    <x v="2"/>
    <s v="OFF-LA-10004559"/>
    <x v="1"/>
    <s v="Labels"/>
    <x v="1340"/>
    <n v="20.16"/>
    <n v="7"/>
    <n v="0"/>
    <n v="9.8783999999999992"/>
    <s v="Oct"/>
    <x v="32"/>
    <n v="1"/>
  </r>
  <r>
    <n v="2520"/>
    <s v="CA-2013-124352"/>
    <x v="0"/>
    <d v="2013-10-16T00:00:00"/>
    <d v="2013-10-22T00:00:00"/>
    <x v="1"/>
    <s v="CD-12790"/>
    <x v="522"/>
    <x v="2"/>
    <s v="United States"/>
    <s v="Oklahoma City"/>
    <x v="26"/>
    <n v="73120"/>
    <x v="2"/>
    <s v="OFF-LA-10003223"/>
    <x v="1"/>
    <s v="Labels"/>
    <x v="602"/>
    <n v="29.46"/>
    <n v="6"/>
    <n v="0"/>
    <n v="14.4354"/>
    <s v="Oct"/>
    <x v="32"/>
    <n v="0"/>
  </r>
  <r>
    <n v="2521"/>
    <s v="CA-2013-124352"/>
    <x v="0"/>
    <d v="2013-10-16T00:00:00"/>
    <d v="2013-10-22T00:00:00"/>
    <x v="1"/>
    <s v="CD-12790"/>
    <x v="522"/>
    <x v="2"/>
    <s v="United States"/>
    <s v="Oklahoma City"/>
    <x v="26"/>
    <n v="73120"/>
    <x v="2"/>
    <s v="OFF-AP-10002651"/>
    <x v="1"/>
    <s v="Appliances"/>
    <x v="1341"/>
    <n v="868.58999999999992"/>
    <n v="3"/>
    <n v="0"/>
    <n v="251.89109999999988"/>
    <s v="Oct"/>
    <x v="32"/>
    <n v="0"/>
  </r>
  <r>
    <n v="2522"/>
    <s v="CA-2013-124352"/>
    <x v="0"/>
    <d v="2013-10-16T00:00:00"/>
    <d v="2013-10-22T00:00:00"/>
    <x v="1"/>
    <s v="CD-12790"/>
    <x v="522"/>
    <x v="2"/>
    <s v="United States"/>
    <s v="Oklahoma City"/>
    <x v="26"/>
    <n v="73120"/>
    <x v="2"/>
    <s v="OFF-PA-10003177"/>
    <x v="1"/>
    <s v="Paper"/>
    <x v="89"/>
    <n v="12.96"/>
    <n v="2"/>
    <n v="0"/>
    <n v="6.2208000000000006"/>
    <s v="Oct"/>
    <x v="32"/>
    <n v="0"/>
  </r>
  <r>
    <n v="2523"/>
    <s v="CA-2013-124352"/>
    <x v="0"/>
    <d v="2013-10-16T00:00:00"/>
    <d v="2013-10-22T00:00:00"/>
    <x v="1"/>
    <s v="CD-12790"/>
    <x v="522"/>
    <x v="2"/>
    <s v="United States"/>
    <s v="Oklahoma City"/>
    <x v="26"/>
    <n v="73120"/>
    <x v="2"/>
    <s v="TEC-PH-10003442"/>
    <x v="2"/>
    <s v="Phones"/>
    <x v="879"/>
    <n v="5.5"/>
    <n v="1"/>
    <n v="0"/>
    <n v="1.375"/>
    <s v="Oct"/>
    <x v="32"/>
    <n v="0"/>
  </r>
  <r>
    <n v="2524"/>
    <s v="CA-2013-124352"/>
    <x v="0"/>
    <d v="2013-10-16T00:00:00"/>
    <d v="2013-10-22T00:00:00"/>
    <x v="1"/>
    <s v="CD-12790"/>
    <x v="522"/>
    <x v="2"/>
    <s v="United States"/>
    <s v="Oklahoma City"/>
    <x v="26"/>
    <n v="73120"/>
    <x v="2"/>
    <s v="OFF-BI-10000977"/>
    <x v="1"/>
    <s v="Binders"/>
    <x v="982"/>
    <n v="121.6"/>
    <n v="4"/>
    <n v="0"/>
    <n v="55.935999999999993"/>
    <s v="Oct"/>
    <x v="32"/>
    <n v="0"/>
  </r>
  <r>
    <n v="2525"/>
    <s v="CA-2012-124541"/>
    <x v="1"/>
    <d v="2012-04-06T00:00:00"/>
    <d v="2012-04-10T00:00:00"/>
    <x v="1"/>
    <s v="TT-21220"/>
    <x v="627"/>
    <x v="0"/>
    <s v="United States"/>
    <s v="Houston"/>
    <x v="5"/>
    <n v="77041"/>
    <x v="2"/>
    <s v="OFF-AR-10004078"/>
    <x v="1"/>
    <s v="Art"/>
    <x v="507"/>
    <n v="42.047999999999995"/>
    <n v="9"/>
    <n v="0.2"/>
    <n v="5.2559999999999985"/>
    <s v="Apr"/>
    <x v="19"/>
    <n v="1"/>
  </r>
  <r>
    <n v="2526"/>
    <s v="CA-2012-124541"/>
    <x v="1"/>
    <d v="2012-04-06T00:00:00"/>
    <d v="2012-04-10T00:00:00"/>
    <x v="1"/>
    <s v="TT-21220"/>
    <x v="627"/>
    <x v="0"/>
    <s v="United States"/>
    <s v="Houston"/>
    <x v="5"/>
    <n v="77041"/>
    <x v="2"/>
    <s v="TEC-AC-10002550"/>
    <x v="2"/>
    <s v="Accessories"/>
    <x v="1342"/>
    <n v="25.488"/>
    <n v="2"/>
    <n v="0.2"/>
    <n v="4.4603999999999999"/>
    <s v="Apr"/>
    <x v="19"/>
    <n v="0"/>
  </r>
  <r>
    <n v="2527"/>
    <s v="CA-2012-124541"/>
    <x v="1"/>
    <d v="2012-04-06T00:00:00"/>
    <d v="2012-04-10T00:00:00"/>
    <x v="1"/>
    <s v="TT-21220"/>
    <x v="627"/>
    <x v="0"/>
    <s v="United States"/>
    <s v="Houston"/>
    <x v="5"/>
    <n v="77041"/>
    <x v="2"/>
    <s v="OFF-BI-10004965"/>
    <x v="1"/>
    <s v="Binders"/>
    <x v="1005"/>
    <n v="6.8999999999999986"/>
    <n v="3"/>
    <n v="0.8"/>
    <n v="-12.075000000000003"/>
    <s v="Apr"/>
    <x v="19"/>
    <n v="0"/>
  </r>
  <r>
    <n v="2528"/>
    <s v="CA-2012-124541"/>
    <x v="1"/>
    <d v="2012-04-06T00:00:00"/>
    <d v="2012-04-10T00:00:00"/>
    <x v="1"/>
    <s v="TT-21220"/>
    <x v="627"/>
    <x v="0"/>
    <s v="United States"/>
    <s v="Houston"/>
    <x v="5"/>
    <n v="77041"/>
    <x v="2"/>
    <s v="OFF-BI-10004209"/>
    <x v="1"/>
    <s v="Binders"/>
    <x v="1206"/>
    <n v="9.6479999999999961"/>
    <n v="6"/>
    <n v="0.8"/>
    <n v="-16.884"/>
    <s v="Apr"/>
    <x v="19"/>
    <n v="0"/>
  </r>
  <r>
    <n v="2529"/>
    <s v="CA-2012-124541"/>
    <x v="1"/>
    <d v="2012-04-06T00:00:00"/>
    <d v="2012-04-10T00:00:00"/>
    <x v="1"/>
    <s v="TT-21220"/>
    <x v="627"/>
    <x v="0"/>
    <s v="United States"/>
    <s v="Houston"/>
    <x v="5"/>
    <n v="77041"/>
    <x v="2"/>
    <s v="OFF-PA-10001526"/>
    <x v="1"/>
    <s v="Paper"/>
    <x v="1030"/>
    <n v="7.9680000000000009"/>
    <n v="2"/>
    <n v="0.2"/>
    <n v="2.8884000000000007"/>
    <s v="Apr"/>
    <x v="19"/>
    <n v="0"/>
  </r>
  <r>
    <n v="2530"/>
    <s v="CA-2011-108707"/>
    <x v="2"/>
    <d v="2011-10-24T00:00:00"/>
    <d v="2011-10-29T00:00:00"/>
    <x v="1"/>
    <s v="DB-12910"/>
    <x v="626"/>
    <x v="2"/>
    <s v="United States"/>
    <s v="Fort Lauderdale"/>
    <x v="2"/>
    <n v="33311"/>
    <x v="0"/>
    <s v="OFF-PA-10000788"/>
    <x v="1"/>
    <s v="Paper"/>
    <x v="731"/>
    <n v="10.368000000000002"/>
    <n v="2"/>
    <n v="0.2"/>
    <n v="3.6288"/>
    <s v="Oct"/>
    <x v="18"/>
    <n v="1"/>
  </r>
  <r>
    <n v="2531"/>
    <s v="CA-2011-111500"/>
    <x v="2"/>
    <d v="2011-08-17T00:00:00"/>
    <d v="2011-08-21T00:00:00"/>
    <x v="1"/>
    <s v="DJ-13510"/>
    <x v="137"/>
    <x v="1"/>
    <s v="United States"/>
    <s v="Little Rock"/>
    <x v="36"/>
    <n v="72209"/>
    <x v="0"/>
    <s v="OFF-PA-10000595"/>
    <x v="1"/>
    <s v="Paper"/>
    <x v="1117"/>
    <n v="114.2"/>
    <n v="5"/>
    <n v="0"/>
    <n v="52.531999999999996"/>
    <s v="Aug"/>
    <x v="9"/>
    <n v="1"/>
  </r>
  <r>
    <n v="2532"/>
    <s v="CA-2011-111500"/>
    <x v="2"/>
    <d v="2011-08-17T00:00:00"/>
    <d v="2011-08-21T00:00:00"/>
    <x v="1"/>
    <s v="DJ-13510"/>
    <x v="137"/>
    <x v="1"/>
    <s v="United States"/>
    <s v="Little Rock"/>
    <x v="36"/>
    <n v="72209"/>
    <x v="0"/>
    <s v="OFF-BI-10000829"/>
    <x v="1"/>
    <s v="Binders"/>
    <x v="304"/>
    <n v="17.96"/>
    <n v="4"/>
    <n v="0"/>
    <n v="8.2615999999999996"/>
    <s v="Aug"/>
    <x v="9"/>
    <n v="0"/>
  </r>
  <r>
    <n v="2533"/>
    <s v="CA-2011-111500"/>
    <x v="2"/>
    <d v="2011-08-17T00:00:00"/>
    <d v="2011-08-21T00:00:00"/>
    <x v="1"/>
    <s v="DJ-13510"/>
    <x v="137"/>
    <x v="1"/>
    <s v="United States"/>
    <s v="Little Rock"/>
    <x v="36"/>
    <n v="72209"/>
    <x v="0"/>
    <s v="OFF-FA-10002676"/>
    <x v="1"/>
    <s v="Fasteners"/>
    <x v="1069"/>
    <n v="12.67"/>
    <n v="7"/>
    <n v="0"/>
    <n v="4.5611999999999995"/>
    <s v="Aug"/>
    <x v="9"/>
    <n v="0"/>
  </r>
  <r>
    <n v="2534"/>
    <s v="CA-2011-111500"/>
    <x v="2"/>
    <d v="2011-08-17T00:00:00"/>
    <d v="2011-08-21T00:00:00"/>
    <x v="1"/>
    <s v="DJ-13510"/>
    <x v="137"/>
    <x v="1"/>
    <s v="United States"/>
    <s v="Little Rock"/>
    <x v="36"/>
    <n v="72209"/>
    <x v="0"/>
    <s v="TEC-AC-10000844"/>
    <x v="2"/>
    <s v="Accessories"/>
    <x v="106"/>
    <n v="339.96"/>
    <n v="4"/>
    <n v="0"/>
    <n v="122.38559999999998"/>
    <s v="Aug"/>
    <x v="9"/>
    <n v="0"/>
  </r>
  <r>
    <n v="2535"/>
    <s v="US-2014-117723"/>
    <x v="3"/>
    <d v="2014-08-16T00:00:00"/>
    <d v="2014-08-19T00:00:00"/>
    <x v="0"/>
    <s v="DL-13495"/>
    <x v="393"/>
    <x v="1"/>
    <s v="United States"/>
    <s v="Philadelphia"/>
    <x v="9"/>
    <n v="19120"/>
    <x v="3"/>
    <s v="OFF-ST-10004459"/>
    <x v="1"/>
    <s v="Storage"/>
    <x v="454"/>
    <n v="1801.6320000000001"/>
    <n v="6"/>
    <n v="0.2"/>
    <n v="-337.80600000000004"/>
    <s v="Aug"/>
    <x v="43"/>
    <n v="1"/>
  </r>
  <r>
    <n v="2536"/>
    <s v="CA-2012-143238"/>
    <x v="1"/>
    <d v="2012-09-06T00:00:00"/>
    <d v="2012-09-08T00:00:00"/>
    <x v="2"/>
    <s v="LO-17170"/>
    <x v="628"/>
    <x v="1"/>
    <s v="United States"/>
    <s v="La Quinta"/>
    <x v="1"/>
    <n v="92253"/>
    <x v="1"/>
    <s v="TEC-AC-10003499"/>
    <x v="2"/>
    <s v="Accessories"/>
    <x v="103"/>
    <n v="46.32"/>
    <n v="4"/>
    <n v="0"/>
    <n v="18.064800000000002"/>
    <s v="Sep"/>
    <x v="11"/>
    <n v="1"/>
  </r>
  <r>
    <n v="2537"/>
    <s v="CA-2012-168746"/>
    <x v="1"/>
    <d v="2012-01-27T00:00:00"/>
    <d v="2012-01-29T00:00:00"/>
    <x v="0"/>
    <s v="SV-20365"/>
    <x v="277"/>
    <x v="0"/>
    <s v="United States"/>
    <s v="Cleveland"/>
    <x v="24"/>
    <n v="44105"/>
    <x v="3"/>
    <s v="FUR-CH-10000513"/>
    <x v="0"/>
    <s v="Chairs"/>
    <x v="70"/>
    <n v="181.98599999999999"/>
    <n v="2"/>
    <n v="0.3"/>
    <n v="-54.595799999999997"/>
    <s v="Jan"/>
    <x v="26"/>
    <n v="1"/>
  </r>
  <r>
    <n v="2538"/>
    <s v="CA-2012-168746"/>
    <x v="1"/>
    <d v="2012-01-27T00:00:00"/>
    <d v="2012-01-29T00:00:00"/>
    <x v="0"/>
    <s v="SV-20365"/>
    <x v="277"/>
    <x v="0"/>
    <s v="United States"/>
    <s v="Cleveland"/>
    <x v="24"/>
    <n v="44105"/>
    <x v="3"/>
    <s v="TEC-PH-10000895"/>
    <x v="2"/>
    <s v="Phones"/>
    <x v="1128"/>
    <n v="431.976"/>
    <n v="4"/>
    <n v="0.4"/>
    <n v="-100.7944"/>
    <s v="Jan"/>
    <x v="26"/>
    <n v="0"/>
  </r>
  <r>
    <n v="2539"/>
    <s v="CA-2012-168746"/>
    <x v="1"/>
    <d v="2012-01-27T00:00:00"/>
    <d v="2012-01-29T00:00:00"/>
    <x v="0"/>
    <s v="SV-20365"/>
    <x v="277"/>
    <x v="0"/>
    <s v="United States"/>
    <s v="Cleveland"/>
    <x v="24"/>
    <n v="44105"/>
    <x v="3"/>
    <s v="TEC-PH-10002555"/>
    <x v="2"/>
    <s v="Phones"/>
    <x v="1343"/>
    <n v="155.36999999999998"/>
    <n v="1"/>
    <n v="0.4"/>
    <n v="-36.253"/>
    <s v="Jan"/>
    <x v="26"/>
    <n v="0"/>
  </r>
  <r>
    <n v="2540"/>
    <s v="CA-2012-113404"/>
    <x v="1"/>
    <d v="2012-07-16T00:00:00"/>
    <d v="2012-07-16T00:00:00"/>
    <x v="3"/>
    <s v="EM-13810"/>
    <x v="613"/>
    <x v="1"/>
    <s v="United States"/>
    <s v="San Francisco"/>
    <x v="1"/>
    <n v="94122"/>
    <x v="1"/>
    <s v="FUR-CH-10003312"/>
    <x v="0"/>
    <s v="Chairs"/>
    <x v="296"/>
    <n v="1348.7040000000002"/>
    <n v="6"/>
    <n v="0.2"/>
    <n v="-219.16440000000023"/>
    <s v="Jul"/>
    <x v="38"/>
    <n v="1"/>
  </r>
  <r>
    <n v="2541"/>
    <s v="CA-2012-113404"/>
    <x v="1"/>
    <d v="2012-07-16T00:00:00"/>
    <d v="2012-07-16T00:00:00"/>
    <x v="3"/>
    <s v="EM-13810"/>
    <x v="613"/>
    <x v="1"/>
    <s v="United States"/>
    <s v="San Francisco"/>
    <x v="1"/>
    <n v="94122"/>
    <x v="1"/>
    <s v="FUR-CH-10004086"/>
    <x v="0"/>
    <s v="Chairs"/>
    <x v="281"/>
    <n v="700.15200000000004"/>
    <n v="3"/>
    <n v="0.2"/>
    <n v="78.767099999999971"/>
    <s v="Jul"/>
    <x v="38"/>
    <n v="0"/>
  </r>
  <r>
    <n v="2542"/>
    <s v="CA-2013-144792"/>
    <x v="0"/>
    <d v="2013-05-01T00:00:00"/>
    <d v="2013-05-05T00:00:00"/>
    <x v="1"/>
    <s v="KD-16615"/>
    <x v="629"/>
    <x v="1"/>
    <s v="United States"/>
    <s v="Scottsdale"/>
    <x v="16"/>
    <n v="85254"/>
    <x v="1"/>
    <s v="FUR-FU-10002759"/>
    <x v="0"/>
    <s v="Furnishings"/>
    <x v="555"/>
    <n v="111.88800000000001"/>
    <n v="7"/>
    <n v="0.2"/>
    <n v="22.377600000000001"/>
    <s v="May"/>
    <x v="35"/>
    <n v="1"/>
  </r>
  <r>
    <n v="2543"/>
    <s v="CA-2011-164385"/>
    <x v="2"/>
    <d v="2011-09-26T00:00:00"/>
    <d v="2011-10-01T00:00:00"/>
    <x v="0"/>
    <s v="NB-18580"/>
    <x v="630"/>
    <x v="1"/>
    <s v="United States"/>
    <s v="Philadelphia"/>
    <x v="9"/>
    <n v="19134"/>
    <x v="3"/>
    <s v="OFF-AP-10002191"/>
    <x v="1"/>
    <s v="Appliances"/>
    <x v="800"/>
    <n v="143.952"/>
    <n v="3"/>
    <n v="0.2"/>
    <n v="14.39520000000001"/>
    <s v="Sep"/>
    <x v="30"/>
    <n v="1"/>
  </r>
  <r>
    <n v="2544"/>
    <s v="US-2013-114174"/>
    <x v="0"/>
    <d v="2013-09-09T00:00:00"/>
    <d v="2013-09-15T00:00:00"/>
    <x v="1"/>
    <s v="AP-10720"/>
    <x v="399"/>
    <x v="2"/>
    <s v="United States"/>
    <s v="Malden"/>
    <x v="31"/>
    <n v="2148"/>
    <x v="3"/>
    <s v="FUR-BO-10003450"/>
    <x v="0"/>
    <s v="Bookcases"/>
    <x v="1344"/>
    <n v="173.94"/>
    <n v="3"/>
    <n v="0"/>
    <n v="13.915199999999992"/>
    <s v="Sep"/>
    <x v="21"/>
    <n v="1"/>
  </r>
  <r>
    <n v="2545"/>
    <s v="US-2013-114174"/>
    <x v="0"/>
    <d v="2013-09-09T00:00:00"/>
    <d v="2013-09-15T00:00:00"/>
    <x v="1"/>
    <s v="AP-10720"/>
    <x v="399"/>
    <x v="2"/>
    <s v="United States"/>
    <s v="Malden"/>
    <x v="31"/>
    <n v="2148"/>
    <x v="3"/>
    <s v="OFF-LA-10000248"/>
    <x v="1"/>
    <s v="Labels"/>
    <x v="1212"/>
    <n v="14.76"/>
    <n v="4"/>
    <n v="0"/>
    <n v="6.9371999999999998"/>
    <s v="Sep"/>
    <x v="21"/>
    <n v="0"/>
  </r>
  <r>
    <n v="2546"/>
    <s v="CA-2014-108070"/>
    <x v="3"/>
    <d v="2014-04-17T00:00:00"/>
    <d v="2014-04-21T00:00:00"/>
    <x v="1"/>
    <s v="JE-15745"/>
    <x v="32"/>
    <x v="0"/>
    <s v="United States"/>
    <s v="San Jose"/>
    <x v="1"/>
    <n v="95123"/>
    <x v="1"/>
    <s v="OFF-ST-10004804"/>
    <x v="1"/>
    <s v="Storage"/>
    <x v="230"/>
    <n v="205.92"/>
    <n v="4"/>
    <n v="0"/>
    <n v="2.0592000000000041"/>
    <s v="Apr"/>
    <x v="4"/>
    <n v="1"/>
  </r>
  <r>
    <n v="2547"/>
    <s v="CA-2014-108070"/>
    <x v="3"/>
    <d v="2014-04-17T00:00:00"/>
    <d v="2014-04-21T00:00:00"/>
    <x v="1"/>
    <s v="JE-15745"/>
    <x v="32"/>
    <x v="0"/>
    <s v="United States"/>
    <s v="San Jose"/>
    <x v="1"/>
    <n v="95123"/>
    <x v="1"/>
    <s v="FUR-BO-10001337"/>
    <x v="0"/>
    <s v="Bookcases"/>
    <x v="425"/>
    <n v="102.833"/>
    <n v="1"/>
    <n v="0.15"/>
    <n v="-6.0489999999999995"/>
    <s v="Apr"/>
    <x v="4"/>
    <n v="0"/>
  </r>
  <r>
    <n v="2548"/>
    <s v="US-2012-128090"/>
    <x v="1"/>
    <d v="2012-08-16T00:00:00"/>
    <d v="2012-08-22T00:00:00"/>
    <x v="1"/>
    <s v="JM-15865"/>
    <x v="622"/>
    <x v="0"/>
    <s v="United States"/>
    <s v="Phoenix"/>
    <x v="16"/>
    <n v="85023"/>
    <x v="1"/>
    <s v="OFF-AR-10002255"/>
    <x v="1"/>
    <s v="Art"/>
    <x v="814"/>
    <n v="2.3039999999999998"/>
    <n v="1"/>
    <n v="0.2"/>
    <n v="0.25919999999999999"/>
    <s v="Aug"/>
    <x v="37"/>
    <n v="1"/>
  </r>
  <r>
    <n v="2549"/>
    <s v="US-2012-128090"/>
    <x v="1"/>
    <d v="2012-08-16T00:00:00"/>
    <d v="2012-08-22T00:00:00"/>
    <x v="1"/>
    <s v="JM-15865"/>
    <x v="622"/>
    <x v="0"/>
    <s v="United States"/>
    <s v="Phoenix"/>
    <x v="16"/>
    <n v="85023"/>
    <x v="1"/>
    <s v="TEC-PH-10002624"/>
    <x v="2"/>
    <s v="Phones"/>
    <x v="1126"/>
    <n v="1879.96"/>
    <n v="5"/>
    <n v="0.2"/>
    <n v="211.49549999999977"/>
    <s v="Aug"/>
    <x v="37"/>
    <n v="0"/>
  </r>
  <r>
    <n v="2550"/>
    <s v="US-2012-128090"/>
    <x v="1"/>
    <d v="2012-08-16T00:00:00"/>
    <d v="2012-08-22T00:00:00"/>
    <x v="1"/>
    <s v="JM-15865"/>
    <x v="622"/>
    <x v="0"/>
    <s v="United States"/>
    <s v="Phoenix"/>
    <x v="16"/>
    <n v="85023"/>
    <x v="1"/>
    <s v="OFF-PA-10001878"/>
    <x v="1"/>
    <s v="Paper"/>
    <x v="1161"/>
    <n v="313.024"/>
    <n v="8"/>
    <n v="0.2"/>
    <n v="105.64559999999997"/>
    <s v="Aug"/>
    <x v="37"/>
    <n v="0"/>
  </r>
  <r>
    <n v="2551"/>
    <s v="US-2012-128090"/>
    <x v="1"/>
    <d v="2012-08-16T00:00:00"/>
    <d v="2012-08-22T00:00:00"/>
    <x v="1"/>
    <s v="JM-15865"/>
    <x v="622"/>
    <x v="0"/>
    <s v="United States"/>
    <s v="Phoenix"/>
    <x v="16"/>
    <n v="85023"/>
    <x v="1"/>
    <s v="OFF-LA-10000452"/>
    <x v="1"/>
    <s v="Labels"/>
    <x v="804"/>
    <n v="5.04"/>
    <n v="2"/>
    <n v="0.2"/>
    <n v="1.764"/>
    <s v="Aug"/>
    <x v="37"/>
    <n v="0"/>
  </r>
  <r>
    <n v="2552"/>
    <s v="CA-2014-101042"/>
    <x v="3"/>
    <d v="2014-11-20T00:00:00"/>
    <d v="2014-11-24T00:00:00"/>
    <x v="1"/>
    <s v="AB-10105"/>
    <x v="455"/>
    <x v="0"/>
    <s v="United States"/>
    <s v="Henderson"/>
    <x v="0"/>
    <n v="42420"/>
    <x v="0"/>
    <s v="FUR-FU-10004665"/>
    <x v="0"/>
    <s v="Furnishings"/>
    <x v="1345"/>
    <n v="821.87999999999988"/>
    <n v="6"/>
    <n v="0"/>
    <n v="213.68880000000001"/>
    <s v="Nov"/>
    <x v="23"/>
    <n v="1"/>
  </r>
  <r>
    <n v="2553"/>
    <s v="CA-2014-101042"/>
    <x v="3"/>
    <d v="2014-11-20T00:00:00"/>
    <d v="2014-11-24T00:00:00"/>
    <x v="1"/>
    <s v="AB-10105"/>
    <x v="455"/>
    <x v="0"/>
    <s v="United States"/>
    <s v="Henderson"/>
    <x v="0"/>
    <n v="42420"/>
    <x v="0"/>
    <s v="OFF-BI-10000088"/>
    <x v="1"/>
    <s v="Binders"/>
    <x v="1025"/>
    <n v="21.96"/>
    <n v="2"/>
    <n v="0"/>
    <n v="10.760400000000001"/>
    <s v="Nov"/>
    <x v="23"/>
    <n v="0"/>
  </r>
  <r>
    <n v="2554"/>
    <s v="CA-2013-155439"/>
    <x v="0"/>
    <d v="2013-09-15T00:00:00"/>
    <d v="2013-09-19T00:00:00"/>
    <x v="1"/>
    <s v="PN-18775"/>
    <x v="43"/>
    <x v="2"/>
    <s v="United States"/>
    <s v="Columbia"/>
    <x v="20"/>
    <n v="29203"/>
    <x v="0"/>
    <s v="OFF-PA-10000029"/>
    <x v="1"/>
    <s v="Paper"/>
    <x v="803"/>
    <n v="25.92"/>
    <n v="4"/>
    <n v="0"/>
    <n v="12.441600000000001"/>
    <s v="Sep"/>
    <x v="21"/>
    <n v="1"/>
  </r>
  <r>
    <n v="2555"/>
    <s v="CA-2013-118626"/>
    <x v="0"/>
    <d v="2013-08-16T00:00:00"/>
    <d v="2013-08-21T00:00:00"/>
    <x v="1"/>
    <s v="JC-15775"/>
    <x v="547"/>
    <x v="0"/>
    <s v="United States"/>
    <s v="Tallahassee"/>
    <x v="2"/>
    <n v="32303"/>
    <x v="0"/>
    <s v="TEC-PH-10000369"/>
    <x v="2"/>
    <s v="Phones"/>
    <x v="1346"/>
    <n v="705.54399999999998"/>
    <n v="7"/>
    <n v="0.2"/>
    <n v="70.554400000000072"/>
    <s v="Aug"/>
    <x v="28"/>
    <n v="1"/>
  </r>
  <r>
    <n v="2556"/>
    <s v="CA-2012-111458"/>
    <x v="1"/>
    <d v="2012-09-26T00:00:00"/>
    <d v="2012-09-30T00:00:00"/>
    <x v="1"/>
    <s v="PF-19165"/>
    <x v="58"/>
    <x v="0"/>
    <s v="United States"/>
    <s v="New York City"/>
    <x v="15"/>
    <n v="10035"/>
    <x v="3"/>
    <s v="TEC-AC-10001590"/>
    <x v="2"/>
    <s v="Accessories"/>
    <x v="1347"/>
    <n v="50"/>
    <n v="2"/>
    <n v="0"/>
    <n v="12"/>
    <s v="Sep"/>
    <x v="11"/>
    <n v="1"/>
  </r>
  <r>
    <n v="2557"/>
    <s v="US-2013-126844"/>
    <x v="0"/>
    <d v="2013-10-09T00:00:00"/>
    <d v="2013-10-15T00:00:00"/>
    <x v="1"/>
    <s v="BW-11110"/>
    <x v="308"/>
    <x v="1"/>
    <s v="United States"/>
    <s v="Houston"/>
    <x v="5"/>
    <n v="77070"/>
    <x v="2"/>
    <s v="FUR-FU-10004909"/>
    <x v="0"/>
    <s v="Furnishings"/>
    <x v="1348"/>
    <n v="51.712000000000003"/>
    <n v="8"/>
    <n v="0.6"/>
    <n v="-32.320000000000007"/>
    <s v="Oct"/>
    <x v="32"/>
    <n v="1"/>
  </r>
  <r>
    <n v="2558"/>
    <s v="US-2012-112508"/>
    <x v="1"/>
    <d v="2012-03-24T00:00:00"/>
    <d v="2012-03-30T00:00:00"/>
    <x v="1"/>
    <s v="BP-11185"/>
    <x v="130"/>
    <x v="1"/>
    <s v="United States"/>
    <s v="Coral Springs"/>
    <x v="2"/>
    <n v="33065"/>
    <x v="0"/>
    <s v="OFF-AP-10002287"/>
    <x v="1"/>
    <s v="Appliances"/>
    <x v="1274"/>
    <n v="6.9920000000000009"/>
    <n v="2"/>
    <n v="0.2"/>
    <n v="0.52439999999999998"/>
    <s v="Mar"/>
    <x v="29"/>
    <n v="1"/>
  </r>
  <r>
    <n v="2559"/>
    <s v="CA-2012-147788"/>
    <x v="1"/>
    <d v="2012-05-31T00:00:00"/>
    <d v="2012-06-04T00:00:00"/>
    <x v="1"/>
    <s v="TM-21010"/>
    <x v="612"/>
    <x v="0"/>
    <s v="United States"/>
    <s v="Orem"/>
    <x v="7"/>
    <n v="84057"/>
    <x v="1"/>
    <s v="FUR-BO-10004357"/>
    <x v="0"/>
    <s v="Bookcases"/>
    <x v="1349"/>
    <n v="1406.86"/>
    <n v="7"/>
    <n v="0"/>
    <n v="140.68599999999989"/>
    <s v="May"/>
    <x v="33"/>
    <n v="1"/>
  </r>
  <r>
    <n v="2560"/>
    <s v="CA-2012-147788"/>
    <x v="1"/>
    <d v="2012-05-31T00:00:00"/>
    <d v="2012-06-04T00:00:00"/>
    <x v="1"/>
    <s v="TM-21010"/>
    <x v="612"/>
    <x v="0"/>
    <s v="United States"/>
    <s v="Orem"/>
    <x v="7"/>
    <n v="84057"/>
    <x v="1"/>
    <s v="OFF-LA-10003766"/>
    <x v="1"/>
    <s v="Labels"/>
    <x v="360"/>
    <n v="15.75"/>
    <n v="5"/>
    <n v="0"/>
    <n v="7.5600000000000005"/>
    <s v="May"/>
    <x v="33"/>
    <n v="0"/>
  </r>
  <r>
    <n v="2561"/>
    <s v="CA-2012-147788"/>
    <x v="1"/>
    <d v="2012-05-31T00:00:00"/>
    <d v="2012-06-04T00:00:00"/>
    <x v="1"/>
    <s v="TM-21010"/>
    <x v="612"/>
    <x v="0"/>
    <s v="United States"/>
    <s v="Orem"/>
    <x v="7"/>
    <n v="84057"/>
    <x v="1"/>
    <s v="OFF-ST-10000046"/>
    <x v="1"/>
    <s v="Storage"/>
    <x v="757"/>
    <n v="323.10000000000002"/>
    <n v="2"/>
    <n v="0"/>
    <n v="61.38900000000001"/>
    <s v="May"/>
    <x v="33"/>
    <n v="0"/>
  </r>
  <r>
    <n v="2562"/>
    <s v="CA-2012-144288"/>
    <x v="1"/>
    <d v="2012-12-25T00:00:00"/>
    <d v="2012-12-31T00:00:00"/>
    <x v="1"/>
    <s v="MB-17305"/>
    <x v="93"/>
    <x v="0"/>
    <s v="United States"/>
    <s v="Nashville"/>
    <x v="18"/>
    <n v="37211"/>
    <x v="0"/>
    <s v="OFF-LA-10003190"/>
    <x v="1"/>
    <s v="Labels"/>
    <x v="1163"/>
    <n v="9.2159999999999993"/>
    <n v="4"/>
    <n v="0.2"/>
    <n v="3.3408000000000002"/>
    <s v="Dec"/>
    <x v="14"/>
    <n v="1"/>
  </r>
  <r>
    <n v="2563"/>
    <s v="CA-2012-144288"/>
    <x v="1"/>
    <d v="2012-12-25T00:00:00"/>
    <d v="2012-12-31T00:00:00"/>
    <x v="1"/>
    <s v="MB-17305"/>
    <x v="93"/>
    <x v="0"/>
    <s v="United States"/>
    <s v="Nashville"/>
    <x v="18"/>
    <n v="37211"/>
    <x v="0"/>
    <s v="OFF-PA-10002787"/>
    <x v="1"/>
    <s v="Paper"/>
    <x v="1267"/>
    <n v="10.368000000000002"/>
    <n v="2"/>
    <n v="0.2"/>
    <n v="3.6288"/>
    <s v="Dec"/>
    <x v="14"/>
    <n v="0"/>
  </r>
  <r>
    <n v="2564"/>
    <s v="CA-2012-110632"/>
    <x v="1"/>
    <d v="2012-03-17T00:00:00"/>
    <d v="2012-03-22T00:00:00"/>
    <x v="0"/>
    <s v="HR-14830"/>
    <x v="403"/>
    <x v="1"/>
    <s v="United States"/>
    <s v="New York City"/>
    <x v="15"/>
    <n v="10009"/>
    <x v="3"/>
    <s v="TEC-AC-10000387"/>
    <x v="2"/>
    <s v="Accessories"/>
    <x v="1350"/>
    <n v="15.02"/>
    <n v="1"/>
    <n v="0"/>
    <n v="2.7035999999999998"/>
    <s v="Mar"/>
    <x v="29"/>
    <n v="1"/>
  </r>
  <r>
    <n v="2565"/>
    <s v="CA-2012-110632"/>
    <x v="1"/>
    <d v="2012-03-17T00:00:00"/>
    <d v="2012-03-22T00:00:00"/>
    <x v="0"/>
    <s v="HR-14830"/>
    <x v="403"/>
    <x v="1"/>
    <s v="United States"/>
    <s v="New York City"/>
    <x v="15"/>
    <n v="10009"/>
    <x v="3"/>
    <s v="OFF-ST-10001291"/>
    <x v="1"/>
    <s v="Storage"/>
    <x v="1017"/>
    <n v="33.82"/>
    <n v="2"/>
    <n v="0"/>
    <n v="9.1313999999999993"/>
    <s v="Mar"/>
    <x v="29"/>
    <n v="0"/>
  </r>
  <r>
    <n v="2566"/>
    <s v="CA-2014-109589"/>
    <x v="3"/>
    <d v="2014-12-22T00:00:00"/>
    <d v="2014-12-25T00:00:00"/>
    <x v="2"/>
    <s v="BD-11635"/>
    <x v="631"/>
    <x v="0"/>
    <s v="United States"/>
    <s v="Bowling Green"/>
    <x v="0"/>
    <n v="42104"/>
    <x v="0"/>
    <s v="TEC-AC-10003116"/>
    <x v="2"/>
    <s v="Accessories"/>
    <x v="920"/>
    <n v="71"/>
    <n v="4"/>
    <n v="0"/>
    <n v="27.689999999999998"/>
    <s v="Dec"/>
    <x v="22"/>
    <n v="1"/>
  </r>
  <r>
    <n v="2567"/>
    <s v="CA-2014-123967"/>
    <x v="3"/>
    <d v="2014-11-02T00:00:00"/>
    <d v="2014-11-04T00:00:00"/>
    <x v="0"/>
    <s v="SF-20200"/>
    <x v="227"/>
    <x v="0"/>
    <s v="United States"/>
    <s v="Bellingham"/>
    <x v="4"/>
    <n v="98226"/>
    <x v="1"/>
    <s v="OFF-BI-10001308"/>
    <x v="1"/>
    <s v="Binders"/>
    <x v="1351"/>
    <n v="25.120000000000005"/>
    <n v="5"/>
    <n v="0.2"/>
    <n v="7.8499999999999979"/>
    <s v="Nov"/>
    <x v="23"/>
    <n v="1"/>
  </r>
  <r>
    <n v="2568"/>
    <s v="CA-2014-123967"/>
    <x v="3"/>
    <d v="2014-11-02T00:00:00"/>
    <d v="2014-11-04T00:00:00"/>
    <x v="0"/>
    <s v="SF-20200"/>
    <x v="227"/>
    <x v="0"/>
    <s v="United States"/>
    <s v="Bellingham"/>
    <x v="4"/>
    <n v="98226"/>
    <x v="1"/>
    <s v="FUR-TA-10003954"/>
    <x v="0"/>
    <s v="Tables"/>
    <x v="1208"/>
    <n v="2665.62"/>
    <n v="9"/>
    <n v="0"/>
    <n v="239.90580000000011"/>
    <s v="Nov"/>
    <x v="23"/>
    <n v="0"/>
  </r>
  <r>
    <n v="2569"/>
    <s v="CA-2014-148929"/>
    <x v="3"/>
    <d v="2014-09-08T00:00:00"/>
    <d v="2014-09-12T00:00:00"/>
    <x v="1"/>
    <s v="SP-20620"/>
    <x v="407"/>
    <x v="1"/>
    <s v="United States"/>
    <s v="New York City"/>
    <x v="15"/>
    <n v="10011"/>
    <x v="3"/>
    <s v="OFF-ST-10003282"/>
    <x v="1"/>
    <s v="Storage"/>
    <x v="42"/>
    <n v="478.08"/>
    <n v="8"/>
    <n v="0"/>
    <n v="133.86240000000004"/>
    <s v="Sep"/>
    <x v="15"/>
    <n v="1"/>
  </r>
  <r>
    <n v="2570"/>
    <s v="CA-2014-134404"/>
    <x v="3"/>
    <d v="2014-12-28T00:00:00"/>
    <d v="2014-12-28T00:00:00"/>
    <x v="3"/>
    <s v="DR-12880"/>
    <x v="112"/>
    <x v="1"/>
    <s v="United States"/>
    <s v="Newark"/>
    <x v="24"/>
    <n v="43055"/>
    <x v="3"/>
    <s v="TEC-PH-10000576"/>
    <x v="2"/>
    <s v="Phones"/>
    <x v="807"/>
    <n v="164.38800000000001"/>
    <n v="2"/>
    <n v="0.4"/>
    <n v="-35.617400000000004"/>
    <s v="Dec"/>
    <x v="22"/>
    <n v="1"/>
  </r>
  <r>
    <n v="2571"/>
    <s v="CA-2014-134404"/>
    <x v="3"/>
    <d v="2014-12-28T00:00:00"/>
    <d v="2014-12-28T00:00:00"/>
    <x v="3"/>
    <s v="DR-12880"/>
    <x v="112"/>
    <x v="1"/>
    <s v="United States"/>
    <s v="Newark"/>
    <x v="24"/>
    <n v="43055"/>
    <x v="3"/>
    <s v="OFF-AR-10004441"/>
    <x v="1"/>
    <s v="Art"/>
    <x v="153"/>
    <n v="13.247999999999999"/>
    <n v="4"/>
    <n v="0.2"/>
    <n v="3.6431999999999998"/>
    <s v="Dec"/>
    <x v="22"/>
    <n v="0"/>
  </r>
  <r>
    <n v="2572"/>
    <s v="CA-2014-109778"/>
    <x v="3"/>
    <d v="2014-07-17T00:00:00"/>
    <d v="2014-07-22T00:00:00"/>
    <x v="1"/>
    <s v="VM-21685"/>
    <x v="91"/>
    <x v="2"/>
    <s v="United States"/>
    <s v="Woodstock"/>
    <x v="10"/>
    <n v="60098"/>
    <x v="2"/>
    <s v="OFF-AR-10003759"/>
    <x v="1"/>
    <s v="Art"/>
    <x v="838"/>
    <n v="2.9120000000000004"/>
    <n v="2"/>
    <n v="0.2"/>
    <n v="0.90999999999999981"/>
    <s v="Jul"/>
    <x v="10"/>
    <n v="1"/>
  </r>
  <r>
    <n v="2573"/>
    <s v="CA-2013-155845"/>
    <x v="0"/>
    <d v="2013-08-13T00:00:00"/>
    <d v="2013-08-16T00:00:00"/>
    <x v="0"/>
    <s v="CM-12235"/>
    <x v="632"/>
    <x v="0"/>
    <s v="United States"/>
    <s v="Carrollton"/>
    <x v="5"/>
    <n v="75007"/>
    <x v="2"/>
    <s v="TEC-AC-10004145"/>
    <x v="2"/>
    <s v="Accessories"/>
    <x v="1264"/>
    <n v="1399.9440000000002"/>
    <n v="7"/>
    <n v="0.2"/>
    <n v="52.497900000000016"/>
    <s v="Aug"/>
    <x v="28"/>
    <n v="1"/>
  </r>
  <r>
    <n v="2574"/>
    <s v="CA-2014-145128"/>
    <x v="3"/>
    <d v="2014-07-10T00:00:00"/>
    <d v="2014-07-15T00:00:00"/>
    <x v="1"/>
    <s v="SM-20320"/>
    <x v="598"/>
    <x v="2"/>
    <s v="United States"/>
    <s v="Lafayette"/>
    <x v="14"/>
    <n v="47905"/>
    <x v="2"/>
    <s v="FUR-FU-10000293"/>
    <x v="0"/>
    <s v="Furnishings"/>
    <x v="783"/>
    <n v="526.45000000000005"/>
    <n v="5"/>
    <n v="0"/>
    <n v="31.586999999999961"/>
    <s v="Jul"/>
    <x v="10"/>
    <n v="1"/>
  </r>
  <r>
    <n v="2575"/>
    <s v="CA-2011-129091"/>
    <x v="2"/>
    <d v="2011-11-22T00:00:00"/>
    <d v="2011-11-27T00:00:00"/>
    <x v="1"/>
    <s v="RA-19885"/>
    <x v="19"/>
    <x v="1"/>
    <s v="United States"/>
    <s v="Columbus"/>
    <x v="32"/>
    <n v="31907"/>
    <x v="0"/>
    <s v="OFF-EN-10004955"/>
    <x v="1"/>
    <s v="Envelopes"/>
    <x v="881"/>
    <n v="16.23"/>
    <n v="3"/>
    <n v="0"/>
    <n v="7.9527000000000001"/>
    <s v="Nov"/>
    <x v="7"/>
    <n v="1"/>
  </r>
  <r>
    <n v="2576"/>
    <s v="CA-2011-129091"/>
    <x v="2"/>
    <d v="2011-11-22T00:00:00"/>
    <d v="2011-11-27T00:00:00"/>
    <x v="1"/>
    <s v="RA-19885"/>
    <x v="19"/>
    <x v="1"/>
    <s v="United States"/>
    <s v="Columbus"/>
    <x v="32"/>
    <n v="31907"/>
    <x v="0"/>
    <s v="OFF-BI-10001071"/>
    <x v="1"/>
    <s v="Binders"/>
    <x v="663"/>
    <n v="319.89999999999998"/>
    <n v="5"/>
    <n v="0"/>
    <n v="156.751"/>
    <s v="Nov"/>
    <x v="7"/>
    <n v="0"/>
  </r>
  <r>
    <n v="2577"/>
    <s v="CA-2011-129091"/>
    <x v="2"/>
    <d v="2011-11-22T00:00:00"/>
    <d v="2011-11-27T00:00:00"/>
    <x v="1"/>
    <s v="RA-19885"/>
    <x v="19"/>
    <x v="1"/>
    <s v="United States"/>
    <s v="Columbus"/>
    <x v="32"/>
    <n v="31907"/>
    <x v="0"/>
    <s v="OFF-EN-10001990"/>
    <x v="1"/>
    <s v="Envelopes"/>
    <x v="33"/>
    <n v="11.36"/>
    <n v="2"/>
    <n v="0"/>
    <n v="5.3391999999999991"/>
    <s v="Nov"/>
    <x v="7"/>
    <n v="0"/>
  </r>
  <r>
    <n v="2578"/>
    <s v="CA-2011-129091"/>
    <x v="2"/>
    <d v="2011-11-22T00:00:00"/>
    <d v="2011-11-27T00:00:00"/>
    <x v="1"/>
    <s v="RA-19885"/>
    <x v="19"/>
    <x v="1"/>
    <s v="United States"/>
    <s v="Columbus"/>
    <x v="32"/>
    <n v="31907"/>
    <x v="0"/>
    <s v="OFF-AP-10002734"/>
    <x v="1"/>
    <s v="Appliances"/>
    <x v="1352"/>
    <n v="675.12"/>
    <n v="3"/>
    <n v="0"/>
    <n v="290.30160000000001"/>
    <s v="Nov"/>
    <x v="7"/>
    <n v="0"/>
  </r>
  <r>
    <n v="2579"/>
    <s v="US-2011-155502"/>
    <x v="2"/>
    <d v="2011-01-27T00:00:00"/>
    <d v="2011-02-01T00:00:00"/>
    <x v="1"/>
    <s v="SD-20485"/>
    <x v="174"/>
    <x v="2"/>
    <s v="United States"/>
    <s v="Alexandria"/>
    <x v="17"/>
    <n v="22304"/>
    <x v="0"/>
    <s v="FUR-FU-10004587"/>
    <x v="0"/>
    <s v="Furnishings"/>
    <x v="1353"/>
    <n v="62.820000000000007"/>
    <n v="3"/>
    <n v="0"/>
    <n v="30.7818"/>
    <s v="Jan"/>
    <x v="46"/>
    <n v="1"/>
  </r>
  <r>
    <n v="2580"/>
    <s v="US-2011-155502"/>
    <x v="2"/>
    <d v="2011-01-27T00:00:00"/>
    <d v="2011-02-01T00:00:00"/>
    <x v="1"/>
    <s v="SD-20485"/>
    <x v="174"/>
    <x v="2"/>
    <s v="United States"/>
    <s v="Alexandria"/>
    <x v="17"/>
    <n v="22304"/>
    <x v="0"/>
    <s v="OFF-ST-10004337"/>
    <x v="1"/>
    <s v="Storage"/>
    <x v="839"/>
    <n v="489.92"/>
    <n v="8"/>
    <n v="0"/>
    <n v="0"/>
    <s v="Jan"/>
    <x v="46"/>
    <n v="0"/>
  </r>
  <r>
    <n v="2581"/>
    <s v="US-2011-155502"/>
    <x v="2"/>
    <d v="2011-01-27T00:00:00"/>
    <d v="2011-02-01T00:00:00"/>
    <x v="1"/>
    <s v="SD-20485"/>
    <x v="174"/>
    <x v="2"/>
    <s v="United States"/>
    <s v="Alexandria"/>
    <x v="17"/>
    <n v="22304"/>
    <x v="0"/>
    <s v="OFF-PA-10003072"/>
    <x v="1"/>
    <s v="Paper"/>
    <x v="918"/>
    <n v="19.440000000000001"/>
    <n v="3"/>
    <n v="0"/>
    <n v="9.3312000000000008"/>
    <s v="Jan"/>
    <x v="46"/>
    <n v="0"/>
  </r>
  <r>
    <n v="2582"/>
    <s v="US-2011-155502"/>
    <x v="2"/>
    <d v="2011-01-27T00:00:00"/>
    <d v="2011-02-01T00:00:00"/>
    <x v="1"/>
    <s v="SD-20485"/>
    <x v="174"/>
    <x v="2"/>
    <s v="United States"/>
    <s v="Alexandria"/>
    <x v="17"/>
    <n v="22304"/>
    <x v="0"/>
    <s v="OFF-PA-10000380"/>
    <x v="1"/>
    <s v="Paper"/>
    <x v="1281"/>
    <n v="16.68"/>
    <n v="2"/>
    <n v="0"/>
    <n v="8.34"/>
    <s v="Jan"/>
    <x v="46"/>
    <n v="0"/>
  </r>
  <r>
    <n v="2583"/>
    <s v="US-2011-155502"/>
    <x v="2"/>
    <d v="2011-01-27T00:00:00"/>
    <d v="2011-02-01T00:00:00"/>
    <x v="1"/>
    <s v="SD-20485"/>
    <x v="174"/>
    <x v="2"/>
    <s v="United States"/>
    <s v="Alexandria"/>
    <x v="17"/>
    <n v="22304"/>
    <x v="0"/>
    <s v="TEC-PH-10004833"/>
    <x v="2"/>
    <s v="Phones"/>
    <x v="1354"/>
    <n v="155.35"/>
    <n v="13"/>
    <n v="0"/>
    <n v="0"/>
    <s v="Jan"/>
    <x v="46"/>
    <n v="0"/>
  </r>
  <r>
    <n v="2584"/>
    <s v="US-2011-155502"/>
    <x v="2"/>
    <d v="2011-01-27T00:00:00"/>
    <d v="2011-02-01T00:00:00"/>
    <x v="1"/>
    <s v="SD-20485"/>
    <x v="174"/>
    <x v="2"/>
    <s v="United States"/>
    <s v="Alexandria"/>
    <x v="17"/>
    <n v="22304"/>
    <x v="0"/>
    <s v="FUR-FU-10001847"/>
    <x v="0"/>
    <s v="Furnishings"/>
    <x v="1355"/>
    <n v="12.419999999999998"/>
    <n v="3"/>
    <n v="0"/>
    <n v="4.4711999999999996"/>
    <s v="Jan"/>
    <x v="46"/>
    <n v="0"/>
  </r>
  <r>
    <n v="2585"/>
    <s v="US-2011-155502"/>
    <x v="2"/>
    <d v="2011-01-27T00:00:00"/>
    <d v="2011-02-01T00:00:00"/>
    <x v="1"/>
    <s v="SD-20485"/>
    <x v="174"/>
    <x v="2"/>
    <s v="United States"/>
    <s v="Alexandria"/>
    <x v="17"/>
    <n v="22304"/>
    <x v="0"/>
    <s v="TEC-PH-10002103"/>
    <x v="2"/>
    <s v="Phones"/>
    <x v="534"/>
    <n v="187.98"/>
    <n v="2"/>
    <n v="0"/>
    <n v="52.634399999999999"/>
    <s v="Jan"/>
    <x v="46"/>
    <n v="0"/>
  </r>
  <r>
    <n v="2586"/>
    <s v="CA-2012-121041"/>
    <x v="1"/>
    <d v="2012-11-03T00:00:00"/>
    <d v="2012-11-10T00:00:00"/>
    <x v="1"/>
    <s v="CS-12250"/>
    <x v="294"/>
    <x v="1"/>
    <s v="United States"/>
    <s v="Haltom City"/>
    <x v="5"/>
    <n v="76117"/>
    <x v="2"/>
    <s v="OFF-EN-10001137"/>
    <x v="1"/>
    <s v="Envelopes"/>
    <x v="315"/>
    <n v="6.6080000000000005"/>
    <n v="2"/>
    <n v="0.2"/>
    <n v="2.1475999999999997"/>
    <s v="Nov"/>
    <x v="6"/>
    <n v="1"/>
  </r>
  <r>
    <n v="2587"/>
    <s v="CA-2014-131695"/>
    <x v="3"/>
    <d v="2014-07-01T00:00:00"/>
    <d v="2014-07-07T00:00:00"/>
    <x v="1"/>
    <s v="RA-19285"/>
    <x v="267"/>
    <x v="0"/>
    <s v="United States"/>
    <s v="New York City"/>
    <x v="15"/>
    <n v="10024"/>
    <x v="3"/>
    <s v="OFF-ST-10001476"/>
    <x v="1"/>
    <s v="Storage"/>
    <x v="827"/>
    <n v="248.57"/>
    <n v="7"/>
    <n v="0"/>
    <n v="67.113900000000015"/>
    <s v="Jul"/>
    <x v="10"/>
    <n v="1"/>
  </r>
  <r>
    <n v="2588"/>
    <s v="CA-2014-131695"/>
    <x v="3"/>
    <d v="2014-07-01T00:00:00"/>
    <d v="2014-07-07T00:00:00"/>
    <x v="1"/>
    <s v="RA-19285"/>
    <x v="267"/>
    <x v="0"/>
    <s v="United States"/>
    <s v="New York City"/>
    <x v="15"/>
    <n v="10024"/>
    <x v="3"/>
    <s v="FUR-FU-10002045"/>
    <x v="0"/>
    <s v="Furnishings"/>
    <x v="1356"/>
    <n v="22.23"/>
    <n v="1"/>
    <n v="0"/>
    <n v="9.7812000000000019"/>
    <s v="Jul"/>
    <x v="10"/>
    <n v="0"/>
  </r>
  <r>
    <n v="2589"/>
    <s v="CA-2013-137729"/>
    <x v="0"/>
    <d v="2013-05-06T00:00:00"/>
    <d v="2013-05-10T00:00:00"/>
    <x v="1"/>
    <s v="BF-11005"/>
    <x v="593"/>
    <x v="2"/>
    <s v="United States"/>
    <s v="Los Angeles"/>
    <x v="1"/>
    <n v="90004"/>
    <x v="1"/>
    <s v="OFF-ST-10001505"/>
    <x v="1"/>
    <s v="Storage"/>
    <x v="1174"/>
    <n v="5.98"/>
    <n v="1"/>
    <n v="0"/>
    <n v="1.0165999999999995"/>
    <s v="May"/>
    <x v="35"/>
    <n v="1"/>
  </r>
  <r>
    <n v="2590"/>
    <s v="CA-2013-137729"/>
    <x v="0"/>
    <d v="2013-05-06T00:00:00"/>
    <d v="2013-05-10T00:00:00"/>
    <x v="1"/>
    <s v="BF-11005"/>
    <x v="593"/>
    <x v="2"/>
    <s v="United States"/>
    <s v="Los Angeles"/>
    <x v="1"/>
    <n v="90004"/>
    <x v="1"/>
    <s v="TEC-PH-10001433"/>
    <x v="2"/>
    <s v="Phones"/>
    <x v="237"/>
    <n v="246.16800000000001"/>
    <n v="3"/>
    <n v="0.2"/>
    <n v="21.539699999999996"/>
    <s v="May"/>
    <x v="35"/>
    <n v="0"/>
  </r>
  <r>
    <n v="2591"/>
    <s v="US-2013-115455"/>
    <x v="0"/>
    <d v="2013-09-09T00:00:00"/>
    <d v="2013-09-15T00:00:00"/>
    <x v="1"/>
    <s v="SE-20110"/>
    <x v="339"/>
    <x v="0"/>
    <s v="United States"/>
    <s v="Wheeling"/>
    <x v="10"/>
    <n v="60090"/>
    <x v="2"/>
    <s v="FUR-FU-10004671"/>
    <x v="0"/>
    <s v="Furnishings"/>
    <x v="1357"/>
    <n v="14.136000000000003"/>
    <n v="2"/>
    <n v="0.6"/>
    <n v="-7.774799999999999"/>
    <s v="Sep"/>
    <x v="21"/>
    <n v="1"/>
  </r>
  <r>
    <n v="2592"/>
    <s v="US-2013-115455"/>
    <x v="0"/>
    <d v="2013-09-09T00:00:00"/>
    <d v="2013-09-15T00:00:00"/>
    <x v="1"/>
    <s v="SE-20110"/>
    <x v="339"/>
    <x v="0"/>
    <s v="United States"/>
    <s v="Wheeling"/>
    <x v="10"/>
    <n v="60090"/>
    <x v="2"/>
    <s v="FUR-TA-10003569"/>
    <x v="0"/>
    <s v="Tables"/>
    <x v="1358"/>
    <n v="601.47"/>
    <n v="3"/>
    <n v="0.5"/>
    <n v="-300.73500000000001"/>
    <s v="Sep"/>
    <x v="21"/>
    <n v="0"/>
  </r>
  <r>
    <n v="2593"/>
    <s v="CA-2014-128300"/>
    <x v="3"/>
    <d v="2014-11-25T00:00:00"/>
    <d v="2014-11-27T00:00:00"/>
    <x v="0"/>
    <s v="RS-19765"/>
    <x v="276"/>
    <x v="1"/>
    <s v="United States"/>
    <s v="Summerville"/>
    <x v="20"/>
    <n v="29483"/>
    <x v="0"/>
    <s v="TEC-PH-10002807"/>
    <x v="2"/>
    <s v="Phones"/>
    <x v="1230"/>
    <n v="79.099999999999994"/>
    <n v="2"/>
    <n v="0"/>
    <n v="39.549999999999997"/>
    <s v="Nov"/>
    <x v="23"/>
    <n v="1"/>
  </r>
  <r>
    <n v="2594"/>
    <s v="CA-2014-128300"/>
    <x v="3"/>
    <d v="2014-11-25T00:00:00"/>
    <d v="2014-11-27T00:00:00"/>
    <x v="0"/>
    <s v="RS-19765"/>
    <x v="276"/>
    <x v="1"/>
    <s v="United States"/>
    <s v="Summerville"/>
    <x v="20"/>
    <n v="29483"/>
    <x v="0"/>
    <s v="OFF-BI-10001597"/>
    <x v="1"/>
    <s v="Binders"/>
    <x v="790"/>
    <n v="327.84"/>
    <n v="8"/>
    <n v="0"/>
    <n v="157.36319999999998"/>
    <s v="Nov"/>
    <x v="23"/>
    <n v="0"/>
  </r>
  <r>
    <n v="2595"/>
    <s v="CA-2014-149048"/>
    <x v="3"/>
    <d v="2014-05-14T00:00:00"/>
    <d v="2014-05-18T00:00:00"/>
    <x v="1"/>
    <s v="BM-11650"/>
    <x v="312"/>
    <x v="1"/>
    <s v="United States"/>
    <s v="Columbus"/>
    <x v="14"/>
    <n v="47201"/>
    <x v="2"/>
    <s v="OFF-EN-10003296"/>
    <x v="1"/>
    <s v="Envelopes"/>
    <x v="229"/>
    <n v="180.96"/>
    <n v="2"/>
    <n v="0"/>
    <n v="81.432000000000002"/>
    <s v="May"/>
    <x v="24"/>
    <n v="1"/>
  </r>
  <r>
    <n v="2596"/>
    <s v="CA-2014-149048"/>
    <x v="3"/>
    <d v="2014-05-14T00:00:00"/>
    <d v="2014-05-18T00:00:00"/>
    <x v="1"/>
    <s v="BM-11650"/>
    <x v="312"/>
    <x v="1"/>
    <s v="United States"/>
    <s v="Columbus"/>
    <x v="14"/>
    <n v="47201"/>
    <x v="2"/>
    <s v="OFF-BI-10004632"/>
    <x v="1"/>
    <s v="Binders"/>
    <x v="564"/>
    <n v="914.97"/>
    <n v="3"/>
    <n v="0"/>
    <n v="411.73649999999998"/>
    <s v="May"/>
    <x v="24"/>
    <n v="0"/>
  </r>
  <r>
    <n v="2597"/>
    <s v="CA-2014-149048"/>
    <x v="3"/>
    <d v="2014-05-14T00:00:00"/>
    <d v="2014-05-18T00:00:00"/>
    <x v="1"/>
    <s v="BM-11650"/>
    <x v="312"/>
    <x v="1"/>
    <s v="United States"/>
    <s v="Columbus"/>
    <x v="14"/>
    <n v="47201"/>
    <x v="2"/>
    <s v="TEC-PH-10002310"/>
    <x v="2"/>
    <s v="Phones"/>
    <x v="1359"/>
    <n v="587.97"/>
    <n v="3"/>
    <n v="0"/>
    <n v="158.75190000000003"/>
    <s v="May"/>
    <x v="24"/>
    <n v="0"/>
  </r>
  <r>
    <n v="2598"/>
    <s v="CA-2014-149048"/>
    <x v="3"/>
    <d v="2014-05-14T00:00:00"/>
    <d v="2014-05-18T00:00:00"/>
    <x v="1"/>
    <s v="BM-11650"/>
    <x v="312"/>
    <x v="1"/>
    <s v="United States"/>
    <s v="Columbus"/>
    <x v="14"/>
    <n v="47201"/>
    <x v="2"/>
    <s v="OFF-ST-10000078"/>
    <x v="1"/>
    <s v="Storage"/>
    <x v="1218"/>
    <n v="530.34"/>
    <n v="2"/>
    <n v="0"/>
    <n v="95.461199999999963"/>
    <s v="May"/>
    <x v="24"/>
    <n v="0"/>
  </r>
  <r>
    <n v="2599"/>
    <s v="CA-2014-149048"/>
    <x v="3"/>
    <d v="2014-05-14T00:00:00"/>
    <d v="2014-05-18T00:00:00"/>
    <x v="1"/>
    <s v="BM-11650"/>
    <x v="312"/>
    <x v="1"/>
    <s v="United States"/>
    <s v="Columbus"/>
    <x v="14"/>
    <n v="47201"/>
    <x v="2"/>
    <s v="OFF-PA-10001752"/>
    <x v="1"/>
    <s v="Paper"/>
    <x v="1360"/>
    <n v="14.940000000000001"/>
    <n v="3"/>
    <n v="0"/>
    <n v="7.3206000000000007"/>
    <s v="May"/>
    <x v="24"/>
    <n v="0"/>
  </r>
  <r>
    <n v="2600"/>
    <s v="CA-2014-108553"/>
    <x v="3"/>
    <d v="2014-04-24T00:00:00"/>
    <d v="2014-04-30T00:00:00"/>
    <x v="1"/>
    <s v="SK-19990"/>
    <x v="85"/>
    <x v="0"/>
    <s v="United States"/>
    <s v="New York City"/>
    <x v="15"/>
    <n v="10024"/>
    <x v="3"/>
    <s v="OFF-AP-10000026"/>
    <x v="1"/>
    <s v="Appliances"/>
    <x v="1282"/>
    <n v="121.94"/>
    <n v="2"/>
    <n v="0"/>
    <n v="35.362599999999986"/>
    <s v="Apr"/>
    <x v="4"/>
    <n v="1"/>
  </r>
  <r>
    <n v="2601"/>
    <s v="CA-2014-108553"/>
    <x v="3"/>
    <d v="2014-04-24T00:00:00"/>
    <d v="2014-04-30T00:00:00"/>
    <x v="1"/>
    <s v="SK-19990"/>
    <x v="85"/>
    <x v="0"/>
    <s v="United States"/>
    <s v="New York City"/>
    <x v="15"/>
    <n v="10024"/>
    <x v="3"/>
    <s v="OFF-SU-10002573"/>
    <x v="1"/>
    <s v="Supplies"/>
    <x v="350"/>
    <n v="122.71000000000001"/>
    <n v="7"/>
    <n v="0"/>
    <n v="36.812999999999988"/>
    <s v="Apr"/>
    <x v="4"/>
    <n v="0"/>
  </r>
  <r>
    <n v="2602"/>
    <s v="CA-2013-165848"/>
    <x v="0"/>
    <d v="2013-06-05T00:00:00"/>
    <d v="2013-06-05T00:00:00"/>
    <x v="3"/>
    <s v="EN-13780"/>
    <x v="633"/>
    <x v="0"/>
    <s v="United States"/>
    <s v="New York City"/>
    <x v="15"/>
    <n v="10035"/>
    <x v="3"/>
    <s v="OFF-PA-10000349"/>
    <x v="1"/>
    <s v="Paper"/>
    <x v="33"/>
    <n v="14.940000000000001"/>
    <n v="3"/>
    <n v="0"/>
    <n v="7.0218000000000007"/>
    <s v="Jun"/>
    <x v="1"/>
    <n v="1"/>
  </r>
  <r>
    <n v="2603"/>
    <s v="CA-2013-165848"/>
    <x v="0"/>
    <d v="2013-06-05T00:00:00"/>
    <d v="2013-06-05T00:00:00"/>
    <x v="3"/>
    <s v="EN-13780"/>
    <x v="633"/>
    <x v="0"/>
    <s v="United States"/>
    <s v="New York City"/>
    <x v="15"/>
    <n v="10035"/>
    <x v="3"/>
    <s v="TEC-MA-10003356"/>
    <x v="2"/>
    <s v="Machines"/>
    <x v="1361"/>
    <n v="1349.85"/>
    <n v="3"/>
    <n v="0"/>
    <n v="364.45949999999993"/>
    <s v="Jun"/>
    <x v="1"/>
    <n v="0"/>
  </r>
  <r>
    <n v="2604"/>
    <s v="CA-2013-165848"/>
    <x v="0"/>
    <d v="2013-06-05T00:00:00"/>
    <d v="2013-06-05T00:00:00"/>
    <x v="3"/>
    <s v="EN-13780"/>
    <x v="633"/>
    <x v="0"/>
    <s v="United States"/>
    <s v="New York City"/>
    <x v="15"/>
    <n v="10035"/>
    <x v="3"/>
    <s v="FUR-BO-10000362"/>
    <x v="0"/>
    <s v="Bookcases"/>
    <x v="1037"/>
    <n v="136.78399999999999"/>
    <n v="1"/>
    <n v="0.2"/>
    <n v="5.129400000000004"/>
    <s v="Jun"/>
    <x v="1"/>
    <n v="0"/>
  </r>
  <r>
    <n v="2605"/>
    <s v="CA-2013-165848"/>
    <x v="0"/>
    <d v="2013-06-05T00:00:00"/>
    <d v="2013-06-05T00:00:00"/>
    <x v="3"/>
    <s v="EN-13780"/>
    <x v="633"/>
    <x v="0"/>
    <s v="United States"/>
    <s v="New York City"/>
    <x v="15"/>
    <n v="10035"/>
    <x v="3"/>
    <s v="FUR-FU-10003878"/>
    <x v="0"/>
    <s v="Furnishings"/>
    <x v="671"/>
    <n v="61.12"/>
    <n v="4"/>
    <n v="0"/>
    <n v="20.780799999999999"/>
    <s v="Jun"/>
    <x v="1"/>
    <n v="0"/>
  </r>
  <r>
    <n v="2606"/>
    <s v="CA-2011-112718"/>
    <x v="2"/>
    <d v="2011-12-16T00:00:00"/>
    <d v="2011-12-21T00:00:00"/>
    <x v="1"/>
    <s v="KN-16450"/>
    <x v="634"/>
    <x v="1"/>
    <s v="United States"/>
    <s v="Jacksonville"/>
    <x v="2"/>
    <n v="32216"/>
    <x v="0"/>
    <s v="OFF-BI-10000591"/>
    <x v="1"/>
    <s v="Binders"/>
    <x v="1045"/>
    <n v="1.1670000000000003"/>
    <n v="1"/>
    <n v="0.7"/>
    <n v="-0.85579999999999989"/>
    <s v="Dec"/>
    <x v="20"/>
    <n v="1"/>
  </r>
  <r>
    <n v="2607"/>
    <s v="CA-2013-154053"/>
    <x v="0"/>
    <d v="2013-03-05T00:00:00"/>
    <d v="2013-03-11T00:00:00"/>
    <x v="1"/>
    <s v="MG-17890"/>
    <x v="450"/>
    <x v="2"/>
    <s v="United States"/>
    <s v="San Diego"/>
    <x v="1"/>
    <n v="92024"/>
    <x v="1"/>
    <s v="OFF-AR-10003727"/>
    <x v="1"/>
    <s v="Art"/>
    <x v="1362"/>
    <n v="16.989999999999998"/>
    <n v="1"/>
    <n v="0"/>
    <n v="4.9270999999999976"/>
    <s v="Mar"/>
    <x v="17"/>
    <n v="1"/>
  </r>
  <r>
    <n v="2608"/>
    <s v="CA-2011-127446"/>
    <x v="2"/>
    <d v="2011-11-25T00:00:00"/>
    <d v="2011-11-30T00:00:00"/>
    <x v="1"/>
    <s v="MC-17590"/>
    <x v="565"/>
    <x v="1"/>
    <s v="United States"/>
    <s v="Arlington"/>
    <x v="5"/>
    <n v="76017"/>
    <x v="2"/>
    <s v="TEC-AC-10001635"/>
    <x v="2"/>
    <s v="Accessories"/>
    <x v="1363"/>
    <n v="24.672000000000001"/>
    <n v="3"/>
    <n v="0.2"/>
    <n v="0"/>
    <s v="Nov"/>
    <x v="7"/>
    <n v="1"/>
  </r>
  <r>
    <n v="2609"/>
    <s v="CA-2011-127446"/>
    <x v="2"/>
    <d v="2011-11-25T00:00:00"/>
    <d v="2011-11-30T00:00:00"/>
    <x v="1"/>
    <s v="MC-17590"/>
    <x v="565"/>
    <x v="1"/>
    <s v="United States"/>
    <s v="Arlington"/>
    <x v="5"/>
    <n v="76017"/>
    <x v="2"/>
    <s v="OFF-LA-10001317"/>
    <x v="1"/>
    <s v="Labels"/>
    <x v="391"/>
    <n v="2.52"/>
    <n v="1"/>
    <n v="0.2"/>
    <n v="0.88200000000000001"/>
    <s v="Nov"/>
    <x v="7"/>
    <n v="0"/>
  </r>
  <r>
    <n v="2610"/>
    <s v="CA-2011-127446"/>
    <x v="2"/>
    <d v="2011-11-25T00:00:00"/>
    <d v="2011-11-30T00:00:00"/>
    <x v="1"/>
    <s v="MC-17590"/>
    <x v="565"/>
    <x v="1"/>
    <s v="United States"/>
    <s v="Arlington"/>
    <x v="5"/>
    <n v="76017"/>
    <x v="2"/>
    <s v="FUR-TA-10000577"/>
    <x v="0"/>
    <s v="Tables"/>
    <x v="3"/>
    <n v="1218.7349999999997"/>
    <n v="5"/>
    <n v="0.3"/>
    <n v="-121.87349999999992"/>
    <s v="Nov"/>
    <x v="7"/>
    <n v="0"/>
  </r>
  <r>
    <n v="2611"/>
    <s v="CA-2011-127446"/>
    <x v="2"/>
    <d v="2011-11-25T00:00:00"/>
    <d v="2011-11-30T00:00:00"/>
    <x v="1"/>
    <s v="MC-17590"/>
    <x v="565"/>
    <x v="1"/>
    <s v="United States"/>
    <s v="Arlington"/>
    <x v="5"/>
    <n v="76017"/>
    <x v="2"/>
    <s v="OFF-LA-10000248"/>
    <x v="1"/>
    <s v="Labels"/>
    <x v="1212"/>
    <n v="5.9039999999999999"/>
    <n v="2"/>
    <n v="0.2"/>
    <n v="1.9925999999999999"/>
    <s v="Nov"/>
    <x v="7"/>
    <n v="0"/>
  </r>
  <r>
    <n v="2612"/>
    <s v="CA-2011-127446"/>
    <x v="2"/>
    <d v="2011-11-25T00:00:00"/>
    <d v="2011-11-30T00:00:00"/>
    <x v="1"/>
    <s v="MC-17590"/>
    <x v="565"/>
    <x v="1"/>
    <s v="United States"/>
    <s v="Arlington"/>
    <x v="5"/>
    <n v="76017"/>
    <x v="2"/>
    <s v="OFF-PA-10000955"/>
    <x v="1"/>
    <s v="Paper"/>
    <x v="774"/>
    <n v="15.696000000000002"/>
    <n v="3"/>
    <n v="0.2"/>
    <n v="5.1011999999999995"/>
    <s v="Nov"/>
    <x v="7"/>
    <n v="0"/>
  </r>
  <r>
    <n v="2613"/>
    <s v="CA-2011-127446"/>
    <x v="2"/>
    <d v="2011-11-25T00:00:00"/>
    <d v="2011-11-30T00:00:00"/>
    <x v="1"/>
    <s v="MC-17590"/>
    <x v="565"/>
    <x v="1"/>
    <s v="United States"/>
    <s v="Arlington"/>
    <x v="5"/>
    <n v="76017"/>
    <x v="2"/>
    <s v="FUR-FU-10000221"/>
    <x v="0"/>
    <s v="Furnishings"/>
    <x v="529"/>
    <n v="6.0960000000000001"/>
    <n v="3"/>
    <n v="0.6"/>
    <n v="-3.9624000000000006"/>
    <s v="Nov"/>
    <x v="7"/>
    <n v="0"/>
  </r>
  <r>
    <n v="2614"/>
    <s v="CA-2013-137204"/>
    <x v="0"/>
    <d v="2013-04-29T00:00:00"/>
    <d v="2013-05-06T00:00:00"/>
    <x v="1"/>
    <s v="BO-11350"/>
    <x v="635"/>
    <x v="1"/>
    <s v="United States"/>
    <s v="Los Angeles"/>
    <x v="1"/>
    <n v="90045"/>
    <x v="1"/>
    <s v="FUR-CH-10002304"/>
    <x v="0"/>
    <s v="Chairs"/>
    <x v="782"/>
    <n v="41.568000000000005"/>
    <n v="2"/>
    <n v="0.2"/>
    <n v="2.5980000000000008"/>
    <s v="Apr"/>
    <x v="25"/>
    <n v="1"/>
  </r>
  <r>
    <n v="2615"/>
    <s v="CA-2011-147298"/>
    <x v="2"/>
    <d v="2011-04-26T00:00:00"/>
    <d v="2011-05-03T00:00:00"/>
    <x v="1"/>
    <s v="AG-10300"/>
    <x v="636"/>
    <x v="1"/>
    <s v="United States"/>
    <s v="Los Angeles"/>
    <x v="1"/>
    <n v="90049"/>
    <x v="1"/>
    <s v="FUR-CH-10004886"/>
    <x v="0"/>
    <s v="Chairs"/>
    <x v="366"/>
    <n v="230.28000000000003"/>
    <n v="3"/>
    <n v="0.2"/>
    <n v="23.027999999999992"/>
    <s v="Apr"/>
    <x v="41"/>
    <n v="1"/>
  </r>
  <r>
    <n v="2616"/>
    <s v="CA-2011-147298"/>
    <x v="2"/>
    <d v="2011-04-26T00:00:00"/>
    <d v="2011-05-03T00:00:00"/>
    <x v="1"/>
    <s v="AG-10300"/>
    <x v="636"/>
    <x v="1"/>
    <s v="United States"/>
    <s v="Los Angeles"/>
    <x v="1"/>
    <n v="90049"/>
    <x v="1"/>
    <s v="OFF-BI-10001525"/>
    <x v="1"/>
    <s v="Binders"/>
    <x v="31"/>
    <n v="18.288"/>
    <n v="6"/>
    <n v="0.2"/>
    <n v="5.714999999999999"/>
    <s v="Apr"/>
    <x v="41"/>
    <n v="0"/>
  </r>
  <r>
    <n v="2617"/>
    <s v="CA-2014-147942"/>
    <x v="3"/>
    <d v="2014-04-02T00:00:00"/>
    <d v="2014-04-06T00:00:00"/>
    <x v="1"/>
    <s v="MS-17365"/>
    <x v="333"/>
    <x v="0"/>
    <s v="United States"/>
    <s v="San Francisco"/>
    <x v="1"/>
    <n v="94110"/>
    <x v="1"/>
    <s v="OFF-LA-10003663"/>
    <x v="1"/>
    <s v="Labels"/>
    <x v="1364"/>
    <n v="5.78"/>
    <n v="2"/>
    <n v="0"/>
    <n v="2.7166000000000001"/>
    <s v="Apr"/>
    <x v="4"/>
    <n v="1"/>
  </r>
  <r>
    <n v="2618"/>
    <s v="CA-2014-147942"/>
    <x v="3"/>
    <d v="2014-04-02T00:00:00"/>
    <d v="2014-04-06T00:00:00"/>
    <x v="1"/>
    <s v="MS-17365"/>
    <x v="333"/>
    <x v="0"/>
    <s v="United States"/>
    <s v="San Francisco"/>
    <x v="1"/>
    <n v="94110"/>
    <x v="1"/>
    <s v="OFF-BI-10001294"/>
    <x v="1"/>
    <s v="Binders"/>
    <x v="667"/>
    <n v="121.67999999999999"/>
    <n v="13"/>
    <n v="0.2"/>
    <n v="38.024999999999977"/>
    <s v="Apr"/>
    <x v="4"/>
    <n v="0"/>
  </r>
  <r>
    <n v="2619"/>
    <s v="CA-2014-115931"/>
    <x v="3"/>
    <d v="2014-12-23T00:00:00"/>
    <d v="2014-12-27T00:00:00"/>
    <x v="1"/>
    <s v="JM-15655"/>
    <x v="487"/>
    <x v="1"/>
    <s v="United States"/>
    <s v="Carlsbad"/>
    <x v="27"/>
    <n v="88220"/>
    <x v="1"/>
    <s v="OFF-AR-10000369"/>
    <x v="1"/>
    <s v="Art"/>
    <x v="377"/>
    <n v="4.17"/>
    <n v="3"/>
    <n v="0"/>
    <n v="1.0841999999999998"/>
    <s v="Dec"/>
    <x v="22"/>
    <n v="1"/>
  </r>
  <r>
    <n v="2620"/>
    <s v="CA-2014-115931"/>
    <x v="3"/>
    <d v="2014-12-23T00:00:00"/>
    <d v="2014-12-27T00:00:00"/>
    <x v="1"/>
    <s v="JM-15655"/>
    <x v="487"/>
    <x v="1"/>
    <s v="United States"/>
    <s v="Carlsbad"/>
    <x v="27"/>
    <n v="88220"/>
    <x v="1"/>
    <s v="TEC-PH-10001300"/>
    <x v="2"/>
    <s v="Phones"/>
    <x v="1002"/>
    <n v="67.040000000000006"/>
    <n v="4"/>
    <n v="0.2"/>
    <n v="6.7039999999999971"/>
    <s v="Dec"/>
    <x v="22"/>
    <n v="0"/>
  </r>
  <r>
    <n v="2621"/>
    <s v="CA-2014-115931"/>
    <x v="3"/>
    <d v="2014-12-23T00:00:00"/>
    <d v="2014-12-27T00:00:00"/>
    <x v="1"/>
    <s v="JM-15655"/>
    <x v="487"/>
    <x v="1"/>
    <s v="United States"/>
    <s v="Carlsbad"/>
    <x v="27"/>
    <n v="88220"/>
    <x v="1"/>
    <s v="OFF-ST-10000876"/>
    <x v="1"/>
    <s v="Storage"/>
    <x v="251"/>
    <n v="37.32"/>
    <n v="3"/>
    <n v="0"/>
    <n v="10.4496"/>
    <s v="Dec"/>
    <x v="22"/>
    <n v="0"/>
  </r>
  <r>
    <n v="2622"/>
    <s v="CA-2014-115931"/>
    <x v="3"/>
    <d v="2014-12-23T00:00:00"/>
    <d v="2014-12-27T00:00:00"/>
    <x v="1"/>
    <s v="JM-15655"/>
    <x v="487"/>
    <x v="1"/>
    <s v="United States"/>
    <s v="Carlsbad"/>
    <x v="27"/>
    <n v="88220"/>
    <x v="1"/>
    <s v="OFF-LA-10001404"/>
    <x v="1"/>
    <s v="Labels"/>
    <x v="916"/>
    <n v="18.45"/>
    <n v="5"/>
    <n v="0"/>
    <n v="8.6715"/>
    <s v="Dec"/>
    <x v="22"/>
    <n v="0"/>
  </r>
  <r>
    <n v="2623"/>
    <s v="CA-2011-164861"/>
    <x v="2"/>
    <d v="2011-12-03T00:00:00"/>
    <d v="2011-12-06T00:00:00"/>
    <x v="0"/>
    <s v="MC-17635"/>
    <x v="637"/>
    <x v="1"/>
    <s v="United States"/>
    <s v="Saint Louis"/>
    <x v="25"/>
    <n v="63116"/>
    <x v="2"/>
    <s v="OFF-PA-10001972"/>
    <x v="1"/>
    <s v="Paper"/>
    <x v="1169"/>
    <n v="25.92"/>
    <n v="4"/>
    <n v="0"/>
    <n v="12.441600000000001"/>
    <s v="Dec"/>
    <x v="20"/>
    <n v="1"/>
  </r>
  <r>
    <n v="2624"/>
    <s v="CA-2014-127180"/>
    <x v="3"/>
    <d v="2014-10-23T00:00:00"/>
    <d v="2014-10-25T00:00:00"/>
    <x v="2"/>
    <s v="TA-21385"/>
    <x v="638"/>
    <x v="2"/>
    <s v="United States"/>
    <s v="New York City"/>
    <x v="15"/>
    <n v="10024"/>
    <x v="3"/>
    <s v="TEC-CO-10004722"/>
    <x v="2"/>
    <s v="Copiers"/>
    <x v="1365"/>
    <n v="11199.968000000001"/>
    <n v="4"/>
    <n v="0.2"/>
    <n v="3919.9887999999992"/>
    <s v="Oct"/>
    <x v="13"/>
    <n v="1"/>
  </r>
  <r>
    <n v="2625"/>
    <s v="CA-2014-127180"/>
    <x v="3"/>
    <d v="2014-10-23T00:00:00"/>
    <d v="2014-10-25T00:00:00"/>
    <x v="2"/>
    <s v="TA-21385"/>
    <x v="638"/>
    <x v="2"/>
    <s v="United States"/>
    <s v="New York City"/>
    <x v="15"/>
    <n v="10024"/>
    <x v="3"/>
    <s v="TEC-PH-10001494"/>
    <x v="2"/>
    <s v="Phones"/>
    <x v="708"/>
    <n v="2399.6"/>
    <n v="8"/>
    <n v="0"/>
    <n v="647.89200000000005"/>
    <s v="Oct"/>
    <x v="13"/>
    <n v="0"/>
  </r>
  <r>
    <n v="2626"/>
    <s v="CA-2014-127180"/>
    <x v="3"/>
    <d v="2014-10-23T00:00:00"/>
    <d v="2014-10-25T00:00:00"/>
    <x v="2"/>
    <s v="TA-21385"/>
    <x v="638"/>
    <x v="2"/>
    <s v="United States"/>
    <s v="New York City"/>
    <x v="15"/>
    <n v="10024"/>
    <x v="3"/>
    <s v="OFF-EN-10002500"/>
    <x v="1"/>
    <s v="Envelopes"/>
    <x v="118"/>
    <n v="63.9"/>
    <n v="5"/>
    <n v="0"/>
    <n v="28.754999999999995"/>
    <s v="Oct"/>
    <x v="13"/>
    <n v="0"/>
  </r>
  <r>
    <n v="2627"/>
    <s v="CA-2014-127180"/>
    <x v="3"/>
    <d v="2014-10-23T00:00:00"/>
    <d v="2014-10-25T00:00:00"/>
    <x v="2"/>
    <s v="TA-21385"/>
    <x v="638"/>
    <x v="2"/>
    <s v="United States"/>
    <s v="New York City"/>
    <x v="15"/>
    <n v="10024"/>
    <x v="3"/>
    <s v="TEC-PH-10003800"/>
    <x v="2"/>
    <s v="Phones"/>
    <x v="504"/>
    <n v="52.99"/>
    <n v="1"/>
    <n v="0"/>
    <n v="0.52989999999999782"/>
    <s v="Oct"/>
    <x v="13"/>
    <n v="0"/>
  </r>
  <r>
    <n v="2628"/>
    <s v="US-2014-165344"/>
    <x v="3"/>
    <d v="2014-11-14T00:00:00"/>
    <d v="2014-11-16T00:00:00"/>
    <x v="2"/>
    <s v="SB-20290"/>
    <x v="115"/>
    <x v="1"/>
    <s v="United States"/>
    <s v="Springfield"/>
    <x v="24"/>
    <n v="45503"/>
    <x v="3"/>
    <s v="TEC-AC-10002399"/>
    <x v="2"/>
    <s v="Accessories"/>
    <x v="448"/>
    <n v="60.864000000000004"/>
    <n v="4"/>
    <n v="0.2"/>
    <n v="9.1295999999999964"/>
    <s v="Nov"/>
    <x v="23"/>
    <n v="1"/>
  </r>
  <r>
    <n v="2629"/>
    <s v="US-2014-165344"/>
    <x v="3"/>
    <d v="2014-11-14T00:00:00"/>
    <d v="2014-11-16T00:00:00"/>
    <x v="2"/>
    <s v="SB-20290"/>
    <x v="115"/>
    <x v="1"/>
    <s v="United States"/>
    <s v="Springfield"/>
    <x v="24"/>
    <n v="45503"/>
    <x v="3"/>
    <s v="TEC-MA-10002210"/>
    <x v="2"/>
    <s v="Machines"/>
    <x v="1366"/>
    <n v="652.99500000000012"/>
    <n v="7"/>
    <n v="0.7"/>
    <n v="-935.95949999999993"/>
    <s v="Nov"/>
    <x v="23"/>
    <n v="0"/>
  </r>
  <r>
    <n v="2630"/>
    <s v="US-2014-165344"/>
    <x v="3"/>
    <d v="2014-11-14T00:00:00"/>
    <d v="2014-11-16T00:00:00"/>
    <x v="2"/>
    <s v="SB-20290"/>
    <x v="115"/>
    <x v="1"/>
    <s v="United States"/>
    <s v="Springfield"/>
    <x v="24"/>
    <n v="45503"/>
    <x v="3"/>
    <s v="OFF-BI-10003196"/>
    <x v="1"/>
    <s v="Binders"/>
    <x v="1367"/>
    <n v="11.220000000000002"/>
    <n v="10"/>
    <n v="0.7"/>
    <n v="-7.4799999999999969"/>
    <s v="Nov"/>
    <x v="23"/>
    <n v="0"/>
  </r>
  <r>
    <n v="2631"/>
    <s v="CA-2012-168186"/>
    <x v="1"/>
    <d v="2012-09-10T00:00:00"/>
    <d v="2012-09-15T00:00:00"/>
    <x v="1"/>
    <s v="AB-10150"/>
    <x v="492"/>
    <x v="0"/>
    <s v="United States"/>
    <s v="Tulsa"/>
    <x v="26"/>
    <n v="74133"/>
    <x v="2"/>
    <s v="OFF-PA-10000477"/>
    <x v="1"/>
    <s v="Paper"/>
    <x v="1205"/>
    <n v="14.940000000000001"/>
    <n v="3"/>
    <n v="0"/>
    <n v="7.0218000000000007"/>
    <s v="Sep"/>
    <x v="11"/>
    <n v="1"/>
  </r>
  <r>
    <n v="2632"/>
    <s v="US-2014-110604"/>
    <x v="3"/>
    <d v="2014-05-16T00:00:00"/>
    <d v="2014-05-21T00:00:00"/>
    <x v="1"/>
    <s v="JF-15295"/>
    <x v="639"/>
    <x v="0"/>
    <s v="United States"/>
    <s v="Seattle"/>
    <x v="4"/>
    <n v="98103"/>
    <x v="1"/>
    <s v="FUR-FU-10000076"/>
    <x v="0"/>
    <s v="Furnishings"/>
    <x v="875"/>
    <n v="39.96"/>
    <n v="2"/>
    <n v="0"/>
    <n v="17.182800000000004"/>
    <s v="May"/>
    <x v="24"/>
    <n v="1"/>
  </r>
  <r>
    <n v="2633"/>
    <s v="US-2014-110604"/>
    <x v="3"/>
    <d v="2014-05-16T00:00:00"/>
    <d v="2014-05-21T00:00:00"/>
    <x v="1"/>
    <s v="JF-15295"/>
    <x v="639"/>
    <x v="0"/>
    <s v="United States"/>
    <s v="Seattle"/>
    <x v="4"/>
    <n v="98103"/>
    <x v="1"/>
    <s v="FUR-CH-10002017"/>
    <x v="0"/>
    <s v="Chairs"/>
    <x v="1368"/>
    <n v="42.624000000000002"/>
    <n v="2"/>
    <n v="0.2"/>
    <n v="4.2623999999999977"/>
    <s v="May"/>
    <x v="24"/>
    <n v="0"/>
  </r>
  <r>
    <n v="2634"/>
    <s v="US-2014-110604"/>
    <x v="3"/>
    <d v="2014-05-16T00:00:00"/>
    <d v="2014-05-21T00:00:00"/>
    <x v="1"/>
    <s v="JF-15295"/>
    <x v="639"/>
    <x v="0"/>
    <s v="United States"/>
    <s v="Seattle"/>
    <x v="4"/>
    <n v="98103"/>
    <x v="1"/>
    <s v="FUR-CH-10004287"/>
    <x v="0"/>
    <s v="Chairs"/>
    <x v="156"/>
    <n v="220.96"/>
    <n v="1"/>
    <n v="0.2"/>
    <n v="24.857999999999983"/>
    <s v="May"/>
    <x v="24"/>
    <n v="0"/>
  </r>
  <r>
    <n v="2635"/>
    <s v="CA-2012-116750"/>
    <x v="1"/>
    <d v="2012-07-05T00:00:00"/>
    <d v="2012-07-10T00:00:00"/>
    <x v="0"/>
    <s v="BF-10975"/>
    <x v="541"/>
    <x v="1"/>
    <s v="United States"/>
    <s v="Fayetteville"/>
    <x v="3"/>
    <n v="28314"/>
    <x v="0"/>
    <s v="FUR-FU-10003829"/>
    <x v="0"/>
    <s v="Furnishings"/>
    <x v="1369"/>
    <n v="4.9280000000000008"/>
    <n v="2"/>
    <n v="0.2"/>
    <n v="0.73919999999999941"/>
    <s v="Jul"/>
    <x v="38"/>
    <n v="1"/>
  </r>
  <r>
    <n v="2636"/>
    <s v="CA-2012-116750"/>
    <x v="1"/>
    <d v="2012-07-05T00:00:00"/>
    <d v="2012-07-10T00:00:00"/>
    <x v="0"/>
    <s v="BF-10975"/>
    <x v="541"/>
    <x v="1"/>
    <s v="United States"/>
    <s v="Fayetteville"/>
    <x v="3"/>
    <n v="28314"/>
    <x v="0"/>
    <s v="OFF-BI-10004728"/>
    <x v="1"/>
    <s v="Binders"/>
    <x v="539"/>
    <n v="7.2300000000000022"/>
    <n v="5"/>
    <n v="0.7"/>
    <n v="-5.7840000000000007"/>
    <s v="Jul"/>
    <x v="38"/>
    <n v="0"/>
  </r>
  <r>
    <n v="2637"/>
    <s v="CA-2012-162369"/>
    <x v="1"/>
    <d v="2012-08-15T00:00:00"/>
    <d v="2012-08-19T00:00:00"/>
    <x v="1"/>
    <s v="TT-21265"/>
    <x v="640"/>
    <x v="1"/>
    <s v="United States"/>
    <s v="Los Angeles"/>
    <x v="1"/>
    <n v="90045"/>
    <x v="1"/>
    <s v="OFF-ST-10000046"/>
    <x v="1"/>
    <s v="Storage"/>
    <x v="757"/>
    <n v="323.10000000000002"/>
    <n v="2"/>
    <n v="0"/>
    <n v="61.38900000000001"/>
    <s v="Aug"/>
    <x v="37"/>
    <n v="1"/>
  </r>
  <r>
    <n v="2638"/>
    <s v="CA-2014-108441"/>
    <x v="3"/>
    <d v="2014-06-13T00:00:00"/>
    <d v="2014-06-19T00:00:00"/>
    <x v="1"/>
    <s v="SB-20170"/>
    <x v="641"/>
    <x v="0"/>
    <s v="United States"/>
    <s v="New York City"/>
    <x v="15"/>
    <n v="10035"/>
    <x v="3"/>
    <s v="OFF-PA-10000697"/>
    <x v="1"/>
    <s v="Paper"/>
    <x v="1370"/>
    <n v="19.04"/>
    <n v="4"/>
    <n v="0"/>
    <n v="9.3295999999999992"/>
    <s v="Jun"/>
    <x v="27"/>
    <n v="1"/>
  </r>
  <r>
    <n v="2639"/>
    <s v="CA-2014-108441"/>
    <x v="3"/>
    <d v="2014-06-13T00:00:00"/>
    <d v="2014-06-19T00:00:00"/>
    <x v="1"/>
    <s v="SB-20170"/>
    <x v="641"/>
    <x v="0"/>
    <s v="United States"/>
    <s v="New York City"/>
    <x v="15"/>
    <n v="10035"/>
    <x v="3"/>
    <s v="OFF-BI-10000848"/>
    <x v="1"/>
    <s v="Binders"/>
    <x v="515"/>
    <n v="13.128"/>
    <n v="3"/>
    <n v="0.2"/>
    <n v="4.2665999999999986"/>
    <s v="Jun"/>
    <x v="27"/>
    <n v="0"/>
  </r>
  <r>
    <n v="2640"/>
    <s v="CA-2014-108441"/>
    <x v="3"/>
    <d v="2014-06-13T00:00:00"/>
    <d v="2014-06-19T00:00:00"/>
    <x v="1"/>
    <s v="SB-20170"/>
    <x v="641"/>
    <x v="0"/>
    <s v="United States"/>
    <s v="New York City"/>
    <x v="15"/>
    <n v="10035"/>
    <x v="3"/>
    <s v="OFF-AR-10004691"/>
    <x v="1"/>
    <s v="Art"/>
    <x v="1371"/>
    <n v="64.14"/>
    <n v="3"/>
    <n v="0"/>
    <n v="16.676400000000001"/>
    <s v="Jun"/>
    <x v="27"/>
    <n v="0"/>
  </r>
  <r>
    <n v="2641"/>
    <s v="CA-2014-108441"/>
    <x v="3"/>
    <d v="2014-06-13T00:00:00"/>
    <d v="2014-06-19T00:00:00"/>
    <x v="1"/>
    <s v="SB-20170"/>
    <x v="641"/>
    <x v="0"/>
    <s v="United States"/>
    <s v="New York City"/>
    <x v="15"/>
    <n v="10035"/>
    <x v="3"/>
    <s v="FUR-CH-10000595"/>
    <x v="0"/>
    <s v="Chairs"/>
    <x v="463"/>
    <n v="858.24"/>
    <n v="4"/>
    <n v="0.1"/>
    <n v="143.03999999999996"/>
    <s v="Jun"/>
    <x v="27"/>
    <n v="0"/>
  </r>
  <r>
    <n v="2642"/>
    <s v="CA-2012-169740"/>
    <x v="1"/>
    <d v="2012-02-20T00:00:00"/>
    <d v="2012-02-25T00:00:00"/>
    <x v="1"/>
    <s v="LM-17065"/>
    <x v="215"/>
    <x v="0"/>
    <s v="United States"/>
    <s v="Hot Springs"/>
    <x v="36"/>
    <n v="71901"/>
    <x v="0"/>
    <s v="TEC-AC-10000927"/>
    <x v="2"/>
    <s v="Accessories"/>
    <x v="694"/>
    <n v="29.99"/>
    <n v="1"/>
    <n v="0"/>
    <n v="2.9989999999999988"/>
    <s v="Feb"/>
    <x v="36"/>
    <n v="1"/>
  </r>
  <r>
    <n v="2643"/>
    <s v="CA-2013-124051"/>
    <x v="0"/>
    <d v="2013-12-30T00:00:00"/>
    <d v="2013-12-31T00:00:00"/>
    <x v="2"/>
    <s v="KA-16525"/>
    <x v="567"/>
    <x v="0"/>
    <s v="United States"/>
    <s v="Aurora"/>
    <x v="10"/>
    <n v="60505"/>
    <x v="2"/>
    <s v="OFF-PA-10001289"/>
    <x v="1"/>
    <s v="Paper"/>
    <x v="952"/>
    <n v="186.048"/>
    <n v="6"/>
    <n v="0.2"/>
    <n v="67.442399999999992"/>
    <s v="Dec"/>
    <x v="5"/>
    <n v="1"/>
  </r>
  <r>
    <n v="2644"/>
    <s v="CA-2013-149111"/>
    <x v="0"/>
    <d v="2013-04-18T00:00:00"/>
    <d v="2013-04-22T00:00:00"/>
    <x v="0"/>
    <s v="BF-11170"/>
    <x v="408"/>
    <x v="2"/>
    <s v="United States"/>
    <s v="Raleigh"/>
    <x v="3"/>
    <n v="27604"/>
    <x v="0"/>
    <s v="TEC-PH-10003092"/>
    <x v="2"/>
    <s v="Phones"/>
    <x v="516"/>
    <n v="36.792000000000002"/>
    <n v="1"/>
    <n v="0.2"/>
    <n v="4.1390999999999991"/>
    <s v="Apr"/>
    <x v="25"/>
    <n v="1"/>
  </r>
  <r>
    <n v="2645"/>
    <s v="CA-2013-149111"/>
    <x v="0"/>
    <d v="2013-04-18T00:00:00"/>
    <d v="2013-04-22T00:00:00"/>
    <x v="0"/>
    <s v="BF-11170"/>
    <x v="408"/>
    <x v="2"/>
    <s v="United States"/>
    <s v="Raleigh"/>
    <x v="3"/>
    <n v="27604"/>
    <x v="0"/>
    <s v="FUR-FU-10000206"/>
    <x v="0"/>
    <s v="Furnishings"/>
    <x v="392"/>
    <n v="18.624000000000002"/>
    <n v="8"/>
    <n v="0.2"/>
    <n v="6.2855999999999987"/>
    <s v="Apr"/>
    <x v="25"/>
    <n v="0"/>
  </r>
  <r>
    <n v="2646"/>
    <s v="CA-2011-131002"/>
    <x v="2"/>
    <d v="2011-09-07T00:00:00"/>
    <d v="2011-09-12T00:00:00"/>
    <x v="0"/>
    <s v="TB-21400"/>
    <x v="483"/>
    <x v="0"/>
    <s v="United States"/>
    <s v="Tulsa"/>
    <x v="26"/>
    <n v="74133"/>
    <x v="2"/>
    <s v="FUR-FU-10004270"/>
    <x v="0"/>
    <s v="Furnishings"/>
    <x v="1372"/>
    <n v="57.69"/>
    <n v="3"/>
    <n v="0"/>
    <n v="23.652900000000002"/>
    <s v="Sep"/>
    <x v="30"/>
    <n v="1"/>
  </r>
  <r>
    <n v="2647"/>
    <s v="CA-2011-131002"/>
    <x v="2"/>
    <d v="2011-09-07T00:00:00"/>
    <d v="2011-09-12T00:00:00"/>
    <x v="0"/>
    <s v="TB-21400"/>
    <x v="483"/>
    <x v="0"/>
    <s v="United States"/>
    <s v="Tulsa"/>
    <x v="26"/>
    <n v="74133"/>
    <x v="2"/>
    <s v="OFF-BI-10000948"/>
    <x v="1"/>
    <s v="Binders"/>
    <x v="1373"/>
    <n v="42.81"/>
    <n v="3"/>
    <n v="0"/>
    <n v="20.120699999999999"/>
    <s v="Sep"/>
    <x v="30"/>
    <n v="0"/>
  </r>
  <r>
    <n v="2648"/>
    <s v="CA-2011-131002"/>
    <x v="2"/>
    <d v="2011-09-07T00:00:00"/>
    <d v="2011-09-12T00:00:00"/>
    <x v="0"/>
    <s v="TB-21400"/>
    <x v="483"/>
    <x v="0"/>
    <s v="United States"/>
    <s v="Tulsa"/>
    <x v="26"/>
    <n v="74133"/>
    <x v="2"/>
    <s v="OFF-PA-10000223"/>
    <x v="1"/>
    <s v="Paper"/>
    <x v="1374"/>
    <n v="12.96"/>
    <n v="2"/>
    <n v="0"/>
    <n v="6.2208000000000006"/>
    <s v="Sep"/>
    <x v="30"/>
    <n v="0"/>
  </r>
  <r>
    <n v="2649"/>
    <s v="CA-2011-131002"/>
    <x v="2"/>
    <d v="2011-09-07T00:00:00"/>
    <d v="2011-09-12T00:00:00"/>
    <x v="0"/>
    <s v="TB-21400"/>
    <x v="483"/>
    <x v="0"/>
    <s v="United States"/>
    <s v="Tulsa"/>
    <x v="26"/>
    <n v="74133"/>
    <x v="2"/>
    <s v="FUR-FU-10004665"/>
    <x v="0"/>
    <s v="Furnishings"/>
    <x v="1345"/>
    <n v="821.87999999999988"/>
    <n v="6"/>
    <n v="0"/>
    <n v="213.68880000000001"/>
    <s v="Sep"/>
    <x v="30"/>
    <n v="0"/>
  </r>
  <r>
    <n v="2650"/>
    <s v="CA-2011-131002"/>
    <x v="2"/>
    <d v="2011-09-07T00:00:00"/>
    <d v="2011-09-12T00:00:00"/>
    <x v="0"/>
    <s v="TB-21400"/>
    <x v="483"/>
    <x v="0"/>
    <s v="United States"/>
    <s v="Tulsa"/>
    <x v="26"/>
    <n v="74133"/>
    <x v="2"/>
    <s v="TEC-PH-10000215"/>
    <x v="2"/>
    <s v="Phones"/>
    <x v="139"/>
    <n v="104.85000000000001"/>
    <n v="3"/>
    <n v="0"/>
    <n v="28.309500000000007"/>
    <s v="Sep"/>
    <x v="30"/>
    <n v="0"/>
  </r>
  <r>
    <n v="2651"/>
    <s v="US-2013-146794"/>
    <x v="0"/>
    <d v="2013-09-27T00:00:00"/>
    <d v="2013-10-02T00:00:00"/>
    <x v="1"/>
    <s v="SH-19975"/>
    <x v="64"/>
    <x v="1"/>
    <s v="United States"/>
    <s v="Hesperia"/>
    <x v="1"/>
    <n v="92345"/>
    <x v="1"/>
    <s v="FUR-BO-10004467"/>
    <x v="0"/>
    <s v="Bookcases"/>
    <x v="883"/>
    <n v="424.95749999999992"/>
    <n v="5"/>
    <n v="0.15"/>
    <n v="19.997999999999976"/>
    <s v="Sep"/>
    <x v="21"/>
    <n v="1"/>
  </r>
  <r>
    <n v="2652"/>
    <s v="CA-2014-112515"/>
    <x v="3"/>
    <d v="2014-09-18T00:00:00"/>
    <d v="2014-09-22T00:00:00"/>
    <x v="0"/>
    <s v="AS-10225"/>
    <x v="127"/>
    <x v="1"/>
    <s v="United States"/>
    <s v="Provo"/>
    <x v="7"/>
    <n v="84604"/>
    <x v="1"/>
    <s v="OFF-BI-10000829"/>
    <x v="1"/>
    <s v="Binders"/>
    <x v="304"/>
    <n v="10.776000000000002"/>
    <n v="3"/>
    <n v="0.2"/>
    <n v="3.5021999999999989"/>
    <s v="Sep"/>
    <x v="15"/>
    <n v="1"/>
  </r>
  <r>
    <n v="2653"/>
    <s v="CA-2014-112515"/>
    <x v="3"/>
    <d v="2014-09-18T00:00:00"/>
    <d v="2014-09-22T00:00:00"/>
    <x v="0"/>
    <s v="AS-10225"/>
    <x v="127"/>
    <x v="1"/>
    <s v="United States"/>
    <s v="Provo"/>
    <x v="7"/>
    <n v="84604"/>
    <x v="1"/>
    <s v="OFF-BI-10003712"/>
    <x v="1"/>
    <s v="Binders"/>
    <x v="689"/>
    <n v="11.784000000000001"/>
    <n v="3"/>
    <n v="0.2"/>
    <n v="4.2716999999999992"/>
    <s v="Sep"/>
    <x v="15"/>
    <n v="0"/>
  </r>
  <r>
    <n v="2654"/>
    <s v="CA-2014-112515"/>
    <x v="3"/>
    <d v="2014-09-18T00:00:00"/>
    <d v="2014-09-22T00:00:00"/>
    <x v="0"/>
    <s v="AS-10225"/>
    <x v="127"/>
    <x v="1"/>
    <s v="United States"/>
    <s v="Provo"/>
    <x v="7"/>
    <n v="84604"/>
    <x v="1"/>
    <s v="OFF-PA-10000062"/>
    <x v="1"/>
    <s v="Paper"/>
    <x v="1375"/>
    <n v="164.88"/>
    <n v="3"/>
    <n v="0"/>
    <n v="80.791200000000003"/>
    <s v="Sep"/>
    <x v="15"/>
    <n v="0"/>
  </r>
  <r>
    <n v="2655"/>
    <s v="CA-2014-112515"/>
    <x v="3"/>
    <d v="2014-09-18T00:00:00"/>
    <d v="2014-09-22T00:00:00"/>
    <x v="0"/>
    <s v="AS-10225"/>
    <x v="127"/>
    <x v="1"/>
    <s v="United States"/>
    <s v="Provo"/>
    <x v="7"/>
    <n v="84604"/>
    <x v="1"/>
    <s v="FUR-BO-10003404"/>
    <x v="0"/>
    <s v="Bookcases"/>
    <x v="1376"/>
    <n v="1292.94"/>
    <n v="3"/>
    <n v="0"/>
    <n v="77.576399999999921"/>
    <s v="Sep"/>
    <x v="15"/>
    <n v="0"/>
  </r>
  <r>
    <n v="2656"/>
    <s v="CA-2014-112515"/>
    <x v="3"/>
    <d v="2014-09-18T00:00:00"/>
    <d v="2014-09-22T00:00:00"/>
    <x v="0"/>
    <s v="AS-10225"/>
    <x v="127"/>
    <x v="1"/>
    <s v="United States"/>
    <s v="Provo"/>
    <x v="7"/>
    <n v="84604"/>
    <x v="1"/>
    <s v="OFF-BI-10004233"/>
    <x v="1"/>
    <s v="Binders"/>
    <x v="1377"/>
    <n v="25.584000000000003"/>
    <n v="2"/>
    <n v="0.2"/>
    <n v="8.9543999999999997"/>
    <s v="Sep"/>
    <x v="15"/>
    <n v="0"/>
  </r>
  <r>
    <n v="2657"/>
    <s v="CA-2014-112515"/>
    <x v="3"/>
    <d v="2014-09-18T00:00:00"/>
    <d v="2014-09-22T00:00:00"/>
    <x v="0"/>
    <s v="AS-10225"/>
    <x v="127"/>
    <x v="1"/>
    <s v="United States"/>
    <s v="Provo"/>
    <x v="7"/>
    <n v="84604"/>
    <x v="1"/>
    <s v="OFF-ST-10001272"/>
    <x v="1"/>
    <s v="Storage"/>
    <x v="528"/>
    <n v="261.74"/>
    <n v="2"/>
    <n v="0"/>
    <n v="65.435000000000002"/>
    <s v="Sep"/>
    <x v="15"/>
    <n v="0"/>
  </r>
  <r>
    <n v="2658"/>
    <s v="CA-2014-112515"/>
    <x v="3"/>
    <d v="2014-09-18T00:00:00"/>
    <d v="2014-09-22T00:00:00"/>
    <x v="0"/>
    <s v="AS-10225"/>
    <x v="127"/>
    <x v="1"/>
    <s v="United States"/>
    <s v="Provo"/>
    <x v="7"/>
    <n v="84604"/>
    <x v="1"/>
    <s v="OFF-LA-10001175"/>
    <x v="1"/>
    <s v="Labels"/>
    <x v="773"/>
    <n v="14.399999999999999"/>
    <n v="5"/>
    <n v="0"/>
    <n v="7.056"/>
    <s v="Sep"/>
    <x v="15"/>
    <n v="0"/>
  </r>
  <r>
    <n v="2659"/>
    <s v="CA-2013-150343"/>
    <x v="0"/>
    <d v="2013-08-17T00:00:00"/>
    <d v="2013-08-21T00:00:00"/>
    <x v="1"/>
    <s v="PK-19075"/>
    <x v="7"/>
    <x v="0"/>
    <s v="United States"/>
    <s v="San Francisco"/>
    <x v="1"/>
    <n v="94110"/>
    <x v="1"/>
    <s v="OFF-EN-10004030"/>
    <x v="1"/>
    <s v="Envelopes"/>
    <x v="135"/>
    <n v="10.86"/>
    <n v="3"/>
    <n v="0"/>
    <n v="5.1042000000000005"/>
    <s v="Aug"/>
    <x v="28"/>
    <n v="1"/>
  </r>
  <r>
    <n v="2660"/>
    <s v="CA-2012-135538"/>
    <x v="1"/>
    <d v="2012-12-24T00:00:00"/>
    <d v="2012-12-28T00:00:00"/>
    <x v="1"/>
    <s v="HR-14830"/>
    <x v="403"/>
    <x v="1"/>
    <s v="United States"/>
    <s v="Gilbert"/>
    <x v="16"/>
    <n v="85234"/>
    <x v="1"/>
    <s v="FUR-CH-10004287"/>
    <x v="0"/>
    <s v="Chairs"/>
    <x v="156"/>
    <n v="883.84"/>
    <n v="4"/>
    <n v="0.2"/>
    <n v="99.431999999999931"/>
    <s v="Dec"/>
    <x v="14"/>
    <n v="1"/>
  </r>
  <r>
    <n v="2661"/>
    <s v="CA-2014-123372"/>
    <x v="3"/>
    <d v="2014-11-29T00:00:00"/>
    <d v="2014-12-03T00:00:00"/>
    <x v="1"/>
    <s v="DG-13300"/>
    <x v="375"/>
    <x v="1"/>
    <s v="United States"/>
    <s v="New York City"/>
    <x v="15"/>
    <n v="10035"/>
    <x v="3"/>
    <s v="TEC-PH-10002834"/>
    <x v="2"/>
    <s v="Phones"/>
    <x v="1378"/>
    <n v="1979.89"/>
    <n v="11"/>
    <n v="0"/>
    <n v="494.97250000000003"/>
    <s v="Nov"/>
    <x v="23"/>
    <n v="1"/>
  </r>
  <r>
    <n v="2662"/>
    <s v="CA-2014-123372"/>
    <x v="3"/>
    <d v="2014-11-29T00:00:00"/>
    <d v="2014-12-03T00:00:00"/>
    <x v="1"/>
    <s v="DG-13300"/>
    <x v="375"/>
    <x v="1"/>
    <s v="United States"/>
    <s v="New York City"/>
    <x v="15"/>
    <n v="10035"/>
    <x v="3"/>
    <s v="OFF-EN-10003055"/>
    <x v="1"/>
    <s v="Envelopes"/>
    <x v="873"/>
    <n v="79.959999999999994"/>
    <n v="2"/>
    <n v="0"/>
    <n v="35.981999999999992"/>
    <s v="Nov"/>
    <x v="23"/>
    <n v="0"/>
  </r>
  <r>
    <n v="2663"/>
    <s v="CA-2014-159604"/>
    <x v="3"/>
    <d v="2014-04-15T00:00:00"/>
    <d v="2014-04-16T00:00:00"/>
    <x v="2"/>
    <s v="CL-12700"/>
    <x v="642"/>
    <x v="2"/>
    <s v="United States"/>
    <s v="Springfield"/>
    <x v="25"/>
    <n v="65807"/>
    <x v="2"/>
    <s v="OFF-BI-10003460"/>
    <x v="1"/>
    <s v="Binders"/>
    <x v="234"/>
    <n v="8.76"/>
    <n v="2"/>
    <n v="0"/>
    <n v="4.2047999999999996"/>
    <s v="Apr"/>
    <x v="4"/>
    <n v="1"/>
  </r>
  <r>
    <n v="2664"/>
    <s v="CA-2013-164784"/>
    <x v="0"/>
    <d v="2013-05-02T00:00:00"/>
    <d v="2013-05-05T00:00:00"/>
    <x v="2"/>
    <s v="HF-14995"/>
    <x v="520"/>
    <x v="0"/>
    <s v="United States"/>
    <s v="Memphis"/>
    <x v="18"/>
    <n v="38109"/>
    <x v="0"/>
    <s v="OFF-LA-10001569"/>
    <x v="1"/>
    <s v="Labels"/>
    <x v="633"/>
    <n v="3.9840000000000004"/>
    <n v="1"/>
    <n v="0.2"/>
    <n v="1.2948"/>
    <s v="May"/>
    <x v="35"/>
    <n v="1"/>
  </r>
  <r>
    <n v="2665"/>
    <s v="CA-2013-164784"/>
    <x v="0"/>
    <d v="2013-05-02T00:00:00"/>
    <d v="2013-05-05T00:00:00"/>
    <x v="2"/>
    <s v="HF-14995"/>
    <x v="520"/>
    <x v="0"/>
    <s v="United States"/>
    <s v="Memphis"/>
    <x v="18"/>
    <n v="38109"/>
    <x v="0"/>
    <s v="FUR-TA-10004534"/>
    <x v="0"/>
    <s v="Tables"/>
    <x v="121"/>
    <n v="370.62"/>
    <n v="3"/>
    <n v="0.4"/>
    <n v="-142.07100000000008"/>
    <s v="May"/>
    <x v="35"/>
    <n v="0"/>
  </r>
  <r>
    <n v="2666"/>
    <s v="CA-2013-164784"/>
    <x v="0"/>
    <d v="2013-05-02T00:00:00"/>
    <d v="2013-05-05T00:00:00"/>
    <x v="2"/>
    <s v="HF-14995"/>
    <x v="520"/>
    <x v="0"/>
    <s v="United States"/>
    <s v="Memphis"/>
    <x v="18"/>
    <n v="38109"/>
    <x v="0"/>
    <s v="OFF-BI-10002954"/>
    <x v="1"/>
    <s v="Binders"/>
    <x v="1179"/>
    <n v="2.7420000000000004"/>
    <n v="2"/>
    <n v="0.7"/>
    <n v="-2.0107999999999997"/>
    <s v="May"/>
    <x v="35"/>
    <n v="0"/>
  </r>
  <r>
    <n v="2667"/>
    <s v="CA-2013-111794"/>
    <x v="0"/>
    <d v="2013-10-02T00:00:00"/>
    <d v="2013-10-02T00:00:00"/>
    <x v="3"/>
    <s v="HG-15025"/>
    <x v="643"/>
    <x v="0"/>
    <s v="United States"/>
    <s v="Amarillo"/>
    <x v="5"/>
    <n v="79109"/>
    <x v="2"/>
    <s v="TEC-AC-10003832"/>
    <x v="2"/>
    <s v="Accessories"/>
    <x v="458"/>
    <n v="79.512000000000015"/>
    <n v="3"/>
    <n v="0.2"/>
    <n v="20.8719"/>
    <s v="Oct"/>
    <x v="32"/>
    <n v="1"/>
  </r>
  <r>
    <n v="2668"/>
    <s v="CA-2013-111794"/>
    <x v="0"/>
    <d v="2013-10-02T00:00:00"/>
    <d v="2013-10-02T00:00:00"/>
    <x v="3"/>
    <s v="HG-15025"/>
    <x v="643"/>
    <x v="0"/>
    <s v="United States"/>
    <s v="Amarillo"/>
    <x v="5"/>
    <n v="79109"/>
    <x v="2"/>
    <s v="OFF-PA-10000474"/>
    <x v="1"/>
    <s v="Paper"/>
    <x v="33"/>
    <n v="28.352"/>
    <n v="1"/>
    <n v="0.2"/>
    <n v="9.568799999999996"/>
    <s v="Oct"/>
    <x v="32"/>
    <n v="0"/>
  </r>
  <r>
    <n v="2669"/>
    <s v="US-2012-139759"/>
    <x v="1"/>
    <d v="2012-08-25T00:00:00"/>
    <d v="2012-08-30T00:00:00"/>
    <x v="1"/>
    <s v="NL-18310"/>
    <x v="644"/>
    <x v="2"/>
    <s v="United States"/>
    <s v="Los Angeles"/>
    <x v="1"/>
    <n v="90045"/>
    <x v="1"/>
    <s v="FUR-CH-10002774"/>
    <x v="0"/>
    <s v="Chairs"/>
    <x v="23"/>
    <n v="40.783999999999999"/>
    <n v="1"/>
    <n v="0.2"/>
    <n v="4.5881999999999987"/>
    <s v="Aug"/>
    <x v="37"/>
    <n v="1"/>
  </r>
  <r>
    <n v="2670"/>
    <s v="US-2012-139759"/>
    <x v="1"/>
    <d v="2012-08-25T00:00:00"/>
    <d v="2012-08-30T00:00:00"/>
    <x v="1"/>
    <s v="NL-18310"/>
    <x v="644"/>
    <x v="2"/>
    <s v="United States"/>
    <s v="Los Angeles"/>
    <x v="1"/>
    <n v="90045"/>
    <x v="1"/>
    <s v="OFF-AP-10002765"/>
    <x v="1"/>
    <s v="Appliances"/>
    <x v="1252"/>
    <n v="105.96"/>
    <n v="4"/>
    <n v="0"/>
    <n v="29.668800000000005"/>
    <s v="Aug"/>
    <x v="37"/>
    <n v="0"/>
  </r>
  <r>
    <n v="2671"/>
    <s v="CA-2011-126403"/>
    <x v="2"/>
    <d v="2011-09-09T00:00:00"/>
    <d v="2011-09-12T00:00:00"/>
    <x v="0"/>
    <s v="RR-19525"/>
    <x v="645"/>
    <x v="1"/>
    <s v="United States"/>
    <s v="Lowell"/>
    <x v="31"/>
    <n v="1852"/>
    <x v="3"/>
    <s v="OFF-PA-10001144"/>
    <x v="1"/>
    <s v="Paper"/>
    <x v="161"/>
    <n v="166.44"/>
    <n v="3"/>
    <n v="0"/>
    <n v="79.891199999999998"/>
    <s v="Sep"/>
    <x v="30"/>
    <n v="1"/>
  </r>
  <r>
    <n v="2672"/>
    <s v="CA-2011-126403"/>
    <x v="2"/>
    <d v="2011-09-09T00:00:00"/>
    <d v="2011-09-12T00:00:00"/>
    <x v="0"/>
    <s v="RR-19525"/>
    <x v="645"/>
    <x v="1"/>
    <s v="United States"/>
    <s v="Lowell"/>
    <x v="31"/>
    <n v="1852"/>
    <x v="3"/>
    <s v="FUR-CH-10003761"/>
    <x v="0"/>
    <s v="Chairs"/>
    <x v="1379"/>
    <n v="785.87999999999988"/>
    <n v="6"/>
    <n v="0"/>
    <n v="212.18759999999997"/>
    <s v="Sep"/>
    <x v="30"/>
    <n v="0"/>
  </r>
  <r>
    <n v="2673"/>
    <s v="CA-2011-126403"/>
    <x v="2"/>
    <d v="2011-09-09T00:00:00"/>
    <d v="2011-09-12T00:00:00"/>
    <x v="0"/>
    <s v="RR-19525"/>
    <x v="645"/>
    <x v="1"/>
    <s v="United States"/>
    <s v="Lowell"/>
    <x v="31"/>
    <n v="1852"/>
    <x v="3"/>
    <s v="OFF-PA-10004665"/>
    <x v="1"/>
    <s v="Paper"/>
    <x v="1380"/>
    <n v="26.2"/>
    <n v="2"/>
    <n v="0"/>
    <n v="12.837999999999999"/>
    <s v="Sep"/>
    <x v="30"/>
    <n v="0"/>
  </r>
  <r>
    <n v="2674"/>
    <s v="CA-2011-126403"/>
    <x v="2"/>
    <d v="2011-09-09T00:00:00"/>
    <d v="2011-09-12T00:00:00"/>
    <x v="0"/>
    <s v="RR-19525"/>
    <x v="645"/>
    <x v="1"/>
    <s v="United States"/>
    <s v="Lowell"/>
    <x v="31"/>
    <n v="1852"/>
    <x v="3"/>
    <s v="OFF-ST-10000078"/>
    <x v="1"/>
    <s v="Storage"/>
    <x v="1218"/>
    <n v="1325.8500000000001"/>
    <n v="5"/>
    <n v="0"/>
    <n v="238.65299999999991"/>
    <s v="Sep"/>
    <x v="30"/>
    <n v="0"/>
  </r>
  <r>
    <n v="2675"/>
    <s v="CA-2014-136875"/>
    <x v="3"/>
    <d v="2014-12-04T00:00:00"/>
    <d v="2014-12-04T00:00:00"/>
    <x v="3"/>
    <s v="TC-21295"/>
    <x v="646"/>
    <x v="0"/>
    <s v="United States"/>
    <s v="San Diego"/>
    <x v="1"/>
    <n v="92024"/>
    <x v="1"/>
    <s v="OFF-PA-10000357"/>
    <x v="1"/>
    <s v="Paper"/>
    <x v="1219"/>
    <n v="166.44"/>
    <n v="3"/>
    <n v="0"/>
    <n v="79.891199999999998"/>
    <s v="Dec"/>
    <x v="22"/>
    <n v="1"/>
  </r>
  <r>
    <n v="2676"/>
    <s v="CA-2014-132185"/>
    <x v="3"/>
    <d v="2014-11-28T00:00:00"/>
    <d v="2014-12-03T00:00:00"/>
    <x v="1"/>
    <s v="DB-13615"/>
    <x v="140"/>
    <x v="0"/>
    <s v="United States"/>
    <s v="Asheville"/>
    <x v="3"/>
    <n v="28806"/>
    <x v="0"/>
    <s v="OFF-AR-10000422"/>
    <x v="1"/>
    <s v="Art"/>
    <x v="892"/>
    <n v="8.76"/>
    <n v="5"/>
    <n v="0.2"/>
    <n v="0.76649999999999974"/>
    <s v="Nov"/>
    <x v="23"/>
    <n v="1"/>
  </r>
  <r>
    <n v="2677"/>
    <s v="CA-2014-132185"/>
    <x v="3"/>
    <d v="2014-11-28T00:00:00"/>
    <d v="2014-12-03T00:00:00"/>
    <x v="1"/>
    <s v="DB-13615"/>
    <x v="140"/>
    <x v="0"/>
    <s v="United States"/>
    <s v="Asheville"/>
    <x v="3"/>
    <n v="28806"/>
    <x v="0"/>
    <s v="OFF-AP-10001205"/>
    <x v="1"/>
    <s v="Appliances"/>
    <x v="1285"/>
    <n v="43.584000000000003"/>
    <n v="1"/>
    <n v="0.2"/>
    <n v="4.3584000000000032"/>
    <s v="Nov"/>
    <x v="23"/>
    <n v="0"/>
  </r>
  <r>
    <n v="2678"/>
    <s v="US-2011-160780"/>
    <x v="2"/>
    <d v="2011-06-21T00:00:00"/>
    <d v="2011-06-21T00:00:00"/>
    <x v="3"/>
    <s v="SV-20785"/>
    <x v="647"/>
    <x v="0"/>
    <s v="United States"/>
    <s v="Pueblo"/>
    <x v="22"/>
    <n v="81001"/>
    <x v="1"/>
    <s v="OFF-BI-10001116"/>
    <x v="1"/>
    <s v="Binders"/>
    <x v="1066"/>
    <n v="11.088000000000003"/>
    <n v="7"/>
    <n v="0.7"/>
    <n v="-8.1311999999999998"/>
    <s v="Jun"/>
    <x v="3"/>
    <n v="1"/>
  </r>
  <r>
    <n v="2679"/>
    <s v="US-2011-160780"/>
    <x v="2"/>
    <d v="2011-06-21T00:00:00"/>
    <d v="2011-06-21T00:00:00"/>
    <x v="3"/>
    <s v="SV-20785"/>
    <x v="647"/>
    <x v="0"/>
    <s v="United States"/>
    <s v="Pueblo"/>
    <x v="22"/>
    <n v="81001"/>
    <x v="1"/>
    <s v="OFF-BI-10002931"/>
    <x v="1"/>
    <s v="Binders"/>
    <x v="727"/>
    <n v="25.164000000000001"/>
    <n v="2"/>
    <n v="0.7"/>
    <n v="-16.775999999999996"/>
    <s v="Jun"/>
    <x v="3"/>
    <n v="0"/>
  </r>
  <r>
    <n v="2680"/>
    <s v="CA-2014-127026"/>
    <x v="3"/>
    <d v="2014-01-22T00:00:00"/>
    <d v="2014-01-28T00:00:00"/>
    <x v="1"/>
    <s v="MH-18115"/>
    <x v="414"/>
    <x v="2"/>
    <s v="United States"/>
    <s v="Jackson"/>
    <x v="12"/>
    <n v="49201"/>
    <x v="2"/>
    <s v="OFF-BI-10000546"/>
    <x v="1"/>
    <s v="Binders"/>
    <x v="609"/>
    <n v="14.399999999999999"/>
    <n v="5"/>
    <n v="0"/>
    <n v="7.056"/>
    <s v="Jan"/>
    <x v="44"/>
    <n v="1"/>
  </r>
  <r>
    <n v="2681"/>
    <s v="CA-2014-127026"/>
    <x v="3"/>
    <d v="2014-01-22T00:00:00"/>
    <d v="2014-01-28T00:00:00"/>
    <x v="1"/>
    <s v="MH-18115"/>
    <x v="414"/>
    <x v="2"/>
    <s v="United States"/>
    <s v="Jackson"/>
    <x v="12"/>
    <n v="49201"/>
    <x v="2"/>
    <s v="TEC-AC-10002049"/>
    <x v="2"/>
    <s v="Accessories"/>
    <x v="688"/>
    <n v="619.94999999999993"/>
    <n v="5"/>
    <n v="0"/>
    <n v="111.59099999999995"/>
    <s v="Jan"/>
    <x v="44"/>
    <n v="0"/>
  </r>
  <r>
    <n v="2682"/>
    <s v="CA-2014-127026"/>
    <x v="3"/>
    <d v="2014-01-22T00:00:00"/>
    <d v="2014-01-28T00:00:00"/>
    <x v="1"/>
    <s v="MH-18115"/>
    <x v="414"/>
    <x v="2"/>
    <s v="United States"/>
    <s v="Jackson"/>
    <x v="12"/>
    <n v="49201"/>
    <x v="2"/>
    <s v="OFF-BI-10001196"/>
    <x v="1"/>
    <s v="Binders"/>
    <x v="1381"/>
    <n v="89.52"/>
    <n v="4"/>
    <n v="0"/>
    <n v="42.074399999999997"/>
    <s v="Jan"/>
    <x v="44"/>
    <n v="0"/>
  </r>
  <r>
    <n v="2683"/>
    <s v="CA-2014-127026"/>
    <x v="3"/>
    <d v="2014-01-22T00:00:00"/>
    <d v="2014-01-28T00:00:00"/>
    <x v="1"/>
    <s v="MH-18115"/>
    <x v="414"/>
    <x v="2"/>
    <s v="United States"/>
    <s v="Jackson"/>
    <x v="12"/>
    <n v="49201"/>
    <x v="2"/>
    <s v="TEC-MA-10002981"/>
    <x v="2"/>
    <s v="Machines"/>
    <x v="1382"/>
    <n v="350.97300000000007"/>
    <n v="3"/>
    <n v="0.1"/>
    <n v="152.08829999999998"/>
    <s v="Jan"/>
    <x v="44"/>
    <n v="0"/>
  </r>
  <r>
    <n v="2684"/>
    <s v="CA-2014-127026"/>
    <x v="3"/>
    <d v="2014-01-22T00:00:00"/>
    <d v="2014-01-28T00:00:00"/>
    <x v="1"/>
    <s v="MH-18115"/>
    <x v="414"/>
    <x v="2"/>
    <s v="United States"/>
    <s v="Jackson"/>
    <x v="12"/>
    <n v="49201"/>
    <x v="2"/>
    <s v="TEC-PH-10003601"/>
    <x v="2"/>
    <s v="Phones"/>
    <x v="1383"/>
    <n v="164.99"/>
    <n v="1"/>
    <n v="0"/>
    <n v="49.496999999999986"/>
    <s v="Jan"/>
    <x v="44"/>
    <n v="0"/>
  </r>
  <r>
    <n v="2685"/>
    <s v="CA-2014-137085"/>
    <x v="3"/>
    <d v="2014-06-30T00:00:00"/>
    <d v="2014-07-07T00:00:00"/>
    <x v="1"/>
    <s v="CT-11995"/>
    <x v="564"/>
    <x v="0"/>
    <s v="United States"/>
    <s v="Los Angeles"/>
    <x v="1"/>
    <n v="90004"/>
    <x v="1"/>
    <s v="OFF-BI-10000632"/>
    <x v="1"/>
    <s v="Binders"/>
    <x v="1288"/>
    <n v="312.55200000000002"/>
    <n v="9"/>
    <n v="0.2"/>
    <n v="101.57939999999999"/>
    <s v="Jun"/>
    <x v="27"/>
    <n v="1"/>
  </r>
  <r>
    <n v="2686"/>
    <s v="CA-2013-133123"/>
    <x v="0"/>
    <d v="2013-09-07T00:00:00"/>
    <d v="2013-09-12T00:00:00"/>
    <x v="1"/>
    <s v="KB-16315"/>
    <x v="41"/>
    <x v="0"/>
    <s v="United States"/>
    <s v="Thomasville"/>
    <x v="3"/>
    <n v="27360"/>
    <x v="0"/>
    <s v="OFF-EN-10003055"/>
    <x v="1"/>
    <s v="Envelopes"/>
    <x v="873"/>
    <n v="95.951999999999998"/>
    <n v="3"/>
    <n v="0.2"/>
    <n v="29.984999999999985"/>
    <s v="Sep"/>
    <x v="21"/>
    <n v="1"/>
  </r>
  <r>
    <n v="2687"/>
    <s v="CA-2013-133123"/>
    <x v="0"/>
    <d v="2013-09-07T00:00:00"/>
    <d v="2013-09-12T00:00:00"/>
    <x v="1"/>
    <s v="KB-16315"/>
    <x v="41"/>
    <x v="0"/>
    <s v="United States"/>
    <s v="Thomasville"/>
    <x v="3"/>
    <n v="27360"/>
    <x v="0"/>
    <s v="OFF-BI-10001031"/>
    <x v="1"/>
    <s v="Binders"/>
    <x v="865"/>
    <n v="3.2040000000000002"/>
    <n v="2"/>
    <n v="0.7"/>
    <n v="-2.4563999999999995"/>
    <s v="Sep"/>
    <x v="21"/>
    <n v="0"/>
  </r>
  <r>
    <n v="2688"/>
    <s v="US-2013-128195"/>
    <x v="0"/>
    <d v="2013-08-05T00:00:00"/>
    <d v="2013-08-06T00:00:00"/>
    <x v="2"/>
    <s v="RA-19285"/>
    <x v="267"/>
    <x v="0"/>
    <s v="United States"/>
    <s v="Peoria"/>
    <x v="10"/>
    <n v="61604"/>
    <x v="2"/>
    <s v="OFF-BI-10002003"/>
    <x v="1"/>
    <s v="Binders"/>
    <x v="1384"/>
    <n v="3.9799999999999991"/>
    <n v="5"/>
    <n v="0.8"/>
    <n v="-6.5670000000000019"/>
    <s v="Aug"/>
    <x v="28"/>
    <n v="1"/>
  </r>
  <r>
    <n v="2689"/>
    <s v="CA-2012-153220"/>
    <x v="1"/>
    <d v="2012-11-12T00:00:00"/>
    <d v="2012-11-14T00:00:00"/>
    <x v="2"/>
    <s v="YC-21895"/>
    <x v="289"/>
    <x v="1"/>
    <s v="United States"/>
    <s v="Los Angeles"/>
    <x v="1"/>
    <n v="90032"/>
    <x v="1"/>
    <s v="OFF-PA-10003016"/>
    <x v="1"/>
    <s v="Paper"/>
    <x v="1385"/>
    <n v="15.700000000000001"/>
    <n v="5"/>
    <n v="0"/>
    <n v="7.0649999999999995"/>
    <s v="Nov"/>
    <x v="6"/>
    <n v="1"/>
  </r>
  <r>
    <n v="2690"/>
    <s v="CA-2011-123064"/>
    <x v="2"/>
    <d v="2011-06-30T00:00:00"/>
    <d v="2011-07-02T00:00:00"/>
    <x v="2"/>
    <s v="RA-19915"/>
    <x v="154"/>
    <x v="0"/>
    <s v="United States"/>
    <s v="Chicago"/>
    <x v="10"/>
    <n v="60653"/>
    <x v="2"/>
    <s v="OFF-AR-10004582"/>
    <x v="1"/>
    <s v="Art"/>
    <x v="1175"/>
    <n v="5.2480000000000002"/>
    <n v="4"/>
    <n v="0.2"/>
    <n v="1.6399999999999995"/>
    <s v="Jun"/>
    <x v="3"/>
    <n v="1"/>
  </r>
  <r>
    <n v="2691"/>
    <s v="CA-2014-156412"/>
    <x v="3"/>
    <d v="2014-12-05T00:00:00"/>
    <d v="2014-12-09T00:00:00"/>
    <x v="1"/>
    <s v="CM-12160"/>
    <x v="380"/>
    <x v="0"/>
    <s v="United States"/>
    <s v="Philadelphia"/>
    <x v="9"/>
    <n v="19134"/>
    <x v="3"/>
    <s v="OFF-BI-10004364"/>
    <x v="1"/>
    <s v="Binders"/>
    <x v="302"/>
    <n v="5.3460000000000019"/>
    <n v="3"/>
    <n v="0.7"/>
    <n v="-4.4550000000000001"/>
    <s v="Dec"/>
    <x v="22"/>
    <n v="1"/>
  </r>
  <r>
    <n v="2692"/>
    <s v="US-2013-144211"/>
    <x v="0"/>
    <d v="2013-08-29T00:00:00"/>
    <d v="2013-09-03T00:00:00"/>
    <x v="1"/>
    <s v="CS-12130"/>
    <x v="79"/>
    <x v="0"/>
    <s v="United States"/>
    <s v="Englewood"/>
    <x v="22"/>
    <n v="80112"/>
    <x v="1"/>
    <s v="OFF-PA-10002246"/>
    <x v="1"/>
    <s v="Paper"/>
    <x v="1386"/>
    <n v="15.48"/>
    <n v="3"/>
    <n v="0.2"/>
    <n v="5.6115000000000004"/>
    <s v="Aug"/>
    <x v="28"/>
    <n v="1"/>
  </r>
  <r>
    <n v="2693"/>
    <s v="US-2013-144211"/>
    <x v="0"/>
    <d v="2013-08-29T00:00:00"/>
    <d v="2013-09-03T00:00:00"/>
    <x v="1"/>
    <s v="CS-12130"/>
    <x v="79"/>
    <x v="0"/>
    <s v="United States"/>
    <s v="Englewood"/>
    <x v="22"/>
    <n v="80112"/>
    <x v="1"/>
    <s v="TEC-PH-10002890"/>
    <x v="2"/>
    <s v="Phones"/>
    <x v="1387"/>
    <n v="108.57599999999999"/>
    <n v="3"/>
    <n v="0.2"/>
    <n v="8.1432000000000002"/>
    <s v="Aug"/>
    <x v="28"/>
    <n v="0"/>
  </r>
  <r>
    <n v="2694"/>
    <s v="CA-2013-138079"/>
    <x v="0"/>
    <d v="2013-01-22T00:00:00"/>
    <d v="2013-01-28T00:00:00"/>
    <x v="1"/>
    <s v="AJ-10795"/>
    <x v="295"/>
    <x v="1"/>
    <s v="United States"/>
    <s v="Seattle"/>
    <x v="4"/>
    <n v="98115"/>
    <x v="1"/>
    <s v="FUR-FU-10001475"/>
    <x v="0"/>
    <s v="Furnishings"/>
    <x v="499"/>
    <n v="109.9"/>
    <n v="5"/>
    <n v="0"/>
    <n v="37.366"/>
    <s v="Jan"/>
    <x v="12"/>
    <n v="1"/>
  </r>
  <r>
    <n v="2695"/>
    <s v="CA-2011-143182"/>
    <x v="2"/>
    <d v="2011-10-15T00:00:00"/>
    <d v="2011-10-20T00:00:00"/>
    <x v="1"/>
    <s v="DL-12865"/>
    <x v="297"/>
    <x v="0"/>
    <s v="United States"/>
    <s v="Hialeah"/>
    <x v="2"/>
    <n v="33012"/>
    <x v="0"/>
    <s v="FUR-FU-10004270"/>
    <x v="0"/>
    <s v="Furnishings"/>
    <x v="1372"/>
    <n v="15.384"/>
    <n v="1"/>
    <n v="0.2"/>
    <n v="4.0383000000000013"/>
    <s v="Oct"/>
    <x v="18"/>
    <n v="1"/>
  </r>
  <r>
    <n v="2696"/>
    <s v="CA-2013-161662"/>
    <x v="0"/>
    <d v="2013-02-07T00:00:00"/>
    <d v="2013-02-09T00:00:00"/>
    <x v="2"/>
    <s v="BE-11410"/>
    <x v="648"/>
    <x v="0"/>
    <s v="United States"/>
    <s v="Lancaster"/>
    <x v="24"/>
    <n v="43130"/>
    <x v="3"/>
    <s v="OFF-PA-10003465"/>
    <x v="1"/>
    <s v="Paper"/>
    <x v="418"/>
    <n v="30.352"/>
    <n v="2"/>
    <n v="0.2"/>
    <n v="10.623199999999997"/>
    <s v="Feb"/>
    <x v="47"/>
    <n v="1"/>
  </r>
  <r>
    <n v="2697"/>
    <s v="CA-2011-145317"/>
    <x v="2"/>
    <d v="2011-03-18T00:00:00"/>
    <d v="2011-03-23T00:00:00"/>
    <x v="1"/>
    <s v="SM-20320"/>
    <x v="598"/>
    <x v="2"/>
    <s v="United States"/>
    <s v="Jacksonville"/>
    <x v="2"/>
    <n v="32216"/>
    <x v="0"/>
    <s v="TEC-MA-10003626"/>
    <x v="2"/>
    <s v="Machines"/>
    <x v="1388"/>
    <n v="821.3"/>
    <n v="4"/>
    <n v="0.5"/>
    <n v="-16.426000000000045"/>
    <s v="Mar"/>
    <x v="34"/>
    <n v="1"/>
  </r>
  <r>
    <n v="2698"/>
    <s v="CA-2011-145317"/>
    <x v="2"/>
    <d v="2011-03-18T00:00:00"/>
    <d v="2011-03-23T00:00:00"/>
    <x v="1"/>
    <s v="SM-20320"/>
    <x v="598"/>
    <x v="2"/>
    <s v="United States"/>
    <s v="Jacksonville"/>
    <x v="2"/>
    <n v="32216"/>
    <x v="0"/>
    <s v="TEC-MA-10002412"/>
    <x v="2"/>
    <s v="Machines"/>
    <x v="1389"/>
    <n v="22638.48"/>
    <n v="6"/>
    <n v="0.5"/>
    <n v="-1811.0784000000021"/>
    <s v="Mar"/>
    <x v="34"/>
    <n v="0"/>
  </r>
  <r>
    <n v="2699"/>
    <s v="CA-2011-145317"/>
    <x v="2"/>
    <d v="2011-03-18T00:00:00"/>
    <d v="2011-03-23T00:00:00"/>
    <x v="1"/>
    <s v="SM-20320"/>
    <x v="598"/>
    <x v="2"/>
    <s v="United States"/>
    <s v="Jacksonville"/>
    <x v="2"/>
    <n v="32216"/>
    <x v="0"/>
    <s v="OFF-PA-10001804"/>
    <x v="1"/>
    <s v="Paper"/>
    <x v="128"/>
    <n v="21.376000000000001"/>
    <n v="4"/>
    <n v="0.2"/>
    <n v="7.4815999999999994"/>
    <s v="Mar"/>
    <x v="34"/>
    <n v="0"/>
  </r>
  <r>
    <n v="2700"/>
    <s v="CA-2011-145317"/>
    <x v="2"/>
    <d v="2011-03-18T00:00:00"/>
    <d v="2011-03-23T00:00:00"/>
    <x v="1"/>
    <s v="SM-20320"/>
    <x v="598"/>
    <x v="2"/>
    <s v="United States"/>
    <s v="Jacksonville"/>
    <x v="2"/>
    <n v="32216"/>
    <x v="0"/>
    <s v="OFF-AR-10003183"/>
    <x v="1"/>
    <s v="Art"/>
    <x v="1390"/>
    <n v="8.016"/>
    <n v="3"/>
    <n v="0.2"/>
    <n v="1.0019999999999993"/>
    <s v="Mar"/>
    <x v="34"/>
    <n v="0"/>
  </r>
  <r>
    <n v="2701"/>
    <s v="CA-2011-145317"/>
    <x v="2"/>
    <d v="2011-03-18T00:00:00"/>
    <d v="2011-03-23T00:00:00"/>
    <x v="1"/>
    <s v="SM-20320"/>
    <x v="598"/>
    <x v="2"/>
    <s v="United States"/>
    <s v="Jacksonville"/>
    <x v="2"/>
    <n v="32216"/>
    <x v="0"/>
    <s v="FUR-FU-10004270"/>
    <x v="0"/>
    <s v="Furnishings"/>
    <x v="1372"/>
    <n v="30.768000000000001"/>
    <n v="2"/>
    <n v="0.2"/>
    <n v="8.0766000000000027"/>
    <s v="Mar"/>
    <x v="34"/>
    <n v="0"/>
  </r>
  <r>
    <n v="2702"/>
    <s v="CA-2011-145317"/>
    <x v="2"/>
    <d v="2011-03-18T00:00:00"/>
    <d v="2011-03-23T00:00:00"/>
    <x v="1"/>
    <s v="SM-20320"/>
    <x v="598"/>
    <x v="2"/>
    <s v="United States"/>
    <s v="Jacksonville"/>
    <x v="2"/>
    <n v="32216"/>
    <x v="0"/>
    <s v="OFF-FA-10003112"/>
    <x v="1"/>
    <s v="Fasteners"/>
    <x v="33"/>
    <n v="18.936"/>
    <n v="3"/>
    <n v="0.2"/>
    <n v="5.9174999999999986"/>
    <s v="Mar"/>
    <x v="34"/>
    <n v="0"/>
  </r>
  <r>
    <n v="2703"/>
    <s v="CA-2011-145317"/>
    <x v="2"/>
    <d v="2011-03-18T00:00:00"/>
    <d v="2011-03-23T00:00:00"/>
    <x v="1"/>
    <s v="SM-20320"/>
    <x v="598"/>
    <x v="2"/>
    <s v="United States"/>
    <s v="Jacksonville"/>
    <x v="2"/>
    <n v="32216"/>
    <x v="0"/>
    <s v="FUR-FU-10001986"/>
    <x v="0"/>
    <s v="Furnishings"/>
    <x v="1133"/>
    <n v="122.352"/>
    <n v="3"/>
    <n v="0.2"/>
    <n v="15.29399999999999"/>
    <s v="Mar"/>
    <x v="34"/>
    <n v="0"/>
  </r>
  <r>
    <n v="2704"/>
    <s v="CA-2011-143413"/>
    <x v="2"/>
    <d v="2011-05-24T00:00:00"/>
    <d v="2011-05-30T00:00:00"/>
    <x v="1"/>
    <s v="RP-19390"/>
    <x v="261"/>
    <x v="0"/>
    <s v="United States"/>
    <s v="Baltimore"/>
    <x v="39"/>
    <n v="21215"/>
    <x v="3"/>
    <s v="OFF-PA-10002319"/>
    <x v="1"/>
    <s v="Paper"/>
    <x v="1391"/>
    <n v="116.28"/>
    <n v="3"/>
    <n v="0"/>
    <n v="56.977199999999996"/>
    <s v="May"/>
    <x v="8"/>
    <n v="1"/>
  </r>
  <r>
    <n v="2705"/>
    <s v="CA-2014-156818"/>
    <x v="3"/>
    <d v="2014-07-12T00:00:00"/>
    <d v="2014-07-14T00:00:00"/>
    <x v="0"/>
    <s v="JD-16015"/>
    <x v="557"/>
    <x v="0"/>
    <s v="United States"/>
    <s v="New York City"/>
    <x v="15"/>
    <n v="10009"/>
    <x v="3"/>
    <s v="TEC-AC-10002323"/>
    <x v="2"/>
    <s v="Accessories"/>
    <x v="175"/>
    <n v="132.60000000000002"/>
    <n v="6"/>
    <n v="0"/>
    <n v="17.238000000000007"/>
    <s v="Jul"/>
    <x v="10"/>
    <n v="1"/>
  </r>
  <r>
    <n v="2706"/>
    <s v="CA-2014-155873"/>
    <x v="3"/>
    <d v="2014-06-17T00:00:00"/>
    <d v="2014-06-22T00:00:00"/>
    <x v="1"/>
    <s v="AB-10255"/>
    <x v="437"/>
    <x v="2"/>
    <s v="United States"/>
    <s v="Carlsbad"/>
    <x v="27"/>
    <n v="88220"/>
    <x v="1"/>
    <s v="OFF-SU-10001165"/>
    <x v="1"/>
    <s v="Supplies"/>
    <x v="1039"/>
    <n v="16.68"/>
    <n v="2"/>
    <n v="0"/>
    <n v="4.3368000000000002"/>
    <s v="Jun"/>
    <x v="27"/>
    <n v="1"/>
  </r>
  <r>
    <n v="2707"/>
    <s v="CA-2014-155873"/>
    <x v="3"/>
    <d v="2014-06-17T00:00:00"/>
    <d v="2014-06-22T00:00:00"/>
    <x v="1"/>
    <s v="AB-10255"/>
    <x v="437"/>
    <x v="2"/>
    <s v="United States"/>
    <s v="Carlsbad"/>
    <x v="27"/>
    <n v="88220"/>
    <x v="1"/>
    <s v="OFF-PA-10001246"/>
    <x v="1"/>
    <s v="Paper"/>
    <x v="1392"/>
    <n v="19.440000000000001"/>
    <n v="3"/>
    <n v="0"/>
    <n v="9.3312000000000008"/>
    <s v="Jun"/>
    <x v="27"/>
    <n v="0"/>
  </r>
  <r>
    <n v="2708"/>
    <s v="CA-2014-155873"/>
    <x v="3"/>
    <d v="2014-06-17T00:00:00"/>
    <d v="2014-06-22T00:00:00"/>
    <x v="1"/>
    <s v="AB-10255"/>
    <x v="437"/>
    <x v="2"/>
    <s v="United States"/>
    <s v="Carlsbad"/>
    <x v="27"/>
    <n v="88220"/>
    <x v="1"/>
    <s v="OFF-PA-10001815"/>
    <x v="1"/>
    <s v="Paper"/>
    <x v="1393"/>
    <n v="192.16"/>
    <n v="4"/>
    <n v="0"/>
    <n v="92.236799999999988"/>
    <s v="Jun"/>
    <x v="27"/>
    <n v="0"/>
  </r>
  <r>
    <n v="2709"/>
    <s v="CA-2012-121797"/>
    <x v="1"/>
    <d v="2012-01-30T00:00:00"/>
    <d v="2012-02-06T00:00:00"/>
    <x v="1"/>
    <s v="CC-12145"/>
    <x v="230"/>
    <x v="0"/>
    <s v="United States"/>
    <s v="Los Angeles"/>
    <x v="1"/>
    <n v="90049"/>
    <x v="1"/>
    <s v="FUR-FU-10001876"/>
    <x v="0"/>
    <s v="Furnishings"/>
    <x v="1394"/>
    <n v="227.35999999999999"/>
    <n v="7"/>
    <n v="0"/>
    <n v="81.849599999999981"/>
    <s v="Jan"/>
    <x v="26"/>
    <n v="1"/>
  </r>
  <r>
    <n v="2710"/>
    <s v="CA-2012-121797"/>
    <x v="1"/>
    <d v="2012-01-30T00:00:00"/>
    <d v="2012-02-06T00:00:00"/>
    <x v="1"/>
    <s v="CC-12145"/>
    <x v="230"/>
    <x v="0"/>
    <s v="United States"/>
    <s v="Los Angeles"/>
    <x v="1"/>
    <n v="90049"/>
    <x v="1"/>
    <s v="TEC-MA-10000488"/>
    <x v="2"/>
    <s v="Machines"/>
    <x v="1129"/>
    <n v="1919.9760000000001"/>
    <n v="3"/>
    <n v="0.2"/>
    <n v="215.99729999999977"/>
    <s v="Jan"/>
    <x v="26"/>
    <n v="0"/>
  </r>
  <r>
    <n v="2711"/>
    <s v="US-2012-120572"/>
    <x v="1"/>
    <d v="2012-12-11T00:00:00"/>
    <d v="2012-12-15T00:00:00"/>
    <x v="1"/>
    <s v="GH-14425"/>
    <x v="485"/>
    <x v="0"/>
    <s v="United States"/>
    <s v="Jacksonville"/>
    <x v="2"/>
    <n v="32216"/>
    <x v="0"/>
    <s v="OFF-BI-10001098"/>
    <x v="1"/>
    <s v="Binders"/>
    <x v="405"/>
    <n v="12.828000000000001"/>
    <n v="2"/>
    <n v="0.7"/>
    <n v="-8.9795999999999978"/>
    <s v="Dec"/>
    <x v="14"/>
    <n v="1"/>
  </r>
  <r>
    <n v="2712"/>
    <s v="CA-2014-132430"/>
    <x v="3"/>
    <d v="2014-10-10T00:00:00"/>
    <d v="2014-10-12T00:00:00"/>
    <x v="2"/>
    <s v="CP-12085"/>
    <x v="434"/>
    <x v="1"/>
    <s v="United States"/>
    <s v="Lakewood"/>
    <x v="24"/>
    <n v="44107"/>
    <x v="3"/>
    <s v="FUR-FU-10003577"/>
    <x v="0"/>
    <s v="Furnishings"/>
    <x v="608"/>
    <n v="45.888000000000005"/>
    <n v="4"/>
    <n v="0.2"/>
    <n v="9.1775999999999982"/>
    <s v="Oct"/>
    <x v="13"/>
    <n v="1"/>
  </r>
  <r>
    <n v="2713"/>
    <s v="CA-2014-146031"/>
    <x v="3"/>
    <d v="2014-07-30T00:00:00"/>
    <d v="2014-08-02T00:00:00"/>
    <x v="0"/>
    <s v="GM-14440"/>
    <x v="306"/>
    <x v="0"/>
    <s v="United States"/>
    <s v="Troy"/>
    <x v="15"/>
    <n v="12180"/>
    <x v="3"/>
    <s v="OFF-AR-10002656"/>
    <x v="1"/>
    <s v="Art"/>
    <x v="157"/>
    <n v="60.12"/>
    <n v="9"/>
    <n v="0"/>
    <n v="22.244399999999995"/>
    <s v="Jul"/>
    <x v="10"/>
    <n v="1"/>
  </r>
  <r>
    <n v="2714"/>
    <s v="CA-2011-110100"/>
    <x v="2"/>
    <d v="2011-04-25T00:00:00"/>
    <d v="2011-04-29T00:00:00"/>
    <x v="1"/>
    <s v="LC-16885"/>
    <x v="62"/>
    <x v="0"/>
    <s v="United States"/>
    <s v="Wilmington"/>
    <x v="3"/>
    <n v="28403"/>
    <x v="0"/>
    <s v="TEC-PH-10004531"/>
    <x v="2"/>
    <s v="Phones"/>
    <x v="1395"/>
    <n v="302.37599999999998"/>
    <n v="3"/>
    <n v="0.2"/>
    <n v="37.796999999999997"/>
    <s v="Apr"/>
    <x v="41"/>
    <n v="1"/>
  </r>
  <r>
    <n v="2715"/>
    <s v="CA-2012-103723"/>
    <x v="1"/>
    <d v="2012-12-01T00:00:00"/>
    <d v="2012-12-06T00:00:00"/>
    <x v="1"/>
    <s v="BT-11305"/>
    <x v="457"/>
    <x v="2"/>
    <s v="United States"/>
    <s v="Seattle"/>
    <x v="4"/>
    <n v="98105"/>
    <x v="1"/>
    <s v="OFF-AR-10003251"/>
    <x v="1"/>
    <s v="Art"/>
    <x v="1041"/>
    <n v="13.899999999999999"/>
    <n v="5"/>
    <n v="0"/>
    <n v="5.56"/>
    <s v="Dec"/>
    <x v="14"/>
    <n v="1"/>
  </r>
  <r>
    <n v="2716"/>
    <s v="CA-2011-127187"/>
    <x v="2"/>
    <d v="2011-12-04T00:00:00"/>
    <d v="2011-12-08T00:00:00"/>
    <x v="1"/>
    <s v="CP-12085"/>
    <x v="434"/>
    <x v="1"/>
    <s v="United States"/>
    <s v="New York City"/>
    <x v="15"/>
    <n v="10024"/>
    <x v="3"/>
    <s v="TEC-PH-10000673"/>
    <x v="2"/>
    <s v="Phones"/>
    <x v="1396"/>
    <n v="129.97999999999999"/>
    <n v="2"/>
    <n v="0"/>
    <n v="62.3904"/>
    <s v="Dec"/>
    <x v="20"/>
    <n v="1"/>
  </r>
  <r>
    <n v="2717"/>
    <s v="CA-2014-128475"/>
    <x v="3"/>
    <d v="2014-08-27T00:00:00"/>
    <d v="2014-09-02T00:00:00"/>
    <x v="1"/>
    <s v="SC-20680"/>
    <x v="649"/>
    <x v="2"/>
    <s v="United States"/>
    <s v="Columbus"/>
    <x v="32"/>
    <n v="31907"/>
    <x v="0"/>
    <s v="TEC-AC-10000158"/>
    <x v="2"/>
    <s v="Accessories"/>
    <x v="353"/>
    <n v="71.98"/>
    <n v="2"/>
    <n v="0"/>
    <n v="15.1158"/>
    <s v="Aug"/>
    <x v="43"/>
    <n v="1"/>
  </r>
  <r>
    <n v="2718"/>
    <s v="CA-2011-100006"/>
    <x v="2"/>
    <d v="2011-09-07T00:00:00"/>
    <d v="2011-09-13T00:00:00"/>
    <x v="1"/>
    <s v="DK-13375"/>
    <x v="589"/>
    <x v="0"/>
    <s v="United States"/>
    <s v="New York City"/>
    <x v="15"/>
    <n v="10024"/>
    <x v="3"/>
    <s v="TEC-PH-10002075"/>
    <x v="2"/>
    <s v="Phones"/>
    <x v="1397"/>
    <n v="377.96999999999997"/>
    <n v="3"/>
    <n v="0"/>
    <n v="109.61129999999999"/>
    <s v="Sep"/>
    <x v="30"/>
    <n v="1"/>
  </r>
  <r>
    <n v="2719"/>
    <s v="CA-2014-144827"/>
    <x v="3"/>
    <d v="2014-12-22T00:00:00"/>
    <d v="2014-12-28T00:00:00"/>
    <x v="1"/>
    <s v="SE-20110"/>
    <x v="339"/>
    <x v="0"/>
    <s v="United States"/>
    <s v="Costa Mesa"/>
    <x v="1"/>
    <n v="92627"/>
    <x v="1"/>
    <s v="OFF-ST-10004340"/>
    <x v="1"/>
    <s v="Storage"/>
    <x v="809"/>
    <n v="124.36"/>
    <n v="2"/>
    <n v="0"/>
    <n v="33.577200000000005"/>
    <s v="Dec"/>
    <x v="22"/>
    <n v="1"/>
  </r>
  <r>
    <n v="2720"/>
    <s v="CA-2011-110030"/>
    <x v="2"/>
    <d v="2011-12-06T00:00:00"/>
    <d v="2011-12-08T00:00:00"/>
    <x v="0"/>
    <s v="LF-17185"/>
    <x v="166"/>
    <x v="0"/>
    <s v="United States"/>
    <s v="Houston"/>
    <x v="5"/>
    <n v="77095"/>
    <x v="2"/>
    <s v="FUR-FU-10002759"/>
    <x v="0"/>
    <s v="Furnishings"/>
    <x v="555"/>
    <n v="23.976000000000003"/>
    <n v="3"/>
    <n v="0.6"/>
    <n v="-14.385599999999997"/>
    <s v="Dec"/>
    <x v="20"/>
    <n v="1"/>
  </r>
  <r>
    <n v="2721"/>
    <s v="CA-2011-121286"/>
    <x v="2"/>
    <d v="2011-11-04T00:00:00"/>
    <d v="2011-11-08T00:00:00"/>
    <x v="0"/>
    <s v="ON-18715"/>
    <x v="21"/>
    <x v="1"/>
    <s v="United States"/>
    <s v="Cary"/>
    <x v="3"/>
    <n v="27511"/>
    <x v="0"/>
    <s v="OFF-FA-10000585"/>
    <x v="1"/>
    <s v="Fasteners"/>
    <x v="202"/>
    <n v="8.3760000000000012"/>
    <n v="3"/>
    <n v="0.2"/>
    <n v="2.7222"/>
    <s v="Nov"/>
    <x v="7"/>
    <n v="1"/>
  </r>
  <r>
    <n v="2722"/>
    <s v="CA-2011-121286"/>
    <x v="2"/>
    <d v="2011-11-04T00:00:00"/>
    <d v="2011-11-08T00:00:00"/>
    <x v="0"/>
    <s v="ON-18715"/>
    <x v="21"/>
    <x v="1"/>
    <s v="United States"/>
    <s v="Cary"/>
    <x v="3"/>
    <n v="27511"/>
    <x v="0"/>
    <s v="OFF-AP-10004859"/>
    <x v="1"/>
    <s v="Appliances"/>
    <x v="921"/>
    <n v="58.240000000000009"/>
    <n v="5"/>
    <n v="0.2"/>
    <n v="5.0960000000000001"/>
    <s v="Nov"/>
    <x v="7"/>
    <n v="0"/>
  </r>
  <r>
    <n v="2723"/>
    <s v="CA-2013-164735"/>
    <x v="0"/>
    <d v="2013-04-15T00:00:00"/>
    <d v="2013-04-20T00:00:00"/>
    <x v="0"/>
    <s v="TB-21400"/>
    <x v="483"/>
    <x v="0"/>
    <s v="United States"/>
    <s v="Alexandria"/>
    <x v="17"/>
    <n v="22304"/>
    <x v="0"/>
    <s v="OFF-ST-10001558"/>
    <x v="1"/>
    <s v="Storage"/>
    <x v="712"/>
    <n v="81.199999999999989"/>
    <n v="5"/>
    <n v="0"/>
    <n v="12.18"/>
    <s v="Apr"/>
    <x v="25"/>
    <n v="1"/>
  </r>
  <r>
    <n v="2724"/>
    <s v="CA-2011-153479"/>
    <x v="2"/>
    <d v="2011-10-04T00:00:00"/>
    <d v="2011-10-08T00:00:00"/>
    <x v="1"/>
    <s v="DF-13135"/>
    <x v="650"/>
    <x v="0"/>
    <s v="United States"/>
    <s v="Vallejo"/>
    <x v="1"/>
    <n v="94591"/>
    <x v="1"/>
    <s v="OFF-LA-10004689"/>
    <x v="1"/>
    <s v="Labels"/>
    <x v="261"/>
    <n v="14.450000000000001"/>
    <n v="5"/>
    <n v="0"/>
    <n v="6.7915000000000001"/>
    <s v="Oct"/>
    <x v="18"/>
    <n v="1"/>
  </r>
  <r>
    <n v="2725"/>
    <s v="CA-2011-153479"/>
    <x v="2"/>
    <d v="2011-10-04T00:00:00"/>
    <d v="2011-10-08T00:00:00"/>
    <x v="1"/>
    <s v="DF-13135"/>
    <x v="650"/>
    <x v="0"/>
    <s v="United States"/>
    <s v="Vallejo"/>
    <x v="1"/>
    <n v="94591"/>
    <x v="1"/>
    <s v="OFF-BI-10002867"/>
    <x v="1"/>
    <s v="Binders"/>
    <x v="963"/>
    <n v="95.64800000000001"/>
    <n v="2"/>
    <n v="0.2"/>
    <n v="31.085599999999989"/>
    <s v="Oct"/>
    <x v="18"/>
    <n v="0"/>
  </r>
  <r>
    <n v="2726"/>
    <s v="CA-2014-149888"/>
    <x v="3"/>
    <d v="2014-11-08T00:00:00"/>
    <d v="2014-11-14T00:00:00"/>
    <x v="1"/>
    <s v="EP-13915"/>
    <x v="212"/>
    <x v="0"/>
    <s v="United States"/>
    <s v="Philadelphia"/>
    <x v="9"/>
    <n v="19120"/>
    <x v="3"/>
    <s v="TEC-PH-10003811"/>
    <x v="2"/>
    <s v="Phones"/>
    <x v="1187"/>
    <n v="359.97"/>
    <n v="5"/>
    <n v="0.4"/>
    <n v="-71.994000000000028"/>
    <s v="Nov"/>
    <x v="23"/>
    <n v="1"/>
  </r>
  <r>
    <n v="2727"/>
    <s v="CA-2014-149888"/>
    <x v="3"/>
    <d v="2014-11-08T00:00:00"/>
    <d v="2014-11-14T00:00:00"/>
    <x v="1"/>
    <s v="EP-13915"/>
    <x v="212"/>
    <x v="0"/>
    <s v="United States"/>
    <s v="Philadelphia"/>
    <x v="9"/>
    <n v="19120"/>
    <x v="3"/>
    <s v="FUR-TA-10000849"/>
    <x v="0"/>
    <s v="Tables"/>
    <x v="1318"/>
    <n v="350.35199999999998"/>
    <n v="4"/>
    <n v="0.4"/>
    <n v="-140.14079999999996"/>
    <s v="Nov"/>
    <x v="23"/>
    <n v="0"/>
  </r>
  <r>
    <n v="2728"/>
    <s v="CA-2014-119193"/>
    <x v="3"/>
    <d v="2014-12-23T00:00:00"/>
    <d v="2014-12-25T00:00:00"/>
    <x v="2"/>
    <s v="SK-19990"/>
    <x v="85"/>
    <x v="0"/>
    <s v="United States"/>
    <s v="Toledo"/>
    <x v="24"/>
    <n v="43615"/>
    <x v="3"/>
    <s v="OFF-BI-10000848"/>
    <x v="1"/>
    <s v="Binders"/>
    <x v="515"/>
    <n v="1.6410000000000002"/>
    <n v="1"/>
    <n v="0.7"/>
    <n v="-1.3128000000000002"/>
    <s v="Dec"/>
    <x v="22"/>
    <n v="1"/>
  </r>
  <r>
    <n v="2729"/>
    <s v="CA-2014-119193"/>
    <x v="3"/>
    <d v="2014-12-23T00:00:00"/>
    <d v="2014-12-25T00:00:00"/>
    <x v="2"/>
    <s v="SK-19990"/>
    <x v="85"/>
    <x v="0"/>
    <s v="United States"/>
    <s v="Toledo"/>
    <x v="24"/>
    <n v="43615"/>
    <x v="3"/>
    <s v="TEC-PH-10003072"/>
    <x v="2"/>
    <s v="Phones"/>
    <x v="1310"/>
    <n v="629.95799999999997"/>
    <n v="7"/>
    <n v="0.4"/>
    <n v="94.49369999999999"/>
    <s v="Dec"/>
    <x v="22"/>
    <n v="0"/>
  </r>
  <r>
    <n v="2730"/>
    <s v="CA-2014-104801"/>
    <x v="3"/>
    <d v="2014-02-14T00:00:00"/>
    <d v="2014-02-20T00:00:00"/>
    <x v="1"/>
    <s v="FH-14350"/>
    <x v="651"/>
    <x v="0"/>
    <s v="United States"/>
    <s v="Seattle"/>
    <x v="4"/>
    <n v="98105"/>
    <x v="1"/>
    <s v="OFF-AR-10001547"/>
    <x v="1"/>
    <s v="Art"/>
    <x v="147"/>
    <n v="6.63"/>
    <n v="3"/>
    <n v="0"/>
    <n v="1.7901"/>
    <s v="Feb"/>
    <x v="31"/>
    <n v="1"/>
  </r>
  <r>
    <n v="2731"/>
    <s v="CA-2014-104801"/>
    <x v="3"/>
    <d v="2014-02-14T00:00:00"/>
    <d v="2014-02-20T00:00:00"/>
    <x v="1"/>
    <s v="FH-14350"/>
    <x v="651"/>
    <x v="0"/>
    <s v="United States"/>
    <s v="Seattle"/>
    <x v="4"/>
    <n v="98105"/>
    <x v="1"/>
    <s v="TEC-AC-10001838"/>
    <x v="2"/>
    <s v="Accessories"/>
    <x v="645"/>
    <n v="799.96"/>
    <n v="4"/>
    <n v="0"/>
    <n v="343.98280000000005"/>
    <s v="Feb"/>
    <x v="31"/>
    <n v="0"/>
  </r>
  <r>
    <n v="2732"/>
    <s v="CA-2014-104801"/>
    <x v="3"/>
    <d v="2014-02-14T00:00:00"/>
    <d v="2014-02-20T00:00:00"/>
    <x v="1"/>
    <s v="FH-14350"/>
    <x v="651"/>
    <x v="0"/>
    <s v="United States"/>
    <s v="Seattle"/>
    <x v="4"/>
    <n v="98105"/>
    <x v="1"/>
    <s v="FUR-FU-10004017"/>
    <x v="0"/>
    <s v="Furnishings"/>
    <x v="215"/>
    <n v="107.53"/>
    <n v="1"/>
    <n v="0"/>
    <n v="21.506"/>
    <s v="Feb"/>
    <x v="31"/>
    <n v="0"/>
  </r>
  <r>
    <n v="2733"/>
    <s v="CA-2011-107594"/>
    <x v="2"/>
    <d v="2011-07-02T00:00:00"/>
    <d v="2011-07-06T00:00:00"/>
    <x v="1"/>
    <s v="EH-13945"/>
    <x v="13"/>
    <x v="0"/>
    <s v="United States"/>
    <s v="Plainfield"/>
    <x v="30"/>
    <n v="7060"/>
    <x v="3"/>
    <s v="TEC-PH-10002923"/>
    <x v="2"/>
    <s v="Phones"/>
    <x v="680"/>
    <n v="73.98"/>
    <n v="2"/>
    <n v="0"/>
    <n v="19.974600000000002"/>
    <s v="Jul"/>
    <x v="39"/>
    <n v="1"/>
  </r>
  <r>
    <n v="2734"/>
    <s v="CA-2011-107594"/>
    <x v="2"/>
    <d v="2011-07-02T00:00:00"/>
    <d v="2011-07-06T00:00:00"/>
    <x v="1"/>
    <s v="EH-13945"/>
    <x v="13"/>
    <x v="0"/>
    <s v="United States"/>
    <s v="Plainfield"/>
    <x v="30"/>
    <n v="7060"/>
    <x v="3"/>
    <s v="OFF-AR-10000716"/>
    <x v="1"/>
    <s v="Art"/>
    <x v="786"/>
    <n v="5.58"/>
    <n v="1"/>
    <n v="0"/>
    <n v="2.1762000000000001"/>
    <s v="Jul"/>
    <x v="39"/>
    <n v="0"/>
  </r>
  <r>
    <n v="2735"/>
    <s v="CA-2012-129770"/>
    <x v="1"/>
    <d v="2012-02-21T00:00:00"/>
    <d v="2012-02-23T00:00:00"/>
    <x v="0"/>
    <s v="JE-15715"/>
    <x v="555"/>
    <x v="0"/>
    <s v="United States"/>
    <s v="Las Cruces"/>
    <x v="27"/>
    <n v="88001"/>
    <x v="1"/>
    <s v="OFF-PA-10000249"/>
    <x v="1"/>
    <s v="Paper"/>
    <x v="33"/>
    <n v="49.12"/>
    <n v="4"/>
    <n v="0"/>
    <n v="23.086399999999998"/>
    <s v="Feb"/>
    <x v="36"/>
    <n v="1"/>
  </r>
  <r>
    <n v="2736"/>
    <s v="CA-2012-115798"/>
    <x v="1"/>
    <d v="2012-11-13T00:00:00"/>
    <d v="2012-11-19T00:00:00"/>
    <x v="1"/>
    <s v="KL-16645"/>
    <x v="107"/>
    <x v="0"/>
    <s v="United States"/>
    <s v="Newark"/>
    <x v="13"/>
    <n v="19711"/>
    <x v="3"/>
    <s v="TEC-PH-10003691"/>
    <x v="2"/>
    <s v="Phones"/>
    <x v="1398"/>
    <n v="377.96999999999997"/>
    <n v="3"/>
    <n v="0"/>
    <n v="94.492500000000007"/>
    <s v="Nov"/>
    <x v="6"/>
    <n v="1"/>
  </r>
  <r>
    <n v="2737"/>
    <s v="CA-2012-115798"/>
    <x v="1"/>
    <d v="2012-11-13T00:00:00"/>
    <d v="2012-11-19T00:00:00"/>
    <x v="1"/>
    <s v="KL-16645"/>
    <x v="107"/>
    <x v="0"/>
    <s v="United States"/>
    <s v="Newark"/>
    <x v="13"/>
    <n v="19711"/>
    <x v="3"/>
    <s v="OFF-PA-10001560"/>
    <x v="1"/>
    <s v="Paper"/>
    <x v="664"/>
    <n v="42.28"/>
    <n v="7"/>
    <n v="0"/>
    <n v="19.871600000000001"/>
    <s v="Nov"/>
    <x v="6"/>
    <n v="0"/>
  </r>
  <r>
    <n v="2738"/>
    <s v="CA-2012-115798"/>
    <x v="1"/>
    <d v="2012-11-13T00:00:00"/>
    <d v="2012-11-19T00:00:00"/>
    <x v="1"/>
    <s v="KL-16645"/>
    <x v="107"/>
    <x v="0"/>
    <s v="United States"/>
    <s v="Newark"/>
    <x v="13"/>
    <n v="19711"/>
    <x v="3"/>
    <s v="FUR-BO-10004467"/>
    <x v="0"/>
    <s v="Bookcases"/>
    <x v="883"/>
    <n v="299.96999999999997"/>
    <n v="3"/>
    <n v="0"/>
    <n v="56.994299999999981"/>
    <s v="Nov"/>
    <x v="6"/>
    <n v="0"/>
  </r>
  <r>
    <n v="2739"/>
    <s v="CA-2012-115798"/>
    <x v="1"/>
    <d v="2012-11-13T00:00:00"/>
    <d v="2012-11-19T00:00:00"/>
    <x v="1"/>
    <s v="KL-16645"/>
    <x v="107"/>
    <x v="0"/>
    <s v="United States"/>
    <s v="Newark"/>
    <x v="13"/>
    <n v="19711"/>
    <x v="3"/>
    <s v="TEC-PH-10001819"/>
    <x v="2"/>
    <s v="Phones"/>
    <x v="805"/>
    <n v="89.98"/>
    <n v="2"/>
    <n v="0"/>
    <n v="43.190399999999997"/>
    <s v="Nov"/>
    <x v="6"/>
    <n v="0"/>
  </r>
  <r>
    <n v="2740"/>
    <s v="CA-2014-122707"/>
    <x v="3"/>
    <d v="2014-04-17T00:00:00"/>
    <d v="2014-04-19T00:00:00"/>
    <x v="2"/>
    <s v="EB-13750"/>
    <x v="494"/>
    <x v="1"/>
    <s v="United States"/>
    <s v="Hoover"/>
    <x v="19"/>
    <n v="35244"/>
    <x v="0"/>
    <s v="OFF-SU-10000157"/>
    <x v="1"/>
    <s v="Supplies"/>
    <x v="1399"/>
    <n v="477.24"/>
    <n v="4"/>
    <n v="0"/>
    <n v="9.5448000000000093"/>
    <s v="Apr"/>
    <x v="4"/>
    <n v="1"/>
  </r>
  <r>
    <n v="2741"/>
    <s v="CA-2014-122707"/>
    <x v="3"/>
    <d v="2014-04-17T00:00:00"/>
    <d v="2014-04-19T00:00:00"/>
    <x v="2"/>
    <s v="EB-13750"/>
    <x v="494"/>
    <x v="1"/>
    <s v="United States"/>
    <s v="Hoover"/>
    <x v="19"/>
    <n v="35244"/>
    <x v="0"/>
    <s v="TEC-AC-10004227"/>
    <x v="2"/>
    <s v="Accessories"/>
    <x v="1400"/>
    <n v="25.98"/>
    <n v="2"/>
    <n v="0"/>
    <n v="1.558799999999998"/>
    <s v="Apr"/>
    <x v="4"/>
    <n v="0"/>
  </r>
  <r>
    <n v="2742"/>
    <s v="CA-2013-165015"/>
    <x v="0"/>
    <d v="2013-02-25T00:00:00"/>
    <d v="2013-02-27T00:00:00"/>
    <x v="0"/>
    <s v="BD-11725"/>
    <x v="232"/>
    <x v="0"/>
    <s v="United States"/>
    <s v="Newark"/>
    <x v="24"/>
    <n v="43055"/>
    <x v="3"/>
    <s v="OFF-EN-10003134"/>
    <x v="1"/>
    <s v="Envelopes"/>
    <x v="33"/>
    <n v="46.72"/>
    <n v="5"/>
    <n v="0.2"/>
    <n v="17.52"/>
    <s v="Feb"/>
    <x v="47"/>
    <n v="1"/>
  </r>
  <r>
    <n v="2743"/>
    <s v="CA-2011-149244"/>
    <x v="2"/>
    <d v="2011-11-04T00:00:00"/>
    <d v="2011-11-08T00:00:00"/>
    <x v="1"/>
    <s v="MS-17530"/>
    <x v="652"/>
    <x v="0"/>
    <s v="United States"/>
    <s v="San Diego"/>
    <x v="1"/>
    <n v="92037"/>
    <x v="1"/>
    <s v="FUR-FU-10004671"/>
    <x v="0"/>
    <s v="Furnishings"/>
    <x v="1357"/>
    <n v="35.340000000000003"/>
    <n v="2"/>
    <n v="0"/>
    <n v="13.429200000000002"/>
    <s v="Nov"/>
    <x v="7"/>
    <n v="1"/>
  </r>
  <r>
    <n v="2744"/>
    <s v="CA-2012-140144"/>
    <x v="1"/>
    <d v="2012-06-20T00:00:00"/>
    <d v="2012-06-25T00:00:00"/>
    <x v="0"/>
    <s v="SC-20770"/>
    <x v="34"/>
    <x v="1"/>
    <s v="United States"/>
    <s v="San Francisco"/>
    <x v="1"/>
    <n v="94122"/>
    <x v="1"/>
    <s v="FUR-FU-10002253"/>
    <x v="0"/>
    <s v="Furnishings"/>
    <x v="587"/>
    <n v="257.64"/>
    <n v="6"/>
    <n v="0"/>
    <n v="100.4796"/>
    <s v="Jun"/>
    <x v="40"/>
    <n v="1"/>
  </r>
  <r>
    <n v="2745"/>
    <s v="CA-2012-140144"/>
    <x v="1"/>
    <d v="2012-06-20T00:00:00"/>
    <d v="2012-06-25T00:00:00"/>
    <x v="0"/>
    <s v="SC-20770"/>
    <x v="34"/>
    <x v="1"/>
    <s v="United States"/>
    <s v="San Francisco"/>
    <x v="1"/>
    <n v="94122"/>
    <x v="1"/>
    <s v="TEC-PH-10002726"/>
    <x v="2"/>
    <s v="Phones"/>
    <x v="66"/>
    <n v="125.97600000000001"/>
    <n v="3"/>
    <n v="0.2"/>
    <n v="47.241"/>
    <s v="Jun"/>
    <x v="40"/>
    <n v="0"/>
  </r>
  <r>
    <n v="2746"/>
    <s v="CA-2014-163321"/>
    <x v="3"/>
    <d v="2014-08-08T00:00:00"/>
    <d v="2014-08-12T00:00:00"/>
    <x v="0"/>
    <s v="FM-14380"/>
    <x v="248"/>
    <x v="0"/>
    <s v="United States"/>
    <s v="Jacksonville"/>
    <x v="3"/>
    <n v="28540"/>
    <x v="0"/>
    <s v="TEC-AC-10004571"/>
    <x v="2"/>
    <s v="Accessories"/>
    <x v="404"/>
    <n v="79.992000000000004"/>
    <n v="1"/>
    <n v="0.2"/>
    <n v="21.997800000000002"/>
    <s v="Aug"/>
    <x v="43"/>
    <n v="1"/>
  </r>
  <r>
    <n v="2747"/>
    <s v="CA-2011-155887"/>
    <x v="2"/>
    <d v="2011-05-12T00:00:00"/>
    <d v="2011-05-17T00:00:00"/>
    <x v="1"/>
    <s v="KT-16480"/>
    <x v="409"/>
    <x v="0"/>
    <s v="United States"/>
    <s v="Franklin"/>
    <x v="31"/>
    <n v="2038"/>
    <x v="3"/>
    <s v="FUR-TA-10002228"/>
    <x v="0"/>
    <s v="Tables"/>
    <x v="596"/>
    <n v="700.05600000000004"/>
    <n v="3"/>
    <n v="0.3"/>
    <n v="-130.0104"/>
    <s v="May"/>
    <x v="8"/>
    <n v="1"/>
  </r>
  <r>
    <n v="2748"/>
    <s v="US-2012-165449"/>
    <x v="1"/>
    <d v="2012-11-22T00:00:00"/>
    <d v="2012-11-26T00:00:00"/>
    <x v="1"/>
    <s v="AP-10720"/>
    <x v="399"/>
    <x v="2"/>
    <s v="United States"/>
    <s v="Frisco"/>
    <x v="5"/>
    <n v="75034"/>
    <x v="2"/>
    <s v="TEC-AC-10004127"/>
    <x v="2"/>
    <s v="Accessories"/>
    <x v="1401"/>
    <n v="27.168000000000003"/>
    <n v="4"/>
    <n v="0.2"/>
    <n v="-1.3583999999999987"/>
    <s v="Nov"/>
    <x v="6"/>
    <n v="1"/>
  </r>
  <r>
    <n v="2749"/>
    <s v="CA-2012-110247"/>
    <x v="1"/>
    <d v="2012-12-04T00:00:00"/>
    <d v="2012-12-08T00:00:00"/>
    <x v="1"/>
    <s v="RH-19555"/>
    <x v="653"/>
    <x v="0"/>
    <s v="United States"/>
    <s v="Tallahassee"/>
    <x v="2"/>
    <n v="32303"/>
    <x v="0"/>
    <s v="OFF-BI-10001553"/>
    <x v="1"/>
    <s v="Binders"/>
    <x v="1293"/>
    <n v="8.2260000000000009"/>
    <n v="3"/>
    <n v="0.7"/>
    <n v="-6.0323999999999991"/>
    <s v="Dec"/>
    <x v="14"/>
    <n v="1"/>
  </r>
  <r>
    <n v="2750"/>
    <s v="US-2011-141257"/>
    <x v="2"/>
    <d v="2011-06-08T00:00:00"/>
    <d v="2011-06-14T00:00:00"/>
    <x v="1"/>
    <s v="CS-11950"/>
    <x v="229"/>
    <x v="0"/>
    <s v="United States"/>
    <s v="Seattle"/>
    <x v="4"/>
    <n v="98115"/>
    <x v="1"/>
    <s v="FUR-CH-10002758"/>
    <x v="0"/>
    <s v="Chairs"/>
    <x v="1402"/>
    <n v="585.55200000000002"/>
    <n v="3"/>
    <n v="0.2"/>
    <n v="73.19399999999996"/>
    <s v="Jun"/>
    <x v="3"/>
    <n v="1"/>
  </r>
  <r>
    <n v="2751"/>
    <s v="CA-2011-154669"/>
    <x v="2"/>
    <d v="2011-08-08T00:00:00"/>
    <d v="2011-08-11T00:00:00"/>
    <x v="0"/>
    <s v="TM-21010"/>
    <x v="612"/>
    <x v="0"/>
    <s v="United States"/>
    <s v="Vacaville"/>
    <x v="1"/>
    <n v="95687"/>
    <x v="1"/>
    <s v="OFF-ST-10000532"/>
    <x v="1"/>
    <s v="Storage"/>
    <x v="1403"/>
    <n v="423.28"/>
    <n v="11"/>
    <n v="0"/>
    <n v="110.05279999999999"/>
    <s v="Aug"/>
    <x v="9"/>
    <n v="1"/>
  </r>
  <r>
    <n v="2752"/>
    <s v="CA-2011-158029"/>
    <x v="2"/>
    <d v="2011-05-26T00:00:00"/>
    <d v="2011-05-30T00:00:00"/>
    <x v="1"/>
    <s v="HF-14995"/>
    <x v="520"/>
    <x v="0"/>
    <s v="United States"/>
    <s v="Los Angeles"/>
    <x v="1"/>
    <n v="90008"/>
    <x v="1"/>
    <s v="FUR-CH-10000988"/>
    <x v="0"/>
    <s v="Chairs"/>
    <x v="1132"/>
    <n v="225.29600000000002"/>
    <n v="2"/>
    <n v="0.2"/>
    <n v="22.529599999999995"/>
    <s v="May"/>
    <x v="8"/>
    <n v="1"/>
  </r>
  <r>
    <n v="2753"/>
    <s v="CA-2012-155306"/>
    <x v="1"/>
    <d v="2012-04-17T00:00:00"/>
    <d v="2012-04-21T00:00:00"/>
    <x v="1"/>
    <s v="GA-14515"/>
    <x v="654"/>
    <x v="0"/>
    <s v="United States"/>
    <s v="San Francisco"/>
    <x v="1"/>
    <n v="94122"/>
    <x v="1"/>
    <s v="OFF-AR-10003251"/>
    <x v="1"/>
    <s v="Art"/>
    <x v="1041"/>
    <n v="5.56"/>
    <n v="2"/>
    <n v="0"/>
    <n v="2.2239999999999998"/>
    <s v="Apr"/>
    <x v="19"/>
    <n v="1"/>
  </r>
  <r>
    <n v="2754"/>
    <s v="CA-2012-155306"/>
    <x v="1"/>
    <d v="2012-04-17T00:00:00"/>
    <d v="2012-04-21T00:00:00"/>
    <x v="1"/>
    <s v="GA-14515"/>
    <x v="654"/>
    <x v="0"/>
    <s v="United States"/>
    <s v="San Francisco"/>
    <x v="1"/>
    <n v="94122"/>
    <x v="1"/>
    <s v="TEC-AC-10003174"/>
    <x v="2"/>
    <s v="Accessories"/>
    <x v="614"/>
    <n v="323.37"/>
    <n v="3"/>
    <n v="0"/>
    <n v="129.34800000000001"/>
    <s v="Apr"/>
    <x v="19"/>
    <n v="0"/>
  </r>
  <r>
    <n v="2755"/>
    <s v="CA-2012-155306"/>
    <x v="1"/>
    <d v="2012-04-17T00:00:00"/>
    <d v="2012-04-21T00:00:00"/>
    <x v="1"/>
    <s v="GA-14515"/>
    <x v="654"/>
    <x v="0"/>
    <s v="United States"/>
    <s v="San Francisco"/>
    <x v="1"/>
    <n v="94122"/>
    <x v="1"/>
    <s v="TEC-PH-10002310"/>
    <x v="2"/>
    <s v="Phones"/>
    <x v="1359"/>
    <n v="783.96000000000015"/>
    <n v="5"/>
    <n v="0.2"/>
    <n v="68.59650000000002"/>
    <s v="Apr"/>
    <x v="19"/>
    <n v="0"/>
  </r>
  <r>
    <n v="2756"/>
    <s v="CA-2012-155306"/>
    <x v="1"/>
    <d v="2012-04-17T00:00:00"/>
    <d v="2012-04-21T00:00:00"/>
    <x v="1"/>
    <s v="GA-14515"/>
    <x v="654"/>
    <x v="0"/>
    <s v="United States"/>
    <s v="San Francisco"/>
    <x v="1"/>
    <n v="94122"/>
    <x v="1"/>
    <s v="OFF-AP-10002651"/>
    <x v="1"/>
    <s v="Appliances"/>
    <x v="1341"/>
    <n v="1447.6499999999999"/>
    <n v="5"/>
    <n v="0"/>
    <n v="419.8184999999998"/>
    <s v="Apr"/>
    <x v="19"/>
    <n v="0"/>
  </r>
  <r>
    <n v="2757"/>
    <s v="CA-2012-155306"/>
    <x v="1"/>
    <d v="2012-04-17T00:00:00"/>
    <d v="2012-04-21T00:00:00"/>
    <x v="1"/>
    <s v="GA-14515"/>
    <x v="654"/>
    <x v="0"/>
    <s v="United States"/>
    <s v="San Francisco"/>
    <x v="1"/>
    <n v="94122"/>
    <x v="1"/>
    <s v="OFF-PA-10001184"/>
    <x v="1"/>
    <s v="Paper"/>
    <x v="1307"/>
    <n v="11.96"/>
    <n v="2"/>
    <n v="0"/>
    <n v="5.8604000000000003"/>
    <s v="Apr"/>
    <x v="19"/>
    <n v="0"/>
  </r>
  <r>
    <n v="2758"/>
    <s v="CA-2013-127775"/>
    <x v="0"/>
    <d v="2013-06-12T00:00:00"/>
    <d v="2013-06-14T00:00:00"/>
    <x v="0"/>
    <s v="ES-14020"/>
    <x v="301"/>
    <x v="0"/>
    <s v="United States"/>
    <s v="New York City"/>
    <x v="15"/>
    <n v="10035"/>
    <x v="3"/>
    <s v="TEC-AC-10002402"/>
    <x v="2"/>
    <s v="Accessories"/>
    <x v="651"/>
    <n v="239.96999999999997"/>
    <n v="3"/>
    <n v="0"/>
    <n v="71.990999999999985"/>
    <s v="Jun"/>
    <x v="1"/>
    <n v="1"/>
  </r>
  <r>
    <n v="2759"/>
    <s v="CA-2013-146171"/>
    <x v="0"/>
    <d v="2013-03-12T00:00:00"/>
    <d v="2013-03-16T00:00:00"/>
    <x v="1"/>
    <s v="JP-16135"/>
    <x v="655"/>
    <x v="2"/>
    <s v="United States"/>
    <s v="Columbus"/>
    <x v="32"/>
    <n v="31907"/>
    <x v="0"/>
    <s v="FUR-FU-10004270"/>
    <x v="0"/>
    <s v="Furnishings"/>
    <x v="1372"/>
    <n v="76.92"/>
    <n v="4"/>
    <n v="0"/>
    <n v="31.537200000000006"/>
    <s v="Mar"/>
    <x v="17"/>
    <n v="1"/>
  </r>
  <r>
    <n v="2760"/>
    <s v="CA-2013-146171"/>
    <x v="0"/>
    <d v="2013-03-12T00:00:00"/>
    <d v="2013-03-16T00:00:00"/>
    <x v="1"/>
    <s v="JP-16135"/>
    <x v="655"/>
    <x v="2"/>
    <s v="United States"/>
    <s v="Columbus"/>
    <x v="32"/>
    <n v="31907"/>
    <x v="0"/>
    <s v="OFF-ST-10001526"/>
    <x v="1"/>
    <s v="Storage"/>
    <x v="764"/>
    <n v="481.32"/>
    <n v="4"/>
    <n v="0"/>
    <n v="125.14319999999998"/>
    <s v="Mar"/>
    <x v="17"/>
    <n v="0"/>
  </r>
  <r>
    <n v="2761"/>
    <s v="CA-2011-129574"/>
    <x v="2"/>
    <d v="2011-05-26T00:00:00"/>
    <d v="2011-05-29T00:00:00"/>
    <x v="2"/>
    <s v="Dp-13240"/>
    <x v="656"/>
    <x v="2"/>
    <s v="United States"/>
    <s v="Murray"/>
    <x v="7"/>
    <n v="84107"/>
    <x v="1"/>
    <s v="OFF-PA-10002893"/>
    <x v="1"/>
    <s v="Paper"/>
    <x v="359"/>
    <n v="48.4"/>
    <n v="5"/>
    <n v="0"/>
    <n v="23.231999999999999"/>
    <s v="May"/>
    <x v="8"/>
    <n v="1"/>
  </r>
  <r>
    <n v="2762"/>
    <s v="CA-2014-126536"/>
    <x v="3"/>
    <d v="2014-10-13T00:00:00"/>
    <d v="2014-10-15T00:00:00"/>
    <x v="2"/>
    <s v="NK-18490"/>
    <x v="71"/>
    <x v="2"/>
    <s v="United States"/>
    <s v="San Francisco"/>
    <x v="1"/>
    <n v="94110"/>
    <x v="1"/>
    <s v="TEC-AC-10003709"/>
    <x v="2"/>
    <s v="Accessories"/>
    <x v="1404"/>
    <n v="0.99"/>
    <n v="1"/>
    <n v="0"/>
    <n v="0.4356000000000001"/>
    <s v="Oct"/>
    <x v="13"/>
    <n v="1"/>
  </r>
  <r>
    <n v="2763"/>
    <s v="CA-2014-126536"/>
    <x v="3"/>
    <d v="2014-10-13T00:00:00"/>
    <d v="2014-10-15T00:00:00"/>
    <x v="2"/>
    <s v="NK-18490"/>
    <x v="71"/>
    <x v="2"/>
    <s v="United States"/>
    <s v="San Francisco"/>
    <x v="1"/>
    <n v="94110"/>
    <x v="1"/>
    <s v="OFF-BI-10001191"/>
    <x v="1"/>
    <s v="Binders"/>
    <x v="970"/>
    <n v="101.84"/>
    <n v="5"/>
    <n v="0.2"/>
    <n v="36.917000000000002"/>
    <s v="Oct"/>
    <x v="13"/>
    <n v="0"/>
  </r>
  <r>
    <n v="2764"/>
    <s v="CA-2014-165757"/>
    <x v="3"/>
    <d v="2014-06-23T00:00:00"/>
    <d v="2014-06-29T00:00:00"/>
    <x v="1"/>
    <s v="PL-18925"/>
    <x v="484"/>
    <x v="2"/>
    <s v="United States"/>
    <s v="Philadelphia"/>
    <x v="9"/>
    <n v="19140"/>
    <x v="3"/>
    <s v="OFF-BI-10003166"/>
    <x v="1"/>
    <s v="Binders"/>
    <x v="1405"/>
    <n v="10.332000000000003"/>
    <n v="3"/>
    <n v="0.7"/>
    <n v="-7.5767999999999986"/>
    <s v="Jun"/>
    <x v="27"/>
    <n v="1"/>
  </r>
  <r>
    <n v="2765"/>
    <s v="CA-2014-165757"/>
    <x v="3"/>
    <d v="2014-06-23T00:00:00"/>
    <d v="2014-06-29T00:00:00"/>
    <x v="1"/>
    <s v="PL-18925"/>
    <x v="484"/>
    <x v="2"/>
    <s v="United States"/>
    <s v="Philadelphia"/>
    <x v="9"/>
    <n v="19140"/>
    <x v="3"/>
    <s v="OFF-BI-10003982"/>
    <x v="1"/>
    <s v="Binders"/>
    <x v="346"/>
    <n v="31.155000000000005"/>
    <n v="5"/>
    <n v="0.7"/>
    <n v="-23.8855"/>
    <s v="Jun"/>
    <x v="27"/>
    <n v="0"/>
  </r>
  <r>
    <n v="2766"/>
    <s v="CA-2014-165757"/>
    <x v="3"/>
    <d v="2014-06-23T00:00:00"/>
    <d v="2014-06-29T00:00:00"/>
    <x v="1"/>
    <s v="PL-18925"/>
    <x v="484"/>
    <x v="2"/>
    <s v="United States"/>
    <s v="Philadelphia"/>
    <x v="9"/>
    <n v="19140"/>
    <x v="3"/>
    <s v="OFF-ST-10004835"/>
    <x v="1"/>
    <s v="Storage"/>
    <x v="1406"/>
    <n v="8.9280000000000008"/>
    <n v="2"/>
    <n v="0.2"/>
    <n v="0.66959999999999997"/>
    <s v="Jun"/>
    <x v="27"/>
    <n v="0"/>
  </r>
  <r>
    <n v="2767"/>
    <s v="CA-2014-167752"/>
    <x v="3"/>
    <d v="2014-01-16T00:00:00"/>
    <d v="2014-01-19T00:00:00"/>
    <x v="2"/>
    <s v="RW-19690"/>
    <x v="355"/>
    <x v="0"/>
    <s v="United States"/>
    <s v="Philadelphia"/>
    <x v="9"/>
    <n v="19134"/>
    <x v="3"/>
    <s v="OFF-AP-10000159"/>
    <x v="1"/>
    <s v="Appliances"/>
    <x v="1407"/>
    <n v="34.384"/>
    <n v="1"/>
    <n v="0.2"/>
    <n v="3.8681999999999945"/>
    <s v="Jan"/>
    <x v="44"/>
    <n v="1"/>
  </r>
  <r>
    <n v="2768"/>
    <s v="CA-2014-167752"/>
    <x v="3"/>
    <d v="2014-01-16T00:00:00"/>
    <d v="2014-01-19T00:00:00"/>
    <x v="2"/>
    <s v="RW-19690"/>
    <x v="355"/>
    <x v="0"/>
    <s v="United States"/>
    <s v="Philadelphia"/>
    <x v="9"/>
    <n v="19134"/>
    <x v="3"/>
    <s v="OFF-AP-10002945"/>
    <x v="1"/>
    <s v="Appliances"/>
    <x v="225"/>
    <n v="1924.1599999999999"/>
    <n v="8"/>
    <n v="0.2"/>
    <n v="312.67599999999993"/>
    <s v="Jan"/>
    <x v="44"/>
    <n v="0"/>
  </r>
  <r>
    <n v="2769"/>
    <s v="US-2012-122140"/>
    <x v="1"/>
    <d v="2012-04-02T00:00:00"/>
    <d v="2012-04-07T00:00:00"/>
    <x v="1"/>
    <s v="MO-17950"/>
    <x v="657"/>
    <x v="0"/>
    <s v="United States"/>
    <s v="Dallas"/>
    <x v="5"/>
    <n v="75220"/>
    <x v="2"/>
    <s v="OFF-AP-10001242"/>
    <x v="1"/>
    <s v="Appliances"/>
    <x v="1408"/>
    <n v="32.191999999999993"/>
    <n v="2"/>
    <n v="0.8"/>
    <n v="-80.48"/>
    <s v="Apr"/>
    <x v="19"/>
    <n v="1"/>
  </r>
  <r>
    <n v="2770"/>
    <s v="US-2012-122140"/>
    <x v="1"/>
    <d v="2012-04-02T00:00:00"/>
    <d v="2012-04-07T00:00:00"/>
    <x v="1"/>
    <s v="MO-17950"/>
    <x v="657"/>
    <x v="0"/>
    <s v="United States"/>
    <s v="Dallas"/>
    <x v="5"/>
    <n v="75220"/>
    <x v="2"/>
    <s v="TEC-AC-10003038"/>
    <x v="2"/>
    <s v="Accessories"/>
    <x v="1024"/>
    <n v="50.120000000000005"/>
    <n v="7"/>
    <n v="0.2"/>
    <n v="-0.62650000000000716"/>
    <s v="Apr"/>
    <x v="19"/>
    <n v="0"/>
  </r>
  <r>
    <n v="2771"/>
    <s v="US-2012-122140"/>
    <x v="1"/>
    <d v="2012-04-02T00:00:00"/>
    <d v="2012-04-07T00:00:00"/>
    <x v="1"/>
    <s v="MO-17950"/>
    <x v="657"/>
    <x v="0"/>
    <s v="United States"/>
    <s v="Dallas"/>
    <x v="5"/>
    <n v="75220"/>
    <x v="2"/>
    <s v="TEC-AC-10003289"/>
    <x v="2"/>
    <s v="Accessories"/>
    <x v="1209"/>
    <n v="47.975999999999999"/>
    <n v="3"/>
    <n v="0.2"/>
    <n v="1.7990999999999993"/>
    <s v="Apr"/>
    <x v="19"/>
    <n v="0"/>
  </r>
  <r>
    <n v="2772"/>
    <s v="CA-2013-163986"/>
    <x v="0"/>
    <d v="2013-09-04T00:00:00"/>
    <d v="2013-09-11T00:00:00"/>
    <x v="1"/>
    <s v="JJ-15445"/>
    <x v="370"/>
    <x v="0"/>
    <s v="United States"/>
    <s v="Waukesha"/>
    <x v="6"/>
    <n v="53186"/>
    <x v="2"/>
    <s v="OFF-ST-10000918"/>
    <x v="1"/>
    <s v="Storage"/>
    <x v="372"/>
    <n v="54.5"/>
    <n v="5"/>
    <n v="0"/>
    <n v="14.169999999999998"/>
    <s v="Sep"/>
    <x v="21"/>
    <n v="1"/>
  </r>
  <r>
    <n v="2773"/>
    <s v="CA-2014-158967"/>
    <x v="3"/>
    <d v="2014-12-11T00:00:00"/>
    <d v="2014-12-13T00:00:00"/>
    <x v="2"/>
    <s v="BT-11680"/>
    <x v="537"/>
    <x v="0"/>
    <s v="United States"/>
    <s v="Fort Lauderdale"/>
    <x v="2"/>
    <n v="33311"/>
    <x v="0"/>
    <s v="FUR-FU-10001940"/>
    <x v="0"/>
    <s v="Furnishings"/>
    <x v="33"/>
    <n v="19.103999999999999"/>
    <n v="3"/>
    <n v="0.2"/>
    <n v="5.7312000000000012"/>
    <s v="Dec"/>
    <x v="22"/>
    <n v="1"/>
  </r>
  <r>
    <n v="2774"/>
    <s v="CA-2013-131576"/>
    <x v="0"/>
    <d v="2013-11-23T00:00:00"/>
    <d v="2013-11-27T00:00:00"/>
    <x v="1"/>
    <s v="RD-19585"/>
    <x v="361"/>
    <x v="0"/>
    <s v="United States"/>
    <s v="Detroit"/>
    <x v="12"/>
    <n v="48205"/>
    <x v="2"/>
    <s v="OFF-BI-10002852"/>
    <x v="1"/>
    <s v="Binders"/>
    <x v="91"/>
    <n v="49.44"/>
    <n v="3"/>
    <n v="0"/>
    <n v="24.2256"/>
    <s v="Nov"/>
    <x v="0"/>
    <n v="1"/>
  </r>
  <r>
    <n v="2775"/>
    <s v="CA-2014-143455"/>
    <x v="3"/>
    <d v="2014-11-12T00:00:00"/>
    <d v="2014-11-19T00:00:00"/>
    <x v="1"/>
    <s v="ML-17755"/>
    <x v="529"/>
    <x v="2"/>
    <s v="United States"/>
    <s v="Springfield"/>
    <x v="24"/>
    <n v="45503"/>
    <x v="3"/>
    <s v="OFF-PA-10004451"/>
    <x v="1"/>
    <s v="Paper"/>
    <x v="493"/>
    <n v="10.368000000000002"/>
    <n v="2"/>
    <n v="0.2"/>
    <n v="3.6288"/>
    <s v="Nov"/>
    <x v="23"/>
    <n v="1"/>
  </r>
  <r>
    <n v="2776"/>
    <s v="CA-2013-144729"/>
    <x v="0"/>
    <d v="2013-10-22T00:00:00"/>
    <d v="2013-10-26T00:00:00"/>
    <x v="1"/>
    <s v="JE-15745"/>
    <x v="32"/>
    <x v="0"/>
    <s v="United States"/>
    <s v="San Diego"/>
    <x v="1"/>
    <n v="92037"/>
    <x v="1"/>
    <s v="OFF-ST-10004804"/>
    <x v="1"/>
    <s v="Storage"/>
    <x v="230"/>
    <n v="154.44"/>
    <n v="3"/>
    <n v="0"/>
    <n v="1.5444000000000031"/>
    <s v="Oct"/>
    <x v="32"/>
    <n v="1"/>
  </r>
  <r>
    <n v="2777"/>
    <s v="CA-2012-127019"/>
    <x v="1"/>
    <d v="2012-12-21T00:00:00"/>
    <d v="2012-12-25T00:00:00"/>
    <x v="1"/>
    <s v="ER-13855"/>
    <x v="45"/>
    <x v="1"/>
    <s v="United States"/>
    <s v="Colorado Springs"/>
    <x v="22"/>
    <n v="80906"/>
    <x v="1"/>
    <s v="OFF-AP-10003971"/>
    <x v="1"/>
    <s v="Appliances"/>
    <x v="914"/>
    <n v="60.984000000000009"/>
    <n v="7"/>
    <n v="0.2"/>
    <n v="4.5737999999999985"/>
    <s v="Dec"/>
    <x v="14"/>
    <n v="1"/>
  </r>
  <r>
    <n v="2778"/>
    <s v="CA-2012-138534"/>
    <x v="1"/>
    <d v="2012-07-17T00:00:00"/>
    <d v="2012-07-19T00:00:00"/>
    <x v="0"/>
    <s v="JM-15535"/>
    <x v="341"/>
    <x v="0"/>
    <s v="United States"/>
    <s v="Bakersfield"/>
    <x v="1"/>
    <n v="93309"/>
    <x v="1"/>
    <s v="FUR-BO-10003159"/>
    <x v="0"/>
    <s v="Bookcases"/>
    <x v="1100"/>
    <n v="195.46600000000001"/>
    <n v="2"/>
    <n v="0.15"/>
    <n v="-13.797600000000017"/>
    <s v="Jul"/>
    <x v="38"/>
    <n v="1"/>
  </r>
  <r>
    <n v="2779"/>
    <s v="CA-2014-108322"/>
    <x v="3"/>
    <d v="2014-05-01T00:00:00"/>
    <d v="2014-05-06T00:00:00"/>
    <x v="1"/>
    <s v="SS-20140"/>
    <x v="164"/>
    <x v="1"/>
    <s v="United States"/>
    <s v="Pompano Beach"/>
    <x v="2"/>
    <n v="33068"/>
    <x v="0"/>
    <s v="FUR-FU-10001935"/>
    <x v="0"/>
    <s v="Furnishings"/>
    <x v="341"/>
    <n v="23.680000000000003"/>
    <n v="8"/>
    <n v="0.2"/>
    <n v="6.216000000000002"/>
    <s v="May"/>
    <x v="24"/>
    <n v="1"/>
  </r>
  <r>
    <n v="2780"/>
    <s v="CA-2014-108322"/>
    <x v="3"/>
    <d v="2014-05-01T00:00:00"/>
    <d v="2014-05-06T00:00:00"/>
    <x v="1"/>
    <s v="SS-20140"/>
    <x v="164"/>
    <x v="1"/>
    <s v="United States"/>
    <s v="Pompano Beach"/>
    <x v="2"/>
    <n v="33068"/>
    <x v="0"/>
    <s v="TEC-AC-10003433"/>
    <x v="2"/>
    <s v="Accessories"/>
    <x v="1409"/>
    <n v="2.3760000000000003"/>
    <n v="3"/>
    <n v="0.2"/>
    <n v="0.74249999999999994"/>
    <s v="May"/>
    <x v="24"/>
    <n v="0"/>
  </r>
  <r>
    <n v="2781"/>
    <s v="CA-2014-167668"/>
    <x v="3"/>
    <d v="2014-05-07T00:00:00"/>
    <d v="2014-05-09T00:00:00"/>
    <x v="2"/>
    <s v="TC-21295"/>
    <x v="646"/>
    <x v="0"/>
    <s v="United States"/>
    <s v="New York City"/>
    <x v="15"/>
    <n v="10035"/>
    <x v="3"/>
    <s v="OFF-LA-10004544"/>
    <x v="1"/>
    <s v="Labels"/>
    <x v="197"/>
    <n v="59.2"/>
    <n v="4"/>
    <n v="0"/>
    <n v="29.6"/>
    <s v="May"/>
    <x v="24"/>
    <n v="1"/>
  </r>
  <r>
    <n v="2782"/>
    <s v="CA-2014-146724"/>
    <x v="3"/>
    <d v="2014-11-21T00:00:00"/>
    <d v="2014-11-28T00:00:00"/>
    <x v="1"/>
    <s v="HG-15025"/>
    <x v="643"/>
    <x v="0"/>
    <s v="United States"/>
    <s v="Lakeville"/>
    <x v="11"/>
    <n v="55044"/>
    <x v="2"/>
    <s v="OFF-AR-10001026"/>
    <x v="1"/>
    <s v="Art"/>
    <x v="207"/>
    <n v="22"/>
    <n v="10"/>
    <n v="0"/>
    <n v="9.6800000000000015"/>
    <s v="Nov"/>
    <x v="23"/>
    <n v="1"/>
  </r>
  <r>
    <n v="2783"/>
    <s v="CA-2013-139878"/>
    <x v="0"/>
    <d v="2013-11-12T00:00:00"/>
    <d v="2013-11-17T00:00:00"/>
    <x v="1"/>
    <s v="LD-17005"/>
    <x v="436"/>
    <x v="0"/>
    <s v="United States"/>
    <s v="Detroit"/>
    <x v="12"/>
    <n v="48234"/>
    <x v="2"/>
    <s v="TEC-PH-10001336"/>
    <x v="2"/>
    <s v="Phones"/>
    <x v="941"/>
    <n v="257.98"/>
    <n v="2"/>
    <n v="0"/>
    <n v="74.8142"/>
    <s v="Nov"/>
    <x v="0"/>
    <n v="1"/>
  </r>
  <r>
    <n v="2784"/>
    <s v="US-2013-106677"/>
    <x v="0"/>
    <d v="2013-11-06T00:00:00"/>
    <d v="2013-11-11T00:00:00"/>
    <x v="1"/>
    <s v="AS-10285"/>
    <x v="155"/>
    <x v="1"/>
    <s v="United States"/>
    <s v="Philadelphia"/>
    <x v="9"/>
    <n v="19134"/>
    <x v="3"/>
    <s v="TEC-PH-10003187"/>
    <x v="2"/>
    <s v="Phones"/>
    <x v="1410"/>
    <n v="23.987999999999996"/>
    <n v="2"/>
    <n v="0.4"/>
    <n v="-15.991999999999999"/>
    <s v="Nov"/>
    <x v="0"/>
    <n v="1"/>
  </r>
  <r>
    <n v="2785"/>
    <s v="CA-2013-116974"/>
    <x v="0"/>
    <d v="2013-10-10T00:00:00"/>
    <d v="2013-10-16T00:00:00"/>
    <x v="1"/>
    <s v="MP-17965"/>
    <x v="172"/>
    <x v="1"/>
    <s v="United States"/>
    <s v="Troy"/>
    <x v="24"/>
    <n v="45373"/>
    <x v="3"/>
    <s v="TEC-PH-10004897"/>
    <x v="2"/>
    <s v="Phones"/>
    <x v="1115"/>
    <n v="23.975999999999999"/>
    <n v="4"/>
    <n v="0.4"/>
    <n v="-15.584400000000002"/>
    <s v="Oct"/>
    <x v="32"/>
    <n v="1"/>
  </r>
  <r>
    <n v="2786"/>
    <s v="CA-2012-149972"/>
    <x v="1"/>
    <d v="2012-09-21T00:00:00"/>
    <d v="2012-09-23T00:00:00"/>
    <x v="2"/>
    <s v="CD-12790"/>
    <x v="522"/>
    <x v="2"/>
    <s v="United States"/>
    <s v="Los Angeles"/>
    <x v="1"/>
    <n v="90036"/>
    <x v="1"/>
    <s v="FUR-CH-10004997"/>
    <x v="0"/>
    <s v="Chairs"/>
    <x v="494"/>
    <n v="601.53599999999994"/>
    <n v="4"/>
    <n v="0.2"/>
    <n v="0"/>
    <s v="Sep"/>
    <x v="11"/>
    <n v="1"/>
  </r>
  <r>
    <n v="2787"/>
    <s v="CA-2012-149972"/>
    <x v="1"/>
    <d v="2012-09-21T00:00:00"/>
    <d v="2012-09-23T00:00:00"/>
    <x v="2"/>
    <s v="CD-12790"/>
    <x v="522"/>
    <x v="2"/>
    <s v="United States"/>
    <s v="Los Angeles"/>
    <x v="1"/>
    <n v="90036"/>
    <x v="1"/>
    <s v="OFF-FA-10002763"/>
    <x v="1"/>
    <s v="Fasteners"/>
    <x v="1411"/>
    <n v="7.9"/>
    <n v="2"/>
    <n v="0"/>
    <n v="2.5279999999999996"/>
    <s v="Sep"/>
    <x v="11"/>
    <n v="0"/>
  </r>
  <r>
    <n v="2788"/>
    <s v="US-2011-117744"/>
    <x v="2"/>
    <d v="2011-12-02T00:00:00"/>
    <d v="2011-12-06T00:00:00"/>
    <x v="1"/>
    <s v="MD-17860"/>
    <x v="550"/>
    <x v="1"/>
    <s v="United States"/>
    <s v="Corpus Christi"/>
    <x v="5"/>
    <n v="78415"/>
    <x v="2"/>
    <s v="FUR-FU-10001588"/>
    <x v="0"/>
    <s v="Furnishings"/>
    <x v="284"/>
    <n v="58.36"/>
    <n v="5"/>
    <n v="0.6"/>
    <n v="-24.802999999999997"/>
    <s v="Dec"/>
    <x v="20"/>
    <n v="1"/>
  </r>
  <r>
    <n v="2789"/>
    <s v="US-2011-117744"/>
    <x v="2"/>
    <d v="2011-12-02T00:00:00"/>
    <d v="2011-12-06T00:00:00"/>
    <x v="1"/>
    <s v="MD-17860"/>
    <x v="550"/>
    <x v="1"/>
    <s v="United States"/>
    <s v="Corpus Christi"/>
    <x v="5"/>
    <n v="78415"/>
    <x v="2"/>
    <s v="OFF-AR-10000940"/>
    <x v="1"/>
    <s v="Art"/>
    <x v="134"/>
    <n v="16.463999999999999"/>
    <n v="7"/>
    <n v="0.2"/>
    <n v="1.4406000000000008"/>
    <s v="Dec"/>
    <x v="20"/>
    <n v="0"/>
  </r>
  <r>
    <n v="2790"/>
    <s v="US-2011-117744"/>
    <x v="2"/>
    <d v="2011-12-02T00:00:00"/>
    <d v="2011-12-06T00:00:00"/>
    <x v="1"/>
    <s v="MD-17860"/>
    <x v="550"/>
    <x v="1"/>
    <s v="United States"/>
    <s v="Corpus Christi"/>
    <x v="5"/>
    <n v="78415"/>
    <x v="2"/>
    <s v="FUR-FU-10002759"/>
    <x v="0"/>
    <s v="Furnishings"/>
    <x v="555"/>
    <n v="39.960000000000008"/>
    <n v="5"/>
    <n v="0.6"/>
    <n v="-23.975999999999999"/>
    <s v="Dec"/>
    <x v="20"/>
    <n v="0"/>
  </r>
  <r>
    <n v="2791"/>
    <s v="CA-2011-125514"/>
    <x v="2"/>
    <d v="2011-09-21T00:00:00"/>
    <d v="2011-09-22T00:00:00"/>
    <x v="2"/>
    <s v="BM-11650"/>
    <x v="312"/>
    <x v="1"/>
    <s v="United States"/>
    <s v="Omaha"/>
    <x v="8"/>
    <n v="68104"/>
    <x v="2"/>
    <s v="OFF-AP-10000358"/>
    <x v="1"/>
    <s v="Appliances"/>
    <x v="95"/>
    <n v="25.96"/>
    <n v="2"/>
    <n v="0"/>
    <n v="7.5283999999999978"/>
    <s v="Sep"/>
    <x v="30"/>
    <n v="1"/>
  </r>
  <r>
    <n v="2792"/>
    <s v="CA-2011-125514"/>
    <x v="2"/>
    <d v="2011-09-21T00:00:00"/>
    <d v="2011-09-22T00:00:00"/>
    <x v="2"/>
    <s v="BM-11650"/>
    <x v="312"/>
    <x v="1"/>
    <s v="United States"/>
    <s v="Omaha"/>
    <x v="8"/>
    <n v="68104"/>
    <x v="2"/>
    <s v="OFF-AP-10003281"/>
    <x v="1"/>
    <s v="Appliances"/>
    <x v="1180"/>
    <n v="36.269999999999996"/>
    <n v="3"/>
    <n v="0"/>
    <n v="10.880999999999997"/>
    <s v="Sep"/>
    <x v="30"/>
    <n v="0"/>
  </r>
  <r>
    <n v="2793"/>
    <s v="CA-2011-125514"/>
    <x v="2"/>
    <d v="2011-09-21T00:00:00"/>
    <d v="2011-09-22T00:00:00"/>
    <x v="2"/>
    <s v="BM-11650"/>
    <x v="312"/>
    <x v="1"/>
    <s v="United States"/>
    <s v="Omaha"/>
    <x v="8"/>
    <n v="68104"/>
    <x v="2"/>
    <s v="OFF-PA-10000029"/>
    <x v="1"/>
    <s v="Paper"/>
    <x v="803"/>
    <n v="6.48"/>
    <n v="1"/>
    <n v="0"/>
    <n v="3.1104000000000003"/>
    <s v="Sep"/>
    <x v="30"/>
    <n v="0"/>
  </r>
  <r>
    <n v="2794"/>
    <s v="CA-2011-154599"/>
    <x v="2"/>
    <d v="2011-04-12T00:00:00"/>
    <d v="2011-04-17T00:00:00"/>
    <x v="1"/>
    <s v="KN-16450"/>
    <x v="634"/>
    <x v="1"/>
    <s v="United States"/>
    <s v="Redondo Beach"/>
    <x v="1"/>
    <n v="90278"/>
    <x v="1"/>
    <s v="TEC-PH-10001557"/>
    <x v="2"/>
    <s v="Phones"/>
    <x v="658"/>
    <n v="1075.088"/>
    <n v="14"/>
    <n v="0.2"/>
    <n v="94.070199999999943"/>
    <s v="Apr"/>
    <x v="41"/>
    <n v="1"/>
  </r>
  <r>
    <n v="2795"/>
    <s v="CA-2011-154599"/>
    <x v="2"/>
    <d v="2011-04-12T00:00:00"/>
    <d v="2011-04-17T00:00:00"/>
    <x v="1"/>
    <s v="KN-16450"/>
    <x v="634"/>
    <x v="1"/>
    <s v="United States"/>
    <s v="Redondo Beach"/>
    <x v="1"/>
    <n v="90278"/>
    <x v="1"/>
    <s v="TEC-PH-10000576"/>
    <x v="2"/>
    <s v="Phones"/>
    <x v="807"/>
    <n v="438.36800000000005"/>
    <n v="4"/>
    <n v="0.2"/>
    <n v="38.357200000000006"/>
    <s v="Apr"/>
    <x v="41"/>
    <n v="0"/>
  </r>
  <r>
    <n v="2796"/>
    <s v="CA-2011-154599"/>
    <x v="2"/>
    <d v="2011-04-12T00:00:00"/>
    <d v="2011-04-17T00:00:00"/>
    <x v="1"/>
    <s v="KN-16450"/>
    <x v="634"/>
    <x v="1"/>
    <s v="United States"/>
    <s v="Redondo Beach"/>
    <x v="1"/>
    <n v="90278"/>
    <x v="1"/>
    <s v="OFF-BI-10002764"/>
    <x v="1"/>
    <s v="Binders"/>
    <x v="502"/>
    <n v="18.088000000000001"/>
    <n v="7"/>
    <n v="0.2"/>
    <n v="6.5569000000000006"/>
    <s v="Apr"/>
    <x v="41"/>
    <n v="0"/>
  </r>
  <r>
    <n v="2797"/>
    <s v="CA-2011-154599"/>
    <x v="2"/>
    <d v="2011-04-12T00:00:00"/>
    <d v="2011-04-17T00:00:00"/>
    <x v="1"/>
    <s v="KN-16450"/>
    <x v="634"/>
    <x v="1"/>
    <s v="United States"/>
    <s v="Redondo Beach"/>
    <x v="1"/>
    <n v="90278"/>
    <x v="1"/>
    <s v="FUR-BO-10001337"/>
    <x v="0"/>
    <s v="Bookcases"/>
    <x v="425"/>
    <n v="308.49900000000002"/>
    <n v="3"/>
    <n v="0.15"/>
    <n v="-18.146999999999998"/>
    <s v="Apr"/>
    <x v="41"/>
    <n v="0"/>
  </r>
  <r>
    <n v="2798"/>
    <s v="CA-2014-158743"/>
    <x v="3"/>
    <d v="2014-10-21T00:00:00"/>
    <d v="2014-10-28T00:00:00"/>
    <x v="1"/>
    <s v="IG-15085"/>
    <x v="490"/>
    <x v="0"/>
    <s v="United States"/>
    <s v="Little Rock"/>
    <x v="36"/>
    <n v="72209"/>
    <x v="0"/>
    <s v="OFF-AR-10002257"/>
    <x v="1"/>
    <s v="Art"/>
    <x v="1191"/>
    <n v="13.36"/>
    <n v="4"/>
    <n v="0"/>
    <n v="4.1415999999999986"/>
    <s v="Oct"/>
    <x v="13"/>
    <n v="1"/>
  </r>
  <r>
    <n v="2799"/>
    <s v="CA-2014-158743"/>
    <x v="3"/>
    <d v="2014-10-21T00:00:00"/>
    <d v="2014-10-28T00:00:00"/>
    <x v="1"/>
    <s v="IG-15085"/>
    <x v="490"/>
    <x v="0"/>
    <s v="United States"/>
    <s v="Little Rock"/>
    <x v="36"/>
    <n v="72209"/>
    <x v="0"/>
    <s v="OFF-PA-10001019"/>
    <x v="1"/>
    <s v="Paper"/>
    <x v="675"/>
    <n v="39.96"/>
    <n v="2"/>
    <n v="0"/>
    <n v="18.781199999999998"/>
    <s v="Oct"/>
    <x v="13"/>
    <n v="0"/>
  </r>
  <r>
    <n v="2800"/>
    <s v="CA-2014-158743"/>
    <x v="3"/>
    <d v="2014-10-21T00:00:00"/>
    <d v="2014-10-28T00:00:00"/>
    <x v="1"/>
    <s v="IG-15085"/>
    <x v="490"/>
    <x v="0"/>
    <s v="United States"/>
    <s v="Little Rock"/>
    <x v="36"/>
    <n v="72209"/>
    <x v="0"/>
    <s v="OFF-BI-10003364"/>
    <x v="1"/>
    <s v="Binders"/>
    <x v="698"/>
    <n v="145.85000000000002"/>
    <n v="5"/>
    <n v="0"/>
    <n v="70.007999999999996"/>
    <s v="Oct"/>
    <x v="13"/>
    <n v="0"/>
  </r>
  <r>
    <n v="2801"/>
    <s v="CA-2013-153318"/>
    <x v="0"/>
    <d v="2013-10-26T00:00:00"/>
    <d v="2013-10-29T00:00:00"/>
    <x v="2"/>
    <s v="JS-15595"/>
    <x v="329"/>
    <x v="1"/>
    <s v="United States"/>
    <s v="Miami"/>
    <x v="2"/>
    <n v="33180"/>
    <x v="0"/>
    <s v="TEC-PH-10000984"/>
    <x v="2"/>
    <s v="Phones"/>
    <x v="465"/>
    <n v="783.96000000000015"/>
    <n v="5"/>
    <n v="0.2"/>
    <n v="78.396000000000043"/>
    <s v="Oct"/>
    <x v="32"/>
    <n v="1"/>
  </r>
  <r>
    <n v="2802"/>
    <s v="US-2012-110163"/>
    <x v="1"/>
    <d v="2012-11-01T00:00:00"/>
    <d v="2012-11-04T00:00:00"/>
    <x v="2"/>
    <s v="GA-14725"/>
    <x v="315"/>
    <x v="0"/>
    <s v="United States"/>
    <s v="Salem"/>
    <x v="21"/>
    <n v="97301"/>
    <x v="1"/>
    <s v="OFF-AR-10001683"/>
    <x v="1"/>
    <s v="Art"/>
    <x v="32"/>
    <n v="7.88"/>
    <n v="1"/>
    <n v="0.2"/>
    <n v="1.7730000000000004"/>
    <s v="Nov"/>
    <x v="6"/>
    <n v="1"/>
  </r>
  <r>
    <n v="2803"/>
    <s v="CA-2014-143329"/>
    <x v="3"/>
    <d v="2014-11-04T00:00:00"/>
    <d v="2014-11-09T00:00:00"/>
    <x v="1"/>
    <s v="DL-13330"/>
    <x v="658"/>
    <x v="0"/>
    <s v="United States"/>
    <s v="Las Cruces"/>
    <x v="27"/>
    <n v="88001"/>
    <x v="1"/>
    <s v="FUR-FU-10000629"/>
    <x v="0"/>
    <s v="Furnishings"/>
    <x v="93"/>
    <n v="41.37"/>
    <n v="3"/>
    <n v="0"/>
    <n v="17.375399999999999"/>
    <s v="Nov"/>
    <x v="23"/>
    <n v="1"/>
  </r>
  <r>
    <n v="2804"/>
    <s v="CA-2012-159380"/>
    <x v="1"/>
    <d v="2012-05-12T00:00:00"/>
    <d v="2012-05-16T00:00:00"/>
    <x v="1"/>
    <s v="CS-12505"/>
    <x v="473"/>
    <x v="0"/>
    <s v="United States"/>
    <s v="San Francisco"/>
    <x v="1"/>
    <n v="94122"/>
    <x v="1"/>
    <s v="OFF-PA-10003893"/>
    <x v="1"/>
    <s v="Paper"/>
    <x v="1096"/>
    <n v="12.84"/>
    <n v="3"/>
    <n v="0"/>
    <n v="5.7779999999999987"/>
    <s v="May"/>
    <x v="33"/>
    <n v="1"/>
  </r>
  <r>
    <n v="2805"/>
    <s v="CA-2012-159380"/>
    <x v="1"/>
    <d v="2012-05-12T00:00:00"/>
    <d v="2012-05-16T00:00:00"/>
    <x v="1"/>
    <s v="CS-12505"/>
    <x v="473"/>
    <x v="0"/>
    <s v="United States"/>
    <s v="San Francisco"/>
    <x v="1"/>
    <n v="94122"/>
    <x v="1"/>
    <s v="OFF-PA-10004239"/>
    <x v="1"/>
    <s v="Paper"/>
    <x v="1412"/>
    <n v="25.68"/>
    <n v="6"/>
    <n v="0"/>
    <n v="11.555999999999997"/>
    <s v="May"/>
    <x v="33"/>
    <n v="0"/>
  </r>
  <r>
    <n v="2806"/>
    <s v="CA-2012-122623"/>
    <x v="1"/>
    <d v="2012-09-07T00:00:00"/>
    <d v="2012-09-11T00:00:00"/>
    <x v="1"/>
    <s v="CC-12145"/>
    <x v="230"/>
    <x v="0"/>
    <s v="United States"/>
    <s v="El Paso"/>
    <x v="5"/>
    <n v="79907"/>
    <x v="2"/>
    <s v="FUR-CH-10000553"/>
    <x v="0"/>
    <s v="Chairs"/>
    <x v="1248"/>
    <n v="47.515999999999991"/>
    <n v="2"/>
    <n v="0.3"/>
    <n v="-2.0364000000000004"/>
    <s v="Sep"/>
    <x v="11"/>
    <n v="1"/>
  </r>
  <r>
    <n v="2807"/>
    <s v="CA-2012-148635"/>
    <x v="1"/>
    <d v="2012-07-25T00:00:00"/>
    <d v="2012-07-27T00:00:00"/>
    <x v="0"/>
    <s v="MH-18025"/>
    <x v="659"/>
    <x v="0"/>
    <s v="United States"/>
    <s v="Seattle"/>
    <x v="4"/>
    <n v="98115"/>
    <x v="1"/>
    <s v="OFF-FA-10004395"/>
    <x v="1"/>
    <s v="Fasteners"/>
    <x v="1192"/>
    <n v="9.42"/>
    <n v="2"/>
    <n v="0"/>
    <n v="0.47100000000000009"/>
    <s v="Jul"/>
    <x v="38"/>
    <n v="1"/>
  </r>
  <r>
    <n v="2808"/>
    <s v="CA-2012-148635"/>
    <x v="1"/>
    <d v="2012-07-25T00:00:00"/>
    <d v="2012-07-27T00:00:00"/>
    <x v="0"/>
    <s v="MH-18025"/>
    <x v="659"/>
    <x v="0"/>
    <s v="United States"/>
    <s v="Seattle"/>
    <x v="4"/>
    <n v="98115"/>
    <x v="1"/>
    <s v="OFF-PA-10004782"/>
    <x v="1"/>
    <s v="Paper"/>
    <x v="1413"/>
    <n v="12.96"/>
    <n v="2"/>
    <n v="0"/>
    <n v="6.2208000000000006"/>
    <s v="Jul"/>
    <x v="38"/>
    <n v="0"/>
  </r>
  <r>
    <n v="2809"/>
    <s v="CA-2012-148635"/>
    <x v="1"/>
    <d v="2012-07-25T00:00:00"/>
    <d v="2012-07-27T00:00:00"/>
    <x v="0"/>
    <s v="MH-18025"/>
    <x v="659"/>
    <x v="0"/>
    <s v="United States"/>
    <s v="Seattle"/>
    <x v="4"/>
    <n v="98115"/>
    <x v="1"/>
    <s v="FUR-BO-10002213"/>
    <x v="0"/>
    <s v="Bookcases"/>
    <x v="1325"/>
    <n v="704.9"/>
    <n v="5"/>
    <n v="0"/>
    <n v="56.392000000000024"/>
    <s v="Jul"/>
    <x v="38"/>
    <n v="0"/>
  </r>
  <r>
    <n v="2810"/>
    <s v="CA-2012-148635"/>
    <x v="1"/>
    <d v="2012-07-25T00:00:00"/>
    <d v="2012-07-27T00:00:00"/>
    <x v="0"/>
    <s v="MH-18025"/>
    <x v="659"/>
    <x v="0"/>
    <s v="United States"/>
    <s v="Seattle"/>
    <x v="4"/>
    <n v="98115"/>
    <x v="1"/>
    <s v="FUR-CH-10001854"/>
    <x v="0"/>
    <s v="Chairs"/>
    <x v="1110"/>
    <n v="561.5680000000001"/>
    <n v="2"/>
    <n v="0.2"/>
    <n v="28.078400000000016"/>
    <s v="Jul"/>
    <x v="38"/>
    <n v="0"/>
  </r>
  <r>
    <n v="2811"/>
    <s v="CA-2012-135685"/>
    <x v="1"/>
    <d v="2012-11-16T00:00:00"/>
    <d v="2012-11-18T00:00:00"/>
    <x v="0"/>
    <s v="MP-18175"/>
    <x v="486"/>
    <x v="2"/>
    <s v="United States"/>
    <s v="Milwaukee"/>
    <x v="6"/>
    <n v="53209"/>
    <x v="2"/>
    <s v="OFF-PA-10000157"/>
    <x v="1"/>
    <s v="Paper"/>
    <x v="364"/>
    <n v="179.82"/>
    <n v="9"/>
    <n v="0"/>
    <n v="84.5154"/>
    <s v="Nov"/>
    <x v="6"/>
    <n v="1"/>
  </r>
  <r>
    <n v="2812"/>
    <s v="CA-2012-135685"/>
    <x v="1"/>
    <d v="2012-11-16T00:00:00"/>
    <d v="2012-11-18T00:00:00"/>
    <x v="0"/>
    <s v="MP-18175"/>
    <x v="486"/>
    <x v="2"/>
    <s v="United States"/>
    <s v="Milwaukee"/>
    <x v="6"/>
    <n v="53209"/>
    <x v="2"/>
    <s v="FUR-FU-10001185"/>
    <x v="0"/>
    <s v="Furnishings"/>
    <x v="1414"/>
    <n v="185.57999999999998"/>
    <n v="6"/>
    <n v="0"/>
    <n v="76.087800000000001"/>
    <s v="Nov"/>
    <x v="6"/>
    <n v="0"/>
  </r>
  <r>
    <n v="2813"/>
    <s v="CA-2012-135685"/>
    <x v="1"/>
    <d v="2012-11-16T00:00:00"/>
    <d v="2012-11-18T00:00:00"/>
    <x v="0"/>
    <s v="MP-18175"/>
    <x v="486"/>
    <x v="2"/>
    <s v="United States"/>
    <s v="Milwaukee"/>
    <x v="6"/>
    <n v="53209"/>
    <x v="2"/>
    <s v="FUR-TA-10001520"/>
    <x v="0"/>
    <s v="Tables"/>
    <x v="711"/>
    <n v="214.11"/>
    <n v="3"/>
    <n v="0"/>
    <n v="36.398699999999977"/>
    <s v="Nov"/>
    <x v="6"/>
    <n v="0"/>
  </r>
  <r>
    <n v="2814"/>
    <s v="CA-2012-135685"/>
    <x v="1"/>
    <d v="2012-11-16T00:00:00"/>
    <d v="2012-11-18T00:00:00"/>
    <x v="0"/>
    <s v="MP-18175"/>
    <x v="486"/>
    <x v="2"/>
    <s v="United States"/>
    <s v="Milwaukee"/>
    <x v="6"/>
    <n v="53209"/>
    <x v="2"/>
    <s v="TEC-AC-10004145"/>
    <x v="2"/>
    <s v="Accessories"/>
    <x v="1264"/>
    <n v="999.96"/>
    <n v="4"/>
    <n v="0"/>
    <n v="229.99080000000004"/>
    <s v="Nov"/>
    <x v="6"/>
    <n v="0"/>
  </r>
  <r>
    <n v="2815"/>
    <s v="CA-2012-135685"/>
    <x v="1"/>
    <d v="2012-11-16T00:00:00"/>
    <d v="2012-11-18T00:00:00"/>
    <x v="0"/>
    <s v="MP-18175"/>
    <x v="486"/>
    <x v="2"/>
    <s v="United States"/>
    <s v="Milwaukee"/>
    <x v="6"/>
    <n v="53209"/>
    <x v="2"/>
    <s v="FUR-TA-10000688"/>
    <x v="0"/>
    <s v="Tables"/>
    <x v="556"/>
    <n v="653.54999999999995"/>
    <n v="3"/>
    <n v="0"/>
    <n v="111.10349999999994"/>
    <s v="Nov"/>
    <x v="6"/>
    <n v="0"/>
  </r>
  <r>
    <n v="2816"/>
    <s v="CA-2012-104626"/>
    <x v="1"/>
    <d v="2012-09-01T00:00:00"/>
    <d v="2012-09-08T00:00:00"/>
    <x v="1"/>
    <s v="DR-12940"/>
    <x v="660"/>
    <x v="2"/>
    <s v="United States"/>
    <s v="Franklin"/>
    <x v="31"/>
    <n v="2038"/>
    <x v="3"/>
    <s v="OFF-BI-10001510"/>
    <x v="1"/>
    <s v="Binders"/>
    <x v="702"/>
    <n v="114.60000000000001"/>
    <n v="5"/>
    <n v="0"/>
    <n v="51.57"/>
    <s v="Sep"/>
    <x v="11"/>
    <n v="1"/>
  </r>
  <r>
    <n v="2817"/>
    <s v="CA-2012-104626"/>
    <x v="1"/>
    <d v="2012-09-01T00:00:00"/>
    <d v="2012-09-08T00:00:00"/>
    <x v="1"/>
    <s v="DR-12940"/>
    <x v="660"/>
    <x v="2"/>
    <s v="United States"/>
    <s v="Franklin"/>
    <x v="31"/>
    <n v="2038"/>
    <x v="3"/>
    <s v="FUR-CH-10003817"/>
    <x v="0"/>
    <s v="Chairs"/>
    <x v="162"/>
    <n v="60.74"/>
    <n v="1"/>
    <n v="0"/>
    <n v="15.185000000000002"/>
    <s v="Sep"/>
    <x v="11"/>
    <n v="0"/>
  </r>
  <r>
    <n v="2818"/>
    <s v="CA-2012-104626"/>
    <x v="1"/>
    <d v="2012-09-01T00:00:00"/>
    <d v="2012-09-08T00:00:00"/>
    <x v="1"/>
    <s v="DR-12940"/>
    <x v="660"/>
    <x v="2"/>
    <s v="United States"/>
    <s v="Franklin"/>
    <x v="31"/>
    <n v="2038"/>
    <x v="3"/>
    <s v="FUR-FU-10000308"/>
    <x v="0"/>
    <s v="Furnishings"/>
    <x v="1269"/>
    <n v="124.36"/>
    <n v="2"/>
    <n v="0"/>
    <n v="27.359200000000001"/>
    <s v="Sep"/>
    <x v="11"/>
    <n v="0"/>
  </r>
  <r>
    <n v="2819"/>
    <s v="CA-2012-104626"/>
    <x v="1"/>
    <d v="2012-09-01T00:00:00"/>
    <d v="2012-09-08T00:00:00"/>
    <x v="1"/>
    <s v="DR-12940"/>
    <x v="660"/>
    <x v="2"/>
    <s v="United States"/>
    <s v="Franklin"/>
    <x v="31"/>
    <n v="2038"/>
    <x v="3"/>
    <s v="OFF-ST-10003208"/>
    <x v="1"/>
    <s v="Storage"/>
    <x v="243"/>
    <n v="1088.76"/>
    <n v="6"/>
    <n v="0"/>
    <n v="315.74039999999985"/>
    <s v="Sep"/>
    <x v="11"/>
    <n v="0"/>
  </r>
  <r>
    <n v="2820"/>
    <s v="CA-2013-160500"/>
    <x v="0"/>
    <d v="2013-05-06T00:00:00"/>
    <d v="2013-05-09T00:00:00"/>
    <x v="2"/>
    <s v="DM-13015"/>
    <x v="661"/>
    <x v="0"/>
    <s v="United States"/>
    <s v="Encinitas"/>
    <x v="1"/>
    <n v="92024"/>
    <x v="1"/>
    <s v="OFF-BI-10003784"/>
    <x v="1"/>
    <s v="Binders"/>
    <x v="1314"/>
    <n v="6.7200000000000006"/>
    <n v="5"/>
    <n v="0.2"/>
    <n v="2.351999999999999"/>
    <s v="May"/>
    <x v="35"/>
    <n v="1"/>
  </r>
  <r>
    <n v="2821"/>
    <s v="CA-2013-160500"/>
    <x v="0"/>
    <d v="2013-05-06T00:00:00"/>
    <d v="2013-05-09T00:00:00"/>
    <x v="2"/>
    <s v="DM-13015"/>
    <x v="661"/>
    <x v="0"/>
    <s v="United States"/>
    <s v="Encinitas"/>
    <x v="1"/>
    <n v="92024"/>
    <x v="1"/>
    <s v="FUR-TA-10003748"/>
    <x v="0"/>
    <s v="Tables"/>
    <x v="208"/>
    <n v="298.77600000000001"/>
    <n v="3"/>
    <n v="0.2"/>
    <n v="7.4693999999999932"/>
    <s v="May"/>
    <x v="35"/>
    <n v="0"/>
  </r>
  <r>
    <n v="2822"/>
    <s v="CA-2014-100202"/>
    <x v="3"/>
    <d v="2014-01-01T00:00:00"/>
    <d v="2014-01-06T00:00:00"/>
    <x v="1"/>
    <s v="BD-11620"/>
    <x v="379"/>
    <x v="0"/>
    <s v="United States"/>
    <s v="Anaheim"/>
    <x v="1"/>
    <n v="92804"/>
    <x v="1"/>
    <s v="TEC-PH-10002563"/>
    <x v="2"/>
    <s v="Phones"/>
    <x v="201"/>
    <n v="302.37599999999998"/>
    <n v="3"/>
    <n v="0.2"/>
    <n v="22.678200000000018"/>
    <s v="Jan"/>
    <x v="44"/>
    <n v="1"/>
  </r>
  <r>
    <n v="2823"/>
    <s v="CA-2014-131016"/>
    <x v="3"/>
    <d v="2014-09-19T00:00:00"/>
    <d v="2014-09-21T00:00:00"/>
    <x v="2"/>
    <s v="DC-12850"/>
    <x v="419"/>
    <x v="0"/>
    <s v="United States"/>
    <s v="Arlington"/>
    <x v="5"/>
    <n v="76017"/>
    <x v="2"/>
    <s v="OFF-AR-10000122"/>
    <x v="1"/>
    <s v="Art"/>
    <x v="308"/>
    <n v="8.9280000000000008"/>
    <n v="2"/>
    <n v="0.2"/>
    <n v="0.55799999999999894"/>
    <s v="Sep"/>
    <x v="15"/>
    <n v="1"/>
  </r>
  <r>
    <n v="2824"/>
    <s v="CA-2014-131016"/>
    <x v="3"/>
    <d v="2014-09-19T00:00:00"/>
    <d v="2014-09-21T00:00:00"/>
    <x v="2"/>
    <s v="DC-12850"/>
    <x v="419"/>
    <x v="0"/>
    <s v="United States"/>
    <s v="Arlington"/>
    <x v="5"/>
    <n v="76017"/>
    <x v="2"/>
    <s v="OFF-ST-10000352"/>
    <x v="1"/>
    <s v="Storage"/>
    <x v="1049"/>
    <n v="47.584000000000003"/>
    <n v="2"/>
    <n v="0.2"/>
    <n v="-2.9739999999999966"/>
    <s v="Sep"/>
    <x v="15"/>
    <n v="0"/>
  </r>
  <r>
    <n v="2825"/>
    <s v="US-2011-112914"/>
    <x v="2"/>
    <d v="2011-09-25T00:00:00"/>
    <d v="2011-09-30T00:00:00"/>
    <x v="1"/>
    <s v="MT-18070"/>
    <x v="192"/>
    <x v="2"/>
    <s v="United States"/>
    <s v="Houston"/>
    <x v="5"/>
    <n v="77041"/>
    <x v="2"/>
    <s v="OFF-PA-10003270"/>
    <x v="1"/>
    <s v="Paper"/>
    <x v="1415"/>
    <n v="33.792000000000002"/>
    <n v="8"/>
    <n v="0.2"/>
    <n v="10.559999999999999"/>
    <s v="Sep"/>
    <x v="30"/>
    <n v="1"/>
  </r>
  <r>
    <n v="2826"/>
    <s v="US-2011-112914"/>
    <x v="2"/>
    <d v="2011-09-25T00:00:00"/>
    <d v="2011-09-30T00:00:00"/>
    <x v="1"/>
    <s v="MT-18070"/>
    <x v="192"/>
    <x v="2"/>
    <s v="United States"/>
    <s v="Houston"/>
    <x v="5"/>
    <n v="77041"/>
    <x v="2"/>
    <s v="FUR-BO-10003272"/>
    <x v="0"/>
    <s v="Bookcases"/>
    <x v="582"/>
    <n v="300.53279999999995"/>
    <n v="2"/>
    <n v="0.32"/>
    <n v="-97.23120000000003"/>
    <s v="Sep"/>
    <x v="30"/>
    <n v="0"/>
  </r>
  <r>
    <n v="2827"/>
    <s v="US-2011-112914"/>
    <x v="2"/>
    <d v="2011-09-25T00:00:00"/>
    <d v="2011-09-30T00:00:00"/>
    <x v="1"/>
    <s v="MT-18070"/>
    <x v="192"/>
    <x v="2"/>
    <s v="United States"/>
    <s v="Houston"/>
    <x v="5"/>
    <n v="77041"/>
    <x v="2"/>
    <s v="OFF-BI-10002982"/>
    <x v="1"/>
    <s v="Binders"/>
    <x v="1258"/>
    <n v="2.7239999999999993"/>
    <n v="2"/>
    <n v="0.8"/>
    <n v="-4.3584000000000014"/>
    <s v="Sep"/>
    <x v="30"/>
    <n v="0"/>
  </r>
  <r>
    <n v="2828"/>
    <s v="US-2011-112914"/>
    <x v="2"/>
    <d v="2011-09-25T00:00:00"/>
    <d v="2011-09-30T00:00:00"/>
    <x v="1"/>
    <s v="MT-18070"/>
    <x v="192"/>
    <x v="2"/>
    <s v="United States"/>
    <s v="Houston"/>
    <x v="5"/>
    <n v="77041"/>
    <x v="2"/>
    <s v="OFF-EN-10001509"/>
    <x v="1"/>
    <s v="Envelopes"/>
    <x v="29"/>
    <n v="3.2640000000000002"/>
    <n v="2"/>
    <n v="0.2"/>
    <n v="1.1015999999999997"/>
    <s v="Sep"/>
    <x v="30"/>
    <n v="0"/>
  </r>
  <r>
    <n v="2829"/>
    <s v="CA-2013-124149"/>
    <x v="0"/>
    <d v="2013-04-24T00:00:00"/>
    <d v="2013-04-27T00:00:00"/>
    <x v="2"/>
    <s v="MJ-17740"/>
    <x v="77"/>
    <x v="0"/>
    <s v="United States"/>
    <s v="Lancaster"/>
    <x v="24"/>
    <n v="43130"/>
    <x v="3"/>
    <s v="OFF-PA-10002421"/>
    <x v="1"/>
    <s v="Paper"/>
    <x v="1416"/>
    <n v="108.33600000000001"/>
    <n v="6"/>
    <n v="0.2"/>
    <n v="37.917599999999993"/>
    <s v="Apr"/>
    <x v="25"/>
    <n v="1"/>
  </r>
  <r>
    <n v="2830"/>
    <s v="CA-2013-124149"/>
    <x v="0"/>
    <d v="2013-04-24T00:00:00"/>
    <d v="2013-04-27T00:00:00"/>
    <x v="2"/>
    <s v="MJ-17740"/>
    <x v="77"/>
    <x v="0"/>
    <s v="United States"/>
    <s v="Lancaster"/>
    <x v="24"/>
    <n v="43130"/>
    <x v="3"/>
    <s v="OFF-ST-10000760"/>
    <x v="1"/>
    <s v="Storage"/>
    <x v="4"/>
    <n v="55.92"/>
    <n v="5"/>
    <n v="0.2"/>
    <n v="6.2910000000000004"/>
    <s v="Apr"/>
    <x v="25"/>
    <n v="0"/>
  </r>
  <r>
    <n v="2831"/>
    <s v="CA-2013-124149"/>
    <x v="0"/>
    <d v="2013-04-24T00:00:00"/>
    <d v="2013-04-27T00:00:00"/>
    <x v="2"/>
    <s v="MJ-17740"/>
    <x v="77"/>
    <x v="0"/>
    <s v="United States"/>
    <s v="Lancaster"/>
    <x v="24"/>
    <n v="43130"/>
    <x v="3"/>
    <s v="OFF-PA-10002923"/>
    <x v="1"/>
    <s v="Paper"/>
    <x v="1417"/>
    <n v="78.304000000000002"/>
    <n v="2"/>
    <n v="0.2"/>
    <n v="29.363999999999997"/>
    <s v="Apr"/>
    <x v="25"/>
    <n v="0"/>
  </r>
  <r>
    <n v="2832"/>
    <s v="CA-2011-148915"/>
    <x v="2"/>
    <d v="2011-11-01T00:00:00"/>
    <d v="2011-11-05T00:00:00"/>
    <x v="1"/>
    <s v="ND-18370"/>
    <x v="444"/>
    <x v="0"/>
    <s v="United States"/>
    <s v="Portland"/>
    <x v="21"/>
    <n v="97206"/>
    <x v="1"/>
    <s v="OFF-ST-10001128"/>
    <x v="1"/>
    <s v="Storage"/>
    <x v="1418"/>
    <n v="443.92"/>
    <n v="5"/>
    <n v="0.2"/>
    <n v="-94.33299999999997"/>
    <s v="Nov"/>
    <x v="7"/>
    <n v="1"/>
  </r>
  <r>
    <n v="2833"/>
    <s v="CA-2011-148915"/>
    <x v="2"/>
    <d v="2011-11-01T00:00:00"/>
    <d v="2011-11-05T00:00:00"/>
    <x v="1"/>
    <s v="ND-18370"/>
    <x v="444"/>
    <x v="0"/>
    <s v="United States"/>
    <s v="Portland"/>
    <x v="21"/>
    <n v="97206"/>
    <x v="1"/>
    <s v="TEC-PH-10000673"/>
    <x v="2"/>
    <s v="Phones"/>
    <x v="1396"/>
    <n v="155.976"/>
    <n v="3"/>
    <n v="0.2"/>
    <n v="54.5916"/>
    <s v="Nov"/>
    <x v="7"/>
    <n v="0"/>
  </r>
  <r>
    <n v="2834"/>
    <s v="CA-2014-134649"/>
    <x v="3"/>
    <d v="2014-01-27T00:00:00"/>
    <d v="2014-02-01T00:00:00"/>
    <x v="0"/>
    <s v="CA-11965"/>
    <x v="662"/>
    <x v="1"/>
    <s v="United States"/>
    <s v="Hoover"/>
    <x v="19"/>
    <n v="35244"/>
    <x v="0"/>
    <s v="OFF-AR-10001547"/>
    <x v="1"/>
    <s v="Art"/>
    <x v="147"/>
    <n v="15.469999999999999"/>
    <n v="7"/>
    <n v="0"/>
    <n v="4.1768999999999998"/>
    <s v="Jan"/>
    <x v="44"/>
    <n v="1"/>
  </r>
  <r>
    <n v="2835"/>
    <s v="CA-2014-134649"/>
    <x v="3"/>
    <d v="2014-01-27T00:00:00"/>
    <d v="2014-02-01T00:00:00"/>
    <x v="0"/>
    <s v="CA-11965"/>
    <x v="662"/>
    <x v="1"/>
    <s v="United States"/>
    <s v="Hoover"/>
    <x v="19"/>
    <n v="35244"/>
    <x v="0"/>
    <s v="OFF-BI-10001890"/>
    <x v="1"/>
    <s v="Binders"/>
    <x v="174"/>
    <n v="7.16"/>
    <n v="2"/>
    <n v="0"/>
    <n v="3.4367999999999999"/>
    <s v="Jan"/>
    <x v="44"/>
    <n v="0"/>
  </r>
  <r>
    <n v="2836"/>
    <s v="CA-2014-110842"/>
    <x v="3"/>
    <d v="2014-11-12T00:00:00"/>
    <d v="2014-11-17T00:00:00"/>
    <x v="1"/>
    <s v="GA-14725"/>
    <x v="315"/>
    <x v="0"/>
    <s v="United States"/>
    <s v="Los Angeles"/>
    <x v="1"/>
    <n v="90036"/>
    <x v="1"/>
    <s v="OFF-AP-10003971"/>
    <x v="1"/>
    <s v="Appliances"/>
    <x v="914"/>
    <n v="10.89"/>
    <n v="1"/>
    <n v="0"/>
    <n v="2.8314000000000004"/>
    <s v="Nov"/>
    <x v="23"/>
    <n v="1"/>
  </r>
  <r>
    <n v="2837"/>
    <s v="CA-2014-110842"/>
    <x v="3"/>
    <d v="2014-11-12T00:00:00"/>
    <d v="2014-11-17T00:00:00"/>
    <x v="1"/>
    <s v="GA-14725"/>
    <x v="315"/>
    <x v="0"/>
    <s v="United States"/>
    <s v="Los Angeles"/>
    <x v="1"/>
    <n v="90036"/>
    <x v="1"/>
    <s v="OFF-PA-10000520"/>
    <x v="1"/>
    <s v="Paper"/>
    <x v="1419"/>
    <n v="19.440000000000001"/>
    <n v="3"/>
    <n v="0"/>
    <n v="9.3312000000000008"/>
    <s v="Nov"/>
    <x v="23"/>
    <n v="0"/>
  </r>
  <r>
    <n v="2838"/>
    <s v="CA-2014-110842"/>
    <x v="3"/>
    <d v="2014-11-12T00:00:00"/>
    <d v="2014-11-17T00:00:00"/>
    <x v="1"/>
    <s v="GA-14725"/>
    <x v="315"/>
    <x v="0"/>
    <s v="United States"/>
    <s v="Los Angeles"/>
    <x v="1"/>
    <n v="90036"/>
    <x v="1"/>
    <s v="OFF-BI-10000977"/>
    <x v="1"/>
    <s v="Binders"/>
    <x v="982"/>
    <n v="121.6"/>
    <n v="5"/>
    <n v="0.2"/>
    <n v="39.519999999999989"/>
    <s v="Nov"/>
    <x v="23"/>
    <n v="0"/>
  </r>
  <r>
    <n v="2839"/>
    <s v="CA-2013-147368"/>
    <x v="0"/>
    <d v="2013-06-10T00:00:00"/>
    <d v="2013-06-13T00:00:00"/>
    <x v="2"/>
    <s v="TC-21295"/>
    <x v="646"/>
    <x v="0"/>
    <s v="United States"/>
    <s v="Tallahassee"/>
    <x v="2"/>
    <n v="32303"/>
    <x v="0"/>
    <s v="TEC-MA-10002178"/>
    <x v="2"/>
    <s v="Machines"/>
    <x v="930"/>
    <n v="695.7"/>
    <n v="2"/>
    <n v="0.5"/>
    <n v="-27.827999999999975"/>
    <s v="Jun"/>
    <x v="1"/>
    <n v="1"/>
  </r>
  <r>
    <n v="2840"/>
    <s v="US-2012-104185"/>
    <x v="1"/>
    <d v="2012-09-03T00:00:00"/>
    <d v="2012-09-08T00:00:00"/>
    <x v="0"/>
    <s v="JB-15400"/>
    <x v="80"/>
    <x v="1"/>
    <s v="United States"/>
    <s v="New York City"/>
    <x v="15"/>
    <n v="10009"/>
    <x v="3"/>
    <s v="OFF-ST-10001526"/>
    <x v="1"/>
    <s v="Storage"/>
    <x v="764"/>
    <n v="120.33"/>
    <n v="1"/>
    <n v="0"/>
    <n v="31.285799999999995"/>
    <s v="Sep"/>
    <x v="11"/>
    <n v="1"/>
  </r>
  <r>
    <n v="2841"/>
    <s v="US-2011-125521"/>
    <x v="2"/>
    <d v="2011-03-14T00:00:00"/>
    <d v="2011-03-19T00:00:00"/>
    <x v="1"/>
    <s v="CK-12325"/>
    <x v="278"/>
    <x v="2"/>
    <s v="United States"/>
    <s v="Chesapeake"/>
    <x v="17"/>
    <n v="23320"/>
    <x v="0"/>
    <s v="FUR-CH-10003379"/>
    <x v="0"/>
    <s v="Chairs"/>
    <x v="459"/>
    <n v="1139.92"/>
    <n v="4"/>
    <n v="0"/>
    <n v="284.98"/>
    <s v="Mar"/>
    <x v="34"/>
    <n v="1"/>
  </r>
  <r>
    <n v="2842"/>
    <s v="US-2014-135062"/>
    <x v="3"/>
    <d v="2014-09-01T00:00:00"/>
    <d v="2014-09-05T00:00:00"/>
    <x v="0"/>
    <s v="RL-19615"/>
    <x v="210"/>
    <x v="0"/>
    <s v="United States"/>
    <s v="Fayetteville"/>
    <x v="3"/>
    <n v="28314"/>
    <x v="0"/>
    <s v="OFF-PA-10000100"/>
    <x v="1"/>
    <s v="Paper"/>
    <x v="825"/>
    <n v="229.54400000000001"/>
    <n v="7"/>
    <n v="0.2"/>
    <n v="83.209699999999998"/>
    <s v="Sep"/>
    <x v="15"/>
    <n v="1"/>
  </r>
  <r>
    <n v="2843"/>
    <s v="CA-2014-135650"/>
    <x v="3"/>
    <d v="2014-03-24T00:00:00"/>
    <d v="2014-03-28T00:00:00"/>
    <x v="1"/>
    <s v="AC-10660"/>
    <x v="663"/>
    <x v="0"/>
    <s v="United States"/>
    <s v="Huntsville"/>
    <x v="5"/>
    <n v="77340"/>
    <x v="2"/>
    <s v="OFF-ST-10001809"/>
    <x v="1"/>
    <s v="Storage"/>
    <x v="430"/>
    <n v="143.72800000000001"/>
    <n v="2"/>
    <n v="0.2"/>
    <n v="-32.338800000000006"/>
    <s v="Mar"/>
    <x v="42"/>
    <n v="1"/>
  </r>
  <r>
    <n v="2844"/>
    <s v="CA-2014-112865"/>
    <x v="3"/>
    <d v="2014-05-19T00:00:00"/>
    <d v="2014-05-23T00:00:00"/>
    <x v="1"/>
    <s v="BH-11710"/>
    <x v="3"/>
    <x v="0"/>
    <s v="United States"/>
    <s v="Philadelphia"/>
    <x v="9"/>
    <n v="19140"/>
    <x v="3"/>
    <s v="TEC-AC-10000387"/>
    <x v="2"/>
    <s v="Accessories"/>
    <x v="1350"/>
    <n v="36.048000000000002"/>
    <n v="3"/>
    <n v="0.2"/>
    <n v="-0.90120000000000111"/>
    <s v="May"/>
    <x v="24"/>
    <n v="1"/>
  </r>
  <r>
    <n v="2845"/>
    <s v="US-2013-162852"/>
    <x v="0"/>
    <d v="2013-12-28T00:00:00"/>
    <d v="2014-01-01T00:00:00"/>
    <x v="1"/>
    <s v="BG-11695"/>
    <x v="410"/>
    <x v="1"/>
    <s v="United States"/>
    <s v="Woodstock"/>
    <x v="10"/>
    <n v="60098"/>
    <x v="2"/>
    <s v="FUR-CH-10004853"/>
    <x v="0"/>
    <s v="Chairs"/>
    <x v="526"/>
    <n v="845.48799999999994"/>
    <n v="8"/>
    <n v="0.3"/>
    <n v="-12.078400000000101"/>
    <s v="Dec"/>
    <x v="5"/>
    <n v="1"/>
  </r>
  <r>
    <n v="2846"/>
    <s v="CA-2014-138163"/>
    <x v="3"/>
    <d v="2014-11-18T00:00:00"/>
    <d v="2014-11-21T00:00:00"/>
    <x v="2"/>
    <s v="XP-21865"/>
    <x v="190"/>
    <x v="0"/>
    <s v="United States"/>
    <s v="Everett"/>
    <x v="31"/>
    <n v="2149"/>
    <x v="3"/>
    <s v="OFF-AR-10001958"/>
    <x v="1"/>
    <s v="Art"/>
    <x v="206"/>
    <n v="50.94"/>
    <n v="3"/>
    <n v="0"/>
    <n v="14.263200000000001"/>
    <s v="Nov"/>
    <x v="23"/>
    <n v="1"/>
  </r>
  <r>
    <n v="2847"/>
    <s v="CA-2014-152093"/>
    <x v="3"/>
    <d v="2014-09-11T00:00:00"/>
    <d v="2014-09-16T00:00:00"/>
    <x v="1"/>
    <s v="SN-20560"/>
    <x v="381"/>
    <x v="2"/>
    <s v="United States"/>
    <s v="Chicago"/>
    <x v="10"/>
    <n v="60653"/>
    <x v="2"/>
    <s v="OFF-BI-10003527"/>
    <x v="1"/>
    <s v="Binders"/>
    <x v="446"/>
    <n v="762.59399999999982"/>
    <n v="3"/>
    <n v="0.8"/>
    <n v="-1143.8910000000001"/>
    <s v="Sep"/>
    <x v="15"/>
    <n v="1"/>
  </r>
  <r>
    <n v="2848"/>
    <s v="CA-2014-157854"/>
    <x v="3"/>
    <d v="2014-04-09T00:00:00"/>
    <d v="2014-04-16T00:00:00"/>
    <x v="1"/>
    <s v="DM-13345"/>
    <x v="664"/>
    <x v="1"/>
    <s v="United States"/>
    <s v="Roswell"/>
    <x v="32"/>
    <n v="30076"/>
    <x v="0"/>
    <s v="FUR-FU-10003832"/>
    <x v="0"/>
    <s v="Furnishings"/>
    <x v="1420"/>
    <n v="56.28"/>
    <n v="6"/>
    <n v="0"/>
    <n v="15.758400000000002"/>
    <s v="Apr"/>
    <x v="4"/>
    <n v="1"/>
  </r>
  <r>
    <n v="2849"/>
    <s v="CA-2014-157854"/>
    <x v="3"/>
    <d v="2014-04-09T00:00:00"/>
    <d v="2014-04-16T00:00:00"/>
    <x v="1"/>
    <s v="DM-13345"/>
    <x v="664"/>
    <x v="1"/>
    <s v="United States"/>
    <s v="Roswell"/>
    <x v="32"/>
    <n v="30076"/>
    <x v="0"/>
    <s v="OFF-BI-10001359"/>
    <x v="1"/>
    <s v="Binders"/>
    <x v="1153"/>
    <n v="2690.9700000000003"/>
    <n v="3"/>
    <n v="0"/>
    <n v="1264.7558999999999"/>
    <s v="Apr"/>
    <x v="4"/>
    <n v="0"/>
  </r>
  <r>
    <n v="2850"/>
    <s v="CA-2013-123617"/>
    <x v="0"/>
    <d v="2013-11-29T00:00:00"/>
    <d v="2013-12-04T00:00:00"/>
    <x v="1"/>
    <s v="AJ-10780"/>
    <x v="321"/>
    <x v="1"/>
    <s v="United States"/>
    <s v="Palm Coast"/>
    <x v="2"/>
    <n v="32137"/>
    <x v="0"/>
    <s v="OFF-BI-10002976"/>
    <x v="1"/>
    <s v="Binders"/>
    <x v="849"/>
    <n v="7.4340000000000011"/>
    <n v="6"/>
    <n v="0.7"/>
    <n v="-5.6993999999999971"/>
    <s v="Nov"/>
    <x v="0"/>
    <n v="1"/>
  </r>
  <r>
    <n v="2851"/>
    <s v="US-2013-128293"/>
    <x v="0"/>
    <d v="2013-06-03T00:00:00"/>
    <d v="2013-06-06T00:00:00"/>
    <x v="2"/>
    <s v="KC-16255"/>
    <x v="346"/>
    <x v="1"/>
    <s v="United States"/>
    <s v="Philadelphia"/>
    <x v="9"/>
    <n v="19120"/>
    <x v="3"/>
    <s v="OFF-ST-10000736"/>
    <x v="1"/>
    <s v="Storage"/>
    <x v="455"/>
    <n v="64.784000000000006"/>
    <n v="1"/>
    <n v="0.2"/>
    <n v="-12.956800000000005"/>
    <s v="Jun"/>
    <x v="1"/>
    <n v="1"/>
  </r>
  <r>
    <n v="2852"/>
    <s v="CA-2014-107342"/>
    <x v="3"/>
    <d v="2014-12-18T00:00:00"/>
    <d v="2014-12-23T00:00:00"/>
    <x v="1"/>
    <s v="VF-21715"/>
    <x v="665"/>
    <x v="2"/>
    <s v="United States"/>
    <s v="Columbus"/>
    <x v="14"/>
    <n v="47201"/>
    <x v="2"/>
    <s v="OFF-PA-10001745"/>
    <x v="1"/>
    <s v="Paper"/>
    <x v="720"/>
    <n v="28.16"/>
    <n v="4"/>
    <n v="0"/>
    <n v="13.235199999999999"/>
    <s v="Dec"/>
    <x v="22"/>
    <n v="1"/>
  </r>
  <r>
    <n v="2853"/>
    <s v="CA-2013-136371"/>
    <x v="0"/>
    <d v="2013-03-20T00:00:00"/>
    <d v="2013-03-22T00:00:00"/>
    <x v="0"/>
    <s v="SV-20935"/>
    <x v="603"/>
    <x v="0"/>
    <s v="United States"/>
    <s v="Oceanside"/>
    <x v="15"/>
    <n v="11572"/>
    <x v="3"/>
    <s v="FUR-FU-10000409"/>
    <x v="0"/>
    <s v="Furnishings"/>
    <x v="1421"/>
    <n v="14.98"/>
    <n v="1"/>
    <n v="0"/>
    <n v="6.8908000000000005"/>
    <s v="Mar"/>
    <x v="17"/>
    <n v="1"/>
  </r>
  <r>
    <n v="2854"/>
    <s v="CA-2013-136371"/>
    <x v="0"/>
    <d v="2013-03-20T00:00:00"/>
    <d v="2013-03-22T00:00:00"/>
    <x v="0"/>
    <s v="SV-20935"/>
    <x v="603"/>
    <x v="0"/>
    <s v="United States"/>
    <s v="Oceanside"/>
    <x v="15"/>
    <n v="11572"/>
    <x v="3"/>
    <s v="FUR-FU-10000221"/>
    <x v="0"/>
    <s v="Furnishings"/>
    <x v="529"/>
    <n v="20.32"/>
    <n v="4"/>
    <n v="0"/>
    <n v="6.9087999999999994"/>
    <s v="Mar"/>
    <x v="17"/>
    <n v="0"/>
  </r>
  <r>
    <n v="2855"/>
    <s v="CA-2014-137344"/>
    <x v="3"/>
    <d v="2014-08-21T00:00:00"/>
    <d v="2014-08-21T00:00:00"/>
    <x v="3"/>
    <s v="EM-13810"/>
    <x v="613"/>
    <x v="1"/>
    <s v="United States"/>
    <s v="Franklin"/>
    <x v="31"/>
    <n v="2038"/>
    <x v="3"/>
    <s v="OFF-ST-10000344"/>
    <x v="1"/>
    <s v="Storage"/>
    <x v="1013"/>
    <n v="40.29"/>
    <n v="3"/>
    <n v="0"/>
    <n v="10.475399999999999"/>
    <s v="Aug"/>
    <x v="43"/>
    <n v="1"/>
  </r>
  <r>
    <n v="2856"/>
    <s v="CA-2014-169810"/>
    <x v="3"/>
    <d v="2014-07-26T00:00:00"/>
    <d v="2014-08-01T00:00:00"/>
    <x v="1"/>
    <s v="RB-19360"/>
    <x v="181"/>
    <x v="0"/>
    <s v="United States"/>
    <s v="Sioux Falls"/>
    <x v="44"/>
    <n v="57103"/>
    <x v="2"/>
    <s v="OFF-LA-10003663"/>
    <x v="1"/>
    <s v="Labels"/>
    <x v="1364"/>
    <n v="20.23"/>
    <n v="7"/>
    <n v="0"/>
    <n v="9.5081000000000007"/>
    <s v="Jul"/>
    <x v="10"/>
    <n v="1"/>
  </r>
  <r>
    <n v="2857"/>
    <s v="CA-2013-128594"/>
    <x v="0"/>
    <d v="2013-08-27T00:00:00"/>
    <d v="2013-08-30T00:00:00"/>
    <x v="2"/>
    <s v="DJ-13510"/>
    <x v="137"/>
    <x v="1"/>
    <s v="United States"/>
    <s v="San Diego"/>
    <x v="1"/>
    <n v="92037"/>
    <x v="1"/>
    <s v="FUR-CH-10001215"/>
    <x v="0"/>
    <s v="Chairs"/>
    <x v="440"/>
    <n v="1603.1360000000002"/>
    <n v="4"/>
    <n v="0.2"/>
    <n v="100.19599999999997"/>
    <s v="Aug"/>
    <x v="28"/>
    <n v="1"/>
  </r>
  <r>
    <n v="2858"/>
    <s v="CA-2013-154690"/>
    <x v="0"/>
    <d v="2013-08-16T00:00:00"/>
    <d v="2013-08-18T00:00:00"/>
    <x v="0"/>
    <s v="CC-12370"/>
    <x v="666"/>
    <x v="0"/>
    <s v="United States"/>
    <s v="Fayetteville"/>
    <x v="3"/>
    <n v="28314"/>
    <x v="0"/>
    <s v="FUR-CH-10000988"/>
    <x v="0"/>
    <s v="Chairs"/>
    <x v="1132"/>
    <n v="225.29600000000002"/>
    <n v="2"/>
    <n v="0.2"/>
    <n v="22.529599999999995"/>
    <s v="Aug"/>
    <x v="28"/>
    <n v="1"/>
  </r>
  <r>
    <n v="2859"/>
    <s v="CA-2014-138975"/>
    <x v="3"/>
    <d v="2014-05-20T00:00:00"/>
    <d v="2014-05-24T00:00:00"/>
    <x v="1"/>
    <s v="SC-20380"/>
    <x v="618"/>
    <x v="0"/>
    <s v="United States"/>
    <s v="Atlanta"/>
    <x v="32"/>
    <n v="30318"/>
    <x v="0"/>
    <s v="TEC-AC-10003441"/>
    <x v="2"/>
    <s v="Accessories"/>
    <x v="652"/>
    <n v="67.8"/>
    <n v="4"/>
    <n v="0"/>
    <n v="4.0679999999999978"/>
    <s v="May"/>
    <x v="24"/>
    <n v="1"/>
  </r>
  <r>
    <n v="2860"/>
    <s v="CA-2014-138975"/>
    <x v="3"/>
    <d v="2014-05-20T00:00:00"/>
    <d v="2014-05-24T00:00:00"/>
    <x v="1"/>
    <s v="SC-20380"/>
    <x v="618"/>
    <x v="0"/>
    <s v="United States"/>
    <s v="Atlanta"/>
    <x v="32"/>
    <n v="30318"/>
    <x v="0"/>
    <s v="TEC-PH-10004389"/>
    <x v="2"/>
    <s v="Phones"/>
    <x v="1422"/>
    <n v="377.96999999999997"/>
    <n v="3"/>
    <n v="0"/>
    <n v="98.272200000000012"/>
    <s v="May"/>
    <x v="24"/>
    <n v="0"/>
  </r>
  <r>
    <n v="2861"/>
    <s v="CA-2014-138975"/>
    <x v="3"/>
    <d v="2014-05-20T00:00:00"/>
    <d v="2014-05-24T00:00:00"/>
    <x v="1"/>
    <s v="SC-20380"/>
    <x v="618"/>
    <x v="0"/>
    <s v="United States"/>
    <s v="Atlanta"/>
    <x v="32"/>
    <n v="30318"/>
    <x v="0"/>
    <s v="FUR-BO-10004695"/>
    <x v="0"/>
    <s v="Bookcases"/>
    <x v="198"/>
    <n v="1628.82"/>
    <n v="9"/>
    <n v="0"/>
    <n v="374.62859999999989"/>
    <s v="May"/>
    <x v="24"/>
    <n v="0"/>
  </r>
  <r>
    <n v="2862"/>
    <s v="CA-2014-138975"/>
    <x v="3"/>
    <d v="2014-05-20T00:00:00"/>
    <d v="2014-05-24T00:00:00"/>
    <x v="1"/>
    <s v="SC-20380"/>
    <x v="618"/>
    <x v="0"/>
    <s v="United States"/>
    <s v="Atlanta"/>
    <x v="32"/>
    <n v="30318"/>
    <x v="0"/>
    <s v="OFF-PA-10000100"/>
    <x v="1"/>
    <s v="Paper"/>
    <x v="825"/>
    <n v="286.93"/>
    <n v="7"/>
    <n v="0"/>
    <n v="140.59569999999999"/>
    <s v="May"/>
    <x v="24"/>
    <n v="0"/>
  </r>
  <r>
    <n v="2863"/>
    <s v="CA-2014-106537"/>
    <x v="3"/>
    <d v="2014-08-13T00:00:00"/>
    <d v="2014-08-18T00:00:00"/>
    <x v="1"/>
    <s v="RH-19495"/>
    <x v="302"/>
    <x v="0"/>
    <s v="United States"/>
    <s v="Orlando"/>
    <x v="2"/>
    <n v="32839"/>
    <x v="0"/>
    <s v="OFF-PA-10000223"/>
    <x v="1"/>
    <s v="Paper"/>
    <x v="1374"/>
    <n v="20.736000000000004"/>
    <n v="4"/>
    <n v="0.2"/>
    <n v="7.2576000000000001"/>
    <s v="Aug"/>
    <x v="43"/>
    <n v="1"/>
  </r>
  <r>
    <n v="2864"/>
    <s v="US-2014-103828"/>
    <x v="3"/>
    <d v="2014-08-14T00:00:00"/>
    <d v="2014-08-14T00:00:00"/>
    <x v="3"/>
    <s v="JK-15370"/>
    <x v="271"/>
    <x v="0"/>
    <s v="United States"/>
    <s v="San Francisco"/>
    <x v="1"/>
    <n v="94122"/>
    <x v="1"/>
    <s v="OFF-ST-10001325"/>
    <x v="1"/>
    <s v="Storage"/>
    <x v="466"/>
    <n v="31.44"/>
    <n v="3"/>
    <n v="0"/>
    <n v="8.4888000000000012"/>
    <s v="Aug"/>
    <x v="43"/>
    <n v="1"/>
  </r>
  <r>
    <n v="2865"/>
    <s v="US-2014-103828"/>
    <x v="3"/>
    <d v="2014-08-14T00:00:00"/>
    <d v="2014-08-14T00:00:00"/>
    <x v="3"/>
    <s v="JK-15370"/>
    <x v="271"/>
    <x v="0"/>
    <s v="United States"/>
    <s v="San Francisco"/>
    <x v="1"/>
    <n v="94122"/>
    <x v="1"/>
    <s v="OFF-AP-10004249"/>
    <x v="1"/>
    <s v="Appliances"/>
    <x v="33"/>
    <n v="83.79"/>
    <n v="7"/>
    <n v="0"/>
    <n v="22.623299999999997"/>
    <s v="Aug"/>
    <x v="43"/>
    <n v="0"/>
  </r>
  <r>
    <n v="2866"/>
    <s v="US-2014-103828"/>
    <x v="3"/>
    <d v="2014-08-14T00:00:00"/>
    <d v="2014-08-14T00:00:00"/>
    <x v="3"/>
    <s v="JK-15370"/>
    <x v="271"/>
    <x v="0"/>
    <s v="United States"/>
    <s v="San Francisco"/>
    <x v="1"/>
    <n v="94122"/>
    <x v="1"/>
    <s v="OFF-AR-10000588"/>
    <x v="1"/>
    <s v="Art"/>
    <x v="393"/>
    <n v="59.519999999999996"/>
    <n v="3"/>
    <n v="0"/>
    <n v="15.475200000000001"/>
    <s v="Aug"/>
    <x v="43"/>
    <n v="0"/>
  </r>
  <r>
    <n v="2867"/>
    <s v="US-2014-103828"/>
    <x v="3"/>
    <d v="2014-08-14T00:00:00"/>
    <d v="2014-08-14T00:00:00"/>
    <x v="3"/>
    <s v="JK-15370"/>
    <x v="271"/>
    <x v="0"/>
    <s v="United States"/>
    <s v="San Francisco"/>
    <x v="1"/>
    <n v="94122"/>
    <x v="1"/>
    <s v="OFF-SU-10000946"/>
    <x v="1"/>
    <s v="Supplies"/>
    <x v="33"/>
    <n v="31.92"/>
    <n v="4"/>
    <n v="0"/>
    <n v="9.2567999999999984"/>
    <s v="Aug"/>
    <x v="43"/>
    <n v="0"/>
  </r>
  <r>
    <n v="2868"/>
    <s v="CA-2013-115588"/>
    <x v="0"/>
    <d v="2013-11-11T00:00:00"/>
    <d v="2013-11-13T00:00:00"/>
    <x v="0"/>
    <s v="AF-10885"/>
    <x v="314"/>
    <x v="0"/>
    <s v="United States"/>
    <s v="Toledo"/>
    <x v="24"/>
    <n v="43615"/>
    <x v="3"/>
    <s v="OFF-SU-10001225"/>
    <x v="1"/>
    <s v="Supplies"/>
    <x v="33"/>
    <n v="14.720000000000002"/>
    <n v="5"/>
    <n v="0.2"/>
    <n v="-3.3120000000000012"/>
    <s v="Nov"/>
    <x v="0"/>
    <n v="1"/>
  </r>
  <r>
    <n v="2869"/>
    <s v="CA-2013-115588"/>
    <x v="0"/>
    <d v="2013-11-11T00:00:00"/>
    <d v="2013-11-13T00:00:00"/>
    <x v="0"/>
    <s v="AF-10885"/>
    <x v="314"/>
    <x v="0"/>
    <s v="United States"/>
    <s v="Toledo"/>
    <x v="24"/>
    <n v="43615"/>
    <x v="3"/>
    <s v="OFF-ST-10001558"/>
    <x v="1"/>
    <s v="Storage"/>
    <x v="712"/>
    <n v="38.975999999999999"/>
    <n v="3"/>
    <n v="0.2"/>
    <n v="-2.4359999999999999"/>
    <s v="Nov"/>
    <x v="0"/>
    <n v="0"/>
  </r>
  <r>
    <n v="2870"/>
    <s v="CA-2014-143861"/>
    <x v="3"/>
    <d v="2014-06-13T00:00:00"/>
    <d v="2014-06-20T00:00:00"/>
    <x v="1"/>
    <s v="LC-16885"/>
    <x v="62"/>
    <x v="0"/>
    <s v="United States"/>
    <s v="Saint Petersburg"/>
    <x v="2"/>
    <n v="33710"/>
    <x v="0"/>
    <s v="FUR-FU-10001546"/>
    <x v="0"/>
    <s v="Furnishings"/>
    <x v="1423"/>
    <n v="17.088000000000001"/>
    <n v="2"/>
    <n v="0.2"/>
    <n v="1.0679999999999996"/>
    <s v="Jun"/>
    <x v="27"/>
    <n v="1"/>
  </r>
  <r>
    <n v="2871"/>
    <s v="CA-2011-148040"/>
    <x v="2"/>
    <d v="2011-03-22T00:00:00"/>
    <d v="2011-03-26T00:00:00"/>
    <x v="1"/>
    <s v="BF-11275"/>
    <x v="667"/>
    <x v="1"/>
    <s v="United States"/>
    <s v="Tucson"/>
    <x v="16"/>
    <n v="85705"/>
    <x v="1"/>
    <s v="OFF-PA-10002581"/>
    <x v="1"/>
    <s v="Paper"/>
    <x v="1300"/>
    <n v="74.352000000000004"/>
    <n v="3"/>
    <n v="0.2"/>
    <n v="23.234999999999992"/>
    <s v="Mar"/>
    <x v="34"/>
    <n v="1"/>
  </r>
  <r>
    <n v="2872"/>
    <s v="CA-2011-148040"/>
    <x v="2"/>
    <d v="2011-03-22T00:00:00"/>
    <d v="2011-03-26T00:00:00"/>
    <x v="1"/>
    <s v="BF-11275"/>
    <x v="667"/>
    <x v="1"/>
    <s v="United States"/>
    <s v="Tucson"/>
    <x v="16"/>
    <n v="85705"/>
    <x v="1"/>
    <s v="FUR-CH-10001482"/>
    <x v="0"/>
    <s v="Chairs"/>
    <x v="536"/>
    <n v="314.35199999999998"/>
    <n v="3"/>
    <n v="0.2"/>
    <n v="-35.36460000000001"/>
    <s v="Mar"/>
    <x v="34"/>
    <n v="0"/>
  </r>
  <r>
    <n v="2873"/>
    <s v="CA-2014-135167"/>
    <x v="3"/>
    <d v="2014-06-16T00:00:00"/>
    <d v="2014-06-21T00:00:00"/>
    <x v="1"/>
    <s v="SC-20800"/>
    <x v="561"/>
    <x v="0"/>
    <s v="United States"/>
    <s v="Los Angeles"/>
    <x v="1"/>
    <n v="90036"/>
    <x v="1"/>
    <s v="OFF-AR-10002399"/>
    <x v="1"/>
    <s v="Art"/>
    <x v="316"/>
    <n v="4.26"/>
    <n v="1"/>
    <n v="0"/>
    <n v="1.7465999999999999"/>
    <s v="Jun"/>
    <x v="27"/>
    <n v="1"/>
  </r>
  <r>
    <n v="2874"/>
    <s v="CA-2014-137022"/>
    <x v="3"/>
    <d v="2014-11-17T00:00:00"/>
    <d v="2014-11-23T00:00:00"/>
    <x v="1"/>
    <s v="SW-20275"/>
    <x v="349"/>
    <x v="0"/>
    <s v="United States"/>
    <s v="San Diego"/>
    <x v="1"/>
    <n v="92105"/>
    <x v="1"/>
    <s v="OFF-ST-10001963"/>
    <x v="1"/>
    <s v="Storage"/>
    <x v="532"/>
    <n v="811.28"/>
    <n v="8"/>
    <n v="0"/>
    <n v="24.338399999999979"/>
    <s v="Nov"/>
    <x v="23"/>
    <n v="1"/>
  </r>
  <r>
    <n v="2875"/>
    <s v="US-2014-102638"/>
    <x v="3"/>
    <d v="2014-12-30T00:00:00"/>
    <d v="2015-01-01T00:00:00"/>
    <x v="2"/>
    <s v="MC-17845"/>
    <x v="266"/>
    <x v="0"/>
    <s v="United States"/>
    <s v="New York City"/>
    <x v="15"/>
    <n v="10035"/>
    <x v="3"/>
    <s v="OFF-FA-10002988"/>
    <x v="1"/>
    <s v="Fasteners"/>
    <x v="131"/>
    <n v="6.0299999999999994"/>
    <n v="3"/>
    <n v="0"/>
    <n v="2.9546999999999999"/>
    <s v="Dec"/>
    <x v="22"/>
    <n v="1"/>
  </r>
  <r>
    <n v="2876"/>
    <s v="US-2013-167339"/>
    <x v="0"/>
    <d v="2013-01-21T00:00:00"/>
    <d v="2013-01-23T00:00:00"/>
    <x v="0"/>
    <s v="TD-20995"/>
    <x v="143"/>
    <x v="0"/>
    <s v="United States"/>
    <s v="San Diego"/>
    <x v="1"/>
    <n v="92037"/>
    <x v="1"/>
    <s v="FUR-CH-10004289"/>
    <x v="0"/>
    <s v="Chairs"/>
    <x v="975"/>
    <n v="153.56800000000001"/>
    <n v="2"/>
    <n v="0.2"/>
    <n v="-5.758800000000015"/>
    <s v="Jan"/>
    <x v="12"/>
    <n v="1"/>
  </r>
  <r>
    <n v="2877"/>
    <s v="US-2013-167339"/>
    <x v="0"/>
    <d v="2013-01-21T00:00:00"/>
    <d v="2013-01-23T00:00:00"/>
    <x v="0"/>
    <s v="TD-20995"/>
    <x v="143"/>
    <x v="0"/>
    <s v="United States"/>
    <s v="San Diego"/>
    <x v="1"/>
    <n v="92037"/>
    <x v="1"/>
    <s v="FUR-CH-10000785"/>
    <x v="0"/>
    <s v="Chairs"/>
    <x v="320"/>
    <n v="1013.4879999999999"/>
    <n v="7"/>
    <n v="0.2"/>
    <n v="76.011600000000016"/>
    <s v="Jan"/>
    <x v="12"/>
    <n v="0"/>
  </r>
  <r>
    <n v="2878"/>
    <s v="CA-2013-152072"/>
    <x v="0"/>
    <d v="2013-01-15T00:00:00"/>
    <d v="2013-01-19T00:00:00"/>
    <x v="1"/>
    <s v="Dp-13240"/>
    <x v="656"/>
    <x v="2"/>
    <s v="United States"/>
    <s v="Westfield"/>
    <x v="30"/>
    <n v="7090"/>
    <x v="3"/>
    <s v="OFF-EN-10003040"/>
    <x v="1"/>
    <s v="Envelopes"/>
    <x v="1224"/>
    <n v="52.34"/>
    <n v="2"/>
    <n v="0"/>
    <n v="24.599800000000002"/>
    <s v="Jan"/>
    <x v="12"/>
    <n v="1"/>
  </r>
  <r>
    <n v="2879"/>
    <s v="CA-2013-152072"/>
    <x v="0"/>
    <d v="2013-01-15T00:00:00"/>
    <d v="2013-01-19T00:00:00"/>
    <x v="1"/>
    <s v="Dp-13240"/>
    <x v="656"/>
    <x v="2"/>
    <s v="United States"/>
    <s v="Westfield"/>
    <x v="30"/>
    <n v="7090"/>
    <x v="3"/>
    <s v="OFF-AR-10001573"/>
    <x v="1"/>
    <s v="Art"/>
    <x v="368"/>
    <n v="4.66"/>
    <n v="2"/>
    <n v="0"/>
    <n v="1.3513999999999995"/>
    <s v="Jan"/>
    <x v="12"/>
    <n v="0"/>
  </r>
  <r>
    <n v="2880"/>
    <s v="CA-2013-152072"/>
    <x v="0"/>
    <d v="2013-01-15T00:00:00"/>
    <d v="2013-01-19T00:00:00"/>
    <x v="1"/>
    <s v="Dp-13240"/>
    <x v="656"/>
    <x v="2"/>
    <s v="United States"/>
    <s v="Westfield"/>
    <x v="30"/>
    <n v="7090"/>
    <x v="3"/>
    <s v="TEC-AC-10000844"/>
    <x v="2"/>
    <s v="Accessories"/>
    <x v="106"/>
    <n v="254.96999999999997"/>
    <n v="3"/>
    <n v="0"/>
    <n v="91.789199999999994"/>
    <s v="Jan"/>
    <x v="12"/>
    <n v="0"/>
  </r>
  <r>
    <n v="2881"/>
    <s v="CA-2013-102932"/>
    <x v="0"/>
    <d v="2013-09-20T00:00:00"/>
    <d v="2013-09-24T00:00:00"/>
    <x v="0"/>
    <s v="SD-20485"/>
    <x v="174"/>
    <x v="2"/>
    <s v="United States"/>
    <s v="Orange"/>
    <x v="30"/>
    <n v="7050"/>
    <x v="3"/>
    <s v="OFF-BI-10000756"/>
    <x v="1"/>
    <s v="Binders"/>
    <x v="15"/>
    <n v="25.44"/>
    <n v="6"/>
    <n v="0"/>
    <n v="12.72"/>
    <s v="Sep"/>
    <x v="21"/>
    <n v="1"/>
  </r>
  <r>
    <n v="2882"/>
    <s v="CA-2013-102932"/>
    <x v="0"/>
    <d v="2013-09-20T00:00:00"/>
    <d v="2013-09-24T00:00:00"/>
    <x v="0"/>
    <s v="SD-20485"/>
    <x v="174"/>
    <x v="2"/>
    <s v="United States"/>
    <s v="Orange"/>
    <x v="30"/>
    <n v="7050"/>
    <x v="3"/>
    <s v="OFF-SU-10000381"/>
    <x v="1"/>
    <s v="Supplies"/>
    <x v="654"/>
    <n v="27.93"/>
    <n v="3"/>
    <n v="0"/>
    <n v="8.0996999999999986"/>
    <s v="Sep"/>
    <x v="21"/>
    <n v="0"/>
  </r>
  <r>
    <n v="2883"/>
    <s v="CA-2011-165540"/>
    <x v="2"/>
    <d v="2011-02-22T00:00:00"/>
    <d v="2011-02-26T00:00:00"/>
    <x v="1"/>
    <s v="TM-21010"/>
    <x v="612"/>
    <x v="0"/>
    <s v="United States"/>
    <s v="Woodstock"/>
    <x v="10"/>
    <n v="60098"/>
    <x v="2"/>
    <s v="OFF-BI-10004094"/>
    <x v="1"/>
    <s v="Binders"/>
    <x v="603"/>
    <n v="8.8499999999999979"/>
    <n v="5"/>
    <n v="0.8"/>
    <n v="-13.717499999999998"/>
    <s v="Feb"/>
    <x v="45"/>
    <n v="1"/>
  </r>
  <r>
    <n v="2884"/>
    <s v="CA-2013-130799"/>
    <x v="0"/>
    <d v="2013-11-12T00:00:00"/>
    <d v="2013-11-17T00:00:00"/>
    <x v="0"/>
    <s v="BK-11260"/>
    <x v="318"/>
    <x v="0"/>
    <s v="United States"/>
    <s v="San Francisco"/>
    <x v="1"/>
    <n v="94110"/>
    <x v="1"/>
    <s v="FUR-FU-10001852"/>
    <x v="0"/>
    <s v="Furnishings"/>
    <x v="837"/>
    <n v="6.96"/>
    <n v="4"/>
    <n v="0"/>
    <n v="2.2271999999999998"/>
    <s v="Nov"/>
    <x v="0"/>
    <n v="1"/>
  </r>
  <r>
    <n v="2885"/>
    <s v="CA-2013-164483"/>
    <x v="0"/>
    <d v="2013-01-30T00:00:00"/>
    <d v="2013-02-03T00:00:00"/>
    <x v="1"/>
    <s v="JF-15490"/>
    <x v="223"/>
    <x v="0"/>
    <s v="United States"/>
    <s v="San Francisco"/>
    <x v="1"/>
    <n v="94122"/>
    <x v="1"/>
    <s v="OFF-BI-10000014"/>
    <x v="1"/>
    <s v="Binders"/>
    <x v="628"/>
    <n v="17.456"/>
    <n v="2"/>
    <n v="0.2"/>
    <n v="5.8914"/>
    <s v="Jan"/>
    <x v="12"/>
    <n v="1"/>
  </r>
  <r>
    <n v="2886"/>
    <s v="US-2013-159856"/>
    <x v="0"/>
    <d v="2013-10-19T00:00:00"/>
    <d v="2013-10-23T00:00:00"/>
    <x v="1"/>
    <s v="EP-13915"/>
    <x v="212"/>
    <x v="0"/>
    <s v="United States"/>
    <s v="Tempe"/>
    <x v="16"/>
    <n v="85281"/>
    <x v="1"/>
    <s v="FUR-CH-10003396"/>
    <x v="0"/>
    <s v="Chairs"/>
    <x v="385"/>
    <n v="307.92"/>
    <n v="5"/>
    <n v="0.2"/>
    <n v="-34.64100000000002"/>
    <s v="Oct"/>
    <x v="32"/>
    <n v="1"/>
  </r>
  <r>
    <n v="2887"/>
    <s v="CA-2014-102099"/>
    <x v="3"/>
    <d v="2014-12-19T00:00:00"/>
    <d v="2014-12-20T00:00:00"/>
    <x v="2"/>
    <s v="EP-13915"/>
    <x v="212"/>
    <x v="0"/>
    <s v="United States"/>
    <s v="Los Angeles"/>
    <x v="1"/>
    <n v="90008"/>
    <x v="1"/>
    <s v="OFF-AR-10003811"/>
    <x v="1"/>
    <s v="Art"/>
    <x v="449"/>
    <n v="6.63"/>
    <n v="3"/>
    <n v="0"/>
    <n v="1.7901"/>
    <s v="Dec"/>
    <x v="22"/>
    <n v="1"/>
  </r>
  <r>
    <n v="2888"/>
    <s v="CA-2014-102099"/>
    <x v="3"/>
    <d v="2014-12-19T00:00:00"/>
    <d v="2014-12-20T00:00:00"/>
    <x v="2"/>
    <s v="EP-13915"/>
    <x v="212"/>
    <x v="0"/>
    <s v="United States"/>
    <s v="Los Angeles"/>
    <x v="1"/>
    <n v="90008"/>
    <x v="1"/>
    <s v="OFF-PA-10003172"/>
    <x v="1"/>
    <s v="Paper"/>
    <x v="846"/>
    <n v="12.96"/>
    <n v="2"/>
    <n v="0"/>
    <n v="6.2208000000000006"/>
    <s v="Dec"/>
    <x v="22"/>
    <n v="0"/>
  </r>
  <r>
    <n v="2889"/>
    <s v="CA-2014-102099"/>
    <x v="3"/>
    <d v="2014-12-19T00:00:00"/>
    <d v="2014-12-20T00:00:00"/>
    <x v="2"/>
    <s v="EP-13915"/>
    <x v="212"/>
    <x v="0"/>
    <s v="United States"/>
    <s v="Los Angeles"/>
    <x v="1"/>
    <n v="90008"/>
    <x v="1"/>
    <s v="OFF-PA-10000289"/>
    <x v="1"/>
    <s v="Paper"/>
    <x v="722"/>
    <n v="32.400000000000006"/>
    <n v="5"/>
    <n v="0"/>
    <n v="15.552000000000001"/>
    <s v="Dec"/>
    <x v="22"/>
    <n v="0"/>
  </r>
  <r>
    <n v="2890"/>
    <s v="CA-2014-164049"/>
    <x v="3"/>
    <d v="2014-11-03T00:00:00"/>
    <d v="2014-11-07T00:00:00"/>
    <x v="1"/>
    <s v="KH-16630"/>
    <x v="175"/>
    <x v="1"/>
    <s v="United States"/>
    <s v="Seattle"/>
    <x v="4"/>
    <n v="98105"/>
    <x v="1"/>
    <s v="OFF-PA-10000791"/>
    <x v="1"/>
    <s v="Paper"/>
    <x v="1424"/>
    <n v="23.849999999999998"/>
    <n v="5"/>
    <n v="0"/>
    <n v="10.732499999999998"/>
    <s v="Nov"/>
    <x v="23"/>
    <n v="1"/>
  </r>
  <r>
    <n v="2891"/>
    <s v="CA-2011-142727"/>
    <x v="2"/>
    <d v="2011-04-29T00:00:00"/>
    <d v="2011-05-01T00:00:00"/>
    <x v="0"/>
    <s v="HG-14845"/>
    <x v="668"/>
    <x v="0"/>
    <s v="United States"/>
    <s v="Lake Charles"/>
    <x v="28"/>
    <n v="70601"/>
    <x v="0"/>
    <s v="FUR-CH-10002304"/>
    <x v="0"/>
    <s v="Chairs"/>
    <x v="782"/>
    <n v="51.96"/>
    <n v="2"/>
    <n v="0"/>
    <n v="12.990000000000002"/>
    <s v="Apr"/>
    <x v="41"/>
    <n v="1"/>
  </r>
  <r>
    <n v="2892"/>
    <s v="CA-2011-142727"/>
    <x v="2"/>
    <d v="2011-04-29T00:00:00"/>
    <d v="2011-05-01T00:00:00"/>
    <x v="0"/>
    <s v="HG-14845"/>
    <x v="668"/>
    <x v="0"/>
    <s v="United States"/>
    <s v="Lake Charles"/>
    <x v="28"/>
    <n v="70601"/>
    <x v="0"/>
    <s v="OFF-BI-10000136"/>
    <x v="1"/>
    <s v="Binders"/>
    <x v="936"/>
    <n v="17.940000000000001"/>
    <n v="3"/>
    <n v="0"/>
    <n v="8.6112000000000002"/>
    <s v="Apr"/>
    <x v="41"/>
    <n v="0"/>
  </r>
  <r>
    <n v="2893"/>
    <s v="CA-2014-139913"/>
    <x v="3"/>
    <d v="2014-10-24T00:00:00"/>
    <d v="2014-10-30T00:00:00"/>
    <x v="1"/>
    <s v="JC-16105"/>
    <x v="36"/>
    <x v="1"/>
    <s v="United States"/>
    <s v="Rochester"/>
    <x v="15"/>
    <n v="14609"/>
    <x v="3"/>
    <s v="OFF-PA-10003739"/>
    <x v="1"/>
    <s v="Paper"/>
    <x v="1425"/>
    <n v="11.56"/>
    <n v="2"/>
    <n v="0"/>
    <n v="5.6644000000000005"/>
    <s v="Oct"/>
    <x v="13"/>
    <n v="1"/>
  </r>
  <r>
    <n v="2894"/>
    <s v="CA-2014-139913"/>
    <x v="3"/>
    <d v="2014-10-24T00:00:00"/>
    <d v="2014-10-30T00:00:00"/>
    <x v="1"/>
    <s v="JC-16105"/>
    <x v="36"/>
    <x v="1"/>
    <s v="United States"/>
    <s v="Rochester"/>
    <x v="15"/>
    <n v="14609"/>
    <x v="3"/>
    <s v="OFF-PA-10002479"/>
    <x v="1"/>
    <s v="Paper"/>
    <x v="217"/>
    <n v="26.400000000000002"/>
    <n v="5"/>
    <n v="0"/>
    <n v="11.879999999999999"/>
    <s v="Oct"/>
    <x v="13"/>
    <n v="0"/>
  </r>
  <r>
    <n v="2895"/>
    <s v="CA-2014-139913"/>
    <x v="3"/>
    <d v="2014-10-24T00:00:00"/>
    <d v="2014-10-30T00:00:00"/>
    <x v="1"/>
    <s v="JC-16105"/>
    <x v="36"/>
    <x v="1"/>
    <s v="United States"/>
    <s v="Rochester"/>
    <x v="15"/>
    <n v="14609"/>
    <x v="3"/>
    <s v="FUR-FU-10000771"/>
    <x v="0"/>
    <s v="Furnishings"/>
    <x v="1426"/>
    <n v="69.08"/>
    <n v="11"/>
    <n v="0"/>
    <n v="29.013600000000004"/>
    <s v="Oct"/>
    <x v="13"/>
    <n v="0"/>
  </r>
  <r>
    <n v="2896"/>
    <s v="CA-2014-139913"/>
    <x v="3"/>
    <d v="2014-10-24T00:00:00"/>
    <d v="2014-10-30T00:00:00"/>
    <x v="1"/>
    <s v="JC-16105"/>
    <x v="36"/>
    <x v="1"/>
    <s v="United States"/>
    <s v="Rochester"/>
    <x v="15"/>
    <n v="14609"/>
    <x v="3"/>
    <s v="TEC-PH-10001552"/>
    <x v="2"/>
    <s v="Phones"/>
    <x v="178"/>
    <n v="35.880000000000003"/>
    <n v="3"/>
    <n v="0"/>
    <n v="10.046400000000002"/>
    <s v="Oct"/>
    <x v="13"/>
    <n v="0"/>
  </r>
  <r>
    <n v="2897"/>
    <s v="CA-2011-169033"/>
    <x v="2"/>
    <d v="2011-03-30T00:00:00"/>
    <d v="2011-04-03T00:00:00"/>
    <x v="1"/>
    <s v="KM-16720"/>
    <x v="27"/>
    <x v="0"/>
    <s v="United States"/>
    <s v="Long Beach"/>
    <x v="15"/>
    <n v="11561"/>
    <x v="3"/>
    <s v="OFF-AR-10001915"/>
    <x v="1"/>
    <s v="Art"/>
    <x v="1048"/>
    <n v="49.65"/>
    <n v="5"/>
    <n v="0"/>
    <n v="20.853000000000002"/>
    <s v="Mar"/>
    <x v="34"/>
    <n v="1"/>
  </r>
  <r>
    <n v="2898"/>
    <s v="US-2013-164630"/>
    <x v="0"/>
    <d v="2013-01-04T00:00:00"/>
    <d v="2013-01-09T00:00:00"/>
    <x v="1"/>
    <s v="EB-13975"/>
    <x v="424"/>
    <x v="1"/>
    <s v="United States"/>
    <s v="Charlotte"/>
    <x v="3"/>
    <n v="28205"/>
    <x v="0"/>
    <s v="TEC-CO-10000971"/>
    <x v="2"/>
    <s v="Copiers"/>
    <x v="1304"/>
    <n v="959.96800000000007"/>
    <n v="4"/>
    <n v="0.2"/>
    <n v="119.99599999999992"/>
    <s v="Jan"/>
    <x v="12"/>
    <n v="1"/>
  </r>
  <r>
    <n v="2899"/>
    <s v="US-2012-114839"/>
    <x v="1"/>
    <d v="2012-04-26T00:00:00"/>
    <d v="2012-04-30T00:00:00"/>
    <x v="1"/>
    <s v="PW-19240"/>
    <x v="617"/>
    <x v="0"/>
    <s v="United States"/>
    <s v="Houston"/>
    <x v="5"/>
    <n v="77036"/>
    <x v="2"/>
    <s v="FUR-CH-10004086"/>
    <x v="0"/>
    <s v="Chairs"/>
    <x v="281"/>
    <n v="408.42200000000003"/>
    <n v="2"/>
    <n v="0.3"/>
    <n v="-5.8346000000000231"/>
    <s v="Apr"/>
    <x v="19"/>
    <n v="1"/>
  </r>
  <r>
    <n v="2900"/>
    <s v="CA-2012-166464"/>
    <x v="1"/>
    <d v="2012-09-12T00:00:00"/>
    <d v="2012-09-17T00:00:00"/>
    <x v="1"/>
    <s v="PG-18895"/>
    <x v="38"/>
    <x v="0"/>
    <s v="United States"/>
    <s v="New York City"/>
    <x v="15"/>
    <n v="10035"/>
    <x v="3"/>
    <s v="TEC-CO-10000971"/>
    <x v="2"/>
    <s v="Copiers"/>
    <x v="1304"/>
    <n v="479.98400000000004"/>
    <n v="2"/>
    <n v="0.2"/>
    <n v="59.997999999999962"/>
    <s v="Sep"/>
    <x v="11"/>
    <n v="1"/>
  </r>
  <r>
    <n v="2901"/>
    <s v="CA-2012-166464"/>
    <x v="1"/>
    <d v="2012-09-12T00:00:00"/>
    <d v="2012-09-17T00:00:00"/>
    <x v="1"/>
    <s v="PG-18895"/>
    <x v="38"/>
    <x v="0"/>
    <s v="United States"/>
    <s v="New York City"/>
    <x v="15"/>
    <n v="10035"/>
    <x v="3"/>
    <s v="OFF-LA-10001317"/>
    <x v="1"/>
    <s v="Labels"/>
    <x v="391"/>
    <n v="12.6"/>
    <n v="4"/>
    <n v="0"/>
    <n v="6.048"/>
    <s v="Sep"/>
    <x v="11"/>
    <n v="0"/>
  </r>
  <r>
    <n v="2902"/>
    <s v="CA-2014-124898"/>
    <x v="3"/>
    <d v="2014-09-12T00:00:00"/>
    <d v="2014-09-16T00:00:00"/>
    <x v="1"/>
    <s v="DB-12910"/>
    <x v="626"/>
    <x v="2"/>
    <s v="United States"/>
    <s v="Columbus"/>
    <x v="32"/>
    <n v="31907"/>
    <x v="0"/>
    <s v="OFF-PA-10003656"/>
    <x v="1"/>
    <s v="Paper"/>
    <x v="770"/>
    <n v="184.66"/>
    <n v="7"/>
    <n v="0"/>
    <n v="84.943599999999989"/>
    <s v="Sep"/>
    <x v="15"/>
    <n v="1"/>
  </r>
  <r>
    <n v="2903"/>
    <s v="CA-2013-164035"/>
    <x v="0"/>
    <d v="2013-06-13T00:00:00"/>
    <d v="2013-06-18T00:00:00"/>
    <x v="1"/>
    <s v="CR-12730"/>
    <x v="257"/>
    <x v="0"/>
    <s v="United States"/>
    <s v="Chicago"/>
    <x v="10"/>
    <n v="60610"/>
    <x v="2"/>
    <s v="OFF-PA-10002160"/>
    <x v="1"/>
    <s v="Paper"/>
    <x v="1190"/>
    <n v="23.120000000000005"/>
    <n v="5"/>
    <n v="0.2"/>
    <n v="8.3810000000000002"/>
    <s v="Jun"/>
    <x v="1"/>
    <n v="1"/>
  </r>
  <r>
    <n v="2904"/>
    <s v="CA-2013-153577"/>
    <x v="0"/>
    <d v="2013-06-28T00:00:00"/>
    <d v="2013-07-02T00:00:00"/>
    <x v="1"/>
    <s v="KH-16330"/>
    <x v="542"/>
    <x v="1"/>
    <s v="United States"/>
    <s v="Highland Park"/>
    <x v="10"/>
    <n v="60035"/>
    <x v="2"/>
    <s v="OFF-PA-10000575"/>
    <x v="1"/>
    <s v="Paper"/>
    <x v="1050"/>
    <n v="37.463999999999999"/>
    <n v="7"/>
    <n v="0.2"/>
    <n v="12.175799999999999"/>
    <s v="Jun"/>
    <x v="1"/>
    <n v="1"/>
  </r>
  <r>
    <n v="2905"/>
    <s v="CA-2013-153577"/>
    <x v="0"/>
    <d v="2013-06-28T00:00:00"/>
    <d v="2013-07-02T00:00:00"/>
    <x v="1"/>
    <s v="KH-16330"/>
    <x v="542"/>
    <x v="1"/>
    <s v="United States"/>
    <s v="Highland Park"/>
    <x v="10"/>
    <n v="60035"/>
    <x v="2"/>
    <s v="FUR-CH-10003981"/>
    <x v="0"/>
    <s v="Chairs"/>
    <x v="1166"/>
    <n v="539.65800000000002"/>
    <n v="3"/>
    <n v="0.3"/>
    <n v="-7.7094000000001017"/>
    <s v="Jun"/>
    <x v="1"/>
    <n v="0"/>
  </r>
  <r>
    <n v="2906"/>
    <s v="CA-2011-127586"/>
    <x v="2"/>
    <d v="2011-09-26T00:00:00"/>
    <d v="2011-09-30T00:00:00"/>
    <x v="1"/>
    <s v="CS-12400"/>
    <x v="37"/>
    <x v="2"/>
    <s v="United States"/>
    <s v="Seattle"/>
    <x v="4"/>
    <n v="98115"/>
    <x v="1"/>
    <s v="OFF-ST-10002615"/>
    <x v="1"/>
    <s v="Storage"/>
    <x v="1427"/>
    <n v="310.12"/>
    <n v="2"/>
    <n v="0"/>
    <n v="80.631200000000007"/>
    <s v="Sep"/>
    <x v="30"/>
    <n v="1"/>
  </r>
  <r>
    <n v="2907"/>
    <s v="CA-2014-121615"/>
    <x v="3"/>
    <d v="2014-11-04T00:00:00"/>
    <d v="2014-11-10T00:00:00"/>
    <x v="1"/>
    <s v="DL-12925"/>
    <x v="351"/>
    <x v="0"/>
    <s v="United States"/>
    <s v="Eagan"/>
    <x v="11"/>
    <n v="55122"/>
    <x v="2"/>
    <s v="OFF-PA-10000327"/>
    <x v="1"/>
    <s v="Paper"/>
    <x v="1428"/>
    <n v="8.56"/>
    <n v="2"/>
    <n v="0"/>
    <n v="3.8519999999999994"/>
    <s v="Nov"/>
    <x v="23"/>
    <n v="1"/>
  </r>
  <r>
    <n v="2908"/>
    <s v="CA-2014-121615"/>
    <x v="3"/>
    <d v="2014-11-04T00:00:00"/>
    <d v="2014-11-10T00:00:00"/>
    <x v="1"/>
    <s v="DL-12925"/>
    <x v="351"/>
    <x v="0"/>
    <s v="United States"/>
    <s v="Eagan"/>
    <x v="11"/>
    <n v="55122"/>
    <x v="2"/>
    <s v="OFF-ST-10001325"/>
    <x v="1"/>
    <s v="Storage"/>
    <x v="466"/>
    <n v="52.400000000000006"/>
    <n v="5"/>
    <n v="0"/>
    <n v="14.148"/>
    <s v="Nov"/>
    <x v="23"/>
    <n v="0"/>
  </r>
  <r>
    <n v="2909"/>
    <s v="CA-2014-121615"/>
    <x v="3"/>
    <d v="2014-11-04T00:00:00"/>
    <d v="2014-11-10T00:00:00"/>
    <x v="1"/>
    <s v="DL-12925"/>
    <x v="351"/>
    <x v="0"/>
    <s v="United States"/>
    <s v="Eagan"/>
    <x v="11"/>
    <n v="55122"/>
    <x v="2"/>
    <s v="OFF-LA-10001771"/>
    <x v="1"/>
    <s v="Labels"/>
    <x v="1119"/>
    <n v="14.940000000000001"/>
    <n v="3"/>
    <n v="0"/>
    <n v="6.8723999999999998"/>
    <s v="Nov"/>
    <x v="23"/>
    <n v="0"/>
  </r>
  <r>
    <n v="2910"/>
    <s v="CA-2014-166415"/>
    <x v="3"/>
    <d v="2014-02-20T00:00:00"/>
    <d v="2014-02-24T00:00:00"/>
    <x v="1"/>
    <s v="ME-17725"/>
    <x v="250"/>
    <x v="0"/>
    <s v="United States"/>
    <s v="Seattle"/>
    <x v="4"/>
    <n v="98103"/>
    <x v="1"/>
    <s v="OFF-FA-10004968"/>
    <x v="1"/>
    <s v="Fasteners"/>
    <x v="1010"/>
    <n v="11.22"/>
    <n v="3"/>
    <n v="0"/>
    <n v="0.2244000000000006"/>
    <s v="Feb"/>
    <x v="31"/>
    <n v="1"/>
  </r>
  <r>
    <n v="2911"/>
    <s v="CA-2012-118444"/>
    <x v="1"/>
    <d v="2012-11-05T00:00:00"/>
    <d v="2012-11-09T00:00:00"/>
    <x v="1"/>
    <s v="VD-21670"/>
    <x v="104"/>
    <x v="0"/>
    <s v="United States"/>
    <s v="Coral Springs"/>
    <x v="2"/>
    <n v="33065"/>
    <x v="0"/>
    <s v="OFF-AP-10000576"/>
    <x v="1"/>
    <s v="Appliances"/>
    <x v="842"/>
    <n v="387.13600000000002"/>
    <n v="4"/>
    <n v="0.2"/>
    <n v="24.196000000000012"/>
    <s v="Nov"/>
    <x v="6"/>
    <n v="1"/>
  </r>
  <r>
    <n v="2912"/>
    <s v="CA-2011-113929"/>
    <x v="2"/>
    <d v="2011-06-16T00:00:00"/>
    <d v="2011-06-21T00:00:00"/>
    <x v="1"/>
    <s v="CK-12205"/>
    <x v="237"/>
    <x v="0"/>
    <s v="United States"/>
    <s v="Hempstead"/>
    <x v="15"/>
    <n v="11550"/>
    <x v="3"/>
    <s v="OFF-EN-10003286"/>
    <x v="1"/>
    <s v="Envelopes"/>
    <x v="33"/>
    <n v="41.4"/>
    <n v="5"/>
    <n v="0"/>
    <n v="19.457999999999998"/>
    <s v="Jun"/>
    <x v="3"/>
    <n v="1"/>
  </r>
  <r>
    <n v="2913"/>
    <s v="CA-2011-113929"/>
    <x v="2"/>
    <d v="2011-06-16T00:00:00"/>
    <d v="2011-06-21T00:00:00"/>
    <x v="1"/>
    <s v="CK-12205"/>
    <x v="237"/>
    <x v="0"/>
    <s v="United States"/>
    <s v="Hempstead"/>
    <x v="15"/>
    <n v="11550"/>
    <x v="3"/>
    <s v="OFF-AR-10003772"/>
    <x v="1"/>
    <s v="Art"/>
    <x v="1429"/>
    <n v="35"/>
    <n v="4"/>
    <n v="0"/>
    <n v="10.499999999999996"/>
    <s v="Jun"/>
    <x v="3"/>
    <n v="0"/>
  </r>
  <r>
    <n v="2914"/>
    <s v="CA-2011-113929"/>
    <x v="2"/>
    <d v="2011-06-16T00:00:00"/>
    <d v="2011-06-21T00:00:00"/>
    <x v="1"/>
    <s v="CK-12205"/>
    <x v="237"/>
    <x v="0"/>
    <s v="United States"/>
    <s v="Hempstead"/>
    <x v="15"/>
    <n v="11550"/>
    <x v="3"/>
    <s v="OFF-BI-10002852"/>
    <x v="1"/>
    <s v="Binders"/>
    <x v="91"/>
    <n v="39.552000000000007"/>
    <n v="3"/>
    <n v="0.2"/>
    <n v="14.337599999999998"/>
    <s v="Jun"/>
    <x v="3"/>
    <n v="0"/>
  </r>
  <r>
    <n v="2915"/>
    <s v="CA-2012-134747"/>
    <x v="1"/>
    <d v="2012-10-12T00:00:00"/>
    <d v="2012-10-17T00:00:00"/>
    <x v="0"/>
    <s v="DL-12925"/>
    <x v="351"/>
    <x v="0"/>
    <s v="United States"/>
    <s v="Noblesville"/>
    <x v="14"/>
    <n v="46060"/>
    <x v="2"/>
    <s v="TEC-PH-10002890"/>
    <x v="2"/>
    <s v="Phones"/>
    <x v="1387"/>
    <n v="135.72"/>
    <n v="3"/>
    <n v="0"/>
    <n v="35.287199999999999"/>
    <s v="Oct"/>
    <x v="2"/>
    <n v="1"/>
  </r>
  <r>
    <n v="2916"/>
    <s v="CA-2012-134747"/>
    <x v="1"/>
    <d v="2012-10-12T00:00:00"/>
    <d v="2012-10-17T00:00:00"/>
    <x v="0"/>
    <s v="DL-12925"/>
    <x v="351"/>
    <x v="0"/>
    <s v="United States"/>
    <s v="Noblesville"/>
    <x v="14"/>
    <n v="46060"/>
    <x v="2"/>
    <s v="OFF-BI-10001308"/>
    <x v="1"/>
    <s v="Binders"/>
    <x v="1351"/>
    <n v="12.56"/>
    <n v="2"/>
    <n v="0"/>
    <n v="5.6519999999999992"/>
    <s v="Oct"/>
    <x v="2"/>
    <n v="0"/>
  </r>
  <r>
    <n v="2917"/>
    <s v="CA-2012-134747"/>
    <x v="1"/>
    <d v="2012-10-12T00:00:00"/>
    <d v="2012-10-17T00:00:00"/>
    <x v="0"/>
    <s v="DL-12925"/>
    <x v="351"/>
    <x v="0"/>
    <s v="United States"/>
    <s v="Noblesville"/>
    <x v="14"/>
    <n v="46060"/>
    <x v="2"/>
    <s v="TEC-PH-10001750"/>
    <x v="2"/>
    <s v="Phones"/>
    <x v="968"/>
    <n v="263.95999999999998"/>
    <n v="4"/>
    <n v="0"/>
    <n v="71.269200000000012"/>
    <s v="Oct"/>
    <x v="2"/>
    <n v="0"/>
  </r>
  <r>
    <n v="2918"/>
    <s v="CA-2014-155047"/>
    <x v="3"/>
    <d v="2014-08-28T00:00:00"/>
    <d v="2014-08-31T00:00:00"/>
    <x v="2"/>
    <s v="SE-20110"/>
    <x v="339"/>
    <x v="0"/>
    <s v="United States"/>
    <s v="Dallas"/>
    <x v="5"/>
    <n v="75220"/>
    <x v="2"/>
    <s v="OFF-AR-10003338"/>
    <x v="1"/>
    <s v="Art"/>
    <x v="1430"/>
    <n v="5.9520000000000008"/>
    <n v="1"/>
    <n v="0.2"/>
    <n v="0.37200000000000011"/>
    <s v="Aug"/>
    <x v="43"/>
    <n v="1"/>
  </r>
  <r>
    <n v="2919"/>
    <s v="CA-2013-160129"/>
    <x v="0"/>
    <d v="2013-11-24T00:00:00"/>
    <d v="2013-11-24T00:00:00"/>
    <x v="3"/>
    <s v="LS-17200"/>
    <x v="624"/>
    <x v="1"/>
    <s v="United States"/>
    <s v="Philadelphia"/>
    <x v="9"/>
    <n v="19140"/>
    <x v="3"/>
    <s v="OFF-FA-10002763"/>
    <x v="1"/>
    <s v="Fasteners"/>
    <x v="1411"/>
    <n v="15.8"/>
    <n v="5"/>
    <n v="0.2"/>
    <n v="2.3699999999999983"/>
    <s v="Nov"/>
    <x v="0"/>
    <n v="1"/>
  </r>
  <r>
    <n v="2920"/>
    <s v="CA-2013-160129"/>
    <x v="0"/>
    <d v="2013-11-24T00:00:00"/>
    <d v="2013-11-24T00:00:00"/>
    <x v="3"/>
    <s v="LS-17200"/>
    <x v="624"/>
    <x v="1"/>
    <s v="United States"/>
    <s v="Philadelphia"/>
    <x v="9"/>
    <n v="19140"/>
    <x v="3"/>
    <s v="FUR-FU-10002088"/>
    <x v="0"/>
    <s v="Furnishings"/>
    <x v="1084"/>
    <n v="14.368000000000002"/>
    <n v="2"/>
    <n v="0.2"/>
    <n v="3.9512"/>
    <s v="Nov"/>
    <x v="0"/>
    <n v="0"/>
  </r>
  <r>
    <n v="2921"/>
    <s v="CA-2013-160129"/>
    <x v="0"/>
    <d v="2013-11-24T00:00:00"/>
    <d v="2013-11-24T00:00:00"/>
    <x v="3"/>
    <s v="LS-17200"/>
    <x v="624"/>
    <x v="1"/>
    <s v="United States"/>
    <s v="Philadelphia"/>
    <x v="9"/>
    <n v="19140"/>
    <x v="3"/>
    <s v="FUR-FU-10003976"/>
    <x v="0"/>
    <s v="Furnishings"/>
    <x v="964"/>
    <n v="70.448000000000008"/>
    <n v="7"/>
    <n v="0.2"/>
    <n v="12.328399999999988"/>
    <s v="Nov"/>
    <x v="0"/>
    <n v="0"/>
  </r>
  <r>
    <n v="2922"/>
    <s v="CA-2014-164329"/>
    <x v="3"/>
    <d v="2014-01-31T00:00:00"/>
    <d v="2014-01-31T00:00:00"/>
    <x v="3"/>
    <s v="MM-17920"/>
    <x v="462"/>
    <x v="0"/>
    <s v="United States"/>
    <s v="San Francisco"/>
    <x v="1"/>
    <n v="94109"/>
    <x v="1"/>
    <s v="OFF-ST-10001511"/>
    <x v="1"/>
    <s v="Storage"/>
    <x v="551"/>
    <n v="129.30000000000001"/>
    <n v="2"/>
    <n v="0"/>
    <n v="6.4649999999999892"/>
    <s v="Jan"/>
    <x v="44"/>
    <n v="1"/>
  </r>
  <r>
    <n v="2923"/>
    <s v="US-2012-141453"/>
    <x v="1"/>
    <d v="2012-11-30T00:00:00"/>
    <d v="2012-12-03T00:00:00"/>
    <x v="0"/>
    <s v="DB-13270"/>
    <x v="489"/>
    <x v="2"/>
    <s v="United States"/>
    <s v="Austin"/>
    <x v="5"/>
    <n v="78745"/>
    <x v="2"/>
    <s v="OFF-BI-10000301"/>
    <x v="1"/>
    <s v="Binders"/>
    <x v="619"/>
    <n v="3.8819999999999988"/>
    <n v="3"/>
    <n v="0.8"/>
    <n v="-5.8230000000000004"/>
    <s v="Nov"/>
    <x v="6"/>
    <n v="1"/>
  </r>
  <r>
    <n v="2924"/>
    <s v="CA-2011-156993"/>
    <x v="2"/>
    <d v="2011-06-28T00:00:00"/>
    <d v="2011-07-04T00:00:00"/>
    <x v="1"/>
    <s v="RW-19630"/>
    <x v="338"/>
    <x v="1"/>
    <s v="United States"/>
    <s v="Detroit"/>
    <x v="12"/>
    <n v="48234"/>
    <x v="2"/>
    <s v="OFF-FA-10003495"/>
    <x v="1"/>
    <s v="Fasteners"/>
    <x v="33"/>
    <n v="6.08"/>
    <n v="1"/>
    <n v="0"/>
    <n v="3.04"/>
    <s v="Jun"/>
    <x v="3"/>
    <n v="1"/>
  </r>
  <r>
    <n v="2925"/>
    <s v="CA-2011-157721"/>
    <x v="2"/>
    <d v="2011-09-02T00:00:00"/>
    <d v="2011-09-05T00:00:00"/>
    <x v="2"/>
    <s v="JM-16195"/>
    <x v="594"/>
    <x v="0"/>
    <s v="United States"/>
    <s v="Watertown"/>
    <x v="15"/>
    <n v="13601"/>
    <x v="3"/>
    <s v="OFF-AP-10001303"/>
    <x v="1"/>
    <s v="Appliances"/>
    <x v="925"/>
    <n v="19.899999999999999"/>
    <n v="1"/>
    <n v="0"/>
    <n v="8.9549999999999983"/>
    <s v="Sep"/>
    <x v="30"/>
    <n v="1"/>
  </r>
  <r>
    <n v="2926"/>
    <s v="CA-2011-157721"/>
    <x v="2"/>
    <d v="2011-09-02T00:00:00"/>
    <d v="2011-09-05T00:00:00"/>
    <x v="2"/>
    <s v="JM-16195"/>
    <x v="594"/>
    <x v="0"/>
    <s v="United States"/>
    <s v="Watertown"/>
    <x v="15"/>
    <n v="13601"/>
    <x v="3"/>
    <s v="FUR-FU-10002116"/>
    <x v="0"/>
    <s v="Furnishings"/>
    <x v="1431"/>
    <n v="70.709999999999994"/>
    <n v="1"/>
    <n v="0"/>
    <n v="4.9496999999999929"/>
    <s v="Sep"/>
    <x v="30"/>
    <n v="0"/>
  </r>
  <r>
    <n v="2927"/>
    <s v="CA-2014-128629"/>
    <x v="3"/>
    <d v="2014-07-11T00:00:00"/>
    <d v="2014-07-15T00:00:00"/>
    <x v="0"/>
    <s v="BP-11155"/>
    <x v="669"/>
    <x v="0"/>
    <s v="United States"/>
    <s v="Columbus"/>
    <x v="32"/>
    <n v="31907"/>
    <x v="0"/>
    <s v="FUR-FU-10000771"/>
    <x v="0"/>
    <s v="Furnishings"/>
    <x v="1426"/>
    <n v="18.84"/>
    <n v="3"/>
    <n v="0"/>
    <n v="7.9128000000000007"/>
    <s v="Jul"/>
    <x v="10"/>
    <n v="1"/>
  </r>
  <r>
    <n v="2928"/>
    <s v="CA-2014-158106"/>
    <x v="3"/>
    <d v="2014-06-05T00:00:00"/>
    <d v="2014-06-11T00:00:00"/>
    <x v="1"/>
    <s v="CT-11995"/>
    <x v="564"/>
    <x v="0"/>
    <s v="United States"/>
    <s v="Apple Valley"/>
    <x v="11"/>
    <n v="55124"/>
    <x v="2"/>
    <s v="OFF-AR-10002255"/>
    <x v="1"/>
    <s v="Art"/>
    <x v="814"/>
    <n v="8.64"/>
    <n v="3"/>
    <n v="0"/>
    <n v="2.5055999999999998"/>
    <s v="Jun"/>
    <x v="27"/>
    <n v="1"/>
  </r>
  <r>
    <n v="2929"/>
    <s v="US-2014-120390"/>
    <x v="3"/>
    <d v="2014-10-20T00:00:00"/>
    <d v="2014-10-27T00:00:00"/>
    <x v="1"/>
    <s v="TH-21550"/>
    <x v="274"/>
    <x v="2"/>
    <s v="United States"/>
    <s v="Burlington"/>
    <x v="3"/>
    <n v="27217"/>
    <x v="0"/>
    <s v="OFF-BI-10004995"/>
    <x v="1"/>
    <s v="Binders"/>
    <x v="313"/>
    <n v="1633.1880000000003"/>
    <n v="4"/>
    <n v="0.7"/>
    <n v="-1306.5504000000001"/>
    <s v="Oct"/>
    <x v="13"/>
    <n v="1"/>
  </r>
  <r>
    <n v="2930"/>
    <s v="CA-2014-143434"/>
    <x v="3"/>
    <d v="2014-11-19T00:00:00"/>
    <d v="2014-11-25T00:00:00"/>
    <x v="1"/>
    <s v="ME-17320"/>
    <x v="467"/>
    <x v="2"/>
    <s v="United States"/>
    <s v="Saginaw"/>
    <x v="12"/>
    <n v="48601"/>
    <x v="2"/>
    <s v="FUR-FU-10002597"/>
    <x v="0"/>
    <s v="Furnishings"/>
    <x v="621"/>
    <n v="19.760000000000002"/>
    <n v="4"/>
    <n v="0"/>
    <n v="8.2992000000000008"/>
    <s v="Nov"/>
    <x v="23"/>
    <n v="1"/>
  </r>
  <r>
    <n v="2931"/>
    <s v="CA-2012-168564"/>
    <x v="1"/>
    <d v="2012-08-08T00:00:00"/>
    <d v="2012-08-08T00:00:00"/>
    <x v="3"/>
    <s v="TT-21220"/>
    <x v="627"/>
    <x v="0"/>
    <s v="United States"/>
    <s v="San Francisco"/>
    <x v="1"/>
    <n v="94109"/>
    <x v="1"/>
    <s v="OFF-BI-10004970"/>
    <x v="1"/>
    <s v="Binders"/>
    <x v="908"/>
    <n v="6.6080000000000005"/>
    <n v="2"/>
    <n v="0.2"/>
    <n v="2.2302"/>
    <s v="Aug"/>
    <x v="37"/>
    <n v="1"/>
  </r>
  <r>
    <n v="2932"/>
    <s v="CA-2012-168564"/>
    <x v="1"/>
    <d v="2012-08-08T00:00:00"/>
    <d v="2012-08-08T00:00:00"/>
    <x v="3"/>
    <s v="TT-21220"/>
    <x v="627"/>
    <x v="0"/>
    <s v="United States"/>
    <s v="San Francisco"/>
    <x v="1"/>
    <n v="94109"/>
    <x v="1"/>
    <s v="OFF-BI-10002557"/>
    <x v="1"/>
    <s v="Binders"/>
    <x v="246"/>
    <n v="7.28"/>
    <n v="2"/>
    <n v="0.2"/>
    <n v="2.7299999999999995"/>
    <s v="Aug"/>
    <x v="37"/>
    <n v="0"/>
  </r>
  <r>
    <n v="2933"/>
    <s v="CA-2012-168564"/>
    <x v="1"/>
    <d v="2012-08-08T00:00:00"/>
    <d v="2012-08-08T00:00:00"/>
    <x v="3"/>
    <s v="TT-21220"/>
    <x v="627"/>
    <x v="0"/>
    <s v="United States"/>
    <s v="San Francisco"/>
    <x v="1"/>
    <n v="94109"/>
    <x v="1"/>
    <s v="FUR-CH-10000785"/>
    <x v="0"/>
    <s v="Chairs"/>
    <x v="320"/>
    <n v="144.78399999999999"/>
    <n v="1"/>
    <n v="0.2"/>
    <n v="10.858800000000002"/>
    <s v="Aug"/>
    <x v="37"/>
    <n v="0"/>
  </r>
  <r>
    <n v="2934"/>
    <s v="US-2013-169040"/>
    <x v="0"/>
    <d v="2013-12-07T00:00:00"/>
    <d v="2013-12-13T00:00:00"/>
    <x v="1"/>
    <s v="GT-14710"/>
    <x v="218"/>
    <x v="0"/>
    <s v="United States"/>
    <s v="Seattle"/>
    <x v="4"/>
    <n v="98105"/>
    <x v="1"/>
    <s v="TEC-PH-10002310"/>
    <x v="2"/>
    <s v="Phones"/>
    <x v="1359"/>
    <n v="156.79200000000003"/>
    <n v="1"/>
    <n v="0.2"/>
    <n v="13.719300000000004"/>
    <s v="Dec"/>
    <x v="5"/>
    <n v="1"/>
  </r>
  <r>
    <n v="2935"/>
    <s v="US-2013-169040"/>
    <x v="0"/>
    <d v="2013-12-07T00:00:00"/>
    <d v="2013-12-13T00:00:00"/>
    <x v="1"/>
    <s v="GT-14710"/>
    <x v="218"/>
    <x v="0"/>
    <s v="United States"/>
    <s v="Seattle"/>
    <x v="4"/>
    <n v="98105"/>
    <x v="1"/>
    <s v="TEC-PH-10002834"/>
    <x v="2"/>
    <s v="Phones"/>
    <x v="1378"/>
    <n v="431.97600000000006"/>
    <n v="3"/>
    <n v="0.2"/>
    <n v="26.998499999999993"/>
    <s v="Dec"/>
    <x v="5"/>
    <n v="0"/>
  </r>
  <r>
    <n v="2936"/>
    <s v="US-2013-169040"/>
    <x v="0"/>
    <d v="2013-12-07T00:00:00"/>
    <d v="2013-12-13T00:00:00"/>
    <x v="1"/>
    <s v="GT-14710"/>
    <x v="218"/>
    <x v="0"/>
    <s v="United States"/>
    <s v="Seattle"/>
    <x v="4"/>
    <n v="98105"/>
    <x v="1"/>
    <s v="OFF-EN-10000927"/>
    <x v="1"/>
    <s v="Envelopes"/>
    <x v="81"/>
    <n v="35.89"/>
    <n v="1"/>
    <n v="0"/>
    <n v="16.150499999999997"/>
    <s v="Dec"/>
    <x v="5"/>
    <n v="0"/>
  </r>
  <r>
    <n v="2937"/>
    <s v="US-2013-169040"/>
    <x v="0"/>
    <d v="2013-12-07T00:00:00"/>
    <d v="2013-12-13T00:00:00"/>
    <x v="1"/>
    <s v="GT-14710"/>
    <x v="218"/>
    <x v="0"/>
    <s v="United States"/>
    <s v="Seattle"/>
    <x v="4"/>
    <n v="98105"/>
    <x v="1"/>
    <s v="OFF-BI-10001636"/>
    <x v="1"/>
    <s v="Binders"/>
    <x v="668"/>
    <n v="47.207999999999998"/>
    <n v="7"/>
    <n v="0.2"/>
    <n v="15.342599999999997"/>
    <s v="Dec"/>
    <x v="5"/>
    <n v="0"/>
  </r>
  <r>
    <n v="2938"/>
    <s v="US-2013-169040"/>
    <x v="0"/>
    <d v="2013-12-07T00:00:00"/>
    <d v="2013-12-13T00:00:00"/>
    <x v="1"/>
    <s v="GT-14710"/>
    <x v="218"/>
    <x v="0"/>
    <s v="United States"/>
    <s v="Seattle"/>
    <x v="4"/>
    <n v="98105"/>
    <x v="1"/>
    <s v="OFF-PA-10001736"/>
    <x v="1"/>
    <s v="Paper"/>
    <x v="129"/>
    <n v="248.07999999999998"/>
    <n v="7"/>
    <n v="0"/>
    <n v="116.59759999999997"/>
    <s v="Dec"/>
    <x v="5"/>
    <n v="0"/>
  </r>
  <r>
    <n v="2939"/>
    <s v="US-2013-169040"/>
    <x v="0"/>
    <d v="2013-12-07T00:00:00"/>
    <d v="2013-12-13T00:00:00"/>
    <x v="1"/>
    <s v="GT-14710"/>
    <x v="218"/>
    <x v="0"/>
    <s v="United States"/>
    <s v="Seattle"/>
    <x v="4"/>
    <n v="98105"/>
    <x v="1"/>
    <s v="OFF-PA-10000482"/>
    <x v="1"/>
    <s v="Paper"/>
    <x v="67"/>
    <n v="189.7"/>
    <n v="5"/>
    <n v="0"/>
    <n v="89.158999999999992"/>
    <s v="Dec"/>
    <x v="5"/>
    <n v="0"/>
  </r>
  <r>
    <n v="2940"/>
    <s v="US-2013-169040"/>
    <x v="0"/>
    <d v="2013-12-07T00:00:00"/>
    <d v="2013-12-13T00:00:00"/>
    <x v="1"/>
    <s v="GT-14710"/>
    <x v="218"/>
    <x v="0"/>
    <s v="United States"/>
    <s v="Seattle"/>
    <x v="4"/>
    <n v="98105"/>
    <x v="1"/>
    <s v="OFF-BI-10001658"/>
    <x v="1"/>
    <s v="Binders"/>
    <x v="439"/>
    <n v="59.808000000000007"/>
    <n v="3"/>
    <n v="0.2"/>
    <n v="19.4376"/>
    <s v="Dec"/>
    <x v="5"/>
    <n v="0"/>
  </r>
  <r>
    <n v="2941"/>
    <s v="CA-2014-155880"/>
    <x v="3"/>
    <d v="2014-03-26T00:00:00"/>
    <d v="2014-04-01T00:00:00"/>
    <x v="1"/>
    <s v="JD-16150"/>
    <x v="251"/>
    <x v="1"/>
    <s v="United States"/>
    <s v="Milwaukee"/>
    <x v="6"/>
    <n v="53209"/>
    <x v="2"/>
    <s v="FUR-CH-10000422"/>
    <x v="0"/>
    <s v="Chairs"/>
    <x v="1432"/>
    <n v="90.99"/>
    <n v="1"/>
    <n v="0"/>
    <n v="14.558400000000006"/>
    <s v="Mar"/>
    <x v="42"/>
    <n v="1"/>
  </r>
  <r>
    <n v="2942"/>
    <s v="CA-2014-155880"/>
    <x v="3"/>
    <d v="2014-03-26T00:00:00"/>
    <d v="2014-04-01T00:00:00"/>
    <x v="1"/>
    <s v="JD-16150"/>
    <x v="251"/>
    <x v="1"/>
    <s v="United States"/>
    <s v="Milwaukee"/>
    <x v="6"/>
    <n v="53209"/>
    <x v="2"/>
    <s v="FUR-CH-10004675"/>
    <x v="0"/>
    <s v="Chairs"/>
    <x v="629"/>
    <n v="1526.5600000000002"/>
    <n v="7"/>
    <n v="0"/>
    <n v="427.43679999999995"/>
    <s v="Mar"/>
    <x v="42"/>
    <n v="0"/>
  </r>
  <r>
    <n v="2943"/>
    <s v="CA-2014-155880"/>
    <x v="3"/>
    <d v="2014-03-26T00:00:00"/>
    <d v="2014-04-01T00:00:00"/>
    <x v="1"/>
    <s v="JD-16150"/>
    <x v="251"/>
    <x v="1"/>
    <s v="United States"/>
    <s v="Milwaukee"/>
    <x v="6"/>
    <n v="53209"/>
    <x v="2"/>
    <s v="FUR-CH-10002880"/>
    <x v="0"/>
    <s v="Chairs"/>
    <x v="801"/>
    <n v="368.96999999999997"/>
    <n v="3"/>
    <n v="0"/>
    <n v="40.586699999999979"/>
    <s v="Mar"/>
    <x v="42"/>
    <n v="0"/>
  </r>
  <r>
    <n v="2944"/>
    <s v="CA-2014-126242"/>
    <x v="3"/>
    <d v="2014-11-20T00:00:00"/>
    <d v="2014-11-25T00:00:00"/>
    <x v="1"/>
    <s v="MC-18100"/>
    <x v="498"/>
    <x v="0"/>
    <s v="United States"/>
    <s v="Los Angeles"/>
    <x v="1"/>
    <n v="90049"/>
    <x v="1"/>
    <s v="OFF-ST-10000675"/>
    <x v="1"/>
    <s v="Storage"/>
    <x v="295"/>
    <n v="305.01"/>
    <n v="9"/>
    <n v="0"/>
    <n v="76.252499999999998"/>
    <s v="Nov"/>
    <x v="23"/>
    <n v="1"/>
  </r>
  <r>
    <n v="2945"/>
    <s v="CA-2014-126242"/>
    <x v="3"/>
    <d v="2014-11-20T00:00:00"/>
    <d v="2014-11-25T00:00:00"/>
    <x v="1"/>
    <s v="MC-18100"/>
    <x v="498"/>
    <x v="0"/>
    <s v="United States"/>
    <s v="Los Angeles"/>
    <x v="1"/>
    <n v="90049"/>
    <x v="1"/>
    <s v="FUR-FU-10002685"/>
    <x v="0"/>
    <s v="Furnishings"/>
    <x v="1433"/>
    <n v="18.7"/>
    <n v="1"/>
    <n v="0"/>
    <n v="7.1059999999999999"/>
    <s v="Nov"/>
    <x v="23"/>
    <n v="0"/>
  </r>
  <r>
    <n v="2946"/>
    <s v="CA-2013-166443"/>
    <x v="0"/>
    <d v="2013-11-05T00:00:00"/>
    <d v="2013-11-06T00:00:00"/>
    <x v="2"/>
    <s v="LH-17020"/>
    <x v="293"/>
    <x v="0"/>
    <s v="United States"/>
    <s v="San Francisco"/>
    <x v="1"/>
    <n v="94122"/>
    <x v="1"/>
    <s v="FUR-FU-10004020"/>
    <x v="0"/>
    <s v="Furnishings"/>
    <x v="488"/>
    <n v="38.29"/>
    <n v="7"/>
    <n v="0"/>
    <n v="16.464700000000001"/>
    <s v="Nov"/>
    <x v="0"/>
    <n v="1"/>
  </r>
  <r>
    <n v="2947"/>
    <s v="CA-2014-169859"/>
    <x v="3"/>
    <d v="2014-12-15T00:00:00"/>
    <d v="2014-12-19T00:00:00"/>
    <x v="1"/>
    <s v="MP-18175"/>
    <x v="486"/>
    <x v="2"/>
    <s v="United States"/>
    <s v="San Diego"/>
    <x v="1"/>
    <n v="92024"/>
    <x v="1"/>
    <s v="FUR-FU-10004963"/>
    <x v="0"/>
    <s v="Furnishings"/>
    <x v="1434"/>
    <n v="26.25"/>
    <n v="3"/>
    <n v="0"/>
    <n v="11.025000000000002"/>
    <s v="Dec"/>
    <x v="22"/>
    <n v="1"/>
  </r>
  <r>
    <n v="2948"/>
    <s v="CA-2014-169859"/>
    <x v="3"/>
    <d v="2014-12-15T00:00:00"/>
    <d v="2014-12-19T00:00:00"/>
    <x v="1"/>
    <s v="MP-18175"/>
    <x v="486"/>
    <x v="2"/>
    <s v="United States"/>
    <s v="San Diego"/>
    <x v="1"/>
    <n v="92024"/>
    <x v="1"/>
    <s v="OFF-BI-10000174"/>
    <x v="1"/>
    <s v="Binders"/>
    <x v="1435"/>
    <n v="64.959999999999994"/>
    <n v="14"/>
    <n v="0.2"/>
    <n v="22.736000000000001"/>
    <s v="Dec"/>
    <x v="22"/>
    <n v="0"/>
  </r>
  <r>
    <n v="2949"/>
    <s v="CA-2014-169859"/>
    <x v="3"/>
    <d v="2014-12-15T00:00:00"/>
    <d v="2014-12-19T00:00:00"/>
    <x v="1"/>
    <s v="MP-18175"/>
    <x v="486"/>
    <x v="2"/>
    <s v="United States"/>
    <s v="San Diego"/>
    <x v="1"/>
    <n v="92024"/>
    <x v="1"/>
    <s v="OFF-EN-10000461"/>
    <x v="1"/>
    <s v="Envelopes"/>
    <x v="746"/>
    <n v="43.7"/>
    <n v="5"/>
    <n v="0"/>
    <n v="20.539000000000001"/>
    <s v="Dec"/>
    <x v="22"/>
    <n v="0"/>
  </r>
  <r>
    <n v="2950"/>
    <s v="CA-2014-134915"/>
    <x v="3"/>
    <d v="2014-11-13T00:00:00"/>
    <d v="2014-11-13T00:00:00"/>
    <x v="3"/>
    <s v="EM-14140"/>
    <x v="670"/>
    <x v="2"/>
    <s v="United States"/>
    <s v="Glendale"/>
    <x v="16"/>
    <n v="85301"/>
    <x v="1"/>
    <s v="TEC-AC-10001266"/>
    <x v="2"/>
    <s v="Accessories"/>
    <x v="196"/>
    <n v="41.6"/>
    <n v="4"/>
    <n v="0.2"/>
    <n v="12.999999999999998"/>
    <s v="Nov"/>
    <x v="23"/>
    <n v="1"/>
  </r>
  <r>
    <n v="2951"/>
    <s v="CA-2014-134915"/>
    <x v="3"/>
    <d v="2014-11-13T00:00:00"/>
    <d v="2014-11-13T00:00:00"/>
    <x v="3"/>
    <s v="EM-14140"/>
    <x v="670"/>
    <x v="2"/>
    <s v="United States"/>
    <s v="Glendale"/>
    <x v="16"/>
    <n v="85301"/>
    <x v="1"/>
    <s v="OFF-PA-10002160"/>
    <x v="1"/>
    <s v="Paper"/>
    <x v="1190"/>
    <n v="23.120000000000005"/>
    <n v="5"/>
    <n v="0.2"/>
    <n v="8.3810000000000002"/>
    <s v="Nov"/>
    <x v="23"/>
    <n v="0"/>
  </r>
  <r>
    <n v="2952"/>
    <s v="CA-2014-134915"/>
    <x v="3"/>
    <d v="2014-11-13T00:00:00"/>
    <d v="2014-11-13T00:00:00"/>
    <x v="3"/>
    <s v="EM-14140"/>
    <x v="670"/>
    <x v="2"/>
    <s v="United States"/>
    <s v="Glendale"/>
    <x v="16"/>
    <n v="85301"/>
    <x v="1"/>
    <s v="FUR-CH-10004875"/>
    <x v="0"/>
    <s v="Chairs"/>
    <x v="1436"/>
    <n v="113.88800000000002"/>
    <n v="2"/>
    <n v="0.2"/>
    <n v="9.9651999999999994"/>
    <s v="Nov"/>
    <x v="23"/>
    <n v="0"/>
  </r>
  <r>
    <n v="2953"/>
    <s v="CA-2014-134915"/>
    <x v="3"/>
    <d v="2014-11-13T00:00:00"/>
    <d v="2014-11-13T00:00:00"/>
    <x v="3"/>
    <s v="EM-14140"/>
    <x v="670"/>
    <x v="2"/>
    <s v="United States"/>
    <s v="Glendale"/>
    <x v="16"/>
    <n v="85301"/>
    <x v="1"/>
    <s v="FUR-FU-10000305"/>
    <x v="0"/>
    <s v="Furnishings"/>
    <x v="1437"/>
    <n v="113.56800000000001"/>
    <n v="2"/>
    <n v="0.2"/>
    <n v="-5.6784000000000034"/>
    <s v="Nov"/>
    <x v="23"/>
    <n v="0"/>
  </r>
  <r>
    <n v="2954"/>
    <s v="CA-2014-134915"/>
    <x v="3"/>
    <d v="2014-11-13T00:00:00"/>
    <d v="2014-11-13T00:00:00"/>
    <x v="3"/>
    <s v="EM-14140"/>
    <x v="670"/>
    <x v="2"/>
    <s v="United States"/>
    <s v="Glendale"/>
    <x v="16"/>
    <n v="85301"/>
    <x v="1"/>
    <s v="TEC-PH-10000347"/>
    <x v="2"/>
    <s v="Phones"/>
    <x v="495"/>
    <n v="7.9200000000000008"/>
    <n v="2"/>
    <n v="0.2"/>
    <n v="0.69299999999999984"/>
    <s v="Nov"/>
    <x v="23"/>
    <n v="0"/>
  </r>
  <r>
    <n v="2955"/>
    <s v="CA-2014-134915"/>
    <x v="3"/>
    <d v="2014-11-13T00:00:00"/>
    <d v="2014-11-13T00:00:00"/>
    <x v="3"/>
    <s v="EM-14140"/>
    <x v="670"/>
    <x v="2"/>
    <s v="United States"/>
    <s v="Glendale"/>
    <x v="16"/>
    <n v="85301"/>
    <x v="1"/>
    <s v="TEC-PH-10001459"/>
    <x v="2"/>
    <s v="Phones"/>
    <x v="1438"/>
    <n v="671.98400000000004"/>
    <n v="2"/>
    <n v="0.2"/>
    <n v="50.398800000000023"/>
    <s v="Nov"/>
    <x v="23"/>
    <n v="0"/>
  </r>
  <r>
    <n v="2956"/>
    <s v="CA-2013-153353"/>
    <x v="0"/>
    <d v="2013-08-19T00:00:00"/>
    <d v="2013-08-25T00:00:00"/>
    <x v="1"/>
    <s v="GG-14650"/>
    <x v="55"/>
    <x v="1"/>
    <s v="United States"/>
    <s v="New York City"/>
    <x v="15"/>
    <n v="10035"/>
    <x v="3"/>
    <s v="TEC-PH-10000439"/>
    <x v="2"/>
    <s v="Phones"/>
    <x v="869"/>
    <n v="39.99"/>
    <n v="1"/>
    <n v="0"/>
    <n v="11.597099999999998"/>
    <s v="Aug"/>
    <x v="28"/>
    <n v="1"/>
  </r>
  <r>
    <n v="2957"/>
    <s v="CA-2014-123638"/>
    <x v="3"/>
    <d v="2014-06-28T00:00:00"/>
    <d v="2014-07-05T00:00:00"/>
    <x v="1"/>
    <s v="MA-17995"/>
    <x v="671"/>
    <x v="2"/>
    <s v="United States"/>
    <s v="Watertown"/>
    <x v="15"/>
    <n v="13601"/>
    <x v="3"/>
    <s v="FUR-CH-10002647"/>
    <x v="0"/>
    <s v="Chairs"/>
    <x v="470"/>
    <n v="191.64600000000002"/>
    <n v="3"/>
    <n v="0.1"/>
    <n v="31.94100000000001"/>
    <s v="Jun"/>
    <x v="27"/>
    <n v="1"/>
  </r>
  <r>
    <n v="2958"/>
    <s v="CA-2014-168900"/>
    <x v="3"/>
    <d v="2014-05-05T00:00:00"/>
    <d v="2014-05-10T00:00:00"/>
    <x v="1"/>
    <s v="SH-20395"/>
    <x v="129"/>
    <x v="0"/>
    <s v="United States"/>
    <s v="Springfield"/>
    <x v="24"/>
    <n v="45503"/>
    <x v="3"/>
    <s v="OFF-BI-10003910"/>
    <x v="1"/>
    <s v="Binders"/>
    <x v="8"/>
    <n v="2.3130000000000002"/>
    <n v="1"/>
    <n v="0.7"/>
    <n v="-1.9274999999999993"/>
    <s v="May"/>
    <x v="24"/>
    <n v="1"/>
  </r>
  <r>
    <n v="2959"/>
    <s v="CA-2012-158456"/>
    <x v="1"/>
    <d v="2012-12-24T00:00:00"/>
    <d v="2012-12-29T00:00:00"/>
    <x v="1"/>
    <s v="KT-16465"/>
    <x v="446"/>
    <x v="0"/>
    <s v="United States"/>
    <s v="Los Angeles"/>
    <x v="1"/>
    <n v="90032"/>
    <x v="1"/>
    <s v="OFF-BI-10001097"/>
    <x v="1"/>
    <s v="Binders"/>
    <x v="789"/>
    <n v="19.936000000000003"/>
    <n v="4"/>
    <n v="0.2"/>
    <n v="7.2267999999999999"/>
    <s v="Dec"/>
    <x v="14"/>
    <n v="1"/>
  </r>
  <r>
    <n v="2960"/>
    <s v="CA-2012-158456"/>
    <x v="1"/>
    <d v="2012-12-24T00:00:00"/>
    <d v="2012-12-29T00:00:00"/>
    <x v="1"/>
    <s v="KT-16465"/>
    <x v="446"/>
    <x v="0"/>
    <s v="United States"/>
    <s v="Los Angeles"/>
    <x v="1"/>
    <n v="90032"/>
    <x v="1"/>
    <s v="OFF-FA-10004854"/>
    <x v="1"/>
    <s v="Fasteners"/>
    <x v="268"/>
    <n v="45.92"/>
    <n v="4"/>
    <n v="0"/>
    <n v="21.5824"/>
    <s v="Dec"/>
    <x v="14"/>
    <n v="0"/>
  </r>
  <r>
    <n v="2961"/>
    <s v="CA-2014-143665"/>
    <x v="3"/>
    <d v="2014-04-27T00:00:00"/>
    <d v="2014-05-02T00:00:00"/>
    <x v="1"/>
    <s v="PO-19180"/>
    <x v="178"/>
    <x v="2"/>
    <s v="United States"/>
    <s v="Seattle"/>
    <x v="4"/>
    <n v="98115"/>
    <x v="1"/>
    <s v="OFF-PA-10003673"/>
    <x v="1"/>
    <s v="Paper"/>
    <x v="971"/>
    <n v="20.34"/>
    <n v="3"/>
    <n v="0"/>
    <n v="9.3563999999999989"/>
    <s v="Apr"/>
    <x v="4"/>
    <n v="1"/>
  </r>
  <r>
    <n v="2962"/>
    <s v="CA-2014-143665"/>
    <x v="3"/>
    <d v="2014-04-27T00:00:00"/>
    <d v="2014-05-02T00:00:00"/>
    <x v="1"/>
    <s v="PO-19180"/>
    <x v="178"/>
    <x v="2"/>
    <s v="United States"/>
    <s v="Seattle"/>
    <x v="4"/>
    <n v="98115"/>
    <x v="1"/>
    <s v="OFF-LA-10002034"/>
    <x v="1"/>
    <s v="Labels"/>
    <x v="1102"/>
    <n v="39.28"/>
    <n v="8"/>
    <n v="0"/>
    <n v="19.247199999999999"/>
    <s v="Apr"/>
    <x v="4"/>
    <n v="0"/>
  </r>
  <r>
    <n v="2963"/>
    <s v="CA-2014-137428"/>
    <x v="3"/>
    <d v="2014-12-17T00:00:00"/>
    <d v="2014-12-22T00:00:00"/>
    <x v="0"/>
    <s v="AY-10555"/>
    <x v="672"/>
    <x v="1"/>
    <s v="United States"/>
    <s v="Oceanside"/>
    <x v="1"/>
    <n v="92054"/>
    <x v="1"/>
    <s v="FUR-CH-10002774"/>
    <x v="0"/>
    <s v="Chairs"/>
    <x v="23"/>
    <n v="81.567999999999998"/>
    <n v="2"/>
    <n v="0.2"/>
    <n v="9.1763999999999974"/>
    <s v="Dec"/>
    <x v="22"/>
    <n v="1"/>
  </r>
  <r>
    <n v="2964"/>
    <s v="CA-2014-137428"/>
    <x v="3"/>
    <d v="2014-12-17T00:00:00"/>
    <d v="2014-12-22T00:00:00"/>
    <x v="0"/>
    <s v="AY-10555"/>
    <x v="672"/>
    <x v="1"/>
    <s v="United States"/>
    <s v="Oceanside"/>
    <x v="1"/>
    <n v="92054"/>
    <x v="1"/>
    <s v="FUR-CH-10003817"/>
    <x v="0"/>
    <s v="Chairs"/>
    <x v="162"/>
    <n v="97.184000000000012"/>
    <n v="2"/>
    <n v="0.2"/>
    <n v="6.0740000000000016"/>
    <s v="Dec"/>
    <x v="22"/>
    <n v="0"/>
  </r>
  <r>
    <n v="2965"/>
    <s v="CA-2014-137428"/>
    <x v="3"/>
    <d v="2014-12-17T00:00:00"/>
    <d v="2014-12-22T00:00:00"/>
    <x v="0"/>
    <s v="AY-10555"/>
    <x v="672"/>
    <x v="1"/>
    <s v="United States"/>
    <s v="Oceanside"/>
    <x v="1"/>
    <n v="92054"/>
    <x v="1"/>
    <s v="OFF-BI-10002949"/>
    <x v="1"/>
    <s v="Binders"/>
    <x v="520"/>
    <n v="24.320000000000004"/>
    <n v="5"/>
    <n v="0.2"/>
    <n v="8.2079999999999984"/>
    <s v="Dec"/>
    <x v="22"/>
    <n v="0"/>
  </r>
  <r>
    <n v="2966"/>
    <s v="CA-2014-137428"/>
    <x v="3"/>
    <d v="2014-12-17T00:00:00"/>
    <d v="2014-12-22T00:00:00"/>
    <x v="0"/>
    <s v="AY-10555"/>
    <x v="672"/>
    <x v="1"/>
    <s v="United States"/>
    <s v="Oceanside"/>
    <x v="1"/>
    <n v="92054"/>
    <x v="1"/>
    <s v="FUR-FU-10002445"/>
    <x v="0"/>
    <s v="Furnishings"/>
    <x v="1439"/>
    <n v="18.96"/>
    <n v="2"/>
    <n v="0"/>
    <n v="7.5840000000000014"/>
    <s v="Dec"/>
    <x v="22"/>
    <n v="0"/>
  </r>
  <r>
    <n v="2967"/>
    <s v="CA-2011-162866"/>
    <x v="2"/>
    <d v="2011-12-27T00:00:00"/>
    <d v="2011-12-31T00:00:00"/>
    <x v="1"/>
    <s v="Co-12640"/>
    <x v="476"/>
    <x v="0"/>
    <s v="United States"/>
    <s v="Skokie"/>
    <x v="10"/>
    <n v="60076"/>
    <x v="2"/>
    <s v="FUR-FU-10001473"/>
    <x v="0"/>
    <s v="Furnishings"/>
    <x v="984"/>
    <n v="32.952000000000005"/>
    <n v="6"/>
    <n v="0.6"/>
    <n v="-19.771199999999997"/>
    <s v="Dec"/>
    <x v="20"/>
    <n v="1"/>
  </r>
  <r>
    <n v="2968"/>
    <s v="CA-2011-162866"/>
    <x v="2"/>
    <d v="2011-12-27T00:00:00"/>
    <d v="2011-12-31T00:00:00"/>
    <x v="1"/>
    <s v="Co-12640"/>
    <x v="476"/>
    <x v="0"/>
    <s v="United States"/>
    <s v="Skokie"/>
    <x v="10"/>
    <n v="60076"/>
    <x v="2"/>
    <s v="OFF-ST-10002562"/>
    <x v="1"/>
    <s v="Storage"/>
    <x v="33"/>
    <n v="30.016000000000005"/>
    <n v="4"/>
    <n v="0.2"/>
    <n v="3.0015999999999998"/>
    <s v="Dec"/>
    <x v="20"/>
    <n v="0"/>
  </r>
  <r>
    <n v="2969"/>
    <s v="CA-2014-167941"/>
    <x v="3"/>
    <d v="2014-11-07T00:00:00"/>
    <d v="2014-11-10T00:00:00"/>
    <x v="0"/>
    <s v="JF-15565"/>
    <x v="535"/>
    <x v="0"/>
    <s v="United States"/>
    <s v="Fayetteville"/>
    <x v="3"/>
    <n v="28314"/>
    <x v="0"/>
    <s v="OFF-AP-10002118"/>
    <x v="1"/>
    <s v="Appliances"/>
    <x v="77"/>
    <n v="499.58400000000006"/>
    <n v="3"/>
    <n v="0.2"/>
    <n v="43.713600000000014"/>
    <s v="Nov"/>
    <x v="23"/>
    <n v="1"/>
  </r>
  <r>
    <n v="2970"/>
    <s v="CA-2014-167941"/>
    <x v="3"/>
    <d v="2014-11-07T00:00:00"/>
    <d v="2014-11-10T00:00:00"/>
    <x v="0"/>
    <s v="JF-15565"/>
    <x v="535"/>
    <x v="0"/>
    <s v="United States"/>
    <s v="Fayetteville"/>
    <x v="3"/>
    <n v="28314"/>
    <x v="0"/>
    <s v="OFF-PA-10001800"/>
    <x v="1"/>
    <s v="Paper"/>
    <x v="580"/>
    <n v="31.104000000000006"/>
    <n v="6"/>
    <n v="0.2"/>
    <n v="10.8864"/>
    <s v="Nov"/>
    <x v="23"/>
    <n v="0"/>
  </r>
  <r>
    <n v="2971"/>
    <s v="CA-2014-167941"/>
    <x v="3"/>
    <d v="2014-11-07T00:00:00"/>
    <d v="2014-11-10T00:00:00"/>
    <x v="0"/>
    <s v="JF-15565"/>
    <x v="535"/>
    <x v="0"/>
    <s v="United States"/>
    <s v="Fayetteville"/>
    <x v="3"/>
    <n v="28314"/>
    <x v="0"/>
    <s v="OFF-BI-10002827"/>
    <x v="1"/>
    <s v="Binders"/>
    <x v="549"/>
    <n v="13.272000000000002"/>
    <n v="8"/>
    <n v="0.7"/>
    <n v="-10.617599999999999"/>
    <s v="Nov"/>
    <x v="23"/>
    <n v="0"/>
  </r>
  <r>
    <n v="2972"/>
    <s v="CA-2014-167941"/>
    <x v="3"/>
    <d v="2014-11-07T00:00:00"/>
    <d v="2014-11-10T00:00:00"/>
    <x v="0"/>
    <s v="JF-15565"/>
    <x v="535"/>
    <x v="0"/>
    <s v="United States"/>
    <s v="Fayetteville"/>
    <x v="3"/>
    <n v="28314"/>
    <x v="0"/>
    <s v="FUR-FU-10004671"/>
    <x v="0"/>
    <s v="Furnishings"/>
    <x v="1357"/>
    <n v="28.272000000000006"/>
    <n v="2"/>
    <n v="0.2"/>
    <n v="6.3612000000000002"/>
    <s v="Nov"/>
    <x v="23"/>
    <n v="0"/>
  </r>
  <r>
    <n v="2973"/>
    <s v="CA-2014-167941"/>
    <x v="3"/>
    <d v="2014-11-07T00:00:00"/>
    <d v="2014-11-10T00:00:00"/>
    <x v="0"/>
    <s v="JF-15565"/>
    <x v="535"/>
    <x v="0"/>
    <s v="United States"/>
    <s v="Fayetteville"/>
    <x v="3"/>
    <n v="28314"/>
    <x v="0"/>
    <s v="OFF-ST-10000736"/>
    <x v="1"/>
    <s v="Storage"/>
    <x v="455"/>
    <n v="259.13600000000002"/>
    <n v="4"/>
    <n v="0.2"/>
    <n v="-51.827200000000019"/>
    <s v="Nov"/>
    <x v="23"/>
    <n v="0"/>
  </r>
  <r>
    <n v="2974"/>
    <s v="CA-2014-111808"/>
    <x v="3"/>
    <d v="2014-12-17T00:00:00"/>
    <d v="2014-12-21T00:00:00"/>
    <x v="1"/>
    <s v="AR-10510"/>
    <x v="239"/>
    <x v="0"/>
    <s v="United States"/>
    <s v="Tulsa"/>
    <x v="26"/>
    <n v="74133"/>
    <x v="2"/>
    <s v="OFF-BI-10004656"/>
    <x v="1"/>
    <s v="Binders"/>
    <x v="855"/>
    <n v="10.8"/>
    <n v="5"/>
    <n v="0"/>
    <n v="5.1839999999999993"/>
    <s v="Dec"/>
    <x v="22"/>
    <n v="1"/>
  </r>
  <r>
    <n v="2975"/>
    <s v="CA-2012-137512"/>
    <x v="1"/>
    <d v="2012-05-07T00:00:00"/>
    <d v="2012-05-12T00:00:00"/>
    <x v="1"/>
    <s v="AG-10675"/>
    <x v="165"/>
    <x v="0"/>
    <s v="United States"/>
    <s v="Allen"/>
    <x v="5"/>
    <n v="75002"/>
    <x v="2"/>
    <s v="FUR-TA-10001095"/>
    <x v="0"/>
    <s v="Tables"/>
    <x v="611"/>
    <n v="244.00599999999997"/>
    <n v="2"/>
    <n v="0.3"/>
    <n v="-31.372200000000007"/>
    <s v="May"/>
    <x v="33"/>
    <n v="1"/>
  </r>
  <r>
    <n v="2976"/>
    <s v="CA-2012-137512"/>
    <x v="1"/>
    <d v="2012-05-07T00:00:00"/>
    <d v="2012-05-12T00:00:00"/>
    <x v="1"/>
    <s v="AG-10675"/>
    <x v="165"/>
    <x v="0"/>
    <s v="United States"/>
    <s v="Allen"/>
    <x v="5"/>
    <n v="75002"/>
    <x v="2"/>
    <s v="OFF-PA-10000213"/>
    <x v="1"/>
    <s v="Paper"/>
    <x v="1440"/>
    <n v="15.936000000000002"/>
    <n v="4"/>
    <n v="0.2"/>
    <n v="5.378400000000001"/>
    <s v="May"/>
    <x v="33"/>
    <n v="0"/>
  </r>
  <r>
    <n v="2977"/>
    <s v="CA-2014-139773"/>
    <x v="3"/>
    <d v="2014-12-05T00:00:00"/>
    <d v="2014-12-05T00:00:00"/>
    <x v="3"/>
    <s v="DV-13045"/>
    <x v="1"/>
    <x v="1"/>
    <s v="United States"/>
    <s v="Philadelphia"/>
    <x v="9"/>
    <n v="19143"/>
    <x v="3"/>
    <s v="FUR-CH-10001797"/>
    <x v="0"/>
    <s v="Chairs"/>
    <x v="1441"/>
    <n v="188.55199999999996"/>
    <n v="7"/>
    <n v="0.3"/>
    <n v="-2.693600000000032"/>
    <s v="Dec"/>
    <x v="22"/>
    <n v="1"/>
  </r>
  <r>
    <n v="2978"/>
    <s v="CA-2014-134607"/>
    <x v="3"/>
    <d v="2014-10-04T00:00:00"/>
    <d v="2014-10-09T00:00:00"/>
    <x v="0"/>
    <s v="HL-15040"/>
    <x v="332"/>
    <x v="0"/>
    <s v="United States"/>
    <s v="Rochester"/>
    <x v="15"/>
    <n v="14609"/>
    <x v="3"/>
    <s v="OFF-ST-10002214"/>
    <x v="1"/>
    <s v="Storage"/>
    <x v="994"/>
    <n v="22.58"/>
    <n v="2"/>
    <n v="0"/>
    <n v="5.8707999999999991"/>
    <s v="Oct"/>
    <x v="13"/>
    <n v="1"/>
  </r>
  <r>
    <n v="2979"/>
    <s v="CA-2011-109232"/>
    <x v="2"/>
    <d v="2011-01-14T00:00:00"/>
    <d v="2011-01-17T00:00:00"/>
    <x v="0"/>
    <s v="ND-18370"/>
    <x v="444"/>
    <x v="0"/>
    <s v="United States"/>
    <s v="Mount Pleasant"/>
    <x v="20"/>
    <n v="29464"/>
    <x v="0"/>
    <s v="FUR-CH-10000422"/>
    <x v="0"/>
    <s v="Chairs"/>
    <x v="1432"/>
    <n v="545.93999999999994"/>
    <n v="6"/>
    <n v="0"/>
    <n v="87.350400000000036"/>
    <s v="Jan"/>
    <x v="46"/>
    <n v="1"/>
  </r>
  <r>
    <n v="2980"/>
    <s v="CA-2012-139850"/>
    <x v="1"/>
    <d v="2012-06-12T00:00:00"/>
    <d v="2012-06-17T00:00:00"/>
    <x v="1"/>
    <s v="GB-14575"/>
    <x v="673"/>
    <x v="0"/>
    <s v="United States"/>
    <s v="Philadelphia"/>
    <x v="9"/>
    <n v="19134"/>
    <x v="3"/>
    <s v="OFF-PA-10003848"/>
    <x v="1"/>
    <s v="Paper"/>
    <x v="1442"/>
    <n v="20.736000000000004"/>
    <n v="4"/>
    <n v="0.2"/>
    <n v="7.2576000000000001"/>
    <s v="Jun"/>
    <x v="40"/>
    <n v="1"/>
  </r>
  <r>
    <n v="2981"/>
    <s v="CA-2012-139850"/>
    <x v="1"/>
    <d v="2012-06-12T00:00:00"/>
    <d v="2012-06-17T00:00:00"/>
    <x v="1"/>
    <s v="GB-14575"/>
    <x v="673"/>
    <x v="0"/>
    <s v="United States"/>
    <s v="Philadelphia"/>
    <x v="9"/>
    <n v="19134"/>
    <x v="3"/>
    <s v="FUR-FU-10003623"/>
    <x v="0"/>
    <s v="Furnishings"/>
    <x v="1226"/>
    <n v="43.295999999999999"/>
    <n v="2"/>
    <n v="0.2"/>
    <n v="4.3295999999999975"/>
    <s v="Jun"/>
    <x v="40"/>
    <n v="0"/>
  </r>
  <r>
    <n v="2982"/>
    <s v="CA-2011-131310"/>
    <x v="2"/>
    <d v="2011-07-12T00:00:00"/>
    <d v="2011-07-18T00:00:00"/>
    <x v="1"/>
    <s v="CL-12565"/>
    <x v="52"/>
    <x v="0"/>
    <s v="United States"/>
    <s v="Seattle"/>
    <x v="4"/>
    <n v="98115"/>
    <x v="1"/>
    <s v="FUR-CH-10001797"/>
    <x v="0"/>
    <s v="Chairs"/>
    <x v="1441"/>
    <n v="123.136"/>
    <n v="4"/>
    <n v="0.2"/>
    <n v="13.852799999999981"/>
    <s v="Jul"/>
    <x v="39"/>
    <n v="1"/>
  </r>
  <r>
    <n v="2983"/>
    <s v="CA-2011-131310"/>
    <x v="2"/>
    <d v="2011-07-12T00:00:00"/>
    <d v="2011-07-18T00:00:00"/>
    <x v="1"/>
    <s v="CL-12565"/>
    <x v="52"/>
    <x v="0"/>
    <s v="United States"/>
    <s v="Seattle"/>
    <x v="4"/>
    <n v="98115"/>
    <x v="1"/>
    <s v="OFF-BI-10003094"/>
    <x v="1"/>
    <s v="Binders"/>
    <x v="647"/>
    <n v="11.264000000000001"/>
    <n v="4"/>
    <n v="0.2"/>
    <n v="3.8015999999999992"/>
    <s v="Jul"/>
    <x v="39"/>
    <n v="0"/>
  </r>
  <r>
    <n v="2984"/>
    <s v="US-2011-112872"/>
    <x v="2"/>
    <d v="2011-12-06T00:00:00"/>
    <d v="2011-12-11T00:00:00"/>
    <x v="0"/>
    <s v="RC-19960"/>
    <x v="53"/>
    <x v="0"/>
    <s v="United States"/>
    <s v="Springfield"/>
    <x v="21"/>
    <n v="97477"/>
    <x v="1"/>
    <s v="OFF-ST-10002205"/>
    <x v="1"/>
    <s v="Storage"/>
    <x v="326"/>
    <n v="53.424000000000007"/>
    <n v="3"/>
    <n v="0.2"/>
    <n v="4.6746000000000016"/>
    <s v="Dec"/>
    <x v="20"/>
    <n v="1"/>
  </r>
  <r>
    <n v="2985"/>
    <s v="US-2011-112872"/>
    <x v="2"/>
    <d v="2011-12-06T00:00:00"/>
    <d v="2011-12-11T00:00:00"/>
    <x v="0"/>
    <s v="RC-19960"/>
    <x v="53"/>
    <x v="0"/>
    <s v="United States"/>
    <s v="Springfield"/>
    <x v="21"/>
    <n v="97477"/>
    <x v="1"/>
    <s v="FUR-TA-10003238"/>
    <x v="0"/>
    <s v="Tables"/>
    <x v="1233"/>
    <n v="275.49"/>
    <n v="1"/>
    <n v="0.5"/>
    <n v="-170.80380000000002"/>
    <s v="Dec"/>
    <x v="20"/>
    <n v="0"/>
  </r>
  <r>
    <n v="2986"/>
    <s v="CA-2013-139269"/>
    <x v="0"/>
    <d v="2013-05-26T00:00:00"/>
    <d v="2013-05-31T00:00:00"/>
    <x v="1"/>
    <s v="JB-16045"/>
    <x v="674"/>
    <x v="2"/>
    <s v="United States"/>
    <s v="Columbus"/>
    <x v="32"/>
    <n v="31907"/>
    <x v="0"/>
    <s v="FUR-FU-10000755"/>
    <x v="0"/>
    <s v="Furnishings"/>
    <x v="1443"/>
    <n v="24.96"/>
    <n v="4"/>
    <n v="0"/>
    <n v="6.240000000000002"/>
    <s v="May"/>
    <x v="35"/>
    <n v="1"/>
  </r>
  <r>
    <n v="2987"/>
    <s v="CA-2013-139269"/>
    <x v="0"/>
    <d v="2013-05-26T00:00:00"/>
    <d v="2013-05-31T00:00:00"/>
    <x v="1"/>
    <s v="JB-16045"/>
    <x v="674"/>
    <x v="2"/>
    <s v="United States"/>
    <s v="Columbus"/>
    <x v="32"/>
    <n v="31907"/>
    <x v="0"/>
    <s v="OFF-PA-10002893"/>
    <x v="1"/>
    <s v="Paper"/>
    <x v="359"/>
    <n v="19.36"/>
    <n v="2"/>
    <n v="0"/>
    <n v="9.2927999999999997"/>
    <s v="May"/>
    <x v="35"/>
    <n v="0"/>
  </r>
  <r>
    <n v="2988"/>
    <s v="CA-2013-139269"/>
    <x v="0"/>
    <d v="2013-05-26T00:00:00"/>
    <d v="2013-05-31T00:00:00"/>
    <x v="1"/>
    <s v="JB-16045"/>
    <x v="674"/>
    <x v="2"/>
    <s v="United States"/>
    <s v="Columbus"/>
    <x v="32"/>
    <n v="31907"/>
    <x v="0"/>
    <s v="OFF-ST-10000689"/>
    <x v="1"/>
    <s v="Storage"/>
    <x v="421"/>
    <n v="1267.6499999999999"/>
    <n v="9"/>
    <n v="0"/>
    <n v="152.11799999999999"/>
    <s v="May"/>
    <x v="35"/>
    <n v="0"/>
  </r>
  <r>
    <n v="2989"/>
    <s v="CA-2013-139010"/>
    <x v="0"/>
    <d v="2013-02-21T00:00:00"/>
    <d v="2013-02-26T00:00:00"/>
    <x v="0"/>
    <s v="MC-17635"/>
    <x v="637"/>
    <x v="1"/>
    <s v="United States"/>
    <s v="Los Angeles"/>
    <x v="1"/>
    <n v="90032"/>
    <x v="1"/>
    <s v="TEC-AC-10004227"/>
    <x v="2"/>
    <s v="Accessories"/>
    <x v="1400"/>
    <n v="12.99"/>
    <n v="1"/>
    <n v="0"/>
    <n v="0.77939999999999898"/>
    <s v="Feb"/>
    <x v="47"/>
    <n v="1"/>
  </r>
  <r>
    <n v="2990"/>
    <s v="CA-2013-139010"/>
    <x v="0"/>
    <d v="2013-02-21T00:00:00"/>
    <d v="2013-02-26T00:00:00"/>
    <x v="0"/>
    <s v="MC-17635"/>
    <x v="637"/>
    <x v="1"/>
    <s v="United States"/>
    <s v="Los Angeles"/>
    <x v="1"/>
    <n v="90032"/>
    <x v="1"/>
    <s v="OFF-BI-10000174"/>
    <x v="1"/>
    <s v="Binders"/>
    <x v="1435"/>
    <n v="18.559999999999999"/>
    <n v="4"/>
    <n v="0.2"/>
    <n v="6.4959999999999996"/>
    <s v="Feb"/>
    <x v="47"/>
    <n v="0"/>
  </r>
  <r>
    <n v="2991"/>
    <s v="CA-2013-139010"/>
    <x v="0"/>
    <d v="2013-02-21T00:00:00"/>
    <d v="2013-02-26T00:00:00"/>
    <x v="0"/>
    <s v="MC-17635"/>
    <x v="637"/>
    <x v="1"/>
    <s v="United States"/>
    <s v="Los Angeles"/>
    <x v="1"/>
    <n v="90032"/>
    <x v="1"/>
    <s v="OFF-ST-10001809"/>
    <x v="1"/>
    <s v="Storage"/>
    <x v="430"/>
    <n v="449.15"/>
    <n v="5"/>
    <n v="0"/>
    <n v="8.9829999999999899"/>
    <s v="Feb"/>
    <x v="47"/>
    <n v="0"/>
  </r>
  <r>
    <n v="2992"/>
    <s v="CA-2013-139010"/>
    <x v="0"/>
    <d v="2013-02-21T00:00:00"/>
    <d v="2013-02-26T00:00:00"/>
    <x v="0"/>
    <s v="MC-17635"/>
    <x v="637"/>
    <x v="1"/>
    <s v="United States"/>
    <s v="Los Angeles"/>
    <x v="1"/>
    <n v="90032"/>
    <x v="1"/>
    <s v="OFF-BI-10002309"/>
    <x v="1"/>
    <s v="Binders"/>
    <x v="78"/>
    <n v="31.248000000000005"/>
    <n v="7"/>
    <n v="0.2"/>
    <n v="10.936799999999998"/>
    <s v="Feb"/>
    <x v="47"/>
    <n v="0"/>
  </r>
  <r>
    <n v="2993"/>
    <s v="CA-2013-134376"/>
    <x v="0"/>
    <d v="2013-10-03T00:00:00"/>
    <d v="2013-10-07T00:00:00"/>
    <x v="1"/>
    <s v="TT-21265"/>
    <x v="640"/>
    <x v="1"/>
    <s v="United States"/>
    <s v="New York City"/>
    <x v="15"/>
    <n v="10024"/>
    <x v="3"/>
    <s v="OFF-AP-10004532"/>
    <x v="1"/>
    <s v="Appliances"/>
    <x v="559"/>
    <n v="61.44"/>
    <n v="3"/>
    <n v="0"/>
    <n v="16.588799999999999"/>
    <s v="Oct"/>
    <x v="32"/>
    <n v="1"/>
  </r>
  <r>
    <n v="2994"/>
    <s v="CA-2014-147291"/>
    <x v="3"/>
    <d v="2014-03-12T00:00:00"/>
    <d v="2014-03-18T00:00:00"/>
    <x v="1"/>
    <s v="MJ-17740"/>
    <x v="77"/>
    <x v="0"/>
    <s v="United States"/>
    <s v="Detroit"/>
    <x v="12"/>
    <n v="48227"/>
    <x v="2"/>
    <s v="OFF-BI-10003091"/>
    <x v="1"/>
    <s v="Binders"/>
    <x v="1165"/>
    <n v="895.92"/>
    <n v="4"/>
    <n v="0"/>
    <n v="421.08239999999995"/>
    <s v="Mar"/>
    <x v="42"/>
    <n v="1"/>
  </r>
  <r>
    <n v="2995"/>
    <s v="CA-2013-112893"/>
    <x v="0"/>
    <d v="2013-09-10T00:00:00"/>
    <d v="2013-09-14T00:00:00"/>
    <x v="0"/>
    <s v="AT-10735"/>
    <x v="247"/>
    <x v="0"/>
    <s v="United States"/>
    <s v="Stockton"/>
    <x v="1"/>
    <n v="95207"/>
    <x v="1"/>
    <s v="OFF-BI-10004654"/>
    <x v="1"/>
    <s v="Binders"/>
    <x v="1444"/>
    <n v="55.360000000000007"/>
    <n v="4"/>
    <n v="0.2"/>
    <n v="18.683999999999997"/>
    <s v="Sep"/>
    <x v="21"/>
    <n v="1"/>
  </r>
  <r>
    <n v="2996"/>
    <s v="US-2011-150532"/>
    <x v="2"/>
    <d v="2011-07-14T00:00:00"/>
    <d v="2011-07-21T00:00:00"/>
    <x v="1"/>
    <s v="PB-19150"/>
    <x v="171"/>
    <x v="0"/>
    <s v="United States"/>
    <s v="Phoenix"/>
    <x v="16"/>
    <n v="85023"/>
    <x v="1"/>
    <s v="OFF-ST-10000760"/>
    <x v="1"/>
    <s v="Storage"/>
    <x v="4"/>
    <n v="55.92"/>
    <n v="5"/>
    <n v="0.2"/>
    <n v="6.2910000000000004"/>
    <s v="Jul"/>
    <x v="39"/>
    <n v="1"/>
  </r>
  <r>
    <n v="2997"/>
    <s v="CA-2011-138317"/>
    <x v="2"/>
    <d v="2011-06-21T00:00:00"/>
    <d v="2011-06-25T00:00:00"/>
    <x v="1"/>
    <s v="NW-18400"/>
    <x v="508"/>
    <x v="0"/>
    <s v="United States"/>
    <s v="Philadelphia"/>
    <x v="9"/>
    <n v="19120"/>
    <x v="3"/>
    <s v="OFF-EN-10001539"/>
    <x v="1"/>
    <s v="Envelopes"/>
    <x v="33"/>
    <n v="24.896000000000001"/>
    <n v="4"/>
    <n v="0.2"/>
    <n v="8.4024000000000001"/>
    <s v="Jun"/>
    <x v="3"/>
    <n v="1"/>
  </r>
  <r>
    <n v="2998"/>
    <s v="CA-2011-138317"/>
    <x v="2"/>
    <d v="2011-06-21T00:00:00"/>
    <d v="2011-06-25T00:00:00"/>
    <x v="1"/>
    <s v="NW-18400"/>
    <x v="508"/>
    <x v="0"/>
    <s v="United States"/>
    <s v="Philadelphia"/>
    <x v="9"/>
    <n v="19120"/>
    <x v="3"/>
    <s v="FUR-FU-10000550"/>
    <x v="0"/>
    <s v="Furnishings"/>
    <x v="1445"/>
    <n v="3.9840000000000004"/>
    <n v="1"/>
    <n v="0.2"/>
    <n v="0.64739999999999964"/>
    <s v="Jun"/>
    <x v="3"/>
    <n v="0"/>
  </r>
  <r>
    <n v="2999"/>
    <s v="CA-2011-138317"/>
    <x v="2"/>
    <d v="2011-06-21T00:00:00"/>
    <d v="2011-06-25T00:00:00"/>
    <x v="1"/>
    <s v="NW-18400"/>
    <x v="508"/>
    <x v="0"/>
    <s v="United States"/>
    <s v="Philadelphia"/>
    <x v="9"/>
    <n v="19120"/>
    <x v="3"/>
    <s v="TEC-AC-10003628"/>
    <x v="2"/>
    <s v="Accessories"/>
    <x v="244"/>
    <n v="95.968000000000004"/>
    <n v="4"/>
    <n v="0.2"/>
    <n v="28.790400000000009"/>
    <s v="Jun"/>
    <x v="3"/>
    <n v="0"/>
  </r>
  <r>
    <n v="3000"/>
    <s v="CA-2011-138317"/>
    <x v="2"/>
    <d v="2011-06-21T00:00:00"/>
    <d v="2011-06-25T00:00:00"/>
    <x v="1"/>
    <s v="NW-18400"/>
    <x v="508"/>
    <x v="0"/>
    <s v="United States"/>
    <s v="Philadelphia"/>
    <x v="9"/>
    <n v="19120"/>
    <x v="3"/>
    <s v="TEC-MA-10004521"/>
    <x v="2"/>
    <s v="Machines"/>
    <x v="1446"/>
    <n v="206.99100000000004"/>
    <n v="3"/>
    <n v="0.7"/>
    <n v="-172.49250000000001"/>
    <s v="Jun"/>
    <x v="3"/>
    <n v="0"/>
  </r>
  <r>
    <n v="3001"/>
    <s v="CA-2011-138317"/>
    <x v="2"/>
    <d v="2011-06-21T00:00:00"/>
    <d v="2011-06-25T00:00:00"/>
    <x v="1"/>
    <s v="NW-18400"/>
    <x v="508"/>
    <x v="0"/>
    <s v="United States"/>
    <s v="Philadelphia"/>
    <x v="9"/>
    <n v="19120"/>
    <x v="3"/>
    <s v="OFF-AP-10003860"/>
    <x v="1"/>
    <s v="Appliances"/>
    <x v="1089"/>
    <n v="44.416000000000004"/>
    <n v="2"/>
    <n v="0.2"/>
    <n v="3.8864000000000001"/>
    <s v="Jun"/>
    <x v="3"/>
    <n v="0"/>
  </r>
  <r>
    <n v="3002"/>
    <s v="CA-2011-138317"/>
    <x v="2"/>
    <d v="2011-06-21T00:00:00"/>
    <d v="2011-06-25T00:00:00"/>
    <x v="1"/>
    <s v="NW-18400"/>
    <x v="508"/>
    <x v="0"/>
    <s v="United States"/>
    <s v="Philadelphia"/>
    <x v="9"/>
    <n v="19120"/>
    <x v="3"/>
    <s v="OFF-BI-10000069"/>
    <x v="1"/>
    <s v="Binders"/>
    <x v="486"/>
    <n v="9.006000000000002"/>
    <n v="2"/>
    <n v="0.7"/>
    <n v="-7.2048000000000023"/>
    <s v="Jun"/>
    <x v="3"/>
    <n v="0"/>
  </r>
  <r>
    <n v="3003"/>
    <s v="CA-2012-130610"/>
    <x v="1"/>
    <d v="2012-07-05T00:00:00"/>
    <d v="2012-07-10T00:00:00"/>
    <x v="1"/>
    <s v="VP-21730"/>
    <x v="163"/>
    <x v="2"/>
    <s v="United States"/>
    <s v="Sterling Heights"/>
    <x v="12"/>
    <n v="48310"/>
    <x v="2"/>
    <s v="OFF-BI-10003655"/>
    <x v="1"/>
    <s v="Binders"/>
    <x v="1447"/>
    <n v="19"/>
    <n v="5"/>
    <n v="0"/>
    <n v="8.93"/>
    <s v="Jul"/>
    <x v="38"/>
    <n v="1"/>
  </r>
  <r>
    <n v="3004"/>
    <s v="CA-2014-104381"/>
    <x v="3"/>
    <d v="2014-12-17T00:00:00"/>
    <d v="2014-12-24T00:00:00"/>
    <x v="1"/>
    <s v="RD-19810"/>
    <x v="279"/>
    <x v="2"/>
    <s v="United States"/>
    <s v="Rochester"/>
    <x v="15"/>
    <n v="14609"/>
    <x v="3"/>
    <s v="OFF-BI-10001628"/>
    <x v="1"/>
    <s v="Binders"/>
    <x v="1103"/>
    <n v="33.375999999999998"/>
    <n v="4"/>
    <n v="0.2"/>
    <n v="10.429999999999998"/>
    <s v="Dec"/>
    <x v="22"/>
    <n v="1"/>
  </r>
  <r>
    <n v="3005"/>
    <s v="CA-2013-131499"/>
    <x v="0"/>
    <d v="2013-09-09T00:00:00"/>
    <d v="2013-09-11T00:00:00"/>
    <x v="2"/>
    <s v="MG-17875"/>
    <x v="675"/>
    <x v="2"/>
    <s v="United States"/>
    <s v="New York City"/>
    <x v="15"/>
    <n v="10011"/>
    <x v="3"/>
    <s v="OFF-AP-10003779"/>
    <x v="1"/>
    <s v="Appliances"/>
    <x v="1448"/>
    <n v="207.48"/>
    <n v="1"/>
    <n v="0"/>
    <n v="62.243999999999971"/>
    <s v="Sep"/>
    <x v="21"/>
    <n v="1"/>
  </r>
  <r>
    <n v="3006"/>
    <s v="CA-2011-148761"/>
    <x v="2"/>
    <d v="2011-05-17T00:00:00"/>
    <d v="2011-05-21T00:00:00"/>
    <x v="1"/>
    <s v="PA-19060"/>
    <x v="50"/>
    <x v="2"/>
    <s v="United States"/>
    <s v="Eau Claire"/>
    <x v="6"/>
    <n v="54703"/>
    <x v="2"/>
    <s v="OFF-BI-10000666"/>
    <x v="1"/>
    <s v="Binders"/>
    <x v="980"/>
    <n v="91.679999999999993"/>
    <n v="3"/>
    <n v="0"/>
    <n v="45.839999999999996"/>
    <s v="May"/>
    <x v="8"/>
    <n v="1"/>
  </r>
  <r>
    <n v="3007"/>
    <s v="CA-2014-116519"/>
    <x v="3"/>
    <d v="2014-10-14T00:00:00"/>
    <d v="2014-10-16T00:00:00"/>
    <x v="2"/>
    <s v="CR-12730"/>
    <x v="257"/>
    <x v="0"/>
    <s v="United States"/>
    <s v="New York City"/>
    <x v="15"/>
    <n v="10009"/>
    <x v="3"/>
    <s v="OFF-AP-10000828"/>
    <x v="1"/>
    <s v="Appliances"/>
    <x v="1087"/>
    <n v="904.9"/>
    <n v="5"/>
    <n v="0"/>
    <n v="253.37199999999996"/>
    <s v="Oct"/>
    <x v="13"/>
    <n v="1"/>
  </r>
  <r>
    <n v="3008"/>
    <s v="CA-2011-130729"/>
    <x v="2"/>
    <d v="2011-10-24T00:00:00"/>
    <d v="2011-10-29T00:00:00"/>
    <x v="1"/>
    <s v="AA-10375"/>
    <x v="211"/>
    <x v="0"/>
    <s v="United States"/>
    <s v="Rancho Cucamonga"/>
    <x v="1"/>
    <n v="91730"/>
    <x v="1"/>
    <s v="OFF-BI-10002706"/>
    <x v="1"/>
    <s v="Binders"/>
    <x v="273"/>
    <n v="34.271999999999998"/>
    <n v="3"/>
    <n v="0.2"/>
    <n v="11.138399999999999"/>
    <s v="Oct"/>
    <x v="18"/>
    <n v="1"/>
  </r>
  <r>
    <n v="3009"/>
    <s v="CA-2013-124772"/>
    <x v="0"/>
    <d v="2013-12-06T00:00:00"/>
    <d v="2013-12-07T00:00:00"/>
    <x v="2"/>
    <s v="JG-15160"/>
    <x v="506"/>
    <x v="0"/>
    <s v="United States"/>
    <s v="Murray"/>
    <x v="0"/>
    <n v="42071"/>
    <x v="0"/>
    <s v="FUR-FU-10004748"/>
    <x v="0"/>
    <s v="Furnishings"/>
    <x v="1243"/>
    <n v="191.82"/>
    <n v="3"/>
    <n v="0"/>
    <n v="74.809799999999996"/>
    <s v="Dec"/>
    <x v="5"/>
    <n v="1"/>
  </r>
  <r>
    <n v="3010"/>
    <s v="CA-2013-115525"/>
    <x v="0"/>
    <d v="2013-07-26T00:00:00"/>
    <d v="2013-07-30T00:00:00"/>
    <x v="1"/>
    <s v="RR-19525"/>
    <x v="645"/>
    <x v="1"/>
    <s v="United States"/>
    <s v="Toledo"/>
    <x v="24"/>
    <n v="43615"/>
    <x v="3"/>
    <s v="OFF-AP-10000026"/>
    <x v="1"/>
    <s v="Appliances"/>
    <x v="1282"/>
    <n v="243.88000000000002"/>
    <n v="5"/>
    <n v="0.2"/>
    <n v="27.43649999999996"/>
    <s v="Jul"/>
    <x v="16"/>
    <n v="1"/>
  </r>
  <r>
    <n v="3011"/>
    <s v="CA-2014-134845"/>
    <x v="3"/>
    <d v="2014-04-18T00:00:00"/>
    <d v="2014-04-24T00:00:00"/>
    <x v="1"/>
    <s v="SR-20425"/>
    <x v="676"/>
    <x v="2"/>
    <s v="United States"/>
    <s v="Louisville"/>
    <x v="22"/>
    <n v="80027"/>
    <x v="1"/>
    <s v="OFF-BI-10000773"/>
    <x v="1"/>
    <s v="Binders"/>
    <x v="381"/>
    <n v="12.030000000000001"/>
    <n v="5"/>
    <n v="0.7"/>
    <n v="-9.222999999999999"/>
    <s v="Apr"/>
    <x v="4"/>
    <n v="1"/>
  </r>
  <r>
    <n v="3012"/>
    <s v="CA-2014-134845"/>
    <x v="3"/>
    <d v="2014-04-18T00:00:00"/>
    <d v="2014-04-24T00:00:00"/>
    <x v="1"/>
    <s v="SR-20425"/>
    <x v="676"/>
    <x v="2"/>
    <s v="United States"/>
    <s v="Louisville"/>
    <x v="22"/>
    <n v="80027"/>
    <x v="1"/>
    <s v="TEC-MA-10000822"/>
    <x v="2"/>
    <s v="Machines"/>
    <x v="154"/>
    <n v="2549.9850000000006"/>
    <n v="5"/>
    <n v="0.7"/>
    <n v="-3399.9800000000009"/>
    <s v="Apr"/>
    <x v="4"/>
    <n v="0"/>
  </r>
  <r>
    <n v="3013"/>
    <s v="CA-2014-134845"/>
    <x v="3"/>
    <d v="2014-04-18T00:00:00"/>
    <d v="2014-04-24T00:00:00"/>
    <x v="1"/>
    <s v="SR-20425"/>
    <x v="676"/>
    <x v="2"/>
    <s v="United States"/>
    <s v="Louisville"/>
    <x v="22"/>
    <n v="80027"/>
    <x v="1"/>
    <s v="OFF-BI-10001543"/>
    <x v="1"/>
    <s v="Binders"/>
    <x v="375"/>
    <n v="21.594000000000005"/>
    <n v="2"/>
    <n v="0.7"/>
    <n v="-15.835599999999999"/>
    <s v="Apr"/>
    <x v="4"/>
    <n v="0"/>
  </r>
  <r>
    <n v="3014"/>
    <s v="CA-2014-134845"/>
    <x v="3"/>
    <d v="2014-04-18T00:00:00"/>
    <d v="2014-04-24T00:00:00"/>
    <x v="1"/>
    <s v="SR-20425"/>
    <x v="676"/>
    <x v="2"/>
    <s v="United States"/>
    <s v="Louisville"/>
    <x v="22"/>
    <n v="80027"/>
    <x v="1"/>
    <s v="OFF-BI-10003355"/>
    <x v="1"/>
    <s v="Binders"/>
    <x v="586"/>
    <n v="8.9640000000000022"/>
    <n v="6"/>
    <n v="0.7"/>
    <n v="-6.573599999999999"/>
    <s v="Apr"/>
    <x v="4"/>
    <n v="0"/>
  </r>
  <r>
    <n v="3015"/>
    <s v="CA-2014-134845"/>
    <x v="3"/>
    <d v="2014-04-18T00:00:00"/>
    <d v="2014-04-24T00:00:00"/>
    <x v="1"/>
    <s v="SR-20425"/>
    <x v="676"/>
    <x v="2"/>
    <s v="United States"/>
    <s v="Louisville"/>
    <x v="22"/>
    <n v="80027"/>
    <x v="1"/>
    <s v="OFF-PA-10002005"/>
    <x v="1"/>
    <s v="Paper"/>
    <x v="505"/>
    <n v="20.736000000000004"/>
    <n v="4"/>
    <n v="0.2"/>
    <n v="7.2576000000000001"/>
    <s v="Apr"/>
    <x v="4"/>
    <n v="0"/>
  </r>
  <r>
    <n v="3016"/>
    <s v="US-2012-138919"/>
    <x v="1"/>
    <d v="2012-09-17T00:00:00"/>
    <d v="2012-09-21T00:00:00"/>
    <x v="1"/>
    <s v="LS-16975"/>
    <x v="60"/>
    <x v="2"/>
    <s v="United States"/>
    <s v="New York City"/>
    <x v="15"/>
    <n v="10035"/>
    <x v="3"/>
    <s v="FUR-TA-10004154"/>
    <x v="0"/>
    <s v="Tables"/>
    <x v="730"/>
    <n v="344.22"/>
    <n v="2"/>
    <n v="0.4"/>
    <n v="-103.26600000000002"/>
    <s v="Sep"/>
    <x v="11"/>
    <n v="1"/>
  </r>
  <r>
    <n v="3017"/>
    <s v="US-2013-160528"/>
    <x v="0"/>
    <d v="2013-08-24T00:00:00"/>
    <d v="2013-08-31T00:00:00"/>
    <x v="1"/>
    <s v="MH-18115"/>
    <x v="414"/>
    <x v="2"/>
    <s v="United States"/>
    <s v="Pharr"/>
    <x v="5"/>
    <n v="78577"/>
    <x v="2"/>
    <s v="OFF-ST-10002743"/>
    <x v="1"/>
    <s v="Storage"/>
    <x v="413"/>
    <n v="727.29600000000005"/>
    <n v="8"/>
    <n v="0.2"/>
    <n v="-172.73280000000005"/>
    <s v="Aug"/>
    <x v="28"/>
    <n v="1"/>
  </r>
  <r>
    <n v="3018"/>
    <s v="US-2013-160528"/>
    <x v="0"/>
    <d v="2013-08-24T00:00:00"/>
    <d v="2013-08-31T00:00:00"/>
    <x v="1"/>
    <s v="MH-18115"/>
    <x v="414"/>
    <x v="2"/>
    <s v="United States"/>
    <s v="Pharr"/>
    <x v="5"/>
    <n v="78577"/>
    <x v="2"/>
    <s v="FUR-FU-10004973"/>
    <x v="0"/>
    <s v="Furnishings"/>
    <x v="1134"/>
    <n v="22.608000000000001"/>
    <n v="3"/>
    <n v="0.6"/>
    <n v="-10.173599999999997"/>
    <s v="Aug"/>
    <x v="28"/>
    <n v="0"/>
  </r>
  <r>
    <n v="3019"/>
    <s v="US-2013-160528"/>
    <x v="0"/>
    <d v="2013-08-24T00:00:00"/>
    <d v="2013-08-31T00:00:00"/>
    <x v="1"/>
    <s v="MH-18115"/>
    <x v="414"/>
    <x v="2"/>
    <s v="United States"/>
    <s v="Pharr"/>
    <x v="5"/>
    <n v="78577"/>
    <x v="2"/>
    <s v="TEC-AC-10002842"/>
    <x v="2"/>
    <s v="Accessories"/>
    <x v="1176"/>
    <n v="666.4"/>
    <n v="7"/>
    <n v="0.2"/>
    <n v="-33.319999999999965"/>
    <s v="Aug"/>
    <x v="28"/>
    <n v="0"/>
  </r>
  <r>
    <n v="3020"/>
    <s v="CA-2012-123568"/>
    <x v="1"/>
    <d v="2012-11-08T00:00:00"/>
    <d v="2012-11-14T00:00:00"/>
    <x v="1"/>
    <s v="SC-20095"/>
    <x v="183"/>
    <x v="0"/>
    <s v="United States"/>
    <s v="West Jordan"/>
    <x v="7"/>
    <n v="84084"/>
    <x v="1"/>
    <s v="OFF-FA-10002701"/>
    <x v="1"/>
    <s v="Fasteners"/>
    <x v="1449"/>
    <n v="5.04"/>
    <n v="3"/>
    <n v="0"/>
    <n v="0.20159999999999978"/>
    <s v="Nov"/>
    <x v="6"/>
    <n v="1"/>
  </r>
  <r>
    <n v="3021"/>
    <s v="CA-2012-123568"/>
    <x v="1"/>
    <d v="2012-11-08T00:00:00"/>
    <d v="2012-11-14T00:00:00"/>
    <x v="1"/>
    <s v="SC-20095"/>
    <x v="183"/>
    <x v="0"/>
    <s v="United States"/>
    <s v="West Jordan"/>
    <x v="7"/>
    <n v="84084"/>
    <x v="1"/>
    <s v="OFF-PA-10001125"/>
    <x v="1"/>
    <s v="Paper"/>
    <x v="1012"/>
    <n v="92.94"/>
    <n v="3"/>
    <n v="0"/>
    <n v="41.822999999999993"/>
    <s v="Nov"/>
    <x v="6"/>
    <n v="0"/>
  </r>
  <r>
    <n v="3022"/>
    <s v="CA-2012-123568"/>
    <x v="1"/>
    <d v="2012-11-08T00:00:00"/>
    <d v="2012-11-14T00:00:00"/>
    <x v="1"/>
    <s v="SC-20095"/>
    <x v="183"/>
    <x v="0"/>
    <s v="United States"/>
    <s v="West Jordan"/>
    <x v="7"/>
    <n v="84084"/>
    <x v="1"/>
    <s v="FUR-FU-10004090"/>
    <x v="0"/>
    <s v="Furnishings"/>
    <x v="636"/>
    <n v="66.69"/>
    <n v="3"/>
    <n v="0"/>
    <n v="22.007699999999996"/>
    <s v="Nov"/>
    <x v="6"/>
    <n v="0"/>
  </r>
  <r>
    <n v="3023"/>
    <s v="CA-2012-123568"/>
    <x v="1"/>
    <d v="2012-11-08T00:00:00"/>
    <d v="2012-11-14T00:00:00"/>
    <x v="1"/>
    <s v="SC-20095"/>
    <x v="183"/>
    <x v="0"/>
    <s v="United States"/>
    <s v="West Jordan"/>
    <x v="7"/>
    <n v="84084"/>
    <x v="1"/>
    <s v="OFF-BI-10001510"/>
    <x v="1"/>
    <s v="Binders"/>
    <x v="702"/>
    <n v="91.68"/>
    <n v="5"/>
    <n v="0.2"/>
    <n v="28.65"/>
    <s v="Nov"/>
    <x v="6"/>
    <n v="0"/>
  </r>
  <r>
    <n v="3024"/>
    <s v="CA-2014-124674"/>
    <x v="3"/>
    <d v="2014-11-18T00:00:00"/>
    <d v="2014-11-24T00:00:00"/>
    <x v="1"/>
    <s v="JB-16000"/>
    <x v="677"/>
    <x v="0"/>
    <s v="United States"/>
    <s v="Brownsville"/>
    <x v="5"/>
    <n v="78521"/>
    <x v="2"/>
    <s v="FUR-BO-10002202"/>
    <x v="0"/>
    <s v="Bookcases"/>
    <x v="1251"/>
    <n v="327.73279999999994"/>
    <n v="2"/>
    <n v="0.32"/>
    <n v="-14.458800000000025"/>
    <s v="Nov"/>
    <x v="23"/>
    <n v="1"/>
  </r>
  <r>
    <n v="3025"/>
    <s v="CA-2012-164441"/>
    <x v="1"/>
    <d v="2012-11-08T00:00:00"/>
    <d v="2012-11-13T00:00:00"/>
    <x v="1"/>
    <s v="AC-10450"/>
    <x v="549"/>
    <x v="0"/>
    <s v="United States"/>
    <s v="New York City"/>
    <x v="15"/>
    <n v="10011"/>
    <x v="3"/>
    <s v="OFF-BI-10001922"/>
    <x v="1"/>
    <s v="Binders"/>
    <x v="302"/>
    <n v="52.272000000000006"/>
    <n v="11"/>
    <n v="0.2"/>
    <n v="17.641799999999996"/>
    <s v="Nov"/>
    <x v="6"/>
    <n v="1"/>
  </r>
  <r>
    <n v="3026"/>
    <s v="CA-2012-164441"/>
    <x v="1"/>
    <d v="2012-11-08T00:00:00"/>
    <d v="2012-11-13T00:00:00"/>
    <x v="1"/>
    <s v="AC-10450"/>
    <x v="549"/>
    <x v="0"/>
    <s v="United States"/>
    <s v="New York City"/>
    <x v="15"/>
    <n v="10011"/>
    <x v="3"/>
    <s v="OFF-PA-10001667"/>
    <x v="1"/>
    <s v="Paper"/>
    <x v="453"/>
    <n v="17.940000000000001"/>
    <n v="3"/>
    <n v="0"/>
    <n v="8.0730000000000004"/>
    <s v="Nov"/>
    <x v="6"/>
    <n v="0"/>
  </r>
  <r>
    <n v="3027"/>
    <s v="CA-2014-169054"/>
    <x v="3"/>
    <d v="2014-04-23T00:00:00"/>
    <d v="2014-04-27T00:00:00"/>
    <x v="1"/>
    <s v="MO-17800"/>
    <x v="246"/>
    <x v="2"/>
    <s v="United States"/>
    <s v="Philadelphia"/>
    <x v="9"/>
    <n v="19140"/>
    <x v="3"/>
    <s v="FUR-FU-10001488"/>
    <x v="0"/>
    <s v="Furnishings"/>
    <x v="1040"/>
    <n v="254.35200000000003"/>
    <n v="3"/>
    <n v="0.2"/>
    <n v="0"/>
    <s v="Apr"/>
    <x v="4"/>
    <n v="1"/>
  </r>
  <r>
    <n v="3028"/>
    <s v="CA-2011-106719"/>
    <x v="2"/>
    <d v="2011-08-24T00:00:00"/>
    <d v="2011-08-24T00:00:00"/>
    <x v="3"/>
    <s v="RB-19645"/>
    <x v="516"/>
    <x v="1"/>
    <s v="United States"/>
    <s v="Billings"/>
    <x v="37"/>
    <n v="59102"/>
    <x v="1"/>
    <s v="OFF-BI-10002799"/>
    <x v="1"/>
    <s v="Binders"/>
    <x v="1450"/>
    <n v="8.2880000000000003"/>
    <n v="2"/>
    <n v="0.2"/>
    <n v="2.6935999999999991"/>
    <s v="Aug"/>
    <x v="9"/>
    <n v="1"/>
  </r>
  <r>
    <n v="3029"/>
    <s v="CA-2014-116855"/>
    <x v="3"/>
    <d v="2014-12-18T00:00:00"/>
    <d v="2014-12-22T00:00:00"/>
    <x v="1"/>
    <s v="AI-10855"/>
    <x v="482"/>
    <x v="0"/>
    <s v="United States"/>
    <s v="Chesapeake"/>
    <x v="17"/>
    <n v="23320"/>
    <x v="0"/>
    <s v="FUR-CH-10003846"/>
    <x v="0"/>
    <s v="Chairs"/>
    <x v="915"/>
    <n v="504.90000000000003"/>
    <n v="5"/>
    <n v="0"/>
    <n v="80.78400000000002"/>
    <s v="Dec"/>
    <x v="22"/>
    <n v="1"/>
  </r>
  <r>
    <n v="3030"/>
    <s v="US-2013-164189"/>
    <x v="0"/>
    <d v="2013-03-25T00:00:00"/>
    <d v="2013-03-29T00:00:00"/>
    <x v="1"/>
    <s v="DR-12880"/>
    <x v="112"/>
    <x v="1"/>
    <s v="United States"/>
    <s v="Gresham"/>
    <x v="21"/>
    <n v="97030"/>
    <x v="1"/>
    <s v="TEC-PH-10003691"/>
    <x v="2"/>
    <s v="Phones"/>
    <x v="1398"/>
    <n v="403.16800000000001"/>
    <n v="4"/>
    <n v="0.2"/>
    <n v="25.198000000000008"/>
    <s v="Mar"/>
    <x v="17"/>
    <n v="1"/>
  </r>
  <r>
    <n v="3031"/>
    <s v="CA-2012-168480"/>
    <x v="1"/>
    <d v="2012-09-21T00:00:00"/>
    <d v="2012-09-27T00:00:00"/>
    <x v="1"/>
    <s v="DM-12955"/>
    <x v="678"/>
    <x v="1"/>
    <s v="United States"/>
    <s v="Lincoln Park"/>
    <x v="12"/>
    <n v="48146"/>
    <x v="2"/>
    <s v="FUR-BO-10000468"/>
    <x v="0"/>
    <s v="Bookcases"/>
    <x v="1171"/>
    <n v="194.32"/>
    <n v="4"/>
    <n v="0"/>
    <n v="31.091200000000015"/>
    <s v="Sep"/>
    <x v="11"/>
    <n v="1"/>
  </r>
  <r>
    <n v="3032"/>
    <s v="CA-2012-168480"/>
    <x v="1"/>
    <d v="2012-09-21T00:00:00"/>
    <d v="2012-09-27T00:00:00"/>
    <x v="1"/>
    <s v="DM-12955"/>
    <x v="678"/>
    <x v="1"/>
    <s v="United States"/>
    <s v="Lincoln Park"/>
    <x v="12"/>
    <n v="48146"/>
    <x v="2"/>
    <s v="OFF-AR-10001044"/>
    <x v="1"/>
    <s v="Art"/>
    <x v="1042"/>
    <n v="25.99"/>
    <n v="1"/>
    <n v="0"/>
    <n v="7.5370999999999988"/>
    <s v="Sep"/>
    <x v="11"/>
    <n v="0"/>
  </r>
  <r>
    <n v="3033"/>
    <s v="US-2013-114293"/>
    <x v="0"/>
    <d v="2013-11-22T00:00:00"/>
    <d v="2013-11-27T00:00:00"/>
    <x v="1"/>
    <s v="JH-16180"/>
    <x v="423"/>
    <x v="0"/>
    <s v="United States"/>
    <s v="Gresham"/>
    <x v="21"/>
    <n v="97030"/>
    <x v="1"/>
    <s v="FUR-CH-10003833"/>
    <x v="0"/>
    <s v="Chairs"/>
    <x v="1200"/>
    <n v="195.136"/>
    <n v="4"/>
    <n v="0.2"/>
    <n v="-12.196000000000005"/>
    <s v="Nov"/>
    <x v="0"/>
    <n v="1"/>
  </r>
  <r>
    <n v="3034"/>
    <s v="CA-2014-134173"/>
    <x v="3"/>
    <d v="2014-09-17T00:00:00"/>
    <d v="2014-09-22T00:00:00"/>
    <x v="1"/>
    <s v="AB-10060"/>
    <x v="144"/>
    <x v="2"/>
    <s v="United States"/>
    <s v="Philadelphia"/>
    <x v="9"/>
    <n v="19143"/>
    <x v="3"/>
    <s v="OFF-PA-10004355"/>
    <x v="1"/>
    <s v="Paper"/>
    <x v="1094"/>
    <n v="20.736000000000004"/>
    <n v="4"/>
    <n v="0.2"/>
    <n v="7.2576000000000001"/>
    <s v="Sep"/>
    <x v="15"/>
    <n v="1"/>
  </r>
  <r>
    <n v="3035"/>
    <s v="US-2012-123960"/>
    <x v="1"/>
    <d v="2012-06-11T00:00:00"/>
    <d v="2012-06-16T00:00:00"/>
    <x v="1"/>
    <s v="BD-11605"/>
    <x v="205"/>
    <x v="0"/>
    <s v="United States"/>
    <s v="Monroe"/>
    <x v="28"/>
    <n v="71203"/>
    <x v="0"/>
    <s v="TEC-AC-10003038"/>
    <x v="2"/>
    <s v="Accessories"/>
    <x v="1024"/>
    <n v="53.699999999999996"/>
    <n v="6"/>
    <n v="0"/>
    <n v="10.202999999999994"/>
    <s v="Jun"/>
    <x v="40"/>
    <n v="1"/>
  </r>
  <r>
    <n v="3036"/>
    <s v="US-2012-123960"/>
    <x v="1"/>
    <d v="2012-06-11T00:00:00"/>
    <d v="2012-06-16T00:00:00"/>
    <x v="1"/>
    <s v="BD-11605"/>
    <x v="205"/>
    <x v="0"/>
    <s v="United States"/>
    <s v="Monroe"/>
    <x v="28"/>
    <n v="71203"/>
    <x v="0"/>
    <s v="OFF-BI-10002799"/>
    <x v="1"/>
    <s v="Binders"/>
    <x v="1450"/>
    <n v="36.26"/>
    <n v="7"/>
    <n v="0"/>
    <n v="16.679599999999997"/>
    <s v="Jun"/>
    <x v="40"/>
    <n v="0"/>
  </r>
  <r>
    <n v="3037"/>
    <s v="US-2012-123960"/>
    <x v="1"/>
    <d v="2012-06-11T00:00:00"/>
    <d v="2012-06-16T00:00:00"/>
    <x v="1"/>
    <s v="BD-11605"/>
    <x v="205"/>
    <x v="0"/>
    <s v="United States"/>
    <s v="Monroe"/>
    <x v="28"/>
    <n v="71203"/>
    <x v="0"/>
    <s v="OFF-AR-10003582"/>
    <x v="1"/>
    <s v="Art"/>
    <x v="1451"/>
    <n v="56.3"/>
    <n v="2"/>
    <n v="0"/>
    <n v="15.764000000000003"/>
    <s v="Jun"/>
    <x v="40"/>
    <n v="0"/>
  </r>
  <r>
    <n v="3038"/>
    <s v="US-2012-123960"/>
    <x v="1"/>
    <d v="2012-06-11T00:00:00"/>
    <d v="2012-06-16T00:00:00"/>
    <x v="1"/>
    <s v="BD-11605"/>
    <x v="205"/>
    <x v="0"/>
    <s v="United States"/>
    <s v="Monroe"/>
    <x v="28"/>
    <n v="71203"/>
    <x v="0"/>
    <s v="OFF-PA-10004451"/>
    <x v="1"/>
    <s v="Paper"/>
    <x v="493"/>
    <n v="32.400000000000006"/>
    <n v="5"/>
    <n v="0"/>
    <n v="15.552000000000001"/>
    <s v="Jun"/>
    <x v="40"/>
    <n v="0"/>
  </r>
  <r>
    <n v="3039"/>
    <s v="US-2012-123960"/>
    <x v="1"/>
    <d v="2012-06-11T00:00:00"/>
    <d v="2012-06-16T00:00:00"/>
    <x v="1"/>
    <s v="BD-11605"/>
    <x v="205"/>
    <x v="0"/>
    <s v="United States"/>
    <s v="Monroe"/>
    <x v="28"/>
    <n v="71203"/>
    <x v="0"/>
    <s v="FUR-FU-10004666"/>
    <x v="0"/>
    <s v="Furnishings"/>
    <x v="1452"/>
    <n v="29.16"/>
    <n v="2"/>
    <n v="0"/>
    <n v="10.789200000000001"/>
    <s v="Jun"/>
    <x v="40"/>
    <n v="0"/>
  </r>
  <r>
    <n v="3040"/>
    <s v="CA-2014-101749"/>
    <x v="3"/>
    <d v="2014-10-04T00:00:00"/>
    <d v="2014-10-09T00:00:00"/>
    <x v="1"/>
    <s v="AS-10045"/>
    <x v="442"/>
    <x v="1"/>
    <s v="United States"/>
    <s v="Pasadena"/>
    <x v="1"/>
    <n v="91104"/>
    <x v="1"/>
    <s v="FUR-TA-10001520"/>
    <x v="0"/>
    <s v="Tables"/>
    <x v="711"/>
    <n v="171.28800000000001"/>
    <n v="3"/>
    <n v="0.2"/>
    <n v="-6.423300000000026"/>
    <s v="Oct"/>
    <x v="13"/>
    <n v="1"/>
  </r>
  <r>
    <n v="3041"/>
    <s v="US-2013-147991"/>
    <x v="0"/>
    <d v="2013-05-06T00:00:00"/>
    <d v="2013-05-10T00:00:00"/>
    <x v="1"/>
    <s v="ZD-21925"/>
    <x v="9"/>
    <x v="0"/>
    <s v="United States"/>
    <s v="Chattanooga"/>
    <x v="18"/>
    <n v="37421"/>
    <x v="0"/>
    <s v="FUR-FU-10004270"/>
    <x v="0"/>
    <s v="Furnishings"/>
    <x v="989"/>
    <n v="16.72"/>
    <n v="5"/>
    <n v="0.2"/>
    <n v="3.3439999999999994"/>
    <s v="May"/>
    <x v="35"/>
    <n v="1"/>
  </r>
  <r>
    <n v="3042"/>
    <s v="CA-2014-149559"/>
    <x v="3"/>
    <d v="2014-09-12T00:00:00"/>
    <d v="2014-09-13T00:00:00"/>
    <x v="3"/>
    <s v="KF-16285"/>
    <x v="580"/>
    <x v="2"/>
    <s v="United States"/>
    <s v="Long Beach"/>
    <x v="1"/>
    <n v="90805"/>
    <x v="1"/>
    <s v="OFF-PA-10003172"/>
    <x v="1"/>
    <s v="Paper"/>
    <x v="846"/>
    <n v="12.96"/>
    <n v="2"/>
    <n v="0"/>
    <n v="6.2208000000000006"/>
    <s v="Sep"/>
    <x v="15"/>
    <n v="1"/>
  </r>
  <r>
    <n v="3043"/>
    <s v="CA-2014-149559"/>
    <x v="3"/>
    <d v="2014-09-12T00:00:00"/>
    <d v="2014-09-13T00:00:00"/>
    <x v="3"/>
    <s v="KF-16285"/>
    <x v="580"/>
    <x v="2"/>
    <s v="United States"/>
    <s v="Long Beach"/>
    <x v="1"/>
    <n v="90805"/>
    <x v="1"/>
    <s v="OFF-EN-10002312"/>
    <x v="1"/>
    <s v="Envelopes"/>
    <x v="1453"/>
    <n v="22.18"/>
    <n v="2"/>
    <n v="0"/>
    <n v="10.8682"/>
    <s v="Sep"/>
    <x v="15"/>
    <n v="0"/>
  </r>
  <r>
    <n v="3044"/>
    <s v="CA-2014-149559"/>
    <x v="3"/>
    <d v="2014-09-12T00:00:00"/>
    <d v="2014-09-13T00:00:00"/>
    <x v="3"/>
    <s v="KF-16285"/>
    <x v="580"/>
    <x v="2"/>
    <s v="United States"/>
    <s v="Long Beach"/>
    <x v="1"/>
    <n v="90805"/>
    <x v="1"/>
    <s v="FUR-CH-10002320"/>
    <x v="0"/>
    <s v="Chairs"/>
    <x v="1454"/>
    <n v="2054.2720000000004"/>
    <n v="8"/>
    <n v="0.2"/>
    <n v="256.78399999999976"/>
    <s v="Sep"/>
    <x v="15"/>
    <n v="0"/>
  </r>
  <r>
    <n v="3045"/>
    <s v="CA-2012-135174"/>
    <x v="1"/>
    <d v="2012-04-30T00:00:00"/>
    <d v="2012-05-02T00:00:00"/>
    <x v="0"/>
    <s v="BP-11230"/>
    <x v="546"/>
    <x v="0"/>
    <s v="United States"/>
    <s v="Troy"/>
    <x v="24"/>
    <n v="45373"/>
    <x v="3"/>
    <s v="TEC-PH-10001530"/>
    <x v="2"/>
    <s v="Phones"/>
    <x v="632"/>
    <n v="1022.97"/>
    <n v="5"/>
    <n v="0.4"/>
    <n v="-255.74250000000001"/>
    <s v="Apr"/>
    <x v="19"/>
    <n v="1"/>
  </r>
  <r>
    <n v="3046"/>
    <s v="CA-2014-125290"/>
    <x v="3"/>
    <d v="2014-11-07T00:00:00"/>
    <d v="2014-11-11T00:00:00"/>
    <x v="0"/>
    <s v="CC-12430"/>
    <x v="254"/>
    <x v="2"/>
    <s v="United States"/>
    <s v="Minneapolis"/>
    <x v="11"/>
    <n v="55407"/>
    <x v="2"/>
    <s v="OFF-AR-10001216"/>
    <x v="1"/>
    <s v="Art"/>
    <x v="1455"/>
    <n v="13.899999999999999"/>
    <n v="5"/>
    <n v="0"/>
    <n v="3.6139999999999994"/>
    <s v="Nov"/>
    <x v="23"/>
    <n v="1"/>
  </r>
  <r>
    <n v="3047"/>
    <s v="CA-2014-125290"/>
    <x v="3"/>
    <d v="2014-11-07T00:00:00"/>
    <d v="2014-11-11T00:00:00"/>
    <x v="0"/>
    <s v="CC-12430"/>
    <x v="254"/>
    <x v="2"/>
    <s v="United States"/>
    <s v="Minneapolis"/>
    <x v="11"/>
    <n v="55407"/>
    <x v="2"/>
    <s v="OFF-PA-10003127"/>
    <x v="1"/>
    <s v="Paper"/>
    <x v="33"/>
    <n v="26.38"/>
    <n v="1"/>
    <n v="0"/>
    <n v="12.134799999999998"/>
    <s v="Nov"/>
    <x v="23"/>
    <n v="0"/>
  </r>
  <r>
    <n v="3048"/>
    <s v="CA-2011-137351"/>
    <x v="2"/>
    <d v="2011-09-30T00:00:00"/>
    <d v="2011-10-04T00:00:00"/>
    <x v="1"/>
    <s v="DB-13615"/>
    <x v="140"/>
    <x v="0"/>
    <s v="United States"/>
    <s v="Seattle"/>
    <x v="4"/>
    <n v="98105"/>
    <x v="1"/>
    <s v="OFF-BI-10003910"/>
    <x v="1"/>
    <s v="Binders"/>
    <x v="8"/>
    <n v="43.176000000000002"/>
    <n v="7"/>
    <n v="0.2"/>
    <n v="13.4925"/>
    <s v="Sep"/>
    <x v="30"/>
    <n v="1"/>
  </r>
  <r>
    <n v="3049"/>
    <s v="CA-2014-121419"/>
    <x v="3"/>
    <d v="2014-04-03T00:00:00"/>
    <d v="2014-04-05T00:00:00"/>
    <x v="2"/>
    <s v="TC-21475"/>
    <x v="679"/>
    <x v="2"/>
    <s v="United States"/>
    <s v="Columbus"/>
    <x v="32"/>
    <n v="31907"/>
    <x v="0"/>
    <s v="FUR-TA-10004534"/>
    <x v="0"/>
    <s v="Tables"/>
    <x v="121"/>
    <n v="411.8"/>
    <n v="2"/>
    <n v="0"/>
    <n v="70.005999999999972"/>
    <s v="Apr"/>
    <x v="4"/>
    <n v="1"/>
  </r>
  <r>
    <n v="3050"/>
    <s v="CA-2014-121419"/>
    <x v="3"/>
    <d v="2014-04-03T00:00:00"/>
    <d v="2014-04-05T00:00:00"/>
    <x v="2"/>
    <s v="TC-21475"/>
    <x v="679"/>
    <x v="2"/>
    <s v="United States"/>
    <s v="Columbus"/>
    <x v="32"/>
    <n v="31907"/>
    <x v="0"/>
    <s v="TEC-AC-10000892"/>
    <x v="2"/>
    <s v="Accessories"/>
    <x v="290"/>
    <n v="360"/>
    <n v="4"/>
    <n v="0"/>
    <n v="129.6"/>
    <s v="Apr"/>
    <x v="4"/>
    <n v="0"/>
  </r>
  <r>
    <n v="3051"/>
    <s v="US-2014-148054"/>
    <x v="3"/>
    <d v="2014-10-07T00:00:00"/>
    <d v="2014-10-12T00:00:00"/>
    <x v="1"/>
    <s v="NZ-18565"/>
    <x v="125"/>
    <x v="2"/>
    <s v="United States"/>
    <s v="Meridian"/>
    <x v="45"/>
    <n v="83642"/>
    <x v="1"/>
    <s v="FUR-FU-10003247"/>
    <x v="0"/>
    <s v="Furnishings"/>
    <x v="1456"/>
    <n v="41.96"/>
    <n v="2"/>
    <n v="0"/>
    <n v="2.9371999999999971"/>
    <s v="Oct"/>
    <x v="13"/>
    <n v="1"/>
  </r>
  <r>
    <n v="3052"/>
    <s v="US-2014-148054"/>
    <x v="3"/>
    <d v="2014-10-07T00:00:00"/>
    <d v="2014-10-12T00:00:00"/>
    <x v="1"/>
    <s v="NZ-18565"/>
    <x v="125"/>
    <x v="2"/>
    <s v="United States"/>
    <s v="Meridian"/>
    <x v="45"/>
    <n v="83642"/>
    <x v="1"/>
    <s v="OFF-AP-10004336"/>
    <x v="1"/>
    <s v="Appliances"/>
    <x v="1031"/>
    <n v="227.84"/>
    <n v="4"/>
    <n v="0"/>
    <n v="66.073599999999971"/>
    <s v="Oct"/>
    <x v="13"/>
    <n v="0"/>
  </r>
  <r>
    <n v="3053"/>
    <s v="US-2014-148054"/>
    <x v="3"/>
    <d v="2014-10-07T00:00:00"/>
    <d v="2014-10-12T00:00:00"/>
    <x v="1"/>
    <s v="NZ-18565"/>
    <x v="125"/>
    <x v="2"/>
    <s v="United States"/>
    <s v="Meridian"/>
    <x v="45"/>
    <n v="83642"/>
    <x v="1"/>
    <s v="OFF-PA-10001295"/>
    <x v="1"/>
    <s v="Paper"/>
    <x v="1211"/>
    <n v="37.94"/>
    <n v="2"/>
    <n v="0"/>
    <n v="18.211199999999998"/>
    <s v="Oct"/>
    <x v="13"/>
    <n v="0"/>
  </r>
  <r>
    <n v="3054"/>
    <s v="CA-2013-128517"/>
    <x v="0"/>
    <d v="2013-04-10T00:00:00"/>
    <d v="2013-04-15T00:00:00"/>
    <x v="0"/>
    <s v="SW-20350"/>
    <x v="680"/>
    <x v="2"/>
    <s v="United States"/>
    <s v="Detroit"/>
    <x v="12"/>
    <n v="48227"/>
    <x v="2"/>
    <s v="TEC-PH-10002555"/>
    <x v="2"/>
    <s v="Phones"/>
    <x v="1343"/>
    <n v="517.9"/>
    <n v="2"/>
    <n v="0"/>
    <n v="134.654"/>
    <s v="Apr"/>
    <x v="25"/>
    <n v="1"/>
  </r>
  <r>
    <n v="3055"/>
    <s v="CA-2013-128517"/>
    <x v="0"/>
    <d v="2013-04-10T00:00:00"/>
    <d v="2013-04-15T00:00:00"/>
    <x v="0"/>
    <s v="SW-20350"/>
    <x v="680"/>
    <x v="2"/>
    <s v="United States"/>
    <s v="Detroit"/>
    <x v="12"/>
    <n v="48227"/>
    <x v="2"/>
    <s v="OFF-BI-10000831"/>
    <x v="1"/>
    <s v="Binders"/>
    <x v="441"/>
    <n v="5.28"/>
    <n v="2"/>
    <n v="0"/>
    <n v="2.4287999999999998"/>
    <s v="Apr"/>
    <x v="25"/>
    <n v="0"/>
  </r>
  <r>
    <n v="3056"/>
    <s v="US-2012-100377"/>
    <x v="1"/>
    <d v="2012-08-28T00:00:00"/>
    <d v="2012-09-01T00:00:00"/>
    <x v="1"/>
    <s v="TS-21370"/>
    <x v="477"/>
    <x v="1"/>
    <s v="United States"/>
    <s v="Chicago"/>
    <x v="10"/>
    <n v="60623"/>
    <x v="2"/>
    <s v="TEC-CO-10001046"/>
    <x v="2"/>
    <s v="Copiers"/>
    <x v="874"/>
    <n v="2799.9600000000005"/>
    <n v="5"/>
    <n v="0.2"/>
    <n v="874.98749999999984"/>
    <s v="Aug"/>
    <x v="37"/>
    <n v="1"/>
  </r>
  <r>
    <n v="3057"/>
    <s v="CA-2014-131492"/>
    <x v="3"/>
    <d v="2014-10-20T00:00:00"/>
    <d v="2014-10-25T00:00:00"/>
    <x v="0"/>
    <s v="HH-15010"/>
    <x v="511"/>
    <x v="1"/>
    <s v="United States"/>
    <s v="San Francisco"/>
    <x v="1"/>
    <n v="94110"/>
    <x v="1"/>
    <s v="OFF-EN-10002973"/>
    <x v="1"/>
    <s v="Envelopes"/>
    <x v="1319"/>
    <n v="8.9600000000000009"/>
    <n v="2"/>
    <n v="0"/>
    <n v="4.3008000000000006"/>
    <s v="Oct"/>
    <x v="13"/>
    <n v="1"/>
  </r>
  <r>
    <n v="3058"/>
    <s v="CA-2014-131492"/>
    <x v="3"/>
    <d v="2014-10-20T00:00:00"/>
    <d v="2014-10-25T00:00:00"/>
    <x v="0"/>
    <s v="HH-15010"/>
    <x v="511"/>
    <x v="1"/>
    <s v="United States"/>
    <s v="San Francisco"/>
    <x v="1"/>
    <n v="94110"/>
    <x v="1"/>
    <s v="OFF-LA-10001641"/>
    <x v="1"/>
    <s v="Labels"/>
    <x v="1022"/>
    <n v="31.5"/>
    <n v="10"/>
    <n v="0"/>
    <n v="15.120000000000001"/>
    <s v="Oct"/>
    <x v="13"/>
    <n v="0"/>
  </r>
  <r>
    <n v="3059"/>
    <s v="CA-2014-131492"/>
    <x v="3"/>
    <d v="2014-10-20T00:00:00"/>
    <d v="2014-10-25T00:00:00"/>
    <x v="0"/>
    <s v="HH-15010"/>
    <x v="511"/>
    <x v="1"/>
    <s v="United States"/>
    <s v="San Francisco"/>
    <x v="1"/>
    <n v="94110"/>
    <x v="1"/>
    <s v="FUR-FU-10003878"/>
    <x v="0"/>
    <s v="Furnishings"/>
    <x v="671"/>
    <n v="30.56"/>
    <n v="2"/>
    <n v="0"/>
    <n v="10.3904"/>
    <s v="Oct"/>
    <x v="13"/>
    <n v="0"/>
  </r>
  <r>
    <n v="3060"/>
    <s v="CA-2014-131492"/>
    <x v="3"/>
    <d v="2014-10-20T00:00:00"/>
    <d v="2014-10-25T00:00:00"/>
    <x v="0"/>
    <s v="HH-15010"/>
    <x v="511"/>
    <x v="1"/>
    <s v="United States"/>
    <s v="San Francisco"/>
    <x v="1"/>
    <n v="94110"/>
    <x v="1"/>
    <s v="FUR-TA-10003837"/>
    <x v="0"/>
    <s v="Tables"/>
    <x v="1457"/>
    <n v="24.368000000000002"/>
    <n v="2"/>
    <n v="0.2"/>
    <n v="-3.3506000000000018"/>
    <s v="Oct"/>
    <x v="13"/>
    <n v="0"/>
  </r>
  <r>
    <n v="3061"/>
    <s v="CA-2013-144554"/>
    <x v="0"/>
    <d v="2013-11-08T00:00:00"/>
    <d v="2013-11-13T00:00:00"/>
    <x v="1"/>
    <s v="DM-13345"/>
    <x v="664"/>
    <x v="1"/>
    <s v="United States"/>
    <s v="Newark"/>
    <x v="24"/>
    <n v="43055"/>
    <x v="3"/>
    <s v="TEC-AC-10002800"/>
    <x v="2"/>
    <s v="Accessories"/>
    <x v="1207"/>
    <n v="119.97600000000001"/>
    <n v="3"/>
    <n v="0.2"/>
    <n v="22.495499999999989"/>
    <s v="Nov"/>
    <x v="0"/>
    <n v="1"/>
  </r>
  <r>
    <n v="3062"/>
    <s v="CA-2014-127621"/>
    <x v="3"/>
    <d v="2014-03-04T00:00:00"/>
    <d v="2014-03-08T00:00:00"/>
    <x v="1"/>
    <s v="RE-19450"/>
    <x v="681"/>
    <x v="0"/>
    <s v="United States"/>
    <s v="Dallas"/>
    <x v="5"/>
    <n v="75081"/>
    <x v="2"/>
    <s v="OFF-PA-10001307"/>
    <x v="1"/>
    <s v="Paper"/>
    <x v="784"/>
    <n v="26.880000000000003"/>
    <n v="8"/>
    <n v="0.2"/>
    <n v="9.743999999999998"/>
    <s v="Mar"/>
    <x v="42"/>
    <n v="1"/>
  </r>
  <r>
    <n v="3063"/>
    <s v="CA-2012-145184"/>
    <x v="1"/>
    <d v="2012-11-27T00:00:00"/>
    <d v="2012-11-29T00:00:00"/>
    <x v="2"/>
    <s v="JD-16150"/>
    <x v="251"/>
    <x v="1"/>
    <s v="United States"/>
    <s v="Newark"/>
    <x v="13"/>
    <n v="19711"/>
    <x v="3"/>
    <s v="TEC-PH-10002350"/>
    <x v="2"/>
    <s v="Phones"/>
    <x v="1458"/>
    <n v="83.97"/>
    <n v="3"/>
    <n v="0"/>
    <n v="23.511599999999998"/>
    <s v="Nov"/>
    <x v="6"/>
    <n v="1"/>
  </r>
  <r>
    <n v="3064"/>
    <s v="CA-2012-145184"/>
    <x v="1"/>
    <d v="2012-11-27T00:00:00"/>
    <d v="2012-11-29T00:00:00"/>
    <x v="2"/>
    <s v="JD-16150"/>
    <x v="251"/>
    <x v="1"/>
    <s v="United States"/>
    <s v="Newark"/>
    <x v="13"/>
    <n v="19711"/>
    <x v="3"/>
    <s v="TEC-AC-10000397"/>
    <x v="2"/>
    <s v="Accessories"/>
    <x v="1459"/>
    <n v="104.97"/>
    <n v="3"/>
    <n v="0"/>
    <n v="7.3479000000000028"/>
    <s v="Nov"/>
    <x v="6"/>
    <n v="0"/>
  </r>
  <r>
    <n v="3065"/>
    <s v="CA-2014-106859"/>
    <x v="3"/>
    <d v="2014-03-14T00:00:00"/>
    <d v="2014-03-19T00:00:00"/>
    <x v="0"/>
    <s v="BF-11215"/>
    <x v="682"/>
    <x v="2"/>
    <s v="United States"/>
    <s v="Albuquerque"/>
    <x v="27"/>
    <n v="87105"/>
    <x v="1"/>
    <s v="OFF-ST-10000615"/>
    <x v="1"/>
    <s v="Storage"/>
    <x v="75"/>
    <n v="90.8"/>
    <n v="8"/>
    <n v="0"/>
    <n v="25.424000000000007"/>
    <s v="Mar"/>
    <x v="42"/>
    <n v="1"/>
  </r>
  <r>
    <n v="3066"/>
    <s v="CA-2014-106859"/>
    <x v="3"/>
    <d v="2014-03-14T00:00:00"/>
    <d v="2014-03-19T00:00:00"/>
    <x v="0"/>
    <s v="BF-11215"/>
    <x v="682"/>
    <x v="2"/>
    <s v="United States"/>
    <s v="Albuquerque"/>
    <x v="27"/>
    <n v="87105"/>
    <x v="1"/>
    <s v="TEC-PH-10004531"/>
    <x v="2"/>
    <s v="Phones"/>
    <x v="714"/>
    <n v="140.73599999999999"/>
    <n v="8"/>
    <n v="0.2"/>
    <n v="49.257599999999996"/>
    <s v="Mar"/>
    <x v="42"/>
    <n v="0"/>
  </r>
  <r>
    <n v="3067"/>
    <s v="CA-2014-106859"/>
    <x v="3"/>
    <d v="2014-03-14T00:00:00"/>
    <d v="2014-03-19T00:00:00"/>
    <x v="0"/>
    <s v="BF-11215"/>
    <x v="682"/>
    <x v="2"/>
    <s v="United States"/>
    <s v="Albuquerque"/>
    <x v="27"/>
    <n v="87105"/>
    <x v="1"/>
    <s v="TEC-AC-10004001"/>
    <x v="2"/>
    <s v="Accessories"/>
    <x v="1460"/>
    <n v="214.95000000000002"/>
    <n v="5"/>
    <n v="0"/>
    <n v="88.129500000000007"/>
    <s v="Mar"/>
    <x v="42"/>
    <n v="0"/>
  </r>
  <r>
    <n v="3068"/>
    <s v="CA-2014-106859"/>
    <x v="3"/>
    <d v="2014-03-14T00:00:00"/>
    <d v="2014-03-19T00:00:00"/>
    <x v="0"/>
    <s v="BF-11215"/>
    <x v="682"/>
    <x v="2"/>
    <s v="United States"/>
    <s v="Albuquerque"/>
    <x v="27"/>
    <n v="87105"/>
    <x v="1"/>
    <s v="OFF-PA-10001534"/>
    <x v="1"/>
    <s v="Paper"/>
    <x v="1461"/>
    <n v="45.36"/>
    <n v="7"/>
    <n v="0"/>
    <n v="21.772800000000004"/>
    <s v="Mar"/>
    <x v="42"/>
    <n v="0"/>
  </r>
  <r>
    <n v="3069"/>
    <s v="CA-2014-106859"/>
    <x v="3"/>
    <d v="2014-03-14T00:00:00"/>
    <d v="2014-03-19T00:00:00"/>
    <x v="0"/>
    <s v="BF-11215"/>
    <x v="682"/>
    <x v="2"/>
    <s v="United States"/>
    <s v="Albuquerque"/>
    <x v="27"/>
    <n v="87105"/>
    <x v="1"/>
    <s v="OFF-PA-10001815"/>
    <x v="1"/>
    <s v="Paper"/>
    <x v="1393"/>
    <n v="288.24"/>
    <n v="6"/>
    <n v="0"/>
    <n v="138.35519999999997"/>
    <s v="Mar"/>
    <x v="42"/>
    <n v="0"/>
  </r>
  <r>
    <n v="3070"/>
    <s v="US-2014-120089"/>
    <x v="3"/>
    <d v="2014-12-01T00:00:00"/>
    <d v="2014-12-01T00:00:00"/>
    <x v="3"/>
    <s v="ML-17755"/>
    <x v="529"/>
    <x v="2"/>
    <s v="United States"/>
    <s v="Toledo"/>
    <x v="24"/>
    <n v="43615"/>
    <x v="3"/>
    <s v="OFF-AP-10003779"/>
    <x v="1"/>
    <s v="Appliances"/>
    <x v="1448"/>
    <n v="663.93600000000004"/>
    <n v="4"/>
    <n v="0.2"/>
    <n v="82.991999999999877"/>
    <s v="Dec"/>
    <x v="22"/>
    <n v="1"/>
  </r>
  <r>
    <n v="3071"/>
    <s v="CA-2011-119375"/>
    <x v="2"/>
    <d v="2011-11-17T00:00:00"/>
    <d v="2011-11-22T00:00:00"/>
    <x v="1"/>
    <s v="YC-21895"/>
    <x v="289"/>
    <x v="1"/>
    <s v="United States"/>
    <s v="Newark"/>
    <x v="13"/>
    <n v="19711"/>
    <x v="3"/>
    <s v="OFF-ST-10002011"/>
    <x v="1"/>
    <s v="Storage"/>
    <x v="1055"/>
    <n v="2934.33"/>
    <n v="7"/>
    <n v="0"/>
    <n v="792.26910000000021"/>
    <s v="Nov"/>
    <x v="7"/>
    <n v="1"/>
  </r>
  <r>
    <n v="3072"/>
    <s v="CA-2011-119375"/>
    <x v="2"/>
    <d v="2011-11-17T00:00:00"/>
    <d v="2011-11-22T00:00:00"/>
    <x v="1"/>
    <s v="YC-21895"/>
    <x v="289"/>
    <x v="1"/>
    <s v="United States"/>
    <s v="Newark"/>
    <x v="13"/>
    <n v="19711"/>
    <x v="3"/>
    <s v="FUR-FU-10002379"/>
    <x v="0"/>
    <s v="Furnishings"/>
    <x v="1462"/>
    <n v="124.41"/>
    <n v="3"/>
    <n v="0"/>
    <n v="14.929199999999994"/>
    <s v="Nov"/>
    <x v="7"/>
    <n v="0"/>
  </r>
  <r>
    <n v="3073"/>
    <s v="CA-2011-119375"/>
    <x v="2"/>
    <d v="2011-11-17T00:00:00"/>
    <d v="2011-11-22T00:00:00"/>
    <x v="1"/>
    <s v="YC-21895"/>
    <x v="289"/>
    <x v="1"/>
    <s v="United States"/>
    <s v="Newark"/>
    <x v="13"/>
    <n v="19711"/>
    <x v="3"/>
    <s v="OFF-AR-10003752"/>
    <x v="1"/>
    <s v="Art"/>
    <x v="677"/>
    <n v="57.75"/>
    <n v="5"/>
    <n v="0"/>
    <n v="26.564999999999998"/>
    <s v="Nov"/>
    <x v="7"/>
    <n v="0"/>
  </r>
  <r>
    <n v="3074"/>
    <s v="CA-2013-125206"/>
    <x v="0"/>
    <d v="2013-01-03T00:00:00"/>
    <d v="2013-01-05T00:00:00"/>
    <x v="2"/>
    <s v="LR-16915"/>
    <x v="235"/>
    <x v="0"/>
    <s v="United States"/>
    <s v="Los Angeles"/>
    <x v="1"/>
    <n v="90045"/>
    <x v="1"/>
    <s v="OFF-ST-10003692"/>
    <x v="1"/>
    <s v="Storage"/>
    <x v="1253"/>
    <n v="114.46"/>
    <n v="2"/>
    <n v="0"/>
    <n v="28.614999999999995"/>
    <s v="Jan"/>
    <x v="12"/>
    <n v="1"/>
  </r>
  <r>
    <n v="3075"/>
    <s v="CA-2012-126137"/>
    <x v="1"/>
    <d v="2012-10-03T00:00:00"/>
    <d v="2012-10-08T00:00:00"/>
    <x v="1"/>
    <s v="BS-11755"/>
    <x v="94"/>
    <x v="0"/>
    <s v="United States"/>
    <s v="Los Angeles"/>
    <x v="1"/>
    <n v="90032"/>
    <x v="1"/>
    <s v="FUR-BO-10004409"/>
    <x v="0"/>
    <s v="Bookcases"/>
    <x v="625"/>
    <n v="120.666"/>
    <n v="2"/>
    <n v="0.15"/>
    <n v="18.454800000000002"/>
    <s v="Oct"/>
    <x v="2"/>
    <n v="1"/>
  </r>
  <r>
    <n v="3076"/>
    <s v="CA-2011-143903"/>
    <x v="2"/>
    <d v="2011-07-20T00:00:00"/>
    <d v="2011-07-24T00:00:00"/>
    <x v="1"/>
    <s v="KM-16375"/>
    <x v="454"/>
    <x v="2"/>
    <s v="United States"/>
    <s v="Dallas"/>
    <x v="5"/>
    <n v="75217"/>
    <x v="2"/>
    <s v="OFF-ST-10003306"/>
    <x v="1"/>
    <s v="Storage"/>
    <x v="380"/>
    <n v="342.86400000000003"/>
    <n v="3"/>
    <n v="0.2"/>
    <n v="38.572199999999953"/>
    <s v="Jul"/>
    <x v="39"/>
    <n v="1"/>
  </r>
  <r>
    <n v="3077"/>
    <s v="CA-2011-143903"/>
    <x v="2"/>
    <d v="2011-07-20T00:00:00"/>
    <d v="2011-07-24T00:00:00"/>
    <x v="1"/>
    <s v="KM-16375"/>
    <x v="454"/>
    <x v="2"/>
    <s v="United States"/>
    <s v="Dallas"/>
    <x v="5"/>
    <n v="75217"/>
    <x v="2"/>
    <s v="FUR-FU-10003724"/>
    <x v="0"/>
    <s v="Furnishings"/>
    <x v="887"/>
    <n v="16.739999999999998"/>
    <n v="5"/>
    <n v="0.6"/>
    <n v="-14.228999999999997"/>
    <s v="Jul"/>
    <x v="39"/>
    <n v="0"/>
  </r>
  <r>
    <n v="3078"/>
    <s v="CA-2011-143903"/>
    <x v="2"/>
    <d v="2011-07-20T00:00:00"/>
    <d v="2011-07-24T00:00:00"/>
    <x v="1"/>
    <s v="KM-16375"/>
    <x v="454"/>
    <x v="2"/>
    <s v="United States"/>
    <s v="Dallas"/>
    <x v="5"/>
    <n v="75217"/>
    <x v="2"/>
    <s v="FUR-CH-10002024"/>
    <x v="0"/>
    <s v="Chairs"/>
    <x v="478"/>
    <n v="981.37199999999996"/>
    <n v="2"/>
    <n v="0.3"/>
    <n v="-140.19599999999997"/>
    <s v="Jul"/>
    <x v="39"/>
    <n v="0"/>
  </r>
  <r>
    <n v="3079"/>
    <s v="CA-2011-104780"/>
    <x v="2"/>
    <d v="2011-05-21T00:00:00"/>
    <d v="2011-05-25T00:00:00"/>
    <x v="1"/>
    <s v="BT-11530"/>
    <x v="404"/>
    <x v="2"/>
    <s v="United States"/>
    <s v="San Diego"/>
    <x v="1"/>
    <n v="92037"/>
    <x v="1"/>
    <s v="OFF-AR-10003514"/>
    <x v="1"/>
    <s v="Art"/>
    <x v="180"/>
    <n v="31.84"/>
    <n v="8"/>
    <n v="0"/>
    <n v="10.507199999999997"/>
    <s v="May"/>
    <x v="8"/>
    <n v="1"/>
  </r>
  <r>
    <n v="3080"/>
    <s v="CA-2014-101182"/>
    <x v="3"/>
    <d v="2014-09-05T00:00:00"/>
    <d v="2014-09-06T00:00:00"/>
    <x v="2"/>
    <s v="KB-16405"/>
    <x v="683"/>
    <x v="2"/>
    <s v="United States"/>
    <s v="Apple Valley"/>
    <x v="1"/>
    <n v="92307"/>
    <x v="1"/>
    <s v="OFF-PA-10001800"/>
    <x v="1"/>
    <s v="Paper"/>
    <x v="580"/>
    <n v="12.96"/>
    <n v="2"/>
    <n v="0"/>
    <n v="6.2208000000000006"/>
    <s v="Sep"/>
    <x v="15"/>
    <n v="1"/>
  </r>
  <r>
    <n v="3081"/>
    <s v="CA-2014-101182"/>
    <x v="3"/>
    <d v="2014-09-05T00:00:00"/>
    <d v="2014-09-06T00:00:00"/>
    <x v="2"/>
    <s v="KB-16405"/>
    <x v="683"/>
    <x v="2"/>
    <s v="United States"/>
    <s v="Apple Valley"/>
    <x v="1"/>
    <n v="92307"/>
    <x v="1"/>
    <s v="TEC-PH-10003589"/>
    <x v="2"/>
    <s v="Phones"/>
    <x v="818"/>
    <n v="43.176000000000002"/>
    <n v="3"/>
    <n v="0.2"/>
    <n v="15.111599999999999"/>
    <s v="Sep"/>
    <x v="15"/>
    <n v="0"/>
  </r>
  <r>
    <n v="3082"/>
    <s v="US-2014-132297"/>
    <x v="3"/>
    <d v="2014-05-28T00:00:00"/>
    <d v="2014-06-03T00:00:00"/>
    <x v="1"/>
    <s v="DW-13480"/>
    <x v="108"/>
    <x v="2"/>
    <s v="United States"/>
    <s v="Louisville"/>
    <x v="0"/>
    <n v="40214"/>
    <x v="0"/>
    <s v="OFF-BI-10003364"/>
    <x v="1"/>
    <s v="Binders"/>
    <x v="698"/>
    <n v="58.34"/>
    <n v="2"/>
    <n v="0"/>
    <n v="28.0032"/>
    <s v="May"/>
    <x v="24"/>
    <n v="1"/>
  </r>
  <r>
    <n v="3083"/>
    <s v="US-2014-132297"/>
    <x v="3"/>
    <d v="2014-05-28T00:00:00"/>
    <d v="2014-06-03T00:00:00"/>
    <x v="1"/>
    <s v="DW-13480"/>
    <x v="108"/>
    <x v="2"/>
    <s v="United States"/>
    <s v="Louisville"/>
    <x v="0"/>
    <n v="40214"/>
    <x v="0"/>
    <s v="TEC-PH-10002834"/>
    <x v="2"/>
    <s v="Phones"/>
    <x v="1378"/>
    <n v="539.97"/>
    <n v="3"/>
    <n v="0"/>
    <n v="134.99250000000001"/>
    <s v="May"/>
    <x v="24"/>
    <n v="0"/>
  </r>
  <r>
    <n v="3084"/>
    <s v="CA-2011-100328"/>
    <x v="2"/>
    <d v="2011-01-29T00:00:00"/>
    <d v="2011-02-04T00:00:00"/>
    <x v="1"/>
    <s v="JC-15340"/>
    <x v="209"/>
    <x v="0"/>
    <s v="United States"/>
    <s v="New York City"/>
    <x v="15"/>
    <n v="10024"/>
    <x v="3"/>
    <s v="OFF-BI-10000343"/>
    <x v="1"/>
    <s v="Binders"/>
    <x v="184"/>
    <n v="3.9280000000000004"/>
    <n v="1"/>
    <n v="0.2"/>
    <n v="1.3256999999999999"/>
    <s v="Jan"/>
    <x v="46"/>
    <n v="1"/>
  </r>
  <r>
    <n v="3085"/>
    <s v="CA-2014-118773"/>
    <x v="3"/>
    <d v="2014-02-10T00:00:00"/>
    <d v="2014-02-15T00:00:00"/>
    <x v="1"/>
    <s v="TP-21415"/>
    <x v="599"/>
    <x v="0"/>
    <s v="United States"/>
    <s v="Houston"/>
    <x v="5"/>
    <n v="77070"/>
    <x v="2"/>
    <s v="OFF-BI-10004584"/>
    <x v="1"/>
    <s v="Binders"/>
    <x v="378"/>
    <n v="252.78399999999996"/>
    <n v="4"/>
    <n v="0.8"/>
    <n v="-417.09360000000004"/>
    <s v="Feb"/>
    <x v="31"/>
    <n v="1"/>
  </r>
  <r>
    <n v="3086"/>
    <s v="CA-2014-118773"/>
    <x v="3"/>
    <d v="2014-02-10T00:00:00"/>
    <d v="2014-02-15T00:00:00"/>
    <x v="1"/>
    <s v="TP-21415"/>
    <x v="599"/>
    <x v="0"/>
    <s v="United States"/>
    <s v="Houston"/>
    <x v="5"/>
    <n v="77070"/>
    <x v="2"/>
    <s v="TEC-AC-10002402"/>
    <x v="2"/>
    <s v="Accessories"/>
    <x v="651"/>
    <n v="127.98399999999999"/>
    <n v="2"/>
    <n v="0.2"/>
    <n v="15.997999999999987"/>
    <s v="Feb"/>
    <x v="31"/>
    <n v="0"/>
  </r>
  <r>
    <n v="3087"/>
    <s v="CA-2014-118773"/>
    <x v="3"/>
    <d v="2014-02-10T00:00:00"/>
    <d v="2014-02-15T00:00:00"/>
    <x v="1"/>
    <s v="TP-21415"/>
    <x v="599"/>
    <x v="0"/>
    <s v="United States"/>
    <s v="Houston"/>
    <x v="5"/>
    <n v="77070"/>
    <x v="2"/>
    <s v="FUR-FU-10000550"/>
    <x v="0"/>
    <s v="Furnishings"/>
    <x v="1445"/>
    <n v="3.9840000000000004"/>
    <n v="2"/>
    <n v="0.6"/>
    <n v="-2.6892000000000005"/>
    <s v="Feb"/>
    <x v="31"/>
    <n v="0"/>
  </r>
  <r>
    <n v="3088"/>
    <s v="CA-2014-118773"/>
    <x v="3"/>
    <d v="2014-02-10T00:00:00"/>
    <d v="2014-02-15T00:00:00"/>
    <x v="1"/>
    <s v="TP-21415"/>
    <x v="599"/>
    <x v="0"/>
    <s v="United States"/>
    <s v="Houston"/>
    <x v="5"/>
    <n v="77070"/>
    <x v="2"/>
    <s v="OFF-AP-10000055"/>
    <x v="1"/>
    <s v="Appliances"/>
    <x v="781"/>
    <n v="12.991999999999996"/>
    <n v="2"/>
    <n v="0.8"/>
    <n v="-32.480000000000004"/>
    <s v="Feb"/>
    <x v="31"/>
    <n v="0"/>
  </r>
  <r>
    <n v="3089"/>
    <s v="US-2014-159205"/>
    <x v="3"/>
    <d v="2014-04-01T00:00:00"/>
    <d v="2014-04-03T00:00:00"/>
    <x v="0"/>
    <s v="DB-12910"/>
    <x v="626"/>
    <x v="2"/>
    <s v="United States"/>
    <s v="Henderson"/>
    <x v="0"/>
    <n v="42420"/>
    <x v="0"/>
    <s v="FUR-FU-10001591"/>
    <x v="0"/>
    <s v="Furnishings"/>
    <x v="1101"/>
    <n v="61"/>
    <n v="5"/>
    <n v="0"/>
    <n v="25.620000000000005"/>
    <s v="Apr"/>
    <x v="4"/>
    <n v="1"/>
  </r>
  <r>
    <n v="3090"/>
    <s v="US-2014-159205"/>
    <x v="3"/>
    <d v="2014-04-01T00:00:00"/>
    <d v="2014-04-03T00:00:00"/>
    <x v="0"/>
    <s v="DB-12910"/>
    <x v="626"/>
    <x v="2"/>
    <s v="United States"/>
    <s v="Henderson"/>
    <x v="0"/>
    <n v="42420"/>
    <x v="0"/>
    <s v="TEC-PH-10000526"/>
    <x v="2"/>
    <s v="Phones"/>
    <x v="1463"/>
    <n v="671.93"/>
    <n v="7"/>
    <n v="0"/>
    <n v="188.1404"/>
    <s v="Apr"/>
    <x v="4"/>
    <n v="0"/>
  </r>
  <r>
    <n v="3091"/>
    <s v="CA-2013-112123"/>
    <x v="0"/>
    <d v="2013-03-04T00:00:00"/>
    <d v="2013-03-09T00:00:00"/>
    <x v="1"/>
    <s v="BH-11710"/>
    <x v="3"/>
    <x v="0"/>
    <s v="United States"/>
    <s v="Newark"/>
    <x v="13"/>
    <n v="19711"/>
    <x v="3"/>
    <s v="OFF-BI-10001071"/>
    <x v="1"/>
    <s v="Binders"/>
    <x v="663"/>
    <n v="447.85999999999996"/>
    <n v="7"/>
    <n v="0"/>
    <n v="219.45140000000001"/>
    <s v="Mar"/>
    <x v="17"/>
    <n v="1"/>
  </r>
  <r>
    <n v="3092"/>
    <s v="CA-2013-112123"/>
    <x v="0"/>
    <d v="2013-03-04T00:00:00"/>
    <d v="2013-03-09T00:00:00"/>
    <x v="1"/>
    <s v="BH-11710"/>
    <x v="3"/>
    <x v="0"/>
    <s v="United States"/>
    <s v="Newark"/>
    <x v="13"/>
    <n v="19711"/>
    <x v="3"/>
    <s v="TEC-PH-10001557"/>
    <x v="2"/>
    <s v="Phones"/>
    <x v="658"/>
    <n v="479.95"/>
    <n v="5"/>
    <n v="0"/>
    <n v="129.5865"/>
    <s v="Mar"/>
    <x v="17"/>
    <n v="0"/>
  </r>
  <r>
    <n v="3093"/>
    <s v="CA-2013-112123"/>
    <x v="0"/>
    <d v="2013-03-04T00:00:00"/>
    <d v="2013-03-09T00:00:00"/>
    <x v="1"/>
    <s v="BH-11710"/>
    <x v="3"/>
    <x v="0"/>
    <s v="United States"/>
    <s v="Newark"/>
    <x v="13"/>
    <n v="19711"/>
    <x v="3"/>
    <s v="OFF-PA-10001977"/>
    <x v="1"/>
    <s v="Paper"/>
    <x v="1464"/>
    <n v="166.44"/>
    <n v="3"/>
    <n v="0"/>
    <n v="79.891199999999998"/>
    <s v="Mar"/>
    <x v="17"/>
    <n v="0"/>
  </r>
  <r>
    <n v="3094"/>
    <s v="CA-2012-114468"/>
    <x v="1"/>
    <d v="2012-08-23T00:00:00"/>
    <d v="2012-08-23T00:00:00"/>
    <x v="3"/>
    <s v="TD-20995"/>
    <x v="143"/>
    <x v="0"/>
    <s v="United States"/>
    <s v="Bolingbrook"/>
    <x v="10"/>
    <n v="60440"/>
    <x v="2"/>
    <s v="OFF-SU-10004231"/>
    <x v="1"/>
    <s v="Supplies"/>
    <x v="552"/>
    <n v="31.680000000000003"/>
    <n v="4"/>
    <n v="0.2"/>
    <n v="2.7719999999999994"/>
    <s v="Aug"/>
    <x v="37"/>
    <n v="1"/>
  </r>
  <r>
    <n v="3095"/>
    <s v="CA-2012-114468"/>
    <x v="1"/>
    <d v="2012-08-23T00:00:00"/>
    <d v="2012-08-23T00:00:00"/>
    <x v="3"/>
    <s v="TD-20995"/>
    <x v="143"/>
    <x v="0"/>
    <s v="United States"/>
    <s v="Bolingbrook"/>
    <x v="10"/>
    <n v="60440"/>
    <x v="2"/>
    <s v="OFF-PA-10000809"/>
    <x v="1"/>
    <s v="Paper"/>
    <x v="1124"/>
    <n v="10.368000000000002"/>
    <n v="2"/>
    <n v="0.2"/>
    <n v="3.6288"/>
    <s v="Aug"/>
    <x v="37"/>
    <n v="0"/>
  </r>
  <r>
    <n v="3096"/>
    <s v="CA-2012-114468"/>
    <x v="1"/>
    <d v="2012-08-23T00:00:00"/>
    <d v="2012-08-23T00:00:00"/>
    <x v="3"/>
    <s v="TD-20995"/>
    <x v="143"/>
    <x v="0"/>
    <s v="United States"/>
    <s v="Bolingbrook"/>
    <x v="10"/>
    <n v="60440"/>
    <x v="2"/>
    <s v="OFF-FA-10003021"/>
    <x v="1"/>
    <s v="Fasteners"/>
    <x v="33"/>
    <n v="12.032"/>
    <n v="8"/>
    <n v="0.2"/>
    <n v="2.2559999999999993"/>
    <s v="Aug"/>
    <x v="37"/>
    <n v="0"/>
  </r>
  <r>
    <n v="3097"/>
    <s v="CA-2012-114468"/>
    <x v="1"/>
    <d v="2012-08-23T00:00:00"/>
    <d v="2012-08-23T00:00:00"/>
    <x v="3"/>
    <s v="TD-20995"/>
    <x v="143"/>
    <x v="0"/>
    <s v="United States"/>
    <s v="Bolingbrook"/>
    <x v="10"/>
    <n v="60440"/>
    <x v="2"/>
    <s v="OFF-AP-10000696"/>
    <x v="1"/>
    <s v="Appliances"/>
    <x v="332"/>
    <n v="5.7679999999999989"/>
    <n v="2"/>
    <n v="0.8"/>
    <n v="-13.554800000000004"/>
    <s v="Aug"/>
    <x v="37"/>
    <n v="0"/>
  </r>
  <r>
    <n v="3098"/>
    <s v="CA-2014-135692"/>
    <x v="3"/>
    <d v="2014-04-28T00:00:00"/>
    <d v="2014-05-02T00:00:00"/>
    <x v="1"/>
    <s v="CV-12805"/>
    <x v="51"/>
    <x v="1"/>
    <s v="United States"/>
    <s v="Fort Worth"/>
    <x v="5"/>
    <n v="76106"/>
    <x v="2"/>
    <s v="OFF-LA-10001158"/>
    <x v="1"/>
    <s v="Labels"/>
    <x v="319"/>
    <n v="33.119999999999997"/>
    <n v="4"/>
    <n v="0.2"/>
    <n v="11.592000000000001"/>
    <s v="Apr"/>
    <x v="4"/>
    <n v="1"/>
  </r>
  <r>
    <n v="3099"/>
    <s v="CA-2014-135692"/>
    <x v="3"/>
    <d v="2014-04-28T00:00:00"/>
    <d v="2014-05-02T00:00:00"/>
    <x v="1"/>
    <s v="CV-12805"/>
    <x v="51"/>
    <x v="1"/>
    <s v="United States"/>
    <s v="Fort Worth"/>
    <x v="5"/>
    <n v="76106"/>
    <x v="2"/>
    <s v="FUR-BO-10002268"/>
    <x v="0"/>
    <s v="Bookcases"/>
    <x v="314"/>
    <n v="220.26559999999998"/>
    <n v="4"/>
    <n v="0.32"/>
    <n v="-42.1096"/>
    <s v="Apr"/>
    <x v="4"/>
    <n v="0"/>
  </r>
  <r>
    <n v="3100"/>
    <s v="CA-2014-131233"/>
    <x v="3"/>
    <d v="2014-04-15T00:00:00"/>
    <d v="2014-04-20T00:00:00"/>
    <x v="1"/>
    <s v="CS-12355"/>
    <x v="394"/>
    <x v="0"/>
    <s v="United States"/>
    <s v="New York City"/>
    <x v="15"/>
    <n v="10024"/>
    <x v="3"/>
    <s v="OFF-BI-10000829"/>
    <x v="1"/>
    <s v="Binders"/>
    <x v="304"/>
    <n v="10.776000000000002"/>
    <n v="3"/>
    <n v="0.2"/>
    <n v="3.5021999999999989"/>
    <s v="Apr"/>
    <x v="4"/>
    <n v="1"/>
  </r>
  <r>
    <n v="3101"/>
    <s v="CA-2014-131233"/>
    <x v="3"/>
    <d v="2014-04-15T00:00:00"/>
    <d v="2014-04-20T00:00:00"/>
    <x v="1"/>
    <s v="CS-12355"/>
    <x v="394"/>
    <x v="0"/>
    <s v="United States"/>
    <s v="New York City"/>
    <x v="15"/>
    <n v="10024"/>
    <x v="3"/>
    <s v="FUR-BO-10003441"/>
    <x v="0"/>
    <s v="Bookcases"/>
    <x v="705"/>
    <n v="242.35200000000003"/>
    <n v="3"/>
    <n v="0.2"/>
    <n v="9.0881999999999721"/>
    <s v="Apr"/>
    <x v="4"/>
    <n v="0"/>
  </r>
  <r>
    <n v="3102"/>
    <s v="CA-2014-119578"/>
    <x v="3"/>
    <d v="2014-12-23T00:00:00"/>
    <d v="2014-12-28T00:00:00"/>
    <x v="0"/>
    <s v="JG-15310"/>
    <x v="684"/>
    <x v="1"/>
    <s v="United States"/>
    <s v="Providence"/>
    <x v="34"/>
    <n v="2908"/>
    <x v="3"/>
    <s v="OFF-SU-10003505"/>
    <x v="1"/>
    <s v="Supplies"/>
    <x v="408"/>
    <n v="695.16"/>
    <n v="6"/>
    <n v="0"/>
    <n v="34.757999999999953"/>
    <s v="Dec"/>
    <x v="22"/>
    <n v="1"/>
  </r>
  <r>
    <n v="3103"/>
    <s v="CA-2014-119578"/>
    <x v="3"/>
    <d v="2014-12-23T00:00:00"/>
    <d v="2014-12-28T00:00:00"/>
    <x v="0"/>
    <s v="JG-15310"/>
    <x v="684"/>
    <x v="1"/>
    <s v="United States"/>
    <s v="Providence"/>
    <x v="34"/>
    <n v="2908"/>
    <x v="3"/>
    <s v="FUR-BO-10003660"/>
    <x v="0"/>
    <s v="Bookcases"/>
    <x v="1465"/>
    <n v="220.98"/>
    <n v="1"/>
    <n v="0"/>
    <n v="50.825400000000002"/>
    <s v="Dec"/>
    <x v="22"/>
    <n v="0"/>
  </r>
  <r>
    <n v="3104"/>
    <s v="CA-2013-124562"/>
    <x v="0"/>
    <d v="2013-12-09T00:00:00"/>
    <d v="2013-12-13T00:00:00"/>
    <x v="1"/>
    <s v="JP-16135"/>
    <x v="655"/>
    <x v="2"/>
    <s v="United States"/>
    <s v="Columbus"/>
    <x v="24"/>
    <n v="43229"/>
    <x v="3"/>
    <s v="OFF-BI-10001267"/>
    <x v="1"/>
    <s v="Binders"/>
    <x v="1466"/>
    <n v="12.957000000000001"/>
    <n v="7"/>
    <n v="0.7"/>
    <n v="-9.5018000000000029"/>
    <s v="Dec"/>
    <x v="5"/>
    <n v="1"/>
  </r>
  <r>
    <n v="3105"/>
    <s v="US-2014-140074"/>
    <x v="3"/>
    <d v="2014-03-24T00:00:00"/>
    <d v="2014-03-30T00:00:00"/>
    <x v="1"/>
    <s v="EC-14050"/>
    <x v="685"/>
    <x v="0"/>
    <s v="United States"/>
    <s v="New York City"/>
    <x v="15"/>
    <n v="10024"/>
    <x v="3"/>
    <s v="OFF-PA-10002741"/>
    <x v="1"/>
    <s v="Paper"/>
    <x v="1467"/>
    <n v="25.68"/>
    <n v="6"/>
    <n v="0"/>
    <n v="11.555999999999997"/>
    <s v="Mar"/>
    <x v="42"/>
    <n v="1"/>
  </r>
  <r>
    <n v="3106"/>
    <s v="CA-2013-103037"/>
    <x v="0"/>
    <d v="2013-07-26T00:00:00"/>
    <d v="2013-07-30T00:00:00"/>
    <x v="1"/>
    <s v="KH-16630"/>
    <x v="175"/>
    <x v="1"/>
    <s v="United States"/>
    <s v="Houston"/>
    <x v="5"/>
    <n v="77070"/>
    <x v="2"/>
    <s v="OFF-LA-10004345"/>
    <x v="1"/>
    <s v="Labels"/>
    <x v="517"/>
    <n v="15.712000000000002"/>
    <n v="4"/>
    <n v="0.2"/>
    <n v="5.6955999999999989"/>
    <s v="Jul"/>
    <x v="16"/>
    <n v="1"/>
  </r>
  <r>
    <n v="3107"/>
    <s v="CA-2014-127460"/>
    <x v="3"/>
    <d v="2014-07-11T00:00:00"/>
    <d v="2014-07-15T00:00:00"/>
    <x v="1"/>
    <s v="FG-14260"/>
    <x v="435"/>
    <x v="2"/>
    <s v="United States"/>
    <s v="Aurora"/>
    <x v="10"/>
    <n v="60505"/>
    <x v="2"/>
    <s v="OFF-ST-10004340"/>
    <x v="1"/>
    <s v="Storage"/>
    <x v="809"/>
    <n v="298.464"/>
    <n v="6"/>
    <n v="0.2"/>
    <n v="26.115600000000015"/>
    <s v="Jul"/>
    <x v="10"/>
    <n v="1"/>
  </r>
  <r>
    <n v="3108"/>
    <s v="CA-2013-121671"/>
    <x v="0"/>
    <d v="2013-07-18T00:00:00"/>
    <d v="2013-07-23T00:00:00"/>
    <x v="1"/>
    <s v="AA-10480"/>
    <x v="4"/>
    <x v="0"/>
    <s v="United States"/>
    <s v="Springfield"/>
    <x v="25"/>
    <n v="65807"/>
    <x v="2"/>
    <s v="OFF-PA-10001471"/>
    <x v="1"/>
    <s v="Paper"/>
    <x v="1468"/>
    <n v="21.93"/>
    <n v="3"/>
    <n v="0"/>
    <n v="10.087799999999998"/>
    <s v="Jul"/>
    <x v="16"/>
    <n v="1"/>
  </r>
  <r>
    <n v="3109"/>
    <s v="CA-2013-121671"/>
    <x v="0"/>
    <d v="2013-07-18T00:00:00"/>
    <d v="2013-07-23T00:00:00"/>
    <x v="1"/>
    <s v="AA-10480"/>
    <x v="4"/>
    <x v="0"/>
    <s v="United States"/>
    <s v="Springfield"/>
    <x v="25"/>
    <n v="65807"/>
    <x v="2"/>
    <s v="OFF-ST-10002344"/>
    <x v="1"/>
    <s v="Storage"/>
    <x v="856"/>
    <n v="242.94"/>
    <n v="3"/>
    <n v="0"/>
    <n v="4.8588000000000164"/>
    <s v="Jul"/>
    <x v="16"/>
    <n v="0"/>
  </r>
  <r>
    <n v="3110"/>
    <s v="CA-2013-121671"/>
    <x v="0"/>
    <d v="2013-07-18T00:00:00"/>
    <d v="2013-07-23T00:00:00"/>
    <x v="1"/>
    <s v="AA-10480"/>
    <x v="4"/>
    <x v="0"/>
    <s v="United States"/>
    <s v="Springfield"/>
    <x v="25"/>
    <n v="65807"/>
    <x v="2"/>
    <s v="OFF-PA-10001892"/>
    <x v="1"/>
    <s v="Paper"/>
    <x v="815"/>
    <n v="7.64"/>
    <n v="1"/>
    <n v="0"/>
    <n v="3.7435999999999998"/>
    <s v="Jul"/>
    <x v="16"/>
    <n v="0"/>
  </r>
  <r>
    <n v="3111"/>
    <s v="CA-2013-121671"/>
    <x v="0"/>
    <d v="2013-07-18T00:00:00"/>
    <d v="2013-07-23T00:00:00"/>
    <x v="1"/>
    <s v="AA-10480"/>
    <x v="4"/>
    <x v="0"/>
    <s v="United States"/>
    <s v="Springfield"/>
    <x v="25"/>
    <n v="65807"/>
    <x v="2"/>
    <s v="OFF-PA-10001934"/>
    <x v="1"/>
    <s v="Paper"/>
    <x v="543"/>
    <n v="51.84"/>
    <n v="8"/>
    <n v="0"/>
    <n v="25.401600000000002"/>
    <s v="Jul"/>
    <x v="16"/>
    <n v="0"/>
  </r>
  <r>
    <n v="3112"/>
    <s v="CA-2013-121671"/>
    <x v="0"/>
    <d v="2013-07-18T00:00:00"/>
    <d v="2013-07-23T00:00:00"/>
    <x v="1"/>
    <s v="AA-10480"/>
    <x v="4"/>
    <x v="0"/>
    <s v="United States"/>
    <s v="Springfield"/>
    <x v="25"/>
    <n v="65807"/>
    <x v="2"/>
    <s v="OFF-ST-10000078"/>
    <x v="1"/>
    <s v="Storage"/>
    <x v="1218"/>
    <n v="265.17"/>
    <n v="1"/>
    <n v="0"/>
    <n v="47.730599999999981"/>
    <s v="Jul"/>
    <x v="16"/>
    <n v="0"/>
  </r>
  <r>
    <n v="3113"/>
    <s v="CA-2013-150350"/>
    <x v="0"/>
    <d v="2013-08-24T00:00:00"/>
    <d v="2013-08-31T00:00:00"/>
    <x v="1"/>
    <s v="MS-17770"/>
    <x v="474"/>
    <x v="0"/>
    <s v="United States"/>
    <s v="Seattle"/>
    <x v="4"/>
    <n v="98105"/>
    <x v="1"/>
    <s v="TEC-MA-10001972"/>
    <x v="2"/>
    <s v="Machines"/>
    <x v="1469"/>
    <n v="837.59999999999991"/>
    <n v="3"/>
    <n v="0.2"/>
    <n v="62.82000000000005"/>
    <s v="Aug"/>
    <x v="28"/>
    <n v="1"/>
  </r>
  <r>
    <n v="3114"/>
    <s v="CA-2013-150350"/>
    <x v="0"/>
    <d v="2013-08-24T00:00:00"/>
    <d v="2013-08-31T00:00:00"/>
    <x v="1"/>
    <s v="MS-17770"/>
    <x v="474"/>
    <x v="0"/>
    <s v="United States"/>
    <s v="Seattle"/>
    <x v="4"/>
    <n v="98105"/>
    <x v="1"/>
    <s v="OFF-EN-10002504"/>
    <x v="1"/>
    <s v="Envelopes"/>
    <x v="113"/>
    <n v="135.9"/>
    <n v="5"/>
    <n v="0"/>
    <n v="63.872999999999998"/>
    <s v="Aug"/>
    <x v="28"/>
    <n v="0"/>
  </r>
  <r>
    <n v="3115"/>
    <s v="CA-2013-150350"/>
    <x v="0"/>
    <d v="2013-08-24T00:00:00"/>
    <d v="2013-08-31T00:00:00"/>
    <x v="1"/>
    <s v="MS-17770"/>
    <x v="474"/>
    <x v="0"/>
    <s v="United States"/>
    <s v="Seattle"/>
    <x v="4"/>
    <n v="98105"/>
    <x v="1"/>
    <s v="OFF-PA-10002160"/>
    <x v="1"/>
    <s v="Paper"/>
    <x v="1190"/>
    <n v="34.68"/>
    <n v="6"/>
    <n v="0"/>
    <n v="16.993200000000002"/>
    <s v="Aug"/>
    <x v="28"/>
    <n v="0"/>
  </r>
  <r>
    <n v="3116"/>
    <s v="CA-2013-150350"/>
    <x v="0"/>
    <d v="2013-08-24T00:00:00"/>
    <d v="2013-08-31T00:00:00"/>
    <x v="1"/>
    <s v="MS-17770"/>
    <x v="474"/>
    <x v="0"/>
    <s v="United States"/>
    <s v="Seattle"/>
    <x v="4"/>
    <n v="98105"/>
    <x v="1"/>
    <s v="FUR-CH-10001973"/>
    <x v="0"/>
    <s v="Chairs"/>
    <x v="896"/>
    <n v="532.70400000000006"/>
    <n v="6"/>
    <n v="0.2"/>
    <n v="-39.952800000000025"/>
    <s v="Aug"/>
    <x v="28"/>
    <n v="0"/>
  </r>
  <r>
    <n v="3117"/>
    <s v="CA-2013-150350"/>
    <x v="0"/>
    <d v="2013-08-24T00:00:00"/>
    <d v="2013-08-31T00:00:00"/>
    <x v="1"/>
    <s v="MS-17770"/>
    <x v="474"/>
    <x v="0"/>
    <s v="United States"/>
    <s v="Seattle"/>
    <x v="4"/>
    <n v="98105"/>
    <x v="1"/>
    <s v="OFF-AP-10001492"/>
    <x v="1"/>
    <s v="Appliances"/>
    <x v="22"/>
    <n v="43.099999999999994"/>
    <n v="5"/>
    <n v="0"/>
    <n v="11.206"/>
    <s v="Aug"/>
    <x v="28"/>
    <n v="0"/>
  </r>
  <r>
    <n v="3118"/>
    <s v="CA-2013-150350"/>
    <x v="0"/>
    <d v="2013-08-24T00:00:00"/>
    <d v="2013-08-31T00:00:00"/>
    <x v="1"/>
    <s v="MS-17770"/>
    <x v="474"/>
    <x v="0"/>
    <s v="United States"/>
    <s v="Seattle"/>
    <x v="4"/>
    <n v="98105"/>
    <x v="1"/>
    <s v="OFF-SU-10002189"/>
    <x v="1"/>
    <s v="Supplies"/>
    <x v="167"/>
    <n v="15.88"/>
    <n v="4"/>
    <n v="0"/>
    <n v="0.15879999999999939"/>
    <s v="Aug"/>
    <x v="28"/>
    <n v="0"/>
  </r>
  <r>
    <n v="3119"/>
    <s v="CA-2012-121720"/>
    <x v="1"/>
    <d v="2012-06-11T00:00:00"/>
    <d v="2012-06-12T00:00:00"/>
    <x v="2"/>
    <s v="JE-15610"/>
    <x v="531"/>
    <x v="1"/>
    <s v="United States"/>
    <s v="Lakeland"/>
    <x v="2"/>
    <n v="33801"/>
    <x v="0"/>
    <s v="FUR-CH-10003312"/>
    <x v="0"/>
    <s v="Chairs"/>
    <x v="296"/>
    <n v="1123.92"/>
    <n v="5"/>
    <n v="0.2"/>
    <n v="-182.63700000000017"/>
    <s v="Jun"/>
    <x v="40"/>
    <n v="1"/>
  </r>
  <r>
    <n v="3120"/>
    <s v="CA-2012-121720"/>
    <x v="1"/>
    <d v="2012-06-11T00:00:00"/>
    <d v="2012-06-12T00:00:00"/>
    <x v="2"/>
    <s v="JE-15610"/>
    <x v="531"/>
    <x v="1"/>
    <s v="United States"/>
    <s v="Lakeland"/>
    <x v="2"/>
    <n v="33801"/>
    <x v="0"/>
    <s v="TEC-PH-10002496"/>
    <x v="2"/>
    <s v="Phones"/>
    <x v="490"/>
    <n v="249.58400000000003"/>
    <n v="2"/>
    <n v="0.2"/>
    <n v="31.197999999999986"/>
    <s v="Jun"/>
    <x v="40"/>
    <n v="0"/>
  </r>
  <r>
    <n v="3121"/>
    <s v="CA-2012-121720"/>
    <x v="1"/>
    <d v="2012-06-11T00:00:00"/>
    <d v="2012-06-12T00:00:00"/>
    <x v="2"/>
    <s v="JE-15610"/>
    <x v="531"/>
    <x v="1"/>
    <s v="United States"/>
    <s v="Lakeland"/>
    <x v="2"/>
    <n v="33801"/>
    <x v="0"/>
    <s v="FUR-FU-10003464"/>
    <x v="0"/>
    <s v="Furnishings"/>
    <x v="1470"/>
    <n v="48.671999999999997"/>
    <n v="3"/>
    <n v="0.2"/>
    <n v="7.3007999999999988"/>
    <s v="Jun"/>
    <x v="40"/>
    <n v="0"/>
  </r>
  <r>
    <n v="3122"/>
    <s v="CA-2012-121720"/>
    <x v="1"/>
    <d v="2012-06-11T00:00:00"/>
    <d v="2012-06-12T00:00:00"/>
    <x v="2"/>
    <s v="JE-15610"/>
    <x v="531"/>
    <x v="1"/>
    <s v="United States"/>
    <s v="Lakeland"/>
    <x v="2"/>
    <n v="33801"/>
    <x v="0"/>
    <s v="OFF-AR-10000380"/>
    <x v="1"/>
    <s v="Art"/>
    <x v="108"/>
    <n v="60.768000000000001"/>
    <n v="2"/>
    <n v="0.2"/>
    <n v="7.5959999999999894"/>
    <s v="Jun"/>
    <x v="40"/>
    <n v="0"/>
  </r>
  <r>
    <n v="3123"/>
    <s v="CA-2012-121720"/>
    <x v="1"/>
    <d v="2012-06-11T00:00:00"/>
    <d v="2012-06-12T00:00:00"/>
    <x v="2"/>
    <s v="JE-15610"/>
    <x v="531"/>
    <x v="1"/>
    <s v="United States"/>
    <s v="Lakeland"/>
    <x v="2"/>
    <n v="33801"/>
    <x v="0"/>
    <s v="OFF-BI-10004593"/>
    <x v="1"/>
    <s v="Binders"/>
    <x v="267"/>
    <n v="78.600000000000009"/>
    <n v="5"/>
    <n v="0.7"/>
    <n v="-62.88000000000001"/>
    <s v="Jun"/>
    <x v="40"/>
    <n v="0"/>
  </r>
  <r>
    <n v="3124"/>
    <s v="CA-2012-121720"/>
    <x v="1"/>
    <d v="2012-06-11T00:00:00"/>
    <d v="2012-06-12T00:00:00"/>
    <x v="2"/>
    <s v="JE-15610"/>
    <x v="531"/>
    <x v="1"/>
    <s v="United States"/>
    <s v="Lakeland"/>
    <x v="2"/>
    <n v="33801"/>
    <x v="0"/>
    <s v="OFF-BI-10001308"/>
    <x v="1"/>
    <s v="Binders"/>
    <x v="1351"/>
    <n v="3.7680000000000007"/>
    <n v="2"/>
    <n v="0.7"/>
    <n v="-3.1400000000000006"/>
    <s v="Jun"/>
    <x v="40"/>
    <n v="0"/>
  </r>
  <r>
    <n v="3125"/>
    <s v="CA-2012-121720"/>
    <x v="1"/>
    <d v="2012-06-11T00:00:00"/>
    <d v="2012-06-12T00:00:00"/>
    <x v="2"/>
    <s v="JE-15610"/>
    <x v="531"/>
    <x v="1"/>
    <s v="United States"/>
    <s v="Lakeland"/>
    <x v="2"/>
    <n v="33801"/>
    <x v="0"/>
    <s v="OFF-ST-10001780"/>
    <x v="1"/>
    <s v="Storage"/>
    <x v="481"/>
    <n v="1036.624"/>
    <n v="2"/>
    <n v="0.2"/>
    <n v="51.831200000000024"/>
    <s v="Jun"/>
    <x v="40"/>
    <n v="0"/>
  </r>
  <r>
    <n v="3126"/>
    <s v="CA-2012-121720"/>
    <x v="1"/>
    <d v="2012-06-11T00:00:00"/>
    <d v="2012-06-12T00:00:00"/>
    <x v="2"/>
    <s v="JE-15610"/>
    <x v="531"/>
    <x v="1"/>
    <s v="United States"/>
    <s v="Lakeland"/>
    <x v="2"/>
    <n v="33801"/>
    <x v="0"/>
    <s v="OFF-ST-10003816"/>
    <x v="1"/>
    <s v="Storage"/>
    <x v="710"/>
    <n v="563.80799999999999"/>
    <n v="4"/>
    <n v="0.2"/>
    <n v="21.142799999999966"/>
    <s v="Jun"/>
    <x v="40"/>
    <n v="0"/>
  </r>
  <r>
    <n v="3127"/>
    <s v="CA-2014-149895"/>
    <x v="3"/>
    <d v="2014-09-09T00:00:00"/>
    <d v="2014-09-13T00:00:00"/>
    <x v="1"/>
    <s v="EB-14110"/>
    <x v="686"/>
    <x v="0"/>
    <s v="United States"/>
    <s v="Philadelphia"/>
    <x v="9"/>
    <n v="19134"/>
    <x v="3"/>
    <s v="TEC-PH-10002200"/>
    <x v="2"/>
    <s v="Phones"/>
    <x v="1471"/>
    <n v="258.52799999999996"/>
    <n v="2"/>
    <n v="0.4"/>
    <n v="-47.396800000000013"/>
    <s v="Sep"/>
    <x v="15"/>
    <n v="1"/>
  </r>
  <r>
    <n v="3128"/>
    <s v="CA-2014-147564"/>
    <x v="3"/>
    <d v="2014-10-03T00:00:00"/>
    <d v="2014-10-07T00:00:00"/>
    <x v="1"/>
    <s v="BP-11155"/>
    <x v="669"/>
    <x v="0"/>
    <s v="United States"/>
    <s v="New York City"/>
    <x v="15"/>
    <n v="10011"/>
    <x v="3"/>
    <s v="OFF-PA-10004438"/>
    <x v="1"/>
    <s v="Paper"/>
    <x v="1472"/>
    <n v="49.12"/>
    <n v="4"/>
    <n v="0"/>
    <n v="23.086399999999998"/>
    <s v="Oct"/>
    <x v="13"/>
    <n v="1"/>
  </r>
  <r>
    <n v="3129"/>
    <s v="CA-2011-136399"/>
    <x v="2"/>
    <d v="2011-12-16T00:00:00"/>
    <d v="2011-12-17T00:00:00"/>
    <x v="2"/>
    <s v="CC-12100"/>
    <x v="385"/>
    <x v="2"/>
    <s v="United States"/>
    <s v="Los Angeles"/>
    <x v="1"/>
    <n v="90049"/>
    <x v="1"/>
    <s v="FUR-FU-10004090"/>
    <x v="0"/>
    <s v="Furnishings"/>
    <x v="636"/>
    <n v="44.46"/>
    <n v="2"/>
    <n v="0"/>
    <n v="14.671799999999998"/>
    <s v="Dec"/>
    <x v="20"/>
    <n v="1"/>
  </r>
  <r>
    <n v="3130"/>
    <s v="CA-2011-136399"/>
    <x v="2"/>
    <d v="2011-12-16T00:00:00"/>
    <d v="2011-12-17T00:00:00"/>
    <x v="2"/>
    <s v="CC-12100"/>
    <x v="385"/>
    <x v="2"/>
    <s v="United States"/>
    <s v="Los Angeles"/>
    <x v="1"/>
    <n v="90049"/>
    <x v="1"/>
    <s v="FUR-CH-10002602"/>
    <x v="0"/>
    <s v="Chairs"/>
    <x v="288"/>
    <n v="241.56799999999998"/>
    <n v="2"/>
    <n v="0.2"/>
    <n v="18.11760000000001"/>
    <s v="Dec"/>
    <x v="20"/>
    <n v="0"/>
  </r>
  <r>
    <n v="3131"/>
    <s v="CA-2011-136399"/>
    <x v="2"/>
    <d v="2011-12-16T00:00:00"/>
    <d v="2011-12-17T00:00:00"/>
    <x v="2"/>
    <s v="CC-12100"/>
    <x v="385"/>
    <x v="2"/>
    <s v="United States"/>
    <s v="Los Angeles"/>
    <x v="1"/>
    <n v="90049"/>
    <x v="1"/>
    <s v="TEC-AC-10001142"/>
    <x v="2"/>
    <s v="Accessories"/>
    <x v="546"/>
    <n v="395"/>
    <n v="5"/>
    <n v="0"/>
    <n v="39.499999999999957"/>
    <s v="Dec"/>
    <x v="20"/>
    <n v="0"/>
  </r>
  <r>
    <n v="3132"/>
    <s v="CA-2011-136399"/>
    <x v="2"/>
    <d v="2011-12-16T00:00:00"/>
    <d v="2011-12-17T00:00:00"/>
    <x v="2"/>
    <s v="CC-12100"/>
    <x v="385"/>
    <x v="2"/>
    <s v="United States"/>
    <s v="Los Angeles"/>
    <x v="1"/>
    <n v="90049"/>
    <x v="1"/>
    <s v="TEC-PH-10004977"/>
    <x v="2"/>
    <s v="Phones"/>
    <x v="34"/>
    <n v="627.16800000000012"/>
    <n v="4"/>
    <n v="0.2"/>
    <n v="70.55639999999994"/>
    <s v="Dec"/>
    <x v="20"/>
    <n v="0"/>
  </r>
  <r>
    <n v="3133"/>
    <s v="CA-2011-107916"/>
    <x v="2"/>
    <d v="2011-08-24T00:00:00"/>
    <d v="2011-08-26T00:00:00"/>
    <x v="2"/>
    <s v="JP-15460"/>
    <x v="687"/>
    <x v="1"/>
    <s v="United States"/>
    <s v="Oceanside"/>
    <x v="15"/>
    <n v="11572"/>
    <x v="3"/>
    <s v="FUR-FU-10004586"/>
    <x v="0"/>
    <s v="Furnishings"/>
    <x v="1473"/>
    <n v="13.28"/>
    <n v="2"/>
    <n v="0"/>
    <n v="6.3743999999999996"/>
    <s v="Aug"/>
    <x v="9"/>
    <n v="1"/>
  </r>
  <r>
    <n v="3134"/>
    <s v="CA-2011-107916"/>
    <x v="2"/>
    <d v="2011-08-24T00:00:00"/>
    <d v="2011-08-26T00:00:00"/>
    <x v="2"/>
    <s v="JP-15460"/>
    <x v="687"/>
    <x v="1"/>
    <s v="United States"/>
    <s v="Oceanside"/>
    <x v="15"/>
    <n v="11572"/>
    <x v="3"/>
    <s v="OFF-BI-10001116"/>
    <x v="1"/>
    <s v="Binders"/>
    <x v="1066"/>
    <n v="12.672000000000001"/>
    <n v="3"/>
    <n v="0.2"/>
    <n v="4.4352000000000009"/>
    <s v="Aug"/>
    <x v="9"/>
    <n v="0"/>
  </r>
  <r>
    <n v="3135"/>
    <s v="CA-2014-164168"/>
    <x v="3"/>
    <d v="2014-11-13T00:00:00"/>
    <d v="2014-11-19T00:00:00"/>
    <x v="1"/>
    <s v="LS-16975"/>
    <x v="60"/>
    <x v="2"/>
    <s v="United States"/>
    <s v="Dallas"/>
    <x v="5"/>
    <n v="75081"/>
    <x v="2"/>
    <s v="OFF-BI-10000666"/>
    <x v="1"/>
    <s v="Binders"/>
    <x v="980"/>
    <n v="30.559999999999992"/>
    <n v="5"/>
    <n v="0.8"/>
    <n v="-45.840000000000018"/>
    <s v="Nov"/>
    <x v="23"/>
    <n v="1"/>
  </r>
  <r>
    <n v="3136"/>
    <s v="CA-2014-164168"/>
    <x v="3"/>
    <d v="2014-11-13T00:00:00"/>
    <d v="2014-11-19T00:00:00"/>
    <x v="1"/>
    <s v="LS-16975"/>
    <x v="60"/>
    <x v="2"/>
    <s v="United States"/>
    <s v="Dallas"/>
    <x v="5"/>
    <n v="75081"/>
    <x v="2"/>
    <s v="OFF-ST-10002583"/>
    <x v="1"/>
    <s v="Storage"/>
    <x v="566"/>
    <n v="77.951999999999998"/>
    <n v="3"/>
    <n v="0.2"/>
    <n v="-15.590400000000002"/>
    <s v="Nov"/>
    <x v="23"/>
    <n v="0"/>
  </r>
  <r>
    <n v="3137"/>
    <s v="CA-2014-164168"/>
    <x v="3"/>
    <d v="2014-11-13T00:00:00"/>
    <d v="2014-11-19T00:00:00"/>
    <x v="1"/>
    <s v="LS-16975"/>
    <x v="60"/>
    <x v="2"/>
    <s v="United States"/>
    <s v="Dallas"/>
    <x v="5"/>
    <n v="75081"/>
    <x v="2"/>
    <s v="TEC-PH-10004908"/>
    <x v="2"/>
    <s v="Phones"/>
    <x v="1474"/>
    <n v="67.992000000000004"/>
    <n v="1"/>
    <n v="0.2"/>
    <n v="8.4989999999999917"/>
    <s v="Nov"/>
    <x v="23"/>
    <n v="0"/>
  </r>
  <r>
    <n v="3138"/>
    <s v="CA-2014-164168"/>
    <x v="3"/>
    <d v="2014-11-13T00:00:00"/>
    <d v="2014-11-19T00:00:00"/>
    <x v="1"/>
    <s v="LS-16975"/>
    <x v="60"/>
    <x v="2"/>
    <s v="United States"/>
    <s v="Dallas"/>
    <x v="5"/>
    <n v="75081"/>
    <x v="2"/>
    <s v="OFF-EN-10001219"/>
    <x v="1"/>
    <s v="Envelopes"/>
    <x v="583"/>
    <n v="12.224"/>
    <n v="2"/>
    <n v="0.2"/>
    <n v="4.4311999999999996"/>
    <s v="Nov"/>
    <x v="23"/>
    <n v="0"/>
  </r>
  <r>
    <n v="3139"/>
    <s v="CA-2014-164168"/>
    <x v="3"/>
    <d v="2014-11-13T00:00:00"/>
    <d v="2014-11-19T00:00:00"/>
    <x v="1"/>
    <s v="LS-16975"/>
    <x v="60"/>
    <x v="2"/>
    <s v="United States"/>
    <s v="Dallas"/>
    <x v="5"/>
    <n v="75081"/>
    <x v="2"/>
    <s v="TEC-AC-10004568"/>
    <x v="2"/>
    <s v="Accessories"/>
    <x v="1109"/>
    <n v="44.783999999999999"/>
    <n v="2"/>
    <n v="0.2"/>
    <n v="-0.55980000000000452"/>
    <s v="Nov"/>
    <x v="23"/>
    <n v="0"/>
  </r>
  <r>
    <n v="3140"/>
    <s v="CA-2014-164168"/>
    <x v="3"/>
    <d v="2014-11-13T00:00:00"/>
    <d v="2014-11-19T00:00:00"/>
    <x v="1"/>
    <s v="LS-16975"/>
    <x v="60"/>
    <x v="2"/>
    <s v="United States"/>
    <s v="Dallas"/>
    <x v="5"/>
    <n v="75081"/>
    <x v="2"/>
    <s v="FUR-FU-10001756"/>
    <x v="0"/>
    <s v="Furnishings"/>
    <x v="282"/>
    <n v="22.847999999999999"/>
    <n v="3"/>
    <n v="0.6"/>
    <n v="-17.707200000000007"/>
    <s v="Nov"/>
    <x v="23"/>
    <n v="0"/>
  </r>
  <r>
    <n v="3141"/>
    <s v="CA-2012-112557"/>
    <x v="1"/>
    <d v="2012-04-25T00:00:00"/>
    <d v="2012-04-28T00:00:00"/>
    <x v="2"/>
    <s v="JL-15850"/>
    <x v="139"/>
    <x v="0"/>
    <s v="United States"/>
    <s v="New York City"/>
    <x v="15"/>
    <n v="10035"/>
    <x v="3"/>
    <s v="OFF-AP-10002311"/>
    <x v="1"/>
    <s v="Appliances"/>
    <x v="14"/>
    <n v="206.43"/>
    <n v="3"/>
    <n v="0"/>
    <n v="90.829200000000014"/>
    <s v="Apr"/>
    <x v="19"/>
    <n v="1"/>
  </r>
  <r>
    <n v="3142"/>
    <s v="US-2011-122959"/>
    <x v="2"/>
    <d v="2011-12-12T00:00:00"/>
    <d v="2011-12-12T00:00:00"/>
    <x v="3"/>
    <s v="CY-12745"/>
    <x v="388"/>
    <x v="1"/>
    <s v="United States"/>
    <s v="San Antonio"/>
    <x v="5"/>
    <n v="78207"/>
    <x v="2"/>
    <s v="OFF-BI-10003650"/>
    <x v="1"/>
    <s v="Binders"/>
    <x v="115"/>
    <n v="210.39199999999997"/>
    <n v="2"/>
    <n v="0.8"/>
    <n v="-336.62720000000013"/>
    <s v="Dec"/>
    <x v="20"/>
    <n v="1"/>
  </r>
  <r>
    <n v="3143"/>
    <s v="CA-2014-162572"/>
    <x v="3"/>
    <d v="2014-09-26T00:00:00"/>
    <d v="2014-09-28T00:00:00"/>
    <x v="0"/>
    <s v="RB-19360"/>
    <x v="181"/>
    <x v="0"/>
    <s v="United States"/>
    <s v="Cincinnati"/>
    <x v="24"/>
    <n v="45231"/>
    <x v="3"/>
    <s v="TEC-AC-10003628"/>
    <x v="2"/>
    <s v="Accessories"/>
    <x v="244"/>
    <n v="119.96000000000001"/>
    <n v="5"/>
    <n v="0.2"/>
    <n v="35.988000000000007"/>
    <s v="Sep"/>
    <x v="15"/>
    <n v="1"/>
  </r>
  <r>
    <n v="3144"/>
    <s v="CA-2014-162572"/>
    <x v="3"/>
    <d v="2014-09-26T00:00:00"/>
    <d v="2014-09-28T00:00:00"/>
    <x v="0"/>
    <s v="RB-19360"/>
    <x v="181"/>
    <x v="0"/>
    <s v="United States"/>
    <s v="Cincinnati"/>
    <x v="24"/>
    <n v="45231"/>
    <x v="3"/>
    <s v="OFF-AR-10001547"/>
    <x v="1"/>
    <s v="Art"/>
    <x v="147"/>
    <n v="10.608000000000001"/>
    <n v="6"/>
    <n v="0.2"/>
    <n v="0.92819999999999991"/>
    <s v="Sep"/>
    <x v="15"/>
    <n v="0"/>
  </r>
  <r>
    <n v="3145"/>
    <s v="US-2013-148110"/>
    <x v="0"/>
    <d v="2013-09-06T00:00:00"/>
    <d v="2013-09-12T00:00:00"/>
    <x v="1"/>
    <s v="AR-10825"/>
    <x v="255"/>
    <x v="1"/>
    <s v="United States"/>
    <s v="Austin"/>
    <x v="5"/>
    <n v="78745"/>
    <x v="2"/>
    <s v="FUR-CH-10002647"/>
    <x v="0"/>
    <s v="Chairs"/>
    <x v="470"/>
    <n v="347.80200000000002"/>
    <n v="7"/>
    <n v="0.3"/>
    <n v="-24.842999999999961"/>
    <s v="Sep"/>
    <x v="21"/>
    <n v="1"/>
  </r>
  <r>
    <n v="3146"/>
    <s v="CA-2014-131828"/>
    <x v="3"/>
    <d v="2014-02-12T00:00:00"/>
    <d v="2014-02-14T00:00:00"/>
    <x v="0"/>
    <s v="CS-11845"/>
    <x v="688"/>
    <x v="1"/>
    <s v="United States"/>
    <s v="Seattle"/>
    <x v="4"/>
    <n v="98105"/>
    <x v="1"/>
    <s v="FUR-CH-10004495"/>
    <x v="0"/>
    <s v="Chairs"/>
    <x v="1475"/>
    <n v="963.13600000000008"/>
    <n v="4"/>
    <n v="0.2"/>
    <n v="108.35279999999986"/>
    <s v="Feb"/>
    <x v="31"/>
    <n v="1"/>
  </r>
  <r>
    <n v="3147"/>
    <s v="CA-2014-131828"/>
    <x v="3"/>
    <d v="2014-02-12T00:00:00"/>
    <d v="2014-02-14T00:00:00"/>
    <x v="0"/>
    <s v="CS-11845"/>
    <x v="688"/>
    <x v="1"/>
    <s v="United States"/>
    <s v="Seattle"/>
    <x v="4"/>
    <n v="98105"/>
    <x v="1"/>
    <s v="TEC-PH-10002923"/>
    <x v="2"/>
    <s v="Phones"/>
    <x v="680"/>
    <n v="88.77600000000001"/>
    <n v="3"/>
    <n v="0.2"/>
    <n v="7.7679000000000009"/>
    <s v="Feb"/>
    <x v="31"/>
    <n v="0"/>
  </r>
  <r>
    <n v="3148"/>
    <s v="CA-2011-109218"/>
    <x v="2"/>
    <d v="2011-06-30T00:00:00"/>
    <d v="2011-07-03T00:00:00"/>
    <x v="0"/>
    <s v="AR-10825"/>
    <x v="255"/>
    <x v="1"/>
    <s v="United States"/>
    <s v="Los Angeles"/>
    <x v="1"/>
    <n v="90004"/>
    <x v="1"/>
    <s v="OFF-AR-10001374"/>
    <x v="1"/>
    <s v="Art"/>
    <x v="310"/>
    <n v="32.400000000000006"/>
    <n v="5"/>
    <n v="0"/>
    <n v="10.367999999999999"/>
    <s v="Jun"/>
    <x v="3"/>
    <n v="1"/>
  </r>
  <r>
    <n v="3149"/>
    <s v="CA-2013-120558"/>
    <x v="0"/>
    <d v="2013-06-08T00:00:00"/>
    <d v="2013-06-11T00:00:00"/>
    <x v="2"/>
    <s v="RD-19810"/>
    <x v="279"/>
    <x v="2"/>
    <s v="United States"/>
    <s v="New York City"/>
    <x v="15"/>
    <n v="10035"/>
    <x v="3"/>
    <s v="OFF-PA-10003441"/>
    <x v="1"/>
    <s v="Paper"/>
    <x v="485"/>
    <n v="32.400000000000006"/>
    <n v="5"/>
    <n v="0"/>
    <n v="15.552000000000001"/>
    <s v="Jun"/>
    <x v="1"/>
    <n v="1"/>
  </r>
  <r>
    <n v="3150"/>
    <s v="US-2011-109036"/>
    <x v="2"/>
    <d v="2011-12-20T00:00:00"/>
    <d v="2011-12-25T00:00:00"/>
    <x v="1"/>
    <s v="KH-16510"/>
    <x v="168"/>
    <x v="0"/>
    <s v="United States"/>
    <s v="Seattle"/>
    <x v="4"/>
    <n v="98103"/>
    <x v="1"/>
    <s v="OFF-LA-10002043"/>
    <x v="1"/>
    <s v="Labels"/>
    <x v="252"/>
    <n v="31.049999999999997"/>
    <n v="3"/>
    <n v="0"/>
    <n v="14.904"/>
    <s v="Dec"/>
    <x v="20"/>
    <n v="1"/>
  </r>
  <r>
    <n v="3151"/>
    <s v="CA-2012-147830"/>
    <x v="1"/>
    <d v="2012-12-15T00:00:00"/>
    <d v="2012-12-18T00:00:00"/>
    <x v="2"/>
    <s v="NF-18385"/>
    <x v="173"/>
    <x v="0"/>
    <s v="United States"/>
    <s v="Newark"/>
    <x v="24"/>
    <n v="43055"/>
    <x v="3"/>
    <s v="TEC-AC-10002049"/>
    <x v="2"/>
    <s v="Accessories"/>
    <x v="1053"/>
    <n v="2025.3600000000001"/>
    <n v="6"/>
    <n v="0.2"/>
    <n v="607.60800000000006"/>
    <s v="Dec"/>
    <x v="14"/>
    <n v="1"/>
  </r>
  <r>
    <n v="3152"/>
    <s v="CA-2012-147830"/>
    <x v="1"/>
    <d v="2012-12-15T00:00:00"/>
    <d v="2012-12-18T00:00:00"/>
    <x v="2"/>
    <s v="NF-18385"/>
    <x v="173"/>
    <x v="0"/>
    <s v="United States"/>
    <s v="Newark"/>
    <x v="24"/>
    <n v="43055"/>
    <x v="3"/>
    <s v="TEC-MA-10000418"/>
    <x v="2"/>
    <s v="Machines"/>
    <x v="1476"/>
    <n v="1799.9940000000001"/>
    <n v="2"/>
    <n v="0.7"/>
    <n v="-2639.9912000000004"/>
    <s v="Dec"/>
    <x v="14"/>
    <n v="0"/>
  </r>
  <r>
    <n v="3153"/>
    <s v="CA-2012-147830"/>
    <x v="1"/>
    <d v="2012-12-15T00:00:00"/>
    <d v="2012-12-18T00:00:00"/>
    <x v="2"/>
    <s v="NF-18385"/>
    <x v="173"/>
    <x v="0"/>
    <s v="United States"/>
    <s v="Newark"/>
    <x v="24"/>
    <n v="43055"/>
    <x v="3"/>
    <s v="TEC-PH-10004908"/>
    <x v="2"/>
    <s v="Phones"/>
    <x v="1474"/>
    <n v="101.98799999999999"/>
    <n v="2"/>
    <n v="0.4"/>
    <n v="-16.998000000000019"/>
    <s v="Dec"/>
    <x v="14"/>
    <n v="0"/>
  </r>
  <r>
    <n v="3154"/>
    <s v="CA-2012-147830"/>
    <x v="1"/>
    <d v="2012-12-15T00:00:00"/>
    <d v="2012-12-18T00:00:00"/>
    <x v="2"/>
    <s v="NF-18385"/>
    <x v="173"/>
    <x v="0"/>
    <s v="United States"/>
    <s v="Newark"/>
    <x v="24"/>
    <n v="43055"/>
    <x v="3"/>
    <s v="FUR-FU-10004091"/>
    <x v="0"/>
    <s v="Furnishings"/>
    <x v="264"/>
    <n v="262.86399999999998"/>
    <n v="7"/>
    <n v="0.2"/>
    <n v="69.001800000000017"/>
    <s v="Dec"/>
    <x v="14"/>
    <n v="0"/>
  </r>
  <r>
    <n v="3155"/>
    <s v="CA-2014-150497"/>
    <x v="3"/>
    <d v="2014-07-21T00:00:00"/>
    <d v="2014-07-25T00:00:00"/>
    <x v="1"/>
    <s v="SM-20950"/>
    <x v="416"/>
    <x v="1"/>
    <s v="United States"/>
    <s v="Maple Grove"/>
    <x v="11"/>
    <n v="55369"/>
    <x v="2"/>
    <s v="OFF-BI-10004600"/>
    <x v="1"/>
    <s v="Binders"/>
    <x v="1477"/>
    <n v="735.98"/>
    <n v="2"/>
    <n v="0"/>
    <n v="331.19099999999997"/>
    <s v="Jul"/>
    <x v="10"/>
    <n v="1"/>
  </r>
  <r>
    <n v="3156"/>
    <s v="CA-2011-128986"/>
    <x v="2"/>
    <d v="2011-08-03T00:00:00"/>
    <d v="2011-08-05T00:00:00"/>
    <x v="0"/>
    <s v="GH-14410"/>
    <x v="689"/>
    <x v="2"/>
    <s v="United States"/>
    <s v="Glendale"/>
    <x v="16"/>
    <n v="85301"/>
    <x v="1"/>
    <s v="OFF-PA-10001289"/>
    <x v="1"/>
    <s v="Paper"/>
    <x v="952"/>
    <n v="93.024000000000001"/>
    <n v="3"/>
    <n v="0.2"/>
    <n v="33.721199999999996"/>
    <s v="Aug"/>
    <x v="9"/>
    <n v="1"/>
  </r>
  <r>
    <n v="3157"/>
    <s v="CA-2012-139584"/>
    <x v="1"/>
    <d v="2012-08-24T00:00:00"/>
    <d v="2012-08-28T00:00:00"/>
    <x v="1"/>
    <s v="EM-13810"/>
    <x v="613"/>
    <x v="1"/>
    <s v="United States"/>
    <s v="New York City"/>
    <x v="15"/>
    <n v="10009"/>
    <x v="3"/>
    <s v="FUR-TA-10001539"/>
    <x v="0"/>
    <s v="Tables"/>
    <x v="10"/>
    <n v="284.36399999999998"/>
    <n v="2"/>
    <n v="0.4"/>
    <n v="-75.830400000000054"/>
    <s v="Aug"/>
    <x v="37"/>
    <n v="1"/>
  </r>
  <r>
    <n v="3158"/>
    <s v="CA-2012-139584"/>
    <x v="1"/>
    <d v="2012-08-24T00:00:00"/>
    <d v="2012-08-28T00:00:00"/>
    <x v="1"/>
    <s v="EM-13810"/>
    <x v="613"/>
    <x v="1"/>
    <s v="United States"/>
    <s v="New York City"/>
    <x v="15"/>
    <n v="10009"/>
    <x v="3"/>
    <s v="TEC-AC-10001266"/>
    <x v="2"/>
    <s v="Accessories"/>
    <x v="196"/>
    <n v="26"/>
    <n v="2"/>
    <n v="0"/>
    <n v="11.7"/>
    <s v="Aug"/>
    <x v="37"/>
    <n v="0"/>
  </r>
  <r>
    <n v="3159"/>
    <s v="US-2013-162677"/>
    <x v="0"/>
    <d v="2013-03-27T00:00:00"/>
    <d v="2013-03-28T00:00:00"/>
    <x v="2"/>
    <s v="DB-13210"/>
    <x v="203"/>
    <x v="0"/>
    <s v="United States"/>
    <s v="Jacksonville"/>
    <x v="3"/>
    <n v="28540"/>
    <x v="0"/>
    <s v="OFF-ST-10001291"/>
    <x v="1"/>
    <s v="Storage"/>
    <x v="1017"/>
    <n v="67.64"/>
    <n v="5"/>
    <n v="0.2"/>
    <n v="5.9184999999999981"/>
    <s v="Mar"/>
    <x v="17"/>
    <n v="1"/>
  </r>
  <r>
    <n v="3160"/>
    <s v="US-2013-162677"/>
    <x v="0"/>
    <d v="2013-03-27T00:00:00"/>
    <d v="2013-03-28T00:00:00"/>
    <x v="2"/>
    <s v="DB-13210"/>
    <x v="203"/>
    <x v="0"/>
    <s v="United States"/>
    <s v="Jacksonville"/>
    <x v="3"/>
    <n v="28540"/>
    <x v="0"/>
    <s v="TEC-AC-10001314"/>
    <x v="2"/>
    <s v="Accessories"/>
    <x v="943"/>
    <n v="119.97600000000001"/>
    <n v="3"/>
    <n v="0.2"/>
    <n v="-17.996400000000019"/>
    <s v="Mar"/>
    <x v="17"/>
    <n v="0"/>
  </r>
  <r>
    <n v="3161"/>
    <s v="US-2011-150924"/>
    <x v="2"/>
    <d v="2011-09-12T00:00:00"/>
    <d v="2011-09-16T00:00:00"/>
    <x v="0"/>
    <s v="PT-19090"/>
    <x v="690"/>
    <x v="0"/>
    <s v="United States"/>
    <s v="Houston"/>
    <x v="5"/>
    <n v="77070"/>
    <x v="2"/>
    <s v="OFF-BI-10004040"/>
    <x v="1"/>
    <s v="Binders"/>
    <x v="1478"/>
    <n v="5.1799999999999988"/>
    <n v="5"/>
    <n v="0.8"/>
    <n v="-8.0289999999999999"/>
    <s v="Sep"/>
    <x v="30"/>
    <n v="1"/>
  </r>
  <r>
    <n v="3162"/>
    <s v="CA-2011-153969"/>
    <x v="2"/>
    <d v="2011-09-21T00:00:00"/>
    <d v="2011-09-25T00:00:00"/>
    <x v="1"/>
    <s v="HF-14995"/>
    <x v="520"/>
    <x v="0"/>
    <s v="United States"/>
    <s v="San Francisco"/>
    <x v="1"/>
    <n v="94109"/>
    <x v="1"/>
    <s v="OFF-EN-10001539"/>
    <x v="1"/>
    <s v="Envelopes"/>
    <x v="33"/>
    <n v="15.56"/>
    <n v="2"/>
    <n v="0"/>
    <n v="7.3132000000000001"/>
    <s v="Sep"/>
    <x v="30"/>
    <n v="1"/>
  </r>
  <r>
    <n v="3163"/>
    <s v="CA-2011-153969"/>
    <x v="2"/>
    <d v="2011-09-21T00:00:00"/>
    <d v="2011-09-25T00:00:00"/>
    <x v="1"/>
    <s v="HF-14995"/>
    <x v="520"/>
    <x v="0"/>
    <s v="United States"/>
    <s v="San Francisco"/>
    <x v="1"/>
    <n v="94109"/>
    <x v="1"/>
    <s v="OFF-EN-10004483"/>
    <x v="1"/>
    <s v="Envelopes"/>
    <x v="1335"/>
    <n v="78.349999999999994"/>
    <n v="5"/>
    <n v="0"/>
    <n v="36.824499999999993"/>
    <s v="Sep"/>
    <x v="30"/>
    <n v="0"/>
  </r>
  <r>
    <n v="3164"/>
    <s v="CA-2011-153969"/>
    <x v="2"/>
    <d v="2011-09-21T00:00:00"/>
    <d v="2011-09-25T00:00:00"/>
    <x v="1"/>
    <s v="HF-14995"/>
    <x v="520"/>
    <x v="0"/>
    <s v="United States"/>
    <s v="San Francisco"/>
    <x v="1"/>
    <n v="94109"/>
    <x v="1"/>
    <s v="OFF-AR-10001615"/>
    <x v="1"/>
    <s v="Art"/>
    <x v="1479"/>
    <n v="59.519999999999996"/>
    <n v="3"/>
    <n v="0"/>
    <n v="15.475200000000001"/>
    <s v="Sep"/>
    <x v="30"/>
    <n v="0"/>
  </r>
  <r>
    <n v="3165"/>
    <s v="CA-2011-153969"/>
    <x v="2"/>
    <d v="2011-09-21T00:00:00"/>
    <d v="2011-09-25T00:00:00"/>
    <x v="1"/>
    <s v="HF-14995"/>
    <x v="520"/>
    <x v="0"/>
    <s v="United States"/>
    <s v="San Francisco"/>
    <x v="1"/>
    <n v="94109"/>
    <x v="1"/>
    <s v="OFF-PA-10000327"/>
    <x v="1"/>
    <s v="Paper"/>
    <x v="1428"/>
    <n v="38.520000000000003"/>
    <n v="9"/>
    <n v="0"/>
    <n v="17.333999999999996"/>
    <s v="Sep"/>
    <x v="30"/>
    <n v="0"/>
  </r>
  <r>
    <n v="3166"/>
    <s v="CA-2011-153969"/>
    <x v="2"/>
    <d v="2011-09-21T00:00:00"/>
    <d v="2011-09-25T00:00:00"/>
    <x v="1"/>
    <s v="HF-14995"/>
    <x v="520"/>
    <x v="0"/>
    <s v="United States"/>
    <s v="San Francisco"/>
    <x v="1"/>
    <n v="94109"/>
    <x v="1"/>
    <s v="TEC-PH-10001299"/>
    <x v="2"/>
    <s v="Phones"/>
    <x v="1480"/>
    <n v="239.98400000000004"/>
    <n v="2"/>
    <n v="0.2"/>
    <n v="23.998400000000004"/>
    <s v="Sep"/>
    <x v="30"/>
    <n v="0"/>
  </r>
  <r>
    <n v="3167"/>
    <s v="CA-2011-153969"/>
    <x v="2"/>
    <d v="2011-09-21T00:00:00"/>
    <d v="2011-09-25T00:00:00"/>
    <x v="1"/>
    <s v="HF-14995"/>
    <x v="520"/>
    <x v="0"/>
    <s v="United States"/>
    <s v="San Francisco"/>
    <x v="1"/>
    <n v="94109"/>
    <x v="1"/>
    <s v="OFF-PA-10002246"/>
    <x v="1"/>
    <s v="Paper"/>
    <x v="1386"/>
    <n v="19.350000000000001"/>
    <n v="3"/>
    <n v="0"/>
    <n v="9.4815000000000005"/>
    <s v="Sep"/>
    <x v="30"/>
    <n v="0"/>
  </r>
  <r>
    <n v="3168"/>
    <s v="CA-2013-146682"/>
    <x v="0"/>
    <d v="2013-10-30T00:00:00"/>
    <d v="2013-11-01T00:00:00"/>
    <x v="2"/>
    <s v="KW-16435"/>
    <x v="147"/>
    <x v="0"/>
    <s v="United States"/>
    <s v="Lansing"/>
    <x v="12"/>
    <n v="48911"/>
    <x v="2"/>
    <s v="FUR-FU-10002671"/>
    <x v="0"/>
    <s v="Furnishings"/>
    <x v="275"/>
    <n v="67"/>
    <n v="5"/>
    <n v="0"/>
    <n v="32.159999999999997"/>
    <s v="Oct"/>
    <x v="32"/>
    <n v="1"/>
  </r>
  <r>
    <n v="3169"/>
    <s v="CA-2013-138695"/>
    <x v="0"/>
    <d v="2013-05-29T00:00:00"/>
    <d v="2013-06-04T00:00:00"/>
    <x v="1"/>
    <s v="KC-16675"/>
    <x v="169"/>
    <x v="1"/>
    <s v="United States"/>
    <s v="Tallahassee"/>
    <x v="2"/>
    <n v="32303"/>
    <x v="0"/>
    <s v="FUR-CH-10003833"/>
    <x v="0"/>
    <s v="Chairs"/>
    <x v="1200"/>
    <n v="390.27199999999999"/>
    <n v="8"/>
    <n v="0.2"/>
    <n v="-24.39200000000001"/>
    <s v="May"/>
    <x v="35"/>
    <n v="1"/>
  </r>
  <r>
    <n v="3170"/>
    <s v="CA-2013-138695"/>
    <x v="0"/>
    <d v="2013-05-29T00:00:00"/>
    <d v="2013-06-04T00:00:00"/>
    <x v="1"/>
    <s v="KC-16675"/>
    <x v="169"/>
    <x v="1"/>
    <s v="United States"/>
    <s v="Tallahassee"/>
    <x v="2"/>
    <n v="32303"/>
    <x v="0"/>
    <s v="OFF-PA-10001667"/>
    <x v="1"/>
    <s v="Paper"/>
    <x v="453"/>
    <n v="62.192000000000007"/>
    <n v="13"/>
    <n v="0.2"/>
    <n v="19.434999999999995"/>
    <s v="May"/>
    <x v="35"/>
    <n v="0"/>
  </r>
  <r>
    <n v="3171"/>
    <s v="CA-2014-107461"/>
    <x v="3"/>
    <d v="2014-12-22T00:00:00"/>
    <d v="2014-12-27T00:00:00"/>
    <x v="0"/>
    <s v="PK-19075"/>
    <x v="7"/>
    <x v="0"/>
    <s v="United States"/>
    <s v="Columbia"/>
    <x v="20"/>
    <n v="29203"/>
    <x v="0"/>
    <s v="OFF-BI-10002003"/>
    <x v="1"/>
    <s v="Binders"/>
    <x v="1384"/>
    <n v="23.88"/>
    <n v="6"/>
    <n v="0"/>
    <n v="11.223600000000001"/>
    <s v="Dec"/>
    <x v="22"/>
    <n v="1"/>
  </r>
  <r>
    <n v="3172"/>
    <s v="US-2013-133879"/>
    <x v="0"/>
    <d v="2013-03-22T00:00:00"/>
    <d v="2013-03-29T00:00:00"/>
    <x v="1"/>
    <s v="KT-16465"/>
    <x v="446"/>
    <x v="0"/>
    <s v="United States"/>
    <s v="Chicago"/>
    <x v="10"/>
    <n v="60623"/>
    <x v="2"/>
    <s v="OFF-BI-10004465"/>
    <x v="1"/>
    <s v="Binders"/>
    <x v="732"/>
    <n v="3.1679999999999993"/>
    <n v="2"/>
    <n v="0.8"/>
    <n v="-4.7520000000000007"/>
    <s v="Mar"/>
    <x v="17"/>
    <n v="1"/>
  </r>
  <r>
    <n v="3173"/>
    <s v="US-2013-133879"/>
    <x v="0"/>
    <d v="2013-03-22T00:00:00"/>
    <d v="2013-03-29T00:00:00"/>
    <x v="1"/>
    <s v="KT-16465"/>
    <x v="446"/>
    <x v="0"/>
    <s v="United States"/>
    <s v="Chicago"/>
    <x v="10"/>
    <n v="60623"/>
    <x v="2"/>
    <s v="FUR-CH-10000665"/>
    <x v="0"/>
    <s v="Chairs"/>
    <x v="656"/>
    <n v="528.42999999999995"/>
    <n v="5"/>
    <n v="0.3"/>
    <n v="0"/>
    <s v="Mar"/>
    <x v="17"/>
    <n v="0"/>
  </r>
  <r>
    <n v="3174"/>
    <s v="US-2013-133879"/>
    <x v="0"/>
    <d v="2013-03-22T00:00:00"/>
    <d v="2013-03-29T00:00:00"/>
    <x v="1"/>
    <s v="KT-16465"/>
    <x v="446"/>
    <x v="0"/>
    <s v="United States"/>
    <s v="Chicago"/>
    <x v="10"/>
    <n v="60623"/>
    <x v="2"/>
    <s v="OFF-AR-10004956"/>
    <x v="1"/>
    <s v="Art"/>
    <x v="1235"/>
    <n v="13.392000000000001"/>
    <n v="3"/>
    <n v="0.2"/>
    <n v="1.5065999999999975"/>
    <s v="Mar"/>
    <x v="17"/>
    <n v="0"/>
  </r>
  <r>
    <n v="3175"/>
    <s v="CA-2014-157483"/>
    <x v="3"/>
    <d v="2014-11-12T00:00:00"/>
    <d v="2014-11-19T00:00:00"/>
    <x v="1"/>
    <s v="EP-13915"/>
    <x v="212"/>
    <x v="0"/>
    <s v="United States"/>
    <s v="Detroit"/>
    <x v="12"/>
    <n v="48227"/>
    <x v="2"/>
    <s v="OFF-AR-10004260"/>
    <x v="1"/>
    <s v="Art"/>
    <x v="1481"/>
    <n v="181.86"/>
    <n v="7"/>
    <n v="0"/>
    <n v="50.9208"/>
    <s v="Nov"/>
    <x v="23"/>
    <n v="1"/>
  </r>
  <r>
    <n v="3176"/>
    <s v="US-2014-132059"/>
    <x v="3"/>
    <d v="2014-09-24T00:00:00"/>
    <d v="2014-09-30T00:00:00"/>
    <x v="1"/>
    <s v="AP-10915"/>
    <x v="275"/>
    <x v="0"/>
    <s v="United States"/>
    <s v="Fort Collins"/>
    <x v="22"/>
    <n v="80525"/>
    <x v="1"/>
    <s v="FUR-BO-10001811"/>
    <x v="0"/>
    <s v="Bookcases"/>
    <x v="779"/>
    <n v="180.58800000000005"/>
    <n v="2"/>
    <n v="0.7"/>
    <n v="-240.78400000000005"/>
    <s v="Sep"/>
    <x v="15"/>
    <n v="1"/>
  </r>
  <r>
    <n v="3177"/>
    <s v="US-2014-132059"/>
    <x v="3"/>
    <d v="2014-09-24T00:00:00"/>
    <d v="2014-09-30T00:00:00"/>
    <x v="1"/>
    <s v="AP-10915"/>
    <x v="275"/>
    <x v="0"/>
    <s v="United States"/>
    <s v="Fort Collins"/>
    <x v="22"/>
    <n v="80525"/>
    <x v="1"/>
    <s v="TEC-AC-10003280"/>
    <x v="2"/>
    <s v="Accessories"/>
    <x v="1028"/>
    <n v="47.984000000000002"/>
    <n v="2"/>
    <n v="0.2"/>
    <n v="0.59979999999999656"/>
    <s v="Sep"/>
    <x v="15"/>
    <n v="0"/>
  </r>
  <r>
    <n v="3178"/>
    <s v="CA-2014-122280"/>
    <x v="3"/>
    <d v="2014-09-11T00:00:00"/>
    <d v="2014-09-11T00:00:00"/>
    <x v="3"/>
    <s v="SH-20395"/>
    <x v="129"/>
    <x v="0"/>
    <s v="United States"/>
    <s v="New York City"/>
    <x v="15"/>
    <n v="10024"/>
    <x v="3"/>
    <s v="OFF-PA-10004911"/>
    <x v="1"/>
    <s v="Paper"/>
    <x v="929"/>
    <n v="18.760000000000002"/>
    <n v="2"/>
    <n v="0"/>
    <n v="9.0048000000000012"/>
    <s v="Sep"/>
    <x v="15"/>
    <n v="1"/>
  </r>
  <r>
    <n v="3179"/>
    <s v="CA-2014-105235"/>
    <x v="3"/>
    <d v="2014-12-06T00:00:00"/>
    <d v="2014-12-12T00:00:00"/>
    <x v="1"/>
    <s v="SM-20950"/>
    <x v="416"/>
    <x v="1"/>
    <s v="United States"/>
    <s v="New York City"/>
    <x v="15"/>
    <n v="10011"/>
    <x v="3"/>
    <s v="FUR-FU-10001487"/>
    <x v="0"/>
    <s v="Furnishings"/>
    <x v="5"/>
    <n v="20.94"/>
    <n v="3"/>
    <n v="0"/>
    <n v="6.0725999999999987"/>
    <s v="Dec"/>
    <x v="22"/>
    <n v="1"/>
  </r>
  <r>
    <n v="3180"/>
    <s v="CA-2014-105235"/>
    <x v="3"/>
    <d v="2014-12-06T00:00:00"/>
    <d v="2014-12-12T00:00:00"/>
    <x v="1"/>
    <s v="SM-20950"/>
    <x v="416"/>
    <x v="1"/>
    <s v="United States"/>
    <s v="New York City"/>
    <x v="15"/>
    <n v="10011"/>
    <x v="3"/>
    <s v="FUR-FU-10000521"/>
    <x v="0"/>
    <s v="Furnishings"/>
    <x v="138"/>
    <n v="58.68"/>
    <n v="2"/>
    <n v="0"/>
    <n v="18.190799999999996"/>
    <s v="Dec"/>
    <x v="22"/>
    <n v="0"/>
  </r>
  <r>
    <n v="3181"/>
    <s v="CA-2014-105235"/>
    <x v="3"/>
    <d v="2014-12-06T00:00:00"/>
    <d v="2014-12-12T00:00:00"/>
    <x v="1"/>
    <s v="SM-20950"/>
    <x v="416"/>
    <x v="1"/>
    <s v="United States"/>
    <s v="New York City"/>
    <x v="15"/>
    <n v="10011"/>
    <x v="3"/>
    <s v="OFF-AP-10001271"/>
    <x v="1"/>
    <s v="Appliances"/>
    <x v="469"/>
    <n v="254.89999999999998"/>
    <n v="5"/>
    <n v="0"/>
    <n v="68.823000000000008"/>
    <s v="Dec"/>
    <x v="22"/>
    <n v="0"/>
  </r>
  <r>
    <n v="3182"/>
    <s v="CA-2014-152912"/>
    <x v="3"/>
    <d v="2014-11-10T00:00:00"/>
    <d v="2014-11-13T00:00:00"/>
    <x v="0"/>
    <s v="BM-11650"/>
    <x v="312"/>
    <x v="1"/>
    <s v="United States"/>
    <s v="Columbia"/>
    <x v="39"/>
    <n v="21044"/>
    <x v="3"/>
    <s v="OFF-BI-10004728"/>
    <x v="1"/>
    <s v="Binders"/>
    <x v="539"/>
    <n v="9.64"/>
    <n v="2"/>
    <n v="0"/>
    <n v="4.4344000000000001"/>
    <s v="Nov"/>
    <x v="23"/>
    <n v="1"/>
  </r>
  <r>
    <n v="3183"/>
    <s v="CA-2014-152912"/>
    <x v="3"/>
    <d v="2014-11-10T00:00:00"/>
    <d v="2014-11-13T00:00:00"/>
    <x v="0"/>
    <s v="BM-11650"/>
    <x v="312"/>
    <x v="1"/>
    <s v="United States"/>
    <s v="Columbia"/>
    <x v="39"/>
    <n v="21044"/>
    <x v="3"/>
    <s v="TEC-AC-10004666"/>
    <x v="2"/>
    <s v="Accessories"/>
    <x v="709"/>
    <n v="826.62000000000012"/>
    <n v="3"/>
    <n v="0"/>
    <n v="355.4466000000001"/>
    <s v="Nov"/>
    <x v="23"/>
    <n v="0"/>
  </r>
  <r>
    <n v="3184"/>
    <s v="CA-2014-152912"/>
    <x v="3"/>
    <d v="2014-11-10T00:00:00"/>
    <d v="2014-11-13T00:00:00"/>
    <x v="0"/>
    <s v="BM-11650"/>
    <x v="312"/>
    <x v="1"/>
    <s v="United States"/>
    <s v="Columbia"/>
    <x v="39"/>
    <n v="21044"/>
    <x v="3"/>
    <s v="OFF-ST-10003208"/>
    <x v="1"/>
    <s v="Storage"/>
    <x v="243"/>
    <n v="1633.14"/>
    <n v="9"/>
    <n v="0"/>
    <n v="473.61059999999975"/>
    <s v="Nov"/>
    <x v="23"/>
    <n v="0"/>
  </r>
  <r>
    <n v="3185"/>
    <s v="CA-2014-152912"/>
    <x v="3"/>
    <d v="2014-11-10T00:00:00"/>
    <d v="2014-11-13T00:00:00"/>
    <x v="0"/>
    <s v="BM-11650"/>
    <x v="312"/>
    <x v="1"/>
    <s v="United States"/>
    <s v="Columbia"/>
    <x v="39"/>
    <n v="21044"/>
    <x v="3"/>
    <s v="OFF-ST-10003208"/>
    <x v="1"/>
    <s v="Storage"/>
    <x v="243"/>
    <n v="544.38"/>
    <n v="3"/>
    <n v="0"/>
    <n v="157.87019999999993"/>
    <s v="Nov"/>
    <x v="23"/>
    <n v="0"/>
  </r>
  <r>
    <n v="3186"/>
    <s v="CA-2011-123498"/>
    <x v="2"/>
    <d v="2011-11-07T00:00:00"/>
    <d v="2011-11-09T00:00:00"/>
    <x v="2"/>
    <s v="TC-20980"/>
    <x v="568"/>
    <x v="1"/>
    <s v="United States"/>
    <s v="Houston"/>
    <x v="5"/>
    <n v="77041"/>
    <x v="2"/>
    <s v="OFF-BI-10000632"/>
    <x v="1"/>
    <s v="Binders"/>
    <x v="1288"/>
    <n v="26.045999999999992"/>
    <n v="3"/>
    <n v="0.8"/>
    <n v="-44.278199999999998"/>
    <s v="Nov"/>
    <x v="7"/>
    <n v="1"/>
  </r>
  <r>
    <n v="3187"/>
    <s v="CA-2011-123498"/>
    <x v="2"/>
    <d v="2011-11-07T00:00:00"/>
    <d v="2011-11-09T00:00:00"/>
    <x v="2"/>
    <s v="TC-20980"/>
    <x v="568"/>
    <x v="1"/>
    <s v="United States"/>
    <s v="Houston"/>
    <x v="5"/>
    <n v="77041"/>
    <x v="2"/>
    <s v="OFF-EN-10004773"/>
    <x v="1"/>
    <s v="Envelopes"/>
    <x v="33"/>
    <n v="74.352000000000004"/>
    <n v="3"/>
    <n v="0.2"/>
    <n v="26.952599999999997"/>
    <s v="Nov"/>
    <x v="7"/>
    <n v="0"/>
  </r>
  <r>
    <n v="3188"/>
    <s v="CA-2014-159352"/>
    <x v="3"/>
    <d v="2014-03-13T00:00:00"/>
    <d v="2014-03-18T00:00:00"/>
    <x v="1"/>
    <s v="KB-16585"/>
    <x v="10"/>
    <x v="1"/>
    <s v="United States"/>
    <s v="Lowell"/>
    <x v="31"/>
    <n v="1852"/>
    <x v="3"/>
    <s v="TEC-PH-10004700"/>
    <x v="2"/>
    <s v="Phones"/>
    <x v="843"/>
    <n v="69.930000000000007"/>
    <n v="7"/>
    <n v="0"/>
    <n v="32.1678"/>
    <s v="Mar"/>
    <x v="42"/>
    <n v="1"/>
  </r>
  <r>
    <n v="3189"/>
    <s v="US-2014-146416"/>
    <x v="3"/>
    <d v="2014-10-21T00:00:00"/>
    <d v="2014-10-23T00:00:00"/>
    <x v="0"/>
    <s v="JE-16165"/>
    <x v="68"/>
    <x v="1"/>
    <s v="United States"/>
    <s v="Woodland"/>
    <x v="1"/>
    <n v="95695"/>
    <x v="1"/>
    <s v="OFF-LA-10003714"/>
    <x v="1"/>
    <s v="Labels"/>
    <x v="1148"/>
    <n v="3.75"/>
    <n v="1"/>
    <n v="0"/>
    <n v="1.7999999999999998"/>
    <s v="Oct"/>
    <x v="13"/>
    <n v="1"/>
  </r>
  <r>
    <n v="3190"/>
    <s v="US-2014-146416"/>
    <x v="3"/>
    <d v="2014-10-21T00:00:00"/>
    <d v="2014-10-23T00:00:00"/>
    <x v="0"/>
    <s v="JE-16165"/>
    <x v="68"/>
    <x v="1"/>
    <s v="United States"/>
    <s v="Woodland"/>
    <x v="1"/>
    <n v="95695"/>
    <x v="1"/>
    <s v="OFF-BI-10001787"/>
    <x v="1"/>
    <s v="Binders"/>
    <x v="1482"/>
    <n v="20.928000000000001"/>
    <n v="4"/>
    <n v="0.2"/>
    <n v="7.5864000000000003"/>
    <s v="Oct"/>
    <x v="13"/>
    <n v="0"/>
  </r>
  <r>
    <n v="3191"/>
    <s v="US-2012-163783"/>
    <x v="1"/>
    <d v="2012-12-27T00:00:00"/>
    <d v="2013-01-01T00:00:00"/>
    <x v="1"/>
    <s v="DR-12940"/>
    <x v="660"/>
    <x v="2"/>
    <s v="United States"/>
    <s v="Chicago"/>
    <x v="10"/>
    <n v="60610"/>
    <x v="2"/>
    <s v="OFF-ST-10002957"/>
    <x v="1"/>
    <s v="Storage"/>
    <x v="1483"/>
    <n v="12.672000000000001"/>
    <n v="3"/>
    <n v="0.2"/>
    <n v="-3.1680000000000001"/>
    <s v="Dec"/>
    <x v="14"/>
    <n v="1"/>
  </r>
  <r>
    <n v="3192"/>
    <s v="CA-2014-123981"/>
    <x v="3"/>
    <d v="2014-10-03T00:00:00"/>
    <d v="2014-10-09T00:00:00"/>
    <x v="1"/>
    <s v="RW-19630"/>
    <x v="338"/>
    <x v="1"/>
    <s v="United States"/>
    <s v="New York City"/>
    <x v="15"/>
    <n v="10035"/>
    <x v="3"/>
    <s v="TEC-PH-10002115"/>
    <x v="2"/>
    <s v="Phones"/>
    <x v="793"/>
    <n v="65.989999999999995"/>
    <n v="1"/>
    <n v="0"/>
    <n v="17.157400000000003"/>
    <s v="Oct"/>
    <x v="13"/>
    <n v="1"/>
  </r>
  <r>
    <n v="3193"/>
    <s v="CA-2014-158953"/>
    <x v="3"/>
    <d v="2014-06-05T00:00:00"/>
    <d v="2014-06-09T00:00:00"/>
    <x v="1"/>
    <s v="ML-18040"/>
    <x v="614"/>
    <x v="1"/>
    <s v="United States"/>
    <s v="Missouri City"/>
    <x v="5"/>
    <n v="77489"/>
    <x v="2"/>
    <s v="OFF-BI-10002557"/>
    <x v="1"/>
    <s v="Binders"/>
    <x v="246"/>
    <n v="6.3699999999999983"/>
    <n v="7"/>
    <n v="0.8"/>
    <n v="-9.5550000000000015"/>
    <s v="Jun"/>
    <x v="27"/>
    <n v="1"/>
  </r>
  <r>
    <n v="3194"/>
    <s v="CA-2011-165428"/>
    <x v="2"/>
    <d v="2011-09-01T00:00:00"/>
    <d v="2011-09-04T00:00:00"/>
    <x v="2"/>
    <s v="JL-15130"/>
    <x v="691"/>
    <x v="0"/>
    <s v="United States"/>
    <s v="Houston"/>
    <x v="5"/>
    <n v="77036"/>
    <x v="2"/>
    <s v="OFF-BI-10002949"/>
    <x v="1"/>
    <s v="Binders"/>
    <x v="520"/>
    <n v="3.6479999999999992"/>
    <n v="3"/>
    <n v="0.8"/>
    <n v="-6.0192000000000032"/>
    <s v="Sep"/>
    <x v="30"/>
    <n v="1"/>
  </r>
  <r>
    <n v="3195"/>
    <s v="CA-2011-165428"/>
    <x v="2"/>
    <d v="2011-09-01T00:00:00"/>
    <d v="2011-09-04T00:00:00"/>
    <x v="2"/>
    <s v="JL-15130"/>
    <x v="691"/>
    <x v="0"/>
    <s v="United States"/>
    <s v="Houston"/>
    <x v="5"/>
    <n v="77036"/>
    <x v="2"/>
    <s v="OFF-PA-10004100"/>
    <x v="1"/>
    <s v="Paper"/>
    <x v="257"/>
    <n v="31.104000000000006"/>
    <n v="6"/>
    <n v="0.2"/>
    <n v="10.8864"/>
    <s v="Sep"/>
    <x v="30"/>
    <n v="0"/>
  </r>
  <r>
    <n v="3196"/>
    <s v="CA-2013-169026"/>
    <x v="0"/>
    <d v="2013-08-09T00:00:00"/>
    <d v="2013-08-14T00:00:00"/>
    <x v="1"/>
    <s v="CM-12655"/>
    <x v="475"/>
    <x v="2"/>
    <s v="United States"/>
    <s v="Jackson"/>
    <x v="35"/>
    <n v="39212"/>
    <x v="0"/>
    <s v="OFF-FA-10001883"/>
    <x v="1"/>
    <s v="Fasteners"/>
    <x v="1484"/>
    <n v="23.34"/>
    <n v="3"/>
    <n v="0"/>
    <n v="0.23339999999999961"/>
    <s v="Aug"/>
    <x v="28"/>
    <n v="1"/>
  </r>
  <r>
    <n v="3197"/>
    <s v="CA-2014-109750"/>
    <x v="3"/>
    <d v="2014-07-23T00:00:00"/>
    <d v="2014-07-29T00:00:00"/>
    <x v="1"/>
    <s v="FH-14365"/>
    <x v="92"/>
    <x v="1"/>
    <s v="United States"/>
    <s v="New York City"/>
    <x v="15"/>
    <n v="10009"/>
    <x v="3"/>
    <s v="TEC-PH-10000702"/>
    <x v="2"/>
    <s v="Phones"/>
    <x v="309"/>
    <n v="29.97"/>
    <n v="3"/>
    <n v="0"/>
    <n v="14.085899999999999"/>
    <s v="Jul"/>
    <x v="10"/>
    <n v="1"/>
  </r>
  <r>
    <n v="3198"/>
    <s v="CA-2012-149384"/>
    <x v="1"/>
    <d v="2012-07-10T00:00:00"/>
    <d v="2012-07-10T00:00:00"/>
    <x v="3"/>
    <s v="EH-13945"/>
    <x v="13"/>
    <x v="0"/>
    <s v="United States"/>
    <s v="Tempe"/>
    <x v="16"/>
    <n v="85281"/>
    <x v="1"/>
    <s v="OFF-BI-10003196"/>
    <x v="1"/>
    <s v="Binders"/>
    <x v="1367"/>
    <n v="3.366000000000001"/>
    <n v="3"/>
    <n v="0.7"/>
    <n v="-2.2439999999999989"/>
    <s v="Jul"/>
    <x v="38"/>
    <n v="1"/>
  </r>
  <r>
    <n v="3199"/>
    <s v="CA-2011-131527"/>
    <x v="2"/>
    <d v="2011-12-01T00:00:00"/>
    <d v="2011-12-07T00:00:00"/>
    <x v="1"/>
    <s v="TB-21280"/>
    <x v="509"/>
    <x v="0"/>
    <s v="United States"/>
    <s v="Jacksonville"/>
    <x v="3"/>
    <n v="28540"/>
    <x v="0"/>
    <s v="TEC-PH-10001644"/>
    <x v="2"/>
    <s v="Phones"/>
    <x v="1485"/>
    <n v="95.968000000000004"/>
    <n v="4"/>
    <n v="0.2"/>
    <n v="9.5968000000000053"/>
    <s v="Dec"/>
    <x v="20"/>
    <n v="1"/>
  </r>
  <r>
    <n v="3200"/>
    <s v="CA-2014-164000"/>
    <x v="3"/>
    <d v="2014-12-19T00:00:00"/>
    <d v="2014-12-23T00:00:00"/>
    <x v="1"/>
    <s v="AH-10030"/>
    <x v="692"/>
    <x v="1"/>
    <s v="United States"/>
    <s v="Philadelphia"/>
    <x v="9"/>
    <n v="19134"/>
    <x v="3"/>
    <s v="OFF-AR-10003183"/>
    <x v="1"/>
    <s v="Art"/>
    <x v="1390"/>
    <n v="18.704000000000001"/>
    <n v="7"/>
    <n v="0.2"/>
    <n v="2.3379999999999983"/>
    <s v="Dec"/>
    <x v="22"/>
    <n v="1"/>
  </r>
  <r>
    <n v="3201"/>
    <s v="CA-2011-164224"/>
    <x v="2"/>
    <d v="2011-05-18T00:00:00"/>
    <d v="2011-05-20T00:00:00"/>
    <x v="0"/>
    <s v="TT-21070"/>
    <x v="74"/>
    <x v="0"/>
    <s v="United States"/>
    <s v="Akron"/>
    <x v="24"/>
    <n v="44312"/>
    <x v="3"/>
    <s v="FUR-FU-10000308"/>
    <x v="0"/>
    <s v="Furnishings"/>
    <x v="1269"/>
    <n v="149.232"/>
    <n v="3"/>
    <n v="0.2"/>
    <n v="3.7308000000000021"/>
    <s v="May"/>
    <x v="8"/>
    <n v="1"/>
  </r>
  <r>
    <n v="3202"/>
    <s v="CA-2011-164224"/>
    <x v="2"/>
    <d v="2011-05-18T00:00:00"/>
    <d v="2011-05-20T00:00:00"/>
    <x v="0"/>
    <s v="TT-21070"/>
    <x v="74"/>
    <x v="0"/>
    <s v="United States"/>
    <s v="Akron"/>
    <x v="24"/>
    <n v="44312"/>
    <x v="3"/>
    <s v="OFF-PA-10001526"/>
    <x v="1"/>
    <s v="Paper"/>
    <x v="1030"/>
    <n v="15.936000000000002"/>
    <n v="4"/>
    <n v="0.2"/>
    <n v="5.7768000000000015"/>
    <s v="May"/>
    <x v="8"/>
    <n v="0"/>
  </r>
  <r>
    <n v="3203"/>
    <s v="CA-2011-158372"/>
    <x v="2"/>
    <d v="2011-11-10T00:00:00"/>
    <d v="2011-11-16T00:00:00"/>
    <x v="1"/>
    <s v="RD-19900"/>
    <x v="76"/>
    <x v="0"/>
    <s v="United States"/>
    <s v="San Diego"/>
    <x v="1"/>
    <n v="92037"/>
    <x v="1"/>
    <s v="TEC-PH-10002103"/>
    <x v="2"/>
    <s v="Phones"/>
    <x v="534"/>
    <n v="601.53599999999994"/>
    <n v="8"/>
    <n v="0.2"/>
    <n v="60.153600000000012"/>
    <s v="Nov"/>
    <x v="7"/>
    <n v="1"/>
  </r>
  <r>
    <n v="3204"/>
    <s v="CA-2011-158372"/>
    <x v="2"/>
    <d v="2011-11-10T00:00:00"/>
    <d v="2011-11-16T00:00:00"/>
    <x v="1"/>
    <s v="RD-19900"/>
    <x v="76"/>
    <x v="0"/>
    <s v="United States"/>
    <s v="San Diego"/>
    <x v="1"/>
    <n v="92037"/>
    <x v="1"/>
    <s v="TEC-AC-10004209"/>
    <x v="2"/>
    <s v="Accessories"/>
    <x v="899"/>
    <n v="10.99"/>
    <n v="1"/>
    <n v="0"/>
    <n v="4.2861000000000002"/>
    <s v="Nov"/>
    <x v="7"/>
    <n v="0"/>
  </r>
  <r>
    <n v="3205"/>
    <s v="CA-2011-158372"/>
    <x v="2"/>
    <d v="2011-11-10T00:00:00"/>
    <d v="2011-11-16T00:00:00"/>
    <x v="1"/>
    <s v="RD-19900"/>
    <x v="76"/>
    <x v="0"/>
    <s v="United States"/>
    <s v="San Diego"/>
    <x v="1"/>
    <n v="92037"/>
    <x v="1"/>
    <s v="FUR-FU-10000397"/>
    <x v="0"/>
    <s v="Furnishings"/>
    <x v="63"/>
    <n v="39.880000000000003"/>
    <n v="2"/>
    <n v="0"/>
    <n v="11.166400000000003"/>
    <s v="Nov"/>
    <x v="7"/>
    <n v="0"/>
  </r>
  <r>
    <n v="3206"/>
    <s v="CA-2011-158372"/>
    <x v="2"/>
    <d v="2011-11-10T00:00:00"/>
    <d v="2011-11-16T00:00:00"/>
    <x v="1"/>
    <s v="RD-19900"/>
    <x v="76"/>
    <x v="0"/>
    <s v="United States"/>
    <s v="San Diego"/>
    <x v="1"/>
    <n v="92037"/>
    <x v="1"/>
    <s v="OFF-PA-10002137"/>
    <x v="1"/>
    <s v="Paper"/>
    <x v="560"/>
    <n v="62.24"/>
    <n v="8"/>
    <n v="0"/>
    <n v="28.007999999999996"/>
    <s v="Nov"/>
    <x v="7"/>
    <n v="0"/>
  </r>
  <r>
    <n v="3207"/>
    <s v="CA-2011-158372"/>
    <x v="2"/>
    <d v="2011-11-10T00:00:00"/>
    <d v="2011-11-16T00:00:00"/>
    <x v="1"/>
    <s v="RD-19900"/>
    <x v="76"/>
    <x v="0"/>
    <s v="United States"/>
    <s v="San Diego"/>
    <x v="1"/>
    <n v="92037"/>
    <x v="1"/>
    <s v="FUR-FU-10001867"/>
    <x v="0"/>
    <s v="Furnishings"/>
    <x v="867"/>
    <n v="53.2"/>
    <n v="5"/>
    <n v="0"/>
    <n v="14.896000000000003"/>
    <s v="Nov"/>
    <x v="7"/>
    <n v="0"/>
  </r>
  <r>
    <n v="3208"/>
    <s v="CA-2011-158372"/>
    <x v="2"/>
    <d v="2011-11-10T00:00:00"/>
    <d v="2011-11-16T00:00:00"/>
    <x v="1"/>
    <s v="RD-19900"/>
    <x v="76"/>
    <x v="0"/>
    <s v="United States"/>
    <s v="San Diego"/>
    <x v="1"/>
    <n v="92037"/>
    <x v="1"/>
    <s v="OFF-LA-10000407"/>
    <x v="1"/>
    <s v="Labels"/>
    <x v="1486"/>
    <n v="39.840000000000003"/>
    <n v="8"/>
    <n v="0"/>
    <n v="18.3264"/>
    <s v="Nov"/>
    <x v="7"/>
    <n v="0"/>
  </r>
  <r>
    <n v="3209"/>
    <s v="CA-2013-108882"/>
    <x v="0"/>
    <d v="2013-01-09T00:00:00"/>
    <d v="2013-01-15T00:00:00"/>
    <x v="1"/>
    <s v="LA-16780"/>
    <x v="156"/>
    <x v="1"/>
    <s v="United States"/>
    <s v="Fresno"/>
    <x v="1"/>
    <n v="93727"/>
    <x v="1"/>
    <s v="TEC-AC-10000420"/>
    <x v="2"/>
    <s v="Accessories"/>
    <x v="1487"/>
    <n v="349.95"/>
    <n v="5"/>
    <n v="0"/>
    <n v="118.98299999999999"/>
    <s v="Jan"/>
    <x v="12"/>
    <n v="1"/>
  </r>
  <r>
    <n v="3210"/>
    <s v="CA-2013-108882"/>
    <x v="0"/>
    <d v="2013-01-09T00:00:00"/>
    <d v="2013-01-15T00:00:00"/>
    <x v="1"/>
    <s v="LA-16780"/>
    <x v="156"/>
    <x v="1"/>
    <s v="United States"/>
    <s v="Fresno"/>
    <x v="1"/>
    <n v="93727"/>
    <x v="1"/>
    <s v="TEC-PH-10002726"/>
    <x v="2"/>
    <s v="Phones"/>
    <x v="66"/>
    <n v="377.92800000000005"/>
    <n v="9"/>
    <n v="0.2"/>
    <n v="141.72300000000001"/>
    <s v="Jan"/>
    <x v="12"/>
    <n v="0"/>
  </r>
  <r>
    <n v="3211"/>
    <s v="US-2014-108245"/>
    <x v="3"/>
    <d v="2014-09-23T00:00:00"/>
    <d v="2014-09-28T00:00:00"/>
    <x v="1"/>
    <s v="SH-19975"/>
    <x v="64"/>
    <x v="1"/>
    <s v="United States"/>
    <s v="Pearland"/>
    <x v="5"/>
    <n v="77581"/>
    <x v="2"/>
    <s v="OFF-EN-10001415"/>
    <x v="1"/>
    <s v="Envelopes"/>
    <x v="33"/>
    <n v="13.392000000000001"/>
    <n v="3"/>
    <n v="0.2"/>
    <n v="5.0220000000000002"/>
    <s v="Sep"/>
    <x v="15"/>
    <n v="1"/>
  </r>
  <r>
    <n v="3212"/>
    <s v="US-2014-108245"/>
    <x v="3"/>
    <d v="2014-09-23T00:00:00"/>
    <d v="2014-09-28T00:00:00"/>
    <x v="1"/>
    <s v="SH-19975"/>
    <x v="64"/>
    <x v="1"/>
    <s v="United States"/>
    <s v="Pearland"/>
    <x v="5"/>
    <n v="77581"/>
    <x v="2"/>
    <s v="OFF-BI-10000773"/>
    <x v="1"/>
    <s v="Binders"/>
    <x v="381"/>
    <n v="11.227999999999998"/>
    <n v="7"/>
    <n v="0.8"/>
    <n v="-18.52620000000001"/>
    <s v="Sep"/>
    <x v="15"/>
    <n v="0"/>
  </r>
  <r>
    <n v="3213"/>
    <s v="CA-2011-142314"/>
    <x v="2"/>
    <d v="2011-12-23T00:00:00"/>
    <d v="2011-12-28T00:00:00"/>
    <x v="1"/>
    <s v="SF-20200"/>
    <x v="227"/>
    <x v="0"/>
    <s v="United States"/>
    <s v="Richmond"/>
    <x v="14"/>
    <n v="47374"/>
    <x v="2"/>
    <s v="OFF-AP-10002350"/>
    <x v="1"/>
    <s v="Appliances"/>
    <x v="545"/>
    <n v="207.24"/>
    <n v="11"/>
    <n v="0"/>
    <n v="58.027200000000001"/>
    <s v="Dec"/>
    <x v="20"/>
    <n v="1"/>
  </r>
  <r>
    <n v="3214"/>
    <s v="CA-2013-132409"/>
    <x v="0"/>
    <d v="2013-05-27T00:00:00"/>
    <d v="2013-06-02T00:00:00"/>
    <x v="1"/>
    <s v="TH-21235"/>
    <x v="260"/>
    <x v="1"/>
    <s v="United States"/>
    <s v="Philadelphia"/>
    <x v="9"/>
    <n v="19134"/>
    <x v="3"/>
    <s v="OFF-AR-10001919"/>
    <x v="1"/>
    <s v="Art"/>
    <x v="853"/>
    <n v="1.504"/>
    <n v="1"/>
    <n v="0.2"/>
    <n v="0.16919999999999991"/>
    <s v="May"/>
    <x v="35"/>
    <n v="1"/>
  </r>
  <r>
    <n v="3215"/>
    <s v="CA-2013-132409"/>
    <x v="0"/>
    <d v="2013-05-27T00:00:00"/>
    <d v="2013-06-02T00:00:00"/>
    <x v="1"/>
    <s v="TH-21235"/>
    <x v="260"/>
    <x v="1"/>
    <s v="United States"/>
    <s v="Philadelphia"/>
    <x v="9"/>
    <n v="19134"/>
    <x v="3"/>
    <s v="OFF-AP-10002082"/>
    <x v="1"/>
    <s v="Appliances"/>
    <x v="1092"/>
    <n v="34.848000000000006"/>
    <n v="2"/>
    <n v="0.2"/>
    <n v="6.5339999999999971"/>
    <s v="May"/>
    <x v="35"/>
    <n v="0"/>
  </r>
  <r>
    <n v="3216"/>
    <s v="CA-2014-150189"/>
    <x v="3"/>
    <d v="2014-07-09T00:00:00"/>
    <d v="2014-07-11T00:00:00"/>
    <x v="2"/>
    <s v="VG-21790"/>
    <x v="364"/>
    <x v="0"/>
    <s v="United States"/>
    <s v="San Mateo"/>
    <x v="1"/>
    <n v="94403"/>
    <x v="1"/>
    <s v="OFF-LA-10002762"/>
    <x v="1"/>
    <s v="Labels"/>
    <x v="49"/>
    <n v="75.179999999999993"/>
    <n v="6"/>
    <n v="0"/>
    <n v="35.334599999999995"/>
    <s v="Jul"/>
    <x v="10"/>
    <n v="1"/>
  </r>
  <r>
    <n v="3217"/>
    <s v="CA-2011-114433"/>
    <x v="2"/>
    <d v="2011-05-13T00:00:00"/>
    <d v="2011-05-17T00:00:00"/>
    <x v="1"/>
    <s v="NP-18325"/>
    <x v="268"/>
    <x v="0"/>
    <s v="United States"/>
    <s v="Oakland"/>
    <x v="1"/>
    <n v="94601"/>
    <x v="1"/>
    <s v="TEC-AC-10002800"/>
    <x v="2"/>
    <s v="Accessories"/>
    <x v="1207"/>
    <n v="149.97"/>
    <n v="3"/>
    <n v="0"/>
    <n v="52.489499999999992"/>
    <s v="May"/>
    <x v="8"/>
    <n v="1"/>
  </r>
  <r>
    <n v="3218"/>
    <s v="CA-2014-104640"/>
    <x v="3"/>
    <d v="2014-11-11T00:00:00"/>
    <d v="2014-11-17T00:00:00"/>
    <x v="1"/>
    <s v="FH-14275"/>
    <x v="395"/>
    <x v="1"/>
    <s v="United States"/>
    <s v="New York City"/>
    <x v="15"/>
    <n v="10024"/>
    <x v="3"/>
    <s v="OFF-BI-10003925"/>
    <x v="1"/>
    <s v="Binders"/>
    <x v="751"/>
    <n v="931.17600000000016"/>
    <n v="3"/>
    <n v="0.2"/>
    <n v="314.27190000000002"/>
    <s v="Nov"/>
    <x v="23"/>
    <n v="1"/>
  </r>
  <r>
    <n v="3219"/>
    <s v="CA-2014-104640"/>
    <x v="3"/>
    <d v="2014-11-11T00:00:00"/>
    <d v="2014-11-17T00:00:00"/>
    <x v="1"/>
    <s v="FH-14275"/>
    <x v="395"/>
    <x v="1"/>
    <s v="United States"/>
    <s v="New York City"/>
    <x v="15"/>
    <n v="10024"/>
    <x v="3"/>
    <s v="TEC-PH-10002200"/>
    <x v="2"/>
    <s v="Phones"/>
    <x v="1471"/>
    <n v="430.88"/>
    <n v="2"/>
    <n v="0"/>
    <n v="124.95519999999999"/>
    <s v="Nov"/>
    <x v="23"/>
    <n v="0"/>
  </r>
  <r>
    <n v="3220"/>
    <s v="US-2012-137008"/>
    <x v="1"/>
    <d v="2012-10-02T00:00:00"/>
    <d v="2012-10-08T00:00:00"/>
    <x v="1"/>
    <s v="JP-15460"/>
    <x v="687"/>
    <x v="1"/>
    <s v="United States"/>
    <s v="Lakewood"/>
    <x v="30"/>
    <n v="8701"/>
    <x v="3"/>
    <s v="OFF-PA-10001295"/>
    <x v="1"/>
    <s v="Paper"/>
    <x v="1211"/>
    <n v="94.85"/>
    <n v="5"/>
    <n v="0"/>
    <n v="45.527999999999992"/>
    <s v="Oct"/>
    <x v="2"/>
    <n v="1"/>
  </r>
  <r>
    <n v="3221"/>
    <s v="US-2012-137008"/>
    <x v="1"/>
    <d v="2012-10-02T00:00:00"/>
    <d v="2012-10-08T00:00:00"/>
    <x v="1"/>
    <s v="JP-15460"/>
    <x v="687"/>
    <x v="1"/>
    <s v="United States"/>
    <s v="Lakewood"/>
    <x v="30"/>
    <n v="8701"/>
    <x v="3"/>
    <s v="OFF-EN-10002500"/>
    <x v="1"/>
    <s v="Envelopes"/>
    <x v="118"/>
    <n v="51.12"/>
    <n v="4"/>
    <n v="0"/>
    <n v="23.003999999999998"/>
    <s v="Oct"/>
    <x v="2"/>
    <n v="0"/>
  </r>
  <r>
    <n v="3222"/>
    <s v="US-2012-137008"/>
    <x v="1"/>
    <d v="2012-10-02T00:00:00"/>
    <d v="2012-10-08T00:00:00"/>
    <x v="1"/>
    <s v="JP-15460"/>
    <x v="687"/>
    <x v="1"/>
    <s v="United States"/>
    <s v="Lakewood"/>
    <x v="30"/>
    <n v="8701"/>
    <x v="3"/>
    <s v="TEC-AC-10000892"/>
    <x v="2"/>
    <s v="Accessories"/>
    <x v="290"/>
    <n v="90"/>
    <n v="1"/>
    <n v="0"/>
    <n v="32.4"/>
    <s v="Oct"/>
    <x v="2"/>
    <n v="0"/>
  </r>
  <r>
    <n v="3223"/>
    <s v="CA-2011-108189"/>
    <x v="2"/>
    <d v="2011-10-02T00:00:00"/>
    <d v="2011-10-05T00:00:00"/>
    <x v="2"/>
    <s v="ES-14080"/>
    <x v="20"/>
    <x v="1"/>
    <s v="United States"/>
    <s v="Tempe"/>
    <x v="16"/>
    <n v="85281"/>
    <x v="1"/>
    <s v="OFF-PA-10001838"/>
    <x v="1"/>
    <s v="Paper"/>
    <x v="999"/>
    <n v="9.4079999999999995"/>
    <n v="2"/>
    <n v="0.2"/>
    <n v="3.4103999999999997"/>
    <s v="Oct"/>
    <x v="18"/>
    <n v="1"/>
  </r>
  <r>
    <n v="3224"/>
    <s v="CA-2011-108189"/>
    <x v="2"/>
    <d v="2011-10-02T00:00:00"/>
    <d v="2011-10-05T00:00:00"/>
    <x v="2"/>
    <s v="ES-14080"/>
    <x v="20"/>
    <x v="1"/>
    <s v="United States"/>
    <s v="Tempe"/>
    <x v="16"/>
    <n v="85281"/>
    <x v="1"/>
    <s v="OFF-FA-10000735"/>
    <x v="1"/>
    <s v="Fasteners"/>
    <x v="33"/>
    <n v="4.6719999999999997"/>
    <n v="2"/>
    <n v="0.2"/>
    <n v="1.4599999999999997"/>
    <s v="Oct"/>
    <x v="18"/>
    <n v="0"/>
  </r>
  <r>
    <n v="3225"/>
    <s v="CA-2011-108189"/>
    <x v="2"/>
    <d v="2011-10-02T00:00:00"/>
    <d v="2011-10-05T00:00:00"/>
    <x v="2"/>
    <s v="ES-14080"/>
    <x v="20"/>
    <x v="1"/>
    <s v="United States"/>
    <s v="Tempe"/>
    <x v="16"/>
    <n v="85281"/>
    <x v="1"/>
    <s v="TEC-PH-10001760"/>
    <x v="2"/>
    <s v="Phones"/>
    <x v="254"/>
    <n v="318.40000000000003"/>
    <n v="2"/>
    <n v="0.2"/>
    <n v="107.46"/>
    <s v="Oct"/>
    <x v="18"/>
    <n v="0"/>
  </r>
  <r>
    <n v="3226"/>
    <s v="CA-2011-108189"/>
    <x v="2"/>
    <d v="2011-10-02T00:00:00"/>
    <d v="2011-10-05T00:00:00"/>
    <x v="2"/>
    <s v="ES-14080"/>
    <x v="20"/>
    <x v="1"/>
    <s v="United States"/>
    <s v="Tempe"/>
    <x v="16"/>
    <n v="85281"/>
    <x v="1"/>
    <s v="OFF-EN-10004846"/>
    <x v="1"/>
    <s v="Envelopes"/>
    <x v="1488"/>
    <n v="12.768000000000001"/>
    <n v="6"/>
    <n v="0.2"/>
    <n v="4.628400000000001"/>
    <s v="Oct"/>
    <x v="18"/>
    <n v="0"/>
  </r>
  <r>
    <n v="3227"/>
    <s v="CA-2011-108189"/>
    <x v="2"/>
    <d v="2011-10-02T00:00:00"/>
    <d v="2011-10-05T00:00:00"/>
    <x v="2"/>
    <s v="ES-14080"/>
    <x v="20"/>
    <x v="1"/>
    <s v="United States"/>
    <s v="Tempe"/>
    <x v="16"/>
    <n v="85281"/>
    <x v="1"/>
    <s v="OFF-SU-10003567"/>
    <x v="1"/>
    <s v="Supplies"/>
    <x v="1489"/>
    <n v="15.36"/>
    <n v="2"/>
    <n v="0.2"/>
    <n v="-3.2639999999999993"/>
    <s v="Oct"/>
    <x v="18"/>
    <n v="0"/>
  </r>
  <r>
    <n v="3228"/>
    <s v="CA-2011-108189"/>
    <x v="2"/>
    <d v="2011-10-02T00:00:00"/>
    <d v="2011-10-05T00:00:00"/>
    <x v="2"/>
    <s v="ES-14080"/>
    <x v="20"/>
    <x v="1"/>
    <s v="United States"/>
    <s v="Tempe"/>
    <x v="16"/>
    <n v="85281"/>
    <x v="1"/>
    <s v="TEC-PH-10001557"/>
    <x v="2"/>
    <s v="Phones"/>
    <x v="658"/>
    <n v="230.376"/>
    <n v="3"/>
    <n v="0.2"/>
    <n v="20.157899999999991"/>
    <s v="Oct"/>
    <x v="18"/>
    <n v="0"/>
  </r>
  <r>
    <n v="3229"/>
    <s v="CA-2011-108189"/>
    <x v="2"/>
    <d v="2011-10-02T00:00:00"/>
    <d v="2011-10-05T00:00:00"/>
    <x v="2"/>
    <s v="ES-14080"/>
    <x v="20"/>
    <x v="1"/>
    <s v="United States"/>
    <s v="Tempe"/>
    <x v="16"/>
    <n v="85281"/>
    <x v="1"/>
    <s v="TEC-AC-10003038"/>
    <x v="2"/>
    <s v="Accessories"/>
    <x v="1024"/>
    <n v="7.16"/>
    <n v="1"/>
    <n v="0.2"/>
    <n v="-8.9500000000001023E-2"/>
    <s v="Oct"/>
    <x v="18"/>
    <n v="0"/>
  </r>
  <r>
    <n v="3230"/>
    <s v="CA-2011-154641"/>
    <x v="2"/>
    <d v="2011-08-11T00:00:00"/>
    <d v="2011-08-16T00:00:00"/>
    <x v="1"/>
    <s v="KL-16645"/>
    <x v="107"/>
    <x v="0"/>
    <s v="United States"/>
    <s v="New York City"/>
    <x v="15"/>
    <n v="10035"/>
    <x v="3"/>
    <s v="OFF-ST-10004459"/>
    <x v="1"/>
    <s v="Storage"/>
    <x v="454"/>
    <n v="375.34"/>
    <n v="1"/>
    <n v="0"/>
    <n v="18.766999999999996"/>
    <s v="Aug"/>
    <x v="9"/>
    <n v="1"/>
  </r>
  <r>
    <n v="3231"/>
    <s v="CA-2014-131625"/>
    <x v="3"/>
    <d v="2014-09-02T00:00:00"/>
    <d v="2014-09-06T00:00:00"/>
    <x v="0"/>
    <s v="BN-11515"/>
    <x v="202"/>
    <x v="0"/>
    <s v="United States"/>
    <s v="New York City"/>
    <x v="15"/>
    <n v="10009"/>
    <x v="3"/>
    <s v="FUR-FU-10004960"/>
    <x v="0"/>
    <s v="Furnishings"/>
    <x v="919"/>
    <n v="114.9"/>
    <n v="5"/>
    <n v="0"/>
    <n v="39.066000000000003"/>
    <s v="Sep"/>
    <x v="15"/>
    <n v="1"/>
  </r>
  <r>
    <n v="3232"/>
    <s v="US-2014-156356"/>
    <x v="3"/>
    <d v="2014-04-17T00:00:00"/>
    <d v="2014-04-23T00:00:00"/>
    <x v="1"/>
    <s v="ND-18370"/>
    <x v="444"/>
    <x v="0"/>
    <s v="United States"/>
    <s v="Houston"/>
    <x v="5"/>
    <n v="77095"/>
    <x v="2"/>
    <s v="OFF-BI-10000632"/>
    <x v="1"/>
    <s v="Binders"/>
    <x v="1288"/>
    <n v="26.045999999999992"/>
    <n v="3"/>
    <n v="0.8"/>
    <n v="-44.278199999999998"/>
    <s v="Apr"/>
    <x v="4"/>
    <n v="1"/>
  </r>
  <r>
    <n v="3233"/>
    <s v="US-2014-156356"/>
    <x v="3"/>
    <d v="2014-04-17T00:00:00"/>
    <d v="2014-04-23T00:00:00"/>
    <x v="1"/>
    <s v="ND-18370"/>
    <x v="444"/>
    <x v="0"/>
    <s v="United States"/>
    <s v="Houston"/>
    <x v="5"/>
    <n v="77095"/>
    <x v="2"/>
    <s v="OFF-BI-10001107"/>
    <x v="1"/>
    <s v="Binders"/>
    <x v="492"/>
    <n v="2.8959999999999995"/>
    <n v="1"/>
    <n v="0.8"/>
    <n v="-4.7784000000000013"/>
    <s v="Apr"/>
    <x v="4"/>
    <n v="0"/>
  </r>
  <r>
    <n v="3234"/>
    <s v="US-2014-156356"/>
    <x v="3"/>
    <d v="2014-04-17T00:00:00"/>
    <d v="2014-04-23T00:00:00"/>
    <x v="1"/>
    <s v="ND-18370"/>
    <x v="444"/>
    <x v="0"/>
    <s v="United States"/>
    <s v="Houston"/>
    <x v="5"/>
    <n v="77095"/>
    <x v="2"/>
    <s v="OFF-ST-10002301"/>
    <x v="1"/>
    <s v="Storage"/>
    <x v="1490"/>
    <n v="32.544000000000004"/>
    <n v="2"/>
    <n v="0.2"/>
    <n v="-7.7292000000000041"/>
    <s v="Apr"/>
    <x v="4"/>
    <n v="0"/>
  </r>
  <r>
    <n v="3235"/>
    <s v="CA-2013-138933"/>
    <x v="0"/>
    <d v="2013-04-25T00:00:00"/>
    <d v="2013-04-28T00:00:00"/>
    <x v="2"/>
    <s v="JL-15130"/>
    <x v="691"/>
    <x v="0"/>
    <s v="United States"/>
    <s v="Riverside"/>
    <x v="1"/>
    <n v="92503"/>
    <x v="1"/>
    <s v="OFF-BI-10003355"/>
    <x v="1"/>
    <s v="Binders"/>
    <x v="586"/>
    <n v="3.9840000000000004"/>
    <n v="1"/>
    <n v="0.2"/>
    <n v="1.3944000000000001"/>
    <s v="Apr"/>
    <x v="25"/>
    <n v="1"/>
  </r>
  <r>
    <n v="3236"/>
    <s v="CA-2013-140746"/>
    <x v="0"/>
    <d v="2013-01-15T00:00:00"/>
    <d v="2013-01-15T00:00:00"/>
    <x v="3"/>
    <s v="RC-19825"/>
    <x v="116"/>
    <x v="0"/>
    <s v="United States"/>
    <s v="Fairfield"/>
    <x v="29"/>
    <n v="6824"/>
    <x v="3"/>
    <s v="FUR-TA-10002903"/>
    <x v="0"/>
    <s v="Tables"/>
    <x v="255"/>
    <n v="181.79699999999997"/>
    <n v="1"/>
    <n v="0.3"/>
    <n v="-15.582599999999999"/>
    <s v="Jan"/>
    <x v="12"/>
    <n v="1"/>
  </r>
  <r>
    <n v="3237"/>
    <s v="CA-2013-146836"/>
    <x v="0"/>
    <d v="2013-05-03T00:00:00"/>
    <d v="2013-05-03T00:00:00"/>
    <x v="3"/>
    <s v="CC-12475"/>
    <x v="693"/>
    <x v="0"/>
    <s v="United States"/>
    <s v="New York City"/>
    <x v="15"/>
    <n v="10024"/>
    <x v="3"/>
    <s v="OFF-ST-10001580"/>
    <x v="1"/>
    <s v="Storage"/>
    <x v="351"/>
    <n v="44.94"/>
    <n v="3"/>
    <n v="0"/>
    <n v="12.5832"/>
    <s v="May"/>
    <x v="35"/>
    <n v="1"/>
  </r>
  <r>
    <n v="3238"/>
    <s v="CA-2013-146836"/>
    <x v="0"/>
    <d v="2013-05-03T00:00:00"/>
    <d v="2013-05-03T00:00:00"/>
    <x v="3"/>
    <s v="CC-12475"/>
    <x v="693"/>
    <x v="0"/>
    <s v="United States"/>
    <s v="New York City"/>
    <x v="15"/>
    <n v="10024"/>
    <x v="3"/>
    <s v="OFF-BI-10000315"/>
    <x v="1"/>
    <s v="Binders"/>
    <x v="407"/>
    <n v="45.576000000000001"/>
    <n v="3"/>
    <n v="0.2"/>
    <n v="15.951599999999997"/>
    <s v="May"/>
    <x v="35"/>
    <n v="0"/>
  </r>
  <r>
    <n v="3239"/>
    <s v="US-2013-127971"/>
    <x v="0"/>
    <d v="2013-11-21T00:00:00"/>
    <d v="2013-11-28T00:00:00"/>
    <x v="1"/>
    <s v="DW-13195"/>
    <x v="694"/>
    <x v="1"/>
    <s v="United States"/>
    <s v="Houston"/>
    <x v="5"/>
    <n v="77095"/>
    <x v="2"/>
    <s v="FUR-CH-10003774"/>
    <x v="0"/>
    <s v="Chairs"/>
    <x v="1185"/>
    <n v="318.43"/>
    <n v="5"/>
    <n v="0.3"/>
    <n v="-77.333000000000013"/>
    <s v="Nov"/>
    <x v="0"/>
    <n v="1"/>
  </r>
  <r>
    <n v="3240"/>
    <s v="US-2013-127971"/>
    <x v="0"/>
    <d v="2013-11-21T00:00:00"/>
    <d v="2013-11-28T00:00:00"/>
    <x v="1"/>
    <s v="DW-13195"/>
    <x v="694"/>
    <x v="1"/>
    <s v="United States"/>
    <s v="Houston"/>
    <x v="5"/>
    <n v="77095"/>
    <x v="2"/>
    <s v="TEC-PH-10003095"/>
    <x v="2"/>
    <s v="Phones"/>
    <x v="1491"/>
    <n v="122.91999999999999"/>
    <n v="7"/>
    <n v="0.2"/>
    <n v="46.095000000000006"/>
    <s v="Nov"/>
    <x v="0"/>
    <n v="0"/>
  </r>
  <r>
    <n v="3241"/>
    <s v="US-2013-127971"/>
    <x v="0"/>
    <d v="2013-11-21T00:00:00"/>
    <d v="2013-11-28T00:00:00"/>
    <x v="1"/>
    <s v="DW-13195"/>
    <x v="694"/>
    <x v="1"/>
    <s v="United States"/>
    <s v="Houston"/>
    <x v="5"/>
    <n v="77095"/>
    <x v="2"/>
    <s v="FUR-FU-10000023"/>
    <x v="0"/>
    <s v="Furnishings"/>
    <x v="322"/>
    <n v="7.0679999999999996"/>
    <n v="3"/>
    <n v="0.6"/>
    <n v="-2.8271999999999995"/>
    <s v="Nov"/>
    <x v="0"/>
    <n v="0"/>
  </r>
  <r>
    <n v="3242"/>
    <s v="US-2013-140809"/>
    <x v="0"/>
    <d v="2013-02-01T00:00:00"/>
    <d v="2013-02-03T00:00:00"/>
    <x v="2"/>
    <s v="CK-12760"/>
    <x v="316"/>
    <x v="1"/>
    <s v="United States"/>
    <s v="Arlington"/>
    <x v="17"/>
    <n v="22204"/>
    <x v="0"/>
    <s v="OFF-ST-10002214"/>
    <x v="1"/>
    <s v="Storage"/>
    <x v="994"/>
    <n v="56.449999999999996"/>
    <n v="5"/>
    <n v="0"/>
    <n v="14.676999999999998"/>
    <s v="Feb"/>
    <x v="47"/>
    <n v="1"/>
  </r>
  <r>
    <n v="3243"/>
    <s v="CA-2014-114524"/>
    <x v="3"/>
    <d v="2014-04-01T00:00:00"/>
    <d v="2014-04-06T00:00:00"/>
    <x v="0"/>
    <s v="EG-13900"/>
    <x v="283"/>
    <x v="0"/>
    <s v="United States"/>
    <s v="Chicago"/>
    <x v="10"/>
    <n v="60623"/>
    <x v="2"/>
    <s v="OFF-BI-10002799"/>
    <x v="1"/>
    <s v="Binders"/>
    <x v="1450"/>
    <n v="13.467999999999998"/>
    <n v="13"/>
    <n v="0.8"/>
    <n v="-22.895600000000005"/>
    <s v="Apr"/>
    <x v="4"/>
    <n v="1"/>
  </r>
  <r>
    <n v="3244"/>
    <s v="CA-2014-113355"/>
    <x v="3"/>
    <d v="2014-12-02T00:00:00"/>
    <d v="2014-12-06T00:00:00"/>
    <x v="1"/>
    <s v="SJ-20215"/>
    <x v="695"/>
    <x v="0"/>
    <s v="United States"/>
    <s v="Grand Prairie"/>
    <x v="5"/>
    <n v="75051"/>
    <x v="2"/>
    <s v="TEC-PH-10004912"/>
    <x v="2"/>
    <s v="Phones"/>
    <x v="1492"/>
    <n v="219.80000000000004"/>
    <n v="5"/>
    <n v="0.2"/>
    <n v="24.727499999999971"/>
    <s v="Dec"/>
    <x v="22"/>
    <n v="1"/>
  </r>
  <r>
    <n v="3245"/>
    <s v="CA-2014-113355"/>
    <x v="3"/>
    <d v="2014-12-02T00:00:00"/>
    <d v="2014-12-06T00:00:00"/>
    <x v="1"/>
    <s v="SJ-20215"/>
    <x v="695"/>
    <x v="0"/>
    <s v="United States"/>
    <s v="Grand Prairie"/>
    <x v="5"/>
    <n v="75051"/>
    <x v="2"/>
    <s v="FUR-CH-10002602"/>
    <x v="0"/>
    <s v="Chairs"/>
    <x v="288"/>
    <n v="317.05799999999999"/>
    <n v="3"/>
    <n v="0.3"/>
    <n v="-18.117599999999996"/>
    <s v="Dec"/>
    <x v="22"/>
    <n v="0"/>
  </r>
  <r>
    <n v="3246"/>
    <s v="US-2014-140907"/>
    <x v="3"/>
    <d v="2014-12-11T00:00:00"/>
    <d v="2014-12-13T00:00:00"/>
    <x v="0"/>
    <s v="BP-11185"/>
    <x v="130"/>
    <x v="1"/>
    <s v="United States"/>
    <s v="Seattle"/>
    <x v="4"/>
    <n v="98103"/>
    <x v="1"/>
    <s v="TEC-AC-10004510"/>
    <x v="2"/>
    <s v="Accessories"/>
    <x v="944"/>
    <n v="49.08"/>
    <n v="3"/>
    <n v="0"/>
    <n v="4.9079999999999977"/>
    <s v="Dec"/>
    <x v="22"/>
    <n v="1"/>
  </r>
  <r>
    <n v="3247"/>
    <s v="US-2014-140907"/>
    <x v="3"/>
    <d v="2014-12-11T00:00:00"/>
    <d v="2014-12-13T00:00:00"/>
    <x v="0"/>
    <s v="BP-11185"/>
    <x v="130"/>
    <x v="1"/>
    <s v="United States"/>
    <s v="Seattle"/>
    <x v="4"/>
    <n v="98103"/>
    <x v="1"/>
    <s v="OFF-ST-10000060"/>
    <x v="1"/>
    <s v="Storage"/>
    <x v="387"/>
    <n v="324.90000000000003"/>
    <n v="5"/>
    <n v="0"/>
    <n v="38.988000000000014"/>
    <s v="Dec"/>
    <x v="22"/>
    <n v="0"/>
  </r>
  <r>
    <n v="3248"/>
    <s v="US-2014-140907"/>
    <x v="3"/>
    <d v="2014-12-11T00:00:00"/>
    <d v="2014-12-13T00:00:00"/>
    <x v="0"/>
    <s v="BP-11185"/>
    <x v="130"/>
    <x v="1"/>
    <s v="United States"/>
    <s v="Seattle"/>
    <x v="4"/>
    <n v="98103"/>
    <x v="1"/>
    <s v="OFF-AR-10000799"/>
    <x v="1"/>
    <s v="Art"/>
    <x v="1493"/>
    <n v="18.240000000000002"/>
    <n v="3"/>
    <n v="0"/>
    <n v="5.2895999999999983"/>
    <s v="Dec"/>
    <x v="22"/>
    <n v="0"/>
  </r>
  <r>
    <n v="3249"/>
    <s v="CA-2013-159730"/>
    <x v="0"/>
    <d v="2013-09-18T00:00:00"/>
    <d v="2013-09-22T00:00:00"/>
    <x v="1"/>
    <s v="SJ-20125"/>
    <x v="319"/>
    <x v="2"/>
    <s v="United States"/>
    <s v="Seattle"/>
    <x v="4"/>
    <n v="98103"/>
    <x v="1"/>
    <s v="FUR-CH-10004875"/>
    <x v="0"/>
    <s v="Chairs"/>
    <x v="1436"/>
    <n v="113.88800000000002"/>
    <n v="2"/>
    <n v="0.2"/>
    <n v="9.9651999999999994"/>
    <s v="Sep"/>
    <x v="21"/>
    <n v="1"/>
  </r>
  <r>
    <n v="3250"/>
    <s v="CA-2013-159730"/>
    <x v="0"/>
    <d v="2013-09-18T00:00:00"/>
    <d v="2013-09-22T00:00:00"/>
    <x v="1"/>
    <s v="SJ-20125"/>
    <x v="319"/>
    <x v="2"/>
    <s v="United States"/>
    <s v="Seattle"/>
    <x v="4"/>
    <n v="98103"/>
    <x v="1"/>
    <s v="TEC-PH-10002085"/>
    <x v="2"/>
    <s v="Phones"/>
    <x v="659"/>
    <n v="105.584"/>
    <n v="2"/>
    <n v="0.2"/>
    <n v="7.9188000000000045"/>
    <s v="Sep"/>
    <x v="21"/>
    <n v="0"/>
  </r>
  <r>
    <n v="3251"/>
    <s v="CA-2013-157868"/>
    <x v="0"/>
    <d v="2013-12-24T00:00:00"/>
    <d v="2013-12-30T00:00:00"/>
    <x v="1"/>
    <s v="MC-17590"/>
    <x v="565"/>
    <x v="1"/>
    <s v="United States"/>
    <s v="Grand Rapids"/>
    <x v="12"/>
    <n v="49505"/>
    <x v="2"/>
    <s v="OFF-FA-10000992"/>
    <x v="1"/>
    <s v="Fasteners"/>
    <x v="1033"/>
    <n v="24.849999999999998"/>
    <n v="7"/>
    <n v="0"/>
    <n v="11.679499999999999"/>
    <s v="Dec"/>
    <x v="5"/>
    <n v="1"/>
  </r>
  <r>
    <n v="3252"/>
    <s v="CA-2014-119389"/>
    <x v="3"/>
    <d v="2014-04-18T00:00:00"/>
    <d v="2014-04-20T00:00:00"/>
    <x v="2"/>
    <s v="BG-11740"/>
    <x v="696"/>
    <x v="0"/>
    <s v="United States"/>
    <s v="Philadelphia"/>
    <x v="9"/>
    <n v="19120"/>
    <x v="3"/>
    <s v="FUR-FU-10001473"/>
    <x v="0"/>
    <s v="Furnishings"/>
    <x v="1244"/>
    <n v="60.311999999999998"/>
    <n v="3"/>
    <n v="0.2"/>
    <n v="5.2773000000000003"/>
    <s v="Apr"/>
    <x v="4"/>
    <n v="1"/>
  </r>
  <r>
    <n v="3253"/>
    <s v="CA-2014-110373"/>
    <x v="3"/>
    <d v="2014-10-28T00:00:00"/>
    <d v="2014-10-31T00:00:00"/>
    <x v="0"/>
    <s v="MA-17560"/>
    <x v="15"/>
    <x v="2"/>
    <s v="United States"/>
    <s v="Chicago"/>
    <x v="10"/>
    <n v="60610"/>
    <x v="2"/>
    <s v="OFF-AR-10003045"/>
    <x v="1"/>
    <s v="Art"/>
    <x v="420"/>
    <n v="7.0559999999999992"/>
    <n v="3"/>
    <n v="0.2"/>
    <n v="2.2050000000000001"/>
    <s v="Oct"/>
    <x v="13"/>
    <n v="1"/>
  </r>
  <r>
    <n v="3254"/>
    <s v="CA-2014-110373"/>
    <x v="3"/>
    <d v="2014-10-28T00:00:00"/>
    <d v="2014-10-31T00:00:00"/>
    <x v="0"/>
    <s v="MA-17560"/>
    <x v="15"/>
    <x v="2"/>
    <s v="United States"/>
    <s v="Chicago"/>
    <x v="10"/>
    <n v="60610"/>
    <x v="2"/>
    <s v="TEC-PH-10001536"/>
    <x v="2"/>
    <s v="Phones"/>
    <x v="1234"/>
    <n v="27.183999999999997"/>
    <n v="2"/>
    <n v="0.2"/>
    <n v="2.0387999999999984"/>
    <s v="Oct"/>
    <x v="13"/>
    <n v="0"/>
  </r>
  <r>
    <n v="3255"/>
    <s v="CA-2013-155474"/>
    <x v="0"/>
    <d v="2013-07-09T00:00:00"/>
    <d v="2013-07-15T00:00:00"/>
    <x v="1"/>
    <s v="CC-12220"/>
    <x v="417"/>
    <x v="0"/>
    <s v="United States"/>
    <s v="Seattle"/>
    <x v="4"/>
    <n v="98105"/>
    <x v="1"/>
    <s v="TEC-PH-10001580"/>
    <x v="2"/>
    <s v="Phones"/>
    <x v="231"/>
    <n v="107.98399999999999"/>
    <n v="1"/>
    <n v="0.2"/>
    <n v="9.4485999999999954"/>
    <s v="Jul"/>
    <x v="16"/>
    <n v="1"/>
  </r>
  <r>
    <n v="3256"/>
    <s v="CA-2013-155474"/>
    <x v="0"/>
    <d v="2013-07-09T00:00:00"/>
    <d v="2013-07-15T00:00:00"/>
    <x v="1"/>
    <s v="CC-12220"/>
    <x v="417"/>
    <x v="0"/>
    <s v="United States"/>
    <s v="Seattle"/>
    <x v="4"/>
    <n v="98105"/>
    <x v="1"/>
    <s v="OFF-BI-10004209"/>
    <x v="1"/>
    <s v="Binders"/>
    <x v="1206"/>
    <n v="19.295999999999999"/>
    <n v="3"/>
    <n v="0.2"/>
    <n v="6.0299999999999994"/>
    <s v="Jul"/>
    <x v="16"/>
    <n v="0"/>
  </r>
  <r>
    <n v="3257"/>
    <s v="CA-2012-155453"/>
    <x v="1"/>
    <d v="2012-08-09T00:00:00"/>
    <d v="2012-08-14T00:00:00"/>
    <x v="1"/>
    <s v="RA-19885"/>
    <x v="19"/>
    <x v="1"/>
    <s v="United States"/>
    <s v="Jacksonville"/>
    <x v="2"/>
    <n v="32216"/>
    <x v="0"/>
    <s v="OFF-LA-10001613"/>
    <x v="1"/>
    <s v="Labels"/>
    <x v="736"/>
    <n v="4.6079999999999997"/>
    <n v="2"/>
    <n v="0.2"/>
    <n v="1.6704000000000001"/>
    <s v="Aug"/>
    <x v="37"/>
    <n v="1"/>
  </r>
  <r>
    <n v="3258"/>
    <s v="US-2013-161844"/>
    <x v="0"/>
    <d v="2013-12-10T00:00:00"/>
    <d v="2013-12-15T00:00:00"/>
    <x v="0"/>
    <s v="DK-12835"/>
    <x v="460"/>
    <x v="1"/>
    <s v="United States"/>
    <s v="Franklin"/>
    <x v="18"/>
    <n v="37064"/>
    <x v="0"/>
    <s v="FUR-TA-10001676"/>
    <x v="0"/>
    <s v="Tables"/>
    <x v="957"/>
    <n v="79.97399999999999"/>
    <n v="3"/>
    <n v="0.4"/>
    <n v="-29.323800000000006"/>
    <s v="Dec"/>
    <x v="5"/>
    <n v="1"/>
  </r>
  <r>
    <n v="3259"/>
    <s v="US-2013-161844"/>
    <x v="0"/>
    <d v="2013-12-10T00:00:00"/>
    <d v="2013-12-15T00:00:00"/>
    <x v="0"/>
    <s v="DK-12835"/>
    <x v="460"/>
    <x v="1"/>
    <s v="United States"/>
    <s v="Franklin"/>
    <x v="18"/>
    <n v="37064"/>
    <x v="0"/>
    <s v="OFF-BI-10003712"/>
    <x v="1"/>
    <s v="Binders"/>
    <x v="689"/>
    <n v="2.9460000000000006"/>
    <n v="2"/>
    <n v="0.7"/>
    <n v="-2.0621999999999998"/>
    <s v="Dec"/>
    <x v="5"/>
    <n v="0"/>
  </r>
  <r>
    <n v="3260"/>
    <s v="US-2013-162103"/>
    <x v="0"/>
    <d v="2013-11-14T00:00:00"/>
    <d v="2013-11-18T00:00:00"/>
    <x v="1"/>
    <s v="LB-16795"/>
    <x v="697"/>
    <x v="2"/>
    <s v="United States"/>
    <s v="Highland Park"/>
    <x v="10"/>
    <n v="60035"/>
    <x v="2"/>
    <s v="OFF-BI-10000285"/>
    <x v="1"/>
    <s v="Binders"/>
    <x v="456"/>
    <n v="3.1359999999999992"/>
    <n v="2"/>
    <n v="0.8"/>
    <n v="-4.7040000000000006"/>
    <s v="Nov"/>
    <x v="0"/>
    <n v="1"/>
  </r>
  <r>
    <n v="3261"/>
    <s v="CA-2011-151554"/>
    <x v="2"/>
    <d v="2011-11-14T00:00:00"/>
    <d v="2011-11-15T00:00:00"/>
    <x v="2"/>
    <s v="CM-11815"/>
    <x v="698"/>
    <x v="1"/>
    <s v="United States"/>
    <s v="Pasadena"/>
    <x v="5"/>
    <n v="77506"/>
    <x v="2"/>
    <s v="OFF-PA-10004609"/>
    <x v="1"/>
    <s v="Paper"/>
    <x v="1494"/>
    <n v="20.736000000000004"/>
    <n v="4"/>
    <n v="0.2"/>
    <n v="7.2576000000000001"/>
    <s v="Nov"/>
    <x v="7"/>
    <n v="1"/>
  </r>
  <r>
    <n v="3262"/>
    <s v="CA-2011-140662"/>
    <x v="2"/>
    <d v="2011-11-17T00:00:00"/>
    <d v="2011-11-19T00:00:00"/>
    <x v="2"/>
    <s v="TS-21205"/>
    <x v="131"/>
    <x v="1"/>
    <s v="United States"/>
    <s v="San Francisco"/>
    <x v="1"/>
    <n v="94109"/>
    <x v="1"/>
    <s v="TEC-AC-10001314"/>
    <x v="2"/>
    <s v="Accessories"/>
    <x v="943"/>
    <n v="99.98"/>
    <n v="2"/>
    <n v="0"/>
    <n v="7.9983999999999895"/>
    <s v="Nov"/>
    <x v="7"/>
    <n v="1"/>
  </r>
  <r>
    <n v="3263"/>
    <s v="CA-2011-140662"/>
    <x v="2"/>
    <d v="2011-11-17T00:00:00"/>
    <d v="2011-11-19T00:00:00"/>
    <x v="2"/>
    <s v="TS-21205"/>
    <x v="131"/>
    <x v="1"/>
    <s v="United States"/>
    <s v="San Francisco"/>
    <x v="1"/>
    <n v="94109"/>
    <x v="1"/>
    <s v="OFF-PA-10003395"/>
    <x v="1"/>
    <s v="Paper"/>
    <x v="650"/>
    <n v="733.94999999999993"/>
    <n v="7"/>
    <n v="0"/>
    <n v="352.29599999999999"/>
    <s v="Nov"/>
    <x v="7"/>
    <n v="0"/>
  </r>
  <r>
    <n v="3264"/>
    <s v="CA-2011-140662"/>
    <x v="2"/>
    <d v="2011-11-17T00:00:00"/>
    <d v="2011-11-19T00:00:00"/>
    <x v="2"/>
    <s v="TS-21205"/>
    <x v="131"/>
    <x v="1"/>
    <s v="United States"/>
    <s v="San Francisco"/>
    <x v="1"/>
    <n v="94109"/>
    <x v="1"/>
    <s v="OFF-AP-10001242"/>
    <x v="1"/>
    <s v="Appliances"/>
    <x v="1408"/>
    <n v="241.44"/>
    <n v="3"/>
    <n v="0"/>
    <n v="72.431999999999988"/>
    <s v="Nov"/>
    <x v="7"/>
    <n v="0"/>
  </r>
  <r>
    <n v="3265"/>
    <s v="CA-2013-122518"/>
    <x v="0"/>
    <d v="2013-03-05T00:00:00"/>
    <d v="2013-03-09T00:00:00"/>
    <x v="0"/>
    <s v="RF-19345"/>
    <x v="575"/>
    <x v="1"/>
    <s v="United States"/>
    <s v="Miami"/>
    <x v="2"/>
    <n v="33180"/>
    <x v="0"/>
    <s v="OFF-LA-10001641"/>
    <x v="1"/>
    <s v="Labels"/>
    <x v="1022"/>
    <n v="10.08"/>
    <n v="4"/>
    <n v="0.2"/>
    <n v="3.528"/>
    <s v="Mar"/>
    <x v="17"/>
    <n v="1"/>
  </r>
  <r>
    <n v="3266"/>
    <s v="US-2011-126571"/>
    <x v="2"/>
    <d v="2011-10-11T00:00:00"/>
    <d v="2011-10-15T00:00:00"/>
    <x v="1"/>
    <s v="JF-15565"/>
    <x v="535"/>
    <x v="0"/>
    <s v="United States"/>
    <s v="Philadelphia"/>
    <x v="9"/>
    <n v="19120"/>
    <x v="3"/>
    <s v="OFF-ST-10003816"/>
    <x v="1"/>
    <s v="Storage"/>
    <x v="710"/>
    <n v="281.904"/>
    <n v="2"/>
    <n v="0.2"/>
    <n v="10.571399999999983"/>
    <s v="Oct"/>
    <x v="18"/>
    <n v="1"/>
  </r>
  <r>
    <n v="3267"/>
    <s v="US-2011-126571"/>
    <x v="2"/>
    <d v="2011-10-11T00:00:00"/>
    <d v="2011-10-15T00:00:00"/>
    <x v="1"/>
    <s v="JF-15565"/>
    <x v="535"/>
    <x v="0"/>
    <s v="United States"/>
    <s v="Philadelphia"/>
    <x v="9"/>
    <n v="19120"/>
    <x v="3"/>
    <s v="OFF-EN-10002230"/>
    <x v="1"/>
    <s v="Envelopes"/>
    <x v="550"/>
    <n v="201.43200000000002"/>
    <n v="3"/>
    <n v="0.2"/>
    <n v="67.983299999999986"/>
    <s v="Oct"/>
    <x v="18"/>
    <n v="0"/>
  </r>
  <r>
    <n v="3268"/>
    <s v="CA-2011-143840"/>
    <x v="2"/>
    <d v="2011-05-22T00:00:00"/>
    <d v="2011-05-29T00:00:00"/>
    <x v="1"/>
    <s v="EH-14185"/>
    <x v="699"/>
    <x v="0"/>
    <s v="United States"/>
    <s v="Decatur"/>
    <x v="19"/>
    <n v="35601"/>
    <x v="0"/>
    <s v="TEC-PH-10002660"/>
    <x v="2"/>
    <s v="Phones"/>
    <x v="697"/>
    <n v="135.97999999999999"/>
    <n v="2"/>
    <n v="0"/>
    <n v="33.995000000000005"/>
    <s v="May"/>
    <x v="8"/>
    <n v="1"/>
  </r>
  <r>
    <n v="3269"/>
    <s v="CA-2011-143840"/>
    <x v="2"/>
    <d v="2011-05-22T00:00:00"/>
    <d v="2011-05-29T00:00:00"/>
    <x v="1"/>
    <s v="EH-14185"/>
    <x v="699"/>
    <x v="0"/>
    <s v="United States"/>
    <s v="Decatur"/>
    <x v="19"/>
    <n v="35601"/>
    <x v="0"/>
    <s v="TEC-PH-10003171"/>
    <x v="2"/>
    <s v="Phones"/>
    <x v="1495"/>
    <n v="44.95"/>
    <n v="1"/>
    <n v="0"/>
    <n v="12.585999999999999"/>
    <s v="May"/>
    <x v="8"/>
    <n v="0"/>
  </r>
  <r>
    <n v="3270"/>
    <s v="CA-2011-115980"/>
    <x v="2"/>
    <d v="2011-07-15T00:00:00"/>
    <d v="2011-07-19T00:00:00"/>
    <x v="1"/>
    <s v="VW-21775"/>
    <x v="100"/>
    <x v="1"/>
    <s v="United States"/>
    <s v="Sioux Falls"/>
    <x v="44"/>
    <n v="57103"/>
    <x v="2"/>
    <s v="TEC-AC-10003709"/>
    <x v="2"/>
    <s v="Accessories"/>
    <x v="1404"/>
    <n v="2.9699999999999998"/>
    <n v="3"/>
    <n v="0"/>
    <n v="1.3068000000000004"/>
    <s v="Jul"/>
    <x v="39"/>
    <n v="1"/>
  </r>
  <r>
    <n v="3271"/>
    <s v="CA-2011-115980"/>
    <x v="2"/>
    <d v="2011-07-15T00:00:00"/>
    <d v="2011-07-19T00:00:00"/>
    <x v="1"/>
    <s v="VW-21775"/>
    <x v="100"/>
    <x v="1"/>
    <s v="United States"/>
    <s v="Sioux Falls"/>
    <x v="44"/>
    <n v="57103"/>
    <x v="2"/>
    <s v="OFF-FA-10000304"/>
    <x v="1"/>
    <s v="Fasteners"/>
    <x v="52"/>
    <n v="6.5400000000000009"/>
    <n v="3"/>
    <n v="0"/>
    <n v="2.6814000000000004"/>
    <s v="Jul"/>
    <x v="39"/>
    <n v="0"/>
  </r>
  <r>
    <n v="3272"/>
    <s v="CA-2012-155145"/>
    <x v="1"/>
    <d v="2012-12-27T00:00:00"/>
    <d v="2012-12-29T00:00:00"/>
    <x v="0"/>
    <s v="KN-16450"/>
    <x v="634"/>
    <x v="1"/>
    <s v="United States"/>
    <s v="Visalia"/>
    <x v="1"/>
    <n v="93277"/>
    <x v="1"/>
    <s v="TEC-AC-10003709"/>
    <x v="2"/>
    <s v="Accessories"/>
    <x v="1404"/>
    <n v="7.92"/>
    <n v="8"/>
    <n v="0"/>
    <n v="3.4848000000000008"/>
    <s v="Dec"/>
    <x v="14"/>
    <n v="1"/>
  </r>
  <r>
    <n v="3273"/>
    <s v="CA-2012-146038"/>
    <x v="1"/>
    <d v="2012-02-09T00:00:00"/>
    <d v="2012-02-16T00:00:00"/>
    <x v="1"/>
    <s v="SJ-20215"/>
    <x v="695"/>
    <x v="0"/>
    <s v="United States"/>
    <s v="Los Angeles"/>
    <x v="1"/>
    <n v="90049"/>
    <x v="1"/>
    <s v="FUR-CH-10002774"/>
    <x v="0"/>
    <s v="Chairs"/>
    <x v="23"/>
    <n v="203.92"/>
    <n v="5"/>
    <n v="0.2"/>
    <n v="22.940999999999995"/>
    <s v="Feb"/>
    <x v="36"/>
    <n v="1"/>
  </r>
  <r>
    <n v="3274"/>
    <s v="CA-2014-133865"/>
    <x v="3"/>
    <d v="2014-05-09T00:00:00"/>
    <d v="2014-05-13T00:00:00"/>
    <x v="1"/>
    <s v="PS-19045"/>
    <x v="390"/>
    <x v="2"/>
    <s v="United States"/>
    <s v="Los Angeles"/>
    <x v="1"/>
    <n v="90032"/>
    <x v="1"/>
    <s v="TEC-CO-10001046"/>
    <x v="2"/>
    <s v="Copiers"/>
    <x v="874"/>
    <n v="3359.9520000000002"/>
    <n v="6"/>
    <n v="0.2"/>
    <n v="1049.9849999999999"/>
    <s v="May"/>
    <x v="24"/>
    <n v="1"/>
  </r>
  <r>
    <n v="3275"/>
    <s v="CA-2014-116358"/>
    <x v="3"/>
    <d v="2014-11-03T00:00:00"/>
    <d v="2014-11-07T00:00:00"/>
    <x v="1"/>
    <s v="KM-16225"/>
    <x v="366"/>
    <x v="1"/>
    <s v="United States"/>
    <s v="Overland Park"/>
    <x v="41"/>
    <n v="66212"/>
    <x v="2"/>
    <s v="OFF-FA-10003495"/>
    <x v="1"/>
    <s v="Fasteners"/>
    <x v="33"/>
    <n v="18.240000000000002"/>
    <n v="3"/>
    <n v="0"/>
    <n v="9.120000000000001"/>
    <s v="Nov"/>
    <x v="23"/>
    <n v="1"/>
  </r>
  <r>
    <n v="3276"/>
    <s v="CA-2014-116358"/>
    <x v="3"/>
    <d v="2014-11-03T00:00:00"/>
    <d v="2014-11-07T00:00:00"/>
    <x v="1"/>
    <s v="KM-16225"/>
    <x v="366"/>
    <x v="1"/>
    <s v="United States"/>
    <s v="Overland Park"/>
    <x v="41"/>
    <n v="66212"/>
    <x v="2"/>
    <s v="OFF-AR-10004685"/>
    <x v="1"/>
    <s v="Art"/>
    <x v="181"/>
    <n v="27.78"/>
    <n v="6"/>
    <n v="0"/>
    <n v="9.1673999999999989"/>
    <s v="Nov"/>
    <x v="23"/>
    <n v="0"/>
  </r>
  <r>
    <n v="3277"/>
    <s v="CA-2011-102988"/>
    <x v="2"/>
    <d v="2011-04-05T00:00:00"/>
    <d v="2011-04-09T00:00:00"/>
    <x v="0"/>
    <s v="GM-14695"/>
    <x v="620"/>
    <x v="1"/>
    <s v="United States"/>
    <s v="Alexandria"/>
    <x v="17"/>
    <n v="22304"/>
    <x v="0"/>
    <s v="OFF-AR-10004757"/>
    <x v="1"/>
    <s v="Art"/>
    <x v="342"/>
    <n v="22.959999999999997"/>
    <n v="7"/>
    <n v="0"/>
    <n v="7.5767999999999986"/>
    <s v="Apr"/>
    <x v="41"/>
    <n v="1"/>
  </r>
  <r>
    <n v="3278"/>
    <s v="CA-2011-102988"/>
    <x v="2"/>
    <d v="2011-04-05T00:00:00"/>
    <d v="2011-04-09T00:00:00"/>
    <x v="0"/>
    <s v="GM-14695"/>
    <x v="620"/>
    <x v="1"/>
    <s v="United States"/>
    <s v="Alexandria"/>
    <x v="17"/>
    <n v="22304"/>
    <x v="0"/>
    <s v="TEC-PH-10001615"/>
    <x v="2"/>
    <s v="Phones"/>
    <x v="1108"/>
    <n v="28.99"/>
    <n v="1"/>
    <n v="0"/>
    <n v="8.4070999999999962"/>
    <s v="Apr"/>
    <x v="41"/>
    <n v="0"/>
  </r>
  <r>
    <n v="3279"/>
    <s v="CA-2011-102988"/>
    <x v="2"/>
    <d v="2011-04-05T00:00:00"/>
    <d v="2011-04-09T00:00:00"/>
    <x v="0"/>
    <s v="GM-14695"/>
    <x v="620"/>
    <x v="1"/>
    <s v="United States"/>
    <s v="Alexandria"/>
    <x v="17"/>
    <n v="22304"/>
    <x v="0"/>
    <s v="OFF-PA-10003349"/>
    <x v="1"/>
    <s v="Paper"/>
    <x v="218"/>
    <n v="12.96"/>
    <n v="2"/>
    <n v="0"/>
    <n v="6.3504000000000005"/>
    <s v="Apr"/>
    <x v="41"/>
    <n v="0"/>
  </r>
  <r>
    <n v="3280"/>
    <s v="CA-2011-102988"/>
    <x v="2"/>
    <d v="2011-04-05T00:00:00"/>
    <d v="2011-04-09T00:00:00"/>
    <x v="0"/>
    <s v="GM-14695"/>
    <x v="620"/>
    <x v="1"/>
    <s v="United States"/>
    <s v="Alexandria"/>
    <x v="17"/>
    <n v="22304"/>
    <x v="0"/>
    <s v="OFF-AR-10000127"/>
    <x v="1"/>
    <s v="Art"/>
    <x v="1186"/>
    <n v="22.959999999999997"/>
    <n v="7"/>
    <n v="0"/>
    <n v="6.6583999999999968"/>
    <s v="Apr"/>
    <x v="41"/>
    <n v="0"/>
  </r>
  <r>
    <n v="3281"/>
    <s v="CA-2011-102988"/>
    <x v="2"/>
    <d v="2011-04-05T00:00:00"/>
    <d v="2011-04-09T00:00:00"/>
    <x v="0"/>
    <s v="GM-14695"/>
    <x v="620"/>
    <x v="1"/>
    <s v="United States"/>
    <s v="Alexandria"/>
    <x v="17"/>
    <n v="22304"/>
    <x v="0"/>
    <s v="OFF-SU-10002881"/>
    <x v="1"/>
    <s v="Supplies"/>
    <x v="461"/>
    <n v="4164.0499999999993"/>
    <n v="5"/>
    <n v="0"/>
    <n v="83.281000000000063"/>
    <s v="Apr"/>
    <x v="41"/>
    <n v="0"/>
  </r>
  <r>
    <n v="3282"/>
    <s v="US-2011-117170"/>
    <x v="2"/>
    <d v="2011-09-17T00:00:00"/>
    <d v="2011-09-24T00:00:00"/>
    <x v="1"/>
    <s v="KT-16465"/>
    <x v="446"/>
    <x v="0"/>
    <s v="United States"/>
    <s v="Raleigh"/>
    <x v="3"/>
    <n v="27604"/>
    <x v="0"/>
    <s v="TEC-AC-10001109"/>
    <x v="2"/>
    <s v="Accessories"/>
    <x v="998"/>
    <n v="47.984000000000002"/>
    <n v="2"/>
    <n v="0.2"/>
    <n v="13.195600000000001"/>
    <s v="Sep"/>
    <x v="30"/>
    <n v="1"/>
  </r>
  <r>
    <n v="3283"/>
    <s v="US-2011-117170"/>
    <x v="2"/>
    <d v="2011-09-17T00:00:00"/>
    <d v="2011-09-24T00:00:00"/>
    <x v="1"/>
    <s v="KT-16465"/>
    <x v="446"/>
    <x v="0"/>
    <s v="United States"/>
    <s v="Raleigh"/>
    <x v="3"/>
    <n v="27604"/>
    <x v="0"/>
    <s v="OFF-PA-10000682"/>
    <x v="1"/>
    <s v="Paper"/>
    <x v="859"/>
    <n v="4.6240000000000006"/>
    <n v="1"/>
    <n v="0.2"/>
    <n v="1.6762000000000001"/>
    <s v="Sep"/>
    <x v="30"/>
    <n v="0"/>
  </r>
  <r>
    <n v="3284"/>
    <s v="CA-2011-159478"/>
    <x v="2"/>
    <d v="2011-09-30T00:00:00"/>
    <d v="2011-10-06T00:00:00"/>
    <x v="1"/>
    <s v="MH-17785"/>
    <x v="186"/>
    <x v="1"/>
    <s v="United States"/>
    <s v="New York City"/>
    <x v="15"/>
    <n v="10035"/>
    <x v="3"/>
    <s v="FUR-FU-10000221"/>
    <x v="0"/>
    <s v="Furnishings"/>
    <x v="529"/>
    <n v="15.24"/>
    <n v="3"/>
    <n v="0"/>
    <n v="5.1815999999999995"/>
    <s v="Sep"/>
    <x v="30"/>
    <n v="1"/>
  </r>
  <r>
    <n v="3285"/>
    <s v="CA-2011-103702"/>
    <x v="2"/>
    <d v="2011-09-12T00:00:00"/>
    <d v="2011-09-17T00:00:00"/>
    <x v="1"/>
    <s v="AF-10885"/>
    <x v="314"/>
    <x v="0"/>
    <s v="United States"/>
    <s v="Fairfield"/>
    <x v="24"/>
    <n v="45014"/>
    <x v="3"/>
    <s v="OFF-BI-10002429"/>
    <x v="1"/>
    <s v="Binders"/>
    <x v="467"/>
    <n v="63.924000000000007"/>
    <n v="7"/>
    <n v="0.7"/>
    <n v="-46.877600000000001"/>
    <s v="Sep"/>
    <x v="30"/>
    <n v="1"/>
  </r>
  <r>
    <n v="3286"/>
    <s v="CA-2014-150525"/>
    <x v="3"/>
    <d v="2014-02-21T00:00:00"/>
    <d v="2014-02-26T00:00:00"/>
    <x v="1"/>
    <s v="JP-16135"/>
    <x v="655"/>
    <x v="2"/>
    <s v="United States"/>
    <s v="Muskogee"/>
    <x v="26"/>
    <n v="74403"/>
    <x v="2"/>
    <s v="OFF-AR-10002375"/>
    <x v="1"/>
    <s v="Art"/>
    <x v="823"/>
    <n v="6.56"/>
    <n v="2"/>
    <n v="0"/>
    <n v="1.9023999999999992"/>
    <s v="Feb"/>
    <x v="31"/>
    <n v="1"/>
  </r>
  <r>
    <n v="3287"/>
    <s v="CA-2014-150525"/>
    <x v="3"/>
    <d v="2014-02-21T00:00:00"/>
    <d v="2014-02-26T00:00:00"/>
    <x v="1"/>
    <s v="JP-16135"/>
    <x v="655"/>
    <x v="2"/>
    <s v="United States"/>
    <s v="Muskogee"/>
    <x v="26"/>
    <n v="74403"/>
    <x v="2"/>
    <s v="OFF-AP-10000595"/>
    <x v="1"/>
    <s v="Appliances"/>
    <x v="1496"/>
    <n v="13.11"/>
    <n v="3"/>
    <n v="0"/>
    <n v="3.4086000000000003"/>
    <s v="Feb"/>
    <x v="31"/>
    <n v="0"/>
  </r>
  <r>
    <n v="3288"/>
    <s v="CA-2012-157770"/>
    <x v="1"/>
    <d v="2012-12-13T00:00:00"/>
    <d v="2012-12-15T00:00:00"/>
    <x v="2"/>
    <s v="RD-19585"/>
    <x v="361"/>
    <x v="0"/>
    <s v="United States"/>
    <s v="Temecula"/>
    <x v="1"/>
    <n v="92592"/>
    <x v="1"/>
    <s v="TEC-PH-10001530"/>
    <x v="2"/>
    <s v="Phones"/>
    <x v="752"/>
    <n v="494.37600000000009"/>
    <n v="3"/>
    <n v="0.2"/>
    <n v="49.437599999999975"/>
    <s v="Dec"/>
    <x v="14"/>
    <n v="1"/>
  </r>
  <r>
    <n v="3289"/>
    <s v="CA-2012-157770"/>
    <x v="1"/>
    <d v="2012-12-13T00:00:00"/>
    <d v="2012-12-15T00:00:00"/>
    <x v="2"/>
    <s v="RD-19585"/>
    <x v="361"/>
    <x v="0"/>
    <s v="United States"/>
    <s v="Temecula"/>
    <x v="1"/>
    <n v="92592"/>
    <x v="1"/>
    <s v="OFF-BI-10000050"/>
    <x v="1"/>
    <s v="Binders"/>
    <x v="343"/>
    <n v="29.2"/>
    <n v="5"/>
    <n v="0.2"/>
    <n v="9.8549999999999969"/>
    <s v="Dec"/>
    <x v="14"/>
    <n v="0"/>
  </r>
  <r>
    <n v="3290"/>
    <s v="CA-2012-157770"/>
    <x v="1"/>
    <d v="2012-12-13T00:00:00"/>
    <d v="2012-12-15T00:00:00"/>
    <x v="2"/>
    <s v="RD-19585"/>
    <x v="361"/>
    <x v="0"/>
    <s v="United States"/>
    <s v="Temecula"/>
    <x v="1"/>
    <n v="92592"/>
    <x v="1"/>
    <s v="TEC-AC-10001552"/>
    <x v="2"/>
    <s v="Accessories"/>
    <x v="100"/>
    <n v="248.85000000000002"/>
    <n v="5"/>
    <n v="0"/>
    <n v="27.373499999999993"/>
    <s v="Dec"/>
    <x v="14"/>
    <n v="0"/>
  </r>
  <r>
    <n v="3291"/>
    <s v="CA-2012-157770"/>
    <x v="1"/>
    <d v="2012-12-13T00:00:00"/>
    <d v="2012-12-15T00:00:00"/>
    <x v="2"/>
    <s v="RD-19585"/>
    <x v="361"/>
    <x v="0"/>
    <s v="United States"/>
    <s v="Temecula"/>
    <x v="1"/>
    <n v="92592"/>
    <x v="1"/>
    <s v="TEC-AC-10003399"/>
    <x v="2"/>
    <s v="Accessories"/>
    <x v="1497"/>
    <n v="36.24"/>
    <n v="1"/>
    <n v="0"/>
    <n v="15.220800000000001"/>
    <s v="Dec"/>
    <x v="14"/>
    <n v="0"/>
  </r>
  <r>
    <n v="3292"/>
    <s v="CA-2013-167290"/>
    <x v="0"/>
    <d v="2013-10-31T00:00:00"/>
    <d v="2013-11-05T00:00:00"/>
    <x v="1"/>
    <s v="JF-15295"/>
    <x v="639"/>
    <x v="0"/>
    <s v="United States"/>
    <s v="Sterling Heights"/>
    <x v="12"/>
    <n v="48310"/>
    <x v="2"/>
    <s v="OFF-AR-10004078"/>
    <x v="1"/>
    <s v="Art"/>
    <x v="507"/>
    <n v="11.68"/>
    <n v="2"/>
    <n v="0"/>
    <n v="3.5039999999999996"/>
    <s v="Oct"/>
    <x v="32"/>
    <n v="1"/>
  </r>
  <r>
    <n v="3293"/>
    <s v="CA-2011-106264"/>
    <x v="2"/>
    <d v="2011-12-26T00:00:00"/>
    <d v="2011-12-30T00:00:00"/>
    <x v="1"/>
    <s v="CK-12595"/>
    <x v="242"/>
    <x v="0"/>
    <s v="United States"/>
    <s v="San Diego"/>
    <x v="1"/>
    <n v="92024"/>
    <x v="1"/>
    <s v="OFF-SU-10002189"/>
    <x v="1"/>
    <s v="Supplies"/>
    <x v="167"/>
    <n v="11.91"/>
    <n v="3"/>
    <n v="0"/>
    <n v="0.11909999999999954"/>
    <s v="Dec"/>
    <x v="20"/>
    <n v="1"/>
  </r>
  <r>
    <n v="3294"/>
    <s v="CA-2011-106264"/>
    <x v="2"/>
    <d v="2011-12-26T00:00:00"/>
    <d v="2011-12-30T00:00:00"/>
    <x v="1"/>
    <s v="CK-12595"/>
    <x v="242"/>
    <x v="0"/>
    <s v="United States"/>
    <s v="San Diego"/>
    <x v="1"/>
    <n v="92024"/>
    <x v="1"/>
    <s v="FUR-FU-10001852"/>
    <x v="0"/>
    <s v="Furnishings"/>
    <x v="837"/>
    <n v="3.48"/>
    <n v="2"/>
    <n v="0"/>
    <n v="1.1135999999999999"/>
    <s v="Dec"/>
    <x v="20"/>
    <n v="0"/>
  </r>
  <r>
    <n v="3295"/>
    <s v="CA-2011-138023"/>
    <x v="2"/>
    <d v="2011-08-15T00:00:00"/>
    <d v="2011-08-18T00:00:00"/>
    <x v="2"/>
    <s v="KH-16510"/>
    <x v="168"/>
    <x v="0"/>
    <s v="United States"/>
    <s v="Dallas"/>
    <x v="5"/>
    <n v="75081"/>
    <x v="2"/>
    <s v="OFF-BI-10003638"/>
    <x v="1"/>
    <s v="Binders"/>
    <x v="607"/>
    <n v="30.959999999999994"/>
    <n v="8"/>
    <n v="0.8"/>
    <n v="-52.632000000000019"/>
    <s v="Aug"/>
    <x v="9"/>
    <n v="1"/>
  </r>
  <r>
    <n v="3296"/>
    <s v="CA-2014-113418"/>
    <x v="3"/>
    <d v="2014-10-02T00:00:00"/>
    <d v="2014-10-04T00:00:00"/>
    <x v="2"/>
    <s v="CM-12655"/>
    <x v="475"/>
    <x v="2"/>
    <s v="United States"/>
    <s v="New York City"/>
    <x v="15"/>
    <n v="10035"/>
    <x v="3"/>
    <s v="TEC-MA-10002428"/>
    <x v="2"/>
    <s v="Machines"/>
    <x v="1498"/>
    <n v="1704.89"/>
    <n v="11"/>
    <n v="0"/>
    <n v="767.20049999999992"/>
    <s v="Oct"/>
    <x v="13"/>
    <n v="1"/>
  </r>
  <r>
    <n v="3297"/>
    <s v="US-2012-110569"/>
    <x v="1"/>
    <d v="2012-05-23T00:00:00"/>
    <d v="2012-05-30T00:00:00"/>
    <x v="1"/>
    <s v="EB-13870"/>
    <x v="12"/>
    <x v="0"/>
    <s v="United States"/>
    <s v="Phoenix"/>
    <x v="16"/>
    <n v="85023"/>
    <x v="1"/>
    <s v="OFF-BI-10001036"/>
    <x v="1"/>
    <s v="Binders"/>
    <x v="618"/>
    <n v="19.194000000000003"/>
    <n v="7"/>
    <n v="0.7"/>
    <n v="-12.795999999999999"/>
    <s v="May"/>
    <x v="33"/>
    <n v="1"/>
  </r>
  <r>
    <n v="3298"/>
    <s v="US-2012-110569"/>
    <x v="1"/>
    <d v="2012-05-23T00:00:00"/>
    <d v="2012-05-30T00:00:00"/>
    <x v="1"/>
    <s v="EB-13870"/>
    <x v="12"/>
    <x v="0"/>
    <s v="United States"/>
    <s v="Phoenix"/>
    <x v="16"/>
    <n v="85023"/>
    <x v="1"/>
    <s v="OFF-AP-10004708"/>
    <x v="1"/>
    <s v="Appliances"/>
    <x v="508"/>
    <n v="121.79200000000002"/>
    <n v="4"/>
    <n v="0.2"/>
    <n v="13.701599999999988"/>
    <s v="May"/>
    <x v="33"/>
    <n v="0"/>
  </r>
  <r>
    <n v="3299"/>
    <s v="CA-2014-136308"/>
    <x v="3"/>
    <d v="2014-11-17T00:00:00"/>
    <d v="2014-11-17T00:00:00"/>
    <x v="3"/>
    <s v="MW-18235"/>
    <x v="360"/>
    <x v="1"/>
    <s v="United States"/>
    <s v="San Francisco"/>
    <x v="1"/>
    <n v="94122"/>
    <x v="1"/>
    <s v="TEC-MA-10000488"/>
    <x v="2"/>
    <s v="Machines"/>
    <x v="1129"/>
    <n v="1919.9760000000001"/>
    <n v="3"/>
    <n v="0.2"/>
    <n v="215.99729999999977"/>
    <s v="Nov"/>
    <x v="23"/>
    <n v="1"/>
  </r>
  <r>
    <n v="3300"/>
    <s v="US-2011-159926"/>
    <x v="2"/>
    <d v="2011-11-18T00:00:00"/>
    <d v="2011-11-22T00:00:00"/>
    <x v="1"/>
    <s v="CS-11950"/>
    <x v="229"/>
    <x v="0"/>
    <s v="United States"/>
    <s v="Philadelphia"/>
    <x v="9"/>
    <n v="19140"/>
    <x v="3"/>
    <s v="OFF-BI-10003656"/>
    <x v="1"/>
    <s v="Binders"/>
    <x v="13"/>
    <n v="50.997000000000007"/>
    <n v="1"/>
    <n v="0.7"/>
    <n v="-40.797600000000003"/>
    <s v="Nov"/>
    <x v="7"/>
    <n v="1"/>
  </r>
  <r>
    <n v="3301"/>
    <s v="US-2011-159926"/>
    <x v="2"/>
    <d v="2011-11-18T00:00:00"/>
    <d v="2011-11-22T00:00:00"/>
    <x v="1"/>
    <s v="CS-11950"/>
    <x v="229"/>
    <x v="0"/>
    <s v="United States"/>
    <s v="Philadelphia"/>
    <x v="9"/>
    <n v="19140"/>
    <x v="3"/>
    <s v="OFF-ST-10003656"/>
    <x v="1"/>
    <s v="Storage"/>
    <x v="82"/>
    <n v="76.792000000000002"/>
    <n v="1"/>
    <n v="0.2"/>
    <n v="-16.318300000000001"/>
    <s v="Nov"/>
    <x v="7"/>
    <n v="0"/>
  </r>
  <r>
    <n v="3302"/>
    <s v="US-2011-159926"/>
    <x v="2"/>
    <d v="2011-11-18T00:00:00"/>
    <d v="2011-11-22T00:00:00"/>
    <x v="1"/>
    <s v="CS-11950"/>
    <x v="229"/>
    <x v="0"/>
    <s v="United States"/>
    <s v="Philadelphia"/>
    <x v="9"/>
    <n v="19140"/>
    <x v="3"/>
    <s v="TEC-PH-10001128"/>
    <x v="2"/>
    <s v="Phones"/>
    <x v="1499"/>
    <n v="539.96399999999994"/>
    <n v="6"/>
    <n v="0.4"/>
    <n v="-107.99280000000002"/>
    <s v="Nov"/>
    <x v="7"/>
    <n v="0"/>
  </r>
  <r>
    <n v="3303"/>
    <s v="US-2011-159926"/>
    <x v="2"/>
    <d v="2011-11-18T00:00:00"/>
    <d v="2011-11-22T00:00:00"/>
    <x v="1"/>
    <s v="CS-11950"/>
    <x v="229"/>
    <x v="0"/>
    <s v="United States"/>
    <s v="Philadelphia"/>
    <x v="9"/>
    <n v="19140"/>
    <x v="3"/>
    <s v="FUR-FU-10001473"/>
    <x v="0"/>
    <s v="Furnishings"/>
    <x v="1244"/>
    <n v="60.311999999999998"/>
    <n v="3"/>
    <n v="0.2"/>
    <n v="5.2773000000000003"/>
    <s v="Nov"/>
    <x v="7"/>
    <n v="0"/>
  </r>
  <r>
    <n v="3304"/>
    <s v="US-2011-159926"/>
    <x v="2"/>
    <d v="2011-11-18T00:00:00"/>
    <d v="2011-11-22T00:00:00"/>
    <x v="1"/>
    <s v="CS-11950"/>
    <x v="229"/>
    <x v="0"/>
    <s v="United States"/>
    <s v="Philadelphia"/>
    <x v="9"/>
    <n v="19140"/>
    <x v="3"/>
    <s v="OFF-BI-10004656"/>
    <x v="1"/>
    <s v="Binders"/>
    <x v="855"/>
    <n v="1.9440000000000004"/>
    <n v="3"/>
    <n v="0.7"/>
    <n v="-1.4255999999999998"/>
    <s v="Nov"/>
    <x v="7"/>
    <n v="0"/>
  </r>
  <r>
    <n v="3305"/>
    <s v="CA-2011-104738"/>
    <x v="2"/>
    <d v="2011-12-30T00:00:00"/>
    <d v="2012-01-01T00:00:00"/>
    <x v="0"/>
    <s v="SP-20620"/>
    <x v="407"/>
    <x v="1"/>
    <s v="United States"/>
    <s v="Laredo"/>
    <x v="5"/>
    <n v="78041"/>
    <x v="2"/>
    <s v="OFF-EN-10004955"/>
    <x v="1"/>
    <s v="Envelopes"/>
    <x v="881"/>
    <n v="12.984000000000002"/>
    <n v="3"/>
    <n v="0.2"/>
    <n v="4.7066999999999997"/>
    <s v="Dec"/>
    <x v="20"/>
    <n v="1"/>
  </r>
  <r>
    <n v="3306"/>
    <s v="CA-2011-104738"/>
    <x v="2"/>
    <d v="2011-12-30T00:00:00"/>
    <d v="2012-01-01T00:00:00"/>
    <x v="0"/>
    <s v="SP-20620"/>
    <x v="407"/>
    <x v="1"/>
    <s v="United States"/>
    <s v="Laredo"/>
    <x v="5"/>
    <n v="78041"/>
    <x v="2"/>
    <s v="TEC-PH-10002468"/>
    <x v="2"/>
    <s v="Phones"/>
    <x v="1210"/>
    <n v="217.58400000000003"/>
    <n v="2"/>
    <n v="0.2"/>
    <n v="19.03860000000001"/>
    <s v="Dec"/>
    <x v="20"/>
    <n v="0"/>
  </r>
  <r>
    <n v="3307"/>
    <s v="CA-2011-104738"/>
    <x v="2"/>
    <d v="2011-12-30T00:00:00"/>
    <d v="2012-01-01T00:00:00"/>
    <x v="0"/>
    <s v="SP-20620"/>
    <x v="407"/>
    <x v="1"/>
    <s v="United States"/>
    <s v="Laredo"/>
    <x v="5"/>
    <n v="78041"/>
    <x v="2"/>
    <s v="TEC-PH-10000576"/>
    <x v="2"/>
    <s v="Phones"/>
    <x v="807"/>
    <n v="328.77600000000007"/>
    <n v="3"/>
    <n v="0.2"/>
    <n v="28.767899999999997"/>
    <s v="Dec"/>
    <x v="20"/>
    <n v="0"/>
  </r>
  <r>
    <n v="3308"/>
    <s v="CA-2011-104738"/>
    <x v="2"/>
    <d v="2011-12-30T00:00:00"/>
    <d v="2012-01-01T00:00:00"/>
    <x v="0"/>
    <s v="SP-20620"/>
    <x v="407"/>
    <x v="1"/>
    <s v="United States"/>
    <s v="Laredo"/>
    <x v="5"/>
    <n v="78041"/>
    <x v="2"/>
    <s v="OFF-BI-10002160"/>
    <x v="1"/>
    <s v="Binders"/>
    <x v="312"/>
    <n v="2.2859999999999996"/>
    <n v="3"/>
    <n v="0.8"/>
    <n v="-3.6576000000000004"/>
    <s v="Dec"/>
    <x v="20"/>
    <n v="0"/>
  </r>
  <r>
    <n v="3309"/>
    <s v="CA-2011-104738"/>
    <x v="2"/>
    <d v="2011-12-30T00:00:00"/>
    <d v="2012-01-01T00:00:00"/>
    <x v="0"/>
    <s v="SP-20620"/>
    <x v="407"/>
    <x v="1"/>
    <s v="United States"/>
    <s v="Laredo"/>
    <x v="5"/>
    <n v="78041"/>
    <x v="2"/>
    <s v="TEC-AC-10003628"/>
    <x v="2"/>
    <s v="Accessories"/>
    <x v="244"/>
    <n v="47.984000000000002"/>
    <n v="2"/>
    <n v="0.2"/>
    <n v="14.395200000000004"/>
    <s v="Dec"/>
    <x v="20"/>
    <n v="0"/>
  </r>
  <r>
    <n v="3310"/>
    <s v="CA-2012-144386"/>
    <x v="1"/>
    <d v="2012-11-05T00:00:00"/>
    <d v="2012-11-11T00:00:00"/>
    <x v="1"/>
    <s v="GT-14635"/>
    <x v="265"/>
    <x v="1"/>
    <s v="United States"/>
    <s v="New York City"/>
    <x v="15"/>
    <n v="10009"/>
    <x v="3"/>
    <s v="OFF-BI-10001116"/>
    <x v="1"/>
    <s v="Binders"/>
    <x v="1066"/>
    <n v="25.344000000000001"/>
    <n v="6"/>
    <n v="0.2"/>
    <n v="8.8704000000000018"/>
    <s v="Nov"/>
    <x v="6"/>
    <n v="1"/>
  </r>
  <r>
    <n v="3311"/>
    <s v="CA-2013-111416"/>
    <x v="0"/>
    <d v="2013-09-18T00:00:00"/>
    <d v="2013-09-23T00:00:00"/>
    <x v="1"/>
    <s v="LW-17215"/>
    <x v="560"/>
    <x v="0"/>
    <s v="United States"/>
    <s v="New York City"/>
    <x v="15"/>
    <n v="10035"/>
    <x v="3"/>
    <s v="OFF-BI-10002026"/>
    <x v="1"/>
    <s v="Binders"/>
    <x v="903"/>
    <n v="232.40000000000003"/>
    <n v="5"/>
    <n v="0.2"/>
    <n v="78.434999999999988"/>
    <s v="Sep"/>
    <x v="21"/>
    <n v="1"/>
  </r>
  <r>
    <n v="3312"/>
    <s v="CA-2013-162747"/>
    <x v="0"/>
    <d v="2013-03-21T00:00:00"/>
    <d v="2013-03-26T00:00:00"/>
    <x v="0"/>
    <s v="AH-10030"/>
    <x v="692"/>
    <x v="1"/>
    <s v="United States"/>
    <s v="Gulfport"/>
    <x v="35"/>
    <n v="39503"/>
    <x v="0"/>
    <s v="FUR-FU-10003691"/>
    <x v="0"/>
    <s v="Furnishings"/>
    <x v="877"/>
    <n v="86.45"/>
    <n v="7"/>
    <n v="0"/>
    <n v="38.038000000000004"/>
    <s v="Mar"/>
    <x v="17"/>
    <n v="1"/>
  </r>
  <r>
    <n v="3313"/>
    <s v="US-2011-133130"/>
    <x v="2"/>
    <d v="2011-09-27T00:00:00"/>
    <d v="2011-10-01T00:00:00"/>
    <x v="1"/>
    <s v="TH-21100"/>
    <x v="513"/>
    <x v="0"/>
    <s v="United States"/>
    <s v="San Diego"/>
    <x v="1"/>
    <n v="92037"/>
    <x v="1"/>
    <s v="FUR-CH-10002602"/>
    <x v="0"/>
    <s v="Chairs"/>
    <x v="288"/>
    <n v="603.91999999999996"/>
    <n v="5"/>
    <n v="0.2"/>
    <n v="45.294000000000011"/>
    <s v="Sep"/>
    <x v="30"/>
    <n v="1"/>
  </r>
  <r>
    <n v="3314"/>
    <s v="US-2011-133130"/>
    <x v="2"/>
    <d v="2011-09-27T00:00:00"/>
    <d v="2011-10-01T00:00:00"/>
    <x v="1"/>
    <s v="TH-21100"/>
    <x v="513"/>
    <x v="0"/>
    <s v="United States"/>
    <s v="San Diego"/>
    <x v="1"/>
    <n v="92037"/>
    <x v="1"/>
    <s v="OFF-PA-10000675"/>
    <x v="1"/>
    <s v="Paper"/>
    <x v="1106"/>
    <n v="81.98"/>
    <n v="2"/>
    <n v="0"/>
    <n v="40.170200000000001"/>
    <s v="Sep"/>
    <x v="30"/>
    <n v="0"/>
  </r>
  <r>
    <n v="3315"/>
    <s v="CA-2014-169978"/>
    <x v="3"/>
    <d v="2014-12-25T00:00:00"/>
    <d v="2014-12-29T00:00:00"/>
    <x v="1"/>
    <s v="HG-15025"/>
    <x v="643"/>
    <x v="0"/>
    <s v="United States"/>
    <s v="Oceanside"/>
    <x v="15"/>
    <n v="11572"/>
    <x v="3"/>
    <s v="FUR-CH-10002602"/>
    <x v="0"/>
    <s v="Chairs"/>
    <x v="288"/>
    <n v="271.76400000000001"/>
    <n v="2"/>
    <n v="0.1"/>
    <n v="48.313600000000008"/>
    <s v="Dec"/>
    <x v="22"/>
    <n v="1"/>
  </r>
  <r>
    <n v="3316"/>
    <s v="CA-2014-169978"/>
    <x v="3"/>
    <d v="2014-12-25T00:00:00"/>
    <d v="2014-12-29T00:00:00"/>
    <x v="1"/>
    <s v="HG-15025"/>
    <x v="643"/>
    <x v="0"/>
    <s v="United States"/>
    <s v="Oceanside"/>
    <x v="15"/>
    <n v="11572"/>
    <x v="3"/>
    <s v="OFF-BI-10001900"/>
    <x v="1"/>
    <s v="Binders"/>
    <x v="1099"/>
    <n v="14.376000000000001"/>
    <n v="3"/>
    <n v="0.2"/>
    <n v="4.8518999999999997"/>
    <s v="Dec"/>
    <x v="22"/>
    <n v="0"/>
  </r>
  <r>
    <n v="3317"/>
    <s v="CA-2014-161739"/>
    <x v="3"/>
    <d v="2014-11-11T00:00:00"/>
    <d v="2014-11-16T00:00:00"/>
    <x v="0"/>
    <s v="EB-13750"/>
    <x v="494"/>
    <x v="1"/>
    <s v="United States"/>
    <s v="Round Rock"/>
    <x v="5"/>
    <n v="78664"/>
    <x v="2"/>
    <s v="FUR-FU-10001468"/>
    <x v="0"/>
    <s v="Furnishings"/>
    <x v="1280"/>
    <n v="341.96"/>
    <n v="5"/>
    <n v="0.6"/>
    <n v="-427.45000000000005"/>
    <s v="Nov"/>
    <x v="23"/>
    <n v="1"/>
  </r>
  <r>
    <n v="3318"/>
    <s v="CA-2012-165057"/>
    <x v="1"/>
    <d v="2012-09-11T00:00:00"/>
    <d v="2012-09-15T00:00:00"/>
    <x v="1"/>
    <s v="SC-20725"/>
    <x v="56"/>
    <x v="0"/>
    <s v="United States"/>
    <s v="Redlands"/>
    <x v="1"/>
    <n v="92374"/>
    <x v="1"/>
    <s v="OFF-AR-10004648"/>
    <x v="1"/>
    <s v="Art"/>
    <x v="620"/>
    <n v="181.35"/>
    <n v="9"/>
    <n v="0"/>
    <n v="48.964500000000001"/>
    <s v="Sep"/>
    <x v="11"/>
    <n v="1"/>
  </r>
  <r>
    <n v="3319"/>
    <s v="CA-2012-165057"/>
    <x v="1"/>
    <d v="2012-09-11T00:00:00"/>
    <d v="2012-09-15T00:00:00"/>
    <x v="1"/>
    <s v="SC-20725"/>
    <x v="56"/>
    <x v="0"/>
    <s v="United States"/>
    <s v="Redlands"/>
    <x v="1"/>
    <n v="92374"/>
    <x v="1"/>
    <s v="OFF-LA-10003190"/>
    <x v="1"/>
    <s v="Labels"/>
    <x v="1163"/>
    <n v="8.64"/>
    <n v="3"/>
    <n v="0"/>
    <n v="4.2336"/>
    <s v="Sep"/>
    <x v="11"/>
    <n v="0"/>
  </r>
  <r>
    <n v="3320"/>
    <s v="CA-2011-134551"/>
    <x v="2"/>
    <d v="2011-12-20T00:00:00"/>
    <d v="2011-12-25T00:00:00"/>
    <x v="1"/>
    <s v="TS-21505"/>
    <x v="700"/>
    <x v="0"/>
    <s v="United States"/>
    <s v="Columbia"/>
    <x v="18"/>
    <n v="38401"/>
    <x v="0"/>
    <s v="OFF-AP-10004868"/>
    <x v="1"/>
    <s v="Appliances"/>
    <x v="1018"/>
    <n v="43.512"/>
    <n v="7"/>
    <n v="0.2"/>
    <n v="3.8073000000000015"/>
    <s v="Dec"/>
    <x v="20"/>
    <n v="1"/>
  </r>
  <r>
    <n v="3321"/>
    <s v="CA-2011-134551"/>
    <x v="2"/>
    <d v="2011-12-20T00:00:00"/>
    <d v="2011-12-25T00:00:00"/>
    <x v="1"/>
    <s v="TS-21505"/>
    <x v="700"/>
    <x v="0"/>
    <s v="United States"/>
    <s v="Columbia"/>
    <x v="18"/>
    <n v="38401"/>
    <x v="0"/>
    <s v="FUR-CH-10004287"/>
    <x v="0"/>
    <s v="Chairs"/>
    <x v="156"/>
    <n v="662.88"/>
    <n v="3"/>
    <n v="0.2"/>
    <n v="74.573999999999955"/>
    <s v="Dec"/>
    <x v="20"/>
    <n v="0"/>
  </r>
  <r>
    <n v="3322"/>
    <s v="CA-2011-134551"/>
    <x v="2"/>
    <d v="2011-12-20T00:00:00"/>
    <d v="2011-12-25T00:00:00"/>
    <x v="1"/>
    <s v="TS-21505"/>
    <x v="700"/>
    <x v="0"/>
    <s v="United States"/>
    <s v="Columbia"/>
    <x v="18"/>
    <n v="38401"/>
    <x v="0"/>
    <s v="OFF-PA-10002689"/>
    <x v="1"/>
    <s v="Paper"/>
    <x v="1057"/>
    <n v="25.920000000000005"/>
    <n v="5"/>
    <n v="0.2"/>
    <n v="9.0719999999999992"/>
    <s v="Dec"/>
    <x v="20"/>
    <n v="0"/>
  </r>
  <r>
    <n v="3323"/>
    <s v="CA-2012-120810"/>
    <x v="1"/>
    <d v="2012-07-23T00:00:00"/>
    <d v="2012-07-27T00:00:00"/>
    <x v="1"/>
    <s v="TH-21550"/>
    <x v="274"/>
    <x v="2"/>
    <s v="United States"/>
    <s v="New York City"/>
    <x v="15"/>
    <n v="10009"/>
    <x v="3"/>
    <s v="OFF-AP-10002892"/>
    <x v="1"/>
    <s v="Appliances"/>
    <x v="9"/>
    <n v="68.94"/>
    <n v="3"/>
    <n v="0"/>
    <n v="20.681999999999995"/>
    <s v="Jul"/>
    <x v="38"/>
    <n v="1"/>
  </r>
  <r>
    <n v="3324"/>
    <s v="CA-2012-120810"/>
    <x v="1"/>
    <d v="2012-07-23T00:00:00"/>
    <d v="2012-07-27T00:00:00"/>
    <x v="1"/>
    <s v="TH-21550"/>
    <x v="274"/>
    <x v="2"/>
    <s v="United States"/>
    <s v="New York City"/>
    <x v="15"/>
    <n v="10009"/>
    <x v="3"/>
    <s v="FUR-FU-10002253"/>
    <x v="0"/>
    <s v="Furnishings"/>
    <x v="587"/>
    <n v="128.82"/>
    <n v="3"/>
    <n v="0"/>
    <n v="50.239800000000002"/>
    <s v="Jul"/>
    <x v="38"/>
    <n v="0"/>
  </r>
  <r>
    <n v="3325"/>
    <s v="CA-2011-165309"/>
    <x v="2"/>
    <d v="2011-11-11T00:00:00"/>
    <d v="2011-11-15T00:00:00"/>
    <x v="1"/>
    <s v="KD-16270"/>
    <x v="30"/>
    <x v="0"/>
    <s v="United States"/>
    <s v="Houston"/>
    <x v="5"/>
    <n v="77095"/>
    <x v="2"/>
    <s v="OFF-BI-10001359"/>
    <x v="1"/>
    <s v="Binders"/>
    <x v="1153"/>
    <n v="896.98999999999978"/>
    <n v="5"/>
    <n v="0.8"/>
    <n v="-1480.0335000000009"/>
    <s v="Nov"/>
    <x v="7"/>
    <n v="1"/>
  </r>
  <r>
    <n v="3326"/>
    <s v="CA-2011-165309"/>
    <x v="2"/>
    <d v="2011-11-11T00:00:00"/>
    <d v="2011-11-15T00:00:00"/>
    <x v="1"/>
    <s v="KD-16270"/>
    <x v="30"/>
    <x v="0"/>
    <s v="United States"/>
    <s v="Houston"/>
    <x v="5"/>
    <n v="77095"/>
    <x v="2"/>
    <s v="OFF-BI-10001267"/>
    <x v="1"/>
    <s v="Binders"/>
    <x v="1466"/>
    <n v="1.2339999999999998"/>
    <n v="1"/>
    <n v="0.8"/>
    <n v="-1.9744000000000002"/>
    <s v="Nov"/>
    <x v="7"/>
    <n v="0"/>
  </r>
  <r>
    <n v="3327"/>
    <s v="CA-2011-165309"/>
    <x v="2"/>
    <d v="2011-11-11T00:00:00"/>
    <d v="2011-11-15T00:00:00"/>
    <x v="1"/>
    <s v="KD-16270"/>
    <x v="30"/>
    <x v="0"/>
    <s v="United States"/>
    <s v="Houston"/>
    <x v="5"/>
    <n v="77095"/>
    <x v="2"/>
    <s v="OFF-AR-10003582"/>
    <x v="1"/>
    <s v="Art"/>
    <x v="1451"/>
    <n v="67.56"/>
    <n v="3"/>
    <n v="0.2"/>
    <n v="6.7560000000000038"/>
    <s v="Nov"/>
    <x v="7"/>
    <n v="0"/>
  </r>
  <r>
    <n v="3328"/>
    <s v="CA-2011-165309"/>
    <x v="2"/>
    <d v="2011-11-11T00:00:00"/>
    <d v="2011-11-15T00:00:00"/>
    <x v="1"/>
    <s v="KD-16270"/>
    <x v="30"/>
    <x v="0"/>
    <s v="United States"/>
    <s v="Houston"/>
    <x v="5"/>
    <n v="77095"/>
    <x v="2"/>
    <s v="OFF-PA-10003724"/>
    <x v="1"/>
    <s v="Paper"/>
    <x v="357"/>
    <n v="21.720000000000002"/>
    <n v="5"/>
    <n v="0.2"/>
    <n v="7.8734999999999991"/>
    <s v="Nov"/>
    <x v="7"/>
    <n v="0"/>
  </r>
  <r>
    <n v="3329"/>
    <s v="CA-2011-165309"/>
    <x v="2"/>
    <d v="2011-11-11T00:00:00"/>
    <d v="2011-11-15T00:00:00"/>
    <x v="1"/>
    <s v="KD-16270"/>
    <x v="30"/>
    <x v="0"/>
    <s v="United States"/>
    <s v="Houston"/>
    <x v="5"/>
    <n v="77095"/>
    <x v="2"/>
    <s v="OFF-PA-10001033"/>
    <x v="1"/>
    <s v="Paper"/>
    <x v="1500"/>
    <n v="262.33600000000001"/>
    <n v="8"/>
    <n v="0.2"/>
    <n v="95.096800000000002"/>
    <s v="Nov"/>
    <x v="7"/>
    <n v="0"/>
  </r>
  <r>
    <n v="3330"/>
    <s v="CA-2011-165309"/>
    <x v="2"/>
    <d v="2011-11-11T00:00:00"/>
    <d v="2011-11-15T00:00:00"/>
    <x v="1"/>
    <s v="KD-16270"/>
    <x v="30"/>
    <x v="0"/>
    <s v="United States"/>
    <s v="Houston"/>
    <x v="5"/>
    <n v="77095"/>
    <x v="2"/>
    <s v="TEC-PH-10003505"/>
    <x v="2"/>
    <s v="Phones"/>
    <x v="901"/>
    <n v="148.47999999999999"/>
    <n v="2"/>
    <n v="0.2"/>
    <n v="16.703999999999986"/>
    <s v="Nov"/>
    <x v="7"/>
    <n v="0"/>
  </r>
  <r>
    <n v="3331"/>
    <s v="CA-2011-165309"/>
    <x v="2"/>
    <d v="2011-11-11T00:00:00"/>
    <d v="2011-11-15T00:00:00"/>
    <x v="1"/>
    <s v="KD-16270"/>
    <x v="30"/>
    <x v="0"/>
    <s v="United States"/>
    <s v="Houston"/>
    <x v="5"/>
    <n v="77095"/>
    <x v="2"/>
    <s v="TEC-PH-10004959"/>
    <x v="2"/>
    <s v="Phones"/>
    <x v="1139"/>
    <n v="241.17599999999999"/>
    <n v="3"/>
    <n v="0.2"/>
    <n v="15.07350000000001"/>
    <s v="Nov"/>
    <x v="7"/>
    <n v="0"/>
  </r>
  <r>
    <n v="3332"/>
    <s v="CA-2014-122595"/>
    <x v="3"/>
    <d v="2014-12-15T00:00:00"/>
    <d v="2014-12-21T00:00:00"/>
    <x v="1"/>
    <s v="GM-14455"/>
    <x v="39"/>
    <x v="2"/>
    <s v="United States"/>
    <s v="Chicago"/>
    <x v="10"/>
    <n v="60653"/>
    <x v="2"/>
    <s v="TEC-AC-10000474"/>
    <x v="2"/>
    <s v="Accessories"/>
    <x v="1501"/>
    <n v="227.976"/>
    <n v="3"/>
    <n v="0.2"/>
    <n v="28.496999999999957"/>
    <s v="Dec"/>
    <x v="22"/>
    <n v="1"/>
  </r>
  <r>
    <n v="3333"/>
    <s v="CA-2014-122595"/>
    <x v="3"/>
    <d v="2014-12-15T00:00:00"/>
    <d v="2014-12-21T00:00:00"/>
    <x v="1"/>
    <s v="GM-14455"/>
    <x v="39"/>
    <x v="2"/>
    <s v="United States"/>
    <s v="Chicago"/>
    <x v="10"/>
    <n v="60653"/>
    <x v="2"/>
    <s v="TEC-PH-10003095"/>
    <x v="2"/>
    <s v="Phones"/>
    <x v="1491"/>
    <n v="52.679999999999993"/>
    <n v="3"/>
    <n v="0.2"/>
    <n v="19.754999999999999"/>
    <s v="Dec"/>
    <x v="22"/>
    <n v="0"/>
  </r>
  <r>
    <n v="3334"/>
    <s v="CA-2014-122595"/>
    <x v="3"/>
    <d v="2014-12-15T00:00:00"/>
    <d v="2014-12-21T00:00:00"/>
    <x v="1"/>
    <s v="GM-14455"/>
    <x v="39"/>
    <x v="2"/>
    <s v="United States"/>
    <s v="Chicago"/>
    <x v="10"/>
    <n v="60653"/>
    <x v="2"/>
    <s v="FUR-FU-10002963"/>
    <x v="0"/>
    <s v="Furnishings"/>
    <x v="1502"/>
    <n v="2.032"/>
    <n v="1"/>
    <n v="0.6"/>
    <n v="-1.3208000000000002"/>
    <s v="Dec"/>
    <x v="22"/>
    <n v="0"/>
  </r>
  <r>
    <n v="3335"/>
    <s v="US-2014-109253"/>
    <x v="3"/>
    <d v="2014-08-22T00:00:00"/>
    <d v="2014-08-23T00:00:00"/>
    <x v="2"/>
    <s v="PR-18880"/>
    <x v="701"/>
    <x v="0"/>
    <s v="United States"/>
    <s v="Oakland"/>
    <x v="1"/>
    <n v="94601"/>
    <x v="1"/>
    <s v="OFF-AR-10000203"/>
    <x v="1"/>
    <s v="Art"/>
    <x v="777"/>
    <n v="17.12"/>
    <n v="4"/>
    <n v="0"/>
    <n v="4.9647999999999985"/>
    <s v="Aug"/>
    <x v="43"/>
    <n v="1"/>
  </r>
  <r>
    <n v="3336"/>
    <s v="US-2014-109253"/>
    <x v="3"/>
    <d v="2014-08-22T00:00:00"/>
    <d v="2014-08-23T00:00:00"/>
    <x v="2"/>
    <s v="PR-18880"/>
    <x v="701"/>
    <x v="0"/>
    <s v="United States"/>
    <s v="Oakland"/>
    <x v="1"/>
    <n v="94601"/>
    <x v="1"/>
    <s v="TEC-PH-10004667"/>
    <x v="2"/>
    <s v="Phones"/>
    <x v="519"/>
    <n v="431.96800000000007"/>
    <n v="4"/>
    <n v="0.2"/>
    <n v="37.797199999999975"/>
    <s v="Aug"/>
    <x v="43"/>
    <n v="0"/>
  </r>
  <r>
    <n v="3337"/>
    <s v="US-2014-109253"/>
    <x v="3"/>
    <d v="2014-08-22T00:00:00"/>
    <d v="2014-08-23T00:00:00"/>
    <x v="2"/>
    <s v="PR-18880"/>
    <x v="701"/>
    <x v="0"/>
    <s v="United States"/>
    <s v="Oakland"/>
    <x v="1"/>
    <n v="94601"/>
    <x v="1"/>
    <s v="FUR-FU-10000193"/>
    <x v="0"/>
    <s v="Furnishings"/>
    <x v="1503"/>
    <n v="129.91999999999999"/>
    <n v="4"/>
    <n v="0"/>
    <n v="10.393599999999992"/>
    <s v="Aug"/>
    <x v="43"/>
    <n v="0"/>
  </r>
  <r>
    <n v="3338"/>
    <s v="US-2014-109253"/>
    <x v="3"/>
    <d v="2014-08-22T00:00:00"/>
    <d v="2014-08-23T00:00:00"/>
    <x v="2"/>
    <s v="PR-18880"/>
    <x v="701"/>
    <x v="0"/>
    <s v="United States"/>
    <s v="Oakland"/>
    <x v="1"/>
    <n v="94601"/>
    <x v="1"/>
    <s v="FUR-TA-10001539"/>
    <x v="0"/>
    <s v="Tables"/>
    <x v="10"/>
    <n v="568.72800000000007"/>
    <n v="3"/>
    <n v="0.2"/>
    <n v="28.436399999999935"/>
    <s v="Aug"/>
    <x v="43"/>
    <n v="0"/>
  </r>
  <r>
    <n v="3339"/>
    <s v="US-2014-109253"/>
    <x v="3"/>
    <d v="2014-08-22T00:00:00"/>
    <d v="2014-08-23T00:00:00"/>
    <x v="2"/>
    <s v="PR-18880"/>
    <x v="701"/>
    <x v="0"/>
    <s v="United States"/>
    <s v="Oakland"/>
    <x v="1"/>
    <n v="94601"/>
    <x v="1"/>
    <s v="OFF-BI-10000962"/>
    <x v="1"/>
    <s v="Binders"/>
    <x v="1504"/>
    <n v="117.14400000000001"/>
    <n v="9"/>
    <n v="0.2"/>
    <n v="42.464699999999993"/>
    <s v="Aug"/>
    <x v="43"/>
    <n v="0"/>
  </r>
  <r>
    <n v="3340"/>
    <s v="US-2014-109253"/>
    <x v="3"/>
    <d v="2014-08-22T00:00:00"/>
    <d v="2014-08-23T00:00:00"/>
    <x v="2"/>
    <s v="PR-18880"/>
    <x v="701"/>
    <x v="0"/>
    <s v="United States"/>
    <s v="Oakland"/>
    <x v="1"/>
    <n v="94601"/>
    <x v="1"/>
    <s v="OFF-AP-10002867"/>
    <x v="1"/>
    <s v="Appliances"/>
    <x v="1505"/>
    <n v="203.52"/>
    <n v="3"/>
    <n v="0"/>
    <n v="54.950400000000002"/>
    <s v="Aug"/>
    <x v="43"/>
    <n v="0"/>
  </r>
  <r>
    <n v="3341"/>
    <s v="US-2014-109253"/>
    <x v="3"/>
    <d v="2014-08-22T00:00:00"/>
    <d v="2014-08-23T00:00:00"/>
    <x v="2"/>
    <s v="PR-18880"/>
    <x v="701"/>
    <x v="0"/>
    <s v="United States"/>
    <s v="Oakland"/>
    <x v="1"/>
    <n v="94601"/>
    <x v="1"/>
    <s v="OFF-LA-10001158"/>
    <x v="1"/>
    <s v="Labels"/>
    <x v="319"/>
    <n v="51.75"/>
    <n v="5"/>
    <n v="0"/>
    <n v="24.84"/>
    <s v="Aug"/>
    <x v="43"/>
    <n v="0"/>
  </r>
  <r>
    <n v="3342"/>
    <s v="CA-2013-145982"/>
    <x v="0"/>
    <d v="2013-08-28T00:00:00"/>
    <d v="2013-09-02T00:00:00"/>
    <x v="0"/>
    <s v="TB-21055"/>
    <x v="26"/>
    <x v="0"/>
    <s v="United States"/>
    <s v="Quincy"/>
    <x v="31"/>
    <n v="2169"/>
    <x v="3"/>
    <s v="OFF-PA-10000675"/>
    <x v="1"/>
    <s v="Paper"/>
    <x v="1106"/>
    <n v="122.97"/>
    <n v="3"/>
    <n v="0"/>
    <n v="60.255300000000005"/>
    <s v="Aug"/>
    <x v="28"/>
    <n v="1"/>
  </r>
  <r>
    <n v="3343"/>
    <s v="CA-2013-145982"/>
    <x v="0"/>
    <d v="2013-08-28T00:00:00"/>
    <d v="2013-09-02T00:00:00"/>
    <x v="0"/>
    <s v="TB-21055"/>
    <x v="26"/>
    <x v="0"/>
    <s v="United States"/>
    <s v="Quincy"/>
    <x v="31"/>
    <n v="2169"/>
    <x v="3"/>
    <s v="FUR-TA-10001307"/>
    <x v="0"/>
    <s v="Tables"/>
    <x v="1090"/>
    <n v="244.61499999999998"/>
    <n v="1"/>
    <n v="0.3"/>
    <n v="20.966999999999999"/>
    <s v="Aug"/>
    <x v="28"/>
    <n v="0"/>
  </r>
  <r>
    <n v="3344"/>
    <s v="CA-2013-145982"/>
    <x v="0"/>
    <d v="2013-08-28T00:00:00"/>
    <d v="2013-09-02T00:00:00"/>
    <x v="0"/>
    <s v="TB-21055"/>
    <x v="26"/>
    <x v="0"/>
    <s v="United States"/>
    <s v="Quincy"/>
    <x v="31"/>
    <n v="2169"/>
    <x v="3"/>
    <s v="TEC-PH-10000011"/>
    <x v="2"/>
    <s v="Phones"/>
    <x v="220"/>
    <n v="59.97"/>
    <n v="3"/>
    <n v="0"/>
    <n v="28.785599999999995"/>
    <s v="Aug"/>
    <x v="28"/>
    <n v="0"/>
  </r>
  <r>
    <n v="3345"/>
    <s v="CA-2013-145982"/>
    <x v="0"/>
    <d v="2013-08-28T00:00:00"/>
    <d v="2013-09-02T00:00:00"/>
    <x v="0"/>
    <s v="TB-21055"/>
    <x v="26"/>
    <x v="0"/>
    <s v="United States"/>
    <s v="Quincy"/>
    <x v="31"/>
    <n v="2169"/>
    <x v="3"/>
    <s v="OFF-PA-10002666"/>
    <x v="1"/>
    <s v="Paper"/>
    <x v="186"/>
    <n v="81.540000000000006"/>
    <n v="9"/>
    <n v="0"/>
    <n v="36.692999999999998"/>
    <s v="Aug"/>
    <x v="28"/>
    <n v="0"/>
  </r>
  <r>
    <n v="3346"/>
    <s v="CA-2013-145982"/>
    <x v="0"/>
    <d v="2013-08-28T00:00:00"/>
    <d v="2013-09-02T00:00:00"/>
    <x v="0"/>
    <s v="TB-21055"/>
    <x v="26"/>
    <x v="0"/>
    <s v="United States"/>
    <s v="Quincy"/>
    <x v="31"/>
    <n v="2169"/>
    <x v="3"/>
    <s v="OFF-FA-10000735"/>
    <x v="1"/>
    <s v="Fasteners"/>
    <x v="33"/>
    <n v="11.68"/>
    <n v="4"/>
    <n v="0"/>
    <n v="5.2559999999999993"/>
    <s v="Aug"/>
    <x v="28"/>
    <n v="0"/>
  </r>
  <r>
    <n v="3347"/>
    <s v="CA-2013-145982"/>
    <x v="0"/>
    <d v="2013-08-28T00:00:00"/>
    <d v="2013-09-02T00:00:00"/>
    <x v="0"/>
    <s v="TB-21055"/>
    <x v="26"/>
    <x v="0"/>
    <s v="United States"/>
    <s v="Quincy"/>
    <x v="31"/>
    <n v="2169"/>
    <x v="3"/>
    <s v="OFF-BI-10000174"/>
    <x v="1"/>
    <s v="Binders"/>
    <x v="1435"/>
    <n v="29"/>
    <n v="5"/>
    <n v="0"/>
    <n v="13.919999999999998"/>
    <s v="Aug"/>
    <x v="28"/>
    <n v="0"/>
  </r>
  <r>
    <n v="3348"/>
    <s v="CA-2012-112011"/>
    <x v="1"/>
    <d v="2012-08-13T00:00:00"/>
    <d v="2012-08-20T00:00:00"/>
    <x v="1"/>
    <s v="ON-18715"/>
    <x v="21"/>
    <x v="1"/>
    <s v="United States"/>
    <s v="Yucaipa"/>
    <x v="1"/>
    <n v="92399"/>
    <x v="1"/>
    <s v="OFF-AR-10003156"/>
    <x v="1"/>
    <s v="Art"/>
    <x v="396"/>
    <n v="50.8"/>
    <n v="5"/>
    <n v="0"/>
    <n v="13.208000000000002"/>
    <s v="Aug"/>
    <x v="37"/>
    <n v="1"/>
  </r>
  <r>
    <n v="3349"/>
    <s v="CA-2014-154732"/>
    <x v="3"/>
    <d v="2014-11-06T00:00:00"/>
    <d v="2014-11-08T00:00:00"/>
    <x v="2"/>
    <s v="AH-10195"/>
    <x v="124"/>
    <x v="1"/>
    <s v="United States"/>
    <s v="Chicago"/>
    <x v="10"/>
    <n v="60623"/>
    <x v="2"/>
    <s v="OFF-BI-10000474"/>
    <x v="1"/>
    <s v="Binders"/>
    <x v="27"/>
    <n v="16.029999999999998"/>
    <n v="5"/>
    <n v="0.8"/>
    <n v="-25.648000000000003"/>
    <s v="Nov"/>
    <x v="23"/>
    <n v="1"/>
  </r>
  <r>
    <n v="3350"/>
    <s v="US-2013-157308"/>
    <x v="0"/>
    <d v="2013-08-18T00:00:00"/>
    <d v="2013-08-22T00:00:00"/>
    <x v="1"/>
    <s v="NM-18520"/>
    <x v="392"/>
    <x v="0"/>
    <s v="United States"/>
    <s v="Seattle"/>
    <x v="4"/>
    <n v="98105"/>
    <x v="1"/>
    <s v="OFF-BI-10003712"/>
    <x v="1"/>
    <s v="Binders"/>
    <x v="689"/>
    <n v="15.712000000000002"/>
    <n v="4"/>
    <n v="0.2"/>
    <n v="5.6955999999999989"/>
    <s v="Aug"/>
    <x v="28"/>
    <n v="1"/>
  </r>
  <r>
    <n v="3351"/>
    <s v="CA-2013-147536"/>
    <x v="0"/>
    <d v="2013-12-27T00:00:00"/>
    <d v="2014-01-01T00:00:00"/>
    <x v="1"/>
    <s v="AR-10510"/>
    <x v="239"/>
    <x v="0"/>
    <s v="United States"/>
    <s v="New York City"/>
    <x v="15"/>
    <n v="10024"/>
    <x v="3"/>
    <s v="TEC-AC-10003280"/>
    <x v="2"/>
    <s v="Accessories"/>
    <x v="1028"/>
    <n v="89.97"/>
    <n v="3"/>
    <n v="0"/>
    <n v="18.893699999999995"/>
    <s v="Dec"/>
    <x v="5"/>
    <n v="1"/>
  </r>
  <r>
    <n v="3352"/>
    <s v="US-2011-134733"/>
    <x v="2"/>
    <d v="2011-09-23T00:00:00"/>
    <d v="2011-09-28T00:00:00"/>
    <x v="1"/>
    <s v="BM-11650"/>
    <x v="312"/>
    <x v="1"/>
    <s v="United States"/>
    <s v="San Diego"/>
    <x v="1"/>
    <n v="92037"/>
    <x v="1"/>
    <s v="FUR-BO-10002916"/>
    <x v="0"/>
    <s v="Bookcases"/>
    <x v="1506"/>
    <n v="435.99900000000002"/>
    <n v="3"/>
    <n v="0.15"/>
    <n v="20.517599999999987"/>
    <s v="Sep"/>
    <x v="30"/>
    <n v="1"/>
  </r>
  <r>
    <n v="3353"/>
    <s v="US-2011-134733"/>
    <x v="2"/>
    <d v="2011-09-23T00:00:00"/>
    <d v="2011-09-28T00:00:00"/>
    <x v="1"/>
    <s v="BM-11650"/>
    <x v="312"/>
    <x v="1"/>
    <s v="United States"/>
    <s v="San Diego"/>
    <x v="1"/>
    <n v="92037"/>
    <x v="1"/>
    <s v="TEC-PH-10002726"/>
    <x v="2"/>
    <s v="Phones"/>
    <x v="66"/>
    <n v="83.984000000000009"/>
    <n v="2"/>
    <n v="0.2"/>
    <n v="31.494"/>
    <s v="Sep"/>
    <x v="30"/>
    <n v="0"/>
  </r>
  <r>
    <n v="3354"/>
    <s v="US-2011-150434"/>
    <x v="2"/>
    <d v="2011-07-19T00:00:00"/>
    <d v="2011-07-24T00:00:00"/>
    <x v="1"/>
    <s v="CA-12310"/>
    <x v="119"/>
    <x v="1"/>
    <s v="United States"/>
    <s v="Bristol"/>
    <x v="29"/>
    <n v="6010"/>
    <x v="3"/>
    <s v="TEC-PH-10000895"/>
    <x v="2"/>
    <s v="Phones"/>
    <x v="1128"/>
    <n v="359.98"/>
    <n v="2"/>
    <n v="0"/>
    <n v="93.594800000000021"/>
    <s v="Jul"/>
    <x v="39"/>
    <n v="1"/>
  </r>
  <r>
    <n v="3355"/>
    <s v="US-2011-150434"/>
    <x v="2"/>
    <d v="2011-07-19T00:00:00"/>
    <d v="2011-07-24T00:00:00"/>
    <x v="1"/>
    <s v="CA-12310"/>
    <x v="119"/>
    <x v="1"/>
    <s v="United States"/>
    <s v="Bristol"/>
    <x v="29"/>
    <n v="6010"/>
    <x v="3"/>
    <s v="FUR-TA-10004152"/>
    <x v="0"/>
    <s v="Tables"/>
    <x v="1507"/>
    <n v="70.559999999999988"/>
    <n v="1"/>
    <n v="0.3"/>
    <n v="-4.032"/>
    <s v="Jul"/>
    <x v="39"/>
    <n v="0"/>
  </r>
  <r>
    <n v="3356"/>
    <s v="US-2011-150434"/>
    <x v="2"/>
    <d v="2011-07-19T00:00:00"/>
    <d v="2011-07-24T00:00:00"/>
    <x v="1"/>
    <s v="CA-12310"/>
    <x v="119"/>
    <x v="1"/>
    <s v="United States"/>
    <s v="Bristol"/>
    <x v="29"/>
    <n v="6010"/>
    <x v="3"/>
    <s v="OFF-BI-10003694"/>
    <x v="1"/>
    <s v="Binders"/>
    <x v="850"/>
    <n v="20.88"/>
    <n v="2"/>
    <n v="0"/>
    <n v="9.6047999999999991"/>
    <s v="Jul"/>
    <x v="39"/>
    <n v="0"/>
  </r>
  <r>
    <n v="3357"/>
    <s v="US-2011-150434"/>
    <x v="2"/>
    <d v="2011-07-19T00:00:00"/>
    <d v="2011-07-24T00:00:00"/>
    <x v="1"/>
    <s v="CA-12310"/>
    <x v="119"/>
    <x v="1"/>
    <s v="United States"/>
    <s v="Bristol"/>
    <x v="29"/>
    <n v="6010"/>
    <x v="3"/>
    <s v="OFF-BI-10002160"/>
    <x v="1"/>
    <s v="Binders"/>
    <x v="312"/>
    <n v="3.81"/>
    <n v="1"/>
    <n v="0"/>
    <n v="1.8288"/>
    <s v="Jul"/>
    <x v="39"/>
    <n v="0"/>
  </r>
  <r>
    <n v="3358"/>
    <s v="CA-2014-100335"/>
    <x v="3"/>
    <d v="2014-09-08T00:00:00"/>
    <d v="2014-09-14T00:00:00"/>
    <x v="1"/>
    <s v="NF-18595"/>
    <x v="376"/>
    <x v="2"/>
    <s v="United States"/>
    <s v="Chicago"/>
    <x v="10"/>
    <n v="60610"/>
    <x v="2"/>
    <s v="OFF-PA-10001685"/>
    <x v="1"/>
    <s v="Paper"/>
    <x v="33"/>
    <n v="73.007999999999996"/>
    <n v="9"/>
    <n v="0.2"/>
    <n v="26.465400000000006"/>
    <s v="Sep"/>
    <x v="15"/>
    <n v="1"/>
  </r>
  <r>
    <n v="3359"/>
    <s v="CA-2013-139234"/>
    <x v="0"/>
    <d v="2013-05-07T00:00:00"/>
    <d v="2013-05-11T00:00:00"/>
    <x v="1"/>
    <s v="AF-10870"/>
    <x v="578"/>
    <x v="0"/>
    <s v="United States"/>
    <s v="Chicago"/>
    <x v="10"/>
    <n v="60610"/>
    <x v="2"/>
    <s v="OFF-BI-10000773"/>
    <x v="1"/>
    <s v="Binders"/>
    <x v="381"/>
    <n v="3.2079999999999993"/>
    <n v="2"/>
    <n v="0.8"/>
    <n v="-5.2932000000000023"/>
    <s v="May"/>
    <x v="35"/>
    <n v="1"/>
  </r>
  <r>
    <n v="3360"/>
    <s v="CA-2013-139234"/>
    <x v="0"/>
    <d v="2013-05-07T00:00:00"/>
    <d v="2013-05-11T00:00:00"/>
    <x v="1"/>
    <s v="AF-10870"/>
    <x v="578"/>
    <x v="0"/>
    <s v="United States"/>
    <s v="Chicago"/>
    <x v="10"/>
    <n v="60610"/>
    <x v="2"/>
    <s v="TEC-AC-10004510"/>
    <x v="2"/>
    <s v="Accessories"/>
    <x v="944"/>
    <n v="26.176000000000002"/>
    <n v="2"/>
    <n v="0.2"/>
    <n v="-3.272000000000002"/>
    <s v="May"/>
    <x v="35"/>
    <n v="0"/>
  </r>
  <r>
    <n v="3361"/>
    <s v="US-2012-142020"/>
    <x v="1"/>
    <d v="2012-06-04T00:00:00"/>
    <d v="2012-06-08T00:00:00"/>
    <x v="0"/>
    <s v="TC-21535"/>
    <x v="426"/>
    <x v="2"/>
    <s v="United States"/>
    <s v="New York City"/>
    <x v="15"/>
    <n v="10024"/>
    <x v="3"/>
    <s v="OFF-PA-10004569"/>
    <x v="1"/>
    <s v="Paper"/>
    <x v="227"/>
    <n v="30.44"/>
    <n v="4"/>
    <n v="0"/>
    <n v="14.306799999999999"/>
    <s v="Jun"/>
    <x v="40"/>
    <n v="1"/>
  </r>
  <r>
    <n v="3362"/>
    <s v="US-2012-142020"/>
    <x v="1"/>
    <d v="2012-06-04T00:00:00"/>
    <d v="2012-06-08T00:00:00"/>
    <x v="0"/>
    <s v="TC-21535"/>
    <x v="426"/>
    <x v="2"/>
    <s v="United States"/>
    <s v="New York City"/>
    <x v="15"/>
    <n v="10024"/>
    <x v="3"/>
    <s v="FUR-FU-10000672"/>
    <x v="0"/>
    <s v="Furnishings"/>
    <x v="1508"/>
    <n v="35.28"/>
    <n v="3"/>
    <n v="0"/>
    <n v="11.995199999999997"/>
    <s v="Jun"/>
    <x v="40"/>
    <n v="0"/>
  </r>
  <r>
    <n v="3363"/>
    <s v="CA-2012-139962"/>
    <x v="1"/>
    <d v="2012-12-13T00:00:00"/>
    <d v="2012-12-20T00:00:00"/>
    <x v="1"/>
    <s v="Dp-13240"/>
    <x v="656"/>
    <x v="2"/>
    <s v="United States"/>
    <s v="Revere"/>
    <x v="31"/>
    <n v="2151"/>
    <x v="3"/>
    <s v="OFF-PA-10004451"/>
    <x v="1"/>
    <s v="Paper"/>
    <x v="493"/>
    <n v="19.440000000000001"/>
    <n v="3"/>
    <n v="0"/>
    <n v="9.3312000000000008"/>
    <s v="Dec"/>
    <x v="14"/>
    <n v="1"/>
  </r>
  <r>
    <n v="3364"/>
    <s v="CA-2012-139962"/>
    <x v="1"/>
    <d v="2012-12-13T00:00:00"/>
    <d v="2012-12-20T00:00:00"/>
    <x v="1"/>
    <s v="Dp-13240"/>
    <x v="656"/>
    <x v="2"/>
    <s v="United States"/>
    <s v="Revere"/>
    <x v="31"/>
    <n v="2151"/>
    <x v="3"/>
    <s v="OFF-BI-10004738"/>
    <x v="1"/>
    <s v="Binders"/>
    <x v="92"/>
    <n v="37.880000000000003"/>
    <n v="2"/>
    <n v="0"/>
    <n v="18.940000000000001"/>
    <s v="Dec"/>
    <x v="14"/>
    <n v="0"/>
  </r>
  <r>
    <n v="3365"/>
    <s v="CA-2013-130050"/>
    <x v="0"/>
    <d v="2013-07-17T00:00:00"/>
    <d v="2013-07-19T00:00:00"/>
    <x v="0"/>
    <s v="MC-17425"/>
    <x v="466"/>
    <x v="1"/>
    <s v="United States"/>
    <s v="Houston"/>
    <x v="5"/>
    <n v="77036"/>
    <x v="2"/>
    <s v="FUR-FU-10001940"/>
    <x v="0"/>
    <s v="Furnishings"/>
    <x v="33"/>
    <n v="9.5519999999999996"/>
    <n v="3"/>
    <n v="0.6"/>
    <n v="-3.8207999999999984"/>
    <s v="Jul"/>
    <x v="16"/>
    <n v="1"/>
  </r>
  <r>
    <n v="3366"/>
    <s v="CA-2011-115161"/>
    <x v="2"/>
    <d v="2011-02-01T00:00:00"/>
    <d v="2011-02-03T00:00:00"/>
    <x v="2"/>
    <s v="LC-17050"/>
    <x v="702"/>
    <x v="0"/>
    <s v="United States"/>
    <s v="Mission Viejo"/>
    <x v="1"/>
    <n v="92691"/>
    <x v="1"/>
    <s v="FUR-BO-10003966"/>
    <x v="0"/>
    <s v="Bookcases"/>
    <x v="1086"/>
    <n v="290.666"/>
    <n v="2"/>
    <n v="0.15"/>
    <n v="3.4195999999999884"/>
    <s v="Feb"/>
    <x v="45"/>
    <n v="1"/>
  </r>
  <r>
    <n v="3367"/>
    <s v="CA-2011-165379"/>
    <x v="2"/>
    <d v="2011-07-09T00:00:00"/>
    <d v="2011-07-15T00:00:00"/>
    <x v="1"/>
    <s v="BM-11650"/>
    <x v="312"/>
    <x v="1"/>
    <s v="United States"/>
    <s v="Dallas"/>
    <x v="5"/>
    <n v="75217"/>
    <x v="2"/>
    <s v="OFF-PA-10003072"/>
    <x v="1"/>
    <s v="Paper"/>
    <x v="918"/>
    <n v="10.368000000000002"/>
    <n v="2"/>
    <n v="0.2"/>
    <n v="3.6288"/>
    <s v="Jul"/>
    <x v="39"/>
    <n v="1"/>
  </r>
  <r>
    <n v="3368"/>
    <s v="CA-2011-165379"/>
    <x v="2"/>
    <d v="2011-07-09T00:00:00"/>
    <d v="2011-07-15T00:00:00"/>
    <x v="1"/>
    <s v="BM-11650"/>
    <x v="312"/>
    <x v="1"/>
    <s v="United States"/>
    <s v="Dallas"/>
    <x v="5"/>
    <n v="75217"/>
    <x v="2"/>
    <s v="OFF-PA-10002245"/>
    <x v="1"/>
    <s v="Paper"/>
    <x v="1334"/>
    <n v="14.352000000000002"/>
    <n v="3"/>
    <n v="0.2"/>
    <n v="4.4849999999999994"/>
    <s v="Jul"/>
    <x v="39"/>
    <n v="0"/>
  </r>
  <r>
    <n v="3369"/>
    <s v="CA-2012-115511"/>
    <x v="1"/>
    <d v="2012-11-21T00:00:00"/>
    <d v="2012-11-25T00:00:00"/>
    <x v="1"/>
    <s v="NW-18400"/>
    <x v="508"/>
    <x v="0"/>
    <s v="United States"/>
    <s v="Las Vegas"/>
    <x v="33"/>
    <n v="89115"/>
    <x v="1"/>
    <s v="FUR-BO-10002598"/>
    <x v="0"/>
    <s v="Bookcases"/>
    <x v="1509"/>
    <n v="141.96"/>
    <n v="2"/>
    <n v="0"/>
    <n v="41.168399999999991"/>
    <s v="Nov"/>
    <x v="6"/>
    <n v="1"/>
  </r>
  <r>
    <n v="3370"/>
    <s v="CA-2012-115511"/>
    <x v="1"/>
    <d v="2012-11-21T00:00:00"/>
    <d v="2012-11-25T00:00:00"/>
    <x v="1"/>
    <s v="NW-18400"/>
    <x v="508"/>
    <x v="0"/>
    <s v="United States"/>
    <s v="Las Vegas"/>
    <x v="33"/>
    <n v="89115"/>
    <x v="1"/>
    <s v="OFF-BI-10002225"/>
    <x v="1"/>
    <s v="Binders"/>
    <x v="336"/>
    <n v="66.048000000000002"/>
    <n v="4"/>
    <n v="0.2"/>
    <n v="23.116799999999998"/>
    <s v="Nov"/>
    <x v="6"/>
    <n v="0"/>
  </r>
  <r>
    <n v="3371"/>
    <s v="CA-2013-134887"/>
    <x v="0"/>
    <d v="2013-03-26T00:00:00"/>
    <d v="2013-03-26T00:00:00"/>
    <x v="3"/>
    <s v="TB-21280"/>
    <x v="509"/>
    <x v="0"/>
    <s v="United States"/>
    <s v="Norman"/>
    <x v="26"/>
    <n v="73071"/>
    <x v="2"/>
    <s v="TEC-AC-10003832"/>
    <x v="2"/>
    <s v="Accessories"/>
    <x v="216"/>
    <n v="1287.45"/>
    <n v="5"/>
    <n v="0"/>
    <n v="244.61549999999988"/>
    <s v="Mar"/>
    <x v="17"/>
    <n v="1"/>
  </r>
  <r>
    <n v="3372"/>
    <s v="CA-2014-123778"/>
    <x v="3"/>
    <d v="2014-09-24T00:00:00"/>
    <d v="2014-10-01T00:00:00"/>
    <x v="1"/>
    <s v="BS-11755"/>
    <x v="94"/>
    <x v="0"/>
    <s v="United States"/>
    <s v="San Francisco"/>
    <x v="1"/>
    <n v="94122"/>
    <x v="1"/>
    <s v="OFF-BI-10000822"/>
    <x v="1"/>
    <s v="Binders"/>
    <x v="958"/>
    <n v="25.824000000000002"/>
    <n v="6"/>
    <n v="0.2"/>
    <n v="9.0383999999999993"/>
    <s v="Sep"/>
    <x v="15"/>
    <n v="1"/>
  </r>
  <r>
    <n v="3373"/>
    <s v="CA-2014-123778"/>
    <x v="3"/>
    <d v="2014-09-24T00:00:00"/>
    <d v="2014-10-01T00:00:00"/>
    <x v="1"/>
    <s v="BS-11755"/>
    <x v="94"/>
    <x v="0"/>
    <s v="United States"/>
    <s v="San Francisco"/>
    <x v="1"/>
    <n v="94122"/>
    <x v="1"/>
    <s v="OFF-AP-10001242"/>
    <x v="1"/>
    <s v="Appliances"/>
    <x v="1408"/>
    <n v="160.96"/>
    <n v="2"/>
    <n v="0"/>
    <n v="48.287999999999997"/>
    <s v="Sep"/>
    <x v="15"/>
    <n v="0"/>
  </r>
  <r>
    <n v="3374"/>
    <s v="CA-2012-161718"/>
    <x v="1"/>
    <d v="2012-12-04T00:00:00"/>
    <d v="2012-12-10T00:00:00"/>
    <x v="1"/>
    <s v="SO-20335"/>
    <x v="2"/>
    <x v="0"/>
    <s v="United States"/>
    <s v="Hempstead"/>
    <x v="15"/>
    <n v="11550"/>
    <x v="3"/>
    <s v="FUR-FU-10002445"/>
    <x v="0"/>
    <s v="Furnishings"/>
    <x v="1439"/>
    <n v="28.44"/>
    <n v="3"/>
    <n v="0"/>
    <n v="11.376000000000001"/>
    <s v="Dec"/>
    <x v="14"/>
    <n v="1"/>
  </r>
  <r>
    <n v="3375"/>
    <s v="CA-2012-161718"/>
    <x v="1"/>
    <d v="2012-12-04T00:00:00"/>
    <d v="2012-12-10T00:00:00"/>
    <x v="1"/>
    <s v="SO-20335"/>
    <x v="2"/>
    <x v="0"/>
    <s v="United States"/>
    <s v="Hempstead"/>
    <x v="15"/>
    <n v="11550"/>
    <x v="3"/>
    <s v="FUR-CH-10002372"/>
    <x v="0"/>
    <s v="Chairs"/>
    <x v="390"/>
    <n v="364.41"/>
    <n v="5"/>
    <n v="0.1"/>
    <n v="8.0980000000000203"/>
    <s v="Dec"/>
    <x v="14"/>
    <n v="0"/>
  </r>
  <r>
    <n v="3376"/>
    <s v="CA-2012-161718"/>
    <x v="1"/>
    <d v="2012-12-04T00:00:00"/>
    <d v="2012-12-10T00:00:00"/>
    <x v="1"/>
    <s v="SO-20335"/>
    <x v="2"/>
    <x v="0"/>
    <s v="United States"/>
    <s v="Hempstead"/>
    <x v="15"/>
    <n v="11550"/>
    <x v="3"/>
    <s v="TEC-PH-10000376"/>
    <x v="2"/>
    <s v="Phones"/>
    <x v="428"/>
    <n v="39.96"/>
    <n v="4"/>
    <n v="0"/>
    <n v="10.389600000000002"/>
    <s v="Dec"/>
    <x v="14"/>
    <n v="0"/>
  </r>
  <r>
    <n v="3377"/>
    <s v="CA-2012-161718"/>
    <x v="1"/>
    <d v="2012-12-04T00:00:00"/>
    <d v="2012-12-10T00:00:00"/>
    <x v="1"/>
    <s v="SO-20335"/>
    <x v="2"/>
    <x v="0"/>
    <s v="United States"/>
    <s v="Hempstead"/>
    <x v="15"/>
    <n v="11550"/>
    <x v="3"/>
    <s v="FUR-CH-10002965"/>
    <x v="0"/>
    <s v="Chairs"/>
    <x v="226"/>
    <n v="361.76400000000001"/>
    <n v="2"/>
    <n v="0.1"/>
    <n v="68.333200000000005"/>
    <s v="Dec"/>
    <x v="14"/>
    <n v="0"/>
  </r>
  <r>
    <n v="3378"/>
    <s v="CA-2013-100671"/>
    <x v="0"/>
    <d v="2013-11-02T00:00:00"/>
    <d v="2013-11-05T00:00:00"/>
    <x v="2"/>
    <s v="CS-12490"/>
    <x v="703"/>
    <x v="1"/>
    <s v="United States"/>
    <s v="Conroe"/>
    <x v="5"/>
    <n v="77301"/>
    <x v="2"/>
    <s v="OFF-ST-10004950"/>
    <x v="1"/>
    <s v="Storage"/>
    <x v="1510"/>
    <n v="111.67200000000001"/>
    <n v="9"/>
    <n v="0.2"/>
    <n v="6.9794999999999909"/>
    <s v="Nov"/>
    <x v="0"/>
    <n v="1"/>
  </r>
  <r>
    <n v="3379"/>
    <s v="CA-2014-142867"/>
    <x v="3"/>
    <d v="2014-03-18T00:00:00"/>
    <d v="2014-03-22T00:00:00"/>
    <x v="1"/>
    <s v="PO-19180"/>
    <x v="178"/>
    <x v="2"/>
    <s v="United States"/>
    <s v="Houston"/>
    <x v="5"/>
    <n v="77095"/>
    <x v="2"/>
    <s v="OFF-BI-10003166"/>
    <x v="1"/>
    <s v="Binders"/>
    <x v="1405"/>
    <n v="13.775999999999996"/>
    <n v="6"/>
    <n v="0.8"/>
    <n v="-22.04160000000001"/>
    <s v="Mar"/>
    <x v="42"/>
    <n v="1"/>
  </r>
  <r>
    <n v="3380"/>
    <s v="CA-2014-142867"/>
    <x v="3"/>
    <d v="2014-03-18T00:00:00"/>
    <d v="2014-03-22T00:00:00"/>
    <x v="1"/>
    <s v="PO-19180"/>
    <x v="178"/>
    <x v="2"/>
    <s v="United States"/>
    <s v="Houston"/>
    <x v="5"/>
    <n v="77095"/>
    <x v="2"/>
    <s v="OFF-PA-10004610"/>
    <x v="1"/>
    <s v="Paper"/>
    <x v="1511"/>
    <n v="10.272000000000002"/>
    <n v="3"/>
    <n v="0.2"/>
    <n v="3.2099999999999982"/>
    <s v="Mar"/>
    <x v="42"/>
    <n v="0"/>
  </r>
  <r>
    <n v="3381"/>
    <s v="CA-2014-103156"/>
    <x v="3"/>
    <d v="2014-11-24T00:00:00"/>
    <d v="2014-11-25T00:00:00"/>
    <x v="2"/>
    <s v="TD-20995"/>
    <x v="143"/>
    <x v="0"/>
    <s v="United States"/>
    <s v="Philadelphia"/>
    <x v="9"/>
    <n v="19120"/>
    <x v="3"/>
    <s v="FUR-FU-10000320"/>
    <x v="0"/>
    <s v="Furnishings"/>
    <x v="1512"/>
    <n v="24.048000000000002"/>
    <n v="9"/>
    <n v="0.2"/>
    <n v="7.2144000000000013"/>
    <s v="Nov"/>
    <x v="23"/>
    <n v="1"/>
  </r>
  <r>
    <n v="3382"/>
    <s v="US-2014-162208"/>
    <x v="3"/>
    <d v="2014-08-28T00:00:00"/>
    <d v="2014-08-31T00:00:00"/>
    <x v="2"/>
    <s v="SP-20620"/>
    <x v="407"/>
    <x v="1"/>
    <s v="United States"/>
    <s v="Tampa"/>
    <x v="2"/>
    <n v="33614"/>
    <x v="0"/>
    <s v="OFF-EN-10004030"/>
    <x v="1"/>
    <s v="Envelopes"/>
    <x v="135"/>
    <n v="2.8960000000000004"/>
    <n v="1"/>
    <n v="0.2"/>
    <n v="0.97739999999999994"/>
    <s v="Aug"/>
    <x v="43"/>
    <n v="1"/>
  </r>
  <r>
    <n v="3383"/>
    <s v="CA-2012-130659"/>
    <x v="1"/>
    <d v="2012-12-04T00:00:00"/>
    <d v="2012-12-09T00:00:00"/>
    <x v="0"/>
    <s v="MS-17365"/>
    <x v="333"/>
    <x v="0"/>
    <s v="United States"/>
    <s v="New York City"/>
    <x v="15"/>
    <n v="10035"/>
    <x v="3"/>
    <s v="OFF-EN-10004147"/>
    <x v="1"/>
    <s v="Envelopes"/>
    <x v="1279"/>
    <n v="17.940000000000001"/>
    <n v="3"/>
    <n v="0"/>
    <n v="8.7906000000000013"/>
    <s v="Dec"/>
    <x v="14"/>
    <n v="1"/>
  </r>
  <r>
    <n v="3384"/>
    <s v="CA-2012-130659"/>
    <x v="1"/>
    <d v="2012-12-04T00:00:00"/>
    <d v="2012-12-09T00:00:00"/>
    <x v="0"/>
    <s v="MS-17365"/>
    <x v="333"/>
    <x v="0"/>
    <s v="United States"/>
    <s v="New York City"/>
    <x v="15"/>
    <n v="10035"/>
    <x v="3"/>
    <s v="FUR-CH-10003535"/>
    <x v="0"/>
    <s v="Chairs"/>
    <x v="1513"/>
    <n v="384.17399999999998"/>
    <n v="7"/>
    <n v="0.1"/>
    <n v="29.880199999999981"/>
    <s v="Dec"/>
    <x v="14"/>
    <n v="0"/>
  </r>
  <r>
    <n v="3385"/>
    <s v="CA-2012-130659"/>
    <x v="1"/>
    <d v="2012-12-04T00:00:00"/>
    <d v="2012-12-09T00:00:00"/>
    <x v="0"/>
    <s v="MS-17365"/>
    <x v="333"/>
    <x v="0"/>
    <s v="United States"/>
    <s v="New York City"/>
    <x v="15"/>
    <n v="10035"/>
    <x v="3"/>
    <s v="TEC-PH-10004586"/>
    <x v="2"/>
    <s v="Phones"/>
    <x v="890"/>
    <n v="1799.75"/>
    <n v="5"/>
    <n v="0"/>
    <n v="539.92499999999995"/>
    <s v="Dec"/>
    <x v="14"/>
    <n v="0"/>
  </r>
  <r>
    <n v="3386"/>
    <s v="CA-2014-148404"/>
    <x v="3"/>
    <d v="2014-10-08T00:00:00"/>
    <d v="2014-10-12T00:00:00"/>
    <x v="1"/>
    <s v="Dp-13240"/>
    <x v="656"/>
    <x v="2"/>
    <s v="United States"/>
    <s v="Charlotte"/>
    <x v="3"/>
    <n v="28205"/>
    <x v="0"/>
    <s v="OFF-ST-10003208"/>
    <x v="1"/>
    <s v="Storage"/>
    <x v="243"/>
    <n v="580.67200000000003"/>
    <n v="4"/>
    <n v="0.2"/>
    <n v="65.325599999999895"/>
    <s v="Oct"/>
    <x v="13"/>
    <n v="1"/>
  </r>
  <r>
    <n v="3387"/>
    <s v="CA-2014-148404"/>
    <x v="3"/>
    <d v="2014-10-08T00:00:00"/>
    <d v="2014-10-12T00:00:00"/>
    <x v="1"/>
    <s v="Dp-13240"/>
    <x v="656"/>
    <x v="2"/>
    <s v="United States"/>
    <s v="Charlotte"/>
    <x v="3"/>
    <n v="28205"/>
    <x v="0"/>
    <s v="OFF-FA-10003112"/>
    <x v="1"/>
    <s v="Fasteners"/>
    <x v="33"/>
    <n v="18.936"/>
    <n v="3"/>
    <n v="0.2"/>
    <n v="5.9174999999999986"/>
    <s v="Oct"/>
    <x v="13"/>
    <n v="0"/>
  </r>
  <r>
    <n v="3388"/>
    <s v="CA-2014-148404"/>
    <x v="3"/>
    <d v="2014-10-08T00:00:00"/>
    <d v="2014-10-12T00:00:00"/>
    <x v="1"/>
    <s v="Dp-13240"/>
    <x v="656"/>
    <x v="2"/>
    <s v="United States"/>
    <s v="Charlotte"/>
    <x v="3"/>
    <n v="28205"/>
    <x v="0"/>
    <s v="TEC-PH-10004447"/>
    <x v="2"/>
    <s v="Phones"/>
    <x v="857"/>
    <n v="222.38400000000001"/>
    <n v="2"/>
    <n v="0.2"/>
    <n v="16.678799999999995"/>
    <s v="Oct"/>
    <x v="13"/>
    <n v="0"/>
  </r>
  <r>
    <n v="3389"/>
    <s v="CA-2014-148404"/>
    <x v="3"/>
    <d v="2014-10-08T00:00:00"/>
    <d v="2014-10-12T00:00:00"/>
    <x v="1"/>
    <s v="Dp-13240"/>
    <x v="656"/>
    <x v="2"/>
    <s v="United States"/>
    <s v="Charlotte"/>
    <x v="3"/>
    <n v="28205"/>
    <x v="0"/>
    <s v="OFF-BI-10002854"/>
    <x v="1"/>
    <s v="Binders"/>
    <x v="895"/>
    <n v="50.454000000000015"/>
    <n v="6"/>
    <n v="0.7"/>
    <n v="-33.635999999999996"/>
    <s v="Oct"/>
    <x v="13"/>
    <n v="0"/>
  </r>
  <r>
    <n v="3390"/>
    <s v="CA-2014-148404"/>
    <x v="3"/>
    <d v="2014-10-08T00:00:00"/>
    <d v="2014-10-12T00:00:00"/>
    <x v="1"/>
    <s v="Dp-13240"/>
    <x v="656"/>
    <x v="2"/>
    <s v="United States"/>
    <s v="Charlotte"/>
    <x v="3"/>
    <n v="28205"/>
    <x v="0"/>
    <s v="FUR-TA-10001039"/>
    <x v="0"/>
    <s v="Tables"/>
    <x v="824"/>
    <n v="154.76400000000001"/>
    <n v="3"/>
    <n v="0.4"/>
    <n v="-36.11160000000001"/>
    <s v="Oct"/>
    <x v="13"/>
    <n v="0"/>
  </r>
  <r>
    <n v="3391"/>
    <s v="CA-2014-101077"/>
    <x v="3"/>
    <d v="2014-03-26T00:00:00"/>
    <d v="2014-03-31T00:00:00"/>
    <x v="0"/>
    <s v="DB-13660"/>
    <x v="551"/>
    <x v="0"/>
    <s v="United States"/>
    <s v="Dallas"/>
    <x v="5"/>
    <n v="75081"/>
    <x v="2"/>
    <s v="OFF-PA-10004239"/>
    <x v="1"/>
    <s v="Paper"/>
    <x v="1412"/>
    <n v="6.8480000000000008"/>
    <n v="2"/>
    <n v="0.2"/>
    <n v="2.1399999999999992"/>
    <s v="Mar"/>
    <x v="42"/>
    <n v="1"/>
  </r>
  <r>
    <n v="3392"/>
    <s v="CA-2011-166471"/>
    <x v="2"/>
    <d v="2011-08-09T00:00:00"/>
    <d v="2011-08-13T00:00:00"/>
    <x v="1"/>
    <s v="MG-17650"/>
    <x v="377"/>
    <x v="2"/>
    <s v="United States"/>
    <s v="Seattle"/>
    <x v="4"/>
    <n v="98103"/>
    <x v="1"/>
    <s v="TEC-PH-10001530"/>
    <x v="2"/>
    <s v="Phones"/>
    <x v="632"/>
    <n v="1091.1680000000001"/>
    <n v="4"/>
    <n v="0.2"/>
    <n v="68.197999999999979"/>
    <s v="Aug"/>
    <x v="9"/>
    <n v="1"/>
  </r>
  <r>
    <n v="3393"/>
    <s v="CA-2011-166471"/>
    <x v="2"/>
    <d v="2011-08-09T00:00:00"/>
    <d v="2011-08-13T00:00:00"/>
    <x v="1"/>
    <s v="MG-17650"/>
    <x v="377"/>
    <x v="2"/>
    <s v="United States"/>
    <s v="Seattle"/>
    <x v="4"/>
    <n v="98103"/>
    <x v="1"/>
    <s v="TEC-PH-10000038"/>
    <x v="2"/>
    <s v="Phones"/>
    <x v="1056"/>
    <n v="219.16800000000001"/>
    <n v="2"/>
    <n v="0.2"/>
    <n v="-43.833600000000018"/>
    <s v="Aug"/>
    <x v="9"/>
    <n v="0"/>
  </r>
  <r>
    <n v="3394"/>
    <s v="CA-2011-105340"/>
    <x v="2"/>
    <d v="2011-11-22T00:00:00"/>
    <d v="2011-11-25T00:00:00"/>
    <x v="2"/>
    <s v="EH-14185"/>
    <x v="699"/>
    <x v="0"/>
    <s v="United States"/>
    <s v="Pasadena"/>
    <x v="5"/>
    <n v="77506"/>
    <x v="2"/>
    <s v="OFF-BI-10001765"/>
    <x v="1"/>
    <s v="Binders"/>
    <x v="985"/>
    <n v="6.9279999999999982"/>
    <n v="1"/>
    <n v="0.8"/>
    <n v="-11.084800000000005"/>
    <s v="Nov"/>
    <x v="7"/>
    <n v="1"/>
  </r>
  <r>
    <n v="3395"/>
    <s v="US-2014-131583"/>
    <x v="3"/>
    <d v="2014-06-11T00:00:00"/>
    <d v="2014-06-11T00:00:00"/>
    <x v="3"/>
    <s v="CL-11890"/>
    <x v="488"/>
    <x v="0"/>
    <s v="United States"/>
    <s v="Philadelphia"/>
    <x v="9"/>
    <n v="19143"/>
    <x v="3"/>
    <s v="OFF-PA-10000380"/>
    <x v="1"/>
    <s v="Paper"/>
    <x v="1281"/>
    <n v="40.032000000000004"/>
    <n v="6"/>
    <n v="0.2"/>
    <n v="15.011999999999999"/>
    <s v="Jun"/>
    <x v="27"/>
    <n v="1"/>
  </r>
  <r>
    <n v="3396"/>
    <s v="US-2014-148362"/>
    <x v="3"/>
    <d v="2014-07-02T00:00:00"/>
    <d v="2014-07-09T00:00:00"/>
    <x v="1"/>
    <s v="KF-16285"/>
    <x v="580"/>
    <x v="2"/>
    <s v="United States"/>
    <s v="Indianapolis"/>
    <x v="14"/>
    <n v="46203"/>
    <x v="2"/>
    <s v="OFF-ST-10001128"/>
    <x v="1"/>
    <s v="Storage"/>
    <x v="1418"/>
    <n v="443.92"/>
    <n v="4"/>
    <n v="0"/>
    <n v="13.317600000000027"/>
    <s v="Jul"/>
    <x v="10"/>
    <n v="1"/>
  </r>
  <r>
    <n v="3397"/>
    <s v="US-2014-148362"/>
    <x v="3"/>
    <d v="2014-07-02T00:00:00"/>
    <d v="2014-07-09T00:00:00"/>
    <x v="1"/>
    <s v="KF-16285"/>
    <x v="580"/>
    <x v="2"/>
    <s v="United States"/>
    <s v="Indianapolis"/>
    <x v="14"/>
    <n v="46203"/>
    <x v="2"/>
    <s v="OFF-BI-10003656"/>
    <x v="1"/>
    <s v="Binders"/>
    <x v="13"/>
    <n v="169.99"/>
    <n v="1"/>
    <n v="0"/>
    <n v="78.195399999999992"/>
    <s v="Jul"/>
    <x v="10"/>
    <n v="0"/>
  </r>
  <r>
    <n v="3398"/>
    <s v="US-2014-148362"/>
    <x v="3"/>
    <d v="2014-07-02T00:00:00"/>
    <d v="2014-07-09T00:00:00"/>
    <x v="1"/>
    <s v="KF-16285"/>
    <x v="580"/>
    <x v="2"/>
    <s v="United States"/>
    <s v="Indianapolis"/>
    <x v="14"/>
    <n v="46203"/>
    <x v="2"/>
    <s v="OFF-PA-10003441"/>
    <x v="1"/>
    <s v="Paper"/>
    <x v="485"/>
    <n v="25.92"/>
    <n v="4"/>
    <n v="0"/>
    <n v="12.441600000000001"/>
    <s v="Jul"/>
    <x v="10"/>
    <n v="0"/>
  </r>
  <r>
    <n v="3399"/>
    <s v="CA-2011-102274"/>
    <x v="2"/>
    <d v="2011-11-21T00:00:00"/>
    <d v="2011-11-26T00:00:00"/>
    <x v="1"/>
    <s v="DH-13075"/>
    <x v="704"/>
    <x v="1"/>
    <s v="United States"/>
    <s v="Richmond"/>
    <x v="0"/>
    <n v="40475"/>
    <x v="0"/>
    <s v="TEC-PH-10002923"/>
    <x v="2"/>
    <s v="Phones"/>
    <x v="680"/>
    <n v="36.99"/>
    <n v="1"/>
    <n v="0"/>
    <n v="9.9873000000000012"/>
    <s v="Nov"/>
    <x v="7"/>
    <n v="1"/>
  </r>
  <r>
    <n v="3400"/>
    <s v="CA-2011-102274"/>
    <x v="2"/>
    <d v="2011-11-21T00:00:00"/>
    <d v="2011-11-26T00:00:00"/>
    <x v="1"/>
    <s v="DH-13075"/>
    <x v="704"/>
    <x v="1"/>
    <s v="United States"/>
    <s v="Richmond"/>
    <x v="0"/>
    <n v="40475"/>
    <x v="0"/>
    <s v="OFF-PA-10004359"/>
    <x v="1"/>
    <s v="Paper"/>
    <x v="1059"/>
    <n v="629.09999999999991"/>
    <n v="6"/>
    <n v="0"/>
    <n v="301.96799999999996"/>
    <s v="Nov"/>
    <x v="7"/>
    <n v="0"/>
  </r>
  <r>
    <n v="3401"/>
    <s v="CA-2011-102274"/>
    <x v="2"/>
    <d v="2011-11-21T00:00:00"/>
    <d v="2011-11-26T00:00:00"/>
    <x v="1"/>
    <s v="DH-13075"/>
    <x v="704"/>
    <x v="1"/>
    <s v="United States"/>
    <s v="Richmond"/>
    <x v="0"/>
    <n v="40475"/>
    <x v="0"/>
    <s v="OFF-ST-10001511"/>
    <x v="1"/>
    <s v="Storage"/>
    <x v="551"/>
    <n v="193.95000000000002"/>
    <n v="3"/>
    <n v="0"/>
    <n v="9.6974999999999838"/>
    <s v="Nov"/>
    <x v="7"/>
    <n v="0"/>
  </r>
  <r>
    <n v="3402"/>
    <s v="CA-2011-102274"/>
    <x v="2"/>
    <d v="2011-11-21T00:00:00"/>
    <d v="2011-11-26T00:00:00"/>
    <x v="1"/>
    <s v="DH-13075"/>
    <x v="704"/>
    <x v="1"/>
    <s v="United States"/>
    <s v="Richmond"/>
    <x v="0"/>
    <n v="40475"/>
    <x v="0"/>
    <s v="OFF-AR-10002833"/>
    <x v="1"/>
    <s v="Art"/>
    <x v="6"/>
    <n v="5.46"/>
    <n v="3"/>
    <n v="0"/>
    <n v="1.4742000000000002"/>
    <s v="Nov"/>
    <x v="7"/>
    <n v="0"/>
  </r>
  <r>
    <n v="3403"/>
    <s v="CA-2012-129700"/>
    <x v="1"/>
    <d v="2012-05-04T00:00:00"/>
    <d v="2012-05-05T00:00:00"/>
    <x v="2"/>
    <s v="LA-16780"/>
    <x v="156"/>
    <x v="1"/>
    <s v="United States"/>
    <s v="Tinley Park"/>
    <x v="10"/>
    <n v="60477"/>
    <x v="2"/>
    <s v="FUR-FU-10001940"/>
    <x v="0"/>
    <s v="Furnishings"/>
    <x v="33"/>
    <n v="22.288"/>
    <n v="7"/>
    <n v="0.6"/>
    <n v="-8.9151999999999987"/>
    <s v="May"/>
    <x v="33"/>
    <n v="1"/>
  </r>
  <r>
    <n v="3404"/>
    <s v="CA-2014-168739"/>
    <x v="3"/>
    <d v="2014-05-30T00:00:00"/>
    <d v="2014-06-06T00:00:00"/>
    <x v="1"/>
    <s v="HZ-14950"/>
    <x v="521"/>
    <x v="0"/>
    <s v="United States"/>
    <s v="Houston"/>
    <x v="5"/>
    <n v="77095"/>
    <x v="2"/>
    <s v="FUR-FU-10003919"/>
    <x v="0"/>
    <s v="Furnishings"/>
    <x v="1514"/>
    <n v="65.424000000000007"/>
    <n v="4"/>
    <n v="0.6"/>
    <n v="-52.339199999999991"/>
    <s v="May"/>
    <x v="24"/>
    <n v="1"/>
  </r>
  <r>
    <n v="3405"/>
    <s v="CA-2012-152527"/>
    <x v="1"/>
    <d v="2012-10-17T00:00:00"/>
    <d v="2012-10-17T00:00:00"/>
    <x v="3"/>
    <s v="CM-12190"/>
    <x v="496"/>
    <x v="0"/>
    <s v="United States"/>
    <s v="Los Angeles"/>
    <x v="1"/>
    <n v="90004"/>
    <x v="1"/>
    <s v="OFF-ST-10003479"/>
    <x v="1"/>
    <s v="Storage"/>
    <x v="41"/>
    <n v="77.88"/>
    <n v="2"/>
    <n v="0"/>
    <n v="3.8939999999999912"/>
    <s v="Oct"/>
    <x v="2"/>
    <n v="1"/>
  </r>
  <r>
    <n v="3406"/>
    <s v="US-2011-150119"/>
    <x v="2"/>
    <d v="2011-04-23T00:00:00"/>
    <d v="2011-04-27T00:00:00"/>
    <x v="1"/>
    <s v="LB-16795"/>
    <x v="697"/>
    <x v="2"/>
    <s v="United States"/>
    <s v="Columbus"/>
    <x v="24"/>
    <n v="43229"/>
    <x v="3"/>
    <s v="FUR-CH-10002965"/>
    <x v="0"/>
    <s v="Chairs"/>
    <x v="226"/>
    <n v="281.37199999999996"/>
    <n v="2"/>
    <n v="0.3"/>
    <n v="-12.058799999999991"/>
    <s v="Apr"/>
    <x v="41"/>
    <n v="1"/>
  </r>
  <r>
    <n v="3407"/>
    <s v="US-2011-150119"/>
    <x v="2"/>
    <d v="2011-04-23T00:00:00"/>
    <d v="2011-04-27T00:00:00"/>
    <x v="1"/>
    <s v="LB-16795"/>
    <x v="697"/>
    <x v="2"/>
    <s v="United States"/>
    <s v="Columbus"/>
    <x v="24"/>
    <n v="43229"/>
    <x v="3"/>
    <s v="FUR-CH-10002965"/>
    <x v="0"/>
    <s v="Chairs"/>
    <x v="226"/>
    <n v="281.37199999999996"/>
    <n v="2"/>
    <n v="0.3"/>
    <n v="-12.058799999999991"/>
    <s v="Apr"/>
    <x v="41"/>
    <n v="0"/>
  </r>
  <r>
    <n v="3408"/>
    <s v="US-2011-150119"/>
    <x v="2"/>
    <d v="2011-04-23T00:00:00"/>
    <d v="2011-04-27T00:00:00"/>
    <x v="1"/>
    <s v="LB-16795"/>
    <x v="697"/>
    <x v="2"/>
    <s v="United States"/>
    <s v="Columbus"/>
    <x v="24"/>
    <n v="43229"/>
    <x v="3"/>
    <s v="OFF-BI-10000145"/>
    <x v="1"/>
    <s v="Binders"/>
    <x v="735"/>
    <n v="7.4880000000000013"/>
    <n v="8"/>
    <n v="0.7"/>
    <n v="-5.2415999999999983"/>
    <s v="Apr"/>
    <x v="41"/>
    <n v="0"/>
  </r>
  <r>
    <n v="3409"/>
    <s v="US-2011-150119"/>
    <x v="2"/>
    <d v="2011-04-23T00:00:00"/>
    <d v="2011-04-27T00:00:00"/>
    <x v="1"/>
    <s v="LB-16795"/>
    <x v="697"/>
    <x v="2"/>
    <s v="United States"/>
    <s v="Columbus"/>
    <x v="24"/>
    <n v="43229"/>
    <x v="3"/>
    <s v="FUR-FU-10002191"/>
    <x v="0"/>
    <s v="Furnishings"/>
    <x v="762"/>
    <n v="22.336000000000002"/>
    <n v="4"/>
    <n v="0.2"/>
    <n v="7.8175999999999997"/>
    <s v="Apr"/>
    <x v="41"/>
    <n v="0"/>
  </r>
  <r>
    <n v="3410"/>
    <s v="US-2014-150847"/>
    <x v="3"/>
    <d v="2014-05-01T00:00:00"/>
    <d v="2014-05-07T00:00:00"/>
    <x v="1"/>
    <s v="JF-15490"/>
    <x v="223"/>
    <x v="0"/>
    <s v="United States"/>
    <s v="Columbus"/>
    <x v="24"/>
    <n v="43229"/>
    <x v="3"/>
    <s v="OFF-PA-10004451"/>
    <x v="1"/>
    <s v="Paper"/>
    <x v="493"/>
    <n v="10.368000000000002"/>
    <n v="2"/>
    <n v="0.2"/>
    <n v="3.6288"/>
    <s v="May"/>
    <x v="24"/>
    <n v="1"/>
  </r>
  <r>
    <n v="3411"/>
    <s v="CA-2013-100244"/>
    <x v="0"/>
    <d v="2013-09-21T00:00:00"/>
    <d v="2013-09-25T00:00:00"/>
    <x v="1"/>
    <s v="GM-14695"/>
    <x v="620"/>
    <x v="1"/>
    <s v="United States"/>
    <s v="San Francisco"/>
    <x v="1"/>
    <n v="94122"/>
    <x v="1"/>
    <s v="OFF-PA-10001471"/>
    <x v="1"/>
    <s v="Paper"/>
    <x v="1468"/>
    <n v="65.789999999999992"/>
    <n v="9"/>
    <n v="0"/>
    <n v="30.263399999999997"/>
    <s v="Sep"/>
    <x v="21"/>
    <n v="1"/>
  </r>
  <r>
    <n v="3412"/>
    <s v="CA-2013-100244"/>
    <x v="0"/>
    <d v="2013-09-21T00:00:00"/>
    <d v="2013-09-25T00:00:00"/>
    <x v="1"/>
    <s v="GM-14695"/>
    <x v="620"/>
    <x v="1"/>
    <s v="United States"/>
    <s v="San Francisco"/>
    <x v="1"/>
    <n v="94122"/>
    <x v="1"/>
    <s v="OFF-BI-10003656"/>
    <x v="1"/>
    <s v="Binders"/>
    <x v="13"/>
    <n v="271.98400000000004"/>
    <n v="2"/>
    <n v="0.2"/>
    <n v="88.394799999999975"/>
    <s v="Sep"/>
    <x v="21"/>
    <n v="0"/>
  </r>
  <r>
    <n v="3413"/>
    <s v="CA-2013-100244"/>
    <x v="0"/>
    <d v="2013-09-21T00:00:00"/>
    <d v="2013-09-25T00:00:00"/>
    <x v="1"/>
    <s v="GM-14695"/>
    <x v="620"/>
    <x v="1"/>
    <s v="United States"/>
    <s v="San Francisco"/>
    <x v="1"/>
    <n v="94122"/>
    <x v="1"/>
    <s v="OFF-AR-10000940"/>
    <x v="1"/>
    <s v="Art"/>
    <x v="134"/>
    <n v="11.76"/>
    <n v="4"/>
    <n v="0"/>
    <n v="3.1752000000000002"/>
    <s v="Sep"/>
    <x v="21"/>
    <n v="0"/>
  </r>
  <r>
    <n v="3414"/>
    <s v="CA-2013-100244"/>
    <x v="0"/>
    <d v="2013-09-21T00:00:00"/>
    <d v="2013-09-25T00:00:00"/>
    <x v="1"/>
    <s v="GM-14695"/>
    <x v="620"/>
    <x v="1"/>
    <s v="United States"/>
    <s v="San Francisco"/>
    <x v="1"/>
    <n v="94122"/>
    <x v="1"/>
    <s v="OFF-PA-10002319"/>
    <x v="1"/>
    <s v="Paper"/>
    <x v="1391"/>
    <n v="77.52"/>
    <n v="2"/>
    <n v="0"/>
    <n v="37.9848"/>
    <s v="Sep"/>
    <x v="21"/>
    <n v="0"/>
  </r>
  <r>
    <n v="3415"/>
    <s v="CA-2013-100244"/>
    <x v="0"/>
    <d v="2013-09-21T00:00:00"/>
    <d v="2013-09-25T00:00:00"/>
    <x v="1"/>
    <s v="GM-14695"/>
    <x v="620"/>
    <x v="1"/>
    <s v="United States"/>
    <s v="San Francisco"/>
    <x v="1"/>
    <n v="94122"/>
    <x v="1"/>
    <s v="OFF-BI-10000977"/>
    <x v="1"/>
    <s v="Binders"/>
    <x v="982"/>
    <n v="48.64"/>
    <n v="2"/>
    <n v="0.2"/>
    <n v="15.807999999999996"/>
    <s v="Sep"/>
    <x v="21"/>
    <n v="0"/>
  </r>
  <r>
    <n v="3416"/>
    <s v="CA-2013-116540"/>
    <x v="0"/>
    <d v="2013-09-03T00:00:00"/>
    <d v="2013-09-03T00:00:00"/>
    <x v="3"/>
    <s v="SS-20590"/>
    <x v="196"/>
    <x v="0"/>
    <s v="United States"/>
    <s v="Madison"/>
    <x v="6"/>
    <n v="53711"/>
    <x v="2"/>
    <s v="OFF-FA-10002676"/>
    <x v="1"/>
    <s v="Fasteners"/>
    <x v="1069"/>
    <n v="1.81"/>
    <n v="1"/>
    <n v="0"/>
    <n v="0.65159999999999996"/>
    <s v="Sep"/>
    <x v="21"/>
    <n v="1"/>
  </r>
  <r>
    <n v="3417"/>
    <s v="CA-2013-116540"/>
    <x v="0"/>
    <d v="2013-09-03T00:00:00"/>
    <d v="2013-09-03T00:00:00"/>
    <x v="3"/>
    <s v="SS-20590"/>
    <x v="196"/>
    <x v="0"/>
    <s v="United States"/>
    <s v="Madison"/>
    <x v="6"/>
    <n v="53711"/>
    <x v="2"/>
    <s v="OFF-BI-10004970"/>
    <x v="1"/>
    <s v="Binders"/>
    <x v="908"/>
    <n v="8.26"/>
    <n v="2"/>
    <n v="0"/>
    <n v="3.8822000000000001"/>
    <s v="Sep"/>
    <x v="21"/>
    <n v="0"/>
  </r>
  <r>
    <n v="3418"/>
    <s v="CA-2012-151841"/>
    <x v="1"/>
    <d v="2012-04-27T00:00:00"/>
    <d v="2012-05-02T00:00:00"/>
    <x v="1"/>
    <s v="TC-21475"/>
    <x v="679"/>
    <x v="2"/>
    <s v="United States"/>
    <s v="Aurora"/>
    <x v="22"/>
    <n v="80013"/>
    <x v="1"/>
    <s v="OFF-AP-10003971"/>
    <x v="1"/>
    <s v="Appliances"/>
    <x v="914"/>
    <n v="43.560000000000009"/>
    <n v="5"/>
    <n v="0.2"/>
    <n v="3.2669999999999995"/>
    <s v="Apr"/>
    <x v="19"/>
    <n v="1"/>
  </r>
  <r>
    <n v="3419"/>
    <s v="CA-2012-151841"/>
    <x v="1"/>
    <d v="2012-04-27T00:00:00"/>
    <d v="2012-05-02T00:00:00"/>
    <x v="1"/>
    <s v="TC-21475"/>
    <x v="679"/>
    <x v="2"/>
    <s v="United States"/>
    <s v="Aurora"/>
    <x v="22"/>
    <n v="80013"/>
    <x v="1"/>
    <s v="OFF-SU-10001574"/>
    <x v="1"/>
    <s v="Supplies"/>
    <x v="498"/>
    <n v="5.84"/>
    <n v="2"/>
    <n v="0.2"/>
    <n v="0.72999999999999954"/>
    <s v="Apr"/>
    <x v="19"/>
    <n v="0"/>
  </r>
  <r>
    <n v="3420"/>
    <s v="CA-2012-150791"/>
    <x v="1"/>
    <d v="2012-09-06T00:00:00"/>
    <d v="2012-09-13T00:00:00"/>
    <x v="1"/>
    <s v="CC-12430"/>
    <x v="254"/>
    <x v="2"/>
    <s v="United States"/>
    <s v="New York City"/>
    <x v="15"/>
    <n v="10024"/>
    <x v="3"/>
    <s v="FUR-CH-10000665"/>
    <x v="0"/>
    <s v="Chairs"/>
    <x v="656"/>
    <n v="271.76400000000001"/>
    <n v="2"/>
    <n v="0.1"/>
    <n v="60.391999999999967"/>
    <s v="Sep"/>
    <x v="11"/>
    <n v="1"/>
  </r>
  <r>
    <n v="3421"/>
    <s v="CA-2013-134803"/>
    <x v="0"/>
    <d v="2013-05-29T00:00:00"/>
    <d v="2013-06-04T00:00:00"/>
    <x v="1"/>
    <s v="CL-12565"/>
    <x v="52"/>
    <x v="0"/>
    <s v="United States"/>
    <s v="Los Angeles"/>
    <x v="1"/>
    <n v="90004"/>
    <x v="1"/>
    <s v="OFF-AP-10000891"/>
    <x v="1"/>
    <s v="Appliances"/>
    <x v="163"/>
    <n v="262.24"/>
    <n v="2"/>
    <n v="0"/>
    <n v="78.671999999999997"/>
    <s v="May"/>
    <x v="35"/>
    <n v="1"/>
  </r>
  <r>
    <n v="3422"/>
    <s v="CA-2013-134803"/>
    <x v="0"/>
    <d v="2013-05-29T00:00:00"/>
    <d v="2013-06-04T00:00:00"/>
    <x v="1"/>
    <s v="CL-12565"/>
    <x v="52"/>
    <x v="0"/>
    <s v="United States"/>
    <s v="Los Angeles"/>
    <x v="1"/>
    <n v="90004"/>
    <x v="1"/>
    <s v="OFF-PA-10003790"/>
    <x v="1"/>
    <s v="Paper"/>
    <x v="1250"/>
    <n v="182.72"/>
    <n v="8"/>
    <n v="0"/>
    <n v="84.051199999999994"/>
    <s v="May"/>
    <x v="35"/>
    <n v="0"/>
  </r>
  <r>
    <n v="3423"/>
    <s v="CA-2013-134803"/>
    <x v="0"/>
    <d v="2013-05-29T00:00:00"/>
    <d v="2013-06-04T00:00:00"/>
    <x v="1"/>
    <s v="CL-12565"/>
    <x v="52"/>
    <x v="0"/>
    <s v="United States"/>
    <s v="Los Angeles"/>
    <x v="1"/>
    <n v="90004"/>
    <x v="1"/>
    <s v="TEC-AC-10002217"/>
    <x v="2"/>
    <s v="Accessories"/>
    <x v="1178"/>
    <n v="131.6"/>
    <n v="7"/>
    <n v="0"/>
    <n v="7.8960000000000008"/>
    <s v="May"/>
    <x v="35"/>
    <n v="0"/>
  </r>
  <r>
    <n v="3424"/>
    <s v="CA-2013-134803"/>
    <x v="0"/>
    <d v="2013-05-29T00:00:00"/>
    <d v="2013-06-04T00:00:00"/>
    <x v="1"/>
    <s v="CL-12565"/>
    <x v="52"/>
    <x v="0"/>
    <s v="United States"/>
    <s v="Los Angeles"/>
    <x v="1"/>
    <n v="90004"/>
    <x v="1"/>
    <s v="OFF-BI-10002215"/>
    <x v="1"/>
    <s v="Binders"/>
    <x v="20"/>
    <n v="22.72"/>
    <n v="4"/>
    <n v="0.2"/>
    <n v="7.3839999999999986"/>
    <s v="May"/>
    <x v="35"/>
    <n v="0"/>
  </r>
  <r>
    <n v="3425"/>
    <s v="CA-2013-134803"/>
    <x v="0"/>
    <d v="2013-05-29T00:00:00"/>
    <d v="2013-06-04T00:00:00"/>
    <x v="1"/>
    <s v="CL-12565"/>
    <x v="52"/>
    <x v="0"/>
    <s v="United States"/>
    <s v="Los Angeles"/>
    <x v="1"/>
    <n v="90004"/>
    <x v="1"/>
    <s v="TEC-MA-10001972"/>
    <x v="2"/>
    <s v="Machines"/>
    <x v="1469"/>
    <n v="558.4"/>
    <n v="2"/>
    <n v="0.2"/>
    <n v="41.880000000000024"/>
    <s v="May"/>
    <x v="35"/>
    <n v="0"/>
  </r>
  <r>
    <n v="3426"/>
    <s v="CA-2012-153381"/>
    <x v="1"/>
    <d v="2012-09-24T00:00:00"/>
    <d v="2012-09-28T00:00:00"/>
    <x v="1"/>
    <s v="DE-13255"/>
    <x v="368"/>
    <x v="2"/>
    <s v="United States"/>
    <s v="Dubuque"/>
    <x v="23"/>
    <n v="52001"/>
    <x v="2"/>
    <s v="OFF-BI-10001525"/>
    <x v="1"/>
    <s v="Binders"/>
    <x v="31"/>
    <n v="15.24"/>
    <n v="4"/>
    <n v="0"/>
    <n v="6.8579999999999988"/>
    <s v="Sep"/>
    <x v="11"/>
    <n v="1"/>
  </r>
  <r>
    <n v="3427"/>
    <s v="CA-2012-153381"/>
    <x v="1"/>
    <d v="2012-09-24T00:00:00"/>
    <d v="2012-09-28T00:00:00"/>
    <x v="1"/>
    <s v="DE-13255"/>
    <x v="368"/>
    <x v="2"/>
    <s v="United States"/>
    <s v="Dubuque"/>
    <x v="23"/>
    <n v="52001"/>
    <x v="2"/>
    <s v="FUR-CH-10000988"/>
    <x v="0"/>
    <s v="Chairs"/>
    <x v="1132"/>
    <n v="1408.1"/>
    <n v="10"/>
    <n v="0"/>
    <n v="394.26800000000003"/>
    <s v="Sep"/>
    <x v="11"/>
    <n v="0"/>
  </r>
  <r>
    <n v="3428"/>
    <s v="US-2014-111024"/>
    <x v="3"/>
    <d v="2014-07-04T00:00:00"/>
    <d v="2014-07-07T00:00:00"/>
    <x v="0"/>
    <s v="SZ-20035"/>
    <x v="449"/>
    <x v="2"/>
    <s v="United States"/>
    <s v="Lancaster"/>
    <x v="24"/>
    <n v="43130"/>
    <x v="3"/>
    <s v="OFF-PA-10000174"/>
    <x v="1"/>
    <s v="Paper"/>
    <x v="1515"/>
    <n v="32.896000000000001"/>
    <n v="4"/>
    <n v="0.2"/>
    <n v="11.102399999999996"/>
    <s v="Jul"/>
    <x v="10"/>
    <n v="1"/>
  </r>
  <r>
    <n v="3429"/>
    <s v="US-2014-111024"/>
    <x v="3"/>
    <d v="2014-07-04T00:00:00"/>
    <d v="2014-07-07T00:00:00"/>
    <x v="0"/>
    <s v="SZ-20035"/>
    <x v="449"/>
    <x v="2"/>
    <s v="United States"/>
    <s v="Lancaster"/>
    <x v="24"/>
    <n v="43130"/>
    <x v="3"/>
    <s v="FUR-TA-10002041"/>
    <x v="0"/>
    <s v="Tables"/>
    <x v="358"/>
    <n v="215.148"/>
    <n v="2"/>
    <n v="0.4"/>
    <n v="-103.98819999999998"/>
    <s v="Jul"/>
    <x v="10"/>
    <n v="0"/>
  </r>
  <r>
    <n v="3430"/>
    <s v="US-2014-111024"/>
    <x v="3"/>
    <d v="2014-07-04T00:00:00"/>
    <d v="2014-07-07T00:00:00"/>
    <x v="0"/>
    <s v="SZ-20035"/>
    <x v="449"/>
    <x v="2"/>
    <s v="United States"/>
    <s v="Lancaster"/>
    <x v="24"/>
    <n v="43130"/>
    <x v="3"/>
    <s v="OFF-PA-10002246"/>
    <x v="1"/>
    <s v="Paper"/>
    <x v="1386"/>
    <n v="30.96"/>
    <n v="6"/>
    <n v="0.2"/>
    <n v="11.223000000000001"/>
    <s v="Jul"/>
    <x v="10"/>
    <n v="0"/>
  </r>
  <r>
    <n v="3431"/>
    <s v="CA-2014-148264"/>
    <x v="3"/>
    <d v="2014-12-09T00:00:00"/>
    <d v="2014-12-10T00:00:00"/>
    <x v="2"/>
    <s v="LF-17185"/>
    <x v="166"/>
    <x v="0"/>
    <s v="United States"/>
    <s v="Inglewood"/>
    <x v="1"/>
    <n v="90301"/>
    <x v="1"/>
    <s v="OFF-ST-10003327"/>
    <x v="1"/>
    <s v="Storage"/>
    <x v="333"/>
    <n v="29.79"/>
    <n v="3"/>
    <n v="0"/>
    <n v="8.6390999999999956"/>
    <s v="Dec"/>
    <x v="22"/>
    <n v="1"/>
  </r>
  <r>
    <n v="3432"/>
    <s v="CA-2014-148264"/>
    <x v="3"/>
    <d v="2014-12-09T00:00:00"/>
    <d v="2014-12-10T00:00:00"/>
    <x v="2"/>
    <s v="LF-17185"/>
    <x v="166"/>
    <x v="0"/>
    <s v="United States"/>
    <s v="Inglewood"/>
    <x v="1"/>
    <n v="90301"/>
    <x v="1"/>
    <s v="FUR-FU-10002703"/>
    <x v="0"/>
    <s v="Furnishings"/>
    <x v="1516"/>
    <n v="128.9"/>
    <n v="2"/>
    <n v="0"/>
    <n v="15.468000000000004"/>
    <s v="Dec"/>
    <x v="22"/>
    <n v="0"/>
  </r>
  <r>
    <n v="3433"/>
    <s v="CA-2014-148264"/>
    <x v="3"/>
    <d v="2014-12-09T00:00:00"/>
    <d v="2014-12-10T00:00:00"/>
    <x v="2"/>
    <s v="LF-17185"/>
    <x v="166"/>
    <x v="0"/>
    <s v="United States"/>
    <s v="Inglewood"/>
    <x v="1"/>
    <n v="90301"/>
    <x v="1"/>
    <s v="OFF-PA-10003651"/>
    <x v="1"/>
    <s v="Paper"/>
    <x v="646"/>
    <n v="60.12"/>
    <n v="9"/>
    <n v="0"/>
    <n v="28.857599999999998"/>
    <s v="Dec"/>
    <x v="22"/>
    <n v="0"/>
  </r>
  <r>
    <n v="3434"/>
    <s v="CA-2014-131212"/>
    <x v="3"/>
    <d v="2014-12-06T00:00:00"/>
    <d v="2014-12-10T00:00:00"/>
    <x v="1"/>
    <s v="AB-10165"/>
    <x v="269"/>
    <x v="0"/>
    <s v="United States"/>
    <s v="Bellevue"/>
    <x v="4"/>
    <n v="98006"/>
    <x v="1"/>
    <s v="OFF-BI-10001617"/>
    <x v="1"/>
    <s v="Binders"/>
    <x v="1315"/>
    <n v="24.816000000000003"/>
    <n v="3"/>
    <n v="0.2"/>
    <n v="8.3753999999999991"/>
    <s v="Dec"/>
    <x v="22"/>
    <n v="1"/>
  </r>
  <r>
    <n v="3435"/>
    <s v="CA-2014-131212"/>
    <x v="3"/>
    <d v="2014-12-06T00:00:00"/>
    <d v="2014-12-10T00:00:00"/>
    <x v="1"/>
    <s v="AB-10165"/>
    <x v="269"/>
    <x v="0"/>
    <s v="United States"/>
    <s v="Bellevue"/>
    <x v="4"/>
    <n v="98006"/>
    <x v="1"/>
    <s v="OFF-BI-10000145"/>
    <x v="1"/>
    <s v="Binders"/>
    <x v="735"/>
    <n v="14.976000000000003"/>
    <n v="6"/>
    <n v="0.2"/>
    <n v="5.4287999999999981"/>
    <s v="Dec"/>
    <x v="22"/>
    <n v="0"/>
  </r>
  <r>
    <n v="3436"/>
    <s v="US-2012-100531"/>
    <x v="1"/>
    <d v="2012-09-27T00:00:00"/>
    <d v="2012-09-29T00:00:00"/>
    <x v="2"/>
    <s v="NM-18520"/>
    <x v="392"/>
    <x v="0"/>
    <s v="United States"/>
    <s v="Chicago"/>
    <x v="10"/>
    <n v="60610"/>
    <x v="2"/>
    <s v="OFF-BI-10001670"/>
    <x v="1"/>
    <s v="Binders"/>
    <x v="438"/>
    <n v="15.079999999999998"/>
    <n v="2"/>
    <n v="0.8"/>
    <n v="-22.620000000000005"/>
    <s v="Sep"/>
    <x v="11"/>
    <n v="1"/>
  </r>
  <r>
    <n v="3437"/>
    <s v="US-2012-100531"/>
    <x v="1"/>
    <d v="2012-09-27T00:00:00"/>
    <d v="2012-09-29T00:00:00"/>
    <x v="2"/>
    <s v="NM-18520"/>
    <x v="392"/>
    <x v="0"/>
    <s v="United States"/>
    <s v="Chicago"/>
    <x v="10"/>
    <n v="60610"/>
    <x v="2"/>
    <s v="FUR-FU-10003849"/>
    <x v="0"/>
    <s v="Furnishings"/>
    <x v="521"/>
    <n v="24.288"/>
    <n v="3"/>
    <n v="0.6"/>
    <n v="-12.751199999999997"/>
    <s v="Sep"/>
    <x v="11"/>
    <n v="0"/>
  </r>
  <r>
    <n v="3438"/>
    <s v="CA-2014-152583"/>
    <x v="3"/>
    <d v="2014-10-31T00:00:00"/>
    <d v="2014-10-31T00:00:00"/>
    <x v="3"/>
    <s v="RA-19945"/>
    <x v="362"/>
    <x v="0"/>
    <s v="United States"/>
    <s v="Dallas"/>
    <x v="5"/>
    <n v="75217"/>
    <x v="2"/>
    <s v="FUR-FU-10003849"/>
    <x v="0"/>
    <s v="Furnishings"/>
    <x v="521"/>
    <n v="16.192"/>
    <n v="2"/>
    <n v="0.6"/>
    <n v="-8.5007999999999981"/>
    <s v="Oct"/>
    <x v="13"/>
    <n v="1"/>
  </r>
  <r>
    <n v="3439"/>
    <s v="CA-2014-152583"/>
    <x v="3"/>
    <d v="2014-10-31T00:00:00"/>
    <d v="2014-10-31T00:00:00"/>
    <x v="3"/>
    <s v="RA-19945"/>
    <x v="362"/>
    <x v="0"/>
    <s v="United States"/>
    <s v="Dallas"/>
    <x v="5"/>
    <n v="75217"/>
    <x v="2"/>
    <s v="FUR-TA-10002041"/>
    <x v="0"/>
    <s v="Tables"/>
    <x v="358"/>
    <n v="251.00599999999997"/>
    <n v="2"/>
    <n v="0.3"/>
    <n v="-68.130199999999988"/>
    <s v="Oct"/>
    <x v="13"/>
    <n v="0"/>
  </r>
  <r>
    <n v="3440"/>
    <s v="CA-2014-152583"/>
    <x v="3"/>
    <d v="2014-10-31T00:00:00"/>
    <d v="2014-10-31T00:00:00"/>
    <x v="3"/>
    <s v="RA-19945"/>
    <x v="362"/>
    <x v="0"/>
    <s v="United States"/>
    <s v="Dallas"/>
    <x v="5"/>
    <n v="75217"/>
    <x v="2"/>
    <s v="OFF-ST-10002214"/>
    <x v="1"/>
    <s v="Storage"/>
    <x v="994"/>
    <n v="54.192"/>
    <n v="6"/>
    <n v="0.2"/>
    <n v="4.0643999999999973"/>
    <s v="Oct"/>
    <x v="13"/>
    <n v="0"/>
  </r>
  <r>
    <n v="3441"/>
    <s v="CA-2012-144099"/>
    <x v="1"/>
    <d v="2012-11-29T00:00:00"/>
    <d v="2012-11-30T00:00:00"/>
    <x v="3"/>
    <s v="PO-19195"/>
    <x v="285"/>
    <x v="2"/>
    <s v="United States"/>
    <s v="San Francisco"/>
    <x v="1"/>
    <n v="94122"/>
    <x v="1"/>
    <s v="OFF-BI-10001078"/>
    <x v="1"/>
    <s v="Binders"/>
    <x v="61"/>
    <n v="4.3040000000000003"/>
    <n v="1"/>
    <n v="0.2"/>
    <n v="1.5602"/>
    <s v="Nov"/>
    <x v="6"/>
    <n v="1"/>
  </r>
  <r>
    <n v="3442"/>
    <s v="CA-2011-158337"/>
    <x v="2"/>
    <d v="2011-03-11T00:00:00"/>
    <d v="2011-03-14T00:00:00"/>
    <x v="0"/>
    <s v="KA-16525"/>
    <x v="567"/>
    <x v="0"/>
    <s v="United States"/>
    <s v="New York City"/>
    <x v="15"/>
    <n v="10024"/>
    <x v="3"/>
    <s v="OFF-PA-10002137"/>
    <x v="1"/>
    <s v="Paper"/>
    <x v="560"/>
    <n v="108.92"/>
    <n v="14"/>
    <n v="0"/>
    <n v="49.013999999999996"/>
    <s v="Mar"/>
    <x v="34"/>
    <n v="1"/>
  </r>
  <r>
    <n v="3443"/>
    <s v="CA-2014-168858"/>
    <x v="3"/>
    <d v="2014-11-20T00:00:00"/>
    <d v="2014-11-24T00:00:00"/>
    <x v="1"/>
    <s v="JD-16150"/>
    <x v="251"/>
    <x v="1"/>
    <s v="United States"/>
    <s v="New York City"/>
    <x v="15"/>
    <n v="10011"/>
    <x v="3"/>
    <s v="OFF-EN-10001415"/>
    <x v="1"/>
    <s v="Envelopes"/>
    <x v="33"/>
    <n v="16.740000000000002"/>
    <n v="3"/>
    <n v="0"/>
    <n v="8.370000000000001"/>
    <s v="Nov"/>
    <x v="23"/>
    <n v="1"/>
  </r>
  <r>
    <n v="3444"/>
    <s v="CA-2014-168858"/>
    <x v="3"/>
    <d v="2014-11-20T00:00:00"/>
    <d v="2014-11-24T00:00:00"/>
    <x v="1"/>
    <s v="JD-16150"/>
    <x v="251"/>
    <x v="1"/>
    <s v="United States"/>
    <s v="New York City"/>
    <x v="15"/>
    <n v="10011"/>
    <x v="3"/>
    <s v="OFF-AP-10003849"/>
    <x v="1"/>
    <s v="Appliances"/>
    <x v="833"/>
    <n v="2504.7399999999998"/>
    <n v="7"/>
    <n v="0"/>
    <n v="626.18499999999995"/>
    <s v="Nov"/>
    <x v="23"/>
    <n v="0"/>
  </r>
  <r>
    <n v="3445"/>
    <s v="CA-2013-116344"/>
    <x v="0"/>
    <d v="2013-07-30T00:00:00"/>
    <d v="2013-08-03T00:00:00"/>
    <x v="1"/>
    <s v="JO-15145"/>
    <x v="705"/>
    <x v="1"/>
    <s v="United States"/>
    <s v="Philadelphia"/>
    <x v="9"/>
    <n v="19140"/>
    <x v="3"/>
    <s v="OFF-ST-10001713"/>
    <x v="1"/>
    <s v="Storage"/>
    <x v="45"/>
    <n v="84.784000000000006"/>
    <n v="2"/>
    <n v="0.2"/>
    <n v="-16.956800000000005"/>
    <s v="Jul"/>
    <x v="16"/>
    <n v="1"/>
  </r>
  <r>
    <n v="3446"/>
    <s v="CA-2012-131779"/>
    <x v="1"/>
    <d v="2012-06-12T00:00:00"/>
    <d v="2012-06-17T00:00:00"/>
    <x v="1"/>
    <s v="LE-16810"/>
    <x v="97"/>
    <x v="0"/>
    <s v="United States"/>
    <s v="Newark"/>
    <x v="13"/>
    <n v="19711"/>
    <x v="3"/>
    <s v="OFF-ST-10001505"/>
    <x v="1"/>
    <s v="Storage"/>
    <x v="1174"/>
    <n v="29.900000000000002"/>
    <n v="5"/>
    <n v="0"/>
    <n v="5.0829999999999975"/>
    <s v="Jun"/>
    <x v="40"/>
    <n v="1"/>
  </r>
  <r>
    <n v="3447"/>
    <s v="CA-2013-158869"/>
    <x v="0"/>
    <d v="2013-08-07T00:00:00"/>
    <d v="2013-08-08T00:00:00"/>
    <x v="2"/>
    <s v="AH-10690"/>
    <x v="706"/>
    <x v="1"/>
    <s v="United States"/>
    <s v="New York City"/>
    <x v="15"/>
    <n v="10024"/>
    <x v="3"/>
    <s v="OFF-PA-10000474"/>
    <x v="1"/>
    <s v="Paper"/>
    <x v="33"/>
    <n v="70.88"/>
    <n v="2"/>
    <n v="0"/>
    <n v="33.313599999999994"/>
    <s v="Aug"/>
    <x v="28"/>
    <n v="1"/>
  </r>
  <r>
    <n v="3448"/>
    <s v="CA-2014-102554"/>
    <x v="3"/>
    <d v="2014-06-12T00:00:00"/>
    <d v="2014-06-16T00:00:00"/>
    <x v="1"/>
    <s v="KN-16705"/>
    <x v="607"/>
    <x v="2"/>
    <s v="United States"/>
    <s v="Auburn"/>
    <x v="19"/>
    <n v="36830"/>
    <x v="0"/>
    <s v="OFF-AR-10001919"/>
    <x v="1"/>
    <s v="Art"/>
    <x v="853"/>
    <n v="3.76"/>
    <n v="2"/>
    <n v="0"/>
    <n v="1.0903999999999998"/>
    <s v="Jun"/>
    <x v="27"/>
    <n v="1"/>
  </r>
  <r>
    <n v="3449"/>
    <s v="CA-2013-162614"/>
    <x v="0"/>
    <d v="2013-10-08T00:00:00"/>
    <d v="2013-10-14T00:00:00"/>
    <x v="1"/>
    <s v="TB-21250"/>
    <x v="621"/>
    <x v="0"/>
    <s v="United States"/>
    <s v="Los Angeles"/>
    <x v="1"/>
    <n v="90049"/>
    <x v="1"/>
    <s v="OFF-BI-10004001"/>
    <x v="1"/>
    <s v="Binders"/>
    <x v="810"/>
    <n v="27.263999999999999"/>
    <n v="2"/>
    <n v="0.2"/>
    <n v="8.8607999999999976"/>
    <s v="Oct"/>
    <x v="32"/>
    <n v="1"/>
  </r>
  <r>
    <n v="3450"/>
    <s v="CA-2011-168592"/>
    <x v="2"/>
    <d v="2011-09-08T00:00:00"/>
    <d v="2011-09-14T00:00:00"/>
    <x v="1"/>
    <s v="DP-13390"/>
    <x v="503"/>
    <x v="2"/>
    <s v="United States"/>
    <s v="San Francisco"/>
    <x v="1"/>
    <n v="94110"/>
    <x v="1"/>
    <s v="OFF-AP-10004785"/>
    <x v="1"/>
    <s v="Appliances"/>
    <x v="1177"/>
    <n v="56.65"/>
    <n v="5"/>
    <n v="0"/>
    <n v="24.359500000000004"/>
    <s v="Sep"/>
    <x v="30"/>
    <n v="1"/>
  </r>
  <r>
    <n v="3451"/>
    <s v="CA-2011-168592"/>
    <x v="2"/>
    <d v="2011-09-08T00:00:00"/>
    <d v="2011-09-14T00:00:00"/>
    <x v="1"/>
    <s v="DP-13390"/>
    <x v="503"/>
    <x v="2"/>
    <s v="United States"/>
    <s v="San Francisco"/>
    <x v="1"/>
    <n v="94110"/>
    <x v="1"/>
    <s v="OFF-ST-10002406"/>
    <x v="1"/>
    <s v="Storage"/>
    <x v="324"/>
    <n v="14.97"/>
    <n v="1"/>
    <n v="0"/>
    <n v="4.1916000000000011"/>
    <s v="Sep"/>
    <x v="30"/>
    <n v="0"/>
  </r>
  <r>
    <n v="3452"/>
    <s v="CA-2011-168592"/>
    <x v="2"/>
    <d v="2011-09-08T00:00:00"/>
    <d v="2011-09-14T00:00:00"/>
    <x v="1"/>
    <s v="DP-13390"/>
    <x v="503"/>
    <x v="2"/>
    <s v="United States"/>
    <s v="San Francisco"/>
    <x v="1"/>
    <n v="94110"/>
    <x v="1"/>
    <s v="OFF-FA-10002988"/>
    <x v="1"/>
    <s v="Fasteners"/>
    <x v="131"/>
    <n v="4.0199999999999996"/>
    <n v="2"/>
    <n v="0"/>
    <n v="1.9697999999999998"/>
    <s v="Sep"/>
    <x v="30"/>
    <n v="0"/>
  </r>
  <r>
    <n v="3453"/>
    <s v="CA-2011-157609"/>
    <x v="2"/>
    <d v="2011-03-16T00:00:00"/>
    <d v="2011-03-21T00:00:00"/>
    <x v="0"/>
    <s v="KN-16705"/>
    <x v="607"/>
    <x v="2"/>
    <s v="United States"/>
    <s v="Raleigh"/>
    <x v="3"/>
    <n v="27604"/>
    <x v="0"/>
    <s v="TEC-PH-10002415"/>
    <x v="2"/>
    <s v="Phones"/>
    <x v="1517"/>
    <n v="471.92"/>
    <n v="2"/>
    <n v="0.2"/>
    <n v="29.495000000000019"/>
    <s v="Mar"/>
    <x v="34"/>
    <n v="1"/>
  </r>
  <r>
    <n v="3454"/>
    <s v="CA-2012-153325"/>
    <x v="1"/>
    <d v="2012-02-29T00:00:00"/>
    <d v="2012-03-02T00:00:00"/>
    <x v="0"/>
    <s v="ST-20530"/>
    <x v="461"/>
    <x v="0"/>
    <s v="United States"/>
    <s v="Macon"/>
    <x v="32"/>
    <n v="31204"/>
    <x v="0"/>
    <s v="OFF-BI-10004236"/>
    <x v="1"/>
    <s v="Binders"/>
    <x v="891"/>
    <n v="58.72"/>
    <n v="4"/>
    <n v="0"/>
    <n v="27.011199999999999"/>
    <s v="Feb"/>
    <x v="36"/>
    <n v="1"/>
  </r>
  <r>
    <n v="3455"/>
    <s v="CA-2012-153626"/>
    <x v="1"/>
    <d v="2012-07-09T00:00:00"/>
    <d v="2012-07-14T00:00:00"/>
    <x v="1"/>
    <s v="EB-13870"/>
    <x v="12"/>
    <x v="0"/>
    <s v="United States"/>
    <s v="Nashville"/>
    <x v="18"/>
    <n v="37211"/>
    <x v="0"/>
    <s v="OFF-AR-10000657"/>
    <x v="1"/>
    <s v="Art"/>
    <x v="1518"/>
    <n v="5.16"/>
    <n v="3"/>
    <n v="0.2"/>
    <n v="0.83849999999999936"/>
    <s v="Jul"/>
    <x v="38"/>
    <n v="1"/>
  </r>
  <r>
    <n v="3456"/>
    <s v="CA-2013-166485"/>
    <x v="0"/>
    <d v="2013-02-20T00:00:00"/>
    <d v="2013-02-27T00:00:00"/>
    <x v="1"/>
    <s v="AH-10210"/>
    <x v="117"/>
    <x v="0"/>
    <s v="United States"/>
    <s v="Nashville"/>
    <x v="18"/>
    <n v="37211"/>
    <x v="0"/>
    <s v="OFF-PA-10004996"/>
    <x v="1"/>
    <s v="Paper"/>
    <x v="1519"/>
    <n v="16.496000000000002"/>
    <n v="2"/>
    <n v="0.2"/>
    <n v="5.5673999999999992"/>
    <s v="Feb"/>
    <x v="47"/>
    <n v="1"/>
  </r>
  <r>
    <n v="3457"/>
    <s v="CA-2014-136448"/>
    <x v="3"/>
    <d v="2014-09-17T00:00:00"/>
    <d v="2014-09-19T00:00:00"/>
    <x v="2"/>
    <s v="AS-10090"/>
    <x v="548"/>
    <x v="0"/>
    <s v="United States"/>
    <s v="Philadelphia"/>
    <x v="9"/>
    <n v="19143"/>
    <x v="3"/>
    <s v="TEC-AC-10001109"/>
    <x v="2"/>
    <s v="Accessories"/>
    <x v="998"/>
    <n v="71.975999999999999"/>
    <n v="3"/>
    <n v="0.2"/>
    <n v="19.793400000000005"/>
    <s v="Sep"/>
    <x v="15"/>
    <n v="1"/>
  </r>
  <r>
    <n v="3458"/>
    <s v="CA-2014-136448"/>
    <x v="3"/>
    <d v="2014-09-17T00:00:00"/>
    <d v="2014-09-19T00:00:00"/>
    <x v="2"/>
    <s v="AS-10090"/>
    <x v="548"/>
    <x v="0"/>
    <s v="United States"/>
    <s v="Philadelphia"/>
    <x v="9"/>
    <n v="19143"/>
    <x v="3"/>
    <s v="FUR-FU-10003832"/>
    <x v="0"/>
    <s v="Furnishings"/>
    <x v="1420"/>
    <n v="22.512000000000004"/>
    <n v="3"/>
    <n v="0.2"/>
    <n v="2.2511999999999999"/>
    <s v="Sep"/>
    <x v="15"/>
    <n v="0"/>
  </r>
  <r>
    <n v="3459"/>
    <s v="CA-2014-136448"/>
    <x v="3"/>
    <d v="2014-09-17T00:00:00"/>
    <d v="2014-09-19T00:00:00"/>
    <x v="2"/>
    <s v="AS-10090"/>
    <x v="548"/>
    <x v="0"/>
    <s v="United States"/>
    <s v="Philadelphia"/>
    <x v="9"/>
    <n v="19143"/>
    <x v="3"/>
    <s v="OFF-BI-10002393"/>
    <x v="1"/>
    <s v="Binders"/>
    <x v="1188"/>
    <n v="3.4440000000000008"/>
    <n v="2"/>
    <n v="0.7"/>
    <n v="-2.7551999999999994"/>
    <s v="Sep"/>
    <x v="15"/>
    <n v="0"/>
  </r>
  <r>
    <n v="3460"/>
    <s v="CA-2014-136448"/>
    <x v="3"/>
    <d v="2014-09-17T00:00:00"/>
    <d v="2014-09-19T00:00:00"/>
    <x v="2"/>
    <s v="AS-10090"/>
    <x v="548"/>
    <x v="0"/>
    <s v="United States"/>
    <s v="Philadelphia"/>
    <x v="9"/>
    <n v="19143"/>
    <x v="3"/>
    <s v="OFF-BI-10001359"/>
    <x v="1"/>
    <s v="Binders"/>
    <x v="1153"/>
    <n v="538.19400000000007"/>
    <n v="2"/>
    <n v="0.7"/>
    <n v="-412.61539999999991"/>
    <s v="Sep"/>
    <x v="15"/>
    <n v="0"/>
  </r>
  <r>
    <n v="3461"/>
    <s v="CA-2014-136448"/>
    <x v="3"/>
    <d v="2014-09-17T00:00:00"/>
    <d v="2014-09-19T00:00:00"/>
    <x v="2"/>
    <s v="AS-10090"/>
    <x v="548"/>
    <x v="0"/>
    <s v="United States"/>
    <s v="Philadelphia"/>
    <x v="9"/>
    <n v="19143"/>
    <x v="3"/>
    <s v="TEC-AC-10003628"/>
    <x v="2"/>
    <s v="Accessories"/>
    <x v="244"/>
    <n v="47.984000000000002"/>
    <n v="2"/>
    <n v="0.2"/>
    <n v="14.395200000000004"/>
    <s v="Sep"/>
    <x v="15"/>
    <n v="0"/>
  </r>
  <r>
    <n v="3462"/>
    <s v="CA-2014-114258"/>
    <x v="3"/>
    <d v="2014-11-06T00:00:00"/>
    <d v="2014-11-11T00:00:00"/>
    <x v="0"/>
    <s v="EM-13825"/>
    <x v="605"/>
    <x v="1"/>
    <s v="United States"/>
    <s v="Dallas"/>
    <x v="5"/>
    <n v="75081"/>
    <x v="2"/>
    <s v="TEC-PH-10003012"/>
    <x v="2"/>
    <s v="Phones"/>
    <x v="344"/>
    <n v="492.76800000000003"/>
    <n v="4"/>
    <n v="0.2"/>
    <n v="55.436399999999935"/>
    <s v="Nov"/>
    <x v="23"/>
    <n v="1"/>
  </r>
  <r>
    <n v="3463"/>
    <s v="CA-2012-152611"/>
    <x v="1"/>
    <d v="2012-02-20T00:00:00"/>
    <d v="2012-02-23T00:00:00"/>
    <x v="0"/>
    <s v="KA-16525"/>
    <x v="567"/>
    <x v="0"/>
    <s v="United States"/>
    <s v="Perth Amboy"/>
    <x v="30"/>
    <n v="8861"/>
    <x v="3"/>
    <s v="OFF-AR-10003903"/>
    <x v="1"/>
    <s v="Art"/>
    <x v="878"/>
    <n v="286.78999999999996"/>
    <n v="7"/>
    <n v="0"/>
    <n v="74.565400000000011"/>
    <s v="Feb"/>
    <x v="36"/>
    <n v="1"/>
  </r>
  <r>
    <n v="3464"/>
    <s v="CA-2013-165470"/>
    <x v="0"/>
    <d v="2013-11-26T00:00:00"/>
    <d v="2013-12-01T00:00:00"/>
    <x v="1"/>
    <s v="HJ-14875"/>
    <x v="707"/>
    <x v="2"/>
    <s v="United States"/>
    <s v="Jacksonville"/>
    <x v="2"/>
    <n v="32216"/>
    <x v="0"/>
    <s v="OFF-PA-10004675"/>
    <x v="1"/>
    <s v="Paper"/>
    <x v="69"/>
    <n v="5.08"/>
    <n v="1"/>
    <n v="0.2"/>
    <n v="1.6509999999999998"/>
    <s v="Nov"/>
    <x v="0"/>
    <n v="1"/>
  </r>
  <r>
    <n v="3465"/>
    <s v="CA-2014-128699"/>
    <x v="3"/>
    <d v="2014-12-04T00:00:00"/>
    <d v="2014-12-06T00:00:00"/>
    <x v="0"/>
    <s v="ND-18370"/>
    <x v="444"/>
    <x v="0"/>
    <s v="United States"/>
    <s v="Jacksonville"/>
    <x v="2"/>
    <n v="32216"/>
    <x v="0"/>
    <s v="TEC-AC-10001990"/>
    <x v="2"/>
    <s v="Accessories"/>
    <x v="861"/>
    <n v="47.992000000000004"/>
    <n v="1"/>
    <n v="0.2"/>
    <n v="7.198799999999995"/>
    <s v="Dec"/>
    <x v="22"/>
    <n v="1"/>
  </r>
  <r>
    <n v="3466"/>
    <s v="US-2012-147242"/>
    <x v="1"/>
    <d v="2012-09-10T00:00:00"/>
    <d v="2012-09-14T00:00:00"/>
    <x v="1"/>
    <s v="EH-13765"/>
    <x v="553"/>
    <x v="1"/>
    <s v="United States"/>
    <s v="Revere"/>
    <x v="31"/>
    <n v="2151"/>
    <x v="3"/>
    <s v="OFF-AP-10003842"/>
    <x v="1"/>
    <s v="Appliances"/>
    <x v="1247"/>
    <n v="61.96"/>
    <n v="2"/>
    <n v="0"/>
    <n v="16.1096"/>
    <s v="Sep"/>
    <x v="11"/>
    <n v="1"/>
  </r>
  <r>
    <n v="3467"/>
    <s v="US-2012-147242"/>
    <x v="1"/>
    <d v="2012-09-10T00:00:00"/>
    <d v="2012-09-14T00:00:00"/>
    <x v="1"/>
    <s v="EH-13765"/>
    <x v="553"/>
    <x v="1"/>
    <s v="United States"/>
    <s v="Revere"/>
    <x v="31"/>
    <n v="2151"/>
    <x v="3"/>
    <s v="FUR-BO-10004695"/>
    <x v="0"/>
    <s v="Bookcases"/>
    <x v="198"/>
    <n v="361.96"/>
    <n v="2"/>
    <n v="0"/>
    <n v="83.25079999999997"/>
    <s v="Sep"/>
    <x v="11"/>
    <n v="0"/>
  </r>
  <r>
    <n v="3468"/>
    <s v="US-2012-147242"/>
    <x v="1"/>
    <d v="2012-09-10T00:00:00"/>
    <d v="2012-09-14T00:00:00"/>
    <x v="1"/>
    <s v="EH-13765"/>
    <x v="553"/>
    <x v="1"/>
    <s v="United States"/>
    <s v="Revere"/>
    <x v="31"/>
    <n v="2151"/>
    <x v="3"/>
    <s v="OFF-PA-10003039"/>
    <x v="1"/>
    <s v="Paper"/>
    <x v="330"/>
    <n v="278.82"/>
    <n v="9"/>
    <n v="0"/>
    <n v="125.46899999999999"/>
    <s v="Sep"/>
    <x v="11"/>
    <n v="0"/>
  </r>
  <r>
    <n v="3469"/>
    <s v="CA-2013-146143"/>
    <x v="0"/>
    <d v="2013-12-15T00:00:00"/>
    <d v="2013-12-20T00:00:00"/>
    <x v="1"/>
    <s v="MC-17845"/>
    <x v="266"/>
    <x v="0"/>
    <s v="United States"/>
    <s v="Jackson"/>
    <x v="35"/>
    <n v="39212"/>
    <x v="0"/>
    <s v="FUR-FU-10002045"/>
    <x v="0"/>
    <s v="Furnishings"/>
    <x v="1356"/>
    <n v="133.38"/>
    <n v="6"/>
    <n v="0"/>
    <n v="58.687200000000011"/>
    <s v="Dec"/>
    <x v="5"/>
    <n v="1"/>
  </r>
  <r>
    <n v="3470"/>
    <s v="CA-2012-100888"/>
    <x v="1"/>
    <d v="2012-04-06T00:00:00"/>
    <d v="2012-04-10T00:00:00"/>
    <x v="1"/>
    <s v="MH-17455"/>
    <x v="708"/>
    <x v="0"/>
    <s v="United States"/>
    <s v="Jacksonville"/>
    <x v="3"/>
    <n v="28540"/>
    <x v="0"/>
    <s v="OFF-PA-10001019"/>
    <x v="1"/>
    <s v="Paper"/>
    <x v="675"/>
    <n v="47.952000000000005"/>
    <n v="3"/>
    <n v="0.2"/>
    <n v="16.183799999999998"/>
    <s v="Apr"/>
    <x v="19"/>
    <n v="1"/>
  </r>
  <r>
    <n v="3471"/>
    <s v="US-2013-150035"/>
    <x v="0"/>
    <d v="2013-12-02T00:00:00"/>
    <d v="2013-12-06T00:00:00"/>
    <x v="1"/>
    <s v="CL-11890"/>
    <x v="488"/>
    <x v="0"/>
    <s v="United States"/>
    <s v="San Francisco"/>
    <x v="1"/>
    <n v="94122"/>
    <x v="1"/>
    <s v="FUR-FU-10003724"/>
    <x v="0"/>
    <s v="Furnishings"/>
    <x v="887"/>
    <n v="16.739999999999998"/>
    <n v="2"/>
    <n v="0"/>
    <n v="4.3523999999999994"/>
    <s v="Dec"/>
    <x v="5"/>
    <n v="1"/>
  </r>
  <r>
    <n v="3472"/>
    <s v="CA-2014-122644"/>
    <x v="3"/>
    <d v="2014-11-13T00:00:00"/>
    <d v="2014-11-18T00:00:00"/>
    <x v="1"/>
    <s v="SF-20965"/>
    <x v="245"/>
    <x v="1"/>
    <s v="United States"/>
    <s v="Columbus"/>
    <x v="24"/>
    <n v="43229"/>
    <x v="3"/>
    <s v="OFF-PA-10003673"/>
    <x v="1"/>
    <s v="Paper"/>
    <x v="971"/>
    <n v="10.848000000000001"/>
    <n v="2"/>
    <n v="0.2"/>
    <n v="3.5255999999999994"/>
    <s v="Nov"/>
    <x v="23"/>
    <n v="1"/>
  </r>
  <r>
    <n v="3473"/>
    <s v="CA-2014-122644"/>
    <x v="3"/>
    <d v="2014-11-13T00:00:00"/>
    <d v="2014-11-18T00:00:00"/>
    <x v="1"/>
    <s v="SF-20965"/>
    <x v="245"/>
    <x v="1"/>
    <s v="United States"/>
    <s v="Columbus"/>
    <x v="24"/>
    <n v="43229"/>
    <x v="3"/>
    <s v="TEC-AC-10003614"/>
    <x v="2"/>
    <s v="Accessories"/>
    <x v="562"/>
    <n v="18.544"/>
    <n v="2"/>
    <n v="0.2"/>
    <n v="3.0133999999999981"/>
    <s v="Nov"/>
    <x v="23"/>
    <n v="0"/>
  </r>
  <r>
    <n v="3474"/>
    <s v="CA-2014-111815"/>
    <x v="3"/>
    <d v="2014-03-04T00:00:00"/>
    <d v="2014-03-11T00:00:00"/>
    <x v="1"/>
    <s v="EP-13915"/>
    <x v="212"/>
    <x v="0"/>
    <s v="United States"/>
    <s v="Dearborn Heights"/>
    <x v="12"/>
    <n v="48127"/>
    <x v="2"/>
    <s v="FUR-CH-10000785"/>
    <x v="0"/>
    <s v="Chairs"/>
    <x v="320"/>
    <n v="180.98"/>
    <n v="1"/>
    <n v="0"/>
    <n v="47.0548"/>
    <s v="Mar"/>
    <x v="42"/>
    <n v="1"/>
  </r>
  <r>
    <n v="3475"/>
    <s v="CA-2014-111815"/>
    <x v="3"/>
    <d v="2014-03-04T00:00:00"/>
    <d v="2014-03-11T00:00:00"/>
    <x v="1"/>
    <s v="EP-13915"/>
    <x v="212"/>
    <x v="0"/>
    <s v="United States"/>
    <s v="Dearborn Heights"/>
    <x v="12"/>
    <n v="48127"/>
    <x v="2"/>
    <s v="TEC-AC-10002926"/>
    <x v="2"/>
    <s v="Accessories"/>
    <x v="1114"/>
    <n v="99.98"/>
    <n v="2"/>
    <n v="0"/>
    <n v="42.991400000000006"/>
    <s v="Mar"/>
    <x v="42"/>
    <n v="0"/>
  </r>
  <r>
    <n v="3476"/>
    <s v="CA-2013-144911"/>
    <x v="0"/>
    <d v="2013-11-28T00:00:00"/>
    <d v="2013-12-01T00:00:00"/>
    <x v="2"/>
    <s v="RW-19630"/>
    <x v="338"/>
    <x v="1"/>
    <s v="United States"/>
    <s v="Overland Park"/>
    <x v="41"/>
    <n v="66212"/>
    <x v="2"/>
    <s v="TEC-AC-10004633"/>
    <x v="2"/>
    <s v="Accessories"/>
    <x v="60"/>
    <n v="34.950000000000003"/>
    <n v="5"/>
    <n v="0"/>
    <n v="15.378000000000004"/>
    <s v="Nov"/>
    <x v="0"/>
    <n v="1"/>
  </r>
  <r>
    <n v="3477"/>
    <s v="CA-2013-144911"/>
    <x v="0"/>
    <d v="2013-11-28T00:00:00"/>
    <d v="2013-12-01T00:00:00"/>
    <x v="2"/>
    <s v="RW-19630"/>
    <x v="338"/>
    <x v="1"/>
    <s v="United States"/>
    <s v="Overland Park"/>
    <x v="41"/>
    <n v="66212"/>
    <x v="2"/>
    <s v="OFF-BI-10000977"/>
    <x v="1"/>
    <s v="Binders"/>
    <x v="982"/>
    <n v="152"/>
    <n v="5"/>
    <n v="0"/>
    <n v="69.919999999999987"/>
    <s v="Nov"/>
    <x v="0"/>
    <n v="0"/>
  </r>
  <r>
    <n v="3478"/>
    <s v="CA-2011-143385"/>
    <x v="2"/>
    <d v="2011-08-31T00:00:00"/>
    <d v="2011-09-05T00:00:00"/>
    <x v="1"/>
    <s v="SJ-20500"/>
    <x v="81"/>
    <x v="0"/>
    <s v="United States"/>
    <s v="Santa Fe"/>
    <x v="27"/>
    <n v="87505"/>
    <x v="1"/>
    <s v="TEC-AC-10001635"/>
    <x v="2"/>
    <s v="Accessories"/>
    <x v="1363"/>
    <n v="92.52"/>
    <n v="9"/>
    <n v="0"/>
    <n v="18.503999999999991"/>
    <s v="Aug"/>
    <x v="9"/>
    <n v="1"/>
  </r>
  <r>
    <n v="3479"/>
    <s v="CA-2013-131289"/>
    <x v="0"/>
    <d v="2013-12-09T00:00:00"/>
    <d v="2013-12-15T00:00:00"/>
    <x v="1"/>
    <s v="SP-20620"/>
    <x v="407"/>
    <x v="1"/>
    <s v="United States"/>
    <s v="San Francisco"/>
    <x v="1"/>
    <n v="94110"/>
    <x v="1"/>
    <s v="OFF-AR-10003056"/>
    <x v="1"/>
    <s v="Art"/>
    <x v="18"/>
    <n v="8.56"/>
    <n v="2"/>
    <n v="0"/>
    <n v="2.4823999999999993"/>
    <s v="Dec"/>
    <x v="5"/>
    <n v="1"/>
  </r>
  <r>
    <n v="3480"/>
    <s v="CA-2013-131289"/>
    <x v="0"/>
    <d v="2013-12-09T00:00:00"/>
    <d v="2013-12-15T00:00:00"/>
    <x v="1"/>
    <s v="SP-20620"/>
    <x v="407"/>
    <x v="1"/>
    <s v="United States"/>
    <s v="San Francisco"/>
    <x v="1"/>
    <n v="94110"/>
    <x v="1"/>
    <s v="OFF-PA-10003363"/>
    <x v="1"/>
    <s v="Paper"/>
    <x v="1520"/>
    <n v="45.36"/>
    <n v="7"/>
    <n v="0"/>
    <n v="21.772800000000004"/>
    <s v="Dec"/>
    <x v="5"/>
    <n v="0"/>
  </r>
  <r>
    <n v="3481"/>
    <s v="CA-2013-131289"/>
    <x v="0"/>
    <d v="2013-12-09T00:00:00"/>
    <d v="2013-12-15T00:00:00"/>
    <x v="1"/>
    <s v="SP-20620"/>
    <x v="407"/>
    <x v="1"/>
    <s v="United States"/>
    <s v="San Francisco"/>
    <x v="1"/>
    <n v="94110"/>
    <x v="1"/>
    <s v="FUR-TA-10003954"/>
    <x v="0"/>
    <s v="Tables"/>
    <x v="1208"/>
    <n v="1421.6640000000002"/>
    <n v="6"/>
    <n v="0.2"/>
    <n v="-195.47879999999998"/>
    <s v="Dec"/>
    <x v="5"/>
    <n v="0"/>
  </r>
  <r>
    <n v="3482"/>
    <s v="CA-2011-124023"/>
    <x v="2"/>
    <d v="2011-04-07T00:00:00"/>
    <d v="2011-04-10T00:00:00"/>
    <x v="2"/>
    <s v="PJ-19015"/>
    <x v="307"/>
    <x v="0"/>
    <s v="United States"/>
    <s v="Mobile"/>
    <x v="19"/>
    <n v="36608"/>
    <x v="0"/>
    <s v="FUR-FU-10004415"/>
    <x v="0"/>
    <s v="Furnishings"/>
    <x v="1054"/>
    <n v="8.9600000000000009"/>
    <n v="2"/>
    <n v="0"/>
    <n v="2.7775999999999996"/>
    <s v="Apr"/>
    <x v="41"/>
    <n v="1"/>
  </r>
  <r>
    <n v="3483"/>
    <s v="CA-2011-124688"/>
    <x v="2"/>
    <d v="2011-08-27T00:00:00"/>
    <d v="2011-08-29T00:00:00"/>
    <x v="2"/>
    <s v="CC-12610"/>
    <x v="566"/>
    <x v="1"/>
    <s v="United States"/>
    <s v="Springfield"/>
    <x v="17"/>
    <n v="22153"/>
    <x v="0"/>
    <s v="TEC-PH-10000455"/>
    <x v="2"/>
    <s v="Phones"/>
    <x v="1112"/>
    <n v="579.94999999999993"/>
    <n v="5"/>
    <n v="0"/>
    <n v="168.18549999999993"/>
    <s v="Aug"/>
    <x v="9"/>
    <n v="1"/>
  </r>
  <r>
    <n v="3484"/>
    <s v="CA-2011-124688"/>
    <x v="2"/>
    <d v="2011-08-27T00:00:00"/>
    <d v="2011-08-29T00:00:00"/>
    <x v="2"/>
    <s v="CC-12610"/>
    <x v="566"/>
    <x v="1"/>
    <s v="United States"/>
    <s v="Springfield"/>
    <x v="17"/>
    <n v="22153"/>
    <x v="0"/>
    <s v="FUR-FU-10002456"/>
    <x v="0"/>
    <s v="Furnishings"/>
    <x v="1009"/>
    <n v="29.12"/>
    <n v="4"/>
    <n v="0"/>
    <n v="12.521600000000003"/>
    <s v="Aug"/>
    <x v="9"/>
    <n v="0"/>
  </r>
  <r>
    <n v="3485"/>
    <s v="CA-2011-124688"/>
    <x v="2"/>
    <d v="2011-08-27T00:00:00"/>
    <d v="2011-08-29T00:00:00"/>
    <x v="2"/>
    <s v="CC-12610"/>
    <x v="566"/>
    <x v="1"/>
    <s v="United States"/>
    <s v="Springfield"/>
    <x v="17"/>
    <n v="22153"/>
    <x v="0"/>
    <s v="FUR-TA-10003569"/>
    <x v="0"/>
    <s v="Tables"/>
    <x v="1358"/>
    <n v="1202.94"/>
    <n v="3"/>
    <n v="0"/>
    <n v="300.73500000000001"/>
    <s v="Aug"/>
    <x v="9"/>
    <n v="0"/>
  </r>
  <r>
    <n v="3486"/>
    <s v="CA-2013-151169"/>
    <x v="0"/>
    <d v="2013-10-22T00:00:00"/>
    <d v="2013-10-27T00:00:00"/>
    <x v="1"/>
    <s v="MY-18295"/>
    <x v="501"/>
    <x v="1"/>
    <s v="United States"/>
    <s v="Newark"/>
    <x v="13"/>
    <n v="19711"/>
    <x v="3"/>
    <s v="OFF-BI-10002813"/>
    <x v="1"/>
    <s v="Binders"/>
    <x v="905"/>
    <n v="7.92"/>
    <n v="4"/>
    <n v="0"/>
    <n v="3.5640000000000001"/>
    <s v="Oct"/>
    <x v="32"/>
    <n v="1"/>
  </r>
  <r>
    <n v="3487"/>
    <s v="US-2013-134761"/>
    <x v="0"/>
    <d v="2013-12-01T00:00:00"/>
    <d v="2013-12-01T00:00:00"/>
    <x v="3"/>
    <s v="DB-13210"/>
    <x v="203"/>
    <x v="0"/>
    <s v="United States"/>
    <s v="Hickory"/>
    <x v="3"/>
    <n v="28601"/>
    <x v="0"/>
    <s v="TEC-PH-10002890"/>
    <x v="2"/>
    <s v="Phones"/>
    <x v="1387"/>
    <n v="36.192"/>
    <n v="1"/>
    <n v="0.2"/>
    <n v="2.7143999999999995"/>
    <s v="Dec"/>
    <x v="5"/>
    <n v="1"/>
  </r>
  <r>
    <n v="3488"/>
    <s v="CA-2014-120705"/>
    <x v="3"/>
    <d v="2014-09-06T00:00:00"/>
    <d v="2014-09-12T00:00:00"/>
    <x v="1"/>
    <s v="MG-17875"/>
    <x v="675"/>
    <x v="2"/>
    <s v="United States"/>
    <s v="Fort Lauderdale"/>
    <x v="2"/>
    <n v="33311"/>
    <x v="0"/>
    <s v="OFF-ST-10001522"/>
    <x v="1"/>
    <s v="Storage"/>
    <x v="195"/>
    <n v="147.184"/>
    <n v="2"/>
    <n v="0.2"/>
    <n v="-29.436800000000012"/>
    <s v="Sep"/>
    <x v="15"/>
    <n v="1"/>
  </r>
  <r>
    <n v="3489"/>
    <s v="CA-2012-157322"/>
    <x v="1"/>
    <d v="2012-07-02T00:00:00"/>
    <d v="2012-07-06T00:00:00"/>
    <x v="1"/>
    <s v="RH-19600"/>
    <x v="584"/>
    <x v="0"/>
    <s v="United States"/>
    <s v="Carol Stream"/>
    <x v="10"/>
    <n v="60188"/>
    <x v="2"/>
    <s v="FUR-CH-10004086"/>
    <x v="0"/>
    <s v="Chairs"/>
    <x v="281"/>
    <n v="408.42200000000003"/>
    <n v="2"/>
    <n v="0.3"/>
    <n v="-5.8346000000000231"/>
    <s v="Jul"/>
    <x v="38"/>
    <n v="1"/>
  </r>
  <r>
    <n v="3490"/>
    <s v="CA-2012-157322"/>
    <x v="1"/>
    <d v="2012-07-02T00:00:00"/>
    <d v="2012-07-06T00:00:00"/>
    <x v="1"/>
    <s v="RH-19600"/>
    <x v="584"/>
    <x v="0"/>
    <s v="United States"/>
    <s v="Carol Stream"/>
    <x v="10"/>
    <n v="60188"/>
    <x v="2"/>
    <s v="FUR-CH-10003774"/>
    <x v="0"/>
    <s v="Chairs"/>
    <x v="1185"/>
    <n v="382.11599999999999"/>
    <n v="6"/>
    <n v="0.3"/>
    <n v="-92.799600000000027"/>
    <s v="Jul"/>
    <x v="38"/>
    <n v="0"/>
  </r>
  <r>
    <n v="3491"/>
    <s v="CA-2012-157322"/>
    <x v="1"/>
    <d v="2012-07-02T00:00:00"/>
    <d v="2012-07-06T00:00:00"/>
    <x v="1"/>
    <s v="RH-19600"/>
    <x v="584"/>
    <x v="0"/>
    <s v="United States"/>
    <s v="Carol Stream"/>
    <x v="10"/>
    <n v="60188"/>
    <x v="2"/>
    <s v="OFF-ST-10004507"/>
    <x v="1"/>
    <s v="Storage"/>
    <x v="452"/>
    <n v="68.599999999999994"/>
    <n v="5"/>
    <n v="0.2"/>
    <n v="6.0024999999999977"/>
    <s v="Jul"/>
    <x v="38"/>
    <n v="0"/>
  </r>
  <r>
    <n v="3492"/>
    <s v="CA-2012-157322"/>
    <x v="1"/>
    <d v="2012-07-02T00:00:00"/>
    <d v="2012-07-06T00:00:00"/>
    <x v="1"/>
    <s v="RH-19600"/>
    <x v="584"/>
    <x v="0"/>
    <s v="United States"/>
    <s v="Carol Stream"/>
    <x v="10"/>
    <n v="60188"/>
    <x v="2"/>
    <s v="OFF-ST-10003208"/>
    <x v="1"/>
    <s v="Storage"/>
    <x v="243"/>
    <n v="435.50400000000002"/>
    <n v="3"/>
    <n v="0.2"/>
    <n v="48.994199999999921"/>
    <s v="Jul"/>
    <x v="38"/>
    <n v="0"/>
  </r>
  <r>
    <n v="3493"/>
    <s v="CA-2012-157322"/>
    <x v="1"/>
    <d v="2012-07-02T00:00:00"/>
    <d v="2012-07-06T00:00:00"/>
    <x v="1"/>
    <s v="RH-19600"/>
    <x v="584"/>
    <x v="0"/>
    <s v="United States"/>
    <s v="Carol Stream"/>
    <x v="10"/>
    <n v="60188"/>
    <x v="2"/>
    <s v="OFF-PA-10000659"/>
    <x v="1"/>
    <s v="Paper"/>
    <x v="160"/>
    <n v="11.168000000000001"/>
    <n v="2"/>
    <n v="0.2"/>
    <n v="3.7692000000000001"/>
    <s v="Jul"/>
    <x v="38"/>
    <n v="0"/>
  </r>
  <r>
    <n v="3494"/>
    <s v="CA-2014-142034"/>
    <x v="3"/>
    <d v="2014-09-25T00:00:00"/>
    <d v="2014-09-29T00:00:00"/>
    <x v="1"/>
    <s v="KB-16240"/>
    <x v="208"/>
    <x v="1"/>
    <s v="United States"/>
    <s v="Saint Cloud"/>
    <x v="11"/>
    <n v="56301"/>
    <x v="2"/>
    <s v="TEC-AC-10002305"/>
    <x v="2"/>
    <s v="Accessories"/>
    <x v="1521"/>
    <n v="72"/>
    <n v="4"/>
    <n v="0"/>
    <n v="12.959999999999994"/>
    <s v="Sep"/>
    <x v="15"/>
    <n v="1"/>
  </r>
  <r>
    <n v="3495"/>
    <s v="CA-2014-142034"/>
    <x v="3"/>
    <d v="2014-09-25T00:00:00"/>
    <d v="2014-09-29T00:00:00"/>
    <x v="1"/>
    <s v="KB-16240"/>
    <x v="208"/>
    <x v="1"/>
    <s v="United States"/>
    <s v="Saint Cloud"/>
    <x v="11"/>
    <n v="56301"/>
    <x v="2"/>
    <s v="TEC-AC-10000990"/>
    <x v="2"/>
    <s v="Accessories"/>
    <x v="1522"/>
    <n v="655.90000000000009"/>
    <n v="5"/>
    <n v="0"/>
    <n v="275.47800000000001"/>
    <s v="Sep"/>
    <x v="15"/>
    <n v="0"/>
  </r>
  <r>
    <n v="3496"/>
    <s v="CA-2014-142034"/>
    <x v="3"/>
    <d v="2014-09-25T00:00:00"/>
    <d v="2014-09-29T00:00:00"/>
    <x v="1"/>
    <s v="KB-16240"/>
    <x v="208"/>
    <x v="1"/>
    <s v="United States"/>
    <s v="Saint Cloud"/>
    <x v="11"/>
    <n v="56301"/>
    <x v="2"/>
    <s v="FUR-CH-10000665"/>
    <x v="0"/>
    <s v="Chairs"/>
    <x v="656"/>
    <n v="603.91999999999996"/>
    <n v="4"/>
    <n v="0"/>
    <n v="181.17599999999993"/>
    <s v="Sep"/>
    <x v="15"/>
    <n v="0"/>
  </r>
  <r>
    <n v="3497"/>
    <s v="CA-2013-107328"/>
    <x v="0"/>
    <d v="2013-08-09T00:00:00"/>
    <d v="2013-08-16T00:00:00"/>
    <x v="1"/>
    <s v="CA-12055"/>
    <x v="402"/>
    <x v="2"/>
    <s v="United States"/>
    <s v="Los Angeles"/>
    <x v="1"/>
    <n v="90036"/>
    <x v="1"/>
    <s v="FUR-TA-10001932"/>
    <x v="0"/>
    <s v="Tables"/>
    <x v="840"/>
    <n v="513.024"/>
    <n v="2"/>
    <n v="0.2"/>
    <n v="12.82559999999998"/>
    <s v="Aug"/>
    <x v="28"/>
    <n v="1"/>
  </r>
  <r>
    <n v="3498"/>
    <s v="CA-2013-107328"/>
    <x v="0"/>
    <d v="2013-08-09T00:00:00"/>
    <d v="2013-08-16T00:00:00"/>
    <x v="1"/>
    <s v="CA-12055"/>
    <x v="402"/>
    <x v="2"/>
    <s v="United States"/>
    <s v="Los Angeles"/>
    <x v="1"/>
    <n v="90036"/>
    <x v="1"/>
    <s v="OFF-AP-10004487"/>
    <x v="1"/>
    <s v="Appliances"/>
    <x v="715"/>
    <n v="487.91999999999996"/>
    <n v="6"/>
    <n v="0"/>
    <n v="136.61759999999998"/>
    <s v="Aug"/>
    <x v="28"/>
    <n v="0"/>
  </r>
  <r>
    <n v="3499"/>
    <s v="CA-2013-107328"/>
    <x v="0"/>
    <d v="2013-08-09T00:00:00"/>
    <d v="2013-08-16T00:00:00"/>
    <x v="1"/>
    <s v="CA-12055"/>
    <x v="402"/>
    <x v="2"/>
    <s v="United States"/>
    <s v="Los Angeles"/>
    <x v="1"/>
    <n v="90036"/>
    <x v="1"/>
    <s v="OFF-BI-10002160"/>
    <x v="1"/>
    <s v="Binders"/>
    <x v="312"/>
    <n v="15.24"/>
    <n v="5"/>
    <n v="0.2"/>
    <n v="5.3339999999999996"/>
    <s v="Aug"/>
    <x v="28"/>
    <n v="0"/>
  </r>
  <r>
    <n v="3500"/>
    <s v="CA-2013-108616"/>
    <x v="0"/>
    <d v="2013-09-30T00:00:00"/>
    <d v="2013-10-04T00:00:00"/>
    <x v="1"/>
    <s v="JK-15730"/>
    <x v="300"/>
    <x v="0"/>
    <s v="United States"/>
    <s v="Mobile"/>
    <x v="19"/>
    <n v="36608"/>
    <x v="0"/>
    <s v="TEC-AC-10000420"/>
    <x v="2"/>
    <s v="Accessories"/>
    <x v="1487"/>
    <n v="209.96999999999997"/>
    <n v="3"/>
    <n v="0"/>
    <n v="71.389799999999994"/>
    <s v="Sep"/>
    <x v="21"/>
    <n v="1"/>
  </r>
  <r>
    <n v="3501"/>
    <s v="CA-2013-108616"/>
    <x v="0"/>
    <d v="2013-09-30T00:00:00"/>
    <d v="2013-10-04T00:00:00"/>
    <x v="1"/>
    <s v="JK-15730"/>
    <x v="300"/>
    <x v="0"/>
    <s v="United States"/>
    <s v="Mobile"/>
    <x v="19"/>
    <n v="36608"/>
    <x v="0"/>
    <s v="OFF-BI-10001989"/>
    <x v="1"/>
    <s v="Binders"/>
    <x v="537"/>
    <n v="62.94"/>
    <n v="3"/>
    <n v="0"/>
    <n v="30.211199999999998"/>
    <s v="Sep"/>
    <x v="21"/>
    <n v="0"/>
  </r>
  <r>
    <n v="3502"/>
    <s v="CA-2013-108616"/>
    <x v="0"/>
    <d v="2013-09-30T00:00:00"/>
    <d v="2013-10-04T00:00:00"/>
    <x v="1"/>
    <s v="JK-15730"/>
    <x v="300"/>
    <x v="0"/>
    <s v="United States"/>
    <s v="Mobile"/>
    <x v="19"/>
    <n v="36608"/>
    <x v="0"/>
    <s v="OFF-AR-10001149"/>
    <x v="1"/>
    <s v="Art"/>
    <x v="130"/>
    <n v="25.919999999999998"/>
    <n v="9"/>
    <n v="0"/>
    <n v="7.7759999999999989"/>
    <s v="Sep"/>
    <x v="21"/>
    <n v="0"/>
  </r>
  <r>
    <n v="3503"/>
    <s v="CA-2014-125115"/>
    <x v="3"/>
    <d v="2014-04-11T00:00:00"/>
    <d v="2014-04-11T00:00:00"/>
    <x v="3"/>
    <s v="RD-19930"/>
    <x v="709"/>
    <x v="0"/>
    <s v="United States"/>
    <s v="Austin"/>
    <x v="5"/>
    <n v="78745"/>
    <x v="2"/>
    <s v="OFF-PA-10004101"/>
    <x v="1"/>
    <s v="Paper"/>
    <x v="506"/>
    <n v="10.368000000000002"/>
    <n v="2"/>
    <n v="0.2"/>
    <n v="3.6288"/>
    <s v="Apr"/>
    <x v="4"/>
    <n v="1"/>
  </r>
  <r>
    <n v="3504"/>
    <s v="CA-2014-125115"/>
    <x v="3"/>
    <d v="2014-04-11T00:00:00"/>
    <d v="2014-04-11T00:00:00"/>
    <x v="3"/>
    <s v="RD-19930"/>
    <x v="709"/>
    <x v="0"/>
    <s v="United States"/>
    <s v="Austin"/>
    <x v="5"/>
    <n v="78745"/>
    <x v="2"/>
    <s v="TEC-AC-10001714"/>
    <x v="2"/>
    <s v="Accessories"/>
    <x v="678"/>
    <n v="95.736000000000004"/>
    <n v="3"/>
    <n v="0.2"/>
    <n v="20.343900000000001"/>
    <s v="Apr"/>
    <x v="4"/>
    <n v="0"/>
  </r>
  <r>
    <n v="3505"/>
    <s v="CA-2013-150945"/>
    <x v="0"/>
    <d v="2013-12-19T00:00:00"/>
    <d v="2013-12-21T00:00:00"/>
    <x v="0"/>
    <s v="JK-16120"/>
    <x v="451"/>
    <x v="2"/>
    <s v="United States"/>
    <s v="New York City"/>
    <x v="15"/>
    <n v="10009"/>
    <x v="3"/>
    <s v="OFF-ST-10003716"/>
    <x v="1"/>
    <s v="Storage"/>
    <x v="889"/>
    <n v="900.08"/>
    <n v="4"/>
    <n v="0"/>
    <n v="117.0104"/>
    <s v="Dec"/>
    <x v="5"/>
    <n v="1"/>
  </r>
  <r>
    <n v="3506"/>
    <s v="CA-2011-166863"/>
    <x v="2"/>
    <d v="2011-06-20T00:00:00"/>
    <d v="2011-06-24T00:00:00"/>
    <x v="1"/>
    <s v="SC-20020"/>
    <x v="710"/>
    <x v="0"/>
    <s v="United States"/>
    <s v="Plano"/>
    <x v="5"/>
    <n v="75023"/>
    <x v="2"/>
    <s v="TEC-PH-10000369"/>
    <x v="2"/>
    <s v="Phones"/>
    <x v="1346"/>
    <n v="201.584"/>
    <n v="2"/>
    <n v="0.2"/>
    <n v="20.158400000000015"/>
    <s v="Jun"/>
    <x v="3"/>
    <n v="1"/>
  </r>
  <r>
    <n v="3507"/>
    <s v="CA-2011-166863"/>
    <x v="2"/>
    <d v="2011-06-20T00:00:00"/>
    <d v="2011-06-24T00:00:00"/>
    <x v="1"/>
    <s v="SC-20020"/>
    <x v="710"/>
    <x v="0"/>
    <s v="United States"/>
    <s v="Plano"/>
    <x v="5"/>
    <n v="75023"/>
    <x v="2"/>
    <s v="OFF-BI-10000756"/>
    <x v="1"/>
    <s v="Binders"/>
    <x v="15"/>
    <n v="3.3919999999999995"/>
    <n v="4"/>
    <n v="0.8"/>
    <n v="-5.088000000000001"/>
    <s v="Jun"/>
    <x v="3"/>
    <n v="0"/>
  </r>
  <r>
    <n v="3508"/>
    <s v="CA-2011-166863"/>
    <x v="2"/>
    <d v="2011-06-20T00:00:00"/>
    <d v="2011-06-24T00:00:00"/>
    <x v="1"/>
    <s v="SC-20020"/>
    <x v="710"/>
    <x v="0"/>
    <s v="United States"/>
    <s v="Plano"/>
    <x v="5"/>
    <n v="75023"/>
    <x v="2"/>
    <s v="FUR-BO-10001608"/>
    <x v="0"/>
    <s v="Bookcases"/>
    <x v="1523"/>
    <n v="193.06559999999999"/>
    <n v="4"/>
    <n v="0.32"/>
    <n v="-19.874399999999994"/>
    <s v="Jun"/>
    <x v="3"/>
    <n v="0"/>
  </r>
  <r>
    <n v="3509"/>
    <s v="CA-2011-166863"/>
    <x v="2"/>
    <d v="2011-06-20T00:00:00"/>
    <d v="2011-06-24T00:00:00"/>
    <x v="1"/>
    <s v="SC-20020"/>
    <x v="710"/>
    <x v="0"/>
    <s v="United States"/>
    <s v="Plano"/>
    <x v="5"/>
    <n v="75023"/>
    <x v="2"/>
    <s v="OFF-PA-10001166"/>
    <x v="1"/>
    <s v="Paper"/>
    <x v="769"/>
    <n v="15.552000000000003"/>
    <n v="3"/>
    <n v="0.2"/>
    <n v="5.4432"/>
    <s v="Jun"/>
    <x v="3"/>
    <n v="0"/>
  </r>
  <r>
    <n v="3510"/>
    <s v="CA-2011-166863"/>
    <x v="2"/>
    <d v="2011-06-20T00:00:00"/>
    <d v="2011-06-24T00:00:00"/>
    <x v="1"/>
    <s v="SC-20020"/>
    <x v="710"/>
    <x v="0"/>
    <s v="United States"/>
    <s v="Plano"/>
    <x v="5"/>
    <n v="75023"/>
    <x v="2"/>
    <s v="OFF-PA-10000587"/>
    <x v="1"/>
    <s v="Paper"/>
    <x v="57"/>
    <n v="11.648000000000001"/>
    <n v="2"/>
    <n v="0.2"/>
    <n v="4.0768000000000004"/>
    <s v="Jun"/>
    <x v="3"/>
    <n v="0"/>
  </r>
  <r>
    <n v="3511"/>
    <s v="CA-2011-166863"/>
    <x v="2"/>
    <d v="2011-06-20T00:00:00"/>
    <d v="2011-06-24T00:00:00"/>
    <x v="1"/>
    <s v="SC-20020"/>
    <x v="710"/>
    <x v="0"/>
    <s v="United States"/>
    <s v="Plano"/>
    <x v="5"/>
    <n v="75023"/>
    <x v="2"/>
    <s v="TEC-MA-10001972"/>
    <x v="2"/>
    <s v="Machines"/>
    <x v="1469"/>
    <n v="418.8"/>
    <n v="2"/>
    <n v="0.4"/>
    <n v="-97.71999999999997"/>
    <s v="Jun"/>
    <x v="3"/>
    <n v="0"/>
  </r>
  <r>
    <n v="3512"/>
    <s v="CA-2011-166863"/>
    <x v="2"/>
    <d v="2011-06-20T00:00:00"/>
    <d v="2011-06-24T00:00:00"/>
    <x v="1"/>
    <s v="SC-20020"/>
    <x v="710"/>
    <x v="0"/>
    <s v="United States"/>
    <s v="Plano"/>
    <x v="5"/>
    <n v="75023"/>
    <x v="2"/>
    <s v="OFF-ST-10004123"/>
    <x v="1"/>
    <s v="Storage"/>
    <x v="72"/>
    <n v="509.48800000000006"/>
    <n v="7"/>
    <n v="0.2"/>
    <n v="-127.37200000000001"/>
    <s v="Jun"/>
    <x v="3"/>
    <n v="0"/>
  </r>
  <r>
    <n v="3513"/>
    <s v="CA-2014-140326"/>
    <x v="3"/>
    <d v="2014-09-05T00:00:00"/>
    <d v="2014-09-07T00:00:00"/>
    <x v="2"/>
    <s v="HW-14935"/>
    <x v="304"/>
    <x v="1"/>
    <s v="United States"/>
    <s v="Chicago"/>
    <x v="10"/>
    <n v="60653"/>
    <x v="2"/>
    <s v="FUR-BO-10000112"/>
    <x v="0"/>
    <s v="Bookcases"/>
    <x v="1524"/>
    <n v="825.17399999999998"/>
    <n v="9"/>
    <n v="0.3"/>
    <n v="-117.88199999999998"/>
    <s v="Sep"/>
    <x v="15"/>
    <n v="1"/>
  </r>
  <r>
    <n v="3514"/>
    <s v="CA-2014-140326"/>
    <x v="3"/>
    <d v="2014-09-05T00:00:00"/>
    <d v="2014-09-07T00:00:00"/>
    <x v="2"/>
    <s v="HW-14935"/>
    <x v="304"/>
    <x v="1"/>
    <s v="United States"/>
    <s v="Chicago"/>
    <x v="10"/>
    <n v="60653"/>
    <x v="2"/>
    <s v="OFF-PA-10004041"/>
    <x v="1"/>
    <s v="Paper"/>
    <x v="940"/>
    <n v="17.760000000000002"/>
    <n v="3"/>
    <n v="0.2"/>
    <n v="5.55"/>
    <s v="Sep"/>
    <x v="15"/>
    <n v="0"/>
  </r>
  <r>
    <n v="3515"/>
    <s v="CA-2014-140326"/>
    <x v="3"/>
    <d v="2014-09-05T00:00:00"/>
    <d v="2014-09-07T00:00:00"/>
    <x v="2"/>
    <s v="HW-14935"/>
    <x v="304"/>
    <x v="1"/>
    <s v="United States"/>
    <s v="Chicago"/>
    <x v="10"/>
    <n v="60653"/>
    <x v="2"/>
    <s v="OFF-AR-10001149"/>
    <x v="1"/>
    <s v="Art"/>
    <x v="130"/>
    <n v="6.911999999999999"/>
    <n v="3"/>
    <n v="0.2"/>
    <n v="0.86399999999999988"/>
    <s v="Sep"/>
    <x v="15"/>
    <n v="0"/>
  </r>
  <r>
    <n v="3516"/>
    <s v="CA-2013-168536"/>
    <x v="0"/>
    <d v="2013-12-21T00:00:00"/>
    <d v="2013-12-25T00:00:00"/>
    <x v="1"/>
    <s v="SC-20800"/>
    <x v="561"/>
    <x v="0"/>
    <s v="United States"/>
    <s v="Jackson"/>
    <x v="35"/>
    <n v="39212"/>
    <x v="0"/>
    <s v="TEC-AC-10002323"/>
    <x v="2"/>
    <s v="Accessories"/>
    <x v="175"/>
    <n v="66.300000000000011"/>
    <n v="3"/>
    <n v="0"/>
    <n v="8.6190000000000033"/>
    <s v="Dec"/>
    <x v="5"/>
    <n v="1"/>
  </r>
  <r>
    <n v="3517"/>
    <s v="US-2013-113649"/>
    <x v="0"/>
    <d v="2013-08-10T00:00:00"/>
    <d v="2013-08-13T00:00:00"/>
    <x v="2"/>
    <s v="HA-14920"/>
    <x v="66"/>
    <x v="0"/>
    <s v="United States"/>
    <s v="Fayetteville"/>
    <x v="3"/>
    <n v="28314"/>
    <x v="0"/>
    <s v="OFF-PA-10000130"/>
    <x v="1"/>
    <s v="Paper"/>
    <x v="995"/>
    <n v="30.816000000000003"/>
    <n v="9"/>
    <n v="0.2"/>
    <n v="9.6299999999999955"/>
    <s v="Aug"/>
    <x v="28"/>
    <n v="1"/>
  </r>
  <r>
    <n v="3518"/>
    <s v="US-2013-113649"/>
    <x v="0"/>
    <d v="2013-08-10T00:00:00"/>
    <d v="2013-08-13T00:00:00"/>
    <x v="2"/>
    <s v="HA-14920"/>
    <x v="66"/>
    <x v="0"/>
    <s v="United States"/>
    <s v="Fayetteville"/>
    <x v="3"/>
    <n v="28314"/>
    <x v="0"/>
    <s v="TEC-PH-10002350"/>
    <x v="2"/>
    <s v="Phones"/>
    <x v="1458"/>
    <n v="44.783999999999999"/>
    <n v="2"/>
    <n v="0.2"/>
    <n v="4.4783999999999988"/>
    <s v="Aug"/>
    <x v="28"/>
    <n v="0"/>
  </r>
  <r>
    <n v="3519"/>
    <s v="US-2013-113649"/>
    <x v="0"/>
    <d v="2013-08-10T00:00:00"/>
    <d v="2013-08-13T00:00:00"/>
    <x v="2"/>
    <s v="HA-14920"/>
    <x v="66"/>
    <x v="0"/>
    <s v="United States"/>
    <s v="Fayetteville"/>
    <x v="3"/>
    <n v="28314"/>
    <x v="0"/>
    <s v="OFF-AP-10002518"/>
    <x v="1"/>
    <s v="Appliances"/>
    <x v="158"/>
    <n v="569.53599999999994"/>
    <n v="4"/>
    <n v="0.2"/>
    <n v="64.072799999999944"/>
    <s v="Aug"/>
    <x v="28"/>
    <n v="0"/>
  </r>
  <r>
    <n v="3520"/>
    <s v="CA-2012-124975"/>
    <x v="1"/>
    <d v="2012-06-22T00:00:00"/>
    <d v="2012-06-25T00:00:00"/>
    <x v="2"/>
    <s v="MG-17875"/>
    <x v="675"/>
    <x v="2"/>
    <s v="United States"/>
    <s v="Aurora"/>
    <x v="10"/>
    <n v="60505"/>
    <x v="2"/>
    <s v="FUR-TA-10002645"/>
    <x v="0"/>
    <s v="Tables"/>
    <x v="1313"/>
    <n v="796.42500000000007"/>
    <n v="7"/>
    <n v="0.5"/>
    <n v="-525.6405000000002"/>
    <s v="Jun"/>
    <x v="40"/>
    <n v="1"/>
  </r>
  <r>
    <n v="3521"/>
    <s v="CA-2012-168767"/>
    <x v="1"/>
    <d v="2012-04-10T00:00:00"/>
    <d v="2012-04-15T00:00:00"/>
    <x v="1"/>
    <s v="DM-12955"/>
    <x v="678"/>
    <x v="1"/>
    <s v="United States"/>
    <s v="Sacramento"/>
    <x v="1"/>
    <n v="95823"/>
    <x v="1"/>
    <s v="OFF-BI-10000773"/>
    <x v="1"/>
    <s v="Binders"/>
    <x v="381"/>
    <n v="12.832000000000001"/>
    <n v="2"/>
    <n v="0.2"/>
    <n v="4.3307999999999982"/>
    <s v="Apr"/>
    <x v="19"/>
    <n v="1"/>
  </r>
  <r>
    <n v="3522"/>
    <s v="CA-2013-114482"/>
    <x v="0"/>
    <d v="2013-11-22T00:00:00"/>
    <d v="2013-11-26T00:00:00"/>
    <x v="0"/>
    <s v="DM-13345"/>
    <x v="664"/>
    <x v="1"/>
    <s v="United States"/>
    <s v="Des Moines"/>
    <x v="23"/>
    <n v="50315"/>
    <x v="2"/>
    <s v="OFF-PA-10003845"/>
    <x v="1"/>
    <s v="Paper"/>
    <x v="367"/>
    <n v="40.46"/>
    <n v="7"/>
    <n v="0"/>
    <n v="19.825400000000002"/>
    <s v="Nov"/>
    <x v="0"/>
    <n v="1"/>
  </r>
  <r>
    <n v="3523"/>
    <s v="CA-2013-114482"/>
    <x v="0"/>
    <d v="2013-11-22T00:00:00"/>
    <d v="2013-11-26T00:00:00"/>
    <x v="0"/>
    <s v="DM-13345"/>
    <x v="664"/>
    <x v="1"/>
    <s v="United States"/>
    <s v="Des Moines"/>
    <x v="23"/>
    <n v="50315"/>
    <x v="2"/>
    <s v="TEC-PH-10001580"/>
    <x v="2"/>
    <s v="Phones"/>
    <x v="231"/>
    <n v="404.93999999999994"/>
    <n v="3"/>
    <n v="0"/>
    <n v="109.33379999999998"/>
    <s v="Nov"/>
    <x v="0"/>
    <n v="0"/>
  </r>
  <r>
    <n v="3524"/>
    <s v="CA-2013-137673"/>
    <x v="0"/>
    <d v="2013-09-06T00:00:00"/>
    <d v="2013-09-11T00:00:00"/>
    <x v="1"/>
    <s v="ML-17395"/>
    <x v="504"/>
    <x v="1"/>
    <s v="United States"/>
    <s v="San Diego"/>
    <x v="1"/>
    <n v="92105"/>
    <x v="1"/>
    <s v="TEC-AC-10002345"/>
    <x v="2"/>
    <s v="Accessories"/>
    <x v="173"/>
    <n v="116"/>
    <n v="8"/>
    <n v="0"/>
    <n v="29"/>
    <s v="Sep"/>
    <x v="21"/>
    <n v="1"/>
  </r>
  <r>
    <n v="3525"/>
    <s v="CA-2013-132731"/>
    <x v="0"/>
    <d v="2013-11-25T00:00:00"/>
    <d v="2013-11-29T00:00:00"/>
    <x v="1"/>
    <s v="GA-14515"/>
    <x v="654"/>
    <x v="0"/>
    <s v="United States"/>
    <s v="Dallas"/>
    <x v="5"/>
    <n v="75081"/>
    <x v="2"/>
    <s v="TEC-PH-10004120"/>
    <x v="2"/>
    <s v="Phones"/>
    <x v="1525"/>
    <n v="657.55200000000013"/>
    <n v="6"/>
    <n v="0.2"/>
    <n v="49.316399999999987"/>
    <s v="Nov"/>
    <x v="0"/>
    <n v="1"/>
  </r>
  <r>
    <n v="3526"/>
    <s v="CA-2014-148922"/>
    <x v="3"/>
    <d v="2014-12-11T00:00:00"/>
    <d v="2014-12-16T00:00:00"/>
    <x v="0"/>
    <s v="SU-20665"/>
    <x v="711"/>
    <x v="2"/>
    <s v="United States"/>
    <s v="Jackson"/>
    <x v="35"/>
    <n v="39212"/>
    <x v="0"/>
    <s v="TEC-AC-10001838"/>
    <x v="2"/>
    <s v="Accessories"/>
    <x v="645"/>
    <n v="599.97"/>
    <n v="3"/>
    <n v="0"/>
    <n v="257.98710000000005"/>
    <s v="Dec"/>
    <x v="22"/>
    <n v="1"/>
  </r>
  <r>
    <n v="3527"/>
    <s v="CA-2014-148922"/>
    <x v="3"/>
    <d v="2014-12-11T00:00:00"/>
    <d v="2014-12-16T00:00:00"/>
    <x v="0"/>
    <s v="SU-20665"/>
    <x v="711"/>
    <x v="2"/>
    <s v="United States"/>
    <s v="Jackson"/>
    <x v="35"/>
    <n v="39212"/>
    <x v="0"/>
    <s v="TEC-PH-10000148"/>
    <x v="2"/>
    <s v="Phones"/>
    <x v="771"/>
    <n v="38.97"/>
    <n v="3"/>
    <n v="0"/>
    <n v="0.77940000000000076"/>
    <s v="Dec"/>
    <x v="22"/>
    <n v="0"/>
  </r>
  <r>
    <n v="3528"/>
    <s v="CA-2014-148922"/>
    <x v="3"/>
    <d v="2014-12-11T00:00:00"/>
    <d v="2014-12-16T00:00:00"/>
    <x v="0"/>
    <s v="SU-20665"/>
    <x v="711"/>
    <x v="2"/>
    <s v="United States"/>
    <s v="Jackson"/>
    <x v="35"/>
    <n v="39212"/>
    <x v="0"/>
    <s v="OFF-BI-10003476"/>
    <x v="1"/>
    <s v="Binders"/>
    <x v="1526"/>
    <n v="45.84"/>
    <n v="8"/>
    <n v="0"/>
    <n v="22.0032"/>
    <s v="Dec"/>
    <x v="22"/>
    <n v="0"/>
  </r>
  <r>
    <n v="3529"/>
    <s v="CA-2013-130680"/>
    <x v="0"/>
    <d v="2013-06-25T00:00:00"/>
    <d v="2013-06-30T00:00:00"/>
    <x v="1"/>
    <s v="BD-11320"/>
    <x v="217"/>
    <x v="0"/>
    <s v="United States"/>
    <s v="San Diego"/>
    <x v="1"/>
    <n v="92024"/>
    <x v="1"/>
    <s v="TEC-PH-10004833"/>
    <x v="2"/>
    <s v="Phones"/>
    <x v="1354"/>
    <n v="38.24"/>
    <n v="4"/>
    <n v="0.2"/>
    <n v="-9.56"/>
    <s v="Jun"/>
    <x v="1"/>
    <n v="1"/>
  </r>
  <r>
    <n v="3530"/>
    <s v="CA-2012-141145"/>
    <x v="1"/>
    <d v="2012-09-17T00:00:00"/>
    <d v="2012-09-23T00:00:00"/>
    <x v="1"/>
    <s v="DB-13405"/>
    <x v="591"/>
    <x v="0"/>
    <s v="United States"/>
    <s v="Orlando"/>
    <x v="2"/>
    <n v="32839"/>
    <x v="0"/>
    <s v="TEC-AC-10001465"/>
    <x v="2"/>
    <s v="Accessories"/>
    <x v="473"/>
    <n v="87.168000000000006"/>
    <n v="3"/>
    <n v="0.2"/>
    <n v="10.895999999999987"/>
    <s v="Sep"/>
    <x v="11"/>
    <n v="1"/>
  </r>
  <r>
    <n v="3531"/>
    <s v="US-2013-152835"/>
    <x v="0"/>
    <d v="2013-05-20T00:00:00"/>
    <d v="2013-05-24T00:00:00"/>
    <x v="1"/>
    <s v="RP-19855"/>
    <x v="532"/>
    <x v="1"/>
    <s v="United States"/>
    <s v="Lafayette"/>
    <x v="14"/>
    <n v="47905"/>
    <x v="2"/>
    <s v="OFF-AR-10003056"/>
    <x v="1"/>
    <s v="Art"/>
    <x v="18"/>
    <n v="21.400000000000002"/>
    <n v="5"/>
    <n v="0"/>
    <n v="6.2059999999999977"/>
    <s v="May"/>
    <x v="35"/>
    <n v="1"/>
  </r>
  <r>
    <n v="3532"/>
    <s v="CA-2013-155565"/>
    <x v="0"/>
    <d v="2013-05-29T00:00:00"/>
    <d v="2013-05-29T00:00:00"/>
    <x v="3"/>
    <s v="EH-13765"/>
    <x v="553"/>
    <x v="1"/>
    <s v="United States"/>
    <s v="New York City"/>
    <x v="15"/>
    <n v="10035"/>
    <x v="3"/>
    <s v="OFF-SU-10001218"/>
    <x v="1"/>
    <s v="Supplies"/>
    <x v="133"/>
    <n v="54.900000000000006"/>
    <n v="5"/>
    <n v="0"/>
    <n v="15.372000000000003"/>
    <s v="May"/>
    <x v="35"/>
    <n v="1"/>
  </r>
  <r>
    <n v="3533"/>
    <s v="CA-2011-110849"/>
    <x v="2"/>
    <d v="2011-04-18T00:00:00"/>
    <d v="2011-04-23T00:00:00"/>
    <x v="1"/>
    <s v="JL-15835"/>
    <x v="252"/>
    <x v="0"/>
    <s v="United States"/>
    <s v="Los Angeles"/>
    <x v="1"/>
    <n v="90049"/>
    <x v="1"/>
    <s v="TEC-MA-10002859"/>
    <x v="2"/>
    <s v="Machines"/>
    <x v="1527"/>
    <n v="287.96800000000002"/>
    <n v="4"/>
    <n v="0.2"/>
    <n v="97.189199999999985"/>
    <s v="Apr"/>
    <x v="41"/>
    <n v="1"/>
  </r>
  <r>
    <n v="3534"/>
    <s v="CA-2011-110849"/>
    <x v="2"/>
    <d v="2011-04-18T00:00:00"/>
    <d v="2011-04-23T00:00:00"/>
    <x v="1"/>
    <s v="JL-15835"/>
    <x v="252"/>
    <x v="0"/>
    <s v="United States"/>
    <s v="Los Angeles"/>
    <x v="1"/>
    <n v="90049"/>
    <x v="1"/>
    <s v="OFF-AR-10002375"/>
    <x v="1"/>
    <s v="Art"/>
    <x v="823"/>
    <n v="13.12"/>
    <n v="4"/>
    <n v="0"/>
    <n v="3.8047999999999984"/>
    <s v="Apr"/>
    <x v="41"/>
    <n v="0"/>
  </r>
  <r>
    <n v="3535"/>
    <s v="CA-2011-110849"/>
    <x v="2"/>
    <d v="2011-04-18T00:00:00"/>
    <d v="2011-04-23T00:00:00"/>
    <x v="1"/>
    <s v="JL-15835"/>
    <x v="252"/>
    <x v="0"/>
    <s v="United States"/>
    <s v="Los Angeles"/>
    <x v="1"/>
    <n v="90049"/>
    <x v="1"/>
    <s v="OFF-AR-10000657"/>
    <x v="1"/>
    <s v="Art"/>
    <x v="1518"/>
    <n v="10.75"/>
    <n v="5"/>
    <n v="0"/>
    <n v="3.547499999999999"/>
    <s v="Apr"/>
    <x v="41"/>
    <n v="0"/>
  </r>
  <r>
    <n v="3536"/>
    <s v="CA-2011-110849"/>
    <x v="2"/>
    <d v="2011-04-18T00:00:00"/>
    <d v="2011-04-23T00:00:00"/>
    <x v="1"/>
    <s v="JL-15835"/>
    <x v="252"/>
    <x v="0"/>
    <s v="United States"/>
    <s v="Los Angeles"/>
    <x v="1"/>
    <n v="90049"/>
    <x v="1"/>
    <s v="OFF-FA-10000134"/>
    <x v="1"/>
    <s v="Fasteners"/>
    <x v="194"/>
    <n v="11.62"/>
    <n v="2"/>
    <n v="0"/>
    <n v="3.6021999999999998"/>
    <s v="Apr"/>
    <x v="41"/>
    <n v="0"/>
  </r>
  <r>
    <n v="3537"/>
    <s v="CA-2013-145842"/>
    <x v="0"/>
    <d v="2013-06-18T00:00:00"/>
    <d v="2013-06-21T00:00:00"/>
    <x v="0"/>
    <s v="FM-14380"/>
    <x v="248"/>
    <x v="0"/>
    <s v="United States"/>
    <s v="New York City"/>
    <x v="15"/>
    <n v="10024"/>
    <x v="3"/>
    <s v="OFF-ST-10000419"/>
    <x v="1"/>
    <s v="Storage"/>
    <x v="1015"/>
    <n v="40.74"/>
    <n v="3"/>
    <n v="0"/>
    <n v="0.4073999999999991"/>
    <s v="Jun"/>
    <x v="1"/>
    <n v="1"/>
  </r>
  <r>
    <n v="3538"/>
    <s v="CA-2011-158771"/>
    <x v="2"/>
    <d v="2011-05-09T00:00:00"/>
    <d v="2011-05-09T00:00:00"/>
    <x v="3"/>
    <s v="SB-20290"/>
    <x v="115"/>
    <x v="1"/>
    <s v="United States"/>
    <s v="Henderson"/>
    <x v="0"/>
    <n v="42420"/>
    <x v="0"/>
    <s v="OFF-ST-10000107"/>
    <x v="1"/>
    <s v="Storage"/>
    <x v="17"/>
    <n v="83.25"/>
    <n v="3"/>
    <n v="0"/>
    <n v="14.984999999999992"/>
    <s v="May"/>
    <x v="8"/>
    <n v="1"/>
  </r>
  <r>
    <n v="3539"/>
    <s v="CA-2011-158771"/>
    <x v="2"/>
    <d v="2011-05-09T00:00:00"/>
    <d v="2011-05-09T00:00:00"/>
    <x v="3"/>
    <s v="SB-20290"/>
    <x v="115"/>
    <x v="1"/>
    <s v="United States"/>
    <s v="Henderson"/>
    <x v="0"/>
    <n v="42420"/>
    <x v="0"/>
    <s v="OFF-LA-10001641"/>
    <x v="1"/>
    <s v="Labels"/>
    <x v="1022"/>
    <n v="9.4499999999999993"/>
    <n v="3"/>
    <n v="0"/>
    <n v="4.5359999999999996"/>
    <s v="May"/>
    <x v="8"/>
    <n v="0"/>
  </r>
  <r>
    <n v="3540"/>
    <s v="CA-2011-158771"/>
    <x v="2"/>
    <d v="2011-05-09T00:00:00"/>
    <d v="2011-05-09T00:00:00"/>
    <x v="3"/>
    <s v="SB-20290"/>
    <x v="115"/>
    <x v="1"/>
    <s v="United States"/>
    <s v="Henderson"/>
    <x v="0"/>
    <n v="42420"/>
    <x v="0"/>
    <s v="OFF-LA-10003121"/>
    <x v="1"/>
    <s v="Labels"/>
    <x v="991"/>
    <n v="20.65"/>
    <n v="5"/>
    <n v="0"/>
    <n v="9.4989999999999988"/>
    <s v="May"/>
    <x v="8"/>
    <n v="0"/>
  </r>
  <r>
    <n v="3541"/>
    <s v="CA-2011-158771"/>
    <x v="2"/>
    <d v="2011-05-09T00:00:00"/>
    <d v="2011-05-09T00:00:00"/>
    <x v="3"/>
    <s v="SB-20290"/>
    <x v="115"/>
    <x v="1"/>
    <s v="United States"/>
    <s v="Henderson"/>
    <x v="0"/>
    <n v="42420"/>
    <x v="0"/>
    <s v="OFF-PA-10002689"/>
    <x v="1"/>
    <s v="Paper"/>
    <x v="1057"/>
    <n v="45.36"/>
    <n v="7"/>
    <n v="0"/>
    <n v="21.772800000000004"/>
    <s v="May"/>
    <x v="8"/>
    <n v="0"/>
  </r>
  <r>
    <n v="3542"/>
    <s v="CA-2013-157511"/>
    <x v="0"/>
    <d v="2013-09-19T00:00:00"/>
    <d v="2013-09-21T00:00:00"/>
    <x v="2"/>
    <s v="SV-20365"/>
    <x v="277"/>
    <x v="0"/>
    <s v="United States"/>
    <s v="Columbus"/>
    <x v="24"/>
    <n v="43229"/>
    <x v="3"/>
    <s v="FUR-FU-10002107"/>
    <x v="0"/>
    <s v="Furnishings"/>
    <x v="1324"/>
    <n v="5.3520000000000003"/>
    <n v="3"/>
    <n v="0.2"/>
    <n v="1.6055999999999999"/>
    <s v="Sep"/>
    <x v="21"/>
    <n v="1"/>
  </r>
  <r>
    <n v="3543"/>
    <s v="CA-2013-157511"/>
    <x v="0"/>
    <d v="2013-09-19T00:00:00"/>
    <d v="2013-09-21T00:00:00"/>
    <x v="2"/>
    <s v="SV-20365"/>
    <x v="277"/>
    <x v="0"/>
    <s v="United States"/>
    <s v="Columbus"/>
    <x v="24"/>
    <n v="43229"/>
    <x v="3"/>
    <s v="FUR-CH-10002647"/>
    <x v="0"/>
    <s v="Chairs"/>
    <x v="470"/>
    <n v="99.372"/>
    <n v="2"/>
    <n v="0.3"/>
    <n v="-7.0979999999999919"/>
    <s v="Sep"/>
    <x v="21"/>
    <n v="0"/>
  </r>
  <r>
    <n v="3544"/>
    <s v="CA-2013-157511"/>
    <x v="0"/>
    <d v="2013-09-19T00:00:00"/>
    <d v="2013-09-21T00:00:00"/>
    <x v="2"/>
    <s v="SV-20365"/>
    <x v="277"/>
    <x v="0"/>
    <s v="United States"/>
    <s v="Columbus"/>
    <x v="24"/>
    <n v="43229"/>
    <x v="3"/>
    <s v="OFF-AR-10002257"/>
    <x v="1"/>
    <s v="Art"/>
    <x v="1191"/>
    <n v="2.6720000000000002"/>
    <n v="1"/>
    <n v="0.2"/>
    <n v="0.36739999999999962"/>
    <s v="Sep"/>
    <x v="21"/>
    <n v="0"/>
  </r>
  <r>
    <n v="3545"/>
    <s v="CA-2014-121216"/>
    <x v="3"/>
    <d v="2014-12-24T00:00:00"/>
    <d v="2014-12-26T00:00:00"/>
    <x v="0"/>
    <s v="MM-17920"/>
    <x v="462"/>
    <x v="0"/>
    <s v="United States"/>
    <s v="College Station"/>
    <x v="5"/>
    <n v="77840"/>
    <x v="2"/>
    <s v="OFF-PA-10004519"/>
    <x v="1"/>
    <s v="Paper"/>
    <x v="1036"/>
    <n v="28.672000000000004"/>
    <n v="8"/>
    <n v="0.2"/>
    <n v="10.393600000000001"/>
    <s v="Dec"/>
    <x v="22"/>
    <n v="1"/>
  </r>
  <r>
    <n v="3546"/>
    <s v="CA-2014-121216"/>
    <x v="3"/>
    <d v="2014-12-24T00:00:00"/>
    <d v="2014-12-26T00:00:00"/>
    <x v="0"/>
    <s v="MM-17920"/>
    <x v="462"/>
    <x v="0"/>
    <s v="United States"/>
    <s v="College Station"/>
    <x v="5"/>
    <n v="77840"/>
    <x v="2"/>
    <s v="OFF-AP-10001947"/>
    <x v="1"/>
    <s v="Appliances"/>
    <x v="1528"/>
    <n v="29.311999999999994"/>
    <n v="8"/>
    <n v="0.8"/>
    <n v="-74.74560000000001"/>
    <s v="Dec"/>
    <x v="22"/>
    <n v="0"/>
  </r>
  <r>
    <n v="3547"/>
    <s v="CA-2014-155292"/>
    <x v="3"/>
    <d v="2014-10-31T00:00:00"/>
    <d v="2014-11-02T00:00:00"/>
    <x v="2"/>
    <s v="RD-19810"/>
    <x v="279"/>
    <x v="2"/>
    <s v="United States"/>
    <s v="Richmond"/>
    <x v="0"/>
    <n v="40475"/>
    <x v="0"/>
    <s v="OFF-ST-10004963"/>
    <x v="1"/>
    <s v="Storage"/>
    <x v="460"/>
    <n v="105.98"/>
    <n v="7"/>
    <n v="0"/>
    <n v="4.2391999999999932"/>
    <s v="Oct"/>
    <x v="13"/>
    <n v="1"/>
  </r>
  <r>
    <n v="3548"/>
    <s v="CA-2014-155292"/>
    <x v="3"/>
    <d v="2014-10-31T00:00:00"/>
    <d v="2014-11-02T00:00:00"/>
    <x v="2"/>
    <s v="RD-19810"/>
    <x v="279"/>
    <x v="2"/>
    <s v="United States"/>
    <s v="Richmond"/>
    <x v="0"/>
    <n v="40475"/>
    <x v="0"/>
    <s v="OFF-SU-10002573"/>
    <x v="1"/>
    <s v="Supplies"/>
    <x v="350"/>
    <n v="35.06"/>
    <n v="2"/>
    <n v="0"/>
    <n v="10.517999999999997"/>
    <s v="Oct"/>
    <x v="13"/>
    <n v="0"/>
  </r>
  <r>
    <n v="3549"/>
    <s v="CA-2014-155292"/>
    <x v="3"/>
    <d v="2014-10-31T00:00:00"/>
    <d v="2014-11-02T00:00:00"/>
    <x v="2"/>
    <s v="RD-19810"/>
    <x v="279"/>
    <x v="2"/>
    <s v="United States"/>
    <s v="Richmond"/>
    <x v="0"/>
    <n v="40475"/>
    <x v="0"/>
    <s v="FUR-CH-10000553"/>
    <x v="0"/>
    <s v="Chairs"/>
    <x v="1248"/>
    <n v="33.94"/>
    <n v="1"/>
    <n v="0"/>
    <n v="9.1637999999999984"/>
    <s v="Oct"/>
    <x v="13"/>
    <n v="0"/>
  </r>
  <r>
    <n v="3550"/>
    <s v="CA-2014-155292"/>
    <x v="3"/>
    <d v="2014-10-31T00:00:00"/>
    <d v="2014-11-02T00:00:00"/>
    <x v="2"/>
    <s v="RD-19810"/>
    <x v="279"/>
    <x v="2"/>
    <s v="United States"/>
    <s v="Richmond"/>
    <x v="0"/>
    <n v="40475"/>
    <x v="0"/>
    <s v="OFF-LA-10001982"/>
    <x v="1"/>
    <s v="Labels"/>
    <x v="1529"/>
    <n v="30"/>
    <n v="8"/>
    <n v="0"/>
    <n v="14.399999999999999"/>
    <s v="Oct"/>
    <x v="13"/>
    <n v="0"/>
  </r>
  <r>
    <n v="3551"/>
    <s v="CA-2013-152555"/>
    <x v="0"/>
    <d v="2013-03-30T00:00:00"/>
    <d v="2013-04-03T00:00:00"/>
    <x v="0"/>
    <s v="ME-17320"/>
    <x v="467"/>
    <x v="2"/>
    <s v="United States"/>
    <s v="Chicago"/>
    <x v="10"/>
    <n v="60653"/>
    <x v="2"/>
    <s v="OFF-PA-10001295"/>
    <x v="1"/>
    <s v="Paper"/>
    <x v="1211"/>
    <n v="45.527999999999999"/>
    <n v="3"/>
    <n v="0.2"/>
    <n v="15.934799999999997"/>
    <s v="Mar"/>
    <x v="17"/>
    <n v="1"/>
  </r>
  <r>
    <n v="3552"/>
    <s v="CA-2013-152555"/>
    <x v="0"/>
    <d v="2013-03-30T00:00:00"/>
    <d v="2013-04-03T00:00:00"/>
    <x v="0"/>
    <s v="ME-17320"/>
    <x v="467"/>
    <x v="2"/>
    <s v="United States"/>
    <s v="Chicago"/>
    <x v="10"/>
    <n v="60653"/>
    <x v="2"/>
    <s v="FUR-CH-10002965"/>
    <x v="0"/>
    <s v="Chairs"/>
    <x v="226"/>
    <n v="844.11599999999987"/>
    <n v="6"/>
    <n v="0.3"/>
    <n v="-36.176400000000001"/>
    <s v="Mar"/>
    <x v="17"/>
    <n v="0"/>
  </r>
  <r>
    <n v="3553"/>
    <s v="CA-2013-152555"/>
    <x v="0"/>
    <d v="2013-03-30T00:00:00"/>
    <d v="2013-04-03T00:00:00"/>
    <x v="0"/>
    <s v="ME-17320"/>
    <x v="467"/>
    <x v="2"/>
    <s v="United States"/>
    <s v="Chicago"/>
    <x v="10"/>
    <n v="60653"/>
    <x v="2"/>
    <s v="TEC-PH-10001254"/>
    <x v="2"/>
    <s v="Phones"/>
    <x v="143"/>
    <n v="812.73599999999999"/>
    <n v="8"/>
    <n v="0.2"/>
    <n v="60.955199999999962"/>
    <s v="Mar"/>
    <x v="17"/>
    <n v="0"/>
  </r>
  <r>
    <n v="3554"/>
    <s v="CA-2014-107832"/>
    <x v="3"/>
    <d v="2014-11-24T00:00:00"/>
    <d v="2014-11-27T00:00:00"/>
    <x v="0"/>
    <s v="FH-14275"/>
    <x v="395"/>
    <x v="1"/>
    <s v="United States"/>
    <s v="Philadelphia"/>
    <x v="9"/>
    <n v="19120"/>
    <x v="3"/>
    <s v="OFF-BI-10001658"/>
    <x v="1"/>
    <s v="Binders"/>
    <x v="439"/>
    <n v="7.4760000000000018"/>
    <n v="1"/>
    <n v="0.7"/>
    <n v="-5.9807999999999986"/>
    <s v="Nov"/>
    <x v="23"/>
    <n v="1"/>
  </r>
  <r>
    <n v="3555"/>
    <s v="CA-2011-120838"/>
    <x v="2"/>
    <d v="2011-03-23T00:00:00"/>
    <d v="2011-03-26T00:00:00"/>
    <x v="0"/>
    <s v="PO-18865"/>
    <x v="22"/>
    <x v="0"/>
    <s v="United States"/>
    <s v="Los Angeles"/>
    <x v="1"/>
    <n v="90036"/>
    <x v="1"/>
    <s v="OFF-ST-10000585"/>
    <x v="1"/>
    <s v="Storage"/>
    <x v="541"/>
    <n v="330.4"/>
    <n v="2"/>
    <n v="0"/>
    <n v="85.903999999999996"/>
    <s v="Mar"/>
    <x v="34"/>
    <n v="1"/>
  </r>
  <r>
    <n v="3556"/>
    <s v="CA-2011-120838"/>
    <x v="2"/>
    <d v="2011-03-23T00:00:00"/>
    <d v="2011-03-26T00:00:00"/>
    <x v="0"/>
    <s v="PO-18865"/>
    <x v="22"/>
    <x v="0"/>
    <s v="United States"/>
    <s v="Los Angeles"/>
    <x v="1"/>
    <n v="90036"/>
    <x v="1"/>
    <s v="TEC-PH-10003484"/>
    <x v="2"/>
    <s v="Phones"/>
    <x v="1530"/>
    <n v="604.75199999999995"/>
    <n v="6"/>
    <n v="0.2"/>
    <n v="37.797000000000025"/>
    <s v="Mar"/>
    <x v="34"/>
    <n v="0"/>
  </r>
  <r>
    <n v="3557"/>
    <s v="CA-2014-118542"/>
    <x v="3"/>
    <d v="2014-12-02T00:00:00"/>
    <d v="2014-12-06T00:00:00"/>
    <x v="1"/>
    <s v="CC-12550"/>
    <x v="142"/>
    <x v="0"/>
    <s v="United States"/>
    <s v="Los Angeles"/>
    <x v="1"/>
    <n v="90008"/>
    <x v="1"/>
    <s v="OFF-PA-10004735"/>
    <x v="1"/>
    <s v="Paper"/>
    <x v="819"/>
    <n v="45.36"/>
    <n v="7"/>
    <n v="0"/>
    <n v="21.772800000000004"/>
    <s v="Dec"/>
    <x v="22"/>
    <n v="1"/>
  </r>
  <r>
    <n v="3558"/>
    <s v="CA-2014-118542"/>
    <x v="3"/>
    <d v="2014-12-02T00:00:00"/>
    <d v="2014-12-06T00:00:00"/>
    <x v="1"/>
    <s v="CC-12550"/>
    <x v="142"/>
    <x v="0"/>
    <s v="United States"/>
    <s v="Los Angeles"/>
    <x v="1"/>
    <n v="90008"/>
    <x v="1"/>
    <s v="OFF-BI-10003429"/>
    <x v="1"/>
    <s v="Binders"/>
    <x v="844"/>
    <n v="10.128"/>
    <n v="2"/>
    <n v="0.2"/>
    <n v="3.6714000000000002"/>
    <s v="Dec"/>
    <x v="22"/>
    <n v="0"/>
  </r>
  <r>
    <n v="3559"/>
    <s v="CA-2014-152737"/>
    <x v="3"/>
    <d v="2014-11-08T00:00:00"/>
    <d v="2014-11-13T00:00:00"/>
    <x v="1"/>
    <s v="TS-21505"/>
    <x v="700"/>
    <x v="0"/>
    <s v="United States"/>
    <s v="San Francisco"/>
    <x v="1"/>
    <n v="94122"/>
    <x v="1"/>
    <s v="OFF-BI-10002982"/>
    <x v="1"/>
    <s v="Binders"/>
    <x v="1258"/>
    <n v="21.792000000000002"/>
    <n v="4"/>
    <n v="0.2"/>
    <n v="7.6271999999999984"/>
    <s v="Nov"/>
    <x v="23"/>
    <n v="1"/>
  </r>
  <r>
    <n v="3560"/>
    <s v="CA-2014-152737"/>
    <x v="3"/>
    <d v="2014-11-08T00:00:00"/>
    <d v="2014-11-13T00:00:00"/>
    <x v="1"/>
    <s v="TS-21505"/>
    <x v="700"/>
    <x v="0"/>
    <s v="United States"/>
    <s v="San Francisco"/>
    <x v="1"/>
    <n v="94122"/>
    <x v="1"/>
    <s v="TEC-AC-10004975"/>
    <x v="2"/>
    <s v="Accessories"/>
    <x v="973"/>
    <n v="439.8"/>
    <n v="4"/>
    <n v="0"/>
    <n v="145.13400000000001"/>
    <s v="Nov"/>
    <x v="23"/>
    <n v="0"/>
  </r>
  <r>
    <n v="3561"/>
    <s v="CA-2014-109757"/>
    <x v="3"/>
    <d v="2014-09-05T00:00:00"/>
    <d v="2014-09-10T00:00:00"/>
    <x v="0"/>
    <s v="MD-17350"/>
    <x v="198"/>
    <x v="0"/>
    <s v="United States"/>
    <s v="Akron"/>
    <x v="24"/>
    <n v="44312"/>
    <x v="3"/>
    <s v="OFF-AR-10002335"/>
    <x v="1"/>
    <s v="Art"/>
    <x v="673"/>
    <n v="8.2560000000000002"/>
    <n v="4"/>
    <n v="0.2"/>
    <n v="0.61920000000000019"/>
    <s v="Sep"/>
    <x v="15"/>
    <n v="1"/>
  </r>
  <r>
    <n v="3562"/>
    <s v="CA-2014-109757"/>
    <x v="3"/>
    <d v="2014-09-05T00:00:00"/>
    <d v="2014-09-10T00:00:00"/>
    <x v="0"/>
    <s v="MD-17350"/>
    <x v="198"/>
    <x v="0"/>
    <s v="United States"/>
    <s v="Akron"/>
    <x v="24"/>
    <n v="44312"/>
    <x v="3"/>
    <s v="OFF-BI-10004001"/>
    <x v="1"/>
    <s v="Binders"/>
    <x v="810"/>
    <n v="25.560000000000002"/>
    <n v="5"/>
    <n v="0.7"/>
    <n v="-20.448"/>
    <s v="Sep"/>
    <x v="15"/>
    <n v="0"/>
  </r>
  <r>
    <n v="3563"/>
    <s v="CA-2014-109757"/>
    <x v="3"/>
    <d v="2014-09-05T00:00:00"/>
    <d v="2014-09-10T00:00:00"/>
    <x v="0"/>
    <s v="MD-17350"/>
    <x v="198"/>
    <x v="0"/>
    <s v="United States"/>
    <s v="Akron"/>
    <x v="24"/>
    <n v="44312"/>
    <x v="3"/>
    <s v="OFF-BI-10001634"/>
    <x v="1"/>
    <s v="Binders"/>
    <x v="24"/>
    <n v="4.3680000000000012"/>
    <n v="2"/>
    <n v="0.7"/>
    <n v="-3.0575999999999999"/>
    <s v="Sep"/>
    <x v="15"/>
    <n v="0"/>
  </r>
  <r>
    <n v="3564"/>
    <s v="CA-2014-109757"/>
    <x v="3"/>
    <d v="2014-09-05T00:00:00"/>
    <d v="2014-09-10T00:00:00"/>
    <x v="0"/>
    <s v="MD-17350"/>
    <x v="198"/>
    <x v="0"/>
    <s v="United States"/>
    <s v="Akron"/>
    <x v="24"/>
    <n v="44312"/>
    <x v="3"/>
    <s v="OFF-PA-10000007"/>
    <x v="1"/>
    <s v="Paper"/>
    <x v="1531"/>
    <n v="11.520000000000001"/>
    <n v="4"/>
    <n v="0.2"/>
    <n v="3.7439999999999993"/>
    <s v="Sep"/>
    <x v="15"/>
    <n v="0"/>
  </r>
  <r>
    <n v="3565"/>
    <s v="CA-2013-130029"/>
    <x v="0"/>
    <d v="2013-07-04T00:00:00"/>
    <d v="2013-07-07T00:00:00"/>
    <x v="2"/>
    <s v="GT-14755"/>
    <x v="150"/>
    <x v="0"/>
    <s v="United States"/>
    <s v="Los Angeles"/>
    <x v="1"/>
    <n v="90049"/>
    <x v="1"/>
    <s v="OFF-PA-10000552"/>
    <x v="1"/>
    <s v="Paper"/>
    <x v="1532"/>
    <n v="12.96"/>
    <n v="2"/>
    <n v="0"/>
    <n v="6.2208000000000006"/>
    <s v="Jul"/>
    <x v="16"/>
    <n v="1"/>
  </r>
  <r>
    <n v="3566"/>
    <s v="CA-2013-130029"/>
    <x v="0"/>
    <d v="2013-07-04T00:00:00"/>
    <d v="2013-07-07T00:00:00"/>
    <x v="2"/>
    <s v="GT-14755"/>
    <x v="150"/>
    <x v="0"/>
    <s v="United States"/>
    <s v="Los Angeles"/>
    <x v="1"/>
    <n v="90049"/>
    <x v="1"/>
    <s v="OFF-FA-10001135"/>
    <x v="1"/>
    <s v="Fasteners"/>
    <x v="1060"/>
    <n v="3.96"/>
    <n v="2"/>
    <n v="0"/>
    <n v="7.9200000000000159E-2"/>
    <s v="Jul"/>
    <x v="16"/>
    <n v="0"/>
  </r>
  <r>
    <n v="3567"/>
    <s v="CA-2014-103877"/>
    <x v="3"/>
    <d v="2014-09-08T00:00:00"/>
    <d v="2014-09-15T00:00:00"/>
    <x v="1"/>
    <s v="RD-19660"/>
    <x v="372"/>
    <x v="2"/>
    <s v="United States"/>
    <s v="Independence"/>
    <x v="25"/>
    <n v="64055"/>
    <x v="2"/>
    <s v="OFF-BI-10003650"/>
    <x v="1"/>
    <s v="Binders"/>
    <x v="115"/>
    <n v="1577.94"/>
    <n v="3"/>
    <n v="0"/>
    <n v="757.41120000000001"/>
    <s v="Sep"/>
    <x v="15"/>
    <n v="1"/>
  </r>
  <r>
    <n v="3568"/>
    <s v="CA-2013-137176"/>
    <x v="0"/>
    <d v="2013-09-10T00:00:00"/>
    <d v="2013-09-15T00:00:00"/>
    <x v="0"/>
    <s v="DB-12910"/>
    <x v="626"/>
    <x v="2"/>
    <s v="United States"/>
    <s v="Dallas"/>
    <x v="5"/>
    <n v="75220"/>
    <x v="2"/>
    <s v="FUR-FU-10003832"/>
    <x v="0"/>
    <s v="Furnishings"/>
    <x v="1420"/>
    <n v="15.008000000000003"/>
    <n v="4"/>
    <n v="0.6"/>
    <n v="-12.006399999999999"/>
    <s v="Sep"/>
    <x v="21"/>
    <n v="1"/>
  </r>
  <r>
    <n v="3569"/>
    <s v="CA-2014-168109"/>
    <x v="3"/>
    <d v="2014-07-04T00:00:00"/>
    <d v="2014-07-04T00:00:00"/>
    <x v="3"/>
    <s v="JK-15640"/>
    <x v="82"/>
    <x v="2"/>
    <s v="United States"/>
    <s v="Seattle"/>
    <x v="4"/>
    <n v="98105"/>
    <x v="1"/>
    <s v="TEC-AC-10003628"/>
    <x v="2"/>
    <s v="Accessories"/>
    <x v="244"/>
    <n v="59.98"/>
    <n v="2"/>
    <n v="0"/>
    <n v="26.391200000000005"/>
    <s v="Jul"/>
    <x v="10"/>
    <n v="1"/>
  </r>
  <r>
    <n v="3570"/>
    <s v="CA-2014-168109"/>
    <x v="3"/>
    <d v="2014-07-04T00:00:00"/>
    <d v="2014-07-04T00:00:00"/>
    <x v="3"/>
    <s v="JK-15640"/>
    <x v="82"/>
    <x v="2"/>
    <s v="United States"/>
    <s v="Seattle"/>
    <x v="4"/>
    <n v="98105"/>
    <x v="1"/>
    <s v="TEC-MA-10001148"/>
    <x v="2"/>
    <s v="Machines"/>
    <x v="1533"/>
    <n v="2395.2000000000003"/>
    <n v="6"/>
    <n v="0.2"/>
    <n v="209.58000000000004"/>
    <s v="Jul"/>
    <x v="10"/>
    <n v="0"/>
  </r>
  <r>
    <n v="3571"/>
    <s v="CA-2014-168109"/>
    <x v="3"/>
    <d v="2014-07-04T00:00:00"/>
    <d v="2014-07-04T00:00:00"/>
    <x v="3"/>
    <s v="JK-15640"/>
    <x v="82"/>
    <x v="2"/>
    <s v="United States"/>
    <s v="Seattle"/>
    <x v="4"/>
    <n v="98105"/>
    <x v="1"/>
    <s v="TEC-AC-10002049"/>
    <x v="2"/>
    <s v="Accessories"/>
    <x v="1053"/>
    <n v="1687.8"/>
    <n v="4"/>
    <n v="0"/>
    <n v="742.63200000000006"/>
    <s v="Jul"/>
    <x v="10"/>
    <n v="0"/>
  </r>
  <r>
    <n v="3572"/>
    <s v="CA-2014-168109"/>
    <x v="3"/>
    <d v="2014-07-04T00:00:00"/>
    <d v="2014-07-04T00:00:00"/>
    <x v="3"/>
    <s v="JK-15640"/>
    <x v="82"/>
    <x v="2"/>
    <s v="United States"/>
    <s v="Seattle"/>
    <x v="4"/>
    <n v="98105"/>
    <x v="1"/>
    <s v="TEC-PH-10000702"/>
    <x v="2"/>
    <s v="Phones"/>
    <x v="309"/>
    <n v="7.9920000000000009"/>
    <n v="1"/>
    <n v="0.2"/>
    <n v="2.6972999999999994"/>
    <s v="Jul"/>
    <x v="10"/>
    <n v="0"/>
  </r>
  <r>
    <n v="3573"/>
    <s v="US-2014-126081"/>
    <x v="3"/>
    <d v="2014-06-30T00:00:00"/>
    <d v="2014-07-05T00:00:00"/>
    <x v="1"/>
    <s v="FC-14335"/>
    <x v="712"/>
    <x v="1"/>
    <s v="United States"/>
    <s v="Mesquite"/>
    <x v="5"/>
    <n v="75150"/>
    <x v="2"/>
    <s v="OFF-PA-10003953"/>
    <x v="1"/>
    <s v="Paper"/>
    <x v="638"/>
    <n v="5.1840000000000011"/>
    <n v="1"/>
    <n v="0.2"/>
    <n v="1.8144"/>
    <s v="Jun"/>
    <x v="27"/>
    <n v="1"/>
  </r>
  <r>
    <n v="3574"/>
    <s v="CA-2014-117023"/>
    <x v="3"/>
    <d v="2014-08-08T00:00:00"/>
    <d v="2014-08-13T00:00:00"/>
    <x v="1"/>
    <s v="JW-15955"/>
    <x v="527"/>
    <x v="0"/>
    <s v="United States"/>
    <s v="Long Beach"/>
    <x v="15"/>
    <n v="11561"/>
    <x v="3"/>
    <s v="OFF-AR-10003602"/>
    <x v="1"/>
    <s v="Art"/>
    <x v="239"/>
    <n v="11.68"/>
    <n v="2"/>
    <n v="0"/>
    <n v="5.4895999999999994"/>
    <s v="Aug"/>
    <x v="43"/>
    <n v="1"/>
  </r>
  <r>
    <n v="3575"/>
    <s v="CA-2014-117023"/>
    <x v="3"/>
    <d v="2014-08-08T00:00:00"/>
    <d v="2014-08-13T00:00:00"/>
    <x v="1"/>
    <s v="JW-15955"/>
    <x v="527"/>
    <x v="0"/>
    <s v="United States"/>
    <s v="Long Beach"/>
    <x v="15"/>
    <n v="11561"/>
    <x v="3"/>
    <s v="OFF-AR-10004062"/>
    <x v="1"/>
    <s v="Art"/>
    <x v="33"/>
    <n v="104.80000000000001"/>
    <n v="10"/>
    <n v="0"/>
    <n v="26.200000000000003"/>
    <s v="Aug"/>
    <x v="43"/>
    <n v="0"/>
  </r>
  <r>
    <n v="3576"/>
    <s v="CA-2012-143532"/>
    <x v="1"/>
    <d v="2012-03-19T00:00:00"/>
    <d v="2012-03-24T00:00:00"/>
    <x v="1"/>
    <s v="DC-12850"/>
    <x v="419"/>
    <x v="0"/>
    <s v="United States"/>
    <s v="North Miami"/>
    <x v="2"/>
    <n v="33161"/>
    <x v="0"/>
    <s v="OFF-PA-10001560"/>
    <x v="1"/>
    <s v="Paper"/>
    <x v="664"/>
    <n v="14.496000000000002"/>
    <n v="3"/>
    <n v="0.2"/>
    <n v="4.8924000000000003"/>
    <s v="Mar"/>
    <x v="29"/>
    <n v="1"/>
  </r>
  <r>
    <n v="3577"/>
    <s v="CA-2013-103163"/>
    <x v="0"/>
    <d v="2013-06-08T00:00:00"/>
    <d v="2013-06-12T00:00:00"/>
    <x v="1"/>
    <s v="FM-14290"/>
    <x v="86"/>
    <x v="2"/>
    <s v="United States"/>
    <s v="Bakersfield"/>
    <x v="1"/>
    <n v="93309"/>
    <x v="1"/>
    <s v="OFF-BI-10003305"/>
    <x v="1"/>
    <s v="Binders"/>
    <x v="565"/>
    <n v="4.7840000000000007"/>
    <n v="1"/>
    <n v="0.2"/>
    <n v="1.5547999999999997"/>
    <s v="Jun"/>
    <x v="1"/>
    <n v="1"/>
  </r>
  <r>
    <n v="3578"/>
    <s v="CA-2013-103163"/>
    <x v="0"/>
    <d v="2013-06-08T00:00:00"/>
    <d v="2013-06-12T00:00:00"/>
    <x v="1"/>
    <s v="FM-14290"/>
    <x v="86"/>
    <x v="2"/>
    <s v="United States"/>
    <s v="Bakersfield"/>
    <x v="1"/>
    <n v="93309"/>
    <x v="1"/>
    <s v="OFF-PA-10004000"/>
    <x v="1"/>
    <s v="Paper"/>
    <x v="203"/>
    <n v="4.7300000000000004"/>
    <n v="1"/>
    <n v="0"/>
    <n v="2.3177000000000003"/>
    <s v="Jun"/>
    <x v="1"/>
    <n v="0"/>
  </r>
  <r>
    <n v="3579"/>
    <s v="CA-2013-104157"/>
    <x v="0"/>
    <d v="2013-07-26T00:00:00"/>
    <d v="2013-07-30T00:00:00"/>
    <x v="1"/>
    <s v="MT-17815"/>
    <x v="363"/>
    <x v="0"/>
    <s v="United States"/>
    <s v="Jackson"/>
    <x v="35"/>
    <n v="39212"/>
    <x v="0"/>
    <s v="OFF-ST-10000321"/>
    <x v="1"/>
    <s v="Storage"/>
    <x v="1534"/>
    <n v="7.89"/>
    <n v="1"/>
    <n v="0"/>
    <n v="0.31559999999999899"/>
    <s v="Jul"/>
    <x v="16"/>
    <n v="1"/>
  </r>
  <r>
    <n v="3580"/>
    <s v="CA-2013-104157"/>
    <x v="0"/>
    <d v="2013-07-26T00:00:00"/>
    <d v="2013-07-30T00:00:00"/>
    <x v="1"/>
    <s v="MT-17815"/>
    <x v="363"/>
    <x v="0"/>
    <s v="United States"/>
    <s v="Jackson"/>
    <x v="35"/>
    <n v="39212"/>
    <x v="0"/>
    <s v="OFF-PA-10004665"/>
    <x v="1"/>
    <s v="Paper"/>
    <x v="1380"/>
    <n v="65.5"/>
    <n v="5"/>
    <n v="0"/>
    <n v="32.094999999999999"/>
    <s v="Jul"/>
    <x v="16"/>
    <n v="0"/>
  </r>
  <r>
    <n v="3581"/>
    <s v="CA-2013-104157"/>
    <x v="0"/>
    <d v="2013-07-26T00:00:00"/>
    <d v="2013-07-30T00:00:00"/>
    <x v="1"/>
    <s v="MT-17815"/>
    <x v="363"/>
    <x v="0"/>
    <s v="United States"/>
    <s v="Jackson"/>
    <x v="35"/>
    <n v="39212"/>
    <x v="0"/>
    <s v="FUR-TA-10004915"/>
    <x v="0"/>
    <s v="Tables"/>
    <x v="331"/>
    <n v="2430.08"/>
    <n v="8"/>
    <n v="0"/>
    <n v="388.81280000000015"/>
    <s v="Jul"/>
    <x v="16"/>
    <n v="0"/>
  </r>
  <r>
    <n v="3582"/>
    <s v="CA-2014-117807"/>
    <x v="3"/>
    <d v="2014-10-02T00:00:00"/>
    <d v="2014-10-08T00:00:00"/>
    <x v="1"/>
    <s v="DK-13090"/>
    <x v="54"/>
    <x v="0"/>
    <s v="United States"/>
    <s v="Fremont"/>
    <x v="8"/>
    <n v="68025"/>
    <x v="2"/>
    <s v="OFF-PA-10000994"/>
    <x v="1"/>
    <s v="Paper"/>
    <x v="904"/>
    <n v="104.85"/>
    <n v="1"/>
    <n v="0"/>
    <n v="50.327999999999996"/>
    <s v="Oct"/>
    <x v="13"/>
    <n v="1"/>
  </r>
  <r>
    <n v="3583"/>
    <s v="CA-2012-121650"/>
    <x v="1"/>
    <d v="2012-12-10T00:00:00"/>
    <d v="2012-12-16T00:00:00"/>
    <x v="1"/>
    <s v="KD-16495"/>
    <x v="470"/>
    <x v="1"/>
    <s v="United States"/>
    <s v="Jackson"/>
    <x v="12"/>
    <n v="49201"/>
    <x v="2"/>
    <s v="OFF-AR-10001149"/>
    <x v="1"/>
    <s v="Art"/>
    <x v="1535"/>
    <n v="3.9"/>
    <n v="2"/>
    <n v="0"/>
    <n v="1.5209999999999999"/>
    <s v="Dec"/>
    <x v="14"/>
    <n v="1"/>
  </r>
  <r>
    <n v="3584"/>
    <s v="CA-2012-121650"/>
    <x v="1"/>
    <d v="2012-12-10T00:00:00"/>
    <d v="2012-12-16T00:00:00"/>
    <x v="1"/>
    <s v="KD-16495"/>
    <x v="470"/>
    <x v="1"/>
    <s v="United States"/>
    <s v="Jackson"/>
    <x v="12"/>
    <n v="49201"/>
    <x v="2"/>
    <s v="FUR-TA-10003569"/>
    <x v="0"/>
    <s v="Tables"/>
    <x v="1358"/>
    <n v="801.96"/>
    <n v="2"/>
    <n v="0"/>
    <n v="200.49"/>
    <s v="Dec"/>
    <x v="14"/>
    <n v="0"/>
  </r>
  <r>
    <n v="3585"/>
    <s v="CA-2012-121650"/>
    <x v="1"/>
    <d v="2012-12-10T00:00:00"/>
    <d v="2012-12-16T00:00:00"/>
    <x v="1"/>
    <s v="KD-16495"/>
    <x v="470"/>
    <x v="1"/>
    <s v="United States"/>
    <s v="Jackson"/>
    <x v="12"/>
    <n v="49201"/>
    <x v="2"/>
    <s v="FUR-CH-10004289"/>
    <x v="0"/>
    <s v="Chairs"/>
    <x v="975"/>
    <n v="191.96"/>
    <n v="2"/>
    <n v="0"/>
    <n v="32.633199999999988"/>
    <s v="Dec"/>
    <x v="14"/>
    <n v="0"/>
  </r>
  <r>
    <n v="3586"/>
    <s v="CA-2012-121650"/>
    <x v="1"/>
    <d v="2012-12-10T00:00:00"/>
    <d v="2012-12-16T00:00:00"/>
    <x v="1"/>
    <s v="KD-16495"/>
    <x v="470"/>
    <x v="1"/>
    <s v="United States"/>
    <s v="Jackson"/>
    <x v="12"/>
    <n v="49201"/>
    <x v="2"/>
    <s v="OFF-LA-10001045"/>
    <x v="1"/>
    <s v="Labels"/>
    <x v="701"/>
    <n v="2.61"/>
    <n v="1"/>
    <n v="0"/>
    <n v="1.2005999999999999"/>
    <s v="Dec"/>
    <x v="14"/>
    <n v="0"/>
  </r>
  <r>
    <n v="3587"/>
    <s v="CA-2014-161823"/>
    <x v="3"/>
    <d v="2014-09-04T00:00:00"/>
    <d v="2014-09-09T00:00:00"/>
    <x v="1"/>
    <s v="AG-10300"/>
    <x v="636"/>
    <x v="1"/>
    <s v="United States"/>
    <s v="San Francisco"/>
    <x v="1"/>
    <n v="94122"/>
    <x v="1"/>
    <s v="OFF-AR-10002053"/>
    <x v="1"/>
    <s v="Art"/>
    <x v="79"/>
    <n v="5.96"/>
    <n v="2"/>
    <n v="0"/>
    <n v="1.6688000000000001"/>
    <s v="Sep"/>
    <x v="15"/>
    <n v="1"/>
  </r>
  <r>
    <n v="3588"/>
    <s v="CA-2014-121839"/>
    <x v="3"/>
    <d v="2014-09-25T00:00:00"/>
    <d v="2014-09-29T00:00:00"/>
    <x v="1"/>
    <s v="MH-18115"/>
    <x v="414"/>
    <x v="2"/>
    <s v="United States"/>
    <s v="Lancaster"/>
    <x v="24"/>
    <n v="43130"/>
    <x v="3"/>
    <s v="TEC-PH-10002885"/>
    <x v="2"/>
    <s v="Phones"/>
    <x v="1127"/>
    <n v="1169.694"/>
    <n v="3"/>
    <n v="0.4"/>
    <n v="-253.43369999999993"/>
    <s v="Sep"/>
    <x v="15"/>
    <n v="1"/>
  </r>
  <r>
    <n v="3589"/>
    <s v="CA-2014-158729"/>
    <x v="3"/>
    <d v="2014-12-20T00:00:00"/>
    <d v="2014-12-22T00:00:00"/>
    <x v="2"/>
    <s v="AC-10450"/>
    <x v="549"/>
    <x v="0"/>
    <s v="United States"/>
    <s v="Lafayette"/>
    <x v="28"/>
    <n v="70506"/>
    <x v="0"/>
    <s v="OFF-SU-10002881"/>
    <x v="1"/>
    <s v="Supplies"/>
    <x v="461"/>
    <n v="1665.62"/>
    <n v="2"/>
    <n v="0"/>
    <n v="33.312400000000025"/>
    <s v="Dec"/>
    <x v="22"/>
    <n v="1"/>
  </r>
  <r>
    <n v="3590"/>
    <s v="CA-2014-146535"/>
    <x v="3"/>
    <d v="2014-11-25T00:00:00"/>
    <d v="2014-12-01T00:00:00"/>
    <x v="1"/>
    <s v="FM-14290"/>
    <x v="86"/>
    <x v="2"/>
    <s v="United States"/>
    <s v="Richmond"/>
    <x v="0"/>
    <n v="40475"/>
    <x v="0"/>
    <s v="OFF-BI-10000546"/>
    <x v="1"/>
    <s v="Binders"/>
    <x v="609"/>
    <n v="2.88"/>
    <n v="1"/>
    <n v="0"/>
    <n v="1.4112"/>
    <s v="Nov"/>
    <x v="23"/>
    <n v="1"/>
  </r>
  <r>
    <n v="3591"/>
    <s v="CA-2014-146535"/>
    <x v="3"/>
    <d v="2014-11-25T00:00:00"/>
    <d v="2014-12-01T00:00:00"/>
    <x v="1"/>
    <s v="FM-14290"/>
    <x v="86"/>
    <x v="2"/>
    <s v="United States"/>
    <s v="Richmond"/>
    <x v="0"/>
    <n v="40475"/>
    <x v="0"/>
    <s v="OFF-ST-10001526"/>
    <x v="1"/>
    <s v="Storage"/>
    <x v="764"/>
    <n v="1443.96"/>
    <n v="12"/>
    <n v="0"/>
    <n v="375.42959999999994"/>
    <s v="Nov"/>
    <x v="23"/>
    <n v="0"/>
  </r>
  <r>
    <n v="3592"/>
    <s v="CA-2011-154186"/>
    <x v="2"/>
    <d v="2011-12-13T00:00:00"/>
    <d v="2011-12-15T00:00:00"/>
    <x v="0"/>
    <s v="RA-19285"/>
    <x v="267"/>
    <x v="0"/>
    <s v="United States"/>
    <s v="Houston"/>
    <x v="5"/>
    <n v="77070"/>
    <x v="2"/>
    <s v="OFF-SU-10001574"/>
    <x v="1"/>
    <s v="Supplies"/>
    <x v="498"/>
    <n v="2.92"/>
    <n v="1"/>
    <n v="0.2"/>
    <n v="0.36499999999999977"/>
    <s v="Dec"/>
    <x v="20"/>
    <n v="1"/>
  </r>
  <r>
    <n v="3593"/>
    <s v="CA-2013-108434"/>
    <x v="0"/>
    <d v="2013-12-06T00:00:00"/>
    <d v="2013-12-08T00:00:00"/>
    <x v="0"/>
    <s v="JG-15160"/>
    <x v="506"/>
    <x v="0"/>
    <s v="United States"/>
    <s v="New York City"/>
    <x v="15"/>
    <n v="10024"/>
    <x v="3"/>
    <s v="OFF-ST-10002615"/>
    <x v="1"/>
    <s v="Storage"/>
    <x v="1427"/>
    <n v="465.18"/>
    <n v="3"/>
    <n v="0"/>
    <n v="120.94680000000001"/>
    <s v="Dec"/>
    <x v="5"/>
    <n v="1"/>
  </r>
  <r>
    <n v="3594"/>
    <s v="CA-2013-164154"/>
    <x v="0"/>
    <d v="2013-09-12T00:00:00"/>
    <d v="2013-09-18T00:00:00"/>
    <x v="1"/>
    <s v="NZ-18565"/>
    <x v="125"/>
    <x v="2"/>
    <s v="United States"/>
    <s v="Toledo"/>
    <x v="24"/>
    <n v="43615"/>
    <x v="3"/>
    <s v="OFF-BI-10001658"/>
    <x v="1"/>
    <s v="Binders"/>
    <x v="439"/>
    <n v="22.428000000000004"/>
    <n v="3"/>
    <n v="0.7"/>
    <n v="-17.942399999999992"/>
    <s v="Sep"/>
    <x v="21"/>
    <n v="1"/>
  </r>
  <r>
    <n v="3595"/>
    <s v="CA-2013-164154"/>
    <x v="0"/>
    <d v="2013-09-12T00:00:00"/>
    <d v="2013-09-18T00:00:00"/>
    <x v="1"/>
    <s v="NZ-18565"/>
    <x v="125"/>
    <x v="2"/>
    <s v="United States"/>
    <s v="Toledo"/>
    <x v="24"/>
    <n v="43615"/>
    <x v="3"/>
    <s v="OFF-ST-10002562"/>
    <x v="1"/>
    <s v="Storage"/>
    <x v="33"/>
    <n v="37.52000000000001"/>
    <n v="5"/>
    <n v="0.2"/>
    <n v="3.7519999999999989"/>
    <s v="Sep"/>
    <x v="21"/>
    <n v="0"/>
  </r>
  <r>
    <n v="3596"/>
    <s v="CA-2014-148012"/>
    <x v="3"/>
    <d v="2014-12-10T00:00:00"/>
    <d v="2014-12-16T00:00:00"/>
    <x v="1"/>
    <s v="KM-16225"/>
    <x v="366"/>
    <x v="1"/>
    <s v="United States"/>
    <s v="Philadelphia"/>
    <x v="9"/>
    <n v="19143"/>
    <x v="3"/>
    <s v="OFF-AR-10004757"/>
    <x v="1"/>
    <s v="Art"/>
    <x v="342"/>
    <n v="2.6240000000000001"/>
    <n v="1"/>
    <n v="0.2"/>
    <n v="0.42639999999999978"/>
    <s v="Dec"/>
    <x v="22"/>
    <n v="1"/>
  </r>
  <r>
    <n v="3597"/>
    <s v="CA-2011-102869"/>
    <x v="2"/>
    <d v="2011-09-09T00:00:00"/>
    <d v="2011-09-14T00:00:00"/>
    <x v="0"/>
    <s v="LC-17140"/>
    <x v="95"/>
    <x v="0"/>
    <s v="United States"/>
    <s v="Philadelphia"/>
    <x v="9"/>
    <n v="19140"/>
    <x v="3"/>
    <s v="OFF-PA-10000788"/>
    <x v="1"/>
    <s v="Paper"/>
    <x v="731"/>
    <n v="15.552000000000003"/>
    <n v="3"/>
    <n v="0.2"/>
    <n v="5.4432"/>
    <s v="Sep"/>
    <x v="30"/>
    <n v="1"/>
  </r>
  <r>
    <n v="3598"/>
    <s v="CA-2011-102869"/>
    <x v="2"/>
    <d v="2011-09-09T00:00:00"/>
    <d v="2011-09-14T00:00:00"/>
    <x v="0"/>
    <s v="LC-17140"/>
    <x v="95"/>
    <x v="0"/>
    <s v="United States"/>
    <s v="Philadelphia"/>
    <x v="9"/>
    <n v="19140"/>
    <x v="3"/>
    <s v="TEC-AC-10002134"/>
    <x v="2"/>
    <s v="Accessories"/>
    <x v="1536"/>
    <n v="64.704000000000008"/>
    <n v="6"/>
    <n v="0.2"/>
    <n v="-4.852800000000002"/>
    <s v="Sep"/>
    <x v="30"/>
    <n v="0"/>
  </r>
  <r>
    <n v="3599"/>
    <s v="CA-2011-102869"/>
    <x v="2"/>
    <d v="2011-09-09T00:00:00"/>
    <d v="2011-09-14T00:00:00"/>
    <x v="0"/>
    <s v="LC-17140"/>
    <x v="95"/>
    <x v="0"/>
    <s v="United States"/>
    <s v="Philadelphia"/>
    <x v="9"/>
    <n v="19140"/>
    <x v="3"/>
    <s v="FUR-FU-10002456"/>
    <x v="0"/>
    <s v="Furnishings"/>
    <x v="1009"/>
    <n v="17.472000000000001"/>
    <n v="3"/>
    <n v="0.2"/>
    <n v="5.023200000000001"/>
    <s v="Sep"/>
    <x v="30"/>
    <n v="0"/>
  </r>
  <r>
    <n v="3600"/>
    <s v="CA-2011-102869"/>
    <x v="2"/>
    <d v="2011-09-09T00:00:00"/>
    <d v="2011-09-14T00:00:00"/>
    <x v="0"/>
    <s v="LC-17140"/>
    <x v="95"/>
    <x v="0"/>
    <s v="United States"/>
    <s v="Philadelphia"/>
    <x v="9"/>
    <n v="19140"/>
    <x v="3"/>
    <s v="TEC-PH-10002549"/>
    <x v="2"/>
    <s v="Phones"/>
    <x v="928"/>
    <n v="135.51599999999999"/>
    <n v="1"/>
    <n v="0.4"/>
    <n v="-31.620400000000004"/>
    <s v="Sep"/>
    <x v="30"/>
    <n v="0"/>
  </r>
  <r>
    <n v="3601"/>
    <s v="CA-2014-138310"/>
    <x v="3"/>
    <d v="2014-06-27T00:00:00"/>
    <d v="2014-07-01T00:00:00"/>
    <x v="1"/>
    <s v="NP-18700"/>
    <x v="413"/>
    <x v="0"/>
    <s v="United States"/>
    <s v="Denver"/>
    <x v="22"/>
    <n v="80219"/>
    <x v="1"/>
    <s v="TEC-AC-10001990"/>
    <x v="2"/>
    <s v="Accessories"/>
    <x v="861"/>
    <n v="431.92800000000005"/>
    <n v="9"/>
    <n v="0.2"/>
    <n v="64.789199999999951"/>
    <s v="Jun"/>
    <x v="27"/>
    <n v="1"/>
  </r>
  <r>
    <n v="3602"/>
    <s v="CA-2011-159835"/>
    <x v="2"/>
    <d v="2011-11-17T00:00:00"/>
    <d v="2011-11-24T00:00:00"/>
    <x v="1"/>
    <s v="RB-19330"/>
    <x v="713"/>
    <x v="0"/>
    <s v="United States"/>
    <s v="Philadelphia"/>
    <x v="9"/>
    <n v="19143"/>
    <x v="3"/>
    <s v="OFF-PA-10002137"/>
    <x v="1"/>
    <s v="Paper"/>
    <x v="560"/>
    <n v="12.448"/>
    <n v="2"/>
    <n v="0.2"/>
    <n v="3.8899999999999988"/>
    <s v="Nov"/>
    <x v="7"/>
    <n v="1"/>
  </r>
  <r>
    <n v="3603"/>
    <s v="CA-2011-159835"/>
    <x v="2"/>
    <d v="2011-11-17T00:00:00"/>
    <d v="2011-11-24T00:00:00"/>
    <x v="1"/>
    <s v="RB-19330"/>
    <x v="713"/>
    <x v="0"/>
    <s v="United States"/>
    <s v="Philadelphia"/>
    <x v="9"/>
    <n v="19143"/>
    <x v="3"/>
    <s v="FUR-CH-10004997"/>
    <x v="0"/>
    <s v="Chairs"/>
    <x v="494"/>
    <n v="657.93"/>
    <n v="5"/>
    <n v="0.3"/>
    <n v="-93.989999999999952"/>
    <s v="Nov"/>
    <x v="7"/>
    <n v="0"/>
  </r>
  <r>
    <n v="3604"/>
    <s v="CA-2014-112956"/>
    <x v="3"/>
    <d v="2014-08-22T00:00:00"/>
    <d v="2014-08-28T00:00:00"/>
    <x v="1"/>
    <s v="TH-21550"/>
    <x v="274"/>
    <x v="2"/>
    <s v="United States"/>
    <s v="Columbia"/>
    <x v="39"/>
    <n v="21044"/>
    <x v="3"/>
    <s v="OFF-PA-10000357"/>
    <x v="1"/>
    <s v="Paper"/>
    <x v="1219"/>
    <n v="277.39999999999998"/>
    <n v="5"/>
    <n v="0"/>
    <n v="133.15199999999999"/>
    <s v="Aug"/>
    <x v="43"/>
    <n v="1"/>
  </r>
  <r>
    <n v="3605"/>
    <s v="CA-2014-112956"/>
    <x v="3"/>
    <d v="2014-08-22T00:00:00"/>
    <d v="2014-08-28T00:00:00"/>
    <x v="1"/>
    <s v="TH-21550"/>
    <x v="274"/>
    <x v="2"/>
    <s v="United States"/>
    <s v="Columbia"/>
    <x v="39"/>
    <n v="21044"/>
    <x v="3"/>
    <s v="FUR-FU-10003976"/>
    <x v="0"/>
    <s v="Furnishings"/>
    <x v="964"/>
    <n v="25.16"/>
    <n v="2"/>
    <n v="0"/>
    <n v="8.5543999999999976"/>
    <s v="Aug"/>
    <x v="43"/>
    <n v="0"/>
  </r>
  <r>
    <n v="3606"/>
    <s v="CA-2014-112956"/>
    <x v="3"/>
    <d v="2014-08-22T00:00:00"/>
    <d v="2014-08-28T00:00:00"/>
    <x v="1"/>
    <s v="TH-21550"/>
    <x v="274"/>
    <x v="2"/>
    <s v="United States"/>
    <s v="Columbia"/>
    <x v="39"/>
    <n v="21044"/>
    <x v="3"/>
    <s v="FUR-FU-10004960"/>
    <x v="0"/>
    <s v="Furnishings"/>
    <x v="919"/>
    <n v="91.92"/>
    <n v="4"/>
    <n v="0"/>
    <n v="31.252800000000001"/>
    <s v="Aug"/>
    <x v="43"/>
    <n v="0"/>
  </r>
  <r>
    <n v="3607"/>
    <s v="CA-2013-119683"/>
    <x v="0"/>
    <d v="2013-03-13T00:00:00"/>
    <d v="2013-03-17T00:00:00"/>
    <x v="0"/>
    <s v="CK-12595"/>
    <x v="242"/>
    <x v="0"/>
    <s v="United States"/>
    <s v="New York City"/>
    <x v="15"/>
    <n v="10024"/>
    <x v="3"/>
    <s v="OFF-EN-10001099"/>
    <x v="1"/>
    <s v="Envelopes"/>
    <x v="33"/>
    <n v="29.339999999999996"/>
    <n v="3"/>
    <n v="0"/>
    <n v="13.496399999999998"/>
    <s v="Mar"/>
    <x v="17"/>
    <n v="1"/>
  </r>
  <r>
    <n v="3608"/>
    <s v="CA-2011-163559"/>
    <x v="2"/>
    <d v="2011-09-23T00:00:00"/>
    <d v="2011-09-28T00:00:00"/>
    <x v="0"/>
    <s v="ST-20530"/>
    <x v="461"/>
    <x v="0"/>
    <s v="United States"/>
    <s v="New York City"/>
    <x v="15"/>
    <n v="10035"/>
    <x v="3"/>
    <s v="OFF-BI-10002026"/>
    <x v="1"/>
    <s v="Binders"/>
    <x v="903"/>
    <n v="139.44"/>
    <n v="3"/>
    <n v="0.2"/>
    <n v="47.060999999999993"/>
    <s v="Sep"/>
    <x v="30"/>
    <n v="1"/>
  </r>
  <r>
    <n v="3609"/>
    <s v="CA-2011-140228"/>
    <x v="2"/>
    <d v="2011-04-28T00:00:00"/>
    <d v="2011-05-03T00:00:00"/>
    <x v="1"/>
    <s v="GB-14530"/>
    <x v="334"/>
    <x v="1"/>
    <s v="United States"/>
    <s v="Newark"/>
    <x v="24"/>
    <n v="43055"/>
    <x v="3"/>
    <s v="OFF-LA-10001613"/>
    <x v="1"/>
    <s v="Labels"/>
    <x v="736"/>
    <n v="6.911999999999999"/>
    <n v="3"/>
    <n v="0.2"/>
    <n v="2.5056000000000003"/>
    <s v="Apr"/>
    <x v="41"/>
    <n v="1"/>
  </r>
  <r>
    <n v="3610"/>
    <s v="CA-2011-140228"/>
    <x v="2"/>
    <d v="2011-04-28T00:00:00"/>
    <d v="2011-05-03T00:00:00"/>
    <x v="1"/>
    <s v="GB-14530"/>
    <x v="334"/>
    <x v="1"/>
    <s v="United States"/>
    <s v="Newark"/>
    <x v="24"/>
    <n v="43055"/>
    <x v="3"/>
    <s v="OFF-ST-10002214"/>
    <x v="1"/>
    <s v="Storage"/>
    <x v="994"/>
    <n v="27.096"/>
    <n v="3"/>
    <n v="0.2"/>
    <n v="2.0321999999999987"/>
    <s v="Apr"/>
    <x v="41"/>
    <n v="0"/>
  </r>
  <r>
    <n v="3611"/>
    <s v="CA-2011-140228"/>
    <x v="2"/>
    <d v="2011-04-28T00:00:00"/>
    <d v="2011-05-03T00:00:00"/>
    <x v="1"/>
    <s v="GB-14530"/>
    <x v="334"/>
    <x v="1"/>
    <s v="United States"/>
    <s v="Newark"/>
    <x v="24"/>
    <n v="43055"/>
    <x v="3"/>
    <s v="OFF-ST-10001128"/>
    <x v="1"/>
    <s v="Storage"/>
    <x v="1418"/>
    <n v="177.56800000000001"/>
    <n v="2"/>
    <n v="0.2"/>
    <n v="-37.733199999999989"/>
    <s v="Apr"/>
    <x v="41"/>
    <n v="0"/>
  </r>
  <r>
    <n v="3612"/>
    <s v="US-2013-131674"/>
    <x v="0"/>
    <d v="2013-11-30T00:00:00"/>
    <d v="2013-12-02T00:00:00"/>
    <x v="0"/>
    <s v="NC-18535"/>
    <x v="714"/>
    <x v="1"/>
    <s v="United States"/>
    <s v="Dallas"/>
    <x v="5"/>
    <n v="75217"/>
    <x v="2"/>
    <s v="TEC-AC-10004864"/>
    <x v="2"/>
    <s v="Accessories"/>
    <x v="1289"/>
    <n v="58.415999999999997"/>
    <n v="2"/>
    <n v="0.2"/>
    <n v="16.794600000000003"/>
    <s v="Nov"/>
    <x v="0"/>
    <n v="1"/>
  </r>
  <r>
    <n v="3613"/>
    <s v="CA-2012-110093"/>
    <x v="1"/>
    <d v="2012-12-03T00:00:00"/>
    <d v="2012-12-08T00:00:00"/>
    <x v="1"/>
    <s v="AB-10255"/>
    <x v="437"/>
    <x v="2"/>
    <s v="United States"/>
    <s v="Philadelphia"/>
    <x v="9"/>
    <n v="19134"/>
    <x v="3"/>
    <s v="OFF-PA-10000174"/>
    <x v="1"/>
    <s v="Paper"/>
    <x v="1515"/>
    <n v="16.448"/>
    <n v="2"/>
    <n v="0.2"/>
    <n v="5.5511999999999979"/>
    <s v="Dec"/>
    <x v="14"/>
    <n v="1"/>
  </r>
  <r>
    <n v="3614"/>
    <s v="CA-2012-110093"/>
    <x v="1"/>
    <d v="2012-12-03T00:00:00"/>
    <d v="2012-12-08T00:00:00"/>
    <x v="1"/>
    <s v="AB-10255"/>
    <x v="437"/>
    <x v="2"/>
    <s v="United States"/>
    <s v="Philadelphia"/>
    <x v="9"/>
    <n v="19134"/>
    <x v="3"/>
    <s v="TEC-AC-10000171"/>
    <x v="2"/>
    <s v="Accessories"/>
    <x v="43"/>
    <n v="36.783999999999999"/>
    <n v="2"/>
    <n v="0.2"/>
    <n v="10.5754"/>
    <s v="Dec"/>
    <x v="14"/>
    <n v="0"/>
  </r>
  <r>
    <n v="3615"/>
    <s v="CA-2014-112529"/>
    <x v="3"/>
    <d v="2014-11-20T00:00:00"/>
    <d v="2014-11-22T00:00:00"/>
    <x v="2"/>
    <s v="SC-20770"/>
    <x v="34"/>
    <x v="1"/>
    <s v="United States"/>
    <s v="San Antonio"/>
    <x v="5"/>
    <n v="78207"/>
    <x v="2"/>
    <s v="FUR-TA-10002622"/>
    <x v="0"/>
    <s v="Tables"/>
    <x v="960"/>
    <n v="718.11599999999987"/>
    <n v="6"/>
    <n v="0.3"/>
    <n v="-71.811599999999999"/>
    <s v="Nov"/>
    <x v="23"/>
    <n v="1"/>
  </r>
  <r>
    <n v="3616"/>
    <s v="CA-2014-112529"/>
    <x v="3"/>
    <d v="2014-11-20T00:00:00"/>
    <d v="2014-11-22T00:00:00"/>
    <x v="2"/>
    <s v="SC-20770"/>
    <x v="34"/>
    <x v="1"/>
    <s v="United States"/>
    <s v="San Antonio"/>
    <x v="5"/>
    <n v="78207"/>
    <x v="2"/>
    <s v="OFF-AR-10001915"/>
    <x v="1"/>
    <s v="Art"/>
    <x v="1048"/>
    <n v="31.776"/>
    <n v="4"/>
    <n v="0.2"/>
    <n v="8.7384000000000022"/>
    <s v="Nov"/>
    <x v="23"/>
    <n v="0"/>
  </r>
  <r>
    <n v="3617"/>
    <s v="CA-2013-154536"/>
    <x v="0"/>
    <d v="2013-09-06T00:00:00"/>
    <d v="2013-09-10T00:00:00"/>
    <x v="1"/>
    <s v="JC-15340"/>
    <x v="209"/>
    <x v="0"/>
    <s v="United States"/>
    <s v="Philadelphia"/>
    <x v="9"/>
    <n v="19120"/>
    <x v="3"/>
    <s v="OFF-BI-10004410"/>
    <x v="1"/>
    <s v="Binders"/>
    <x v="48"/>
    <n v="9.5550000000000015"/>
    <n v="5"/>
    <n v="0.7"/>
    <n v="-7.3254999999999981"/>
    <s v="Sep"/>
    <x v="21"/>
    <n v="1"/>
  </r>
  <r>
    <n v="3618"/>
    <s v="CA-2014-141929"/>
    <x v="3"/>
    <d v="2014-09-05T00:00:00"/>
    <d v="2014-09-09T00:00:00"/>
    <x v="1"/>
    <s v="RA-19285"/>
    <x v="267"/>
    <x v="0"/>
    <s v="United States"/>
    <s v="Los Angeles"/>
    <x v="1"/>
    <n v="90004"/>
    <x v="1"/>
    <s v="OFF-BI-10004632"/>
    <x v="1"/>
    <s v="Binders"/>
    <x v="564"/>
    <n v="487.98400000000004"/>
    <n v="2"/>
    <n v="0.2"/>
    <n v="152.49499999999998"/>
    <s v="Sep"/>
    <x v="15"/>
    <n v="1"/>
  </r>
  <r>
    <n v="3619"/>
    <s v="CA-2014-141929"/>
    <x v="3"/>
    <d v="2014-09-05T00:00:00"/>
    <d v="2014-09-09T00:00:00"/>
    <x v="1"/>
    <s v="RA-19285"/>
    <x v="267"/>
    <x v="0"/>
    <s v="United States"/>
    <s v="Los Angeles"/>
    <x v="1"/>
    <n v="90004"/>
    <x v="1"/>
    <s v="TEC-PH-10002185"/>
    <x v="2"/>
    <s v="Phones"/>
    <x v="1072"/>
    <n v="5.5600000000000005"/>
    <n v="1"/>
    <n v="0.2"/>
    <n v="1.7374999999999998"/>
    <s v="Sep"/>
    <x v="15"/>
    <n v="0"/>
  </r>
  <r>
    <n v="3620"/>
    <s v="CA-2014-141929"/>
    <x v="3"/>
    <d v="2014-09-05T00:00:00"/>
    <d v="2014-09-09T00:00:00"/>
    <x v="1"/>
    <s v="RA-19285"/>
    <x v="267"/>
    <x v="0"/>
    <s v="United States"/>
    <s v="Los Angeles"/>
    <x v="1"/>
    <n v="90004"/>
    <x v="1"/>
    <s v="OFF-ST-10002974"/>
    <x v="1"/>
    <s v="Storage"/>
    <x v="123"/>
    <n v="217.85"/>
    <n v="5"/>
    <n v="0"/>
    <n v="65.35499999999999"/>
    <s v="Sep"/>
    <x v="15"/>
    <n v="0"/>
  </r>
  <r>
    <n v="3621"/>
    <s v="CA-2013-109743"/>
    <x v="0"/>
    <d v="2013-09-23T00:00:00"/>
    <d v="2013-09-30T00:00:00"/>
    <x v="1"/>
    <s v="SH-19975"/>
    <x v="64"/>
    <x v="1"/>
    <s v="United States"/>
    <s v="Smyrna"/>
    <x v="18"/>
    <n v="37167"/>
    <x v="0"/>
    <s v="OFF-AR-10003727"/>
    <x v="1"/>
    <s v="Art"/>
    <x v="1362"/>
    <n v="40.775999999999996"/>
    <n v="3"/>
    <n v="0.2"/>
    <n v="4.5872999999999937"/>
    <s v="Sep"/>
    <x v="21"/>
    <n v="1"/>
  </r>
  <r>
    <n v="3622"/>
    <s v="CA-2013-109743"/>
    <x v="0"/>
    <d v="2013-09-23T00:00:00"/>
    <d v="2013-09-30T00:00:00"/>
    <x v="1"/>
    <s v="SH-19975"/>
    <x v="64"/>
    <x v="1"/>
    <s v="United States"/>
    <s v="Smyrna"/>
    <x v="18"/>
    <n v="37167"/>
    <x v="0"/>
    <s v="TEC-PH-10004071"/>
    <x v="2"/>
    <s v="Phones"/>
    <x v="1537"/>
    <n v="63.936000000000007"/>
    <n v="8"/>
    <n v="0.2"/>
    <n v="5.5944000000000003"/>
    <s v="Sep"/>
    <x v="21"/>
    <n v="0"/>
  </r>
  <r>
    <n v="3623"/>
    <s v="CA-2011-159184"/>
    <x v="2"/>
    <d v="2011-09-14T00:00:00"/>
    <d v="2011-09-19T00:00:00"/>
    <x v="1"/>
    <s v="JC-15775"/>
    <x v="547"/>
    <x v="0"/>
    <s v="United States"/>
    <s v="Macon"/>
    <x v="32"/>
    <n v="31204"/>
    <x v="0"/>
    <s v="FUR-FU-10002878"/>
    <x v="0"/>
    <s v="Furnishings"/>
    <x v="1125"/>
    <n v="142.4"/>
    <n v="5"/>
    <n v="0"/>
    <n v="52.688000000000002"/>
    <s v="Sep"/>
    <x v="30"/>
    <n v="1"/>
  </r>
  <r>
    <n v="3624"/>
    <s v="CA-2011-159184"/>
    <x v="2"/>
    <d v="2011-09-14T00:00:00"/>
    <d v="2011-09-19T00:00:00"/>
    <x v="1"/>
    <s v="JC-15775"/>
    <x v="547"/>
    <x v="0"/>
    <s v="United States"/>
    <s v="Macon"/>
    <x v="32"/>
    <n v="31204"/>
    <x v="0"/>
    <s v="OFF-BI-10001890"/>
    <x v="1"/>
    <s v="Binders"/>
    <x v="174"/>
    <n v="7.16"/>
    <n v="2"/>
    <n v="0"/>
    <n v="3.4367999999999999"/>
    <s v="Sep"/>
    <x v="30"/>
    <n v="0"/>
  </r>
  <r>
    <n v="3625"/>
    <s v="CA-2014-113530"/>
    <x v="3"/>
    <d v="2014-05-20T00:00:00"/>
    <d v="2014-05-22T00:00:00"/>
    <x v="0"/>
    <s v="BC-11125"/>
    <x v="604"/>
    <x v="2"/>
    <s v="United States"/>
    <s v="San Francisco"/>
    <x v="1"/>
    <n v="94109"/>
    <x v="1"/>
    <s v="FUR-CH-10002647"/>
    <x v="0"/>
    <s v="Chairs"/>
    <x v="470"/>
    <n v="681.40800000000013"/>
    <n v="12"/>
    <n v="0.2"/>
    <n v="42.588000000000022"/>
    <s v="May"/>
    <x v="24"/>
    <n v="1"/>
  </r>
  <r>
    <n v="3626"/>
    <s v="CA-2014-113530"/>
    <x v="3"/>
    <d v="2014-05-20T00:00:00"/>
    <d v="2014-05-22T00:00:00"/>
    <x v="0"/>
    <s v="BC-11125"/>
    <x v="604"/>
    <x v="2"/>
    <s v="United States"/>
    <s v="San Francisco"/>
    <x v="1"/>
    <n v="94109"/>
    <x v="1"/>
    <s v="OFF-AR-10001315"/>
    <x v="1"/>
    <s v="Art"/>
    <x v="1020"/>
    <n v="3.52"/>
    <n v="2"/>
    <n v="0"/>
    <n v="1.0207999999999999"/>
    <s v="May"/>
    <x v="24"/>
    <n v="0"/>
  </r>
  <r>
    <n v="3627"/>
    <s v="CA-2014-113530"/>
    <x v="3"/>
    <d v="2014-05-20T00:00:00"/>
    <d v="2014-05-22T00:00:00"/>
    <x v="0"/>
    <s v="BC-11125"/>
    <x v="604"/>
    <x v="2"/>
    <s v="United States"/>
    <s v="San Francisco"/>
    <x v="1"/>
    <n v="94109"/>
    <x v="1"/>
    <s v="OFF-AR-10000122"/>
    <x v="1"/>
    <s v="Art"/>
    <x v="308"/>
    <n v="5.58"/>
    <n v="1"/>
    <n v="0"/>
    <n v="1.3949999999999996"/>
    <s v="May"/>
    <x v="24"/>
    <n v="0"/>
  </r>
  <r>
    <n v="3628"/>
    <s v="CA-2014-113530"/>
    <x v="3"/>
    <d v="2014-05-20T00:00:00"/>
    <d v="2014-05-22T00:00:00"/>
    <x v="0"/>
    <s v="BC-11125"/>
    <x v="604"/>
    <x v="2"/>
    <s v="United States"/>
    <s v="San Francisco"/>
    <x v="1"/>
    <n v="94109"/>
    <x v="1"/>
    <s v="TEC-AC-10001465"/>
    <x v="2"/>
    <s v="Accessories"/>
    <x v="473"/>
    <n v="36.32"/>
    <n v="1"/>
    <n v="0"/>
    <n v="10.895999999999997"/>
    <s v="May"/>
    <x v="24"/>
    <n v="0"/>
  </r>
  <r>
    <n v="3629"/>
    <s v="CA-2011-169726"/>
    <x v="2"/>
    <d v="2011-08-09T00:00:00"/>
    <d v="2011-08-13T00:00:00"/>
    <x v="1"/>
    <s v="JH-15985"/>
    <x v="98"/>
    <x v="0"/>
    <s v="United States"/>
    <s v="Seattle"/>
    <x v="4"/>
    <n v="98103"/>
    <x v="1"/>
    <s v="OFF-BI-10004600"/>
    <x v="1"/>
    <s v="Binders"/>
    <x v="1477"/>
    <n v="2060.7440000000001"/>
    <n v="7"/>
    <n v="0.2"/>
    <n v="643.98249999999996"/>
    <s v="Aug"/>
    <x v="9"/>
    <n v="1"/>
  </r>
  <r>
    <n v="3630"/>
    <s v="CA-2014-155957"/>
    <x v="3"/>
    <d v="2014-11-27T00:00:00"/>
    <d v="2014-12-01T00:00:00"/>
    <x v="1"/>
    <s v="CC-12610"/>
    <x v="566"/>
    <x v="1"/>
    <s v="United States"/>
    <s v="Columbus"/>
    <x v="24"/>
    <n v="43229"/>
    <x v="3"/>
    <s v="OFF-AP-10002082"/>
    <x v="1"/>
    <s v="Appliances"/>
    <x v="1092"/>
    <n v="52.272000000000006"/>
    <n v="3"/>
    <n v="0.2"/>
    <n v="9.8009999999999984"/>
    <s v="Nov"/>
    <x v="23"/>
    <n v="1"/>
  </r>
  <r>
    <n v="3631"/>
    <s v="CA-2014-155957"/>
    <x v="3"/>
    <d v="2014-11-27T00:00:00"/>
    <d v="2014-12-01T00:00:00"/>
    <x v="1"/>
    <s v="CC-12610"/>
    <x v="566"/>
    <x v="1"/>
    <s v="United States"/>
    <s v="Columbus"/>
    <x v="24"/>
    <n v="43229"/>
    <x v="3"/>
    <s v="OFF-AP-10004708"/>
    <x v="1"/>
    <s v="Appliances"/>
    <x v="508"/>
    <n v="213.13600000000002"/>
    <n v="7"/>
    <n v="0.2"/>
    <n v="23.977799999999988"/>
    <s v="Nov"/>
    <x v="23"/>
    <n v="0"/>
  </r>
  <r>
    <n v="3632"/>
    <s v="CA-2014-132178"/>
    <x v="3"/>
    <d v="2014-05-04T00:00:00"/>
    <d v="2014-05-09T00:00:00"/>
    <x v="0"/>
    <s v="DB-12970"/>
    <x v="715"/>
    <x v="1"/>
    <s v="United States"/>
    <s v="Los Angeles"/>
    <x v="1"/>
    <n v="90004"/>
    <x v="1"/>
    <s v="OFF-ST-10000464"/>
    <x v="1"/>
    <s v="Storage"/>
    <x v="1135"/>
    <n v="69.52"/>
    <n v="2"/>
    <n v="0"/>
    <n v="19.465600000000002"/>
    <s v="May"/>
    <x v="24"/>
    <n v="1"/>
  </r>
  <r>
    <n v="3633"/>
    <s v="CA-2014-132178"/>
    <x v="3"/>
    <d v="2014-05-04T00:00:00"/>
    <d v="2014-05-09T00:00:00"/>
    <x v="0"/>
    <s v="DB-12970"/>
    <x v="715"/>
    <x v="1"/>
    <s v="United States"/>
    <s v="Los Angeles"/>
    <x v="1"/>
    <n v="90004"/>
    <x v="1"/>
    <s v="OFF-ST-10000025"/>
    <x v="1"/>
    <s v="Storage"/>
    <x v="615"/>
    <n v="763.44"/>
    <n v="8"/>
    <n v="0"/>
    <n v="45.80639999999994"/>
    <s v="May"/>
    <x v="24"/>
    <n v="0"/>
  </r>
  <r>
    <n v="3634"/>
    <s v="CA-2013-145177"/>
    <x v="0"/>
    <d v="2013-11-11T00:00:00"/>
    <d v="2013-11-15T00:00:00"/>
    <x v="1"/>
    <s v="PP-18955"/>
    <x v="452"/>
    <x v="2"/>
    <s v="United States"/>
    <s v="Springfield"/>
    <x v="24"/>
    <n v="45503"/>
    <x v="3"/>
    <s v="OFF-LA-10001613"/>
    <x v="1"/>
    <s v="Labels"/>
    <x v="736"/>
    <n v="9.2159999999999993"/>
    <n v="4"/>
    <n v="0.2"/>
    <n v="3.3408000000000002"/>
    <s v="Nov"/>
    <x v="0"/>
    <n v="1"/>
  </r>
  <r>
    <n v="3635"/>
    <s v="CA-2013-145177"/>
    <x v="0"/>
    <d v="2013-11-11T00:00:00"/>
    <d v="2013-11-15T00:00:00"/>
    <x v="1"/>
    <s v="PP-18955"/>
    <x v="452"/>
    <x v="2"/>
    <s v="United States"/>
    <s v="Springfield"/>
    <x v="24"/>
    <n v="45503"/>
    <x v="3"/>
    <s v="TEC-PH-10000376"/>
    <x v="2"/>
    <s v="Phones"/>
    <x v="428"/>
    <n v="41.957999999999998"/>
    <n v="7"/>
    <n v="0.4"/>
    <n v="-9.7901999999999987"/>
    <s v="Nov"/>
    <x v="0"/>
    <n v="0"/>
  </r>
  <r>
    <n v="3636"/>
    <s v="CA-2013-145177"/>
    <x v="0"/>
    <d v="2013-11-11T00:00:00"/>
    <d v="2013-11-15T00:00:00"/>
    <x v="1"/>
    <s v="PP-18955"/>
    <x v="452"/>
    <x v="2"/>
    <s v="United States"/>
    <s v="Springfield"/>
    <x v="24"/>
    <n v="45503"/>
    <x v="3"/>
    <s v="OFF-PA-10004039"/>
    <x v="1"/>
    <s v="Paper"/>
    <x v="1538"/>
    <n v="89.567999999999998"/>
    <n v="2"/>
    <n v="0.2"/>
    <n v="32.468400000000003"/>
    <s v="Nov"/>
    <x v="0"/>
    <n v="0"/>
  </r>
  <r>
    <n v="3637"/>
    <s v="CA-2013-145177"/>
    <x v="0"/>
    <d v="2013-11-11T00:00:00"/>
    <d v="2013-11-15T00:00:00"/>
    <x v="1"/>
    <s v="PP-18955"/>
    <x v="452"/>
    <x v="2"/>
    <s v="United States"/>
    <s v="Springfield"/>
    <x v="24"/>
    <n v="45503"/>
    <x v="3"/>
    <s v="OFF-PA-10001776"/>
    <x v="1"/>
    <s v="Paper"/>
    <x v="1263"/>
    <n v="22.248000000000001"/>
    <n v="3"/>
    <n v="0.2"/>
    <n v="7.5086999999999984"/>
    <s v="Nov"/>
    <x v="0"/>
    <n v="0"/>
  </r>
  <r>
    <n v="3638"/>
    <s v="CA-2013-145177"/>
    <x v="0"/>
    <d v="2013-11-11T00:00:00"/>
    <d v="2013-11-15T00:00:00"/>
    <x v="1"/>
    <s v="PP-18955"/>
    <x v="452"/>
    <x v="2"/>
    <s v="United States"/>
    <s v="Springfield"/>
    <x v="24"/>
    <n v="45503"/>
    <x v="3"/>
    <s v="OFF-AP-10002457"/>
    <x v="1"/>
    <s v="Appliances"/>
    <x v="544"/>
    <n v="334.88000000000005"/>
    <n v="4"/>
    <n v="0.2"/>
    <n v="29.301999999999978"/>
    <s v="Nov"/>
    <x v="0"/>
    <n v="0"/>
  </r>
  <r>
    <n v="3639"/>
    <s v="CA-2013-145177"/>
    <x v="0"/>
    <d v="2013-11-11T00:00:00"/>
    <d v="2013-11-15T00:00:00"/>
    <x v="1"/>
    <s v="PP-18955"/>
    <x v="452"/>
    <x v="2"/>
    <s v="United States"/>
    <s v="Springfield"/>
    <x v="24"/>
    <n v="45503"/>
    <x v="3"/>
    <s v="FUR-FU-10000758"/>
    <x v="0"/>
    <s v="Furnishings"/>
    <x v="1073"/>
    <n v="148.28800000000001"/>
    <n v="7"/>
    <n v="0.2"/>
    <n v="29.657599999999988"/>
    <s v="Nov"/>
    <x v="0"/>
    <n v="0"/>
  </r>
  <r>
    <n v="3640"/>
    <s v="CA-2013-145177"/>
    <x v="0"/>
    <d v="2013-11-11T00:00:00"/>
    <d v="2013-11-15T00:00:00"/>
    <x v="1"/>
    <s v="PP-18955"/>
    <x v="452"/>
    <x v="2"/>
    <s v="United States"/>
    <s v="Springfield"/>
    <x v="24"/>
    <n v="45503"/>
    <x v="3"/>
    <s v="OFF-PA-10000682"/>
    <x v="1"/>
    <s v="Paper"/>
    <x v="859"/>
    <n v="4.6240000000000006"/>
    <n v="1"/>
    <n v="0.2"/>
    <n v="1.6762000000000001"/>
    <s v="Nov"/>
    <x v="0"/>
    <n v="0"/>
  </r>
  <r>
    <n v="3641"/>
    <s v="CA-2013-145177"/>
    <x v="0"/>
    <d v="2013-11-11T00:00:00"/>
    <d v="2013-11-15T00:00:00"/>
    <x v="1"/>
    <s v="PP-18955"/>
    <x v="452"/>
    <x v="2"/>
    <s v="United States"/>
    <s v="Springfield"/>
    <x v="24"/>
    <n v="45503"/>
    <x v="3"/>
    <s v="TEC-AC-10002550"/>
    <x v="2"/>
    <s v="Accessories"/>
    <x v="1539"/>
    <n v="178.92000000000002"/>
    <n v="7"/>
    <n v="0.2"/>
    <n v="-29.074500000000008"/>
    <s v="Nov"/>
    <x v="0"/>
    <n v="0"/>
  </r>
  <r>
    <n v="3642"/>
    <s v="CA-2013-145177"/>
    <x v="0"/>
    <d v="2013-11-11T00:00:00"/>
    <d v="2013-11-15T00:00:00"/>
    <x v="1"/>
    <s v="PP-18955"/>
    <x v="452"/>
    <x v="2"/>
    <s v="United States"/>
    <s v="Springfield"/>
    <x v="24"/>
    <n v="45503"/>
    <x v="3"/>
    <s v="OFF-BI-10002082"/>
    <x v="1"/>
    <s v="Binders"/>
    <x v="1173"/>
    <n v="69.888000000000005"/>
    <n v="7"/>
    <n v="0.7"/>
    <n v="-46.591999999999999"/>
    <s v="Nov"/>
    <x v="0"/>
    <n v="0"/>
  </r>
  <r>
    <n v="3643"/>
    <s v="CA-2011-156594"/>
    <x v="2"/>
    <d v="2011-12-20T00:00:00"/>
    <d v="2011-12-23T00:00:00"/>
    <x v="0"/>
    <s v="MC-17845"/>
    <x v="266"/>
    <x v="0"/>
    <s v="United States"/>
    <s v="Los Angeles"/>
    <x v="1"/>
    <n v="90008"/>
    <x v="1"/>
    <s v="OFF-BI-10004632"/>
    <x v="1"/>
    <s v="Binders"/>
    <x v="564"/>
    <n v="487.98400000000004"/>
    <n v="2"/>
    <n v="0.2"/>
    <n v="152.49499999999998"/>
    <s v="Dec"/>
    <x v="20"/>
    <n v="1"/>
  </r>
  <r>
    <n v="3644"/>
    <s v="CA-2011-156594"/>
    <x v="2"/>
    <d v="2011-12-20T00:00:00"/>
    <d v="2011-12-23T00:00:00"/>
    <x v="0"/>
    <s v="MC-17845"/>
    <x v="266"/>
    <x v="0"/>
    <s v="United States"/>
    <s v="Los Angeles"/>
    <x v="1"/>
    <n v="90008"/>
    <x v="1"/>
    <s v="OFF-AR-10001725"/>
    <x v="1"/>
    <s v="Art"/>
    <x v="1540"/>
    <n v="47.3"/>
    <n v="2"/>
    <n v="0"/>
    <n v="12.298000000000002"/>
    <s v="Dec"/>
    <x v="20"/>
    <n v="0"/>
  </r>
  <r>
    <n v="3645"/>
    <s v="CA-2011-156594"/>
    <x v="2"/>
    <d v="2011-12-20T00:00:00"/>
    <d v="2011-12-23T00:00:00"/>
    <x v="0"/>
    <s v="MC-17845"/>
    <x v="266"/>
    <x v="0"/>
    <s v="United States"/>
    <s v="Los Angeles"/>
    <x v="1"/>
    <n v="90008"/>
    <x v="1"/>
    <s v="OFF-AR-10004269"/>
    <x v="1"/>
    <s v="Art"/>
    <x v="1541"/>
    <n v="4.13"/>
    <n v="1"/>
    <n v="0"/>
    <n v="1.1564000000000001"/>
    <s v="Dec"/>
    <x v="20"/>
    <n v="0"/>
  </r>
  <r>
    <n v="3646"/>
    <s v="CA-2011-156594"/>
    <x v="2"/>
    <d v="2011-12-20T00:00:00"/>
    <d v="2011-12-23T00:00:00"/>
    <x v="0"/>
    <s v="MC-17845"/>
    <x v="266"/>
    <x v="0"/>
    <s v="United States"/>
    <s v="Los Angeles"/>
    <x v="1"/>
    <n v="90008"/>
    <x v="1"/>
    <s v="OFF-BI-10003007"/>
    <x v="1"/>
    <s v="Binders"/>
    <x v="1542"/>
    <n v="155.12"/>
    <n v="5"/>
    <n v="0.2"/>
    <n v="50.413999999999987"/>
    <s v="Dec"/>
    <x v="20"/>
    <n v="0"/>
  </r>
  <r>
    <n v="3647"/>
    <s v="CA-2011-146528"/>
    <x v="2"/>
    <d v="2011-07-25T00:00:00"/>
    <d v="2011-07-27T00:00:00"/>
    <x v="0"/>
    <s v="VF-21715"/>
    <x v="665"/>
    <x v="2"/>
    <s v="United States"/>
    <s v="Los Angeles"/>
    <x v="1"/>
    <n v="90045"/>
    <x v="1"/>
    <s v="OFF-PA-10002195"/>
    <x v="1"/>
    <s v="Paper"/>
    <x v="1543"/>
    <n v="6.48"/>
    <n v="1"/>
    <n v="0"/>
    <n v="3.1752000000000002"/>
    <s v="Jul"/>
    <x v="39"/>
    <n v="1"/>
  </r>
  <r>
    <n v="3648"/>
    <s v="CA-2011-146528"/>
    <x v="2"/>
    <d v="2011-07-25T00:00:00"/>
    <d v="2011-07-27T00:00:00"/>
    <x v="0"/>
    <s v="VF-21715"/>
    <x v="665"/>
    <x v="2"/>
    <s v="United States"/>
    <s v="Los Angeles"/>
    <x v="1"/>
    <n v="90045"/>
    <x v="1"/>
    <s v="OFF-SU-10002522"/>
    <x v="1"/>
    <s v="Supplies"/>
    <x v="1544"/>
    <n v="15.52"/>
    <n v="4"/>
    <n v="0"/>
    <n v="4.5007999999999981"/>
    <s v="Jul"/>
    <x v="39"/>
    <n v="0"/>
  </r>
  <r>
    <n v="3649"/>
    <s v="CA-2012-168459"/>
    <x v="1"/>
    <d v="2012-11-22T00:00:00"/>
    <d v="2012-11-27T00:00:00"/>
    <x v="1"/>
    <s v="MC-17275"/>
    <x v="507"/>
    <x v="0"/>
    <s v="United States"/>
    <s v="Memphis"/>
    <x v="18"/>
    <n v="38109"/>
    <x v="0"/>
    <s v="OFF-BI-10003712"/>
    <x v="1"/>
    <s v="Binders"/>
    <x v="689"/>
    <n v="2.9460000000000006"/>
    <n v="2"/>
    <n v="0.7"/>
    <n v="-2.0621999999999998"/>
    <s v="Nov"/>
    <x v="6"/>
    <n v="1"/>
  </r>
  <r>
    <n v="3650"/>
    <s v="CA-2012-168459"/>
    <x v="1"/>
    <d v="2012-11-22T00:00:00"/>
    <d v="2012-11-27T00:00:00"/>
    <x v="1"/>
    <s v="MC-17275"/>
    <x v="507"/>
    <x v="0"/>
    <s v="United States"/>
    <s v="Memphis"/>
    <x v="18"/>
    <n v="38109"/>
    <x v="0"/>
    <s v="OFF-FA-10004854"/>
    <x v="1"/>
    <s v="Fasteners"/>
    <x v="268"/>
    <n v="55.104000000000006"/>
    <n v="6"/>
    <n v="0.2"/>
    <n v="18.597599999999993"/>
    <s v="Nov"/>
    <x v="6"/>
    <n v="0"/>
  </r>
  <r>
    <n v="3651"/>
    <s v="CA-2014-109960"/>
    <x v="3"/>
    <d v="2014-12-10T00:00:00"/>
    <d v="2014-12-12T00:00:00"/>
    <x v="0"/>
    <s v="DB-13210"/>
    <x v="203"/>
    <x v="0"/>
    <s v="United States"/>
    <s v="Detroit"/>
    <x v="12"/>
    <n v="48234"/>
    <x v="2"/>
    <s v="TEC-AC-10004859"/>
    <x v="2"/>
    <s v="Accessories"/>
    <x v="1545"/>
    <n v="104.88"/>
    <n v="6"/>
    <n v="0"/>
    <n v="41.952000000000005"/>
    <s v="Dec"/>
    <x v="22"/>
    <n v="1"/>
  </r>
  <r>
    <n v="3652"/>
    <s v="CA-2014-109960"/>
    <x v="3"/>
    <d v="2014-12-10T00:00:00"/>
    <d v="2014-12-12T00:00:00"/>
    <x v="0"/>
    <s v="DB-13210"/>
    <x v="203"/>
    <x v="0"/>
    <s v="United States"/>
    <s v="Detroit"/>
    <x v="12"/>
    <n v="48234"/>
    <x v="2"/>
    <s v="OFF-AR-10001860"/>
    <x v="1"/>
    <s v="Art"/>
    <x v="907"/>
    <n v="34.700000000000003"/>
    <n v="5"/>
    <n v="0"/>
    <n v="12.492000000000001"/>
    <s v="Dec"/>
    <x v="22"/>
    <n v="0"/>
  </r>
  <r>
    <n v="3653"/>
    <s v="CA-2014-109960"/>
    <x v="3"/>
    <d v="2014-12-10T00:00:00"/>
    <d v="2014-12-12T00:00:00"/>
    <x v="0"/>
    <s v="DB-13210"/>
    <x v="203"/>
    <x v="0"/>
    <s v="United States"/>
    <s v="Detroit"/>
    <x v="12"/>
    <n v="48234"/>
    <x v="2"/>
    <s v="OFF-BI-10001636"/>
    <x v="1"/>
    <s v="Binders"/>
    <x v="668"/>
    <n v="33.72"/>
    <n v="4"/>
    <n v="0"/>
    <n v="15.511199999999999"/>
    <s v="Dec"/>
    <x v="22"/>
    <n v="0"/>
  </r>
  <r>
    <n v="3654"/>
    <s v="CA-2014-109960"/>
    <x v="3"/>
    <d v="2014-12-10T00:00:00"/>
    <d v="2014-12-12T00:00:00"/>
    <x v="0"/>
    <s v="DB-13210"/>
    <x v="203"/>
    <x v="0"/>
    <s v="United States"/>
    <s v="Detroit"/>
    <x v="12"/>
    <n v="48234"/>
    <x v="2"/>
    <s v="OFF-PA-10000349"/>
    <x v="1"/>
    <s v="Paper"/>
    <x v="33"/>
    <n v="14.940000000000001"/>
    <n v="3"/>
    <n v="0"/>
    <n v="7.0218000000000007"/>
    <s v="Dec"/>
    <x v="22"/>
    <n v="0"/>
  </r>
  <r>
    <n v="3655"/>
    <s v="CA-2014-133004"/>
    <x v="3"/>
    <d v="2014-09-01T00:00:00"/>
    <d v="2014-09-06T00:00:00"/>
    <x v="1"/>
    <s v="AJ-10945"/>
    <x v="219"/>
    <x v="0"/>
    <s v="United States"/>
    <s v="Lawrence"/>
    <x v="14"/>
    <n v="46226"/>
    <x v="2"/>
    <s v="OFF-AP-10002439"/>
    <x v="1"/>
    <s v="Appliances"/>
    <x v="548"/>
    <n v="638.73"/>
    <n v="9"/>
    <n v="0"/>
    <n v="166.06979999999999"/>
    <s v="Sep"/>
    <x v="15"/>
    <n v="1"/>
  </r>
  <r>
    <n v="3656"/>
    <s v="CA-2014-168102"/>
    <x v="3"/>
    <d v="2014-04-25T00:00:00"/>
    <d v="2014-05-01T00:00:00"/>
    <x v="1"/>
    <s v="CP-12340"/>
    <x v="291"/>
    <x v="1"/>
    <s v="United States"/>
    <s v="Jacksonville"/>
    <x v="2"/>
    <n v="32216"/>
    <x v="0"/>
    <s v="OFF-ST-10001370"/>
    <x v="1"/>
    <s v="Storage"/>
    <x v="1023"/>
    <n v="113.56800000000001"/>
    <n v="2"/>
    <n v="0.2"/>
    <n v="-21.294000000000018"/>
    <s v="Apr"/>
    <x v="4"/>
    <n v="1"/>
  </r>
  <r>
    <n v="3657"/>
    <s v="CA-2014-158036"/>
    <x v="3"/>
    <d v="2014-09-09T00:00:00"/>
    <d v="2014-09-15T00:00:00"/>
    <x v="1"/>
    <s v="DB-13555"/>
    <x v="587"/>
    <x v="1"/>
    <s v="United States"/>
    <s v="Dublin"/>
    <x v="24"/>
    <n v="43017"/>
    <x v="3"/>
    <s v="TEC-AC-10002558"/>
    <x v="2"/>
    <s v="Accessories"/>
    <x v="1546"/>
    <n v="9.0960000000000001"/>
    <n v="1"/>
    <n v="0.2"/>
    <n v="1.7054999999999998"/>
    <s v="Sep"/>
    <x v="15"/>
    <n v="1"/>
  </r>
  <r>
    <n v="3658"/>
    <s v="CA-2012-128083"/>
    <x v="1"/>
    <d v="2012-03-12T00:00:00"/>
    <d v="2012-03-17T00:00:00"/>
    <x v="1"/>
    <s v="EB-13750"/>
    <x v="494"/>
    <x v="1"/>
    <s v="United States"/>
    <s v="Plantation"/>
    <x v="2"/>
    <n v="33317"/>
    <x v="0"/>
    <s v="OFF-EN-10004030"/>
    <x v="1"/>
    <s v="Envelopes"/>
    <x v="135"/>
    <n v="8.6880000000000006"/>
    <n v="3"/>
    <n v="0.2"/>
    <n v="2.9322000000000004"/>
    <s v="Mar"/>
    <x v="29"/>
    <n v="1"/>
  </r>
  <r>
    <n v="3659"/>
    <s v="CA-2012-128083"/>
    <x v="1"/>
    <d v="2012-03-12T00:00:00"/>
    <d v="2012-03-17T00:00:00"/>
    <x v="1"/>
    <s v="EB-13750"/>
    <x v="494"/>
    <x v="1"/>
    <s v="United States"/>
    <s v="Plantation"/>
    <x v="2"/>
    <n v="33317"/>
    <x v="0"/>
    <s v="FUR-FU-10003194"/>
    <x v="0"/>
    <s v="Furnishings"/>
    <x v="76"/>
    <n v="30.880000000000003"/>
    <n v="4"/>
    <n v="0.2"/>
    <n v="3.8599999999999977"/>
    <s v="Mar"/>
    <x v="29"/>
    <n v="0"/>
  </r>
  <r>
    <n v="3660"/>
    <s v="CA-2012-128083"/>
    <x v="1"/>
    <d v="2012-03-12T00:00:00"/>
    <d v="2012-03-17T00:00:00"/>
    <x v="1"/>
    <s v="EB-13750"/>
    <x v="494"/>
    <x v="1"/>
    <s v="United States"/>
    <s v="Plantation"/>
    <x v="2"/>
    <n v="33317"/>
    <x v="0"/>
    <s v="FUR-FU-10001731"/>
    <x v="0"/>
    <s v="Furnishings"/>
    <x v="1547"/>
    <n v="6.4080000000000004"/>
    <n v="3"/>
    <n v="0.2"/>
    <n v="1.4418"/>
    <s v="Mar"/>
    <x v="29"/>
    <n v="0"/>
  </r>
  <r>
    <n v="3661"/>
    <s v="CA-2013-161676"/>
    <x v="0"/>
    <d v="2013-07-19T00:00:00"/>
    <d v="2013-07-24T00:00:00"/>
    <x v="1"/>
    <s v="JP-15460"/>
    <x v="687"/>
    <x v="1"/>
    <s v="United States"/>
    <s v="Glendale"/>
    <x v="16"/>
    <n v="85301"/>
    <x v="1"/>
    <s v="OFF-SU-10004782"/>
    <x v="1"/>
    <s v="Supplies"/>
    <x v="1548"/>
    <n v="33.799999999999997"/>
    <n v="5"/>
    <n v="0.2"/>
    <n v="4.2249999999999979"/>
    <s v="Jul"/>
    <x v="16"/>
    <n v="1"/>
  </r>
  <r>
    <n v="3662"/>
    <s v="CA-2013-155005"/>
    <x v="0"/>
    <d v="2013-06-14T00:00:00"/>
    <d v="2013-06-16T00:00:00"/>
    <x v="0"/>
    <s v="SC-20050"/>
    <x v="337"/>
    <x v="2"/>
    <s v="United States"/>
    <s v="Jackson"/>
    <x v="12"/>
    <n v="49201"/>
    <x v="2"/>
    <s v="TEC-PH-10003484"/>
    <x v="2"/>
    <s v="Phones"/>
    <x v="1530"/>
    <n v="377.96999999999997"/>
    <n v="3"/>
    <n v="0"/>
    <n v="94.492500000000007"/>
    <s v="Jun"/>
    <x v="1"/>
    <n v="1"/>
  </r>
  <r>
    <n v="3663"/>
    <s v="US-2014-129777"/>
    <x v="3"/>
    <d v="2014-07-04T00:00:00"/>
    <d v="2014-07-10T00:00:00"/>
    <x v="1"/>
    <s v="FM-14290"/>
    <x v="86"/>
    <x v="2"/>
    <s v="United States"/>
    <s v="Quincy"/>
    <x v="31"/>
    <n v="2169"/>
    <x v="3"/>
    <s v="TEC-AC-10003590"/>
    <x v="2"/>
    <s v="Accessories"/>
    <x v="1093"/>
    <n v="258.89999999999998"/>
    <n v="10"/>
    <n v="0"/>
    <n v="93.203999999999994"/>
    <s v="Jul"/>
    <x v="10"/>
    <n v="1"/>
  </r>
  <r>
    <n v="3664"/>
    <s v="US-2014-129777"/>
    <x v="3"/>
    <d v="2014-07-04T00:00:00"/>
    <d v="2014-07-10T00:00:00"/>
    <x v="1"/>
    <s v="FM-14290"/>
    <x v="86"/>
    <x v="2"/>
    <s v="United States"/>
    <s v="Quincy"/>
    <x v="31"/>
    <n v="2169"/>
    <x v="3"/>
    <s v="OFF-PA-10001970"/>
    <x v="1"/>
    <s v="Paper"/>
    <x v="311"/>
    <n v="24.56"/>
    <n v="2"/>
    <n v="0"/>
    <n v="11.543199999999999"/>
    <s v="Jul"/>
    <x v="10"/>
    <n v="0"/>
  </r>
  <r>
    <n v="3665"/>
    <s v="CA-2011-129364"/>
    <x v="2"/>
    <d v="2011-12-08T00:00:00"/>
    <d v="2011-12-13T00:00:00"/>
    <x v="1"/>
    <s v="TB-21250"/>
    <x v="621"/>
    <x v="0"/>
    <s v="United States"/>
    <s v="Salem"/>
    <x v="21"/>
    <n v="97301"/>
    <x v="1"/>
    <s v="OFF-LA-10001569"/>
    <x v="1"/>
    <s v="Labels"/>
    <x v="633"/>
    <n v="27.888000000000002"/>
    <n v="7"/>
    <n v="0.2"/>
    <n v="9.0635999999999974"/>
    <s v="Dec"/>
    <x v="20"/>
    <n v="1"/>
  </r>
  <r>
    <n v="3666"/>
    <s v="CA-2011-129364"/>
    <x v="2"/>
    <d v="2011-12-08T00:00:00"/>
    <d v="2011-12-13T00:00:00"/>
    <x v="1"/>
    <s v="TB-21250"/>
    <x v="621"/>
    <x v="0"/>
    <s v="United States"/>
    <s v="Salem"/>
    <x v="21"/>
    <n v="97301"/>
    <x v="1"/>
    <s v="OFF-BI-10001132"/>
    <x v="1"/>
    <s v="Binders"/>
    <x v="630"/>
    <n v="6.4560000000000004"/>
    <n v="4"/>
    <n v="0.7"/>
    <n v="-4.5191999999999979"/>
    <s v="Dec"/>
    <x v="20"/>
    <n v="0"/>
  </r>
  <r>
    <n v="3667"/>
    <s v="CA-2011-129364"/>
    <x v="2"/>
    <d v="2011-12-08T00:00:00"/>
    <d v="2011-12-13T00:00:00"/>
    <x v="1"/>
    <s v="TB-21250"/>
    <x v="621"/>
    <x v="0"/>
    <s v="United States"/>
    <s v="Salem"/>
    <x v="21"/>
    <n v="97301"/>
    <x v="1"/>
    <s v="TEC-PH-10003095"/>
    <x v="2"/>
    <s v="Phones"/>
    <x v="1491"/>
    <n v="52.679999999999993"/>
    <n v="3"/>
    <n v="0.2"/>
    <n v="19.754999999999999"/>
    <s v="Dec"/>
    <x v="20"/>
    <n v="0"/>
  </r>
  <r>
    <n v="3668"/>
    <s v="CA-2011-129364"/>
    <x v="2"/>
    <d v="2011-12-08T00:00:00"/>
    <d v="2011-12-13T00:00:00"/>
    <x v="1"/>
    <s v="TB-21250"/>
    <x v="621"/>
    <x v="0"/>
    <s v="United States"/>
    <s v="Salem"/>
    <x v="21"/>
    <n v="97301"/>
    <x v="1"/>
    <s v="OFF-SU-10000432"/>
    <x v="1"/>
    <s v="Supplies"/>
    <x v="1549"/>
    <n v="13.88"/>
    <n v="5"/>
    <n v="0.2"/>
    <n v="-2.6025000000000014"/>
    <s v="Dec"/>
    <x v="20"/>
    <n v="0"/>
  </r>
  <r>
    <n v="3669"/>
    <s v="CA-2011-129364"/>
    <x v="2"/>
    <d v="2011-12-08T00:00:00"/>
    <d v="2011-12-13T00:00:00"/>
    <x v="1"/>
    <s v="TB-21250"/>
    <x v="621"/>
    <x v="0"/>
    <s v="United States"/>
    <s v="Salem"/>
    <x v="21"/>
    <n v="97301"/>
    <x v="1"/>
    <s v="TEC-AC-10004227"/>
    <x v="2"/>
    <s v="Accessories"/>
    <x v="1400"/>
    <n v="103.92000000000002"/>
    <n v="10"/>
    <n v="0.2"/>
    <n v="-18.186000000000014"/>
    <s v="Dec"/>
    <x v="20"/>
    <n v="0"/>
  </r>
  <r>
    <n v="3670"/>
    <s v="CA-2011-129364"/>
    <x v="2"/>
    <d v="2011-12-08T00:00:00"/>
    <d v="2011-12-13T00:00:00"/>
    <x v="1"/>
    <s v="TB-21250"/>
    <x v="621"/>
    <x v="0"/>
    <s v="United States"/>
    <s v="Salem"/>
    <x v="21"/>
    <n v="97301"/>
    <x v="1"/>
    <s v="OFF-LA-10004409"/>
    <x v="1"/>
    <s v="Labels"/>
    <x v="1550"/>
    <n v="11.52"/>
    <n v="5"/>
    <n v="0.2"/>
    <n v="3.7439999999999989"/>
    <s v="Dec"/>
    <x v="20"/>
    <n v="0"/>
  </r>
  <r>
    <n v="3671"/>
    <s v="CA-2011-129364"/>
    <x v="2"/>
    <d v="2011-12-08T00:00:00"/>
    <d v="2011-12-13T00:00:00"/>
    <x v="1"/>
    <s v="TB-21250"/>
    <x v="621"/>
    <x v="0"/>
    <s v="United States"/>
    <s v="Salem"/>
    <x v="21"/>
    <n v="97301"/>
    <x v="1"/>
    <s v="OFF-PA-10001569"/>
    <x v="1"/>
    <s v="Paper"/>
    <x v="55"/>
    <n v="10.368000000000002"/>
    <n v="2"/>
    <n v="0.2"/>
    <n v="3.6288"/>
    <s v="Dec"/>
    <x v="20"/>
    <n v="0"/>
  </r>
  <r>
    <n v="3672"/>
    <s v="CA-2011-129364"/>
    <x v="2"/>
    <d v="2011-12-08T00:00:00"/>
    <d v="2011-12-13T00:00:00"/>
    <x v="1"/>
    <s v="TB-21250"/>
    <x v="621"/>
    <x v="0"/>
    <s v="United States"/>
    <s v="Salem"/>
    <x v="21"/>
    <n v="97301"/>
    <x v="1"/>
    <s v="OFF-ST-10001031"/>
    <x v="1"/>
    <s v="Storage"/>
    <x v="1551"/>
    <n v="39.072000000000003"/>
    <n v="3"/>
    <n v="0.2"/>
    <n v="2.9304000000000023"/>
    <s v="Dec"/>
    <x v="20"/>
    <n v="0"/>
  </r>
  <r>
    <n v="3673"/>
    <s v="CA-2013-104969"/>
    <x v="0"/>
    <d v="2013-04-09T00:00:00"/>
    <d v="2013-04-15T00:00:00"/>
    <x v="1"/>
    <s v="EH-14125"/>
    <x v="258"/>
    <x v="2"/>
    <s v="United States"/>
    <s v="Troy"/>
    <x v="24"/>
    <n v="45373"/>
    <x v="3"/>
    <s v="OFF-EN-10002312"/>
    <x v="1"/>
    <s v="Envelopes"/>
    <x v="1453"/>
    <n v="8.8719999999999999"/>
    <n v="1"/>
    <n v="0.2"/>
    <n v="3.2161"/>
    <s v="Apr"/>
    <x v="25"/>
    <n v="1"/>
  </r>
  <r>
    <n v="3674"/>
    <s v="CA-2013-104969"/>
    <x v="0"/>
    <d v="2013-04-09T00:00:00"/>
    <d v="2013-04-15T00:00:00"/>
    <x v="1"/>
    <s v="EH-14125"/>
    <x v="258"/>
    <x v="2"/>
    <s v="United States"/>
    <s v="Troy"/>
    <x v="24"/>
    <n v="45373"/>
    <x v="3"/>
    <s v="OFF-BI-10004224"/>
    <x v="1"/>
    <s v="Binders"/>
    <x v="1061"/>
    <n v="121.10400000000003"/>
    <n v="6"/>
    <n v="0.7"/>
    <n v="-100.91999999999999"/>
    <s v="Apr"/>
    <x v="25"/>
    <n v="0"/>
  </r>
  <r>
    <n v="3675"/>
    <s v="CA-2014-154109"/>
    <x v="3"/>
    <d v="2014-11-07T00:00:00"/>
    <d v="2014-11-12T00:00:00"/>
    <x v="1"/>
    <s v="ML-17410"/>
    <x v="586"/>
    <x v="0"/>
    <s v="United States"/>
    <s v="Philadelphia"/>
    <x v="9"/>
    <n v="19143"/>
    <x v="3"/>
    <s v="FUR-CH-10003774"/>
    <x v="0"/>
    <s v="Chairs"/>
    <x v="1185"/>
    <n v="127.372"/>
    <n v="2"/>
    <n v="0.3"/>
    <n v="-30.933200000000006"/>
    <s v="Nov"/>
    <x v="23"/>
    <n v="1"/>
  </r>
  <r>
    <n v="3676"/>
    <s v="CA-2014-154109"/>
    <x v="3"/>
    <d v="2014-11-07T00:00:00"/>
    <d v="2014-11-12T00:00:00"/>
    <x v="1"/>
    <s v="ML-17410"/>
    <x v="586"/>
    <x v="0"/>
    <s v="United States"/>
    <s v="Philadelphia"/>
    <x v="9"/>
    <n v="19143"/>
    <x v="3"/>
    <s v="OFF-PA-10000157"/>
    <x v="1"/>
    <s v="Paper"/>
    <x v="364"/>
    <n v="47.952000000000005"/>
    <n v="3"/>
    <n v="0.2"/>
    <n v="16.183799999999998"/>
    <s v="Nov"/>
    <x v="23"/>
    <n v="0"/>
  </r>
  <r>
    <n v="3677"/>
    <s v="CA-2012-156440"/>
    <x v="1"/>
    <d v="2012-12-05T00:00:00"/>
    <d v="2012-12-09T00:00:00"/>
    <x v="1"/>
    <s v="MH-17620"/>
    <x v="588"/>
    <x v="1"/>
    <s v="United States"/>
    <s v="San Diego"/>
    <x v="1"/>
    <n v="92105"/>
    <x v="1"/>
    <s v="FUR-FU-10004090"/>
    <x v="0"/>
    <s v="Furnishings"/>
    <x v="636"/>
    <n v="44.46"/>
    <n v="2"/>
    <n v="0"/>
    <n v="14.671799999999998"/>
    <s v="Dec"/>
    <x v="14"/>
    <n v="1"/>
  </r>
  <r>
    <n v="3678"/>
    <s v="CA-2012-132626"/>
    <x v="1"/>
    <d v="2012-07-09T00:00:00"/>
    <d v="2012-07-14T00:00:00"/>
    <x v="1"/>
    <s v="BT-11680"/>
    <x v="537"/>
    <x v="0"/>
    <s v="United States"/>
    <s v="Clinton"/>
    <x v="39"/>
    <n v="20735"/>
    <x v="3"/>
    <s v="OFF-FA-10002763"/>
    <x v="1"/>
    <s v="Fasteners"/>
    <x v="1411"/>
    <n v="15.8"/>
    <n v="4"/>
    <n v="0"/>
    <n v="5.0559999999999992"/>
    <s v="Jul"/>
    <x v="38"/>
    <n v="1"/>
  </r>
  <r>
    <n v="3679"/>
    <s v="CA-2012-132626"/>
    <x v="1"/>
    <d v="2012-07-09T00:00:00"/>
    <d v="2012-07-14T00:00:00"/>
    <x v="1"/>
    <s v="BT-11680"/>
    <x v="537"/>
    <x v="0"/>
    <s v="United States"/>
    <s v="Clinton"/>
    <x v="39"/>
    <n v="20735"/>
    <x v="3"/>
    <s v="TEC-MA-10002428"/>
    <x v="2"/>
    <s v="Machines"/>
    <x v="1498"/>
    <n v="464.97"/>
    <n v="3"/>
    <n v="0"/>
    <n v="209.23649999999998"/>
    <s v="Jul"/>
    <x v="38"/>
    <n v="0"/>
  </r>
  <r>
    <n v="3680"/>
    <s v="CA-2012-132626"/>
    <x v="1"/>
    <d v="2012-07-09T00:00:00"/>
    <d v="2012-07-14T00:00:00"/>
    <x v="1"/>
    <s v="BT-11680"/>
    <x v="537"/>
    <x v="0"/>
    <s v="United States"/>
    <s v="Clinton"/>
    <x v="39"/>
    <n v="20735"/>
    <x v="3"/>
    <s v="FUR-FU-10002918"/>
    <x v="0"/>
    <s v="Furnishings"/>
    <x v="266"/>
    <n v="181.96"/>
    <n v="2"/>
    <n v="0"/>
    <n v="20.015600000000006"/>
    <s v="Jul"/>
    <x v="38"/>
    <n v="0"/>
  </r>
  <r>
    <n v="3681"/>
    <s v="CA-2012-132626"/>
    <x v="1"/>
    <d v="2012-07-09T00:00:00"/>
    <d v="2012-07-14T00:00:00"/>
    <x v="1"/>
    <s v="BT-11680"/>
    <x v="537"/>
    <x v="0"/>
    <s v="United States"/>
    <s v="Clinton"/>
    <x v="39"/>
    <n v="20735"/>
    <x v="3"/>
    <s v="OFF-LA-10000476"/>
    <x v="1"/>
    <s v="Labels"/>
    <x v="1552"/>
    <n v="12.39"/>
    <n v="3"/>
    <n v="0"/>
    <n v="5.6993999999999998"/>
    <s v="Jul"/>
    <x v="38"/>
    <n v="0"/>
  </r>
  <r>
    <n v="3682"/>
    <s v="CA-2012-132626"/>
    <x v="1"/>
    <d v="2012-07-09T00:00:00"/>
    <d v="2012-07-14T00:00:00"/>
    <x v="1"/>
    <s v="BT-11680"/>
    <x v="537"/>
    <x v="0"/>
    <s v="United States"/>
    <s v="Clinton"/>
    <x v="39"/>
    <n v="20735"/>
    <x v="3"/>
    <s v="OFF-BI-10002854"/>
    <x v="1"/>
    <s v="Binders"/>
    <x v="895"/>
    <n v="84.09"/>
    <n v="3"/>
    <n v="0"/>
    <n v="42.045000000000002"/>
    <s v="Jul"/>
    <x v="38"/>
    <n v="0"/>
  </r>
  <r>
    <n v="3683"/>
    <s v="CA-2012-132626"/>
    <x v="1"/>
    <d v="2012-07-09T00:00:00"/>
    <d v="2012-07-14T00:00:00"/>
    <x v="1"/>
    <s v="BT-11680"/>
    <x v="537"/>
    <x v="0"/>
    <s v="United States"/>
    <s v="Clinton"/>
    <x v="39"/>
    <n v="20735"/>
    <x v="3"/>
    <s v="OFF-AR-10002987"/>
    <x v="1"/>
    <s v="Art"/>
    <x v="1553"/>
    <n v="79.36"/>
    <n v="4"/>
    <n v="0"/>
    <n v="32.537600000000005"/>
    <s v="Jul"/>
    <x v="38"/>
    <n v="0"/>
  </r>
  <r>
    <n v="3684"/>
    <s v="CA-2012-132626"/>
    <x v="1"/>
    <d v="2012-07-09T00:00:00"/>
    <d v="2012-07-14T00:00:00"/>
    <x v="1"/>
    <s v="BT-11680"/>
    <x v="537"/>
    <x v="0"/>
    <s v="United States"/>
    <s v="Clinton"/>
    <x v="39"/>
    <n v="20735"/>
    <x v="3"/>
    <s v="OFF-BI-10004001"/>
    <x v="1"/>
    <s v="Binders"/>
    <x v="810"/>
    <n v="153.35999999999999"/>
    <n v="9"/>
    <n v="0"/>
    <n v="70.545599999999979"/>
    <s v="Jul"/>
    <x v="38"/>
    <n v="0"/>
  </r>
  <r>
    <n v="3685"/>
    <s v="CA-2012-132626"/>
    <x v="1"/>
    <d v="2012-07-09T00:00:00"/>
    <d v="2012-07-14T00:00:00"/>
    <x v="1"/>
    <s v="BT-11680"/>
    <x v="537"/>
    <x v="0"/>
    <s v="United States"/>
    <s v="Clinton"/>
    <x v="39"/>
    <n v="20735"/>
    <x v="3"/>
    <s v="OFF-BI-10001634"/>
    <x v="1"/>
    <s v="Binders"/>
    <x v="24"/>
    <n v="43.68"/>
    <n v="6"/>
    <n v="0"/>
    <n v="21.403200000000002"/>
    <s v="Jul"/>
    <x v="38"/>
    <n v="0"/>
  </r>
  <r>
    <n v="3686"/>
    <s v="CA-2012-132626"/>
    <x v="1"/>
    <d v="2012-07-09T00:00:00"/>
    <d v="2012-07-14T00:00:00"/>
    <x v="1"/>
    <s v="BT-11680"/>
    <x v="537"/>
    <x v="0"/>
    <s v="United States"/>
    <s v="Clinton"/>
    <x v="39"/>
    <n v="20735"/>
    <x v="3"/>
    <s v="OFF-ST-10003722"/>
    <x v="1"/>
    <s v="Storage"/>
    <x v="760"/>
    <n v="98.21"/>
    <n v="7"/>
    <n v="0"/>
    <n v="28.480899999999984"/>
    <s v="Jul"/>
    <x v="38"/>
    <n v="0"/>
  </r>
  <r>
    <n v="3687"/>
    <s v="CA-2013-102792"/>
    <x v="0"/>
    <d v="2013-12-14T00:00:00"/>
    <d v="2013-12-20T00:00:00"/>
    <x v="1"/>
    <s v="JC-15340"/>
    <x v="209"/>
    <x v="0"/>
    <s v="United States"/>
    <s v="Riverside"/>
    <x v="1"/>
    <n v="92503"/>
    <x v="1"/>
    <s v="OFF-AR-10004757"/>
    <x v="1"/>
    <s v="Art"/>
    <x v="342"/>
    <n v="9.84"/>
    <n v="3"/>
    <n v="0"/>
    <n v="3.2471999999999994"/>
    <s v="Dec"/>
    <x v="5"/>
    <n v="1"/>
  </r>
  <r>
    <n v="3688"/>
    <s v="CA-2013-108567"/>
    <x v="0"/>
    <d v="2013-05-21T00:00:00"/>
    <d v="2013-05-25T00:00:00"/>
    <x v="1"/>
    <s v="DB-13210"/>
    <x v="203"/>
    <x v="0"/>
    <s v="United States"/>
    <s v="Port Saint Lucie"/>
    <x v="2"/>
    <n v="34952"/>
    <x v="0"/>
    <s v="OFF-BI-10004140"/>
    <x v="1"/>
    <s v="Binders"/>
    <x v="304"/>
    <n v="2.6940000000000004"/>
    <n v="2"/>
    <n v="0.7"/>
    <n v="-2.2450000000000001"/>
    <s v="May"/>
    <x v="35"/>
    <n v="1"/>
  </r>
  <r>
    <n v="3689"/>
    <s v="CA-2014-140760"/>
    <x v="3"/>
    <d v="2014-06-03T00:00:00"/>
    <d v="2014-06-06T00:00:00"/>
    <x v="0"/>
    <s v="DO-13435"/>
    <x v="157"/>
    <x v="0"/>
    <s v="United States"/>
    <s v="Mesa"/>
    <x v="16"/>
    <n v="85204"/>
    <x v="1"/>
    <s v="OFF-PA-10002479"/>
    <x v="1"/>
    <s v="Paper"/>
    <x v="217"/>
    <n v="25.344000000000001"/>
    <n v="6"/>
    <n v="0.2"/>
    <n v="7.92"/>
    <s v="Jun"/>
    <x v="27"/>
    <n v="1"/>
  </r>
  <r>
    <n v="3690"/>
    <s v="CA-2014-140760"/>
    <x v="3"/>
    <d v="2014-06-03T00:00:00"/>
    <d v="2014-06-06T00:00:00"/>
    <x v="0"/>
    <s v="DO-13435"/>
    <x v="157"/>
    <x v="0"/>
    <s v="United States"/>
    <s v="Mesa"/>
    <x v="16"/>
    <n v="85204"/>
    <x v="1"/>
    <s v="OFF-EN-10001141"/>
    <x v="1"/>
    <s v="Envelopes"/>
    <x v="593"/>
    <n v="43.92"/>
    <n v="5"/>
    <n v="0.2"/>
    <n v="15.921000000000003"/>
    <s v="Jun"/>
    <x v="27"/>
    <n v="0"/>
  </r>
  <r>
    <n v="3691"/>
    <s v="US-2012-131359"/>
    <x v="1"/>
    <d v="2012-10-30T00:00:00"/>
    <d v="2012-11-02T00:00:00"/>
    <x v="0"/>
    <s v="FA-14230"/>
    <x v="135"/>
    <x v="1"/>
    <s v="United States"/>
    <s v="Denver"/>
    <x v="22"/>
    <n v="80219"/>
    <x v="1"/>
    <s v="TEC-MA-10000597"/>
    <x v="2"/>
    <s v="Machines"/>
    <x v="1290"/>
    <n v="59.994000000000007"/>
    <n v="2"/>
    <n v="0.7"/>
    <n v="-45.995400000000004"/>
    <s v="Oct"/>
    <x v="2"/>
    <n v="1"/>
  </r>
  <r>
    <n v="3692"/>
    <s v="US-2012-131359"/>
    <x v="1"/>
    <d v="2012-10-30T00:00:00"/>
    <d v="2012-11-02T00:00:00"/>
    <x v="0"/>
    <s v="FA-14230"/>
    <x v="135"/>
    <x v="1"/>
    <s v="United States"/>
    <s v="Denver"/>
    <x v="22"/>
    <n v="80219"/>
    <x v="1"/>
    <s v="TEC-CO-10001571"/>
    <x v="2"/>
    <s v="Copiers"/>
    <x v="1554"/>
    <n v="439.99200000000002"/>
    <n v="1"/>
    <n v="0.2"/>
    <n v="164.99700000000001"/>
    <s v="Oct"/>
    <x v="2"/>
    <n v="0"/>
  </r>
  <r>
    <n v="3693"/>
    <s v="US-2012-131359"/>
    <x v="1"/>
    <d v="2012-10-30T00:00:00"/>
    <d v="2012-11-02T00:00:00"/>
    <x v="0"/>
    <s v="FA-14230"/>
    <x v="135"/>
    <x v="1"/>
    <s v="United States"/>
    <s v="Denver"/>
    <x v="22"/>
    <n v="80219"/>
    <x v="1"/>
    <s v="TEC-PH-10004531"/>
    <x v="2"/>
    <s v="Phones"/>
    <x v="714"/>
    <n v="87.96"/>
    <n v="5"/>
    <n v="0.2"/>
    <n v="30.785999999999998"/>
    <s v="Oct"/>
    <x v="2"/>
    <n v="0"/>
  </r>
  <r>
    <n v="3694"/>
    <s v="US-2012-131359"/>
    <x v="1"/>
    <d v="2012-10-30T00:00:00"/>
    <d v="2012-11-02T00:00:00"/>
    <x v="0"/>
    <s v="FA-14230"/>
    <x v="135"/>
    <x v="1"/>
    <s v="United States"/>
    <s v="Denver"/>
    <x v="22"/>
    <n v="80219"/>
    <x v="1"/>
    <s v="FUR-FU-10003026"/>
    <x v="0"/>
    <s v="Furnishings"/>
    <x v="1555"/>
    <n v="15.488"/>
    <n v="4"/>
    <n v="0.2"/>
    <n v="3.6783999999999999"/>
    <s v="Oct"/>
    <x v="2"/>
    <n v="0"/>
  </r>
  <r>
    <n v="3695"/>
    <s v="CA-2013-142097"/>
    <x v="0"/>
    <d v="2013-10-16T00:00:00"/>
    <d v="2013-10-21T00:00:00"/>
    <x v="1"/>
    <s v="QJ-19255"/>
    <x v="425"/>
    <x v="1"/>
    <s v="United States"/>
    <s v="Springfield"/>
    <x v="17"/>
    <n v="22153"/>
    <x v="0"/>
    <s v="OFF-BI-10002082"/>
    <x v="1"/>
    <s v="Binders"/>
    <x v="1173"/>
    <n v="232.96"/>
    <n v="7"/>
    <n v="0"/>
    <n v="116.48"/>
    <s v="Oct"/>
    <x v="32"/>
    <n v="1"/>
  </r>
  <r>
    <n v="3696"/>
    <s v="CA-2013-142097"/>
    <x v="0"/>
    <d v="2013-10-16T00:00:00"/>
    <d v="2013-10-21T00:00:00"/>
    <x v="1"/>
    <s v="QJ-19255"/>
    <x v="425"/>
    <x v="1"/>
    <s v="United States"/>
    <s v="Springfield"/>
    <x v="17"/>
    <n v="22153"/>
    <x v="0"/>
    <s v="OFF-EN-10002312"/>
    <x v="1"/>
    <s v="Envelopes"/>
    <x v="1453"/>
    <n v="66.539999999999992"/>
    <n v="6"/>
    <n v="0"/>
    <n v="32.604599999999998"/>
    <s v="Oct"/>
    <x v="32"/>
    <n v="0"/>
  </r>
  <r>
    <n v="3697"/>
    <s v="CA-2013-142097"/>
    <x v="0"/>
    <d v="2013-10-16T00:00:00"/>
    <d v="2013-10-21T00:00:00"/>
    <x v="1"/>
    <s v="QJ-19255"/>
    <x v="425"/>
    <x v="1"/>
    <s v="United States"/>
    <s v="Springfield"/>
    <x v="17"/>
    <n v="22153"/>
    <x v="0"/>
    <s v="OFF-AP-10000696"/>
    <x v="1"/>
    <s v="Appliances"/>
    <x v="332"/>
    <n v="43.26"/>
    <n v="3"/>
    <n v="0"/>
    <n v="14.275799999999998"/>
    <s v="Oct"/>
    <x v="32"/>
    <n v="0"/>
  </r>
  <r>
    <n v="3698"/>
    <s v="CA-2012-151680"/>
    <x v="1"/>
    <d v="2012-11-19T00:00:00"/>
    <d v="2012-11-21T00:00:00"/>
    <x v="0"/>
    <s v="TC-21475"/>
    <x v="679"/>
    <x v="2"/>
    <s v="United States"/>
    <s v="Seattle"/>
    <x v="4"/>
    <n v="98115"/>
    <x v="1"/>
    <s v="FUR-FU-10000305"/>
    <x v="0"/>
    <s v="Furnishings"/>
    <x v="1437"/>
    <n v="141.96"/>
    <n v="2"/>
    <n v="0"/>
    <n v="22.7136"/>
    <s v="Nov"/>
    <x v="6"/>
    <n v="1"/>
  </r>
  <r>
    <n v="3699"/>
    <s v="CA-2011-140039"/>
    <x v="2"/>
    <d v="2011-09-13T00:00:00"/>
    <d v="2011-09-17T00:00:00"/>
    <x v="1"/>
    <s v="ON-18715"/>
    <x v="21"/>
    <x v="1"/>
    <s v="United States"/>
    <s v="Tempe"/>
    <x v="16"/>
    <n v="85281"/>
    <x v="1"/>
    <s v="OFF-ST-10001034"/>
    <x v="1"/>
    <s v="Storage"/>
    <x v="1556"/>
    <n v="79.400000000000006"/>
    <n v="5"/>
    <n v="0.2"/>
    <n v="5.9550000000000054"/>
    <s v="Sep"/>
    <x v="30"/>
    <n v="1"/>
  </r>
  <r>
    <n v="3700"/>
    <s v="CA-2014-160416"/>
    <x v="3"/>
    <d v="2014-11-14T00:00:00"/>
    <d v="2014-11-19T00:00:00"/>
    <x v="0"/>
    <s v="AD-10180"/>
    <x v="57"/>
    <x v="2"/>
    <s v="United States"/>
    <s v="Yonkers"/>
    <x v="15"/>
    <n v="10701"/>
    <x v="3"/>
    <s v="TEC-AC-10004114"/>
    <x v="2"/>
    <s v="Accessories"/>
    <x v="370"/>
    <n v="163.96"/>
    <n v="4"/>
    <n v="0"/>
    <n v="70.502800000000008"/>
    <s v="Nov"/>
    <x v="23"/>
    <n v="1"/>
  </r>
  <r>
    <n v="3701"/>
    <s v="CA-2014-169411"/>
    <x v="3"/>
    <d v="2014-12-25T00:00:00"/>
    <d v="2014-12-30T00:00:00"/>
    <x v="1"/>
    <s v="AC-10615"/>
    <x v="556"/>
    <x v="1"/>
    <s v="United States"/>
    <s v="Rochester"/>
    <x v="15"/>
    <n v="14609"/>
    <x v="3"/>
    <s v="FUR-FU-10001602"/>
    <x v="0"/>
    <s v="Furnishings"/>
    <x v="759"/>
    <n v="37.93"/>
    <n v="1"/>
    <n v="0"/>
    <n v="6.8273999999999972"/>
    <s v="Dec"/>
    <x v="22"/>
    <n v="1"/>
  </r>
  <r>
    <n v="3702"/>
    <s v="CA-2013-126543"/>
    <x v="0"/>
    <d v="2013-01-09T00:00:00"/>
    <d v="2013-01-13T00:00:00"/>
    <x v="0"/>
    <s v="MF-17665"/>
    <x v="716"/>
    <x v="1"/>
    <s v="United States"/>
    <s v="Toledo"/>
    <x v="24"/>
    <n v="43615"/>
    <x v="3"/>
    <s v="FUR-FU-10002445"/>
    <x v="0"/>
    <s v="Furnishings"/>
    <x v="1439"/>
    <n v="15.168000000000001"/>
    <n v="2"/>
    <n v="0.2"/>
    <n v="3.7920000000000011"/>
    <s v="Jan"/>
    <x v="12"/>
    <n v="1"/>
  </r>
  <r>
    <n v="3703"/>
    <s v="CA-2012-104941"/>
    <x v="1"/>
    <d v="2012-06-13T00:00:00"/>
    <d v="2012-06-19T00:00:00"/>
    <x v="1"/>
    <s v="DH-13075"/>
    <x v="704"/>
    <x v="1"/>
    <s v="United States"/>
    <s v="Decatur"/>
    <x v="19"/>
    <n v="35601"/>
    <x v="0"/>
    <s v="OFF-AR-10004269"/>
    <x v="1"/>
    <s v="Art"/>
    <x v="1541"/>
    <n v="24.78"/>
    <n v="6"/>
    <n v="0"/>
    <n v="6.9384000000000006"/>
    <s v="Jun"/>
    <x v="40"/>
    <n v="1"/>
  </r>
  <r>
    <n v="3704"/>
    <s v="CA-2012-104941"/>
    <x v="1"/>
    <d v="2012-06-13T00:00:00"/>
    <d v="2012-06-19T00:00:00"/>
    <x v="1"/>
    <s v="DH-13075"/>
    <x v="704"/>
    <x v="1"/>
    <s v="United States"/>
    <s v="Decatur"/>
    <x v="19"/>
    <n v="35601"/>
    <x v="0"/>
    <s v="OFF-BI-10001249"/>
    <x v="1"/>
    <s v="Binders"/>
    <x v="1182"/>
    <n v="19.14"/>
    <n v="3"/>
    <n v="0"/>
    <n v="8.8043999999999993"/>
    <s v="Jun"/>
    <x v="40"/>
    <n v="0"/>
  </r>
  <r>
    <n v="3705"/>
    <s v="CA-2012-104941"/>
    <x v="1"/>
    <d v="2012-06-13T00:00:00"/>
    <d v="2012-06-19T00:00:00"/>
    <x v="1"/>
    <s v="DH-13075"/>
    <x v="704"/>
    <x v="1"/>
    <s v="United States"/>
    <s v="Decatur"/>
    <x v="19"/>
    <n v="35601"/>
    <x v="0"/>
    <s v="TEC-CO-10004202"/>
    <x v="2"/>
    <s v="Copiers"/>
    <x v="836"/>
    <n v="899.97"/>
    <n v="3"/>
    <n v="0"/>
    <n v="314.98950000000002"/>
    <s v="Jun"/>
    <x v="40"/>
    <n v="0"/>
  </r>
  <r>
    <n v="3706"/>
    <s v="CA-2012-104941"/>
    <x v="1"/>
    <d v="2012-06-13T00:00:00"/>
    <d v="2012-06-19T00:00:00"/>
    <x v="1"/>
    <s v="DH-13075"/>
    <x v="704"/>
    <x v="1"/>
    <s v="United States"/>
    <s v="Decatur"/>
    <x v="19"/>
    <n v="35601"/>
    <x v="0"/>
    <s v="OFF-PA-10003363"/>
    <x v="1"/>
    <s v="Paper"/>
    <x v="1520"/>
    <n v="32.400000000000006"/>
    <n v="5"/>
    <n v="0"/>
    <n v="15.552000000000001"/>
    <s v="Jun"/>
    <x v="40"/>
    <n v="0"/>
  </r>
  <r>
    <n v="3707"/>
    <s v="CA-2014-160087"/>
    <x v="3"/>
    <d v="2014-03-19T00:00:00"/>
    <d v="2014-03-23T00:00:00"/>
    <x v="1"/>
    <s v="EN-13780"/>
    <x v="633"/>
    <x v="0"/>
    <s v="United States"/>
    <s v="Dallas"/>
    <x v="5"/>
    <n v="75220"/>
    <x v="2"/>
    <s v="OFF-AR-10001915"/>
    <x v="1"/>
    <s v="Art"/>
    <x v="1048"/>
    <n v="23.832000000000001"/>
    <n v="3"/>
    <n v="0.2"/>
    <n v="6.5538000000000007"/>
    <s v="Mar"/>
    <x v="42"/>
    <n v="1"/>
  </r>
  <r>
    <n v="3708"/>
    <s v="CA-2011-120544"/>
    <x v="2"/>
    <d v="2011-11-23T00:00:00"/>
    <d v="2011-11-27T00:00:00"/>
    <x v="1"/>
    <s v="SS-20140"/>
    <x v="164"/>
    <x v="1"/>
    <s v="United States"/>
    <s v="Mesquite"/>
    <x v="5"/>
    <n v="75150"/>
    <x v="2"/>
    <s v="FUR-FU-10001940"/>
    <x v="0"/>
    <s v="Furnishings"/>
    <x v="33"/>
    <n v="6.3680000000000003"/>
    <n v="2"/>
    <n v="0.6"/>
    <n v="-2.5471999999999984"/>
    <s v="Nov"/>
    <x v="7"/>
    <n v="1"/>
  </r>
  <r>
    <n v="3709"/>
    <s v="CA-2011-120544"/>
    <x v="2"/>
    <d v="2011-11-23T00:00:00"/>
    <d v="2011-11-27T00:00:00"/>
    <x v="1"/>
    <s v="SS-20140"/>
    <x v="164"/>
    <x v="1"/>
    <s v="United States"/>
    <s v="Mesquite"/>
    <x v="5"/>
    <n v="75150"/>
    <x v="2"/>
    <s v="OFF-AP-10004336"/>
    <x v="1"/>
    <s v="Appliances"/>
    <x v="1031"/>
    <n v="34.175999999999995"/>
    <n v="3"/>
    <n v="0.8"/>
    <n v="-87.148800000000023"/>
    <s v="Nov"/>
    <x v="7"/>
    <n v="0"/>
  </r>
  <r>
    <n v="3710"/>
    <s v="CA-2011-120544"/>
    <x v="2"/>
    <d v="2011-11-23T00:00:00"/>
    <d v="2011-11-27T00:00:00"/>
    <x v="1"/>
    <s v="SS-20140"/>
    <x v="164"/>
    <x v="1"/>
    <s v="United States"/>
    <s v="Mesquite"/>
    <x v="5"/>
    <n v="75150"/>
    <x v="2"/>
    <s v="TEC-AC-10003709"/>
    <x v="2"/>
    <s v="Accessories"/>
    <x v="1404"/>
    <n v="5.5440000000000005"/>
    <n v="7"/>
    <n v="0.2"/>
    <n v="1.6632000000000007"/>
    <s v="Nov"/>
    <x v="7"/>
    <n v="0"/>
  </r>
  <r>
    <n v="3711"/>
    <s v="CA-2014-113670"/>
    <x v="3"/>
    <d v="2014-10-16T00:00:00"/>
    <d v="2014-10-18T00:00:00"/>
    <x v="2"/>
    <s v="RS-19765"/>
    <x v="276"/>
    <x v="1"/>
    <s v="United States"/>
    <s v="Los Angeles"/>
    <x v="1"/>
    <n v="90045"/>
    <x v="1"/>
    <s v="FUR-TA-10001705"/>
    <x v="0"/>
    <s v="Tables"/>
    <x v="213"/>
    <n v="510.24"/>
    <n v="3"/>
    <n v="0.2"/>
    <n v="6.3779999999999575"/>
    <s v="Oct"/>
    <x v="13"/>
    <n v="1"/>
  </r>
  <r>
    <n v="3712"/>
    <s v="CA-2014-113670"/>
    <x v="3"/>
    <d v="2014-10-16T00:00:00"/>
    <d v="2014-10-18T00:00:00"/>
    <x v="2"/>
    <s v="RS-19765"/>
    <x v="276"/>
    <x v="1"/>
    <s v="United States"/>
    <s v="Los Angeles"/>
    <x v="1"/>
    <n v="90045"/>
    <x v="1"/>
    <s v="OFF-PA-10000675"/>
    <x v="1"/>
    <s v="Paper"/>
    <x v="1106"/>
    <n v="204.95000000000002"/>
    <n v="5"/>
    <n v="0"/>
    <n v="100.4255"/>
    <s v="Oct"/>
    <x v="13"/>
    <n v="0"/>
  </r>
  <r>
    <n v="3713"/>
    <s v="CA-2014-166198"/>
    <x v="3"/>
    <d v="2014-04-22T00:00:00"/>
    <d v="2014-04-25T00:00:00"/>
    <x v="2"/>
    <s v="JW-15955"/>
    <x v="527"/>
    <x v="0"/>
    <s v="United States"/>
    <s v="Seattle"/>
    <x v="4"/>
    <n v="98103"/>
    <x v="1"/>
    <s v="TEC-AC-10000521"/>
    <x v="2"/>
    <s v="Accessories"/>
    <x v="1557"/>
    <n v="11.54"/>
    <n v="1"/>
    <n v="0"/>
    <n v="3.4619999999999997"/>
    <s v="Apr"/>
    <x v="4"/>
    <n v="1"/>
  </r>
  <r>
    <n v="3714"/>
    <s v="CA-2014-166198"/>
    <x v="3"/>
    <d v="2014-04-22T00:00:00"/>
    <d v="2014-04-25T00:00:00"/>
    <x v="2"/>
    <s v="JW-15955"/>
    <x v="527"/>
    <x v="0"/>
    <s v="United States"/>
    <s v="Seattle"/>
    <x v="4"/>
    <n v="98103"/>
    <x v="1"/>
    <s v="FUR-FU-10004622"/>
    <x v="0"/>
    <s v="Furnishings"/>
    <x v="787"/>
    <n v="162.60000000000002"/>
    <n v="3"/>
    <n v="0"/>
    <n v="34.145999999999994"/>
    <s v="Apr"/>
    <x v="4"/>
    <n v="0"/>
  </r>
  <r>
    <n v="3715"/>
    <s v="CA-2011-135608"/>
    <x v="2"/>
    <d v="2011-12-08T00:00:00"/>
    <d v="2011-12-10T00:00:00"/>
    <x v="0"/>
    <s v="JK-15625"/>
    <x v="600"/>
    <x v="0"/>
    <s v="United States"/>
    <s v="Olympia"/>
    <x v="4"/>
    <n v="98502"/>
    <x v="1"/>
    <s v="OFF-PA-10001954"/>
    <x v="1"/>
    <s v="Paper"/>
    <x v="595"/>
    <n v="45.68"/>
    <n v="2"/>
    <n v="0"/>
    <n v="21.012799999999999"/>
    <s v="Dec"/>
    <x v="20"/>
    <n v="1"/>
  </r>
  <r>
    <n v="3716"/>
    <s v="CA-2011-135608"/>
    <x v="2"/>
    <d v="2011-12-08T00:00:00"/>
    <d v="2011-12-10T00:00:00"/>
    <x v="0"/>
    <s v="JK-15625"/>
    <x v="600"/>
    <x v="0"/>
    <s v="United States"/>
    <s v="Olympia"/>
    <x v="4"/>
    <n v="98502"/>
    <x v="1"/>
    <s v="FUR-CH-10002602"/>
    <x v="0"/>
    <s v="Chairs"/>
    <x v="288"/>
    <n v="603.91999999999996"/>
    <n v="5"/>
    <n v="0.2"/>
    <n v="45.294000000000011"/>
    <s v="Dec"/>
    <x v="20"/>
    <n v="0"/>
  </r>
  <r>
    <n v="3717"/>
    <s v="CA-2014-144568"/>
    <x v="3"/>
    <d v="2014-05-30T00:00:00"/>
    <d v="2014-06-03T00:00:00"/>
    <x v="1"/>
    <s v="JO-15550"/>
    <x v="270"/>
    <x v="2"/>
    <s v="United States"/>
    <s v="Omaha"/>
    <x v="8"/>
    <n v="68104"/>
    <x v="2"/>
    <s v="OFF-FA-10004395"/>
    <x v="1"/>
    <s v="Fasteners"/>
    <x v="1192"/>
    <n v="23.55"/>
    <n v="5"/>
    <n v="0"/>
    <n v="1.1775000000000002"/>
    <s v="May"/>
    <x v="24"/>
    <n v="1"/>
  </r>
  <r>
    <n v="3718"/>
    <s v="CA-2013-142370"/>
    <x v="0"/>
    <d v="2013-09-20T00:00:00"/>
    <d v="2013-09-24T00:00:00"/>
    <x v="1"/>
    <s v="TP-21130"/>
    <x v="236"/>
    <x v="0"/>
    <s v="United States"/>
    <s v="Columbus"/>
    <x v="32"/>
    <n v="31907"/>
    <x v="0"/>
    <s v="OFF-SU-10003002"/>
    <x v="1"/>
    <s v="Supplies"/>
    <x v="1558"/>
    <n v="5.04"/>
    <n v="2"/>
    <n v="0"/>
    <n v="0.15120000000000022"/>
    <s v="Sep"/>
    <x v="21"/>
    <n v="1"/>
  </r>
  <r>
    <n v="3719"/>
    <s v="CA-2013-142370"/>
    <x v="0"/>
    <d v="2013-09-20T00:00:00"/>
    <d v="2013-09-24T00:00:00"/>
    <x v="1"/>
    <s v="TP-21130"/>
    <x v="236"/>
    <x v="0"/>
    <s v="United States"/>
    <s v="Columbus"/>
    <x v="32"/>
    <n v="31907"/>
    <x v="0"/>
    <s v="TEC-AC-10002926"/>
    <x v="2"/>
    <s v="Accessories"/>
    <x v="1114"/>
    <n v="249.95000000000002"/>
    <n v="5"/>
    <n v="0"/>
    <n v="107.47850000000001"/>
    <s v="Sep"/>
    <x v="21"/>
    <n v="0"/>
  </r>
  <r>
    <n v="3720"/>
    <s v="CA-2013-105900"/>
    <x v="0"/>
    <d v="2013-09-18T00:00:00"/>
    <d v="2013-09-24T00:00:00"/>
    <x v="1"/>
    <s v="BS-11590"/>
    <x v="29"/>
    <x v="1"/>
    <s v="United States"/>
    <s v="Columbus"/>
    <x v="14"/>
    <n v="47201"/>
    <x v="2"/>
    <s v="OFF-AR-10002656"/>
    <x v="1"/>
    <s v="Art"/>
    <x v="157"/>
    <n v="33.4"/>
    <n v="5"/>
    <n v="0"/>
    <n v="12.357999999999997"/>
    <s v="Sep"/>
    <x v="21"/>
    <n v="1"/>
  </r>
  <r>
    <n v="3721"/>
    <s v="CA-2013-151155"/>
    <x v="0"/>
    <d v="2013-12-21T00:00:00"/>
    <d v="2013-12-25T00:00:00"/>
    <x v="1"/>
    <s v="AB-10255"/>
    <x v="437"/>
    <x v="2"/>
    <s v="United States"/>
    <s v="Jackson"/>
    <x v="35"/>
    <n v="39212"/>
    <x v="0"/>
    <s v="FUR-FU-10001918"/>
    <x v="0"/>
    <s v="Furnishings"/>
    <x v="280"/>
    <n v="18.920000000000002"/>
    <n v="4"/>
    <n v="0"/>
    <n v="7.3788000000000018"/>
    <s v="Dec"/>
    <x v="5"/>
    <n v="1"/>
  </r>
  <r>
    <n v="3722"/>
    <s v="CA-2013-151155"/>
    <x v="0"/>
    <d v="2013-12-21T00:00:00"/>
    <d v="2013-12-25T00:00:00"/>
    <x v="1"/>
    <s v="AB-10255"/>
    <x v="437"/>
    <x v="2"/>
    <s v="United States"/>
    <s v="Jackson"/>
    <x v="35"/>
    <n v="39212"/>
    <x v="0"/>
    <s v="OFF-BI-10003910"/>
    <x v="1"/>
    <s v="Binders"/>
    <x v="8"/>
    <n v="15.42"/>
    <n v="2"/>
    <n v="0"/>
    <n v="6.9390000000000001"/>
    <s v="Dec"/>
    <x v="5"/>
    <n v="0"/>
  </r>
  <r>
    <n v="3723"/>
    <s v="CA-2014-144036"/>
    <x v="3"/>
    <d v="2014-11-23T00:00:00"/>
    <d v="2014-11-27T00:00:00"/>
    <x v="1"/>
    <s v="FO-14305"/>
    <x v="383"/>
    <x v="0"/>
    <s v="United States"/>
    <s v="Houston"/>
    <x v="5"/>
    <n v="77070"/>
    <x v="2"/>
    <s v="OFF-AR-10000122"/>
    <x v="1"/>
    <s v="Art"/>
    <x v="308"/>
    <n v="35.712000000000003"/>
    <n v="8"/>
    <n v="0.2"/>
    <n v="2.2319999999999958"/>
    <s v="Nov"/>
    <x v="23"/>
    <n v="1"/>
  </r>
  <r>
    <n v="3724"/>
    <s v="US-2011-169789"/>
    <x v="2"/>
    <d v="2011-12-30T00:00:00"/>
    <d v="2012-01-04T00:00:00"/>
    <x v="1"/>
    <s v="MF-17665"/>
    <x v="716"/>
    <x v="1"/>
    <s v="United States"/>
    <s v="Phoenix"/>
    <x v="16"/>
    <n v="85023"/>
    <x v="1"/>
    <s v="OFF-BI-10004600"/>
    <x v="1"/>
    <s v="Binders"/>
    <x v="1477"/>
    <n v="551.98500000000013"/>
    <n v="5"/>
    <n v="0.7"/>
    <n v="-459.98750000000018"/>
    <s v="Dec"/>
    <x v="20"/>
    <n v="1"/>
  </r>
  <r>
    <n v="3725"/>
    <s v="CA-2014-127264"/>
    <x v="3"/>
    <d v="2014-04-04T00:00:00"/>
    <d v="2014-04-06T00:00:00"/>
    <x v="2"/>
    <s v="SA-20830"/>
    <x v="193"/>
    <x v="0"/>
    <s v="United States"/>
    <s v="Chicago"/>
    <x v="10"/>
    <n v="60653"/>
    <x v="2"/>
    <s v="OFF-AR-10003045"/>
    <x v="1"/>
    <s v="Art"/>
    <x v="420"/>
    <n v="7.0559999999999992"/>
    <n v="3"/>
    <n v="0.2"/>
    <n v="2.2050000000000001"/>
    <s v="Apr"/>
    <x v="4"/>
    <n v="1"/>
  </r>
  <r>
    <n v="3726"/>
    <s v="CA-2013-151512"/>
    <x v="0"/>
    <d v="2013-12-27T00:00:00"/>
    <d v="2014-01-03T00:00:00"/>
    <x v="1"/>
    <s v="SH-19975"/>
    <x v="64"/>
    <x v="1"/>
    <s v="United States"/>
    <s v="Denver"/>
    <x v="22"/>
    <n v="80219"/>
    <x v="1"/>
    <s v="OFF-AP-10000252"/>
    <x v="1"/>
    <s v="Appliances"/>
    <x v="1242"/>
    <n v="18.72"/>
    <n v="2"/>
    <n v="0.2"/>
    <n v="3.51"/>
    <s v="Dec"/>
    <x v="5"/>
    <n v="1"/>
  </r>
  <r>
    <n v="3727"/>
    <s v="CA-2013-165169"/>
    <x v="0"/>
    <d v="2013-06-06T00:00:00"/>
    <d v="2013-06-12T00:00:00"/>
    <x v="1"/>
    <s v="JL-15235"/>
    <x v="538"/>
    <x v="0"/>
    <s v="United States"/>
    <s v="Newark"/>
    <x v="13"/>
    <n v="19711"/>
    <x v="3"/>
    <s v="OFF-ST-10001496"/>
    <x v="1"/>
    <s v="Storage"/>
    <x v="726"/>
    <n v="360.38"/>
    <n v="2"/>
    <n v="0"/>
    <n v="93.698800000000006"/>
    <s v="Jun"/>
    <x v="1"/>
    <n v="1"/>
  </r>
  <r>
    <n v="3728"/>
    <s v="CA-2013-165169"/>
    <x v="0"/>
    <d v="2013-06-06T00:00:00"/>
    <d v="2013-06-12T00:00:00"/>
    <x v="1"/>
    <s v="JL-15235"/>
    <x v="538"/>
    <x v="0"/>
    <s v="United States"/>
    <s v="Newark"/>
    <x v="13"/>
    <n v="19711"/>
    <x v="3"/>
    <s v="OFF-AR-10000122"/>
    <x v="1"/>
    <s v="Art"/>
    <x v="308"/>
    <n v="11.16"/>
    <n v="2"/>
    <n v="0"/>
    <n v="2.7899999999999991"/>
    <s v="Jun"/>
    <x v="1"/>
    <n v="0"/>
  </r>
  <r>
    <n v="3729"/>
    <s v="CA-2013-165169"/>
    <x v="0"/>
    <d v="2013-06-06T00:00:00"/>
    <d v="2013-06-12T00:00:00"/>
    <x v="1"/>
    <s v="JL-15235"/>
    <x v="538"/>
    <x v="0"/>
    <s v="United States"/>
    <s v="Newark"/>
    <x v="13"/>
    <n v="19711"/>
    <x v="3"/>
    <s v="OFF-LA-10000407"/>
    <x v="1"/>
    <s v="Labels"/>
    <x v="1486"/>
    <n v="14.940000000000001"/>
    <n v="3"/>
    <n v="0"/>
    <n v="6.8723999999999998"/>
    <s v="Jun"/>
    <x v="1"/>
    <n v="0"/>
  </r>
  <r>
    <n v="3730"/>
    <s v="CA-2012-109575"/>
    <x v="1"/>
    <d v="2012-09-18T00:00:00"/>
    <d v="2012-09-23T00:00:00"/>
    <x v="1"/>
    <s v="KH-16630"/>
    <x v="175"/>
    <x v="1"/>
    <s v="United States"/>
    <s v="Clinton"/>
    <x v="39"/>
    <n v="20735"/>
    <x v="3"/>
    <s v="OFF-ST-10004950"/>
    <x v="1"/>
    <s v="Storage"/>
    <x v="1000"/>
    <n v="41.96"/>
    <n v="2"/>
    <n v="0"/>
    <n v="7.9724000000000004"/>
    <s v="Sep"/>
    <x v="11"/>
    <n v="1"/>
  </r>
  <r>
    <n v="3731"/>
    <s v="CA-2012-109575"/>
    <x v="1"/>
    <d v="2012-09-18T00:00:00"/>
    <d v="2012-09-23T00:00:00"/>
    <x v="1"/>
    <s v="KH-16630"/>
    <x v="175"/>
    <x v="1"/>
    <s v="United States"/>
    <s v="Clinton"/>
    <x v="39"/>
    <n v="20735"/>
    <x v="3"/>
    <s v="OFF-ST-10004123"/>
    <x v="1"/>
    <s v="Storage"/>
    <x v="72"/>
    <n v="636.86"/>
    <n v="7"/>
    <n v="0"/>
    <n v="0"/>
    <s v="Sep"/>
    <x v="11"/>
    <n v="0"/>
  </r>
  <r>
    <n v="3732"/>
    <s v="CA-2012-109575"/>
    <x v="1"/>
    <d v="2012-09-18T00:00:00"/>
    <d v="2012-09-23T00:00:00"/>
    <x v="1"/>
    <s v="KH-16630"/>
    <x v="175"/>
    <x v="1"/>
    <s v="United States"/>
    <s v="Clinton"/>
    <x v="39"/>
    <n v="20735"/>
    <x v="3"/>
    <s v="TEC-PH-10000730"/>
    <x v="2"/>
    <s v="Phones"/>
    <x v="1559"/>
    <n v="499.99"/>
    <n v="1"/>
    <n v="0"/>
    <n v="129.99740000000003"/>
    <s v="Sep"/>
    <x v="11"/>
    <n v="0"/>
  </r>
  <r>
    <n v="3733"/>
    <s v="CA-2012-109575"/>
    <x v="1"/>
    <d v="2012-09-18T00:00:00"/>
    <d v="2012-09-23T00:00:00"/>
    <x v="1"/>
    <s v="KH-16630"/>
    <x v="175"/>
    <x v="1"/>
    <s v="United States"/>
    <s v="Clinton"/>
    <x v="39"/>
    <n v="20735"/>
    <x v="3"/>
    <s v="TEC-PH-10000895"/>
    <x v="2"/>
    <s v="Phones"/>
    <x v="1128"/>
    <n v="1259.93"/>
    <n v="7"/>
    <n v="0"/>
    <n v="327.58180000000004"/>
    <s v="Sep"/>
    <x v="11"/>
    <n v="0"/>
  </r>
  <r>
    <n v="3734"/>
    <s v="CA-2012-109575"/>
    <x v="1"/>
    <d v="2012-09-18T00:00:00"/>
    <d v="2012-09-23T00:00:00"/>
    <x v="1"/>
    <s v="KH-16630"/>
    <x v="175"/>
    <x v="1"/>
    <s v="United States"/>
    <s v="Clinton"/>
    <x v="39"/>
    <n v="20735"/>
    <x v="3"/>
    <s v="OFF-BI-10000962"/>
    <x v="1"/>
    <s v="Binders"/>
    <x v="1504"/>
    <n v="65.08"/>
    <n v="4"/>
    <n v="0"/>
    <n v="31.889199999999995"/>
    <s v="Sep"/>
    <x v="11"/>
    <n v="0"/>
  </r>
  <r>
    <n v="3735"/>
    <s v="CA-2014-168193"/>
    <x v="3"/>
    <d v="2014-03-07T00:00:00"/>
    <d v="2014-03-12T00:00:00"/>
    <x v="0"/>
    <s v="RM-19750"/>
    <x v="717"/>
    <x v="0"/>
    <s v="United States"/>
    <s v="New York City"/>
    <x v="15"/>
    <n v="10011"/>
    <x v="3"/>
    <s v="OFF-PA-10002254"/>
    <x v="1"/>
    <s v="Paper"/>
    <x v="145"/>
    <n v="26.38"/>
    <n v="1"/>
    <n v="0"/>
    <n v="12.134799999999998"/>
    <s v="Mar"/>
    <x v="42"/>
    <n v="1"/>
  </r>
  <r>
    <n v="3736"/>
    <s v="CA-2014-168193"/>
    <x v="3"/>
    <d v="2014-03-07T00:00:00"/>
    <d v="2014-03-12T00:00:00"/>
    <x v="0"/>
    <s v="RM-19750"/>
    <x v="717"/>
    <x v="0"/>
    <s v="United States"/>
    <s v="New York City"/>
    <x v="15"/>
    <n v="10011"/>
    <x v="3"/>
    <s v="FUR-FU-10002554"/>
    <x v="0"/>
    <s v="Furnishings"/>
    <x v="912"/>
    <n v="71.97"/>
    <n v="3"/>
    <n v="0"/>
    <n v="16.553099999999993"/>
    <s v="Mar"/>
    <x v="42"/>
    <n v="0"/>
  </r>
  <r>
    <n v="3737"/>
    <s v="CA-2013-115476"/>
    <x v="0"/>
    <d v="2013-03-18T00:00:00"/>
    <d v="2013-03-18T00:00:00"/>
    <x v="3"/>
    <s v="VM-21835"/>
    <x v="718"/>
    <x v="0"/>
    <s v="United States"/>
    <s v="Newark"/>
    <x v="13"/>
    <n v="19711"/>
    <x v="3"/>
    <s v="TEC-PH-10000673"/>
    <x v="2"/>
    <s v="Phones"/>
    <x v="1396"/>
    <n v="129.97999999999999"/>
    <n v="2"/>
    <n v="0"/>
    <n v="62.3904"/>
    <s v="Mar"/>
    <x v="17"/>
    <n v="1"/>
  </r>
  <r>
    <n v="3738"/>
    <s v="CA-2013-115476"/>
    <x v="0"/>
    <d v="2013-03-18T00:00:00"/>
    <d v="2013-03-18T00:00:00"/>
    <x v="3"/>
    <s v="VM-21835"/>
    <x v="718"/>
    <x v="0"/>
    <s v="United States"/>
    <s v="Newark"/>
    <x v="13"/>
    <n v="19711"/>
    <x v="3"/>
    <s v="OFF-BI-10000962"/>
    <x v="1"/>
    <s v="Binders"/>
    <x v="1504"/>
    <n v="32.54"/>
    <n v="2"/>
    <n v="0"/>
    <n v="15.944599999999998"/>
    <s v="Mar"/>
    <x v="17"/>
    <n v="0"/>
  </r>
  <r>
    <n v="3739"/>
    <s v="CA-2013-133340"/>
    <x v="0"/>
    <d v="2013-12-10T00:00:00"/>
    <d v="2013-12-14T00:00:00"/>
    <x v="1"/>
    <s v="LH-17155"/>
    <x v="109"/>
    <x v="0"/>
    <s v="United States"/>
    <s v="Jackson"/>
    <x v="12"/>
    <n v="49201"/>
    <x v="2"/>
    <s v="TEC-PH-10003988"/>
    <x v="2"/>
    <s v="Phones"/>
    <x v="47"/>
    <n v="10.9"/>
    <n v="1"/>
    <n v="0"/>
    <n v="3.0520000000000005"/>
    <s v="Dec"/>
    <x v="5"/>
    <n v="1"/>
  </r>
  <r>
    <n v="3740"/>
    <s v="CA-2013-133340"/>
    <x v="0"/>
    <d v="2013-12-10T00:00:00"/>
    <d v="2013-12-14T00:00:00"/>
    <x v="1"/>
    <s v="LH-17155"/>
    <x v="109"/>
    <x v="0"/>
    <s v="United States"/>
    <s v="Jackson"/>
    <x v="12"/>
    <n v="49201"/>
    <x v="2"/>
    <s v="TEC-AC-10001109"/>
    <x v="2"/>
    <s v="Accessories"/>
    <x v="998"/>
    <n v="59.98"/>
    <n v="2"/>
    <n v="0"/>
    <n v="25.191600000000001"/>
    <s v="Dec"/>
    <x v="5"/>
    <n v="0"/>
  </r>
  <r>
    <n v="3741"/>
    <s v="CA-2013-133340"/>
    <x v="0"/>
    <d v="2013-12-10T00:00:00"/>
    <d v="2013-12-14T00:00:00"/>
    <x v="1"/>
    <s v="LH-17155"/>
    <x v="109"/>
    <x v="0"/>
    <s v="United States"/>
    <s v="Jackson"/>
    <x v="12"/>
    <n v="49201"/>
    <x v="2"/>
    <s v="OFF-AP-10002311"/>
    <x v="1"/>
    <s v="Appliances"/>
    <x v="14"/>
    <n v="61.929000000000002"/>
    <n v="1"/>
    <n v="0.1"/>
    <n v="23.395400000000002"/>
    <s v="Dec"/>
    <x v="5"/>
    <n v="0"/>
  </r>
  <r>
    <n v="3742"/>
    <s v="CA-2013-137848"/>
    <x v="0"/>
    <d v="2013-01-15T00:00:00"/>
    <d v="2013-01-21T00:00:00"/>
    <x v="1"/>
    <s v="WB-21850"/>
    <x v="576"/>
    <x v="0"/>
    <s v="United States"/>
    <s v="New York City"/>
    <x v="15"/>
    <n v="10011"/>
    <x v="3"/>
    <s v="OFF-EN-10001137"/>
    <x v="1"/>
    <s v="Envelopes"/>
    <x v="315"/>
    <n v="16.52"/>
    <n v="4"/>
    <n v="0"/>
    <n v="7.5991999999999997"/>
    <s v="Jan"/>
    <x v="12"/>
    <n v="1"/>
  </r>
  <r>
    <n v="3743"/>
    <s v="CA-2013-137848"/>
    <x v="0"/>
    <d v="2013-01-15T00:00:00"/>
    <d v="2013-01-21T00:00:00"/>
    <x v="1"/>
    <s v="WB-21850"/>
    <x v="576"/>
    <x v="0"/>
    <s v="United States"/>
    <s v="New York City"/>
    <x v="15"/>
    <n v="10011"/>
    <x v="3"/>
    <s v="OFF-PA-10004285"/>
    <x v="1"/>
    <s v="Paper"/>
    <x v="1259"/>
    <n v="60.12"/>
    <n v="9"/>
    <n v="0"/>
    <n v="28.857599999999998"/>
    <s v="Jan"/>
    <x v="12"/>
    <n v="0"/>
  </r>
  <r>
    <n v="3744"/>
    <s v="CA-2013-137848"/>
    <x v="0"/>
    <d v="2013-01-15T00:00:00"/>
    <d v="2013-01-21T00:00:00"/>
    <x v="1"/>
    <s v="WB-21850"/>
    <x v="576"/>
    <x v="0"/>
    <s v="United States"/>
    <s v="New York City"/>
    <x v="15"/>
    <n v="10011"/>
    <x v="3"/>
    <s v="OFF-BI-10002225"/>
    <x v="1"/>
    <s v="Binders"/>
    <x v="336"/>
    <n v="49.536000000000001"/>
    <n v="3"/>
    <n v="0.2"/>
    <n v="17.337599999999998"/>
    <s v="Jan"/>
    <x v="12"/>
    <n v="0"/>
  </r>
  <r>
    <n v="3745"/>
    <s v="CA-2011-113047"/>
    <x v="2"/>
    <d v="2011-10-24T00:00:00"/>
    <d v="2011-10-24T00:00:00"/>
    <x v="3"/>
    <s v="AP-10915"/>
    <x v="275"/>
    <x v="0"/>
    <s v="United States"/>
    <s v="Rock Hill"/>
    <x v="20"/>
    <n v="29730"/>
    <x v="0"/>
    <s v="OFF-FA-10002763"/>
    <x v="1"/>
    <s v="Fasteners"/>
    <x v="1411"/>
    <n v="11.850000000000001"/>
    <n v="3"/>
    <n v="0"/>
    <n v="3.7919999999999994"/>
    <s v="Oct"/>
    <x v="18"/>
    <n v="1"/>
  </r>
  <r>
    <n v="3746"/>
    <s v="CA-2013-149979"/>
    <x v="0"/>
    <d v="2013-09-24T00:00:00"/>
    <d v="2013-09-29T00:00:00"/>
    <x v="0"/>
    <s v="RA-19915"/>
    <x v="154"/>
    <x v="0"/>
    <s v="United States"/>
    <s v="Columbus"/>
    <x v="32"/>
    <n v="31907"/>
    <x v="0"/>
    <s v="OFF-ST-10003058"/>
    <x v="1"/>
    <s v="Storage"/>
    <x v="388"/>
    <n v="118.25"/>
    <n v="5"/>
    <n v="0"/>
    <n v="34.292499999999997"/>
    <s v="Sep"/>
    <x v="21"/>
    <n v="1"/>
  </r>
  <r>
    <n v="3747"/>
    <s v="CA-2013-149979"/>
    <x v="0"/>
    <d v="2013-09-24T00:00:00"/>
    <d v="2013-09-29T00:00:00"/>
    <x v="0"/>
    <s v="RA-19915"/>
    <x v="154"/>
    <x v="0"/>
    <s v="United States"/>
    <s v="Columbus"/>
    <x v="32"/>
    <n v="31907"/>
    <x v="0"/>
    <s v="FUR-CH-10002084"/>
    <x v="0"/>
    <s v="Chairs"/>
    <x v="1240"/>
    <n v="368.96999999999997"/>
    <n v="3"/>
    <n v="0"/>
    <n v="81.173400000000001"/>
    <s v="Sep"/>
    <x v="21"/>
    <n v="0"/>
  </r>
  <r>
    <n v="3748"/>
    <s v="CA-2014-161956"/>
    <x v="3"/>
    <d v="2014-08-28T00:00:00"/>
    <d v="2014-08-30T00:00:00"/>
    <x v="0"/>
    <s v="DR-12880"/>
    <x v="112"/>
    <x v="1"/>
    <s v="United States"/>
    <s v="Inglewood"/>
    <x v="1"/>
    <n v="90301"/>
    <x v="1"/>
    <s v="FUR-FU-10002937"/>
    <x v="0"/>
    <s v="Furnishings"/>
    <x v="1051"/>
    <n v="198.46"/>
    <n v="2"/>
    <n v="0"/>
    <n v="99.23"/>
    <s v="Aug"/>
    <x v="43"/>
    <n v="1"/>
  </r>
  <r>
    <n v="3749"/>
    <s v="CA-2014-161956"/>
    <x v="3"/>
    <d v="2014-08-28T00:00:00"/>
    <d v="2014-08-30T00:00:00"/>
    <x v="0"/>
    <s v="DR-12880"/>
    <x v="112"/>
    <x v="1"/>
    <s v="United States"/>
    <s v="Inglewood"/>
    <x v="1"/>
    <n v="90301"/>
    <x v="1"/>
    <s v="OFF-AP-10001242"/>
    <x v="1"/>
    <s v="Appliances"/>
    <x v="1408"/>
    <n v="321.92"/>
    <n v="4"/>
    <n v="0"/>
    <n v="96.575999999999993"/>
    <s v="Aug"/>
    <x v="43"/>
    <n v="0"/>
  </r>
  <r>
    <n v="3750"/>
    <s v="CA-2014-161956"/>
    <x v="3"/>
    <d v="2014-08-28T00:00:00"/>
    <d v="2014-08-30T00:00:00"/>
    <x v="0"/>
    <s v="DR-12880"/>
    <x v="112"/>
    <x v="1"/>
    <s v="United States"/>
    <s v="Inglewood"/>
    <x v="1"/>
    <n v="90301"/>
    <x v="1"/>
    <s v="TEC-CO-10001571"/>
    <x v="2"/>
    <s v="Copiers"/>
    <x v="1554"/>
    <n v="879.98400000000004"/>
    <n v="2"/>
    <n v="0.2"/>
    <n v="329.99400000000003"/>
    <s v="Aug"/>
    <x v="43"/>
    <n v="0"/>
  </r>
  <r>
    <n v="3751"/>
    <s v="CA-2014-161956"/>
    <x v="3"/>
    <d v="2014-08-28T00:00:00"/>
    <d v="2014-08-30T00:00:00"/>
    <x v="0"/>
    <s v="DR-12880"/>
    <x v="112"/>
    <x v="1"/>
    <s v="United States"/>
    <s v="Inglewood"/>
    <x v="1"/>
    <n v="90301"/>
    <x v="1"/>
    <s v="OFF-SU-10002503"/>
    <x v="1"/>
    <s v="Supplies"/>
    <x v="669"/>
    <n v="28.4"/>
    <n v="5"/>
    <n v="0"/>
    <n v="8.2359999999999989"/>
    <s v="Aug"/>
    <x v="43"/>
    <n v="0"/>
  </r>
  <r>
    <n v="3752"/>
    <s v="CA-2014-161956"/>
    <x v="3"/>
    <d v="2014-08-28T00:00:00"/>
    <d v="2014-08-30T00:00:00"/>
    <x v="0"/>
    <s v="DR-12880"/>
    <x v="112"/>
    <x v="1"/>
    <s v="United States"/>
    <s v="Inglewood"/>
    <x v="1"/>
    <n v="90301"/>
    <x v="1"/>
    <s v="FUR-CH-10004886"/>
    <x v="0"/>
    <s v="Chairs"/>
    <x v="366"/>
    <n v="230.28000000000003"/>
    <n v="3"/>
    <n v="0.2"/>
    <n v="23.027999999999992"/>
    <s v="Aug"/>
    <x v="43"/>
    <n v="0"/>
  </r>
  <r>
    <n v="3753"/>
    <s v="CA-2014-161956"/>
    <x v="3"/>
    <d v="2014-08-28T00:00:00"/>
    <d v="2014-08-30T00:00:00"/>
    <x v="0"/>
    <s v="DR-12880"/>
    <x v="112"/>
    <x v="1"/>
    <s v="United States"/>
    <s v="Inglewood"/>
    <x v="1"/>
    <n v="90301"/>
    <x v="1"/>
    <s v="OFF-PA-10001289"/>
    <x v="1"/>
    <s v="Paper"/>
    <x v="952"/>
    <n v="116.28"/>
    <n v="3"/>
    <n v="0"/>
    <n v="56.977199999999996"/>
    <s v="Aug"/>
    <x v="43"/>
    <n v="0"/>
  </r>
  <r>
    <n v="3754"/>
    <s v="CA-2014-161956"/>
    <x v="3"/>
    <d v="2014-08-28T00:00:00"/>
    <d v="2014-08-30T00:00:00"/>
    <x v="0"/>
    <s v="DR-12880"/>
    <x v="112"/>
    <x v="1"/>
    <s v="United States"/>
    <s v="Inglewood"/>
    <x v="1"/>
    <n v="90301"/>
    <x v="1"/>
    <s v="OFF-BI-10003650"/>
    <x v="1"/>
    <s v="Binders"/>
    <x v="115"/>
    <n v="841.5680000000001"/>
    <n v="2"/>
    <n v="0.2"/>
    <n v="294.54879999999991"/>
    <s v="Aug"/>
    <x v="43"/>
    <n v="0"/>
  </r>
  <r>
    <n v="3755"/>
    <s v="CA-2014-161956"/>
    <x v="3"/>
    <d v="2014-08-28T00:00:00"/>
    <d v="2014-08-30T00:00:00"/>
    <x v="0"/>
    <s v="DR-12880"/>
    <x v="112"/>
    <x v="1"/>
    <s v="United States"/>
    <s v="Inglewood"/>
    <x v="1"/>
    <n v="90301"/>
    <x v="1"/>
    <s v="OFF-ST-10001370"/>
    <x v="1"/>
    <s v="Storage"/>
    <x v="1023"/>
    <n v="354.90000000000003"/>
    <n v="5"/>
    <n v="0"/>
    <n v="17.744999999999962"/>
    <s v="Aug"/>
    <x v="43"/>
    <n v="0"/>
  </r>
  <r>
    <n v="3756"/>
    <s v="CA-2013-116799"/>
    <x v="0"/>
    <d v="2013-03-04T00:00:00"/>
    <d v="2013-03-07T00:00:00"/>
    <x v="2"/>
    <s v="JG-15310"/>
    <x v="684"/>
    <x v="1"/>
    <s v="United States"/>
    <s v="Odessa"/>
    <x v="5"/>
    <n v="79762"/>
    <x v="2"/>
    <s v="OFF-PA-10001892"/>
    <x v="1"/>
    <s v="Paper"/>
    <x v="815"/>
    <n v="42.783999999999999"/>
    <n v="7"/>
    <n v="0.2"/>
    <n v="15.509199999999998"/>
    <s v="Mar"/>
    <x v="17"/>
    <n v="1"/>
  </r>
  <r>
    <n v="3757"/>
    <s v="CA-2013-116799"/>
    <x v="0"/>
    <d v="2013-03-04T00:00:00"/>
    <d v="2013-03-07T00:00:00"/>
    <x v="2"/>
    <s v="JG-15310"/>
    <x v="684"/>
    <x v="1"/>
    <s v="United States"/>
    <s v="Odessa"/>
    <x v="5"/>
    <n v="79762"/>
    <x v="2"/>
    <s v="FUR-CH-10004983"/>
    <x v="0"/>
    <s v="Chairs"/>
    <x v="1560"/>
    <n v="563.42999999999984"/>
    <n v="5"/>
    <n v="0.3"/>
    <n v="-56.343000000000018"/>
    <s v="Mar"/>
    <x v="17"/>
    <n v="0"/>
  </r>
  <r>
    <n v="3758"/>
    <s v="CA-2013-111283"/>
    <x v="0"/>
    <d v="2013-03-01T00:00:00"/>
    <d v="2013-03-05T00:00:00"/>
    <x v="1"/>
    <s v="LC-16870"/>
    <x v="48"/>
    <x v="0"/>
    <s v="United States"/>
    <s v="Newark"/>
    <x v="24"/>
    <n v="43055"/>
    <x v="3"/>
    <s v="OFF-AR-10001615"/>
    <x v="1"/>
    <s v="Art"/>
    <x v="1479"/>
    <n v="111.104"/>
    <n v="7"/>
    <n v="0.2"/>
    <n v="8.3328000000000024"/>
    <s v="Mar"/>
    <x v="17"/>
    <n v="1"/>
  </r>
  <r>
    <n v="3759"/>
    <s v="CA-2012-167745"/>
    <x v="1"/>
    <d v="2012-09-18T00:00:00"/>
    <d v="2012-09-23T00:00:00"/>
    <x v="1"/>
    <s v="GB-14530"/>
    <x v="334"/>
    <x v="1"/>
    <s v="United States"/>
    <s v="Los Angeles"/>
    <x v="1"/>
    <n v="90049"/>
    <x v="1"/>
    <s v="OFF-AR-10003602"/>
    <x v="1"/>
    <s v="Art"/>
    <x v="239"/>
    <n v="11.68"/>
    <n v="2"/>
    <n v="0"/>
    <n v="5.4895999999999994"/>
    <s v="Sep"/>
    <x v="11"/>
    <n v="1"/>
  </r>
  <r>
    <n v="3760"/>
    <s v="CA-2012-167745"/>
    <x v="1"/>
    <d v="2012-09-18T00:00:00"/>
    <d v="2012-09-23T00:00:00"/>
    <x v="1"/>
    <s v="GB-14530"/>
    <x v="334"/>
    <x v="1"/>
    <s v="United States"/>
    <s v="Los Angeles"/>
    <x v="1"/>
    <n v="90049"/>
    <x v="1"/>
    <s v="OFF-SU-10004782"/>
    <x v="1"/>
    <s v="Supplies"/>
    <x v="1548"/>
    <n v="16.899999999999999"/>
    <n v="2"/>
    <n v="0"/>
    <n v="5.0699999999999985"/>
    <s v="Sep"/>
    <x v="11"/>
    <n v="0"/>
  </r>
  <r>
    <n v="3761"/>
    <s v="CA-2012-167745"/>
    <x v="1"/>
    <d v="2012-09-18T00:00:00"/>
    <d v="2012-09-23T00:00:00"/>
    <x v="1"/>
    <s v="GB-14530"/>
    <x v="334"/>
    <x v="1"/>
    <s v="United States"/>
    <s v="Los Angeles"/>
    <x v="1"/>
    <n v="90049"/>
    <x v="1"/>
    <s v="FUR-FU-10001591"/>
    <x v="0"/>
    <s v="Furnishings"/>
    <x v="1101"/>
    <n v="24.4"/>
    <n v="2"/>
    <n v="0"/>
    <n v="10.248000000000001"/>
    <s v="Sep"/>
    <x v="11"/>
    <n v="0"/>
  </r>
  <r>
    <n v="3762"/>
    <s v="CA-2014-104577"/>
    <x v="3"/>
    <d v="2014-05-13T00:00:00"/>
    <d v="2014-05-18T00:00:00"/>
    <x v="1"/>
    <s v="CK-12205"/>
    <x v="237"/>
    <x v="0"/>
    <s v="United States"/>
    <s v="Everett"/>
    <x v="31"/>
    <n v="2149"/>
    <x v="3"/>
    <s v="OFF-PA-10000659"/>
    <x v="1"/>
    <s v="Paper"/>
    <x v="1286"/>
    <n v="87.6"/>
    <n v="5"/>
    <n v="0"/>
    <n v="42.047999999999995"/>
    <s v="May"/>
    <x v="24"/>
    <n v="1"/>
  </r>
  <r>
    <n v="3763"/>
    <s v="CA-2013-156251"/>
    <x v="0"/>
    <d v="2013-08-14T00:00:00"/>
    <d v="2013-08-19T00:00:00"/>
    <x v="0"/>
    <s v="TS-21160"/>
    <x v="378"/>
    <x v="1"/>
    <s v="United States"/>
    <s v="West Allis"/>
    <x v="6"/>
    <n v="53214"/>
    <x v="2"/>
    <s v="FUR-BO-10001337"/>
    <x v="0"/>
    <s v="Bookcases"/>
    <x v="425"/>
    <n v="241.96"/>
    <n v="2"/>
    <n v="0"/>
    <n v="24.195999999999998"/>
    <s v="Aug"/>
    <x v="28"/>
    <n v="1"/>
  </r>
  <r>
    <n v="3764"/>
    <s v="CA-2013-156251"/>
    <x v="0"/>
    <d v="2013-08-14T00:00:00"/>
    <d v="2013-08-19T00:00:00"/>
    <x v="0"/>
    <s v="TS-21160"/>
    <x v="378"/>
    <x v="1"/>
    <s v="United States"/>
    <s v="West Allis"/>
    <x v="6"/>
    <n v="53214"/>
    <x v="2"/>
    <s v="OFF-BI-10003529"/>
    <x v="1"/>
    <s v="Binders"/>
    <x v="788"/>
    <n v="8.52"/>
    <n v="3"/>
    <n v="0"/>
    <n v="4.1747999999999994"/>
    <s v="Aug"/>
    <x v="28"/>
    <n v="0"/>
  </r>
  <r>
    <n v="3765"/>
    <s v="CA-2014-125878"/>
    <x v="3"/>
    <d v="2014-02-26T00:00:00"/>
    <d v="2014-03-03T00:00:00"/>
    <x v="1"/>
    <s v="MH-18025"/>
    <x v="659"/>
    <x v="0"/>
    <s v="United States"/>
    <s v="Chicago"/>
    <x v="10"/>
    <n v="60623"/>
    <x v="2"/>
    <s v="OFF-BI-10002609"/>
    <x v="1"/>
    <s v="Binders"/>
    <x v="98"/>
    <n v="1.7879999999999996"/>
    <n v="3"/>
    <n v="0.8"/>
    <n v="-3.0396000000000001"/>
    <s v="Feb"/>
    <x v="31"/>
    <n v="1"/>
  </r>
  <r>
    <n v="3766"/>
    <s v="CA-2013-163153"/>
    <x v="0"/>
    <d v="2013-03-22T00:00:00"/>
    <d v="2013-03-26T00:00:00"/>
    <x v="1"/>
    <s v="DM-12955"/>
    <x v="678"/>
    <x v="1"/>
    <s v="United States"/>
    <s v="Houston"/>
    <x v="5"/>
    <n v="77036"/>
    <x v="2"/>
    <s v="FUR-TA-10004767"/>
    <x v="0"/>
    <s v="Tables"/>
    <x v="1147"/>
    <n v="99.372"/>
    <n v="2"/>
    <n v="0.3"/>
    <n v="-1.4196000000000097"/>
    <s v="Mar"/>
    <x v="17"/>
    <n v="1"/>
  </r>
  <r>
    <n v="3767"/>
    <s v="CA-2013-163153"/>
    <x v="0"/>
    <d v="2013-03-22T00:00:00"/>
    <d v="2013-03-26T00:00:00"/>
    <x v="1"/>
    <s v="DM-12955"/>
    <x v="678"/>
    <x v="1"/>
    <s v="United States"/>
    <s v="Houston"/>
    <x v="5"/>
    <n v="77036"/>
    <x v="2"/>
    <s v="OFF-AR-10001868"/>
    <x v="1"/>
    <s v="Art"/>
    <x v="59"/>
    <n v="1.3440000000000001"/>
    <n v="1"/>
    <n v="0.2"/>
    <n v="0.504"/>
    <s v="Mar"/>
    <x v="17"/>
    <n v="0"/>
  </r>
  <r>
    <n v="3768"/>
    <s v="CA-2012-103205"/>
    <x v="1"/>
    <d v="2012-12-08T00:00:00"/>
    <d v="2012-12-10T00:00:00"/>
    <x v="0"/>
    <s v="JJ-15760"/>
    <x v="342"/>
    <x v="2"/>
    <s v="United States"/>
    <s v="Houston"/>
    <x v="5"/>
    <n v="77036"/>
    <x v="2"/>
    <s v="TEC-PH-10004896"/>
    <x v="2"/>
    <s v="Phones"/>
    <x v="172"/>
    <n v="119.96000000000001"/>
    <n v="5"/>
    <n v="0.2"/>
    <n v="11.996000000000002"/>
    <s v="Dec"/>
    <x v="14"/>
    <n v="1"/>
  </r>
  <r>
    <n v="3769"/>
    <s v="CA-2011-153913"/>
    <x v="2"/>
    <d v="2011-12-16T00:00:00"/>
    <d v="2011-12-20T00:00:00"/>
    <x v="0"/>
    <s v="KB-16585"/>
    <x v="10"/>
    <x v="1"/>
    <s v="United States"/>
    <s v="Hialeah"/>
    <x v="2"/>
    <n v="33012"/>
    <x v="0"/>
    <s v="FUR-CH-10000988"/>
    <x v="0"/>
    <s v="Chairs"/>
    <x v="1132"/>
    <n v="1013.8320000000001"/>
    <n v="9"/>
    <n v="0.2"/>
    <n v="101.38319999999999"/>
    <s v="Dec"/>
    <x v="20"/>
    <n v="1"/>
  </r>
  <r>
    <n v="3770"/>
    <s v="CA-2011-153913"/>
    <x v="2"/>
    <d v="2011-12-16T00:00:00"/>
    <d v="2011-12-20T00:00:00"/>
    <x v="0"/>
    <s v="KB-16585"/>
    <x v="10"/>
    <x v="1"/>
    <s v="United States"/>
    <s v="Hialeah"/>
    <x v="2"/>
    <n v="33012"/>
    <x v="0"/>
    <s v="OFF-FA-10000490"/>
    <x v="1"/>
    <s v="Fasteners"/>
    <x v="307"/>
    <n v="1.984"/>
    <n v="2"/>
    <n v="0.2"/>
    <n v="0.66959999999999997"/>
    <s v="Dec"/>
    <x v="20"/>
    <n v="0"/>
  </r>
  <r>
    <n v="3771"/>
    <s v="CA-2013-155530"/>
    <x v="0"/>
    <d v="2013-12-18T00:00:00"/>
    <d v="2013-12-22T00:00:00"/>
    <x v="1"/>
    <s v="CM-12160"/>
    <x v="380"/>
    <x v="0"/>
    <s v="United States"/>
    <s v="San Francisco"/>
    <x v="1"/>
    <n v="94122"/>
    <x v="1"/>
    <s v="FUR-TA-10004256"/>
    <x v="0"/>
    <s v="Tables"/>
    <x v="484"/>
    <n v="2003.52"/>
    <n v="6"/>
    <n v="0.2"/>
    <n v="-325.57200000000023"/>
    <s v="Dec"/>
    <x v="5"/>
    <n v="1"/>
  </r>
  <r>
    <n v="3772"/>
    <s v="US-2013-101196"/>
    <x v="0"/>
    <d v="2013-05-13T00:00:00"/>
    <d v="2013-05-18T00:00:00"/>
    <x v="1"/>
    <s v="FM-14215"/>
    <x v="524"/>
    <x v="1"/>
    <s v="United States"/>
    <s v="Philadelphia"/>
    <x v="9"/>
    <n v="19140"/>
    <x v="3"/>
    <s v="OFF-ST-10004804"/>
    <x v="1"/>
    <s v="Storage"/>
    <x v="230"/>
    <n v="82.367999999999995"/>
    <n v="2"/>
    <n v="0.2"/>
    <n v="-19.562399999999997"/>
    <s v="May"/>
    <x v="35"/>
    <n v="1"/>
  </r>
  <r>
    <n v="3773"/>
    <s v="CA-2011-115357"/>
    <x v="2"/>
    <d v="2011-08-06T00:00:00"/>
    <d v="2011-08-11T00:00:00"/>
    <x v="0"/>
    <s v="RF-19735"/>
    <x v="288"/>
    <x v="0"/>
    <s v="United States"/>
    <s v="Columbia"/>
    <x v="20"/>
    <n v="29203"/>
    <x v="0"/>
    <s v="TEC-AC-10000023"/>
    <x v="2"/>
    <s v="Accessories"/>
    <x v="900"/>
    <n v="62.91"/>
    <n v="3"/>
    <n v="0"/>
    <n v="22.647599999999997"/>
    <s v="Aug"/>
    <x v="9"/>
    <n v="1"/>
  </r>
  <r>
    <n v="3774"/>
    <s v="US-2011-102715"/>
    <x v="2"/>
    <d v="2011-04-11T00:00:00"/>
    <d v="2011-04-13T00:00:00"/>
    <x v="0"/>
    <s v="JK-15370"/>
    <x v="271"/>
    <x v="0"/>
    <s v="United States"/>
    <s v="Miami"/>
    <x v="2"/>
    <n v="33180"/>
    <x v="0"/>
    <s v="OFF-FA-10001332"/>
    <x v="1"/>
    <s v="Fasteners"/>
    <x v="1561"/>
    <n v="6.911999999999999"/>
    <n v="3"/>
    <n v="0.2"/>
    <n v="2.3327999999999998"/>
    <s v="Apr"/>
    <x v="41"/>
    <n v="1"/>
  </r>
  <r>
    <n v="3775"/>
    <s v="US-2011-102715"/>
    <x v="2"/>
    <d v="2011-04-11T00:00:00"/>
    <d v="2011-04-13T00:00:00"/>
    <x v="0"/>
    <s v="JK-15370"/>
    <x v="271"/>
    <x v="0"/>
    <s v="United States"/>
    <s v="Miami"/>
    <x v="2"/>
    <n v="33180"/>
    <x v="0"/>
    <s v="TEC-AC-10002001"/>
    <x v="2"/>
    <s v="Accessories"/>
    <x v="262"/>
    <n v="383.97600000000006"/>
    <n v="3"/>
    <n v="0.2"/>
    <n v="81.59490000000001"/>
    <s v="Apr"/>
    <x v="41"/>
    <n v="0"/>
  </r>
  <r>
    <n v="3776"/>
    <s v="US-2011-102715"/>
    <x v="2"/>
    <d v="2011-04-11T00:00:00"/>
    <d v="2011-04-13T00:00:00"/>
    <x v="0"/>
    <s v="JK-15370"/>
    <x v="271"/>
    <x v="0"/>
    <s v="United States"/>
    <s v="Miami"/>
    <x v="2"/>
    <n v="33180"/>
    <x v="0"/>
    <s v="OFF-PA-10000029"/>
    <x v="1"/>
    <s v="Paper"/>
    <x v="803"/>
    <n v="10.368000000000002"/>
    <n v="2"/>
    <n v="0.2"/>
    <n v="3.6288"/>
    <s v="Apr"/>
    <x v="41"/>
    <n v="0"/>
  </r>
  <r>
    <n v="3777"/>
    <s v="US-2011-102715"/>
    <x v="2"/>
    <d v="2011-04-11T00:00:00"/>
    <d v="2011-04-13T00:00:00"/>
    <x v="0"/>
    <s v="JK-15370"/>
    <x v="271"/>
    <x v="0"/>
    <s v="United States"/>
    <s v="Miami"/>
    <x v="2"/>
    <n v="33180"/>
    <x v="0"/>
    <s v="TEC-AC-10001874"/>
    <x v="2"/>
    <s v="Accessories"/>
    <x v="1562"/>
    <n v="335.94400000000002"/>
    <n v="7"/>
    <n v="0.2"/>
    <n v="41.992999999999995"/>
    <s v="Apr"/>
    <x v="41"/>
    <n v="0"/>
  </r>
  <r>
    <n v="3778"/>
    <s v="CA-2012-107937"/>
    <x v="1"/>
    <d v="2012-05-03T00:00:00"/>
    <d v="2012-05-08T00:00:00"/>
    <x v="1"/>
    <s v="JB-16045"/>
    <x v="674"/>
    <x v="2"/>
    <s v="United States"/>
    <s v="Chula Vista"/>
    <x v="1"/>
    <n v="91911"/>
    <x v="1"/>
    <s v="FUR-FU-10002298"/>
    <x v="0"/>
    <s v="Furnishings"/>
    <x v="1296"/>
    <n v="665.88"/>
    <n v="6"/>
    <n v="0"/>
    <n v="106.54079999999999"/>
    <s v="May"/>
    <x v="33"/>
    <n v="1"/>
  </r>
  <r>
    <n v="3779"/>
    <s v="US-2014-148768"/>
    <x v="3"/>
    <d v="2014-12-01T00:00:00"/>
    <d v="2014-12-03T00:00:00"/>
    <x v="0"/>
    <s v="PN-18775"/>
    <x v="43"/>
    <x v="2"/>
    <s v="United States"/>
    <s v="Miami"/>
    <x v="2"/>
    <n v="33180"/>
    <x v="0"/>
    <s v="TEC-PH-10002564"/>
    <x v="2"/>
    <s v="Phones"/>
    <x v="976"/>
    <n v="71.975999999999999"/>
    <n v="3"/>
    <n v="0.2"/>
    <n v="8.9969999999999892"/>
    <s v="Dec"/>
    <x v="22"/>
    <n v="1"/>
  </r>
  <r>
    <n v="3780"/>
    <s v="CA-2014-118521"/>
    <x v="3"/>
    <d v="2014-02-17T00:00:00"/>
    <d v="2014-02-21T00:00:00"/>
    <x v="1"/>
    <s v="LF-17185"/>
    <x v="166"/>
    <x v="0"/>
    <s v="United States"/>
    <s v="New York City"/>
    <x v="15"/>
    <n v="10035"/>
    <x v="3"/>
    <s v="OFF-PA-10003465"/>
    <x v="1"/>
    <s v="Paper"/>
    <x v="418"/>
    <n v="37.94"/>
    <n v="2"/>
    <n v="0"/>
    <n v="18.211199999999998"/>
    <s v="Feb"/>
    <x v="31"/>
    <n v="1"/>
  </r>
  <r>
    <n v="3781"/>
    <s v="CA-2011-149643"/>
    <x v="2"/>
    <d v="2011-11-16T00:00:00"/>
    <d v="2011-11-20T00:00:00"/>
    <x v="1"/>
    <s v="RH-19510"/>
    <x v="563"/>
    <x v="2"/>
    <s v="United States"/>
    <s v="Manhattan"/>
    <x v="41"/>
    <n v="66502"/>
    <x v="2"/>
    <s v="TEC-PH-10000038"/>
    <x v="2"/>
    <s v="Phones"/>
    <x v="1056"/>
    <n v="273.95999999999998"/>
    <n v="2"/>
    <n v="0"/>
    <n v="10.958399999999983"/>
    <s v="Nov"/>
    <x v="7"/>
    <n v="1"/>
  </r>
  <r>
    <n v="3782"/>
    <s v="CA-2012-135314"/>
    <x v="1"/>
    <d v="2012-07-09T00:00:00"/>
    <d v="2012-07-14T00:00:00"/>
    <x v="0"/>
    <s v="MC-17575"/>
    <x v="430"/>
    <x v="0"/>
    <s v="United States"/>
    <s v="Philadelphia"/>
    <x v="9"/>
    <n v="19120"/>
    <x v="3"/>
    <s v="TEC-PH-10003072"/>
    <x v="2"/>
    <s v="Phones"/>
    <x v="1310"/>
    <n v="269.98199999999997"/>
    <n v="3"/>
    <n v="0.4"/>
    <n v="40.497299999999996"/>
    <s v="Jul"/>
    <x v="38"/>
    <n v="1"/>
  </r>
  <r>
    <n v="3783"/>
    <s v="CA-2014-165204"/>
    <x v="3"/>
    <d v="2014-11-14T00:00:00"/>
    <d v="2014-11-17T00:00:00"/>
    <x v="0"/>
    <s v="MN-17935"/>
    <x v="438"/>
    <x v="0"/>
    <s v="United States"/>
    <s v="Memphis"/>
    <x v="18"/>
    <n v="38109"/>
    <x v="0"/>
    <s v="OFF-PA-10003424"/>
    <x v="1"/>
    <s v="Paper"/>
    <x v="1081"/>
    <n v="8.9039999999999999"/>
    <n v="3"/>
    <n v="0.2"/>
    <n v="3.3389999999999995"/>
    <s v="Nov"/>
    <x v="23"/>
    <n v="1"/>
  </r>
  <r>
    <n v="3784"/>
    <s v="CA-2014-165204"/>
    <x v="3"/>
    <d v="2014-11-14T00:00:00"/>
    <d v="2014-11-17T00:00:00"/>
    <x v="0"/>
    <s v="MN-17935"/>
    <x v="438"/>
    <x v="0"/>
    <s v="United States"/>
    <s v="Memphis"/>
    <x v="18"/>
    <n v="38109"/>
    <x v="0"/>
    <s v="OFF-ST-10003716"/>
    <x v="1"/>
    <s v="Storage"/>
    <x v="889"/>
    <n v="720.06400000000008"/>
    <n v="4"/>
    <n v="0.2"/>
    <n v="-63.005600000000015"/>
    <s v="Nov"/>
    <x v="23"/>
    <n v="0"/>
  </r>
  <r>
    <n v="3785"/>
    <s v="CA-2014-125752"/>
    <x v="3"/>
    <d v="2014-08-01T00:00:00"/>
    <d v="2014-08-05T00:00:00"/>
    <x v="1"/>
    <s v="EH-14125"/>
    <x v="258"/>
    <x v="2"/>
    <s v="United States"/>
    <s v="Fort Lauderdale"/>
    <x v="2"/>
    <n v="33311"/>
    <x v="0"/>
    <s v="TEC-AC-10003590"/>
    <x v="2"/>
    <s v="Accessories"/>
    <x v="1093"/>
    <n v="41.424000000000007"/>
    <n v="2"/>
    <n v="0.2"/>
    <n v="8.2847999999999971"/>
    <s v="Aug"/>
    <x v="43"/>
    <n v="1"/>
  </r>
  <r>
    <n v="3786"/>
    <s v="CA-2014-112487"/>
    <x v="3"/>
    <d v="2014-12-27T00:00:00"/>
    <d v="2014-12-31T00:00:00"/>
    <x v="1"/>
    <s v="TC-21535"/>
    <x v="426"/>
    <x v="2"/>
    <s v="United States"/>
    <s v="Columbus"/>
    <x v="24"/>
    <n v="43229"/>
    <x v="3"/>
    <s v="OFF-BI-10000494"/>
    <x v="1"/>
    <s v="Binders"/>
    <x v="1563"/>
    <n v="3.1320000000000001"/>
    <n v="2"/>
    <n v="0.7"/>
    <n v="-2.6099999999999994"/>
    <s v="Dec"/>
    <x v="22"/>
    <n v="1"/>
  </r>
  <r>
    <n v="3787"/>
    <s v="CA-2013-144218"/>
    <x v="0"/>
    <d v="2013-11-01T00:00:00"/>
    <d v="2013-11-05T00:00:00"/>
    <x v="1"/>
    <s v="JD-15895"/>
    <x v="63"/>
    <x v="1"/>
    <s v="United States"/>
    <s v="Los Angeles"/>
    <x v="1"/>
    <n v="90045"/>
    <x v="1"/>
    <s v="OFF-ST-10002615"/>
    <x v="1"/>
    <s v="Storage"/>
    <x v="1427"/>
    <n v="1085.42"/>
    <n v="7"/>
    <n v="0"/>
    <n v="282.20920000000001"/>
    <s v="Nov"/>
    <x v="0"/>
    <n v="1"/>
  </r>
  <r>
    <n v="3788"/>
    <s v="CA-2013-169971"/>
    <x v="0"/>
    <d v="2013-09-05T00:00:00"/>
    <d v="2013-09-10T00:00:00"/>
    <x v="1"/>
    <s v="IL-15100"/>
    <x v="582"/>
    <x v="0"/>
    <s v="United States"/>
    <s v="Houston"/>
    <x v="5"/>
    <n v="77041"/>
    <x v="2"/>
    <s v="OFF-AR-10002804"/>
    <x v="1"/>
    <s v="Art"/>
    <x v="279"/>
    <n v="3.9119999999999999"/>
    <n v="1"/>
    <n v="0.2"/>
    <n v="1.0269000000000001"/>
    <s v="Sep"/>
    <x v="21"/>
    <n v="1"/>
  </r>
  <r>
    <n v="3789"/>
    <s v="CA-2013-169971"/>
    <x v="0"/>
    <d v="2013-09-05T00:00:00"/>
    <d v="2013-09-10T00:00:00"/>
    <x v="1"/>
    <s v="IL-15100"/>
    <x v="582"/>
    <x v="0"/>
    <s v="United States"/>
    <s v="Houston"/>
    <x v="5"/>
    <n v="77041"/>
    <x v="2"/>
    <s v="OFF-AR-10001044"/>
    <x v="1"/>
    <s v="Art"/>
    <x v="1042"/>
    <n v="62.376000000000005"/>
    <n v="3"/>
    <n v="0.2"/>
    <n v="7.0172999999999952"/>
    <s v="Sep"/>
    <x v="21"/>
    <n v="0"/>
  </r>
  <r>
    <n v="3790"/>
    <s v="US-2013-133508"/>
    <x v="0"/>
    <d v="2013-04-18T00:00:00"/>
    <d v="2013-04-22T00:00:00"/>
    <x v="1"/>
    <s v="SW-20350"/>
    <x v="680"/>
    <x v="2"/>
    <s v="United States"/>
    <s v="Omaha"/>
    <x v="8"/>
    <n v="68104"/>
    <x v="2"/>
    <s v="OFF-FA-10000134"/>
    <x v="1"/>
    <s v="Fasteners"/>
    <x v="194"/>
    <n v="29.049999999999997"/>
    <n v="5"/>
    <n v="0"/>
    <n v="9.0054999999999996"/>
    <s v="Apr"/>
    <x v="25"/>
    <n v="1"/>
  </r>
  <r>
    <n v="3791"/>
    <s v="CA-2011-107139"/>
    <x v="2"/>
    <d v="2011-07-05T00:00:00"/>
    <d v="2011-07-11T00:00:00"/>
    <x v="1"/>
    <s v="DP-13390"/>
    <x v="503"/>
    <x v="2"/>
    <s v="United States"/>
    <s v="Los Angeles"/>
    <x v="1"/>
    <n v="90004"/>
    <x v="1"/>
    <s v="OFF-BI-10001670"/>
    <x v="1"/>
    <s v="Binders"/>
    <x v="438"/>
    <n v="180.96000000000004"/>
    <n v="6"/>
    <n v="0.2"/>
    <n v="67.86"/>
    <s v="Jul"/>
    <x v="39"/>
    <n v="1"/>
  </r>
  <r>
    <n v="3792"/>
    <s v="CA-2012-111325"/>
    <x v="1"/>
    <d v="2012-02-27T00:00:00"/>
    <d v="2012-02-28T00:00:00"/>
    <x v="2"/>
    <s v="BT-11395"/>
    <x v="387"/>
    <x v="1"/>
    <s v="United States"/>
    <s v="Altoona"/>
    <x v="9"/>
    <n v="16602"/>
    <x v="3"/>
    <s v="OFF-BI-10000343"/>
    <x v="1"/>
    <s v="Binders"/>
    <x v="184"/>
    <n v="4.4190000000000005"/>
    <n v="3"/>
    <n v="0.7"/>
    <n v="-3.3879000000000001"/>
    <s v="Feb"/>
    <x v="36"/>
    <n v="1"/>
  </r>
  <r>
    <n v="3793"/>
    <s v="CA-2012-111325"/>
    <x v="1"/>
    <d v="2012-02-27T00:00:00"/>
    <d v="2012-02-28T00:00:00"/>
    <x v="2"/>
    <s v="BT-11395"/>
    <x v="387"/>
    <x v="1"/>
    <s v="United States"/>
    <s v="Altoona"/>
    <x v="9"/>
    <n v="16602"/>
    <x v="3"/>
    <s v="OFF-AR-10002257"/>
    <x v="1"/>
    <s v="Art"/>
    <x v="1191"/>
    <n v="16.032"/>
    <n v="6"/>
    <n v="0.2"/>
    <n v="2.2043999999999979"/>
    <s v="Feb"/>
    <x v="36"/>
    <n v="0"/>
  </r>
  <r>
    <n v="3794"/>
    <s v="CA-2012-163762"/>
    <x v="1"/>
    <d v="2012-11-27T00:00:00"/>
    <d v="2012-12-01T00:00:00"/>
    <x v="1"/>
    <s v="JE-15475"/>
    <x v="188"/>
    <x v="0"/>
    <s v="United States"/>
    <s v="New York City"/>
    <x v="15"/>
    <n v="10024"/>
    <x v="3"/>
    <s v="OFF-AR-10001915"/>
    <x v="1"/>
    <s v="Art"/>
    <x v="1048"/>
    <n v="29.79"/>
    <n v="3"/>
    <n v="0"/>
    <n v="12.511800000000001"/>
    <s v="Nov"/>
    <x v="6"/>
    <n v="1"/>
  </r>
  <r>
    <n v="3795"/>
    <s v="US-2011-117163"/>
    <x v="2"/>
    <d v="2011-01-28T00:00:00"/>
    <d v="2011-02-03T00:00:00"/>
    <x v="1"/>
    <s v="EJ-13720"/>
    <x v="719"/>
    <x v="0"/>
    <s v="United States"/>
    <s v="San Diego"/>
    <x v="1"/>
    <n v="92037"/>
    <x v="1"/>
    <s v="OFF-ST-10003692"/>
    <x v="1"/>
    <s v="Storage"/>
    <x v="1253"/>
    <n v="57.23"/>
    <n v="1"/>
    <n v="0"/>
    <n v="14.307499999999997"/>
    <s v="Jan"/>
    <x v="46"/>
    <n v="1"/>
  </r>
  <r>
    <n v="3796"/>
    <s v="US-2011-117163"/>
    <x v="2"/>
    <d v="2011-01-28T00:00:00"/>
    <d v="2011-02-03T00:00:00"/>
    <x v="1"/>
    <s v="EJ-13720"/>
    <x v="719"/>
    <x v="0"/>
    <s v="United States"/>
    <s v="San Diego"/>
    <x v="1"/>
    <n v="92037"/>
    <x v="1"/>
    <s v="FUR-TA-10003469"/>
    <x v="0"/>
    <s v="Tables"/>
    <x v="1564"/>
    <n v="333"/>
    <n v="3"/>
    <n v="0.2"/>
    <n v="-16.649999999999991"/>
    <s v="Jan"/>
    <x v="46"/>
    <n v="0"/>
  </r>
  <r>
    <n v="3797"/>
    <s v="US-2011-117163"/>
    <x v="2"/>
    <d v="2011-01-28T00:00:00"/>
    <d v="2011-02-03T00:00:00"/>
    <x v="1"/>
    <s v="EJ-13720"/>
    <x v="719"/>
    <x v="0"/>
    <s v="United States"/>
    <s v="San Diego"/>
    <x v="1"/>
    <n v="92037"/>
    <x v="1"/>
    <s v="OFF-AR-10003179"/>
    <x v="1"/>
    <s v="Art"/>
    <x v="1565"/>
    <n v="36.44"/>
    <n v="4"/>
    <n v="0"/>
    <n v="12.025199999999998"/>
    <s v="Jan"/>
    <x v="46"/>
    <n v="0"/>
  </r>
  <r>
    <n v="3798"/>
    <s v="CA-2014-121314"/>
    <x v="3"/>
    <d v="2014-09-24T00:00:00"/>
    <d v="2014-09-27T00:00:00"/>
    <x v="2"/>
    <s v="BE-11410"/>
    <x v="648"/>
    <x v="0"/>
    <s v="United States"/>
    <s v="Miami"/>
    <x v="2"/>
    <n v="33178"/>
    <x v="0"/>
    <s v="OFF-PA-10003395"/>
    <x v="1"/>
    <s v="Paper"/>
    <x v="650"/>
    <n v="251.64"/>
    <n v="3"/>
    <n v="0.2"/>
    <n v="88.073999999999984"/>
    <s v="Sep"/>
    <x v="15"/>
    <n v="1"/>
  </r>
  <r>
    <n v="3799"/>
    <s v="CA-2014-147760"/>
    <x v="3"/>
    <d v="2014-11-05T00:00:00"/>
    <d v="2014-11-06T00:00:00"/>
    <x v="2"/>
    <s v="KL-16555"/>
    <x v="126"/>
    <x v="1"/>
    <s v="United States"/>
    <s v="Greensboro"/>
    <x v="3"/>
    <n v="27405"/>
    <x v="0"/>
    <s v="FUR-TA-10004575"/>
    <x v="0"/>
    <s v="Tables"/>
    <x v="306"/>
    <n v="523.76400000000001"/>
    <n v="3"/>
    <n v="0.4"/>
    <n v="-192.04680000000008"/>
    <s v="Nov"/>
    <x v="23"/>
    <n v="1"/>
  </r>
  <r>
    <n v="3800"/>
    <s v="CA-2014-147760"/>
    <x v="3"/>
    <d v="2014-11-05T00:00:00"/>
    <d v="2014-11-06T00:00:00"/>
    <x v="2"/>
    <s v="KL-16555"/>
    <x v="126"/>
    <x v="1"/>
    <s v="United States"/>
    <s v="Greensboro"/>
    <x v="3"/>
    <n v="27405"/>
    <x v="0"/>
    <s v="TEC-PH-10002483"/>
    <x v="2"/>
    <s v="Phones"/>
    <x v="1170"/>
    <n v="1359.96"/>
    <n v="5"/>
    <n v="0.2"/>
    <n v="118.99650000000003"/>
    <s v="Nov"/>
    <x v="23"/>
    <n v="0"/>
  </r>
  <r>
    <n v="3801"/>
    <s v="CA-2013-156503"/>
    <x v="0"/>
    <d v="2013-10-15T00:00:00"/>
    <d v="2013-10-21T00:00:00"/>
    <x v="1"/>
    <s v="NC-18415"/>
    <x v="720"/>
    <x v="0"/>
    <s v="United States"/>
    <s v="Jacksonville"/>
    <x v="3"/>
    <n v="28540"/>
    <x v="0"/>
    <s v="FUR-CH-10003606"/>
    <x v="0"/>
    <s v="Chairs"/>
    <x v="1566"/>
    <n v="102.59200000000001"/>
    <n v="1"/>
    <n v="0.2"/>
    <n v="10.2592"/>
    <s v="Oct"/>
    <x v="32"/>
    <n v="1"/>
  </r>
  <r>
    <n v="3802"/>
    <s v="CA-2013-156503"/>
    <x v="0"/>
    <d v="2013-10-15T00:00:00"/>
    <d v="2013-10-21T00:00:00"/>
    <x v="1"/>
    <s v="NC-18415"/>
    <x v="720"/>
    <x v="0"/>
    <s v="United States"/>
    <s v="Jacksonville"/>
    <x v="3"/>
    <n v="28540"/>
    <x v="0"/>
    <s v="TEC-AC-10002473"/>
    <x v="2"/>
    <s v="Accessories"/>
    <x v="713"/>
    <n v="22.704000000000001"/>
    <n v="1"/>
    <n v="0.2"/>
    <n v="5.9597999999999995"/>
    <s v="Oct"/>
    <x v="32"/>
    <n v="0"/>
  </r>
  <r>
    <n v="3803"/>
    <s v="CA-2013-156503"/>
    <x v="0"/>
    <d v="2013-10-15T00:00:00"/>
    <d v="2013-10-21T00:00:00"/>
    <x v="1"/>
    <s v="NC-18415"/>
    <x v="720"/>
    <x v="0"/>
    <s v="United States"/>
    <s v="Jacksonville"/>
    <x v="3"/>
    <n v="28540"/>
    <x v="0"/>
    <s v="OFF-PA-10002319"/>
    <x v="1"/>
    <s v="Paper"/>
    <x v="1391"/>
    <n v="93.024000000000001"/>
    <n v="3"/>
    <n v="0.2"/>
    <n v="33.721199999999996"/>
    <s v="Oct"/>
    <x v="32"/>
    <n v="0"/>
  </r>
  <r>
    <n v="3804"/>
    <s v="CA-2013-156503"/>
    <x v="0"/>
    <d v="2013-10-15T00:00:00"/>
    <d v="2013-10-21T00:00:00"/>
    <x v="1"/>
    <s v="NC-18415"/>
    <x v="720"/>
    <x v="0"/>
    <s v="United States"/>
    <s v="Jacksonville"/>
    <x v="3"/>
    <n v="28540"/>
    <x v="0"/>
    <s v="OFF-SU-10000946"/>
    <x v="1"/>
    <s v="Supplies"/>
    <x v="33"/>
    <n v="12.768000000000001"/>
    <n v="2"/>
    <n v="0.2"/>
    <n v="1.436399999999999"/>
    <s v="Oct"/>
    <x v="32"/>
    <n v="0"/>
  </r>
  <r>
    <n v="3805"/>
    <s v="CA-2013-156503"/>
    <x v="0"/>
    <d v="2013-10-15T00:00:00"/>
    <d v="2013-10-21T00:00:00"/>
    <x v="1"/>
    <s v="NC-18415"/>
    <x v="720"/>
    <x v="0"/>
    <s v="United States"/>
    <s v="Jacksonville"/>
    <x v="3"/>
    <n v="28540"/>
    <x v="0"/>
    <s v="OFF-EN-10001335"/>
    <x v="1"/>
    <s v="Envelopes"/>
    <x v="462"/>
    <n v="35.008000000000003"/>
    <n v="4"/>
    <n v="0.2"/>
    <n v="13.127999999999998"/>
    <s v="Oct"/>
    <x v="32"/>
    <n v="0"/>
  </r>
  <r>
    <n v="3806"/>
    <s v="CA-2013-156503"/>
    <x v="0"/>
    <d v="2013-10-15T00:00:00"/>
    <d v="2013-10-21T00:00:00"/>
    <x v="1"/>
    <s v="NC-18415"/>
    <x v="720"/>
    <x v="0"/>
    <s v="United States"/>
    <s v="Jacksonville"/>
    <x v="3"/>
    <n v="28540"/>
    <x v="0"/>
    <s v="OFF-PA-10002377"/>
    <x v="1"/>
    <s v="Paper"/>
    <x v="127"/>
    <n v="39.152000000000001"/>
    <n v="1"/>
    <n v="0.2"/>
    <n v="14.681999999999999"/>
    <s v="Oct"/>
    <x v="32"/>
    <n v="0"/>
  </r>
  <r>
    <n v="3807"/>
    <s v="CA-2012-113628"/>
    <x v="1"/>
    <d v="2012-11-12T00:00:00"/>
    <d v="2012-11-19T00:00:00"/>
    <x v="1"/>
    <s v="AH-10690"/>
    <x v="706"/>
    <x v="1"/>
    <s v="United States"/>
    <s v="Plantation"/>
    <x v="2"/>
    <n v="33317"/>
    <x v="0"/>
    <s v="OFF-AR-10001246"/>
    <x v="1"/>
    <s v="Art"/>
    <x v="450"/>
    <n v="11.76"/>
    <n v="5"/>
    <n v="0.2"/>
    <n v="1.3229999999999991"/>
    <s v="Nov"/>
    <x v="6"/>
    <n v="1"/>
  </r>
  <r>
    <n v="3808"/>
    <s v="CA-2012-113628"/>
    <x v="1"/>
    <d v="2012-11-12T00:00:00"/>
    <d v="2012-11-19T00:00:00"/>
    <x v="1"/>
    <s v="AH-10690"/>
    <x v="706"/>
    <x v="1"/>
    <s v="United States"/>
    <s v="Plantation"/>
    <x v="2"/>
    <n v="33317"/>
    <x v="0"/>
    <s v="OFF-BI-10003291"/>
    <x v="1"/>
    <s v="Binders"/>
    <x v="44"/>
    <n v="5.2380000000000013"/>
    <n v="2"/>
    <n v="0.7"/>
    <n v="-4.0158000000000005"/>
    <s v="Nov"/>
    <x v="6"/>
    <n v="0"/>
  </r>
  <r>
    <n v="3809"/>
    <s v="CA-2012-113628"/>
    <x v="1"/>
    <d v="2012-11-12T00:00:00"/>
    <d v="2012-11-19T00:00:00"/>
    <x v="1"/>
    <s v="AH-10690"/>
    <x v="706"/>
    <x v="1"/>
    <s v="United States"/>
    <s v="Plantation"/>
    <x v="2"/>
    <n v="33317"/>
    <x v="0"/>
    <s v="OFF-BI-10002799"/>
    <x v="1"/>
    <s v="Binders"/>
    <x v="1450"/>
    <n v="4.6619999999999999"/>
    <n v="3"/>
    <n v="0.7"/>
    <n v="-3.7295999999999996"/>
    <s v="Nov"/>
    <x v="6"/>
    <n v="0"/>
  </r>
  <r>
    <n v="3810"/>
    <s v="CA-2012-113628"/>
    <x v="1"/>
    <d v="2012-11-12T00:00:00"/>
    <d v="2012-11-19T00:00:00"/>
    <x v="1"/>
    <s v="AH-10690"/>
    <x v="706"/>
    <x v="1"/>
    <s v="United States"/>
    <s v="Plantation"/>
    <x v="2"/>
    <n v="33317"/>
    <x v="0"/>
    <s v="FUR-CH-10003298"/>
    <x v="0"/>
    <s v="Chairs"/>
    <x v="1567"/>
    <n v="523.91999999999996"/>
    <n v="5"/>
    <n v="0.2"/>
    <n v="-72.039000000000044"/>
    <s v="Nov"/>
    <x v="6"/>
    <n v="0"/>
  </r>
  <r>
    <n v="3811"/>
    <s v="CA-2012-113628"/>
    <x v="1"/>
    <d v="2012-11-12T00:00:00"/>
    <d v="2012-11-19T00:00:00"/>
    <x v="1"/>
    <s v="AH-10690"/>
    <x v="706"/>
    <x v="1"/>
    <s v="United States"/>
    <s v="Plantation"/>
    <x v="2"/>
    <n v="33317"/>
    <x v="0"/>
    <s v="TEC-PH-10000441"/>
    <x v="2"/>
    <s v="Phones"/>
    <x v="1046"/>
    <n v="100.792"/>
    <n v="1"/>
    <n v="0.2"/>
    <n v="10.079200000000007"/>
    <s v="Nov"/>
    <x v="6"/>
    <n v="0"/>
  </r>
  <r>
    <n v="3812"/>
    <s v="CA-2012-113628"/>
    <x v="1"/>
    <d v="2012-11-12T00:00:00"/>
    <d v="2012-11-19T00:00:00"/>
    <x v="1"/>
    <s v="AH-10690"/>
    <x v="706"/>
    <x v="1"/>
    <s v="United States"/>
    <s v="Plantation"/>
    <x v="2"/>
    <n v="33317"/>
    <x v="0"/>
    <s v="FUR-CH-10004477"/>
    <x v="0"/>
    <s v="Chairs"/>
    <x v="211"/>
    <n v="146.13600000000002"/>
    <n v="3"/>
    <n v="0.2"/>
    <n v="16.440299999999986"/>
    <s v="Nov"/>
    <x v="6"/>
    <n v="0"/>
  </r>
  <r>
    <n v="3813"/>
    <s v="CA-2014-147753"/>
    <x v="3"/>
    <d v="2014-03-06T00:00:00"/>
    <d v="2014-03-06T00:00:00"/>
    <x v="3"/>
    <s v="PK-19075"/>
    <x v="7"/>
    <x v="0"/>
    <s v="United States"/>
    <s v="Milwaukee"/>
    <x v="6"/>
    <n v="53209"/>
    <x v="2"/>
    <s v="OFF-LA-10003537"/>
    <x v="1"/>
    <s v="Labels"/>
    <x v="1568"/>
    <n v="25.06"/>
    <n v="2"/>
    <n v="0"/>
    <n v="11.778199999999998"/>
    <s v="Mar"/>
    <x v="42"/>
    <n v="1"/>
  </r>
  <r>
    <n v="3814"/>
    <s v="CA-2012-103961"/>
    <x v="1"/>
    <d v="2012-11-05T00:00:00"/>
    <d v="2012-11-09T00:00:00"/>
    <x v="1"/>
    <s v="NG-18430"/>
    <x v="159"/>
    <x v="0"/>
    <s v="United States"/>
    <s v="Quincy"/>
    <x v="10"/>
    <n v="62301"/>
    <x v="2"/>
    <s v="OFF-LA-10004484"/>
    <x v="1"/>
    <s v="Labels"/>
    <x v="612"/>
    <n v="19.824000000000002"/>
    <n v="6"/>
    <n v="0.2"/>
    <n v="6.4427999999999992"/>
    <s v="Nov"/>
    <x v="6"/>
    <n v="1"/>
  </r>
  <r>
    <n v="3815"/>
    <s v="CA-2013-152471"/>
    <x v="0"/>
    <d v="2013-07-09T00:00:00"/>
    <d v="2013-07-09T00:00:00"/>
    <x v="3"/>
    <s v="ZD-21925"/>
    <x v="9"/>
    <x v="0"/>
    <s v="United States"/>
    <s v="Jacksonville"/>
    <x v="2"/>
    <n v="32216"/>
    <x v="0"/>
    <s v="TEC-PH-10002824"/>
    <x v="2"/>
    <s v="Phones"/>
    <x v="1142"/>
    <n v="823.96000000000015"/>
    <n v="5"/>
    <n v="0.2"/>
    <n v="51.497499999999974"/>
    <s v="Jul"/>
    <x v="16"/>
    <n v="1"/>
  </r>
  <r>
    <n v="3816"/>
    <s v="CA-2013-152471"/>
    <x v="0"/>
    <d v="2013-07-09T00:00:00"/>
    <d v="2013-07-09T00:00:00"/>
    <x v="3"/>
    <s v="ZD-21925"/>
    <x v="9"/>
    <x v="0"/>
    <s v="United States"/>
    <s v="Jacksonville"/>
    <x v="2"/>
    <n v="32216"/>
    <x v="0"/>
    <s v="OFF-PA-10004965"/>
    <x v="1"/>
    <s v="Paper"/>
    <x v="112"/>
    <n v="15.984000000000002"/>
    <n v="2"/>
    <n v="0.2"/>
    <n v="4.9949999999999992"/>
    <s v="Jul"/>
    <x v="16"/>
    <n v="0"/>
  </r>
  <r>
    <n v="3817"/>
    <s v="CA-2012-102582"/>
    <x v="1"/>
    <d v="2012-09-15T00:00:00"/>
    <d v="2012-09-19T00:00:00"/>
    <x v="1"/>
    <s v="NW-18400"/>
    <x v="508"/>
    <x v="0"/>
    <s v="United States"/>
    <s v="Mobile"/>
    <x v="19"/>
    <n v="36608"/>
    <x v="0"/>
    <s v="FUR-TA-10003569"/>
    <x v="0"/>
    <s v="Tables"/>
    <x v="1358"/>
    <n v="801.96"/>
    <n v="2"/>
    <n v="0"/>
    <n v="200.49"/>
    <s v="Sep"/>
    <x v="11"/>
    <n v="1"/>
  </r>
  <r>
    <n v="3818"/>
    <s v="CA-2012-102582"/>
    <x v="1"/>
    <d v="2012-09-15T00:00:00"/>
    <d v="2012-09-19T00:00:00"/>
    <x v="1"/>
    <s v="NW-18400"/>
    <x v="508"/>
    <x v="0"/>
    <s v="United States"/>
    <s v="Mobile"/>
    <x v="19"/>
    <n v="36608"/>
    <x v="0"/>
    <s v="TEC-PH-10003187"/>
    <x v="2"/>
    <s v="Phones"/>
    <x v="1410"/>
    <n v="59.97"/>
    <n v="3"/>
    <n v="0"/>
    <n v="0"/>
    <s v="Sep"/>
    <x v="11"/>
    <n v="0"/>
  </r>
  <r>
    <n v="3819"/>
    <s v="CA-2012-102582"/>
    <x v="1"/>
    <d v="2012-09-15T00:00:00"/>
    <d v="2012-09-19T00:00:00"/>
    <x v="1"/>
    <s v="NW-18400"/>
    <x v="508"/>
    <x v="0"/>
    <s v="United States"/>
    <s v="Mobile"/>
    <x v="19"/>
    <n v="36608"/>
    <x v="0"/>
    <s v="FUR-CH-10004853"/>
    <x v="0"/>
    <s v="Chairs"/>
    <x v="526"/>
    <n v="1056.8599999999999"/>
    <n v="7"/>
    <n v="0"/>
    <n v="306.48939999999988"/>
    <s v="Sep"/>
    <x v="11"/>
    <n v="0"/>
  </r>
  <r>
    <n v="3820"/>
    <s v="CA-2014-141873"/>
    <x v="3"/>
    <d v="2014-10-10T00:00:00"/>
    <d v="2014-10-15T00:00:00"/>
    <x v="1"/>
    <s v="HG-14845"/>
    <x v="668"/>
    <x v="0"/>
    <s v="United States"/>
    <s v="New York City"/>
    <x v="15"/>
    <n v="10024"/>
    <x v="3"/>
    <s v="OFF-BI-10001031"/>
    <x v="1"/>
    <s v="Binders"/>
    <x v="865"/>
    <n v="12.816000000000001"/>
    <n v="3"/>
    <n v="0.2"/>
    <n v="4.3253999999999984"/>
    <s v="Oct"/>
    <x v="13"/>
    <n v="1"/>
  </r>
  <r>
    <n v="3821"/>
    <s v="CA-2014-141873"/>
    <x v="3"/>
    <d v="2014-10-10T00:00:00"/>
    <d v="2014-10-15T00:00:00"/>
    <x v="1"/>
    <s v="HG-14845"/>
    <x v="668"/>
    <x v="0"/>
    <s v="United States"/>
    <s v="New York City"/>
    <x v="15"/>
    <n v="10024"/>
    <x v="3"/>
    <s v="FUR-BO-10003034"/>
    <x v="0"/>
    <s v="Bookcases"/>
    <x v="1194"/>
    <n v="314.35199999999998"/>
    <n v="3"/>
    <n v="0.2"/>
    <n v="-15.71759999999999"/>
    <s v="Oct"/>
    <x v="13"/>
    <n v="0"/>
  </r>
  <r>
    <n v="3822"/>
    <s v="CA-2014-141873"/>
    <x v="3"/>
    <d v="2014-10-10T00:00:00"/>
    <d v="2014-10-15T00:00:00"/>
    <x v="1"/>
    <s v="HG-14845"/>
    <x v="668"/>
    <x v="0"/>
    <s v="United States"/>
    <s v="New York City"/>
    <x v="15"/>
    <n v="10024"/>
    <x v="3"/>
    <s v="OFF-PA-10000069"/>
    <x v="1"/>
    <s v="Paper"/>
    <x v="1569"/>
    <n v="18.98"/>
    <n v="2"/>
    <n v="0"/>
    <n v="8.9206000000000003"/>
    <s v="Oct"/>
    <x v="13"/>
    <n v="0"/>
  </r>
  <r>
    <n v="3823"/>
    <s v="CA-2014-141873"/>
    <x v="3"/>
    <d v="2014-10-10T00:00:00"/>
    <d v="2014-10-15T00:00:00"/>
    <x v="1"/>
    <s v="HG-14845"/>
    <x v="668"/>
    <x v="0"/>
    <s v="United States"/>
    <s v="New York City"/>
    <x v="15"/>
    <n v="10024"/>
    <x v="3"/>
    <s v="OFF-BI-10003655"/>
    <x v="1"/>
    <s v="Binders"/>
    <x v="1447"/>
    <n v="18.240000000000002"/>
    <n v="6"/>
    <n v="0.2"/>
    <n v="6.1560000000000006"/>
    <s v="Oct"/>
    <x v="13"/>
    <n v="0"/>
  </r>
  <r>
    <n v="3824"/>
    <s v="CA-2012-140984"/>
    <x v="1"/>
    <d v="2012-09-14T00:00:00"/>
    <d v="2012-09-18T00:00:00"/>
    <x v="1"/>
    <s v="CC-12685"/>
    <x v="530"/>
    <x v="0"/>
    <s v="United States"/>
    <s v="New York City"/>
    <x v="15"/>
    <n v="10011"/>
    <x v="3"/>
    <s v="OFF-ST-10000585"/>
    <x v="1"/>
    <s v="Storage"/>
    <x v="541"/>
    <n v="991.19999999999993"/>
    <n v="6"/>
    <n v="0"/>
    <n v="257.71199999999999"/>
    <s v="Sep"/>
    <x v="11"/>
    <n v="1"/>
  </r>
  <r>
    <n v="3825"/>
    <s v="CA-2012-140984"/>
    <x v="1"/>
    <d v="2012-09-14T00:00:00"/>
    <d v="2012-09-18T00:00:00"/>
    <x v="1"/>
    <s v="CC-12685"/>
    <x v="530"/>
    <x v="0"/>
    <s v="United States"/>
    <s v="New York City"/>
    <x v="15"/>
    <n v="10011"/>
    <x v="3"/>
    <s v="TEC-CO-10001571"/>
    <x v="2"/>
    <s v="Copiers"/>
    <x v="1554"/>
    <n v="879.98400000000004"/>
    <n v="2"/>
    <n v="0.2"/>
    <n v="329.99400000000003"/>
    <s v="Sep"/>
    <x v="11"/>
    <n v="0"/>
  </r>
  <r>
    <n v="3826"/>
    <s v="CA-2012-140984"/>
    <x v="1"/>
    <d v="2012-09-14T00:00:00"/>
    <d v="2012-09-18T00:00:00"/>
    <x v="1"/>
    <s v="CC-12685"/>
    <x v="530"/>
    <x v="0"/>
    <s v="United States"/>
    <s v="New York City"/>
    <x v="15"/>
    <n v="10011"/>
    <x v="3"/>
    <s v="OFF-BI-10002012"/>
    <x v="1"/>
    <s v="Binders"/>
    <x v="742"/>
    <n v="12.96"/>
    <n v="9"/>
    <n v="0.2"/>
    <n v="4.5359999999999996"/>
    <s v="Sep"/>
    <x v="11"/>
    <n v="0"/>
  </r>
  <r>
    <n v="3827"/>
    <s v="CA-2011-132801"/>
    <x v="2"/>
    <d v="2011-10-07T00:00:00"/>
    <d v="2011-10-12T00:00:00"/>
    <x v="1"/>
    <s v="JG-15805"/>
    <x v="189"/>
    <x v="1"/>
    <s v="United States"/>
    <s v="Dallas"/>
    <x v="5"/>
    <n v="75217"/>
    <x v="2"/>
    <s v="OFF-ST-10001228"/>
    <x v="1"/>
    <s v="Storage"/>
    <x v="228"/>
    <n v="107.44"/>
    <n v="10"/>
    <n v="0.2"/>
    <n v="10.744000000000007"/>
    <s v="Oct"/>
    <x v="18"/>
    <n v="1"/>
  </r>
  <r>
    <n v="3828"/>
    <s v="CA-2014-141733"/>
    <x v="3"/>
    <d v="2014-05-08T00:00:00"/>
    <d v="2014-05-12T00:00:00"/>
    <x v="1"/>
    <s v="RW-19540"/>
    <x v="459"/>
    <x v="1"/>
    <s v="United States"/>
    <s v="Detroit"/>
    <x v="12"/>
    <n v="48234"/>
    <x v="2"/>
    <s v="FUR-CH-10004086"/>
    <x v="0"/>
    <s v="Chairs"/>
    <x v="281"/>
    <n v="1458.65"/>
    <n v="5"/>
    <n v="0"/>
    <n v="423.00849999999997"/>
    <s v="May"/>
    <x v="24"/>
    <n v="1"/>
  </r>
  <r>
    <n v="3829"/>
    <s v="CA-2014-141733"/>
    <x v="3"/>
    <d v="2014-05-08T00:00:00"/>
    <d v="2014-05-12T00:00:00"/>
    <x v="1"/>
    <s v="RW-19540"/>
    <x v="459"/>
    <x v="1"/>
    <s v="United States"/>
    <s v="Detroit"/>
    <x v="12"/>
    <n v="48234"/>
    <x v="2"/>
    <s v="FUR-CH-10002017"/>
    <x v="0"/>
    <s v="Chairs"/>
    <x v="1368"/>
    <n v="26.64"/>
    <n v="1"/>
    <n v="0"/>
    <n v="7.4591999999999992"/>
    <s v="May"/>
    <x v="24"/>
    <n v="0"/>
  </r>
  <r>
    <n v="3830"/>
    <s v="CA-2014-141733"/>
    <x v="3"/>
    <d v="2014-05-08T00:00:00"/>
    <d v="2014-05-12T00:00:00"/>
    <x v="1"/>
    <s v="RW-19540"/>
    <x v="459"/>
    <x v="1"/>
    <s v="United States"/>
    <s v="Detroit"/>
    <x v="12"/>
    <n v="48234"/>
    <x v="2"/>
    <s v="FUR-CH-10000595"/>
    <x v="0"/>
    <s v="Chairs"/>
    <x v="463"/>
    <n v="476.8"/>
    <n v="2"/>
    <n v="0"/>
    <n v="119.19999999999999"/>
    <s v="May"/>
    <x v="24"/>
    <n v="0"/>
  </r>
  <r>
    <n v="3831"/>
    <s v="CA-2014-141733"/>
    <x v="3"/>
    <d v="2014-05-08T00:00:00"/>
    <d v="2014-05-12T00:00:00"/>
    <x v="1"/>
    <s v="RW-19540"/>
    <x v="459"/>
    <x v="1"/>
    <s v="United States"/>
    <s v="Detroit"/>
    <x v="12"/>
    <n v="48234"/>
    <x v="2"/>
    <s v="OFF-AP-10001563"/>
    <x v="1"/>
    <s v="Appliances"/>
    <x v="530"/>
    <n v="87.444000000000003"/>
    <n v="2"/>
    <n v="0.1"/>
    <n v="18.460399999999986"/>
    <s v="May"/>
    <x v="24"/>
    <n v="0"/>
  </r>
  <r>
    <n v="3832"/>
    <s v="US-2012-111927"/>
    <x v="1"/>
    <d v="2012-11-14T00:00:00"/>
    <d v="2012-11-19T00:00:00"/>
    <x v="1"/>
    <s v="LS-17230"/>
    <x v="721"/>
    <x v="0"/>
    <s v="United States"/>
    <s v="Dover"/>
    <x v="13"/>
    <n v="19901"/>
    <x v="3"/>
    <s v="FUR-FU-10004017"/>
    <x v="0"/>
    <s v="Furnishings"/>
    <x v="1570"/>
    <n v="76.14"/>
    <n v="3"/>
    <n v="0"/>
    <n v="26.648999999999997"/>
    <s v="Nov"/>
    <x v="6"/>
    <n v="1"/>
  </r>
  <r>
    <n v="3833"/>
    <s v="US-2012-111927"/>
    <x v="1"/>
    <d v="2012-11-14T00:00:00"/>
    <d v="2012-11-19T00:00:00"/>
    <x v="1"/>
    <s v="LS-17230"/>
    <x v="721"/>
    <x v="0"/>
    <s v="United States"/>
    <s v="Dover"/>
    <x v="13"/>
    <n v="19901"/>
    <x v="3"/>
    <s v="OFF-BI-10002571"/>
    <x v="1"/>
    <s v="Binders"/>
    <x v="1204"/>
    <n v="19.96"/>
    <n v="2"/>
    <n v="0"/>
    <n v="9.3811999999999998"/>
    <s v="Nov"/>
    <x v="6"/>
    <n v="0"/>
  </r>
  <r>
    <n v="3834"/>
    <s v="CA-2011-105984"/>
    <x v="2"/>
    <d v="2011-11-24T00:00:00"/>
    <d v="2011-11-24T00:00:00"/>
    <x v="3"/>
    <s v="MY-18295"/>
    <x v="501"/>
    <x v="1"/>
    <s v="United States"/>
    <s v="Columbus"/>
    <x v="24"/>
    <n v="43229"/>
    <x v="3"/>
    <s v="TEC-PH-10000560"/>
    <x v="2"/>
    <s v="Phones"/>
    <x v="745"/>
    <n v="1049.97"/>
    <n v="5"/>
    <n v="0.4"/>
    <n v="-209.99399999999991"/>
    <s v="Nov"/>
    <x v="7"/>
    <n v="1"/>
  </r>
  <r>
    <n v="3835"/>
    <s v="CA-2011-105984"/>
    <x v="2"/>
    <d v="2011-11-24T00:00:00"/>
    <d v="2011-11-24T00:00:00"/>
    <x v="3"/>
    <s v="MY-18295"/>
    <x v="501"/>
    <x v="1"/>
    <s v="United States"/>
    <s v="Columbus"/>
    <x v="24"/>
    <n v="43229"/>
    <x v="3"/>
    <s v="FUR-CH-10000847"/>
    <x v="0"/>
    <s v="Chairs"/>
    <x v="986"/>
    <n v="611.05799999999999"/>
    <n v="3"/>
    <n v="0.3"/>
    <n v="-34.917600000000022"/>
    <s v="Nov"/>
    <x v="7"/>
    <n v="0"/>
  </r>
  <r>
    <n v="3836"/>
    <s v="CA-2011-100363"/>
    <x v="2"/>
    <d v="2011-04-08T00:00:00"/>
    <d v="2011-04-15T00:00:00"/>
    <x v="1"/>
    <s v="JM-15655"/>
    <x v="487"/>
    <x v="1"/>
    <s v="United States"/>
    <s v="Glendale"/>
    <x v="16"/>
    <n v="85301"/>
    <x v="1"/>
    <s v="OFF-FA-10000611"/>
    <x v="1"/>
    <s v="Fasteners"/>
    <x v="1065"/>
    <n v="2.3679999999999999"/>
    <n v="2"/>
    <n v="0.2"/>
    <n v="0.82879999999999987"/>
    <s v="Apr"/>
    <x v="41"/>
    <n v="1"/>
  </r>
  <r>
    <n v="3837"/>
    <s v="CA-2011-100363"/>
    <x v="2"/>
    <d v="2011-04-08T00:00:00"/>
    <d v="2011-04-15T00:00:00"/>
    <x v="1"/>
    <s v="JM-15655"/>
    <x v="487"/>
    <x v="1"/>
    <s v="United States"/>
    <s v="Glendale"/>
    <x v="16"/>
    <n v="85301"/>
    <x v="1"/>
    <s v="OFF-PA-10004733"/>
    <x v="1"/>
    <s v="Paper"/>
    <x v="1571"/>
    <n v="19.008000000000003"/>
    <n v="3"/>
    <n v="0.2"/>
    <n v="6.8903999999999979"/>
    <s v="Apr"/>
    <x v="41"/>
    <n v="0"/>
  </r>
  <r>
    <n v="3838"/>
    <s v="CA-2011-126760"/>
    <x v="2"/>
    <d v="2011-07-26T00:00:00"/>
    <d v="2011-08-02T00:00:00"/>
    <x v="1"/>
    <s v="KM-16720"/>
    <x v="27"/>
    <x v="0"/>
    <s v="United States"/>
    <s v="North Las Vegas"/>
    <x v="33"/>
    <n v="89031"/>
    <x v="1"/>
    <s v="TEC-PH-10001363"/>
    <x v="2"/>
    <s v="Phones"/>
    <x v="427"/>
    <n v="911.98400000000004"/>
    <n v="2"/>
    <n v="0.2"/>
    <n v="113.99799999999991"/>
    <s v="Jul"/>
    <x v="39"/>
    <n v="1"/>
  </r>
  <r>
    <n v="3839"/>
    <s v="CA-2011-126760"/>
    <x v="2"/>
    <d v="2011-07-26T00:00:00"/>
    <d v="2011-08-02T00:00:00"/>
    <x v="1"/>
    <s v="KM-16720"/>
    <x v="27"/>
    <x v="0"/>
    <s v="United States"/>
    <s v="North Las Vegas"/>
    <x v="33"/>
    <n v="89031"/>
    <x v="1"/>
    <s v="FUR-CH-10003312"/>
    <x v="0"/>
    <s v="Chairs"/>
    <x v="296"/>
    <n v="674.35200000000009"/>
    <n v="3"/>
    <n v="0.2"/>
    <n v="-109.58220000000011"/>
    <s v="Jul"/>
    <x v="39"/>
    <n v="0"/>
  </r>
  <r>
    <n v="3840"/>
    <s v="CA-2011-126760"/>
    <x v="2"/>
    <d v="2011-07-26T00:00:00"/>
    <d v="2011-08-02T00:00:00"/>
    <x v="1"/>
    <s v="KM-16720"/>
    <x v="27"/>
    <x v="0"/>
    <s v="United States"/>
    <s v="North Las Vegas"/>
    <x v="33"/>
    <n v="89031"/>
    <x v="1"/>
    <s v="FUR-FU-10004018"/>
    <x v="0"/>
    <s v="Furnishings"/>
    <x v="927"/>
    <n v="134.01"/>
    <n v="9"/>
    <n v="0"/>
    <n v="36.182700000000004"/>
    <s v="Jul"/>
    <x v="39"/>
    <n v="0"/>
  </r>
  <r>
    <n v="3841"/>
    <s v="CA-2011-126760"/>
    <x v="2"/>
    <d v="2011-07-26T00:00:00"/>
    <d v="2011-08-02T00:00:00"/>
    <x v="1"/>
    <s v="KM-16720"/>
    <x v="27"/>
    <x v="0"/>
    <s v="United States"/>
    <s v="North Las Vegas"/>
    <x v="33"/>
    <n v="89031"/>
    <x v="1"/>
    <s v="TEC-AC-10004814"/>
    <x v="2"/>
    <s v="Accessories"/>
    <x v="1572"/>
    <n v="170.97"/>
    <n v="3"/>
    <n v="0"/>
    <n v="70.097700000000003"/>
    <s v="Jul"/>
    <x v="39"/>
    <n v="0"/>
  </r>
  <r>
    <n v="3842"/>
    <s v="US-2011-109162"/>
    <x v="2"/>
    <d v="2011-06-08T00:00:00"/>
    <d v="2011-06-12T00:00:00"/>
    <x v="1"/>
    <s v="KE-16420"/>
    <x v="722"/>
    <x v="1"/>
    <s v="United States"/>
    <s v="Bristol"/>
    <x v="18"/>
    <n v="37620"/>
    <x v="0"/>
    <s v="FUR-CH-10002647"/>
    <x v="0"/>
    <s v="Chairs"/>
    <x v="470"/>
    <n v="170.35200000000003"/>
    <n v="3"/>
    <n v="0.2"/>
    <n v="10.647000000000006"/>
    <s v="Jun"/>
    <x v="3"/>
    <n v="1"/>
  </r>
  <r>
    <n v="3843"/>
    <s v="CA-2011-101931"/>
    <x v="2"/>
    <d v="2011-10-28T00:00:00"/>
    <d v="2011-10-31T00:00:00"/>
    <x v="2"/>
    <s v="TS-21370"/>
    <x v="477"/>
    <x v="1"/>
    <s v="United States"/>
    <s v="Los Angeles"/>
    <x v="1"/>
    <n v="90049"/>
    <x v="1"/>
    <s v="OFF-BI-10004140"/>
    <x v="1"/>
    <s v="Binders"/>
    <x v="304"/>
    <n v="7.1840000000000011"/>
    <n v="2"/>
    <n v="0.2"/>
    <n v="2.2449999999999992"/>
    <s v="Oct"/>
    <x v="18"/>
    <n v="1"/>
  </r>
  <r>
    <n v="3844"/>
    <s v="CA-2011-101931"/>
    <x v="2"/>
    <d v="2011-10-28T00:00:00"/>
    <d v="2011-10-31T00:00:00"/>
    <x v="2"/>
    <s v="TS-21370"/>
    <x v="477"/>
    <x v="1"/>
    <s v="United States"/>
    <s v="Los Angeles"/>
    <x v="1"/>
    <n v="90049"/>
    <x v="1"/>
    <s v="OFF-SU-10002301"/>
    <x v="1"/>
    <s v="Supplies"/>
    <x v="1573"/>
    <n v="6.28"/>
    <n v="2"/>
    <n v="0"/>
    <n v="6.2800000000000189E-2"/>
    <s v="Oct"/>
    <x v="18"/>
    <n v="0"/>
  </r>
  <r>
    <n v="3845"/>
    <s v="CA-2011-101931"/>
    <x v="2"/>
    <d v="2011-10-28T00:00:00"/>
    <d v="2011-10-31T00:00:00"/>
    <x v="2"/>
    <s v="TS-21370"/>
    <x v="477"/>
    <x v="1"/>
    <s v="United States"/>
    <s v="Los Angeles"/>
    <x v="1"/>
    <n v="90049"/>
    <x v="1"/>
    <s v="OFF-SU-10000646"/>
    <x v="1"/>
    <s v="Supplies"/>
    <x v="259"/>
    <n v="480.74"/>
    <n v="2"/>
    <n v="0"/>
    <n v="14.422200000000032"/>
    <s v="Oct"/>
    <x v="18"/>
    <n v="0"/>
  </r>
  <r>
    <n v="3846"/>
    <s v="CA-2011-101931"/>
    <x v="2"/>
    <d v="2011-10-28T00:00:00"/>
    <d v="2011-10-31T00:00:00"/>
    <x v="2"/>
    <s v="TS-21370"/>
    <x v="477"/>
    <x v="1"/>
    <s v="United States"/>
    <s v="Los Angeles"/>
    <x v="1"/>
    <n v="90049"/>
    <x v="1"/>
    <s v="FUR-BO-10001337"/>
    <x v="0"/>
    <s v="Bookcases"/>
    <x v="425"/>
    <n v="616.99800000000005"/>
    <n v="6"/>
    <n v="0.15"/>
    <n v="-36.293999999999997"/>
    <s v="Oct"/>
    <x v="18"/>
    <n v="0"/>
  </r>
  <r>
    <n v="3847"/>
    <s v="CA-2011-101931"/>
    <x v="2"/>
    <d v="2011-10-28T00:00:00"/>
    <d v="2011-10-31T00:00:00"/>
    <x v="2"/>
    <s v="TS-21370"/>
    <x v="477"/>
    <x v="1"/>
    <s v="United States"/>
    <s v="Los Angeles"/>
    <x v="1"/>
    <n v="90049"/>
    <x v="1"/>
    <s v="OFF-ST-10003442"/>
    <x v="1"/>
    <s v="Storage"/>
    <x v="86"/>
    <n v="141.4"/>
    <n v="5"/>
    <n v="0"/>
    <n v="38.177999999999997"/>
    <s v="Oct"/>
    <x v="18"/>
    <n v="0"/>
  </r>
  <r>
    <n v="3848"/>
    <s v="CA-2014-129000"/>
    <x v="3"/>
    <d v="2014-11-26T00:00:00"/>
    <d v="2014-11-28T00:00:00"/>
    <x v="0"/>
    <s v="SZ-20035"/>
    <x v="449"/>
    <x v="2"/>
    <s v="United States"/>
    <s v="Canton"/>
    <x v="12"/>
    <n v="48187"/>
    <x v="2"/>
    <s v="OFF-ST-10001097"/>
    <x v="1"/>
    <s v="Storage"/>
    <x v="740"/>
    <n v="501.81000000000006"/>
    <n v="3"/>
    <n v="0"/>
    <n v="0"/>
    <s v="Nov"/>
    <x v="23"/>
    <n v="1"/>
  </r>
  <r>
    <n v="3849"/>
    <s v="CA-2014-161053"/>
    <x v="3"/>
    <d v="2014-09-23T00:00:00"/>
    <d v="2014-09-24T00:00:00"/>
    <x v="2"/>
    <s v="JE-15745"/>
    <x v="32"/>
    <x v="0"/>
    <s v="United States"/>
    <s v="Fayetteville"/>
    <x v="36"/>
    <n v="72701"/>
    <x v="0"/>
    <s v="OFF-BI-10004318"/>
    <x v="1"/>
    <s v="Binders"/>
    <x v="1574"/>
    <n v="691.96"/>
    <n v="4"/>
    <n v="0"/>
    <n v="318.30160000000001"/>
    <s v="Sep"/>
    <x v="15"/>
    <n v="1"/>
  </r>
  <r>
    <n v="3850"/>
    <s v="CA-2014-161053"/>
    <x v="3"/>
    <d v="2014-09-23T00:00:00"/>
    <d v="2014-09-24T00:00:00"/>
    <x v="2"/>
    <s v="JE-15745"/>
    <x v="32"/>
    <x v="0"/>
    <s v="United States"/>
    <s v="Fayetteville"/>
    <x v="36"/>
    <n v="72701"/>
    <x v="0"/>
    <s v="TEC-AC-10004633"/>
    <x v="2"/>
    <s v="Accessories"/>
    <x v="60"/>
    <n v="34.950000000000003"/>
    <n v="5"/>
    <n v="0"/>
    <n v="15.378000000000004"/>
    <s v="Sep"/>
    <x v="15"/>
    <n v="0"/>
  </r>
  <r>
    <n v="3851"/>
    <s v="CA-2012-142377"/>
    <x v="1"/>
    <d v="2012-12-04T00:00:00"/>
    <d v="2012-12-09T00:00:00"/>
    <x v="1"/>
    <s v="MS-17980"/>
    <x v="99"/>
    <x v="1"/>
    <s v="United States"/>
    <s v="Springfield"/>
    <x v="25"/>
    <n v="65807"/>
    <x v="2"/>
    <s v="OFF-PA-10001970"/>
    <x v="1"/>
    <s v="Paper"/>
    <x v="311"/>
    <n v="85.96"/>
    <n v="7"/>
    <n v="0"/>
    <n v="40.401199999999996"/>
    <s v="Dec"/>
    <x v="14"/>
    <n v="1"/>
  </r>
  <r>
    <n v="3852"/>
    <s v="CA-2012-127593"/>
    <x v="1"/>
    <d v="2012-09-21T00:00:00"/>
    <d v="2012-09-21T00:00:00"/>
    <x v="3"/>
    <s v="DH-13675"/>
    <x v="723"/>
    <x v="2"/>
    <s v="United States"/>
    <s v="Quincy"/>
    <x v="31"/>
    <n v="2169"/>
    <x v="3"/>
    <s v="FUR-FU-10004006"/>
    <x v="0"/>
    <s v="Furnishings"/>
    <x v="101"/>
    <n v="85.3"/>
    <n v="2"/>
    <n v="0"/>
    <n v="14.500999999999991"/>
    <s v="Sep"/>
    <x v="11"/>
    <n v="1"/>
  </r>
  <r>
    <n v="3853"/>
    <s v="CA-2014-130526"/>
    <x v="3"/>
    <d v="2014-11-27T00:00:00"/>
    <d v="2014-11-30T00:00:00"/>
    <x v="2"/>
    <s v="GT-14755"/>
    <x v="150"/>
    <x v="0"/>
    <s v="United States"/>
    <s v="Rockford"/>
    <x v="10"/>
    <n v="61107"/>
    <x v="2"/>
    <s v="OFF-BI-10001524"/>
    <x v="1"/>
    <s v="Binders"/>
    <x v="298"/>
    <n v="33.567999999999991"/>
    <n v="8"/>
    <n v="0.8"/>
    <n v="-53.708800000000025"/>
    <s v="Nov"/>
    <x v="23"/>
    <n v="1"/>
  </r>
  <r>
    <n v="3854"/>
    <s v="US-2014-131849"/>
    <x v="3"/>
    <d v="2014-06-07T00:00:00"/>
    <d v="2014-06-11T00:00:00"/>
    <x v="1"/>
    <s v="GH-14410"/>
    <x v="689"/>
    <x v="2"/>
    <s v="United States"/>
    <s v="San Francisco"/>
    <x v="1"/>
    <n v="94122"/>
    <x v="1"/>
    <s v="FUR-FU-10004164"/>
    <x v="0"/>
    <s v="Furnishings"/>
    <x v="1575"/>
    <n v="4.95"/>
    <n v="1"/>
    <n v="0"/>
    <n v="2.1780000000000004"/>
    <s v="Jun"/>
    <x v="27"/>
    <n v="1"/>
  </r>
  <r>
    <n v="3855"/>
    <s v="US-2014-131849"/>
    <x v="3"/>
    <d v="2014-06-07T00:00:00"/>
    <d v="2014-06-11T00:00:00"/>
    <x v="1"/>
    <s v="GH-14410"/>
    <x v="689"/>
    <x v="2"/>
    <s v="United States"/>
    <s v="San Francisco"/>
    <x v="1"/>
    <n v="94122"/>
    <x v="1"/>
    <s v="OFF-ST-10002957"/>
    <x v="1"/>
    <s v="Storage"/>
    <x v="1483"/>
    <n v="26.400000000000002"/>
    <n v="5"/>
    <n v="0"/>
    <n v="0"/>
    <s v="Jun"/>
    <x v="27"/>
    <n v="0"/>
  </r>
  <r>
    <n v="3856"/>
    <s v="US-2014-105389"/>
    <x v="3"/>
    <d v="2014-10-24T00:00:00"/>
    <d v="2014-10-29T00:00:00"/>
    <x v="0"/>
    <s v="DM-13015"/>
    <x v="661"/>
    <x v="0"/>
    <s v="United States"/>
    <s v="San Antonio"/>
    <x v="5"/>
    <n v="78207"/>
    <x v="2"/>
    <s v="OFF-BI-10004364"/>
    <x v="1"/>
    <s v="Binders"/>
    <x v="302"/>
    <n v="3.5639999999999992"/>
    <n v="3"/>
    <n v="0.8"/>
    <n v="-6.2370000000000019"/>
    <s v="Oct"/>
    <x v="13"/>
    <n v="1"/>
  </r>
  <r>
    <n v="3857"/>
    <s v="US-2014-105389"/>
    <x v="3"/>
    <d v="2014-10-24T00:00:00"/>
    <d v="2014-10-29T00:00:00"/>
    <x v="0"/>
    <s v="DM-13015"/>
    <x v="661"/>
    <x v="0"/>
    <s v="United States"/>
    <s v="San Antonio"/>
    <x v="5"/>
    <n v="78207"/>
    <x v="2"/>
    <s v="TEC-PH-10002824"/>
    <x v="2"/>
    <s v="Phones"/>
    <x v="1142"/>
    <n v="823.96000000000015"/>
    <n v="5"/>
    <n v="0.2"/>
    <n v="51.497499999999974"/>
    <s v="Oct"/>
    <x v="13"/>
    <n v="0"/>
  </r>
  <r>
    <n v="3858"/>
    <s v="US-2014-105389"/>
    <x v="3"/>
    <d v="2014-10-24T00:00:00"/>
    <d v="2014-10-29T00:00:00"/>
    <x v="0"/>
    <s v="DM-13015"/>
    <x v="661"/>
    <x v="0"/>
    <s v="United States"/>
    <s v="San Antonio"/>
    <x v="5"/>
    <n v="78207"/>
    <x v="2"/>
    <s v="OFF-AR-10000634"/>
    <x v="1"/>
    <s v="Art"/>
    <x v="988"/>
    <n v="10.272000000000002"/>
    <n v="3"/>
    <n v="0.2"/>
    <n v="0.89880000000000004"/>
    <s v="Oct"/>
    <x v="13"/>
    <n v="0"/>
  </r>
  <r>
    <n v="3859"/>
    <s v="CA-2011-140816"/>
    <x v="2"/>
    <d v="2011-12-20T00:00:00"/>
    <d v="2011-12-20T00:00:00"/>
    <x v="3"/>
    <s v="TC-21295"/>
    <x v="646"/>
    <x v="0"/>
    <s v="United States"/>
    <s v="Thornton"/>
    <x v="22"/>
    <n v="80229"/>
    <x v="1"/>
    <s v="TEC-AC-10001539"/>
    <x v="2"/>
    <s v="Accessories"/>
    <x v="1576"/>
    <n v="447.94399999999996"/>
    <n v="7"/>
    <n v="0.2"/>
    <n v="89.588799999999992"/>
    <s v="Dec"/>
    <x v="20"/>
    <n v="1"/>
  </r>
  <r>
    <n v="3860"/>
    <s v="CA-2014-154039"/>
    <x v="3"/>
    <d v="2014-02-18T00:00:00"/>
    <d v="2014-02-23T00:00:00"/>
    <x v="1"/>
    <s v="JK-16120"/>
    <x v="451"/>
    <x v="2"/>
    <s v="United States"/>
    <s v="Chicago"/>
    <x v="10"/>
    <n v="60653"/>
    <x v="2"/>
    <s v="FUR-TA-10001932"/>
    <x v="0"/>
    <s v="Tables"/>
    <x v="840"/>
    <n v="480.96"/>
    <n v="3"/>
    <n v="0.5"/>
    <n v="-269.33760000000001"/>
    <s v="Feb"/>
    <x v="31"/>
    <n v="1"/>
  </r>
  <r>
    <n v="3861"/>
    <s v="CA-2014-154039"/>
    <x v="3"/>
    <d v="2014-02-18T00:00:00"/>
    <d v="2014-02-23T00:00:00"/>
    <x v="1"/>
    <s v="JK-16120"/>
    <x v="451"/>
    <x v="2"/>
    <s v="United States"/>
    <s v="Chicago"/>
    <x v="10"/>
    <n v="60653"/>
    <x v="2"/>
    <s v="TEC-PH-10002789"/>
    <x v="2"/>
    <s v="Phones"/>
    <x v="1577"/>
    <n v="124.79200000000002"/>
    <n v="1"/>
    <n v="0.2"/>
    <n v="10.919299999999996"/>
    <s v="Feb"/>
    <x v="31"/>
    <n v="0"/>
  </r>
  <r>
    <n v="3862"/>
    <s v="CA-2011-135755"/>
    <x v="2"/>
    <d v="2011-05-03T00:00:00"/>
    <d v="2011-05-10T00:00:00"/>
    <x v="1"/>
    <s v="NC-18415"/>
    <x v="720"/>
    <x v="0"/>
    <s v="United States"/>
    <s v="Yonkers"/>
    <x v="15"/>
    <n v="10701"/>
    <x v="3"/>
    <s v="OFF-BI-10004828"/>
    <x v="1"/>
    <s v="Binders"/>
    <x v="1578"/>
    <n v="40.176000000000002"/>
    <n v="3"/>
    <n v="0.2"/>
    <n v="14.563799999999997"/>
    <s v="May"/>
    <x v="8"/>
    <n v="1"/>
  </r>
  <r>
    <n v="3863"/>
    <s v="CA-2011-135755"/>
    <x v="2"/>
    <d v="2011-05-03T00:00:00"/>
    <d v="2011-05-10T00:00:00"/>
    <x v="1"/>
    <s v="NC-18415"/>
    <x v="720"/>
    <x v="0"/>
    <s v="United States"/>
    <s v="Yonkers"/>
    <x v="15"/>
    <n v="10701"/>
    <x v="3"/>
    <s v="OFF-BI-10003981"/>
    <x v="1"/>
    <s v="Binders"/>
    <x v="109"/>
    <n v="10.896000000000001"/>
    <n v="3"/>
    <n v="0.2"/>
    <n v="3.9497999999999998"/>
    <s v="May"/>
    <x v="8"/>
    <n v="0"/>
  </r>
  <r>
    <n v="3864"/>
    <s v="CA-2014-123246"/>
    <x v="3"/>
    <d v="2014-10-18T00:00:00"/>
    <d v="2014-10-20T00:00:00"/>
    <x v="0"/>
    <s v="AJ-10960"/>
    <x v="195"/>
    <x v="0"/>
    <s v="United States"/>
    <s v="San Diego"/>
    <x v="1"/>
    <n v="92037"/>
    <x v="1"/>
    <s v="OFF-AR-10001770"/>
    <x v="1"/>
    <s v="Art"/>
    <x v="1579"/>
    <n v="10.64"/>
    <n v="4"/>
    <n v="0"/>
    <n v="2.7664"/>
    <s v="Oct"/>
    <x v="13"/>
    <n v="1"/>
  </r>
  <r>
    <n v="3865"/>
    <s v="CA-2012-157133"/>
    <x v="1"/>
    <d v="2012-11-28T00:00:00"/>
    <d v="2012-12-03T00:00:00"/>
    <x v="1"/>
    <s v="LC-16885"/>
    <x v="62"/>
    <x v="0"/>
    <s v="United States"/>
    <s v="Champaign"/>
    <x v="10"/>
    <n v="61821"/>
    <x v="2"/>
    <s v="FUR-FU-10004904"/>
    <x v="0"/>
    <s v="Furnishings"/>
    <x v="1580"/>
    <n v="151.96"/>
    <n v="5"/>
    <n v="0.6"/>
    <n v="-182.35200000000003"/>
    <s v="Nov"/>
    <x v="6"/>
    <n v="1"/>
  </r>
  <r>
    <n v="3866"/>
    <s v="CA-2011-124709"/>
    <x v="2"/>
    <d v="2011-07-27T00:00:00"/>
    <d v="2011-07-29T00:00:00"/>
    <x v="0"/>
    <s v="GW-14605"/>
    <x v="543"/>
    <x v="0"/>
    <s v="United States"/>
    <s v="San Francisco"/>
    <x v="1"/>
    <n v="94122"/>
    <x v="1"/>
    <s v="TEC-AC-10002842"/>
    <x v="2"/>
    <s v="Accessories"/>
    <x v="1176"/>
    <n v="238"/>
    <n v="2"/>
    <n v="0"/>
    <n v="38.080000000000013"/>
    <s v="Jul"/>
    <x v="39"/>
    <n v="1"/>
  </r>
  <r>
    <n v="3867"/>
    <s v="CA-2014-146360"/>
    <x v="3"/>
    <d v="2014-04-24T00:00:00"/>
    <d v="2014-04-26T00:00:00"/>
    <x v="0"/>
    <s v="SC-20305"/>
    <x v="253"/>
    <x v="0"/>
    <s v="United States"/>
    <s v="Lawrence"/>
    <x v="14"/>
    <n v="46226"/>
    <x v="2"/>
    <s v="TEC-AC-10003590"/>
    <x v="2"/>
    <s v="Accessories"/>
    <x v="1093"/>
    <n v="155.34"/>
    <n v="6"/>
    <n v="0"/>
    <n v="55.922399999999996"/>
    <s v="Apr"/>
    <x v="4"/>
    <n v="1"/>
  </r>
  <r>
    <n v="3868"/>
    <s v="CA-2012-132486"/>
    <x v="1"/>
    <d v="2012-10-23T00:00:00"/>
    <d v="2012-10-27T00:00:00"/>
    <x v="0"/>
    <s v="JF-15355"/>
    <x v="282"/>
    <x v="0"/>
    <s v="United States"/>
    <s v="San Diego"/>
    <x v="1"/>
    <n v="92105"/>
    <x v="1"/>
    <s v="TEC-AC-10000710"/>
    <x v="2"/>
    <s v="Accessories"/>
    <x v="672"/>
    <n v="148.32"/>
    <n v="9"/>
    <n v="0"/>
    <n v="63.777600000000007"/>
    <s v="Oct"/>
    <x v="2"/>
    <n v="1"/>
  </r>
  <r>
    <n v="3869"/>
    <s v="CA-2012-132486"/>
    <x v="1"/>
    <d v="2012-10-23T00:00:00"/>
    <d v="2012-10-27T00:00:00"/>
    <x v="0"/>
    <s v="JF-15355"/>
    <x v="282"/>
    <x v="0"/>
    <s v="United States"/>
    <s v="San Diego"/>
    <x v="1"/>
    <n v="92105"/>
    <x v="1"/>
    <s v="FUR-CH-10004495"/>
    <x v="0"/>
    <s v="Chairs"/>
    <x v="1475"/>
    <n v="240.78400000000002"/>
    <n v="1"/>
    <n v="0.2"/>
    <n v="27.088199999999965"/>
    <s v="Oct"/>
    <x v="2"/>
    <n v="0"/>
  </r>
  <r>
    <n v="3870"/>
    <s v="CA-2012-132486"/>
    <x v="1"/>
    <d v="2012-10-23T00:00:00"/>
    <d v="2012-10-27T00:00:00"/>
    <x v="0"/>
    <s v="JF-15355"/>
    <x v="282"/>
    <x v="0"/>
    <s v="United States"/>
    <s v="San Diego"/>
    <x v="1"/>
    <n v="92105"/>
    <x v="1"/>
    <s v="FUR-CH-10004540"/>
    <x v="0"/>
    <s v="Chairs"/>
    <x v="862"/>
    <n v="191.96800000000002"/>
    <n v="7"/>
    <n v="0.2"/>
    <n v="16.797200000000004"/>
    <s v="Oct"/>
    <x v="2"/>
    <n v="0"/>
  </r>
  <r>
    <n v="3871"/>
    <s v="CA-2012-132486"/>
    <x v="1"/>
    <d v="2012-10-23T00:00:00"/>
    <d v="2012-10-27T00:00:00"/>
    <x v="0"/>
    <s v="JF-15355"/>
    <x v="282"/>
    <x v="0"/>
    <s v="United States"/>
    <s v="San Diego"/>
    <x v="1"/>
    <n v="92105"/>
    <x v="1"/>
    <s v="OFF-PA-10004971"/>
    <x v="1"/>
    <s v="Paper"/>
    <x v="604"/>
    <n v="11.56"/>
    <n v="2"/>
    <n v="0"/>
    <n v="5.6644000000000005"/>
    <s v="Oct"/>
    <x v="2"/>
    <n v="0"/>
  </r>
  <r>
    <n v="3872"/>
    <s v="CA-2012-132486"/>
    <x v="1"/>
    <d v="2012-10-23T00:00:00"/>
    <d v="2012-10-27T00:00:00"/>
    <x v="0"/>
    <s v="JF-15355"/>
    <x v="282"/>
    <x v="0"/>
    <s v="United States"/>
    <s v="San Diego"/>
    <x v="1"/>
    <n v="92105"/>
    <x v="1"/>
    <s v="OFF-EN-10002600"/>
    <x v="1"/>
    <s v="Envelopes"/>
    <x v="111"/>
    <n v="11.8"/>
    <n v="4"/>
    <n v="0"/>
    <n v="5.6639999999999997"/>
    <s v="Oct"/>
    <x v="2"/>
    <n v="0"/>
  </r>
  <r>
    <n v="3873"/>
    <s v="CA-2012-132486"/>
    <x v="1"/>
    <d v="2012-10-23T00:00:00"/>
    <d v="2012-10-27T00:00:00"/>
    <x v="0"/>
    <s v="JF-15355"/>
    <x v="282"/>
    <x v="0"/>
    <s v="United States"/>
    <s v="San Diego"/>
    <x v="1"/>
    <n v="92105"/>
    <x v="1"/>
    <s v="FUR-CH-10001854"/>
    <x v="0"/>
    <s v="Chairs"/>
    <x v="1110"/>
    <n v="842.35200000000009"/>
    <n v="3"/>
    <n v="0.2"/>
    <n v="42.117600000000039"/>
    <s v="Oct"/>
    <x v="2"/>
    <n v="0"/>
  </r>
  <r>
    <n v="3874"/>
    <s v="CA-2013-136231"/>
    <x v="0"/>
    <d v="2013-09-06T00:00:00"/>
    <d v="2013-09-08T00:00:00"/>
    <x v="0"/>
    <s v="DM-13015"/>
    <x v="661"/>
    <x v="0"/>
    <s v="United States"/>
    <s v="Johnson City"/>
    <x v="18"/>
    <n v="37604"/>
    <x v="0"/>
    <s v="OFF-EN-10001099"/>
    <x v="1"/>
    <s v="Envelopes"/>
    <x v="33"/>
    <n v="23.472000000000001"/>
    <n v="3"/>
    <n v="0.2"/>
    <n v="7.6283999999999974"/>
    <s v="Sep"/>
    <x v="21"/>
    <n v="1"/>
  </r>
  <r>
    <n v="3875"/>
    <s v="CA-2013-136231"/>
    <x v="0"/>
    <d v="2013-09-06T00:00:00"/>
    <d v="2013-09-08T00:00:00"/>
    <x v="0"/>
    <s v="DM-13015"/>
    <x v="661"/>
    <x v="0"/>
    <s v="United States"/>
    <s v="Johnson City"/>
    <x v="18"/>
    <n v="37604"/>
    <x v="0"/>
    <s v="OFF-BI-10001597"/>
    <x v="1"/>
    <s v="Binders"/>
    <x v="790"/>
    <n v="86.058000000000007"/>
    <n v="7"/>
    <n v="0.7"/>
    <n v="-63.109199999999987"/>
    <s v="Sep"/>
    <x v="21"/>
    <n v="0"/>
  </r>
  <r>
    <n v="3876"/>
    <s v="CA-2013-136231"/>
    <x v="0"/>
    <d v="2013-09-06T00:00:00"/>
    <d v="2013-09-08T00:00:00"/>
    <x v="0"/>
    <s v="DM-13015"/>
    <x v="661"/>
    <x v="0"/>
    <s v="United States"/>
    <s v="Johnson City"/>
    <x v="18"/>
    <n v="37604"/>
    <x v="0"/>
    <s v="TEC-PH-10002660"/>
    <x v="2"/>
    <s v="Phones"/>
    <x v="697"/>
    <n v="108.78399999999999"/>
    <n v="2"/>
    <n v="0.2"/>
    <n v="6.7990000000000066"/>
    <s v="Sep"/>
    <x v="21"/>
    <n v="0"/>
  </r>
  <r>
    <n v="3877"/>
    <s v="CA-2013-136231"/>
    <x v="0"/>
    <d v="2013-09-06T00:00:00"/>
    <d v="2013-09-08T00:00:00"/>
    <x v="0"/>
    <s v="DM-13015"/>
    <x v="661"/>
    <x v="0"/>
    <s v="United States"/>
    <s v="Johnson City"/>
    <x v="18"/>
    <n v="37604"/>
    <x v="0"/>
    <s v="OFF-PA-10000327"/>
    <x v="1"/>
    <s v="Paper"/>
    <x v="1428"/>
    <n v="10.272000000000002"/>
    <n v="3"/>
    <n v="0.2"/>
    <n v="3.2099999999999982"/>
    <s v="Sep"/>
    <x v="21"/>
    <n v="0"/>
  </r>
  <r>
    <n v="3878"/>
    <s v="CA-2013-140641"/>
    <x v="0"/>
    <d v="2013-10-29T00:00:00"/>
    <d v="2013-11-03T00:00:00"/>
    <x v="1"/>
    <s v="EP-13915"/>
    <x v="212"/>
    <x v="0"/>
    <s v="United States"/>
    <s v="Tampa"/>
    <x v="2"/>
    <n v="33614"/>
    <x v="0"/>
    <s v="OFF-BI-10001191"/>
    <x v="1"/>
    <s v="Binders"/>
    <x v="970"/>
    <n v="38.190000000000012"/>
    <n v="5"/>
    <n v="0.7"/>
    <n v="-26.732999999999997"/>
    <s v="Oct"/>
    <x v="32"/>
    <n v="1"/>
  </r>
  <r>
    <n v="3879"/>
    <s v="CA-2011-151001"/>
    <x v="2"/>
    <d v="2011-04-05T00:00:00"/>
    <d v="2011-04-07T00:00:00"/>
    <x v="2"/>
    <s v="JG-15805"/>
    <x v="189"/>
    <x v="1"/>
    <s v="United States"/>
    <s v="Decatur"/>
    <x v="10"/>
    <n v="62521"/>
    <x v="2"/>
    <s v="OFF-ST-10003455"/>
    <x v="1"/>
    <s v="Storage"/>
    <x v="169"/>
    <n v="49.632000000000005"/>
    <n v="4"/>
    <n v="0.2"/>
    <n v="3.7224000000000004"/>
    <s v="Apr"/>
    <x v="41"/>
    <n v="1"/>
  </r>
  <r>
    <n v="3880"/>
    <s v="CA-2011-151001"/>
    <x v="2"/>
    <d v="2011-04-05T00:00:00"/>
    <d v="2011-04-07T00:00:00"/>
    <x v="2"/>
    <s v="JG-15805"/>
    <x v="189"/>
    <x v="1"/>
    <s v="United States"/>
    <s v="Decatur"/>
    <x v="10"/>
    <n v="62521"/>
    <x v="2"/>
    <s v="OFF-ST-10001031"/>
    <x v="1"/>
    <s v="Storage"/>
    <x v="1551"/>
    <n v="52.096000000000004"/>
    <n v="4"/>
    <n v="0.2"/>
    <n v="3.9072000000000031"/>
    <s v="Apr"/>
    <x v="41"/>
    <n v="0"/>
  </r>
  <r>
    <n v="3881"/>
    <s v="CA-2012-129896"/>
    <x v="1"/>
    <d v="2012-06-15T00:00:00"/>
    <d v="2012-06-20T00:00:00"/>
    <x v="1"/>
    <s v="PF-19120"/>
    <x v="724"/>
    <x v="0"/>
    <s v="United States"/>
    <s v="Gilbert"/>
    <x v="16"/>
    <n v="85234"/>
    <x v="1"/>
    <s v="OFF-PA-10002245"/>
    <x v="1"/>
    <s v="Paper"/>
    <x v="1334"/>
    <n v="9.5680000000000014"/>
    <n v="2"/>
    <n v="0.2"/>
    <n v="2.9899999999999993"/>
    <s v="Jun"/>
    <x v="40"/>
    <n v="1"/>
  </r>
  <r>
    <n v="3882"/>
    <s v="CA-2012-129896"/>
    <x v="1"/>
    <d v="2012-06-15T00:00:00"/>
    <d v="2012-06-20T00:00:00"/>
    <x v="1"/>
    <s v="PF-19120"/>
    <x v="724"/>
    <x v="0"/>
    <s v="United States"/>
    <s v="Gilbert"/>
    <x v="16"/>
    <n v="85234"/>
    <x v="1"/>
    <s v="OFF-ST-10004804"/>
    <x v="1"/>
    <s v="Storage"/>
    <x v="230"/>
    <n v="82.367999999999995"/>
    <n v="2"/>
    <n v="0.2"/>
    <n v="-19.562399999999997"/>
    <s v="Jun"/>
    <x v="40"/>
    <n v="0"/>
  </r>
  <r>
    <n v="3883"/>
    <s v="CA-2012-129896"/>
    <x v="1"/>
    <d v="2012-06-15T00:00:00"/>
    <d v="2012-06-20T00:00:00"/>
    <x v="1"/>
    <s v="PF-19120"/>
    <x v="724"/>
    <x v="0"/>
    <s v="United States"/>
    <s v="Gilbert"/>
    <x v="16"/>
    <n v="85234"/>
    <x v="1"/>
    <s v="FUR-FU-10004904"/>
    <x v="0"/>
    <s v="Furnishings"/>
    <x v="1580"/>
    <n v="364.70400000000006"/>
    <n v="6"/>
    <n v="0.2"/>
    <n v="-36.470400000000041"/>
    <s v="Jun"/>
    <x v="40"/>
    <n v="0"/>
  </r>
  <r>
    <n v="3884"/>
    <s v="CA-2012-129896"/>
    <x v="1"/>
    <d v="2012-06-15T00:00:00"/>
    <d v="2012-06-20T00:00:00"/>
    <x v="1"/>
    <s v="PF-19120"/>
    <x v="724"/>
    <x v="0"/>
    <s v="United States"/>
    <s v="Gilbert"/>
    <x v="16"/>
    <n v="85234"/>
    <x v="1"/>
    <s v="FUR-FU-10002396"/>
    <x v="0"/>
    <s v="Furnishings"/>
    <x v="1581"/>
    <n v="40.256"/>
    <n v="4"/>
    <n v="0.2"/>
    <n v="11.070400000000003"/>
    <s v="Jun"/>
    <x v="40"/>
    <n v="0"/>
  </r>
  <r>
    <n v="3885"/>
    <s v="CA-2011-152849"/>
    <x v="2"/>
    <d v="2011-07-05T00:00:00"/>
    <d v="2011-07-12T00:00:00"/>
    <x v="1"/>
    <s v="DW-13195"/>
    <x v="694"/>
    <x v="1"/>
    <s v="United States"/>
    <s v="Knoxville"/>
    <x v="18"/>
    <n v="37918"/>
    <x v="0"/>
    <s v="OFF-AR-10002833"/>
    <x v="1"/>
    <s v="Art"/>
    <x v="6"/>
    <n v="4.3680000000000003"/>
    <n v="3"/>
    <n v="0.2"/>
    <n v="0.3822000000000001"/>
    <s v="Jul"/>
    <x v="39"/>
    <n v="1"/>
  </r>
  <r>
    <n v="3886"/>
    <s v="US-2014-127341"/>
    <x v="3"/>
    <d v="2014-01-30T00:00:00"/>
    <d v="2014-02-03T00:00:00"/>
    <x v="1"/>
    <s v="CK-12595"/>
    <x v="242"/>
    <x v="0"/>
    <s v="United States"/>
    <s v="Chicago"/>
    <x v="10"/>
    <n v="60653"/>
    <x v="2"/>
    <s v="OFF-BI-10001072"/>
    <x v="1"/>
    <s v="Binders"/>
    <x v="277"/>
    <n v="12.127999999999997"/>
    <n v="4"/>
    <n v="0.8"/>
    <n v="-20.617600000000003"/>
    <s v="Jan"/>
    <x v="44"/>
    <n v="1"/>
  </r>
  <r>
    <n v="3887"/>
    <s v="CA-2013-167759"/>
    <x v="0"/>
    <d v="2013-03-04T00:00:00"/>
    <d v="2013-03-09T00:00:00"/>
    <x v="0"/>
    <s v="CC-12670"/>
    <x v="113"/>
    <x v="0"/>
    <s v="United States"/>
    <s v="Bloomington"/>
    <x v="14"/>
    <n v="47401"/>
    <x v="2"/>
    <s v="TEC-PH-10003171"/>
    <x v="2"/>
    <s v="Phones"/>
    <x v="1495"/>
    <n v="134.85000000000002"/>
    <n v="3"/>
    <n v="0"/>
    <n v="37.757999999999996"/>
    <s v="Mar"/>
    <x v="17"/>
    <n v="1"/>
  </r>
  <r>
    <n v="3888"/>
    <s v="CA-2011-100895"/>
    <x v="2"/>
    <d v="2011-06-02T00:00:00"/>
    <d v="2011-06-06T00:00:00"/>
    <x v="1"/>
    <s v="SV-20785"/>
    <x v="647"/>
    <x v="0"/>
    <s v="United States"/>
    <s v="Roswell"/>
    <x v="32"/>
    <n v="30076"/>
    <x v="0"/>
    <s v="OFF-AR-10004511"/>
    <x v="1"/>
    <s v="Art"/>
    <x v="1228"/>
    <n v="8.56"/>
    <n v="2"/>
    <n v="0"/>
    <n v="2.6536"/>
    <s v="Jun"/>
    <x v="3"/>
    <n v="1"/>
  </r>
  <r>
    <n v="3889"/>
    <s v="CA-2011-100895"/>
    <x v="2"/>
    <d v="2011-06-02T00:00:00"/>
    <d v="2011-06-06T00:00:00"/>
    <x v="1"/>
    <s v="SV-20785"/>
    <x v="647"/>
    <x v="0"/>
    <s v="United States"/>
    <s v="Roswell"/>
    <x v="32"/>
    <n v="30076"/>
    <x v="0"/>
    <s v="TEC-PH-10001425"/>
    <x v="2"/>
    <s v="Phones"/>
    <x v="511"/>
    <n v="239.96999999999997"/>
    <n v="3"/>
    <n v="0"/>
    <n v="67.191599999999994"/>
    <s v="Jun"/>
    <x v="3"/>
    <n v="0"/>
  </r>
  <r>
    <n v="3890"/>
    <s v="CA-2011-100895"/>
    <x v="2"/>
    <d v="2011-06-02T00:00:00"/>
    <d v="2011-06-06T00:00:00"/>
    <x v="1"/>
    <s v="SV-20785"/>
    <x v="647"/>
    <x v="0"/>
    <s v="United States"/>
    <s v="Roswell"/>
    <x v="32"/>
    <n v="30076"/>
    <x v="0"/>
    <s v="OFF-ST-10001490"/>
    <x v="1"/>
    <s v="Storage"/>
    <x v="513"/>
    <n v="356.94"/>
    <n v="2"/>
    <n v="0"/>
    <n v="107.08199999999997"/>
    <s v="Jun"/>
    <x v="3"/>
    <n v="0"/>
  </r>
  <r>
    <n v="3891"/>
    <s v="US-2013-163881"/>
    <x v="0"/>
    <d v="2013-11-25T00:00:00"/>
    <d v="2013-12-01T00:00:00"/>
    <x v="1"/>
    <s v="SP-20860"/>
    <x v="133"/>
    <x v="1"/>
    <s v="United States"/>
    <s v="Los Angeles"/>
    <x v="1"/>
    <n v="90036"/>
    <x v="1"/>
    <s v="TEC-AC-10003033"/>
    <x v="2"/>
    <s v="Accessories"/>
    <x v="756"/>
    <n v="659.9"/>
    <n v="2"/>
    <n v="0"/>
    <n v="217.76699999999994"/>
    <s v="Nov"/>
    <x v="0"/>
    <n v="1"/>
  </r>
  <r>
    <n v="3892"/>
    <s v="US-2013-163881"/>
    <x v="0"/>
    <d v="2013-11-25T00:00:00"/>
    <d v="2013-12-01T00:00:00"/>
    <x v="1"/>
    <s v="SP-20860"/>
    <x v="133"/>
    <x v="1"/>
    <s v="United States"/>
    <s v="Los Angeles"/>
    <x v="1"/>
    <n v="90036"/>
    <x v="1"/>
    <s v="FUR-CH-10001394"/>
    <x v="0"/>
    <s v="Chairs"/>
    <x v="648"/>
    <n v="1684.7520000000002"/>
    <n v="6"/>
    <n v="0.2"/>
    <n v="210.59399999999977"/>
    <s v="Nov"/>
    <x v="0"/>
    <n v="0"/>
  </r>
  <r>
    <n v="3893"/>
    <s v="US-2013-163881"/>
    <x v="0"/>
    <d v="2013-11-25T00:00:00"/>
    <d v="2013-12-01T00:00:00"/>
    <x v="1"/>
    <s v="SP-20860"/>
    <x v="133"/>
    <x v="1"/>
    <s v="United States"/>
    <s v="Los Angeles"/>
    <x v="1"/>
    <n v="90036"/>
    <x v="1"/>
    <s v="TEC-AC-10000420"/>
    <x v="2"/>
    <s v="Accessories"/>
    <x v="1487"/>
    <n v="559.91999999999996"/>
    <n v="8"/>
    <n v="0"/>
    <n v="190.37279999999998"/>
    <s v="Nov"/>
    <x v="0"/>
    <n v="0"/>
  </r>
  <r>
    <n v="3894"/>
    <s v="US-2013-144547"/>
    <x v="0"/>
    <d v="2013-11-11T00:00:00"/>
    <d v="2013-11-15T00:00:00"/>
    <x v="1"/>
    <s v="MS-17770"/>
    <x v="474"/>
    <x v="0"/>
    <s v="United States"/>
    <s v="Houston"/>
    <x v="5"/>
    <n v="77036"/>
    <x v="2"/>
    <s v="TEC-AC-10004901"/>
    <x v="2"/>
    <s v="Accessories"/>
    <x v="642"/>
    <n v="279.94400000000002"/>
    <n v="7"/>
    <n v="0.2"/>
    <n v="48.990200000000002"/>
    <s v="Nov"/>
    <x v="0"/>
    <n v="1"/>
  </r>
  <r>
    <n v="3895"/>
    <s v="US-2011-112200"/>
    <x v="2"/>
    <d v="2011-11-22T00:00:00"/>
    <d v="2011-11-28T00:00:00"/>
    <x v="1"/>
    <s v="TC-21475"/>
    <x v="679"/>
    <x v="2"/>
    <s v="United States"/>
    <s v="Bolingbrook"/>
    <x v="10"/>
    <n v="60440"/>
    <x v="2"/>
    <s v="OFF-BI-10002571"/>
    <x v="1"/>
    <s v="Binders"/>
    <x v="1204"/>
    <n v="9.9799999999999969"/>
    <n v="5"/>
    <n v="0.8"/>
    <n v="-16.467000000000002"/>
    <s v="Nov"/>
    <x v="7"/>
    <n v="1"/>
  </r>
  <r>
    <n v="3896"/>
    <s v="CA-2014-110212"/>
    <x v="3"/>
    <d v="2014-05-02T00:00:00"/>
    <d v="2014-05-06T00:00:00"/>
    <x v="1"/>
    <s v="SJ-20125"/>
    <x v="319"/>
    <x v="2"/>
    <s v="United States"/>
    <s v="Texarkana"/>
    <x v="36"/>
    <n v="71854"/>
    <x v="0"/>
    <s v="TEC-AC-10002331"/>
    <x v="2"/>
    <s v="Accessories"/>
    <x v="1582"/>
    <n v="48.9"/>
    <n v="5"/>
    <n v="0"/>
    <n v="18.093"/>
    <s v="May"/>
    <x v="24"/>
    <n v="1"/>
  </r>
  <r>
    <n v="3897"/>
    <s v="CA-2014-134285"/>
    <x v="3"/>
    <d v="2014-12-08T00:00:00"/>
    <d v="2014-12-13T00:00:00"/>
    <x v="1"/>
    <s v="DS-13180"/>
    <x v="103"/>
    <x v="1"/>
    <s v="United States"/>
    <s v="San Antonio"/>
    <x v="5"/>
    <n v="78207"/>
    <x v="2"/>
    <s v="OFF-FA-10000611"/>
    <x v="1"/>
    <s v="Fasteners"/>
    <x v="1065"/>
    <n v="3.5519999999999996"/>
    <n v="3"/>
    <n v="0.2"/>
    <n v="1.2431999999999999"/>
    <s v="Dec"/>
    <x v="22"/>
    <n v="1"/>
  </r>
  <r>
    <n v="3898"/>
    <s v="CA-2014-134285"/>
    <x v="3"/>
    <d v="2014-12-08T00:00:00"/>
    <d v="2014-12-13T00:00:00"/>
    <x v="1"/>
    <s v="DS-13180"/>
    <x v="103"/>
    <x v="1"/>
    <s v="United States"/>
    <s v="San Antonio"/>
    <x v="5"/>
    <n v="78207"/>
    <x v="2"/>
    <s v="OFF-PA-10000304"/>
    <x v="1"/>
    <s v="Paper"/>
    <x v="88"/>
    <n v="15.552000000000003"/>
    <n v="3"/>
    <n v="0.2"/>
    <n v="5.4432"/>
    <s v="Dec"/>
    <x v="22"/>
    <n v="0"/>
  </r>
  <r>
    <n v="3899"/>
    <s v="CA-2014-102267"/>
    <x v="3"/>
    <d v="2014-12-01T00:00:00"/>
    <d v="2014-12-05T00:00:00"/>
    <x v="1"/>
    <s v="SC-20800"/>
    <x v="561"/>
    <x v="0"/>
    <s v="United States"/>
    <s v="Edinburg"/>
    <x v="5"/>
    <n v="78539"/>
    <x v="2"/>
    <s v="OFF-FA-10000611"/>
    <x v="1"/>
    <s v="Fasteners"/>
    <x v="1065"/>
    <n v="2.3679999999999999"/>
    <n v="2"/>
    <n v="0.2"/>
    <n v="0.82879999999999987"/>
    <s v="Dec"/>
    <x v="22"/>
    <n v="1"/>
  </r>
  <r>
    <n v="3900"/>
    <s v="CA-2014-157980"/>
    <x v="3"/>
    <d v="2014-12-08T00:00:00"/>
    <d v="2014-12-10T00:00:00"/>
    <x v="2"/>
    <s v="SH-20395"/>
    <x v="129"/>
    <x v="0"/>
    <s v="United States"/>
    <s v="Toledo"/>
    <x v="24"/>
    <n v="43615"/>
    <x v="3"/>
    <s v="TEC-AC-10002567"/>
    <x v="2"/>
    <s v="Accessories"/>
    <x v="423"/>
    <n v="127.98399999999999"/>
    <n v="2"/>
    <n v="0.2"/>
    <n v="25.596799999999998"/>
    <s v="Dec"/>
    <x v="22"/>
    <n v="1"/>
  </r>
  <r>
    <n v="3901"/>
    <s v="CA-2012-121097"/>
    <x v="1"/>
    <d v="2012-01-03T00:00:00"/>
    <d v="2012-01-08T00:00:00"/>
    <x v="1"/>
    <s v="SF-20965"/>
    <x v="245"/>
    <x v="1"/>
    <s v="United States"/>
    <s v="Baytown"/>
    <x v="5"/>
    <n v="77520"/>
    <x v="2"/>
    <s v="OFF-PA-10001937"/>
    <x v="1"/>
    <s v="Paper"/>
    <x v="286"/>
    <n v="10.368000000000002"/>
    <n v="2"/>
    <n v="0.2"/>
    <n v="3.6288"/>
    <s v="Jan"/>
    <x v="26"/>
    <n v="1"/>
  </r>
  <r>
    <n v="3902"/>
    <s v="CA-2012-151043"/>
    <x v="1"/>
    <d v="2012-11-14T00:00:00"/>
    <d v="2012-11-20T00:00:00"/>
    <x v="1"/>
    <s v="MG-17680"/>
    <x v="67"/>
    <x v="2"/>
    <s v="United States"/>
    <s v="Philadelphia"/>
    <x v="9"/>
    <n v="19143"/>
    <x v="3"/>
    <s v="TEC-AC-10001090"/>
    <x v="2"/>
    <s v="Accessories"/>
    <x v="1583"/>
    <n v="47.984000000000002"/>
    <n v="2"/>
    <n v="0.2"/>
    <n v="-1.199600000000002"/>
    <s v="Nov"/>
    <x v="6"/>
    <n v="1"/>
  </r>
  <r>
    <n v="3903"/>
    <s v="US-2012-119312"/>
    <x v="1"/>
    <d v="2012-10-02T00:00:00"/>
    <d v="2012-10-07T00:00:00"/>
    <x v="0"/>
    <s v="CS-12400"/>
    <x v="37"/>
    <x v="2"/>
    <s v="United States"/>
    <s v="Los Angeles"/>
    <x v="1"/>
    <n v="90045"/>
    <x v="1"/>
    <s v="OFF-ST-10000943"/>
    <x v="1"/>
    <s v="Storage"/>
    <x v="1195"/>
    <n v="270.33999999999997"/>
    <n v="14"/>
    <n v="0"/>
    <n v="75.6952"/>
    <s v="Oct"/>
    <x v="2"/>
    <n v="1"/>
  </r>
  <r>
    <n v="3904"/>
    <s v="CA-2012-167010"/>
    <x v="1"/>
    <d v="2012-04-05T00:00:00"/>
    <d v="2012-04-10T00:00:00"/>
    <x v="1"/>
    <s v="VT-21700"/>
    <x v="725"/>
    <x v="2"/>
    <s v="United States"/>
    <s v="Philadelphia"/>
    <x v="9"/>
    <n v="19143"/>
    <x v="3"/>
    <s v="OFF-AP-10004036"/>
    <x v="1"/>
    <s v="Appliances"/>
    <x v="1273"/>
    <n v="98.111999999999995"/>
    <n v="7"/>
    <n v="0.2"/>
    <n v="18.396000000000001"/>
    <s v="Apr"/>
    <x v="19"/>
    <n v="1"/>
  </r>
  <r>
    <n v="3905"/>
    <s v="CA-2012-167010"/>
    <x v="1"/>
    <d v="2012-04-05T00:00:00"/>
    <d v="2012-04-10T00:00:00"/>
    <x v="1"/>
    <s v="VT-21700"/>
    <x v="725"/>
    <x v="2"/>
    <s v="United States"/>
    <s v="Philadelphia"/>
    <x v="9"/>
    <n v="19143"/>
    <x v="3"/>
    <s v="OFF-ST-10003816"/>
    <x v="1"/>
    <s v="Storage"/>
    <x v="710"/>
    <n v="563.80799999999999"/>
    <n v="4"/>
    <n v="0.2"/>
    <n v="21.142799999999966"/>
    <s v="Apr"/>
    <x v="19"/>
    <n v="0"/>
  </r>
  <r>
    <n v="3906"/>
    <s v="CA-2012-167010"/>
    <x v="1"/>
    <d v="2012-04-05T00:00:00"/>
    <d v="2012-04-10T00:00:00"/>
    <x v="1"/>
    <s v="VT-21700"/>
    <x v="725"/>
    <x v="2"/>
    <s v="United States"/>
    <s v="Philadelphia"/>
    <x v="9"/>
    <n v="19143"/>
    <x v="3"/>
    <s v="OFF-BI-10002072"/>
    <x v="1"/>
    <s v="Binders"/>
    <x v="830"/>
    <n v="10.428000000000001"/>
    <n v="4"/>
    <n v="0.7"/>
    <n v="-6.9519999999999982"/>
    <s v="Apr"/>
    <x v="19"/>
    <n v="0"/>
  </r>
  <r>
    <n v="3907"/>
    <s v="CA-2012-167010"/>
    <x v="1"/>
    <d v="2012-04-05T00:00:00"/>
    <d v="2012-04-10T00:00:00"/>
    <x v="1"/>
    <s v="VT-21700"/>
    <x v="725"/>
    <x v="2"/>
    <s v="United States"/>
    <s v="Philadelphia"/>
    <x v="9"/>
    <n v="19143"/>
    <x v="3"/>
    <s v="FUR-FU-10001468"/>
    <x v="0"/>
    <s v="Furnishings"/>
    <x v="1280"/>
    <n v="547.13599999999997"/>
    <n v="4"/>
    <n v="0.2"/>
    <n v="-68.392000000000053"/>
    <s v="Apr"/>
    <x v="19"/>
    <n v="0"/>
  </r>
  <r>
    <n v="3908"/>
    <s v="CA-2012-167010"/>
    <x v="1"/>
    <d v="2012-04-05T00:00:00"/>
    <d v="2012-04-10T00:00:00"/>
    <x v="1"/>
    <s v="VT-21700"/>
    <x v="725"/>
    <x v="2"/>
    <s v="United States"/>
    <s v="Philadelphia"/>
    <x v="9"/>
    <n v="19143"/>
    <x v="3"/>
    <s v="TEC-PH-10000347"/>
    <x v="2"/>
    <s v="Phones"/>
    <x v="495"/>
    <n v="14.850000000000001"/>
    <n v="5"/>
    <n v="0.4"/>
    <n v="-3.2175000000000002"/>
    <s v="Apr"/>
    <x v="19"/>
    <n v="0"/>
  </r>
  <r>
    <n v="3909"/>
    <s v="CA-2012-167010"/>
    <x v="1"/>
    <d v="2012-04-05T00:00:00"/>
    <d v="2012-04-10T00:00:00"/>
    <x v="1"/>
    <s v="VT-21700"/>
    <x v="725"/>
    <x v="2"/>
    <s v="United States"/>
    <s v="Philadelphia"/>
    <x v="9"/>
    <n v="19143"/>
    <x v="3"/>
    <s v="TEC-PH-10002844"/>
    <x v="2"/>
    <s v="Phones"/>
    <x v="104"/>
    <n v="41.988"/>
    <n v="2"/>
    <n v="0.4"/>
    <n v="-9.7972000000000037"/>
    <s v="Apr"/>
    <x v="19"/>
    <n v="0"/>
  </r>
  <r>
    <n v="3910"/>
    <s v="CA-2012-167010"/>
    <x v="1"/>
    <d v="2012-04-05T00:00:00"/>
    <d v="2012-04-10T00:00:00"/>
    <x v="1"/>
    <s v="VT-21700"/>
    <x v="725"/>
    <x v="2"/>
    <s v="United States"/>
    <s v="Philadelphia"/>
    <x v="9"/>
    <n v="19143"/>
    <x v="3"/>
    <s v="FUR-FU-10001037"/>
    <x v="0"/>
    <s v="Furnishings"/>
    <x v="1160"/>
    <n v="7.5840000000000005"/>
    <n v="1"/>
    <n v="0.2"/>
    <n v="2.37"/>
    <s v="Apr"/>
    <x v="19"/>
    <n v="0"/>
  </r>
  <r>
    <n v="3911"/>
    <s v="CA-2012-167010"/>
    <x v="1"/>
    <d v="2012-04-05T00:00:00"/>
    <d v="2012-04-10T00:00:00"/>
    <x v="1"/>
    <s v="VT-21700"/>
    <x v="725"/>
    <x v="2"/>
    <s v="United States"/>
    <s v="Philadelphia"/>
    <x v="9"/>
    <n v="19143"/>
    <x v="3"/>
    <s v="FUR-BO-10004218"/>
    <x v="0"/>
    <s v="Bookcases"/>
    <x v="1584"/>
    <n v="352.45"/>
    <n v="5"/>
    <n v="0.5"/>
    <n v="-211.47"/>
    <s v="Apr"/>
    <x v="19"/>
    <n v="0"/>
  </r>
  <r>
    <n v="3912"/>
    <s v="CA-2014-126788"/>
    <x v="3"/>
    <d v="2014-06-06T00:00:00"/>
    <d v="2014-06-07T00:00:00"/>
    <x v="2"/>
    <s v="AB-10105"/>
    <x v="455"/>
    <x v="0"/>
    <s v="United States"/>
    <s v="Pearland"/>
    <x v="5"/>
    <n v="77581"/>
    <x v="2"/>
    <s v="TEC-PH-10001619"/>
    <x v="2"/>
    <s v="Phones"/>
    <x v="1585"/>
    <n v="470.37600000000009"/>
    <n v="3"/>
    <n v="0.2"/>
    <n v="52.917299999999955"/>
    <s v="Jun"/>
    <x v="27"/>
    <n v="1"/>
  </r>
  <r>
    <n v="3913"/>
    <s v="CA-2014-148068"/>
    <x v="3"/>
    <d v="2014-09-19T00:00:00"/>
    <d v="2014-09-26T00:00:00"/>
    <x v="1"/>
    <s v="MM-18280"/>
    <x v="152"/>
    <x v="1"/>
    <s v="United States"/>
    <s v="New York City"/>
    <x v="15"/>
    <n v="10035"/>
    <x v="3"/>
    <s v="OFF-PA-10001639"/>
    <x v="1"/>
    <s v="Paper"/>
    <x v="972"/>
    <n v="19.440000000000001"/>
    <n v="3"/>
    <n v="0"/>
    <n v="9.3312000000000008"/>
    <s v="Sep"/>
    <x v="15"/>
    <n v="1"/>
  </r>
  <r>
    <n v="3914"/>
    <s v="CA-2014-148068"/>
    <x v="3"/>
    <d v="2014-09-19T00:00:00"/>
    <d v="2014-09-26T00:00:00"/>
    <x v="1"/>
    <s v="MM-18280"/>
    <x v="152"/>
    <x v="1"/>
    <s v="United States"/>
    <s v="New York City"/>
    <x v="15"/>
    <n v="10035"/>
    <x v="3"/>
    <s v="FUR-FU-10002268"/>
    <x v="0"/>
    <s v="Furnishings"/>
    <x v="860"/>
    <n v="9.82"/>
    <n v="2"/>
    <n v="0"/>
    <n v="3.2405999999999997"/>
    <s v="Sep"/>
    <x v="15"/>
    <n v="0"/>
  </r>
  <r>
    <n v="3915"/>
    <s v="US-2014-142573"/>
    <x v="3"/>
    <d v="2014-07-19T00:00:00"/>
    <d v="2014-07-24T00:00:00"/>
    <x v="1"/>
    <s v="ML-17410"/>
    <x v="586"/>
    <x v="0"/>
    <s v="United States"/>
    <s v="Phoenix"/>
    <x v="16"/>
    <n v="85023"/>
    <x v="1"/>
    <s v="FUR-TA-10001932"/>
    <x v="0"/>
    <s v="Tables"/>
    <x v="840"/>
    <n v="801.59999999999991"/>
    <n v="5"/>
    <n v="0.5"/>
    <n v="-448.89599999999996"/>
    <s v="Jul"/>
    <x v="10"/>
    <n v="1"/>
  </r>
  <r>
    <n v="3916"/>
    <s v="US-2014-142573"/>
    <x v="3"/>
    <d v="2014-07-19T00:00:00"/>
    <d v="2014-07-24T00:00:00"/>
    <x v="1"/>
    <s v="ML-17410"/>
    <x v="586"/>
    <x v="0"/>
    <s v="United States"/>
    <s v="Phoenix"/>
    <x v="16"/>
    <n v="85023"/>
    <x v="1"/>
    <s v="FUR-CH-10004218"/>
    <x v="0"/>
    <s v="Chairs"/>
    <x v="38"/>
    <n v="161.56800000000001"/>
    <n v="2"/>
    <n v="0.2"/>
    <n v="10.098000000000006"/>
    <s v="Jul"/>
    <x v="10"/>
    <n v="0"/>
  </r>
  <r>
    <n v="3917"/>
    <s v="US-2014-142573"/>
    <x v="3"/>
    <d v="2014-07-19T00:00:00"/>
    <d v="2014-07-24T00:00:00"/>
    <x v="1"/>
    <s v="ML-17410"/>
    <x v="586"/>
    <x v="0"/>
    <s v="United States"/>
    <s v="Phoenix"/>
    <x v="16"/>
    <n v="85023"/>
    <x v="1"/>
    <s v="OFF-PA-10000246"/>
    <x v="1"/>
    <s v="Paper"/>
    <x v="1586"/>
    <n v="16.096"/>
    <n v="2"/>
    <n v="0.2"/>
    <n v="5.2312000000000003"/>
    <s v="Jul"/>
    <x v="10"/>
    <n v="0"/>
  </r>
  <r>
    <n v="3918"/>
    <s v="US-2014-142573"/>
    <x v="3"/>
    <d v="2014-07-19T00:00:00"/>
    <d v="2014-07-24T00:00:00"/>
    <x v="1"/>
    <s v="ML-17410"/>
    <x v="586"/>
    <x v="0"/>
    <s v="United States"/>
    <s v="Phoenix"/>
    <x v="16"/>
    <n v="85023"/>
    <x v="1"/>
    <s v="OFF-BI-10003350"/>
    <x v="1"/>
    <s v="Binders"/>
    <x v="834"/>
    <n v="7.6560000000000006"/>
    <n v="4"/>
    <n v="0.7"/>
    <n v="-6.1247999999999987"/>
    <s v="Jul"/>
    <x v="10"/>
    <n v="0"/>
  </r>
  <r>
    <n v="3919"/>
    <s v="US-2014-142573"/>
    <x v="3"/>
    <d v="2014-07-19T00:00:00"/>
    <d v="2014-07-24T00:00:00"/>
    <x v="1"/>
    <s v="ML-17410"/>
    <x v="586"/>
    <x v="0"/>
    <s v="United States"/>
    <s v="Phoenix"/>
    <x v="16"/>
    <n v="85023"/>
    <x v="1"/>
    <s v="FUR-CH-10000513"/>
    <x v="0"/>
    <s v="Chairs"/>
    <x v="70"/>
    <n v="311.97600000000006"/>
    <n v="3"/>
    <n v="0.2"/>
    <n v="-42.89670000000001"/>
    <s v="Jul"/>
    <x v="10"/>
    <n v="0"/>
  </r>
  <r>
    <n v="3920"/>
    <s v="US-2012-148817"/>
    <x v="1"/>
    <d v="2012-12-01T00:00:00"/>
    <d v="2012-12-07T00:00:00"/>
    <x v="1"/>
    <s v="KD-16495"/>
    <x v="470"/>
    <x v="1"/>
    <s v="United States"/>
    <s v="Chesapeake"/>
    <x v="17"/>
    <n v="23320"/>
    <x v="0"/>
    <s v="OFF-ST-10001321"/>
    <x v="1"/>
    <s v="Storage"/>
    <x v="416"/>
    <n v="61.68"/>
    <n v="4"/>
    <n v="0"/>
    <n v="16.653600000000004"/>
    <s v="Dec"/>
    <x v="14"/>
    <n v="1"/>
  </r>
  <r>
    <n v="3921"/>
    <s v="US-2012-148817"/>
    <x v="1"/>
    <d v="2012-12-01T00:00:00"/>
    <d v="2012-12-07T00:00:00"/>
    <x v="1"/>
    <s v="KD-16495"/>
    <x v="470"/>
    <x v="1"/>
    <s v="United States"/>
    <s v="Chesapeake"/>
    <x v="17"/>
    <n v="23320"/>
    <x v="0"/>
    <s v="OFF-BI-10004233"/>
    <x v="1"/>
    <s v="Binders"/>
    <x v="1377"/>
    <n v="63.96"/>
    <n v="4"/>
    <n v="0"/>
    <n v="30.700800000000001"/>
    <s v="Dec"/>
    <x v="14"/>
    <n v="0"/>
  </r>
  <r>
    <n v="3922"/>
    <s v="CA-2013-110044"/>
    <x v="0"/>
    <d v="2013-06-29T00:00:00"/>
    <d v="2013-07-03T00:00:00"/>
    <x v="0"/>
    <s v="RF-19735"/>
    <x v="288"/>
    <x v="0"/>
    <s v="United States"/>
    <s v="Chicago"/>
    <x v="10"/>
    <n v="60610"/>
    <x v="2"/>
    <s v="TEC-PH-10001299"/>
    <x v="2"/>
    <s v="Phones"/>
    <x v="1480"/>
    <n v="359.97600000000006"/>
    <n v="3"/>
    <n v="0.2"/>
    <n v="35.997600000000006"/>
    <s v="Jun"/>
    <x v="1"/>
    <n v="1"/>
  </r>
  <r>
    <n v="3923"/>
    <s v="CA-2014-146920"/>
    <x v="3"/>
    <d v="2014-08-29T00:00:00"/>
    <d v="2014-09-02T00:00:00"/>
    <x v="1"/>
    <s v="SC-20305"/>
    <x v="253"/>
    <x v="0"/>
    <s v="United States"/>
    <s v="Chicago"/>
    <x v="10"/>
    <n v="60623"/>
    <x v="2"/>
    <s v="OFF-PA-10002479"/>
    <x v="1"/>
    <s v="Paper"/>
    <x v="217"/>
    <n v="25.344000000000001"/>
    <n v="6"/>
    <n v="0.2"/>
    <n v="7.92"/>
    <s v="Aug"/>
    <x v="43"/>
    <n v="1"/>
  </r>
  <r>
    <n v="3924"/>
    <s v="CA-2014-146920"/>
    <x v="3"/>
    <d v="2014-08-29T00:00:00"/>
    <d v="2014-09-02T00:00:00"/>
    <x v="1"/>
    <s v="SC-20305"/>
    <x v="253"/>
    <x v="0"/>
    <s v="United States"/>
    <s v="Chicago"/>
    <x v="10"/>
    <n v="60623"/>
    <x v="2"/>
    <s v="OFF-PA-10001461"/>
    <x v="1"/>
    <s v="Paper"/>
    <x v="1587"/>
    <n v="26.720000000000002"/>
    <n v="5"/>
    <n v="0.2"/>
    <n v="9.3520000000000003"/>
    <s v="Aug"/>
    <x v="43"/>
    <n v="0"/>
  </r>
  <r>
    <n v="3925"/>
    <s v="CA-2011-103940"/>
    <x v="2"/>
    <d v="2011-09-17T00:00:00"/>
    <d v="2011-09-21T00:00:00"/>
    <x v="1"/>
    <s v="BN-11515"/>
    <x v="202"/>
    <x v="0"/>
    <s v="United States"/>
    <s v="Seattle"/>
    <x v="4"/>
    <n v="98103"/>
    <x v="1"/>
    <s v="OFF-ST-10004963"/>
    <x v="1"/>
    <s v="Storage"/>
    <x v="460"/>
    <n v="30.28"/>
    <n v="2"/>
    <n v="0"/>
    <n v="1.2111999999999981"/>
    <s v="Sep"/>
    <x v="30"/>
    <n v="1"/>
  </r>
  <r>
    <n v="3926"/>
    <s v="CA-2011-103940"/>
    <x v="2"/>
    <d v="2011-09-17T00:00:00"/>
    <d v="2011-09-21T00:00:00"/>
    <x v="1"/>
    <s v="BN-11515"/>
    <x v="202"/>
    <x v="0"/>
    <s v="United States"/>
    <s v="Seattle"/>
    <x v="4"/>
    <n v="98103"/>
    <x v="1"/>
    <s v="OFF-ST-10000943"/>
    <x v="1"/>
    <s v="Storage"/>
    <x v="1195"/>
    <n v="57.929999999999993"/>
    <n v="3"/>
    <n v="0"/>
    <n v="16.220400000000001"/>
    <s v="Sep"/>
    <x v="30"/>
    <n v="0"/>
  </r>
  <r>
    <n v="3927"/>
    <s v="CA-2011-103940"/>
    <x v="2"/>
    <d v="2011-09-17T00:00:00"/>
    <d v="2011-09-21T00:00:00"/>
    <x v="1"/>
    <s v="BN-11515"/>
    <x v="202"/>
    <x v="0"/>
    <s v="United States"/>
    <s v="Seattle"/>
    <x v="4"/>
    <n v="98103"/>
    <x v="1"/>
    <s v="FUR-FU-10004671"/>
    <x v="0"/>
    <s v="Furnishings"/>
    <x v="1357"/>
    <n v="35.340000000000003"/>
    <n v="2"/>
    <n v="0"/>
    <n v="13.429200000000002"/>
    <s v="Sep"/>
    <x v="30"/>
    <n v="0"/>
  </r>
  <r>
    <n v="3928"/>
    <s v="CA-2011-103940"/>
    <x v="2"/>
    <d v="2011-09-17T00:00:00"/>
    <d v="2011-09-21T00:00:00"/>
    <x v="1"/>
    <s v="BN-11515"/>
    <x v="202"/>
    <x v="0"/>
    <s v="United States"/>
    <s v="Seattle"/>
    <x v="4"/>
    <n v="98103"/>
    <x v="1"/>
    <s v="OFF-BI-10002735"/>
    <x v="1"/>
    <s v="Binders"/>
    <x v="141"/>
    <n v="137.24"/>
    <n v="5"/>
    <n v="0.2"/>
    <n v="46.3185"/>
    <s v="Sep"/>
    <x v="30"/>
    <n v="0"/>
  </r>
  <r>
    <n v="3929"/>
    <s v="CA-2013-162082"/>
    <x v="0"/>
    <d v="2013-03-15T00:00:00"/>
    <d v="2013-03-18T00:00:00"/>
    <x v="2"/>
    <s v="JS-15880"/>
    <x v="365"/>
    <x v="0"/>
    <s v="United States"/>
    <s v="Harlingen"/>
    <x v="5"/>
    <n v="78550"/>
    <x v="2"/>
    <s v="FUR-BO-10004409"/>
    <x v="0"/>
    <s v="Bookcases"/>
    <x v="625"/>
    <n v="241.33199999999999"/>
    <n v="5"/>
    <n v="0.32"/>
    <n v="-14.195999999999998"/>
    <s v="Mar"/>
    <x v="17"/>
    <n v="1"/>
  </r>
  <r>
    <n v="3930"/>
    <s v="CA-2013-162082"/>
    <x v="0"/>
    <d v="2013-03-15T00:00:00"/>
    <d v="2013-03-18T00:00:00"/>
    <x v="2"/>
    <s v="JS-15880"/>
    <x v="365"/>
    <x v="0"/>
    <s v="United States"/>
    <s v="Harlingen"/>
    <x v="5"/>
    <n v="78550"/>
    <x v="2"/>
    <s v="OFF-PA-10001934"/>
    <x v="1"/>
    <s v="Paper"/>
    <x v="543"/>
    <n v="5.1840000000000011"/>
    <n v="1"/>
    <n v="0.2"/>
    <n v="1.8792"/>
    <s v="Mar"/>
    <x v="17"/>
    <n v="0"/>
  </r>
  <r>
    <n v="3931"/>
    <s v="CA-2013-162082"/>
    <x v="0"/>
    <d v="2013-03-15T00:00:00"/>
    <d v="2013-03-18T00:00:00"/>
    <x v="2"/>
    <s v="JS-15880"/>
    <x v="365"/>
    <x v="0"/>
    <s v="United States"/>
    <s v="Harlingen"/>
    <x v="5"/>
    <n v="78550"/>
    <x v="2"/>
    <s v="OFF-AR-10001044"/>
    <x v="1"/>
    <s v="Art"/>
    <x v="1042"/>
    <n v="145.54400000000001"/>
    <n v="7"/>
    <n v="0.2"/>
    <n v="16.373699999999992"/>
    <s v="Mar"/>
    <x v="17"/>
    <n v="0"/>
  </r>
  <r>
    <n v="3932"/>
    <s v="CA-2013-132094"/>
    <x v="0"/>
    <d v="2013-08-27T00:00:00"/>
    <d v="2013-09-03T00:00:00"/>
    <x v="1"/>
    <s v="VG-21805"/>
    <x v="500"/>
    <x v="1"/>
    <s v="United States"/>
    <s v="Philadelphia"/>
    <x v="9"/>
    <n v="19140"/>
    <x v="3"/>
    <s v="OFF-AR-10004165"/>
    <x v="1"/>
    <s v="Art"/>
    <x v="1588"/>
    <n v="5.4719999999999995"/>
    <n v="3"/>
    <n v="0.2"/>
    <n v="1.6416000000000004"/>
    <s v="Aug"/>
    <x v="28"/>
    <n v="1"/>
  </r>
  <r>
    <n v="3933"/>
    <s v="CA-2013-132094"/>
    <x v="0"/>
    <d v="2013-08-27T00:00:00"/>
    <d v="2013-09-03T00:00:00"/>
    <x v="1"/>
    <s v="VG-21805"/>
    <x v="500"/>
    <x v="1"/>
    <s v="United States"/>
    <s v="Philadelphia"/>
    <x v="9"/>
    <n v="19140"/>
    <x v="3"/>
    <s v="TEC-AC-10001109"/>
    <x v="2"/>
    <s v="Accessories"/>
    <x v="998"/>
    <n v="47.984000000000002"/>
    <n v="2"/>
    <n v="0.2"/>
    <n v="13.195600000000001"/>
    <s v="Aug"/>
    <x v="28"/>
    <n v="0"/>
  </r>
  <r>
    <n v="3934"/>
    <s v="CA-2014-123001"/>
    <x v="3"/>
    <d v="2014-09-03T00:00:00"/>
    <d v="2014-09-09T00:00:00"/>
    <x v="1"/>
    <s v="AW-10840"/>
    <x v="497"/>
    <x v="0"/>
    <s v="United States"/>
    <s v="Bakersfield"/>
    <x v="1"/>
    <n v="93309"/>
    <x v="1"/>
    <s v="OFF-AR-10001919"/>
    <x v="1"/>
    <s v="Art"/>
    <x v="853"/>
    <n v="9.3999999999999986"/>
    <n v="5"/>
    <n v="0"/>
    <n v="2.7259999999999995"/>
    <s v="Sep"/>
    <x v="15"/>
    <n v="1"/>
  </r>
  <r>
    <n v="3935"/>
    <s v="CA-2014-123001"/>
    <x v="3"/>
    <d v="2014-09-03T00:00:00"/>
    <d v="2014-09-09T00:00:00"/>
    <x v="1"/>
    <s v="AW-10840"/>
    <x v="497"/>
    <x v="0"/>
    <s v="United States"/>
    <s v="Bakersfield"/>
    <x v="1"/>
    <n v="93309"/>
    <x v="1"/>
    <s v="OFF-LA-10004544"/>
    <x v="1"/>
    <s v="Labels"/>
    <x v="197"/>
    <n v="74"/>
    <n v="5"/>
    <n v="0"/>
    <n v="37"/>
    <s v="Sep"/>
    <x v="15"/>
    <n v="0"/>
  </r>
  <r>
    <n v="3936"/>
    <s v="CA-2014-123001"/>
    <x v="3"/>
    <d v="2014-09-03T00:00:00"/>
    <d v="2014-09-09T00:00:00"/>
    <x v="1"/>
    <s v="AW-10840"/>
    <x v="497"/>
    <x v="0"/>
    <s v="United States"/>
    <s v="Bakersfield"/>
    <x v="1"/>
    <n v="93309"/>
    <x v="1"/>
    <s v="TEC-PH-10003484"/>
    <x v="2"/>
    <s v="Phones"/>
    <x v="1530"/>
    <n v="201.584"/>
    <n v="2"/>
    <n v="0.2"/>
    <n v="12.599000000000004"/>
    <s v="Sep"/>
    <x v="15"/>
    <n v="0"/>
  </r>
  <r>
    <n v="3937"/>
    <s v="CA-2012-118955"/>
    <x v="1"/>
    <d v="2012-06-16T00:00:00"/>
    <d v="2012-06-20T00:00:00"/>
    <x v="1"/>
    <s v="LS-17230"/>
    <x v="721"/>
    <x v="0"/>
    <s v="United States"/>
    <s v="Grand Prairie"/>
    <x v="5"/>
    <n v="75051"/>
    <x v="2"/>
    <s v="OFF-EN-10001028"/>
    <x v="1"/>
    <s v="Envelopes"/>
    <x v="33"/>
    <n v="28.752000000000002"/>
    <n v="3"/>
    <n v="0.2"/>
    <n v="9.3443999999999985"/>
    <s v="Jun"/>
    <x v="40"/>
    <n v="1"/>
  </r>
  <r>
    <n v="3938"/>
    <s v="CA-2012-118955"/>
    <x v="1"/>
    <d v="2012-06-16T00:00:00"/>
    <d v="2012-06-20T00:00:00"/>
    <x v="1"/>
    <s v="LS-17230"/>
    <x v="721"/>
    <x v="0"/>
    <s v="United States"/>
    <s v="Grand Prairie"/>
    <x v="5"/>
    <n v="75051"/>
    <x v="2"/>
    <s v="OFF-PA-10004156"/>
    <x v="1"/>
    <s v="Paper"/>
    <x v="743"/>
    <n v="27.216000000000001"/>
    <n v="3"/>
    <n v="0.2"/>
    <n v="9.8657999999999983"/>
    <s v="Jun"/>
    <x v="40"/>
    <n v="0"/>
  </r>
  <r>
    <n v="3939"/>
    <s v="CA-2012-118955"/>
    <x v="1"/>
    <d v="2012-06-16T00:00:00"/>
    <d v="2012-06-20T00:00:00"/>
    <x v="1"/>
    <s v="LS-17230"/>
    <x v="721"/>
    <x v="0"/>
    <s v="United States"/>
    <s v="Grand Prairie"/>
    <x v="5"/>
    <n v="75051"/>
    <x v="2"/>
    <s v="FUR-CH-10001708"/>
    <x v="0"/>
    <s v="Chairs"/>
    <x v="884"/>
    <n v="197.37199999999999"/>
    <n v="2"/>
    <n v="0.3"/>
    <n v="-25.376400000000018"/>
    <s v="Jun"/>
    <x v="40"/>
    <n v="0"/>
  </r>
  <r>
    <n v="3940"/>
    <s v="US-2013-143448"/>
    <x v="0"/>
    <d v="2013-12-11T00:00:00"/>
    <d v="2013-12-11T00:00:00"/>
    <x v="3"/>
    <s v="MH-17455"/>
    <x v="708"/>
    <x v="0"/>
    <s v="United States"/>
    <s v="Greenwood"/>
    <x v="14"/>
    <n v="46142"/>
    <x v="2"/>
    <s v="FUR-CH-10003379"/>
    <x v="0"/>
    <s v="Chairs"/>
    <x v="459"/>
    <n v="1424.9"/>
    <n v="5"/>
    <n v="0"/>
    <n v="356.22500000000002"/>
    <s v="Dec"/>
    <x v="5"/>
    <n v="1"/>
  </r>
  <r>
    <n v="3941"/>
    <s v="CA-2014-117863"/>
    <x v="3"/>
    <d v="2014-05-19T00:00:00"/>
    <d v="2014-05-24T00:00:00"/>
    <x v="1"/>
    <s v="TS-21340"/>
    <x v="358"/>
    <x v="0"/>
    <s v="United States"/>
    <s v="New York City"/>
    <x v="15"/>
    <n v="10024"/>
    <x v="3"/>
    <s v="FUR-FU-10002456"/>
    <x v="0"/>
    <s v="Furnishings"/>
    <x v="1009"/>
    <n v="14.56"/>
    <n v="2"/>
    <n v="0"/>
    <n v="6.2608000000000015"/>
    <s v="May"/>
    <x v="24"/>
    <n v="1"/>
  </r>
  <r>
    <n v="3942"/>
    <s v="CA-2014-117863"/>
    <x v="3"/>
    <d v="2014-05-19T00:00:00"/>
    <d v="2014-05-24T00:00:00"/>
    <x v="1"/>
    <s v="TS-21340"/>
    <x v="358"/>
    <x v="0"/>
    <s v="United States"/>
    <s v="New York City"/>
    <x v="15"/>
    <n v="10024"/>
    <x v="3"/>
    <s v="OFF-BI-10000605"/>
    <x v="1"/>
    <s v="Binders"/>
    <x v="531"/>
    <n v="3.048"/>
    <n v="1"/>
    <n v="0.2"/>
    <n v="1.0286999999999997"/>
    <s v="May"/>
    <x v="24"/>
    <n v="0"/>
  </r>
  <r>
    <n v="3943"/>
    <s v="CA-2014-160458"/>
    <x v="3"/>
    <d v="2014-05-28T00:00:00"/>
    <d v="2014-05-30T00:00:00"/>
    <x v="0"/>
    <s v="EH-13945"/>
    <x v="13"/>
    <x v="0"/>
    <s v="United States"/>
    <s v="Memphis"/>
    <x v="18"/>
    <n v="38109"/>
    <x v="0"/>
    <s v="OFF-PA-10001166"/>
    <x v="1"/>
    <s v="Paper"/>
    <x v="769"/>
    <n v="25.920000000000005"/>
    <n v="5"/>
    <n v="0.2"/>
    <n v="9.0719999999999992"/>
    <s v="May"/>
    <x v="24"/>
    <n v="1"/>
  </r>
  <r>
    <n v="3944"/>
    <s v="US-2013-142685"/>
    <x v="0"/>
    <d v="2013-06-24T00:00:00"/>
    <d v="2013-07-01T00:00:00"/>
    <x v="1"/>
    <s v="MG-17695"/>
    <x v="726"/>
    <x v="0"/>
    <s v="United States"/>
    <s v="Buffalo"/>
    <x v="15"/>
    <n v="14215"/>
    <x v="3"/>
    <s v="OFF-SU-10000157"/>
    <x v="1"/>
    <s v="Supplies"/>
    <x v="1399"/>
    <n v="835.17000000000007"/>
    <n v="7"/>
    <n v="0"/>
    <n v="16.703400000000016"/>
    <s v="Jun"/>
    <x v="1"/>
    <n v="1"/>
  </r>
  <r>
    <n v="3945"/>
    <s v="CA-2013-133144"/>
    <x v="0"/>
    <d v="2013-05-17T00:00:00"/>
    <d v="2013-05-22T00:00:00"/>
    <x v="0"/>
    <s v="DO-13435"/>
    <x v="157"/>
    <x v="0"/>
    <s v="United States"/>
    <s v="Los Angeles"/>
    <x v="1"/>
    <n v="90036"/>
    <x v="1"/>
    <s v="OFF-PA-10004971"/>
    <x v="1"/>
    <s v="Paper"/>
    <x v="604"/>
    <n v="17.34"/>
    <n v="3"/>
    <n v="0"/>
    <n v="8.4966000000000008"/>
    <s v="May"/>
    <x v="35"/>
    <n v="1"/>
  </r>
  <r>
    <n v="3946"/>
    <s v="CA-2014-167871"/>
    <x v="3"/>
    <d v="2014-11-19T00:00:00"/>
    <d v="2014-11-24T00:00:00"/>
    <x v="1"/>
    <s v="AF-10870"/>
    <x v="578"/>
    <x v="0"/>
    <s v="United States"/>
    <s v="Homestead"/>
    <x v="2"/>
    <n v="33030"/>
    <x v="0"/>
    <s v="OFF-PA-10001977"/>
    <x v="1"/>
    <s v="Paper"/>
    <x v="1464"/>
    <n v="44.384"/>
    <n v="1"/>
    <n v="0.2"/>
    <n v="15.534399999999998"/>
    <s v="Nov"/>
    <x v="23"/>
    <n v="1"/>
  </r>
  <r>
    <n v="3947"/>
    <s v="CA-2014-167871"/>
    <x v="3"/>
    <d v="2014-11-19T00:00:00"/>
    <d v="2014-11-24T00:00:00"/>
    <x v="1"/>
    <s v="AF-10870"/>
    <x v="578"/>
    <x v="0"/>
    <s v="United States"/>
    <s v="Homestead"/>
    <x v="2"/>
    <n v="33030"/>
    <x v="0"/>
    <s v="OFF-SU-10001225"/>
    <x v="1"/>
    <s v="Supplies"/>
    <x v="33"/>
    <n v="2.9440000000000004"/>
    <n v="1"/>
    <n v="0.2"/>
    <n v="-0.66240000000000021"/>
    <s v="Nov"/>
    <x v="23"/>
    <n v="0"/>
  </r>
  <r>
    <n v="3948"/>
    <s v="CA-2013-119963"/>
    <x v="0"/>
    <d v="2013-11-19T00:00:00"/>
    <d v="2013-11-23T00:00:00"/>
    <x v="1"/>
    <s v="SN-20710"/>
    <x v="17"/>
    <x v="2"/>
    <s v="United States"/>
    <s v="Pasadena"/>
    <x v="5"/>
    <n v="77506"/>
    <x v="2"/>
    <s v="OFF-AR-10003514"/>
    <x v="1"/>
    <s v="Art"/>
    <x v="180"/>
    <n v="6.3680000000000003"/>
    <n v="2"/>
    <n v="0.2"/>
    <n v="1.0347999999999993"/>
    <s v="Nov"/>
    <x v="0"/>
    <n v="1"/>
  </r>
  <r>
    <n v="3949"/>
    <s v="CA-2013-119963"/>
    <x v="0"/>
    <d v="2013-11-19T00:00:00"/>
    <d v="2013-11-23T00:00:00"/>
    <x v="1"/>
    <s v="SN-20710"/>
    <x v="17"/>
    <x v="2"/>
    <s v="United States"/>
    <s v="Pasadena"/>
    <x v="5"/>
    <n v="77506"/>
    <x v="2"/>
    <s v="OFF-LA-10003510"/>
    <x v="1"/>
    <s v="Labels"/>
    <x v="575"/>
    <n v="48.848000000000006"/>
    <n v="2"/>
    <n v="0.2"/>
    <n v="15.8756"/>
    <s v="Nov"/>
    <x v="0"/>
    <n v="0"/>
  </r>
  <r>
    <n v="3950"/>
    <s v="CA-2013-119963"/>
    <x v="0"/>
    <d v="2013-11-19T00:00:00"/>
    <d v="2013-11-23T00:00:00"/>
    <x v="1"/>
    <s v="SN-20710"/>
    <x v="17"/>
    <x v="2"/>
    <s v="United States"/>
    <s v="Pasadena"/>
    <x v="5"/>
    <n v="77506"/>
    <x v="2"/>
    <s v="OFF-PA-10001970"/>
    <x v="1"/>
    <s v="Paper"/>
    <x v="311"/>
    <n v="19.648"/>
    <n v="2"/>
    <n v="0.2"/>
    <n v="6.6311999999999989"/>
    <s v="Nov"/>
    <x v="0"/>
    <n v="0"/>
  </r>
  <r>
    <n v="3951"/>
    <s v="CA-2013-119963"/>
    <x v="0"/>
    <d v="2013-11-19T00:00:00"/>
    <d v="2013-11-23T00:00:00"/>
    <x v="1"/>
    <s v="SN-20710"/>
    <x v="17"/>
    <x v="2"/>
    <s v="United States"/>
    <s v="Pasadena"/>
    <x v="5"/>
    <n v="77506"/>
    <x v="2"/>
    <s v="FUR-CH-10003817"/>
    <x v="0"/>
    <s v="Chairs"/>
    <x v="162"/>
    <n v="255.108"/>
    <n v="6"/>
    <n v="0.3"/>
    <n v="-18.221999999999994"/>
    <s v="Nov"/>
    <x v="0"/>
    <n v="0"/>
  </r>
  <r>
    <n v="3952"/>
    <s v="CA-2011-121167"/>
    <x v="2"/>
    <d v="2011-11-28T00:00:00"/>
    <d v="2011-11-30T00:00:00"/>
    <x v="0"/>
    <s v="MO-17500"/>
    <x v="373"/>
    <x v="0"/>
    <s v="United States"/>
    <s v="Freeport"/>
    <x v="15"/>
    <n v="11520"/>
    <x v="3"/>
    <s v="OFF-BI-10003676"/>
    <x v="1"/>
    <s v="Binders"/>
    <x v="816"/>
    <n v="17.248000000000001"/>
    <n v="2"/>
    <n v="0.2"/>
    <n v="6.0367999999999986"/>
    <s v="Nov"/>
    <x v="7"/>
    <n v="1"/>
  </r>
  <r>
    <n v="3953"/>
    <s v="US-2013-151862"/>
    <x v="0"/>
    <d v="2013-03-02T00:00:00"/>
    <d v="2013-03-09T00:00:00"/>
    <x v="1"/>
    <s v="ON-18715"/>
    <x v="21"/>
    <x v="1"/>
    <s v="United States"/>
    <s v="Denver"/>
    <x v="22"/>
    <n v="80219"/>
    <x v="1"/>
    <s v="TEC-PH-10003535"/>
    <x v="2"/>
    <s v="Phones"/>
    <x v="1589"/>
    <n v="159.98400000000001"/>
    <n v="2"/>
    <n v="0.2"/>
    <n v="13.998599999999989"/>
    <s v="Mar"/>
    <x v="17"/>
    <n v="1"/>
  </r>
  <r>
    <n v="3954"/>
    <s v="CA-2014-152961"/>
    <x v="3"/>
    <d v="2014-01-16T00:00:00"/>
    <d v="2014-01-20T00:00:00"/>
    <x v="1"/>
    <s v="SC-20095"/>
    <x v="183"/>
    <x v="0"/>
    <s v="United States"/>
    <s v="Quincy"/>
    <x v="31"/>
    <n v="2169"/>
    <x v="3"/>
    <s v="OFF-PA-10004675"/>
    <x v="1"/>
    <s v="Paper"/>
    <x v="69"/>
    <n v="12.7"/>
    <n v="2"/>
    <n v="0"/>
    <n v="5.8419999999999996"/>
    <s v="Jan"/>
    <x v="44"/>
    <n v="1"/>
  </r>
  <r>
    <n v="3955"/>
    <s v="CA-2011-133228"/>
    <x v="2"/>
    <d v="2011-04-04T00:00:00"/>
    <d v="2011-04-09T00:00:00"/>
    <x v="1"/>
    <s v="MS-17710"/>
    <x v="384"/>
    <x v="0"/>
    <s v="United States"/>
    <s v="Detroit"/>
    <x v="12"/>
    <n v="48205"/>
    <x v="2"/>
    <s v="FUR-FU-10004020"/>
    <x v="0"/>
    <s v="Furnishings"/>
    <x v="488"/>
    <n v="5.47"/>
    <n v="1"/>
    <n v="0"/>
    <n v="2.3521000000000001"/>
    <s v="Apr"/>
    <x v="41"/>
    <n v="1"/>
  </r>
  <r>
    <n v="3956"/>
    <s v="CA-2011-133228"/>
    <x v="2"/>
    <d v="2011-04-04T00:00:00"/>
    <d v="2011-04-09T00:00:00"/>
    <x v="1"/>
    <s v="MS-17710"/>
    <x v="384"/>
    <x v="0"/>
    <s v="United States"/>
    <s v="Detroit"/>
    <x v="12"/>
    <n v="48205"/>
    <x v="2"/>
    <s v="OFF-AR-10001955"/>
    <x v="1"/>
    <s v="Art"/>
    <x v="1021"/>
    <n v="79.36"/>
    <n v="4"/>
    <n v="0"/>
    <n v="23.807999999999993"/>
    <s v="Apr"/>
    <x v="41"/>
    <n v="0"/>
  </r>
  <r>
    <n v="3957"/>
    <s v="CA-2013-114951"/>
    <x v="0"/>
    <d v="2013-06-27T00:00:00"/>
    <d v="2013-07-04T00:00:00"/>
    <x v="1"/>
    <s v="DN-13690"/>
    <x v="35"/>
    <x v="0"/>
    <s v="United States"/>
    <s v="San Francisco"/>
    <x v="1"/>
    <n v="94109"/>
    <x v="1"/>
    <s v="FUR-FU-10002364"/>
    <x v="0"/>
    <s v="Furnishings"/>
    <x v="1231"/>
    <n v="22.14"/>
    <n v="3"/>
    <n v="0"/>
    <n v="6.4205999999999976"/>
    <s v="Jun"/>
    <x v="1"/>
    <n v="1"/>
  </r>
  <r>
    <n v="3958"/>
    <s v="CA-2013-156573"/>
    <x v="0"/>
    <d v="2013-05-30T00:00:00"/>
    <d v="2013-06-03T00:00:00"/>
    <x v="1"/>
    <s v="RB-19360"/>
    <x v="181"/>
    <x v="0"/>
    <s v="United States"/>
    <s v="Nashville"/>
    <x v="18"/>
    <n v="37211"/>
    <x v="0"/>
    <s v="OFF-BI-10002414"/>
    <x v="1"/>
    <s v="Binders"/>
    <x v="1076"/>
    <n v="11.277000000000001"/>
    <n v="3"/>
    <n v="0.7"/>
    <n v="-8.6456999999999979"/>
    <s v="May"/>
    <x v="35"/>
    <n v="1"/>
  </r>
  <r>
    <n v="3959"/>
    <s v="CA-2013-156573"/>
    <x v="0"/>
    <d v="2013-05-30T00:00:00"/>
    <d v="2013-06-03T00:00:00"/>
    <x v="1"/>
    <s v="RB-19360"/>
    <x v="181"/>
    <x v="0"/>
    <s v="United States"/>
    <s v="Nashville"/>
    <x v="18"/>
    <n v="37211"/>
    <x v="0"/>
    <s v="OFF-AR-10003732"/>
    <x v="1"/>
    <s v="Art"/>
    <x v="321"/>
    <n v="4.4479999999999995"/>
    <n v="2"/>
    <n v="0.2"/>
    <n v="0.3335999999999999"/>
    <s v="May"/>
    <x v="35"/>
    <n v="0"/>
  </r>
  <r>
    <n v="3960"/>
    <s v="CA-2013-156573"/>
    <x v="0"/>
    <d v="2013-05-30T00:00:00"/>
    <d v="2013-06-03T00:00:00"/>
    <x v="1"/>
    <s v="RB-19360"/>
    <x v="181"/>
    <x v="0"/>
    <s v="United States"/>
    <s v="Nashville"/>
    <x v="18"/>
    <n v="37211"/>
    <x v="0"/>
    <s v="FUR-FU-10001085"/>
    <x v="0"/>
    <s v="Furnishings"/>
    <x v="1590"/>
    <n v="44.76"/>
    <n v="3"/>
    <n v="0.2"/>
    <n v="14.546999999999995"/>
    <s v="May"/>
    <x v="35"/>
    <n v="0"/>
  </r>
  <r>
    <n v="3961"/>
    <s v="CA-2012-113901"/>
    <x v="1"/>
    <d v="2012-10-19T00:00:00"/>
    <d v="2012-10-24T00:00:00"/>
    <x v="1"/>
    <s v="NH-18610"/>
    <x v="468"/>
    <x v="1"/>
    <s v="United States"/>
    <s v="Detroit"/>
    <x v="12"/>
    <n v="48227"/>
    <x v="2"/>
    <s v="OFF-BI-10001249"/>
    <x v="1"/>
    <s v="Binders"/>
    <x v="1182"/>
    <n v="38.28"/>
    <n v="6"/>
    <n v="0"/>
    <n v="17.608799999999999"/>
    <s v="Oct"/>
    <x v="2"/>
    <n v="1"/>
  </r>
  <r>
    <n v="3962"/>
    <s v="CA-2012-113901"/>
    <x v="1"/>
    <d v="2012-10-19T00:00:00"/>
    <d v="2012-10-24T00:00:00"/>
    <x v="1"/>
    <s v="NH-18610"/>
    <x v="468"/>
    <x v="1"/>
    <s v="United States"/>
    <s v="Detroit"/>
    <x v="12"/>
    <n v="48227"/>
    <x v="2"/>
    <s v="TEC-PH-10002564"/>
    <x v="2"/>
    <s v="Phones"/>
    <x v="976"/>
    <n v="149.94999999999999"/>
    <n v="5"/>
    <n v="0"/>
    <n v="44.984999999999985"/>
    <s v="Oct"/>
    <x v="2"/>
    <n v="0"/>
  </r>
  <r>
    <n v="3963"/>
    <s v="CA-2014-134838"/>
    <x v="3"/>
    <d v="2014-02-20T00:00:00"/>
    <d v="2014-02-21T00:00:00"/>
    <x v="2"/>
    <s v="ED-13885"/>
    <x v="525"/>
    <x v="2"/>
    <s v="United States"/>
    <s v="Los Angeles"/>
    <x v="1"/>
    <n v="90045"/>
    <x v="1"/>
    <s v="OFF-AR-10000634"/>
    <x v="1"/>
    <s v="Art"/>
    <x v="988"/>
    <n v="12.84"/>
    <n v="3"/>
    <n v="0"/>
    <n v="3.4668000000000005"/>
    <s v="Feb"/>
    <x v="31"/>
    <n v="1"/>
  </r>
  <r>
    <n v="3964"/>
    <s v="CA-2014-134838"/>
    <x v="3"/>
    <d v="2014-02-20T00:00:00"/>
    <d v="2014-02-21T00:00:00"/>
    <x v="2"/>
    <s v="ED-13885"/>
    <x v="525"/>
    <x v="2"/>
    <s v="United States"/>
    <s v="Los Angeles"/>
    <x v="1"/>
    <n v="90045"/>
    <x v="1"/>
    <s v="FUR-FU-10004018"/>
    <x v="0"/>
    <s v="Furnishings"/>
    <x v="927"/>
    <n v="44.67"/>
    <n v="3"/>
    <n v="0"/>
    <n v="12.060900000000002"/>
    <s v="Feb"/>
    <x v="31"/>
    <n v="0"/>
  </r>
  <r>
    <n v="3965"/>
    <s v="CA-2013-120257"/>
    <x v="0"/>
    <d v="2013-09-23T00:00:00"/>
    <d v="2013-09-29T00:00:00"/>
    <x v="1"/>
    <s v="PW-19240"/>
    <x v="617"/>
    <x v="0"/>
    <s v="United States"/>
    <s v="Philadelphia"/>
    <x v="9"/>
    <n v="19140"/>
    <x v="3"/>
    <s v="OFF-AR-10003481"/>
    <x v="1"/>
    <s v="Art"/>
    <x v="1591"/>
    <n v="7.8719999999999999"/>
    <n v="3"/>
    <n v="0.2"/>
    <n v="0.88559999999999883"/>
    <s v="Sep"/>
    <x v="21"/>
    <n v="1"/>
  </r>
  <r>
    <n v="3966"/>
    <s v="CA-2011-164910"/>
    <x v="2"/>
    <d v="2011-11-12T00:00:00"/>
    <d v="2011-11-17T00:00:00"/>
    <x v="0"/>
    <s v="DM-13345"/>
    <x v="664"/>
    <x v="1"/>
    <s v="United States"/>
    <s v="Asheville"/>
    <x v="3"/>
    <n v="28806"/>
    <x v="0"/>
    <s v="OFF-AR-10003651"/>
    <x v="1"/>
    <s v="Art"/>
    <x v="276"/>
    <n v="7.8719999999999999"/>
    <n v="3"/>
    <n v="0.2"/>
    <n v="0.88559999999999883"/>
    <s v="Nov"/>
    <x v="7"/>
    <n v="1"/>
  </r>
  <r>
    <n v="3967"/>
    <s v="CA-2013-149902"/>
    <x v="0"/>
    <d v="2013-04-02T00:00:00"/>
    <d v="2013-04-07T00:00:00"/>
    <x v="1"/>
    <s v="DW-13540"/>
    <x v="386"/>
    <x v="0"/>
    <s v="United States"/>
    <s v="New York City"/>
    <x v="15"/>
    <n v="10024"/>
    <x v="3"/>
    <s v="OFF-AR-10002956"/>
    <x v="1"/>
    <s v="Art"/>
    <x v="660"/>
    <n v="88.04"/>
    <n v="4"/>
    <n v="0"/>
    <n v="22.8904"/>
    <s v="Apr"/>
    <x v="25"/>
    <n v="1"/>
  </r>
  <r>
    <n v="3968"/>
    <s v="CA-2013-146010"/>
    <x v="0"/>
    <d v="2013-05-21T00:00:00"/>
    <d v="2013-05-24T00:00:00"/>
    <x v="2"/>
    <s v="EH-14125"/>
    <x v="258"/>
    <x v="2"/>
    <s v="United States"/>
    <s v="Colorado Springs"/>
    <x v="22"/>
    <n v="80906"/>
    <x v="1"/>
    <s v="OFF-BI-10003638"/>
    <x v="1"/>
    <s v="Binders"/>
    <x v="607"/>
    <n v="40.635000000000012"/>
    <n v="7"/>
    <n v="0.7"/>
    <n v="-32.507999999999996"/>
    <s v="May"/>
    <x v="35"/>
    <n v="1"/>
  </r>
  <r>
    <n v="3969"/>
    <s v="US-2012-163685"/>
    <x v="1"/>
    <d v="2012-06-01T00:00:00"/>
    <d v="2012-06-05T00:00:00"/>
    <x v="1"/>
    <s v="KE-16420"/>
    <x v="722"/>
    <x v="1"/>
    <s v="United States"/>
    <s v="San Antonio"/>
    <x v="5"/>
    <n v="78207"/>
    <x v="2"/>
    <s v="OFF-BI-10001890"/>
    <x v="1"/>
    <s v="Binders"/>
    <x v="174"/>
    <n v="5.7279999999999989"/>
    <n v="8"/>
    <n v="0.8"/>
    <n v="-9.1648000000000032"/>
    <s v="Jun"/>
    <x v="40"/>
    <n v="1"/>
  </r>
  <r>
    <n v="3970"/>
    <s v="US-2012-163685"/>
    <x v="1"/>
    <d v="2012-06-01T00:00:00"/>
    <d v="2012-06-05T00:00:00"/>
    <x v="1"/>
    <s v="KE-16420"/>
    <x v="722"/>
    <x v="1"/>
    <s v="United States"/>
    <s v="San Antonio"/>
    <x v="5"/>
    <n v="78207"/>
    <x v="2"/>
    <s v="OFF-PA-10002606"/>
    <x v="1"/>
    <s v="Paper"/>
    <x v="1592"/>
    <n v="42.24"/>
    <n v="10"/>
    <n v="0.2"/>
    <n v="13.199999999999998"/>
    <s v="Jun"/>
    <x v="40"/>
    <n v="0"/>
  </r>
  <r>
    <n v="3971"/>
    <s v="CA-2011-135090"/>
    <x v="2"/>
    <d v="2011-11-22T00:00:00"/>
    <d v="2011-11-26T00:00:00"/>
    <x v="1"/>
    <s v="SP-20920"/>
    <x v="727"/>
    <x v="0"/>
    <s v="United States"/>
    <s v="Los Angeles"/>
    <x v="1"/>
    <n v="90036"/>
    <x v="1"/>
    <s v="OFF-PA-10002245"/>
    <x v="1"/>
    <s v="Paper"/>
    <x v="1334"/>
    <n v="53.820000000000007"/>
    <n v="9"/>
    <n v="0"/>
    <n v="24.218999999999998"/>
    <s v="Nov"/>
    <x v="7"/>
    <n v="1"/>
  </r>
  <r>
    <n v="3972"/>
    <s v="CA-2012-132374"/>
    <x v="1"/>
    <d v="2012-02-22T00:00:00"/>
    <d v="2012-02-24T00:00:00"/>
    <x v="0"/>
    <s v="PS-19045"/>
    <x v="390"/>
    <x v="2"/>
    <s v="United States"/>
    <s v="Sterling Heights"/>
    <x v="12"/>
    <n v="48310"/>
    <x v="2"/>
    <s v="OFF-AR-10001615"/>
    <x v="1"/>
    <s v="Art"/>
    <x v="1479"/>
    <n v="79.36"/>
    <n v="4"/>
    <n v="0"/>
    <n v="20.633600000000001"/>
    <s v="Feb"/>
    <x v="36"/>
    <n v="1"/>
  </r>
  <r>
    <n v="3973"/>
    <s v="CA-2013-167556"/>
    <x v="0"/>
    <d v="2013-03-30T00:00:00"/>
    <d v="2013-04-03T00:00:00"/>
    <x v="1"/>
    <s v="JM-15250"/>
    <x v="49"/>
    <x v="0"/>
    <s v="United States"/>
    <s v="New York City"/>
    <x v="15"/>
    <n v="10009"/>
    <x v="3"/>
    <s v="OFF-PA-10000466"/>
    <x v="1"/>
    <s v="Paper"/>
    <x v="933"/>
    <n v="13.48"/>
    <n v="2"/>
    <n v="0"/>
    <n v="6.74"/>
    <s v="Mar"/>
    <x v="17"/>
    <n v="1"/>
  </r>
  <r>
    <n v="3974"/>
    <s v="CA-2013-167556"/>
    <x v="0"/>
    <d v="2013-03-30T00:00:00"/>
    <d v="2013-04-03T00:00:00"/>
    <x v="1"/>
    <s v="JM-15250"/>
    <x v="49"/>
    <x v="0"/>
    <s v="United States"/>
    <s v="New York City"/>
    <x v="15"/>
    <n v="10009"/>
    <x v="3"/>
    <s v="OFF-BI-10003708"/>
    <x v="1"/>
    <s v="Binders"/>
    <x v="969"/>
    <n v="29.800000000000004"/>
    <n v="5"/>
    <n v="0.2"/>
    <n v="9.3124999999999982"/>
    <s v="Mar"/>
    <x v="17"/>
    <n v="0"/>
  </r>
  <r>
    <n v="3975"/>
    <s v="CA-2013-167556"/>
    <x v="0"/>
    <d v="2013-03-30T00:00:00"/>
    <d v="2013-04-03T00:00:00"/>
    <x v="1"/>
    <s v="JM-15250"/>
    <x v="49"/>
    <x v="0"/>
    <s v="United States"/>
    <s v="New York City"/>
    <x v="15"/>
    <n v="10009"/>
    <x v="3"/>
    <s v="FUR-FU-10004848"/>
    <x v="0"/>
    <s v="Furnishings"/>
    <x v="28"/>
    <n v="414"/>
    <n v="8"/>
    <n v="0"/>
    <n v="124.19999999999999"/>
    <s v="Mar"/>
    <x v="17"/>
    <n v="0"/>
  </r>
  <r>
    <n v="3976"/>
    <s v="CA-2013-167556"/>
    <x v="0"/>
    <d v="2013-03-30T00:00:00"/>
    <d v="2013-04-03T00:00:00"/>
    <x v="1"/>
    <s v="JM-15250"/>
    <x v="49"/>
    <x v="0"/>
    <s v="United States"/>
    <s v="New York City"/>
    <x v="15"/>
    <n v="10009"/>
    <x v="3"/>
    <s v="OFF-BI-10000320"/>
    <x v="1"/>
    <s v="Binders"/>
    <x v="768"/>
    <n v="41.328000000000003"/>
    <n v="7"/>
    <n v="0.2"/>
    <n v="14.981400000000001"/>
    <s v="Mar"/>
    <x v="17"/>
    <n v="0"/>
  </r>
  <r>
    <n v="3977"/>
    <s v="US-2013-116400"/>
    <x v="0"/>
    <d v="2013-10-23T00:00:00"/>
    <d v="2013-10-25T00:00:00"/>
    <x v="2"/>
    <s v="EB-13930"/>
    <x v="518"/>
    <x v="0"/>
    <s v="United States"/>
    <s v="Richmond"/>
    <x v="17"/>
    <n v="23223"/>
    <x v="0"/>
    <s v="FUR-FU-10003731"/>
    <x v="0"/>
    <s v="Furnishings"/>
    <x v="1593"/>
    <n v="39.92"/>
    <n v="4"/>
    <n v="0"/>
    <n v="11.177600000000002"/>
    <s v="Oct"/>
    <x v="32"/>
    <n v="1"/>
  </r>
  <r>
    <n v="3978"/>
    <s v="CA-2014-101308"/>
    <x v="3"/>
    <d v="2014-10-03T00:00:00"/>
    <d v="2014-10-08T00:00:00"/>
    <x v="1"/>
    <s v="FG-14260"/>
    <x v="435"/>
    <x v="2"/>
    <s v="United States"/>
    <s v="Seattle"/>
    <x v="4"/>
    <n v="98105"/>
    <x v="1"/>
    <s v="OFF-FA-10002780"/>
    <x v="1"/>
    <s v="Fasteners"/>
    <x v="33"/>
    <n v="8.94"/>
    <n v="3"/>
    <n v="0"/>
    <n v="4.1123999999999992"/>
    <s v="Oct"/>
    <x v="13"/>
    <n v="1"/>
  </r>
  <r>
    <n v="3979"/>
    <s v="CA-2014-101308"/>
    <x v="3"/>
    <d v="2014-10-03T00:00:00"/>
    <d v="2014-10-08T00:00:00"/>
    <x v="1"/>
    <s v="FG-14260"/>
    <x v="435"/>
    <x v="2"/>
    <s v="United States"/>
    <s v="Seattle"/>
    <x v="4"/>
    <n v="98105"/>
    <x v="1"/>
    <s v="TEC-PH-10003800"/>
    <x v="2"/>
    <s v="Phones"/>
    <x v="504"/>
    <n v="84.784000000000006"/>
    <n v="2"/>
    <n v="0.2"/>
    <n v="-20.136200000000006"/>
    <s v="Oct"/>
    <x v="13"/>
    <n v="0"/>
  </r>
  <r>
    <n v="3980"/>
    <s v="CA-2011-114517"/>
    <x v="2"/>
    <d v="2011-12-23T00:00:00"/>
    <d v="2011-12-27T00:00:00"/>
    <x v="1"/>
    <s v="TH-21235"/>
    <x v="260"/>
    <x v="1"/>
    <s v="United States"/>
    <s v="New York City"/>
    <x v="15"/>
    <n v="10024"/>
    <x v="3"/>
    <s v="FUR-TA-10001676"/>
    <x v="0"/>
    <s v="Tables"/>
    <x v="957"/>
    <n v="53.315999999999995"/>
    <n v="2"/>
    <n v="0.4"/>
    <n v="-19.549200000000006"/>
    <s v="Dec"/>
    <x v="20"/>
    <n v="1"/>
  </r>
  <r>
    <n v="3981"/>
    <s v="CA-2011-114517"/>
    <x v="2"/>
    <d v="2011-12-23T00:00:00"/>
    <d v="2011-12-27T00:00:00"/>
    <x v="1"/>
    <s v="TH-21235"/>
    <x v="260"/>
    <x v="1"/>
    <s v="United States"/>
    <s v="New York City"/>
    <x v="15"/>
    <n v="10024"/>
    <x v="3"/>
    <s v="OFF-AP-10002350"/>
    <x v="1"/>
    <s v="Appliances"/>
    <x v="545"/>
    <n v="56.519999999999996"/>
    <n v="3"/>
    <n v="0"/>
    <n v="15.8256"/>
    <s v="Dec"/>
    <x v="20"/>
    <n v="0"/>
  </r>
  <r>
    <n v="3982"/>
    <s v="CA-2014-119564"/>
    <x v="3"/>
    <d v="2014-12-16T00:00:00"/>
    <d v="2014-12-21T00:00:00"/>
    <x v="1"/>
    <s v="PL-18925"/>
    <x v="484"/>
    <x v="2"/>
    <s v="United States"/>
    <s v="Seattle"/>
    <x v="4"/>
    <n v="98115"/>
    <x v="1"/>
    <s v="FUR-FU-10003096"/>
    <x v="0"/>
    <s v="Furnishings"/>
    <x v="554"/>
    <n v="22.77"/>
    <n v="3"/>
    <n v="0"/>
    <n v="9.7911000000000001"/>
    <s v="Dec"/>
    <x v="22"/>
    <n v="1"/>
  </r>
  <r>
    <n v="3983"/>
    <s v="CA-2013-135265"/>
    <x v="0"/>
    <d v="2013-07-08T00:00:00"/>
    <d v="2013-07-10T00:00:00"/>
    <x v="0"/>
    <s v="CC-12370"/>
    <x v="666"/>
    <x v="0"/>
    <s v="United States"/>
    <s v="Los Angeles"/>
    <x v="1"/>
    <n v="90045"/>
    <x v="1"/>
    <s v="FUR-CH-10003061"/>
    <x v="0"/>
    <s v="Chairs"/>
    <x v="51"/>
    <n v="287.96800000000002"/>
    <n v="4"/>
    <n v="0.2"/>
    <n v="-3.5996000000000521"/>
    <s v="Jul"/>
    <x v="16"/>
    <n v="1"/>
  </r>
  <r>
    <n v="3984"/>
    <s v="CA-2013-135265"/>
    <x v="0"/>
    <d v="2013-07-08T00:00:00"/>
    <d v="2013-07-10T00:00:00"/>
    <x v="0"/>
    <s v="CC-12370"/>
    <x v="666"/>
    <x v="0"/>
    <s v="United States"/>
    <s v="Los Angeles"/>
    <x v="1"/>
    <n v="90045"/>
    <x v="1"/>
    <s v="TEC-CO-10003763"/>
    <x v="2"/>
    <s v="Copiers"/>
    <x v="1270"/>
    <n v="2799.9600000000005"/>
    <n v="5"/>
    <n v="0.2"/>
    <n v="944.98649999999986"/>
    <s v="Jul"/>
    <x v="16"/>
    <n v="0"/>
  </r>
  <r>
    <n v="3985"/>
    <s v="CA-2013-135265"/>
    <x v="0"/>
    <d v="2013-07-08T00:00:00"/>
    <d v="2013-07-10T00:00:00"/>
    <x v="0"/>
    <s v="CC-12370"/>
    <x v="666"/>
    <x v="0"/>
    <s v="United States"/>
    <s v="Los Angeles"/>
    <x v="1"/>
    <n v="90045"/>
    <x v="1"/>
    <s v="OFF-PA-10002923"/>
    <x v="1"/>
    <s v="Paper"/>
    <x v="1417"/>
    <n v="48.94"/>
    <n v="1"/>
    <n v="0"/>
    <n v="24.47"/>
    <s v="Jul"/>
    <x v="16"/>
    <n v="0"/>
  </r>
  <r>
    <n v="3986"/>
    <s v="CA-2013-108735"/>
    <x v="0"/>
    <d v="2013-04-18T00:00:00"/>
    <d v="2013-04-22T00:00:00"/>
    <x v="1"/>
    <s v="JM-15535"/>
    <x v="341"/>
    <x v="0"/>
    <s v="United States"/>
    <s v="Lakewood"/>
    <x v="1"/>
    <n v="90712"/>
    <x v="1"/>
    <s v="FUR-BO-10003441"/>
    <x v="0"/>
    <s v="Bookcases"/>
    <x v="705"/>
    <n v="257.49900000000002"/>
    <n v="3"/>
    <n v="0.15"/>
    <n v="24.235199999999978"/>
    <s v="Apr"/>
    <x v="25"/>
    <n v="1"/>
  </r>
  <r>
    <n v="3987"/>
    <s v="CA-2014-112333"/>
    <x v="3"/>
    <d v="2014-04-09T00:00:00"/>
    <d v="2014-04-15T00:00:00"/>
    <x v="1"/>
    <s v="KF-16285"/>
    <x v="580"/>
    <x v="2"/>
    <s v="United States"/>
    <s v="Plainfield"/>
    <x v="30"/>
    <n v="7060"/>
    <x v="3"/>
    <s v="OFF-ST-10001780"/>
    <x v="1"/>
    <s v="Storage"/>
    <x v="481"/>
    <n v="2591.56"/>
    <n v="4"/>
    <n v="0"/>
    <n v="621.97440000000006"/>
    <s v="Apr"/>
    <x v="4"/>
    <n v="1"/>
  </r>
  <r>
    <n v="3988"/>
    <s v="CA-2014-112333"/>
    <x v="3"/>
    <d v="2014-04-09T00:00:00"/>
    <d v="2014-04-15T00:00:00"/>
    <x v="1"/>
    <s v="KF-16285"/>
    <x v="580"/>
    <x v="2"/>
    <s v="United States"/>
    <s v="Plainfield"/>
    <x v="30"/>
    <n v="7060"/>
    <x v="3"/>
    <s v="OFF-AP-10001962"/>
    <x v="1"/>
    <s v="Appliances"/>
    <x v="1594"/>
    <n v="41.95"/>
    <n v="5"/>
    <n v="0"/>
    <n v="10.487500000000001"/>
    <s v="Apr"/>
    <x v="4"/>
    <n v="0"/>
  </r>
  <r>
    <n v="3989"/>
    <s v="US-2013-159415"/>
    <x v="0"/>
    <d v="2013-04-18T00:00:00"/>
    <d v="2013-04-23T00:00:00"/>
    <x v="1"/>
    <s v="CS-12175"/>
    <x v="728"/>
    <x v="1"/>
    <s v="United States"/>
    <s v="Columbia"/>
    <x v="18"/>
    <n v="38401"/>
    <x v="0"/>
    <s v="FUR-FU-10003798"/>
    <x v="0"/>
    <s v="Furnishings"/>
    <x v="1595"/>
    <n v="79.12"/>
    <n v="5"/>
    <n v="0.2"/>
    <n v="13.845999999999997"/>
    <s v="Apr"/>
    <x v="25"/>
    <n v="1"/>
  </r>
  <r>
    <n v="3990"/>
    <s v="CA-2011-122588"/>
    <x v="2"/>
    <d v="2011-11-25T00:00:00"/>
    <d v="2011-11-27T00:00:00"/>
    <x v="0"/>
    <s v="AR-10540"/>
    <x v="481"/>
    <x v="0"/>
    <s v="United States"/>
    <s v="Woonsocket"/>
    <x v="34"/>
    <n v="2895"/>
    <x v="3"/>
    <s v="FUR-FU-10001095"/>
    <x v="0"/>
    <s v="Furnishings"/>
    <x v="741"/>
    <n v="52.96"/>
    <n v="2"/>
    <n v="0"/>
    <n v="20.1248"/>
    <s v="Nov"/>
    <x v="7"/>
    <n v="1"/>
  </r>
  <r>
    <n v="3991"/>
    <s v="CA-2011-137589"/>
    <x v="2"/>
    <d v="2011-11-03T00:00:00"/>
    <d v="2011-11-08T00:00:00"/>
    <x v="1"/>
    <s v="MS-17770"/>
    <x v="474"/>
    <x v="0"/>
    <s v="United States"/>
    <s v="Lancaster"/>
    <x v="9"/>
    <n v="17602"/>
    <x v="3"/>
    <s v="OFF-SU-10000157"/>
    <x v="1"/>
    <s v="Supplies"/>
    <x v="1399"/>
    <n v="286.34400000000005"/>
    <n v="3"/>
    <n v="0.2"/>
    <n v="-64.427400000000006"/>
    <s v="Nov"/>
    <x v="7"/>
    <n v="1"/>
  </r>
  <r>
    <n v="3992"/>
    <s v="CA-2012-161998"/>
    <x v="1"/>
    <d v="2012-05-01T00:00:00"/>
    <d v="2012-05-05T00:00:00"/>
    <x v="1"/>
    <s v="DB-13120"/>
    <x v="106"/>
    <x v="1"/>
    <s v="United States"/>
    <s v="Tampa"/>
    <x v="2"/>
    <n v="33614"/>
    <x v="0"/>
    <s v="FUR-FU-10001095"/>
    <x v="0"/>
    <s v="Furnishings"/>
    <x v="741"/>
    <n v="63.552000000000007"/>
    <n v="3"/>
    <n v="0.2"/>
    <n v="14.299199999999999"/>
    <s v="May"/>
    <x v="33"/>
    <n v="1"/>
  </r>
  <r>
    <n v="3993"/>
    <s v="CA-2012-161998"/>
    <x v="1"/>
    <d v="2012-05-01T00:00:00"/>
    <d v="2012-05-05T00:00:00"/>
    <x v="1"/>
    <s v="DB-13120"/>
    <x v="106"/>
    <x v="1"/>
    <s v="United States"/>
    <s v="Tampa"/>
    <x v="2"/>
    <n v="33614"/>
    <x v="0"/>
    <s v="OFF-SU-10004261"/>
    <x v="1"/>
    <s v="Supplies"/>
    <x v="605"/>
    <n v="41.375999999999998"/>
    <n v="3"/>
    <n v="0.2"/>
    <n v="4.6547999999999927"/>
    <s v="May"/>
    <x v="33"/>
    <n v="0"/>
  </r>
  <r>
    <n v="3994"/>
    <s v="CA-2012-161998"/>
    <x v="1"/>
    <d v="2012-05-01T00:00:00"/>
    <d v="2012-05-05T00:00:00"/>
    <x v="1"/>
    <s v="DB-13120"/>
    <x v="106"/>
    <x v="1"/>
    <s v="United States"/>
    <s v="Tampa"/>
    <x v="2"/>
    <n v="33614"/>
    <x v="0"/>
    <s v="OFF-AR-10004022"/>
    <x v="1"/>
    <s v="Art"/>
    <x v="898"/>
    <n v="172.70400000000001"/>
    <n v="6"/>
    <n v="0.2"/>
    <n v="10.793999999999983"/>
    <s v="May"/>
    <x v="33"/>
    <n v="0"/>
  </r>
  <r>
    <n v="3995"/>
    <s v="CA-2012-105627"/>
    <x v="1"/>
    <d v="2012-03-08T00:00:00"/>
    <d v="2012-03-12T00:00:00"/>
    <x v="1"/>
    <s v="DK-12895"/>
    <x v="729"/>
    <x v="0"/>
    <s v="United States"/>
    <s v="Kenosha"/>
    <x v="6"/>
    <n v="53142"/>
    <x v="2"/>
    <s v="FUR-BO-10002916"/>
    <x v="0"/>
    <s v="Bookcases"/>
    <x v="1506"/>
    <n v="512.93999999999994"/>
    <n v="3"/>
    <n v="0"/>
    <n v="97.45859999999999"/>
    <s v="Mar"/>
    <x v="29"/>
    <n v="1"/>
  </r>
  <r>
    <n v="3996"/>
    <s v="CA-2012-105627"/>
    <x v="1"/>
    <d v="2012-03-08T00:00:00"/>
    <d v="2012-03-12T00:00:00"/>
    <x v="1"/>
    <s v="DK-12895"/>
    <x v="729"/>
    <x v="0"/>
    <s v="United States"/>
    <s v="Kenosha"/>
    <x v="6"/>
    <n v="53142"/>
    <x v="2"/>
    <s v="FUR-CH-10002084"/>
    <x v="0"/>
    <s v="Chairs"/>
    <x v="1240"/>
    <n v="860.93"/>
    <n v="7"/>
    <n v="0"/>
    <n v="189.40460000000002"/>
    <s v="Mar"/>
    <x v="29"/>
    <n v="0"/>
  </r>
  <r>
    <n v="3997"/>
    <s v="CA-2012-105627"/>
    <x v="1"/>
    <d v="2012-03-08T00:00:00"/>
    <d v="2012-03-12T00:00:00"/>
    <x v="1"/>
    <s v="DK-12895"/>
    <x v="729"/>
    <x v="0"/>
    <s v="United States"/>
    <s v="Kenosha"/>
    <x v="6"/>
    <n v="53142"/>
    <x v="2"/>
    <s v="TEC-PH-10003012"/>
    <x v="2"/>
    <s v="Phones"/>
    <x v="344"/>
    <n v="769.95"/>
    <n v="5"/>
    <n v="0"/>
    <n v="223.28549999999993"/>
    <s v="Mar"/>
    <x v="29"/>
    <n v="0"/>
  </r>
  <r>
    <n v="3998"/>
    <s v="CA-2012-105627"/>
    <x v="1"/>
    <d v="2012-03-08T00:00:00"/>
    <d v="2012-03-12T00:00:00"/>
    <x v="1"/>
    <s v="DK-12895"/>
    <x v="729"/>
    <x v="0"/>
    <s v="United States"/>
    <s v="Kenosha"/>
    <x v="6"/>
    <n v="53142"/>
    <x v="2"/>
    <s v="OFF-AR-10002704"/>
    <x v="1"/>
    <s v="Art"/>
    <x v="1596"/>
    <n v="14.98"/>
    <n v="1"/>
    <n v="0"/>
    <n v="4.4939999999999998"/>
    <s v="Mar"/>
    <x v="29"/>
    <n v="0"/>
  </r>
  <r>
    <n v="3999"/>
    <s v="CA-2012-105627"/>
    <x v="1"/>
    <d v="2012-03-08T00:00:00"/>
    <d v="2012-03-12T00:00:00"/>
    <x v="1"/>
    <s v="DK-12895"/>
    <x v="729"/>
    <x v="0"/>
    <s v="United States"/>
    <s v="Kenosha"/>
    <x v="6"/>
    <n v="53142"/>
    <x v="2"/>
    <s v="FUR-FU-10000308"/>
    <x v="0"/>
    <s v="Furnishings"/>
    <x v="1269"/>
    <n v="373.08"/>
    <n v="6"/>
    <n v="0"/>
    <n v="82.077600000000004"/>
    <s v="Mar"/>
    <x v="29"/>
    <n v="0"/>
  </r>
  <r>
    <n v="4000"/>
    <s v="US-2012-149629"/>
    <x v="1"/>
    <d v="2012-07-17T00:00:00"/>
    <d v="2012-07-20T00:00:00"/>
    <x v="0"/>
    <s v="MP-17965"/>
    <x v="172"/>
    <x v="1"/>
    <s v="United States"/>
    <s v="Port Saint Lucie"/>
    <x v="2"/>
    <n v="34952"/>
    <x v="0"/>
    <s v="FUR-BO-10004709"/>
    <x v="0"/>
    <s v="Bookcases"/>
    <x v="263"/>
    <n v="231.92000000000002"/>
    <n v="5"/>
    <n v="0.2"/>
    <n v="5.7980000000000018"/>
    <s v="Jul"/>
    <x v="38"/>
    <n v="1"/>
  </r>
  <r>
    <n v="4001"/>
    <s v="CA-2011-116834"/>
    <x v="2"/>
    <d v="2011-10-11T00:00:00"/>
    <d v="2011-10-16T00:00:00"/>
    <x v="1"/>
    <s v="Dp-13240"/>
    <x v="656"/>
    <x v="2"/>
    <s v="United States"/>
    <s v="Seattle"/>
    <x v="4"/>
    <n v="98115"/>
    <x v="1"/>
    <s v="FUR-FU-10001196"/>
    <x v="0"/>
    <s v="Furnishings"/>
    <x v="1116"/>
    <n v="63.47"/>
    <n v="11"/>
    <n v="0"/>
    <n v="19.040999999999997"/>
    <s v="Oct"/>
    <x v="18"/>
    <n v="1"/>
  </r>
  <r>
    <n v="4002"/>
    <s v="CA-2011-116834"/>
    <x v="2"/>
    <d v="2011-10-11T00:00:00"/>
    <d v="2011-10-16T00:00:00"/>
    <x v="1"/>
    <s v="Dp-13240"/>
    <x v="656"/>
    <x v="2"/>
    <s v="United States"/>
    <s v="Seattle"/>
    <x v="4"/>
    <n v="98115"/>
    <x v="1"/>
    <s v="TEC-AC-10002942"/>
    <x v="2"/>
    <s v="Accessories"/>
    <x v="1597"/>
    <n v="345"/>
    <n v="5"/>
    <n v="0"/>
    <n v="58.649999999999984"/>
    <s v="Oct"/>
    <x v="18"/>
    <n v="0"/>
  </r>
  <r>
    <n v="4003"/>
    <s v="CA-2013-145730"/>
    <x v="0"/>
    <d v="2013-03-04T00:00:00"/>
    <d v="2013-03-09T00:00:00"/>
    <x v="1"/>
    <s v="CC-12220"/>
    <x v="417"/>
    <x v="0"/>
    <s v="United States"/>
    <s v="San Antonio"/>
    <x v="5"/>
    <n v="78207"/>
    <x v="2"/>
    <s v="FUR-TA-10004915"/>
    <x v="0"/>
    <s v="Tables"/>
    <x v="331"/>
    <n v="637.89599999999996"/>
    <n v="3"/>
    <n v="0.3"/>
    <n v="-127.57919999999996"/>
    <s v="Mar"/>
    <x v="17"/>
    <n v="1"/>
  </r>
  <r>
    <n v="4004"/>
    <s v="CA-2013-145730"/>
    <x v="0"/>
    <d v="2013-03-04T00:00:00"/>
    <d v="2013-03-09T00:00:00"/>
    <x v="1"/>
    <s v="CC-12220"/>
    <x v="417"/>
    <x v="0"/>
    <s v="United States"/>
    <s v="San Antonio"/>
    <x v="5"/>
    <n v="78207"/>
    <x v="2"/>
    <s v="TEC-MA-10001016"/>
    <x v="2"/>
    <s v="Machines"/>
    <x v="1598"/>
    <n v="287.90999999999997"/>
    <n v="3"/>
    <n v="0.4"/>
    <n v="33.589499999999987"/>
    <s v="Mar"/>
    <x v="17"/>
    <n v="0"/>
  </r>
  <r>
    <n v="4005"/>
    <s v="CA-2013-145730"/>
    <x v="0"/>
    <d v="2013-03-04T00:00:00"/>
    <d v="2013-03-09T00:00:00"/>
    <x v="1"/>
    <s v="CC-12220"/>
    <x v="417"/>
    <x v="0"/>
    <s v="United States"/>
    <s v="San Antonio"/>
    <x v="5"/>
    <n v="78207"/>
    <x v="2"/>
    <s v="OFF-EN-10000483"/>
    <x v="1"/>
    <s v="Envelopes"/>
    <x v="369"/>
    <n v="36.6"/>
    <n v="3"/>
    <n v="0.2"/>
    <n v="11.894999999999994"/>
    <s v="Mar"/>
    <x v="17"/>
    <n v="0"/>
  </r>
  <r>
    <n v="4006"/>
    <s v="US-2012-168732"/>
    <x v="1"/>
    <d v="2012-12-10T00:00:00"/>
    <d v="2012-12-16T00:00:00"/>
    <x v="1"/>
    <s v="KM-16660"/>
    <x v="730"/>
    <x v="0"/>
    <s v="United States"/>
    <s v="Roswell"/>
    <x v="32"/>
    <n v="30076"/>
    <x v="0"/>
    <s v="OFF-AR-10003087"/>
    <x v="1"/>
    <s v="Art"/>
    <x v="33"/>
    <n v="1.78"/>
    <n v="1"/>
    <n v="0"/>
    <n v="0.49839999999999995"/>
    <s v="Dec"/>
    <x v="14"/>
    <n v="1"/>
  </r>
  <r>
    <n v="4007"/>
    <s v="US-2012-168732"/>
    <x v="1"/>
    <d v="2012-12-10T00:00:00"/>
    <d v="2012-12-16T00:00:00"/>
    <x v="1"/>
    <s v="KM-16660"/>
    <x v="730"/>
    <x v="0"/>
    <s v="United States"/>
    <s v="Roswell"/>
    <x v="32"/>
    <n v="30076"/>
    <x v="0"/>
    <s v="OFF-PA-10000520"/>
    <x v="1"/>
    <s v="Paper"/>
    <x v="1419"/>
    <n v="25.92"/>
    <n v="4"/>
    <n v="0"/>
    <n v="12.441600000000001"/>
    <s v="Dec"/>
    <x v="14"/>
    <n v="0"/>
  </r>
  <r>
    <n v="4008"/>
    <s v="US-2012-168732"/>
    <x v="1"/>
    <d v="2012-12-10T00:00:00"/>
    <d v="2012-12-16T00:00:00"/>
    <x v="1"/>
    <s v="KM-16660"/>
    <x v="730"/>
    <x v="0"/>
    <s v="United States"/>
    <s v="Roswell"/>
    <x v="32"/>
    <n v="30076"/>
    <x v="0"/>
    <s v="TEC-AC-10001553"/>
    <x v="2"/>
    <s v="Accessories"/>
    <x v="1599"/>
    <n v="101.94"/>
    <n v="6"/>
    <n v="0"/>
    <n v="21.407399999999999"/>
    <s v="Dec"/>
    <x v="14"/>
    <n v="0"/>
  </r>
  <r>
    <n v="4009"/>
    <s v="CA-2012-107468"/>
    <x v="1"/>
    <d v="2012-12-18T00:00:00"/>
    <d v="2012-12-22T00:00:00"/>
    <x v="1"/>
    <s v="MK-17905"/>
    <x v="149"/>
    <x v="1"/>
    <s v="United States"/>
    <s v="Louisville"/>
    <x v="22"/>
    <n v="80027"/>
    <x v="1"/>
    <s v="OFF-AR-10000634"/>
    <x v="1"/>
    <s v="Art"/>
    <x v="988"/>
    <n v="6.8480000000000008"/>
    <n v="2"/>
    <n v="0.2"/>
    <n v="0.59920000000000018"/>
    <s v="Dec"/>
    <x v="14"/>
    <n v="1"/>
  </r>
  <r>
    <n v="4010"/>
    <s v="CA-2014-144463"/>
    <x v="3"/>
    <d v="2014-01-02T00:00:00"/>
    <d v="2014-01-06T00:00:00"/>
    <x v="1"/>
    <s v="SC-20725"/>
    <x v="56"/>
    <x v="0"/>
    <s v="United States"/>
    <s v="Los Angeles"/>
    <x v="1"/>
    <n v="90036"/>
    <x v="1"/>
    <s v="FUR-FU-10001215"/>
    <x v="0"/>
    <s v="Furnishings"/>
    <x v="1600"/>
    <n v="474.43"/>
    <n v="11"/>
    <n v="0"/>
    <n v="199.26060000000004"/>
    <s v="Jan"/>
    <x v="44"/>
    <n v="1"/>
  </r>
  <r>
    <n v="4011"/>
    <s v="CA-2014-100811"/>
    <x v="3"/>
    <d v="2014-11-22T00:00:00"/>
    <d v="2014-11-25T00:00:00"/>
    <x v="2"/>
    <s v="CC-12475"/>
    <x v="693"/>
    <x v="0"/>
    <s v="United States"/>
    <s v="Philadelphia"/>
    <x v="9"/>
    <n v="19143"/>
    <x v="3"/>
    <s v="OFF-PA-10001204"/>
    <x v="1"/>
    <s v="Paper"/>
    <x v="518"/>
    <n v="8.4480000000000004"/>
    <n v="2"/>
    <n v="0.2"/>
    <n v="2.6399999999999997"/>
    <s v="Nov"/>
    <x v="23"/>
    <n v="1"/>
  </r>
  <r>
    <n v="4012"/>
    <s v="CA-2014-100811"/>
    <x v="3"/>
    <d v="2014-11-22T00:00:00"/>
    <d v="2014-11-25T00:00:00"/>
    <x v="2"/>
    <s v="CC-12475"/>
    <x v="693"/>
    <x v="0"/>
    <s v="United States"/>
    <s v="Philadelphia"/>
    <x v="9"/>
    <n v="19143"/>
    <x v="3"/>
    <s v="OFF-ST-10002444"/>
    <x v="1"/>
    <s v="Storage"/>
    <x v="571"/>
    <n v="39.295999999999999"/>
    <n v="4"/>
    <n v="0.2"/>
    <n v="3.9295999999999989"/>
    <s v="Nov"/>
    <x v="23"/>
    <n v="0"/>
  </r>
  <r>
    <n v="4013"/>
    <s v="CA-2012-153612"/>
    <x v="1"/>
    <d v="2012-12-22T00:00:00"/>
    <d v="2012-12-27T00:00:00"/>
    <x v="1"/>
    <s v="BT-11305"/>
    <x v="457"/>
    <x v="2"/>
    <s v="United States"/>
    <s v="Superior"/>
    <x v="6"/>
    <n v="54880"/>
    <x v="2"/>
    <s v="OFF-AR-10000203"/>
    <x v="1"/>
    <s v="Art"/>
    <x v="777"/>
    <n v="17.12"/>
    <n v="4"/>
    <n v="0"/>
    <n v="4.9647999999999985"/>
    <s v="Dec"/>
    <x v="14"/>
    <n v="1"/>
  </r>
  <r>
    <n v="4014"/>
    <s v="CA-2012-165624"/>
    <x v="1"/>
    <d v="2012-08-23T00:00:00"/>
    <d v="2012-08-28T00:00:00"/>
    <x v="1"/>
    <s v="FH-14350"/>
    <x v="651"/>
    <x v="0"/>
    <s v="United States"/>
    <s v="Atlanta"/>
    <x v="32"/>
    <n v="30318"/>
    <x v="0"/>
    <s v="OFF-AP-10000828"/>
    <x v="1"/>
    <s v="Appliances"/>
    <x v="1087"/>
    <n v="542.93999999999994"/>
    <n v="3"/>
    <n v="0"/>
    <n v="152.02319999999997"/>
    <s v="Aug"/>
    <x v="37"/>
    <n v="1"/>
  </r>
  <r>
    <n v="4015"/>
    <s v="CA-2012-165624"/>
    <x v="1"/>
    <d v="2012-08-23T00:00:00"/>
    <d v="2012-08-28T00:00:00"/>
    <x v="1"/>
    <s v="FH-14350"/>
    <x v="651"/>
    <x v="0"/>
    <s v="United States"/>
    <s v="Atlanta"/>
    <x v="32"/>
    <n v="30318"/>
    <x v="0"/>
    <s v="OFF-LA-10003190"/>
    <x v="1"/>
    <s v="Labels"/>
    <x v="1163"/>
    <n v="8.64"/>
    <n v="3"/>
    <n v="0"/>
    <n v="4.2336"/>
    <s v="Aug"/>
    <x v="37"/>
    <n v="0"/>
  </r>
  <r>
    <n v="4016"/>
    <s v="CA-2012-165624"/>
    <x v="1"/>
    <d v="2012-08-23T00:00:00"/>
    <d v="2012-08-28T00:00:00"/>
    <x v="1"/>
    <s v="FH-14350"/>
    <x v="651"/>
    <x v="0"/>
    <s v="United States"/>
    <s v="Atlanta"/>
    <x v="32"/>
    <n v="30318"/>
    <x v="0"/>
    <s v="OFF-PA-10002319"/>
    <x v="1"/>
    <s v="Paper"/>
    <x v="1391"/>
    <n v="193.79999999999998"/>
    <n v="5"/>
    <n v="0"/>
    <n v="94.962000000000003"/>
    <s v="Aug"/>
    <x v="37"/>
    <n v="0"/>
  </r>
  <r>
    <n v="4017"/>
    <s v="CA-2012-165624"/>
    <x v="1"/>
    <d v="2012-08-23T00:00:00"/>
    <d v="2012-08-28T00:00:00"/>
    <x v="1"/>
    <s v="FH-14350"/>
    <x v="651"/>
    <x v="0"/>
    <s v="United States"/>
    <s v="Atlanta"/>
    <x v="32"/>
    <n v="30318"/>
    <x v="0"/>
    <s v="OFF-PA-10003893"/>
    <x v="1"/>
    <s v="Paper"/>
    <x v="1096"/>
    <n v="21.400000000000002"/>
    <n v="5"/>
    <n v="0"/>
    <n v="9.629999999999999"/>
    <s v="Aug"/>
    <x v="37"/>
    <n v="0"/>
  </r>
  <r>
    <n v="4018"/>
    <s v="CA-2012-165624"/>
    <x v="1"/>
    <d v="2012-08-23T00:00:00"/>
    <d v="2012-08-28T00:00:00"/>
    <x v="1"/>
    <s v="FH-14350"/>
    <x v="651"/>
    <x v="0"/>
    <s v="United States"/>
    <s v="Atlanta"/>
    <x v="32"/>
    <n v="30318"/>
    <x v="0"/>
    <s v="OFF-PA-10002499"/>
    <x v="1"/>
    <s v="Paper"/>
    <x v="1601"/>
    <n v="97.88"/>
    <n v="2"/>
    <n v="0"/>
    <n v="48.94"/>
    <s v="Aug"/>
    <x v="37"/>
    <n v="0"/>
  </r>
  <r>
    <n v="4019"/>
    <s v="CA-2012-165624"/>
    <x v="1"/>
    <d v="2012-08-23T00:00:00"/>
    <d v="2012-08-28T00:00:00"/>
    <x v="1"/>
    <s v="FH-14350"/>
    <x v="651"/>
    <x v="0"/>
    <s v="United States"/>
    <s v="Atlanta"/>
    <x v="32"/>
    <n v="30318"/>
    <x v="0"/>
    <s v="TEC-AC-10004568"/>
    <x v="2"/>
    <s v="Accessories"/>
    <x v="1109"/>
    <n v="251.91"/>
    <n v="9"/>
    <n v="0"/>
    <n v="47.862899999999982"/>
    <s v="Aug"/>
    <x v="37"/>
    <n v="0"/>
  </r>
  <r>
    <n v="4020"/>
    <s v="CA-2012-165624"/>
    <x v="1"/>
    <d v="2012-08-23T00:00:00"/>
    <d v="2012-08-28T00:00:00"/>
    <x v="1"/>
    <s v="FH-14350"/>
    <x v="651"/>
    <x v="0"/>
    <s v="United States"/>
    <s v="Atlanta"/>
    <x v="32"/>
    <n v="30318"/>
    <x v="0"/>
    <s v="OFF-AP-10001492"/>
    <x v="1"/>
    <s v="Appliances"/>
    <x v="22"/>
    <n v="25.86"/>
    <n v="3"/>
    <n v="0"/>
    <n v="6.7236000000000002"/>
    <s v="Aug"/>
    <x v="37"/>
    <n v="0"/>
  </r>
  <r>
    <n v="4021"/>
    <s v="CA-2011-154963"/>
    <x v="2"/>
    <d v="2011-06-22T00:00:00"/>
    <d v="2011-06-27T00:00:00"/>
    <x v="1"/>
    <s v="AA-10645"/>
    <x v="731"/>
    <x v="0"/>
    <s v="United States"/>
    <s v="Chester"/>
    <x v="9"/>
    <n v="19013"/>
    <x v="3"/>
    <s v="FUR-CH-10004698"/>
    <x v="0"/>
    <s v="Chairs"/>
    <x v="166"/>
    <n v="170.05799999999999"/>
    <n v="3"/>
    <n v="0.3"/>
    <n v="-4.858799999999988"/>
    <s v="Jun"/>
    <x v="3"/>
    <n v="1"/>
  </r>
  <r>
    <n v="4022"/>
    <s v="CA-2011-154963"/>
    <x v="2"/>
    <d v="2011-06-22T00:00:00"/>
    <d v="2011-06-27T00:00:00"/>
    <x v="1"/>
    <s v="AA-10645"/>
    <x v="731"/>
    <x v="0"/>
    <s v="United States"/>
    <s v="Chester"/>
    <x v="9"/>
    <n v="19013"/>
    <x v="3"/>
    <s v="TEC-PH-10004093"/>
    <x v="2"/>
    <s v="Phones"/>
    <x v="40"/>
    <n v="82.782000000000011"/>
    <n v="3"/>
    <n v="0.4"/>
    <n v="-15.176700000000004"/>
    <s v="Jun"/>
    <x v="3"/>
    <n v="0"/>
  </r>
  <r>
    <n v="4023"/>
    <s v="CA-2011-154963"/>
    <x v="2"/>
    <d v="2011-06-22T00:00:00"/>
    <d v="2011-06-27T00:00:00"/>
    <x v="1"/>
    <s v="AA-10645"/>
    <x v="731"/>
    <x v="0"/>
    <s v="United States"/>
    <s v="Chester"/>
    <x v="9"/>
    <n v="19013"/>
    <x v="3"/>
    <s v="FUR-CH-10000454"/>
    <x v="0"/>
    <s v="Chairs"/>
    <x v="1"/>
    <n v="853.92999999999984"/>
    <n v="5"/>
    <n v="0.3"/>
    <n v="0"/>
    <s v="Jun"/>
    <x v="3"/>
    <n v="0"/>
  </r>
  <r>
    <n v="4024"/>
    <s v="CA-2014-130764"/>
    <x v="3"/>
    <d v="2014-10-28T00:00:00"/>
    <d v="2014-10-29T00:00:00"/>
    <x v="2"/>
    <s v="JO-15145"/>
    <x v="705"/>
    <x v="1"/>
    <s v="United States"/>
    <s v="San Francisco"/>
    <x v="1"/>
    <n v="94110"/>
    <x v="1"/>
    <s v="FUR-BO-10003034"/>
    <x v="0"/>
    <s v="Bookcases"/>
    <x v="1194"/>
    <n v="556.66499999999996"/>
    <n v="5"/>
    <n v="0.15"/>
    <n v="6.5490000000000208"/>
    <s v="Oct"/>
    <x v="13"/>
    <n v="1"/>
  </r>
  <r>
    <n v="4025"/>
    <s v="CA-2014-130764"/>
    <x v="3"/>
    <d v="2014-10-28T00:00:00"/>
    <d v="2014-10-29T00:00:00"/>
    <x v="2"/>
    <s v="JO-15145"/>
    <x v="705"/>
    <x v="1"/>
    <s v="United States"/>
    <s v="San Francisco"/>
    <x v="1"/>
    <n v="94110"/>
    <x v="1"/>
    <s v="TEC-PH-10003215"/>
    <x v="2"/>
    <s v="Phones"/>
    <x v="1602"/>
    <n v="95.84"/>
    <n v="4"/>
    <n v="0.2"/>
    <n v="34.741999999999997"/>
    <s v="Oct"/>
    <x v="13"/>
    <n v="0"/>
  </r>
  <r>
    <n v="4026"/>
    <s v="CA-2014-139311"/>
    <x v="3"/>
    <d v="2014-08-12T00:00:00"/>
    <d v="2014-08-14T00:00:00"/>
    <x v="2"/>
    <s v="SF-20965"/>
    <x v="245"/>
    <x v="1"/>
    <s v="United States"/>
    <s v="Bedford"/>
    <x v="5"/>
    <n v="76021"/>
    <x v="2"/>
    <s v="OFF-PA-10001776"/>
    <x v="1"/>
    <s v="Paper"/>
    <x v="1263"/>
    <n v="29.664000000000001"/>
    <n v="4"/>
    <n v="0.2"/>
    <n v="10.011599999999998"/>
    <s v="Aug"/>
    <x v="43"/>
    <n v="1"/>
  </r>
  <r>
    <n v="4027"/>
    <s v="CA-2014-139311"/>
    <x v="3"/>
    <d v="2014-08-12T00:00:00"/>
    <d v="2014-08-14T00:00:00"/>
    <x v="2"/>
    <s v="SF-20965"/>
    <x v="245"/>
    <x v="1"/>
    <s v="United States"/>
    <s v="Bedford"/>
    <x v="5"/>
    <n v="76021"/>
    <x v="2"/>
    <s v="OFF-AR-10004582"/>
    <x v="1"/>
    <s v="Art"/>
    <x v="1175"/>
    <n v="9.1840000000000011"/>
    <n v="7"/>
    <n v="0.2"/>
    <n v="2.8699999999999992"/>
    <s v="Aug"/>
    <x v="43"/>
    <n v="0"/>
  </r>
  <r>
    <n v="4028"/>
    <s v="CA-2014-139311"/>
    <x v="3"/>
    <d v="2014-08-12T00:00:00"/>
    <d v="2014-08-14T00:00:00"/>
    <x v="2"/>
    <s v="SF-20965"/>
    <x v="245"/>
    <x v="1"/>
    <s v="United States"/>
    <s v="Bedford"/>
    <x v="5"/>
    <n v="76021"/>
    <x v="2"/>
    <s v="TEC-PH-10001557"/>
    <x v="2"/>
    <s v="Phones"/>
    <x v="658"/>
    <n v="153.584"/>
    <n v="2"/>
    <n v="0.2"/>
    <n v="13.438599999999994"/>
    <s v="Aug"/>
    <x v="43"/>
    <n v="0"/>
  </r>
  <r>
    <n v="4029"/>
    <s v="CA-2014-139311"/>
    <x v="3"/>
    <d v="2014-08-12T00:00:00"/>
    <d v="2014-08-14T00:00:00"/>
    <x v="2"/>
    <s v="SF-20965"/>
    <x v="245"/>
    <x v="1"/>
    <s v="United States"/>
    <s v="Bedford"/>
    <x v="5"/>
    <n v="76021"/>
    <x v="2"/>
    <s v="OFF-BI-10004209"/>
    <x v="1"/>
    <s v="Binders"/>
    <x v="1206"/>
    <n v="12.863999999999995"/>
    <n v="8"/>
    <n v="0.8"/>
    <n v="-22.512"/>
    <s v="Aug"/>
    <x v="43"/>
    <n v="0"/>
  </r>
  <r>
    <n v="4030"/>
    <s v="CA-2014-124296"/>
    <x v="3"/>
    <d v="2014-12-25T00:00:00"/>
    <d v="2014-12-29T00:00:00"/>
    <x v="1"/>
    <s v="CS-12355"/>
    <x v="394"/>
    <x v="0"/>
    <s v="United States"/>
    <s v="Lafayette"/>
    <x v="28"/>
    <n v="70506"/>
    <x v="0"/>
    <s v="TEC-MA-10003183"/>
    <x v="2"/>
    <s v="Machines"/>
    <x v="942"/>
    <n v="479.97"/>
    <n v="3"/>
    <n v="0"/>
    <n v="239.98500000000001"/>
    <s v="Dec"/>
    <x v="22"/>
    <n v="1"/>
  </r>
  <r>
    <n v="4031"/>
    <s v="CA-2014-124296"/>
    <x v="3"/>
    <d v="2014-12-25T00:00:00"/>
    <d v="2014-12-29T00:00:00"/>
    <x v="1"/>
    <s v="CS-12355"/>
    <x v="394"/>
    <x v="0"/>
    <s v="United States"/>
    <s v="Lafayette"/>
    <x v="28"/>
    <n v="70506"/>
    <x v="0"/>
    <s v="FUR-CH-10002439"/>
    <x v="0"/>
    <s v="Chairs"/>
    <x v="1316"/>
    <n v="232.88"/>
    <n v="4"/>
    <n v="0"/>
    <n v="60.5488"/>
    <s v="Dec"/>
    <x v="22"/>
    <n v="0"/>
  </r>
  <r>
    <n v="4032"/>
    <s v="CA-2013-169957"/>
    <x v="0"/>
    <d v="2013-09-27T00:00:00"/>
    <d v="2013-10-01T00:00:00"/>
    <x v="1"/>
    <s v="SN-20710"/>
    <x v="17"/>
    <x v="2"/>
    <s v="United States"/>
    <s v="Covington"/>
    <x v="4"/>
    <n v="98042"/>
    <x v="1"/>
    <s v="OFF-AP-10000576"/>
    <x v="1"/>
    <s v="Appliances"/>
    <x v="637"/>
    <n v="236.88"/>
    <n v="6"/>
    <n v="0"/>
    <n v="66.326400000000007"/>
    <s v="Sep"/>
    <x v="21"/>
    <n v="1"/>
  </r>
  <r>
    <n v="4033"/>
    <s v="CA-2013-169957"/>
    <x v="0"/>
    <d v="2013-09-27T00:00:00"/>
    <d v="2013-10-01T00:00:00"/>
    <x v="1"/>
    <s v="SN-20710"/>
    <x v="17"/>
    <x v="2"/>
    <s v="United States"/>
    <s v="Covington"/>
    <x v="4"/>
    <n v="98042"/>
    <x v="1"/>
    <s v="OFF-PA-10004040"/>
    <x v="1"/>
    <s v="Paper"/>
    <x v="99"/>
    <n v="29.900000000000002"/>
    <n v="5"/>
    <n v="0"/>
    <n v="14.651"/>
    <s v="Sep"/>
    <x v="21"/>
    <n v="0"/>
  </r>
  <r>
    <n v="4034"/>
    <s v="CA-2013-169957"/>
    <x v="0"/>
    <d v="2013-09-27T00:00:00"/>
    <d v="2013-10-01T00:00:00"/>
    <x v="1"/>
    <s v="SN-20710"/>
    <x v="17"/>
    <x v="2"/>
    <s v="United States"/>
    <s v="Covington"/>
    <x v="4"/>
    <n v="98042"/>
    <x v="1"/>
    <s v="TEC-AC-10003063"/>
    <x v="2"/>
    <s v="Accessories"/>
    <x v="1052"/>
    <n v="100"/>
    <n v="4"/>
    <n v="0"/>
    <n v="21"/>
    <s v="Sep"/>
    <x v="21"/>
    <n v="0"/>
  </r>
  <r>
    <n v="4035"/>
    <s v="US-2013-108777"/>
    <x v="0"/>
    <d v="2013-12-13T00:00:00"/>
    <d v="2013-12-13T00:00:00"/>
    <x v="3"/>
    <s v="JM-15655"/>
    <x v="487"/>
    <x v="1"/>
    <s v="United States"/>
    <s v="Lorain"/>
    <x v="24"/>
    <n v="44052"/>
    <x v="3"/>
    <s v="OFF-BI-10003982"/>
    <x v="1"/>
    <s v="Binders"/>
    <x v="346"/>
    <n v="18.693000000000001"/>
    <n v="3"/>
    <n v="0.7"/>
    <n v="-14.331299999999992"/>
    <s v="Dec"/>
    <x v="5"/>
    <n v="1"/>
  </r>
  <r>
    <n v="4036"/>
    <s v="US-2013-108777"/>
    <x v="0"/>
    <d v="2013-12-13T00:00:00"/>
    <d v="2013-12-13T00:00:00"/>
    <x v="3"/>
    <s v="JM-15655"/>
    <x v="487"/>
    <x v="1"/>
    <s v="United States"/>
    <s v="Lorain"/>
    <x v="24"/>
    <n v="44052"/>
    <x v="3"/>
    <s v="TEC-AC-10002567"/>
    <x v="2"/>
    <s v="Accessories"/>
    <x v="423"/>
    <n v="383.952"/>
    <n v="6"/>
    <n v="0.2"/>
    <n v="76.790399999999977"/>
    <s v="Dec"/>
    <x v="5"/>
    <n v="0"/>
  </r>
  <r>
    <n v="4037"/>
    <s v="CA-2012-148859"/>
    <x v="1"/>
    <d v="2012-12-28T00:00:00"/>
    <d v="2013-01-01T00:00:00"/>
    <x v="1"/>
    <s v="FH-14350"/>
    <x v="651"/>
    <x v="0"/>
    <s v="United States"/>
    <s v="Chicago"/>
    <x v="10"/>
    <n v="60623"/>
    <x v="2"/>
    <s v="OFF-ST-10004950"/>
    <x v="1"/>
    <s v="Storage"/>
    <x v="1510"/>
    <n v="24.816000000000003"/>
    <n v="2"/>
    <n v="0.2"/>
    <n v="1.5509999999999984"/>
    <s v="Dec"/>
    <x v="14"/>
    <n v="1"/>
  </r>
  <r>
    <n v="4038"/>
    <s v="CA-2011-110786"/>
    <x v="2"/>
    <d v="2011-12-29T00:00:00"/>
    <d v="2012-01-02T00:00:00"/>
    <x v="1"/>
    <s v="AJ-10795"/>
    <x v="295"/>
    <x v="1"/>
    <s v="United States"/>
    <s v="San Francisco"/>
    <x v="1"/>
    <n v="94110"/>
    <x v="1"/>
    <s v="FUR-FU-10000550"/>
    <x v="0"/>
    <s v="Furnishings"/>
    <x v="1445"/>
    <n v="24.900000000000002"/>
    <n v="5"/>
    <n v="0"/>
    <n v="8.2169999999999987"/>
    <s v="Dec"/>
    <x v="20"/>
    <n v="1"/>
  </r>
  <r>
    <n v="4039"/>
    <s v="CA-2011-110786"/>
    <x v="2"/>
    <d v="2011-12-29T00:00:00"/>
    <d v="2012-01-02T00:00:00"/>
    <x v="1"/>
    <s v="AJ-10795"/>
    <x v="295"/>
    <x v="1"/>
    <s v="United States"/>
    <s v="San Francisco"/>
    <x v="1"/>
    <n v="94110"/>
    <x v="1"/>
    <s v="OFF-PA-10000528"/>
    <x v="1"/>
    <s v="Paper"/>
    <x v="1136"/>
    <n v="21.12"/>
    <n v="4"/>
    <n v="0"/>
    <n v="9.5039999999999996"/>
    <s v="Dec"/>
    <x v="20"/>
    <n v="0"/>
  </r>
  <r>
    <n v="4040"/>
    <s v="CA-2011-110786"/>
    <x v="2"/>
    <d v="2011-12-29T00:00:00"/>
    <d v="2012-01-02T00:00:00"/>
    <x v="1"/>
    <s v="AJ-10795"/>
    <x v="295"/>
    <x v="1"/>
    <s v="United States"/>
    <s v="San Francisco"/>
    <x v="1"/>
    <n v="94110"/>
    <x v="1"/>
    <s v="TEC-MA-10003183"/>
    <x v="2"/>
    <s v="Machines"/>
    <x v="942"/>
    <n v="767.95200000000011"/>
    <n v="6"/>
    <n v="0.2"/>
    <n v="287.98199999999997"/>
    <s v="Dec"/>
    <x v="20"/>
    <n v="0"/>
  </r>
  <r>
    <n v="4041"/>
    <s v="CA-2011-110786"/>
    <x v="2"/>
    <d v="2011-12-29T00:00:00"/>
    <d v="2012-01-02T00:00:00"/>
    <x v="1"/>
    <s v="AJ-10795"/>
    <x v="295"/>
    <x v="1"/>
    <s v="United States"/>
    <s v="San Francisco"/>
    <x v="1"/>
    <n v="94110"/>
    <x v="1"/>
    <s v="OFF-BI-10003305"/>
    <x v="1"/>
    <s v="Binders"/>
    <x v="565"/>
    <n v="14.352000000000002"/>
    <n v="3"/>
    <n v="0.2"/>
    <n v="4.6643999999999988"/>
    <s v="Dec"/>
    <x v="20"/>
    <n v="0"/>
  </r>
  <r>
    <n v="4042"/>
    <s v="CA-2011-110786"/>
    <x v="2"/>
    <d v="2011-12-29T00:00:00"/>
    <d v="2012-01-02T00:00:00"/>
    <x v="1"/>
    <s v="AJ-10795"/>
    <x v="295"/>
    <x v="1"/>
    <s v="United States"/>
    <s v="San Francisco"/>
    <x v="1"/>
    <n v="94110"/>
    <x v="1"/>
    <s v="TEC-PH-10001425"/>
    <x v="2"/>
    <s v="Phones"/>
    <x v="511"/>
    <n v="191.976"/>
    <n v="3"/>
    <n v="0.2"/>
    <n v="19.197599999999994"/>
    <s v="Dec"/>
    <x v="20"/>
    <n v="0"/>
  </r>
  <r>
    <n v="4043"/>
    <s v="CA-2011-110786"/>
    <x v="2"/>
    <d v="2011-12-29T00:00:00"/>
    <d v="2012-01-02T00:00:00"/>
    <x v="1"/>
    <s v="AJ-10795"/>
    <x v="295"/>
    <x v="1"/>
    <s v="United States"/>
    <s v="San Francisco"/>
    <x v="1"/>
    <n v="94110"/>
    <x v="1"/>
    <s v="OFF-LA-10001474"/>
    <x v="1"/>
    <s v="Labels"/>
    <x v="917"/>
    <n v="274.77"/>
    <n v="9"/>
    <n v="0"/>
    <n v="126.39420000000001"/>
    <s v="Dec"/>
    <x v="20"/>
    <n v="0"/>
  </r>
  <r>
    <n v="4044"/>
    <s v="CA-2011-110786"/>
    <x v="2"/>
    <d v="2011-12-29T00:00:00"/>
    <d v="2012-01-02T00:00:00"/>
    <x v="1"/>
    <s v="AJ-10795"/>
    <x v="295"/>
    <x v="1"/>
    <s v="United States"/>
    <s v="San Francisco"/>
    <x v="1"/>
    <n v="94110"/>
    <x v="1"/>
    <s v="FUR-FU-10000672"/>
    <x v="0"/>
    <s v="Furnishings"/>
    <x v="1508"/>
    <n v="70.56"/>
    <n v="6"/>
    <n v="0"/>
    <n v="23.990399999999994"/>
    <s v="Dec"/>
    <x v="20"/>
    <n v="0"/>
  </r>
  <r>
    <n v="4045"/>
    <s v="CA-2012-137750"/>
    <x v="1"/>
    <d v="2012-06-25T00:00:00"/>
    <d v="2012-06-30T00:00:00"/>
    <x v="1"/>
    <s v="JF-15565"/>
    <x v="535"/>
    <x v="0"/>
    <s v="United States"/>
    <s v="San Francisco"/>
    <x v="1"/>
    <n v="94110"/>
    <x v="1"/>
    <s v="FUR-FU-10001979"/>
    <x v="0"/>
    <s v="Furnishings"/>
    <x v="509"/>
    <n v="204.85"/>
    <n v="5"/>
    <n v="0"/>
    <n v="57.358000000000011"/>
    <s v="Jun"/>
    <x v="40"/>
    <n v="1"/>
  </r>
  <r>
    <n v="4046"/>
    <s v="CA-2012-136378"/>
    <x v="1"/>
    <d v="2012-04-02T00:00:00"/>
    <d v="2012-04-07T00:00:00"/>
    <x v="1"/>
    <s v="CS-11845"/>
    <x v="688"/>
    <x v="1"/>
    <s v="United States"/>
    <s v="Houston"/>
    <x v="5"/>
    <n v="77070"/>
    <x v="2"/>
    <s v="OFF-BI-10003707"/>
    <x v="1"/>
    <s v="Binders"/>
    <x v="776"/>
    <n v="9.155999999999997"/>
    <n v="3"/>
    <n v="0.8"/>
    <n v="-13.734000000000002"/>
    <s v="Apr"/>
    <x v="19"/>
    <n v="1"/>
  </r>
  <r>
    <n v="4047"/>
    <s v="CA-2014-100356"/>
    <x v="3"/>
    <d v="2014-10-22T00:00:00"/>
    <d v="2014-10-26T00:00:00"/>
    <x v="1"/>
    <s v="SP-20920"/>
    <x v="727"/>
    <x v="0"/>
    <s v="United States"/>
    <s v="Chicago"/>
    <x v="10"/>
    <n v="60653"/>
    <x v="2"/>
    <s v="OFF-AP-10002191"/>
    <x v="1"/>
    <s v="Appliances"/>
    <x v="800"/>
    <n v="23.991999999999994"/>
    <n v="2"/>
    <n v="0.8"/>
    <n v="-62.379199999999997"/>
    <s v="Oct"/>
    <x v="13"/>
    <n v="1"/>
  </r>
  <r>
    <n v="4048"/>
    <s v="US-2012-166520"/>
    <x v="1"/>
    <d v="2012-07-16T00:00:00"/>
    <d v="2012-07-19T00:00:00"/>
    <x v="2"/>
    <s v="KE-16420"/>
    <x v="722"/>
    <x v="1"/>
    <s v="United States"/>
    <s v="New York City"/>
    <x v="15"/>
    <n v="10035"/>
    <x v="3"/>
    <s v="OFF-PA-10000501"/>
    <x v="1"/>
    <s v="Paper"/>
    <x v="966"/>
    <n v="80.88"/>
    <n v="3"/>
    <n v="0"/>
    <n v="39.6312"/>
    <s v="Jul"/>
    <x v="38"/>
    <n v="1"/>
  </r>
  <r>
    <n v="4049"/>
    <s v="US-2012-166520"/>
    <x v="1"/>
    <d v="2012-07-16T00:00:00"/>
    <d v="2012-07-19T00:00:00"/>
    <x v="2"/>
    <s v="KE-16420"/>
    <x v="722"/>
    <x v="1"/>
    <s v="United States"/>
    <s v="New York City"/>
    <x v="15"/>
    <n v="10035"/>
    <x v="3"/>
    <s v="TEC-AC-10001990"/>
    <x v="2"/>
    <s v="Accessories"/>
    <x v="861"/>
    <n v="599.9"/>
    <n v="10"/>
    <n v="0"/>
    <n v="191.96799999999996"/>
    <s v="Jul"/>
    <x v="38"/>
    <n v="0"/>
  </r>
  <r>
    <n v="4050"/>
    <s v="CA-2014-136350"/>
    <x v="3"/>
    <d v="2014-06-25T00:00:00"/>
    <d v="2014-06-27T00:00:00"/>
    <x v="0"/>
    <s v="GA-14515"/>
    <x v="654"/>
    <x v="0"/>
    <s v="United States"/>
    <s v="New York City"/>
    <x v="15"/>
    <n v="10011"/>
    <x v="3"/>
    <s v="FUR-FU-10003601"/>
    <x v="0"/>
    <s v="Furnishings"/>
    <x v="729"/>
    <n v="276.69"/>
    <n v="3"/>
    <n v="0"/>
    <n v="49.804199999999994"/>
    <s v="Jun"/>
    <x v="27"/>
    <n v="1"/>
  </r>
  <r>
    <n v="4051"/>
    <s v="CA-2014-136350"/>
    <x v="3"/>
    <d v="2014-06-25T00:00:00"/>
    <d v="2014-06-27T00:00:00"/>
    <x v="0"/>
    <s v="GA-14515"/>
    <x v="654"/>
    <x v="0"/>
    <s v="United States"/>
    <s v="New York City"/>
    <x v="15"/>
    <n v="10011"/>
    <x v="3"/>
    <s v="FUR-CH-10001891"/>
    <x v="0"/>
    <s v="Chairs"/>
    <x v="265"/>
    <n v="172.76400000000001"/>
    <n v="2"/>
    <n v="0.1"/>
    <n v="32.633200000000016"/>
    <s v="Jun"/>
    <x v="27"/>
    <n v="0"/>
  </r>
  <r>
    <n v="4052"/>
    <s v="CA-2011-122931"/>
    <x v="2"/>
    <d v="2011-09-29T00:00:00"/>
    <d v="2011-10-03T00:00:00"/>
    <x v="1"/>
    <s v="SM-20950"/>
    <x v="416"/>
    <x v="1"/>
    <s v="United States"/>
    <s v="Philadelphia"/>
    <x v="9"/>
    <n v="19134"/>
    <x v="3"/>
    <s v="OFF-AR-10003469"/>
    <x v="1"/>
    <s v="Art"/>
    <x v="1249"/>
    <n v="4.2240000000000002"/>
    <n v="3"/>
    <n v="0.2"/>
    <n v="1.4783999999999997"/>
    <s v="Sep"/>
    <x v="30"/>
    <n v="1"/>
  </r>
  <r>
    <n v="4053"/>
    <s v="CA-2011-122931"/>
    <x v="2"/>
    <d v="2011-09-29T00:00:00"/>
    <d v="2011-10-03T00:00:00"/>
    <x v="1"/>
    <s v="SM-20950"/>
    <x v="416"/>
    <x v="1"/>
    <s v="United States"/>
    <s v="Philadelphia"/>
    <x v="9"/>
    <n v="19134"/>
    <x v="3"/>
    <s v="FUR-TA-10004175"/>
    <x v="0"/>
    <s v="Tables"/>
    <x v="1146"/>
    <n v="409.27199999999999"/>
    <n v="2"/>
    <n v="0.4"/>
    <n v="-81.854399999999998"/>
    <s v="Sep"/>
    <x v="30"/>
    <n v="0"/>
  </r>
  <r>
    <n v="4054"/>
    <s v="CA-2011-122931"/>
    <x v="2"/>
    <d v="2011-09-29T00:00:00"/>
    <d v="2011-10-03T00:00:00"/>
    <x v="1"/>
    <s v="SM-20950"/>
    <x v="416"/>
    <x v="1"/>
    <s v="United States"/>
    <s v="Philadelphia"/>
    <x v="9"/>
    <n v="19134"/>
    <x v="3"/>
    <s v="OFF-LA-10002945"/>
    <x v="1"/>
    <s v="Labels"/>
    <x v="1603"/>
    <n v="55.44"/>
    <n v="11"/>
    <n v="0.2"/>
    <n v="18.017999999999997"/>
    <s v="Sep"/>
    <x v="30"/>
    <n v="0"/>
  </r>
  <r>
    <n v="4055"/>
    <s v="CA-2011-122931"/>
    <x v="2"/>
    <d v="2011-09-29T00:00:00"/>
    <d v="2011-10-03T00:00:00"/>
    <x v="1"/>
    <s v="SM-20950"/>
    <x v="416"/>
    <x v="1"/>
    <s v="United States"/>
    <s v="Philadelphia"/>
    <x v="9"/>
    <n v="19134"/>
    <x v="3"/>
    <s v="OFF-PA-10000533"/>
    <x v="1"/>
    <s v="Paper"/>
    <x v="1196"/>
    <n v="20.928000000000001"/>
    <n v="4"/>
    <n v="0.2"/>
    <n v="6.8015999999999996"/>
    <s v="Sep"/>
    <x v="30"/>
    <n v="0"/>
  </r>
  <r>
    <n v="4056"/>
    <s v="CA-2011-122931"/>
    <x v="2"/>
    <d v="2011-09-29T00:00:00"/>
    <d v="2011-10-03T00:00:00"/>
    <x v="1"/>
    <s v="SM-20950"/>
    <x v="416"/>
    <x v="1"/>
    <s v="United States"/>
    <s v="Philadelphia"/>
    <x v="9"/>
    <n v="19134"/>
    <x v="3"/>
    <s v="OFF-ST-10004459"/>
    <x v="1"/>
    <s v="Storage"/>
    <x v="454"/>
    <n v="1801.6320000000001"/>
    <n v="6"/>
    <n v="0.2"/>
    <n v="-337.80600000000004"/>
    <s v="Sep"/>
    <x v="30"/>
    <n v="0"/>
  </r>
  <r>
    <n v="4057"/>
    <s v="CA-2011-122931"/>
    <x v="2"/>
    <d v="2011-09-29T00:00:00"/>
    <d v="2011-10-03T00:00:00"/>
    <x v="1"/>
    <s v="SM-20950"/>
    <x v="416"/>
    <x v="1"/>
    <s v="United States"/>
    <s v="Philadelphia"/>
    <x v="9"/>
    <n v="19134"/>
    <x v="3"/>
    <s v="FUR-TA-10004147"/>
    <x v="0"/>
    <s v="Tables"/>
    <x v="811"/>
    <n v="67.175999999999988"/>
    <n v="1"/>
    <n v="0.4"/>
    <n v="-20.152800000000006"/>
    <s v="Sep"/>
    <x v="30"/>
    <n v="0"/>
  </r>
  <r>
    <n v="4058"/>
    <s v="CA-2011-163034"/>
    <x v="2"/>
    <d v="2011-11-24T00:00:00"/>
    <d v="2011-11-28T00:00:00"/>
    <x v="1"/>
    <s v="DK-12985"/>
    <x v="213"/>
    <x v="0"/>
    <s v="United States"/>
    <s v="Chicago"/>
    <x v="10"/>
    <n v="60610"/>
    <x v="2"/>
    <s v="OFF-ST-10000046"/>
    <x v="1"/>
    <s v="Storage"/>
    <x v="757"/>
    <n v="646.20000000000005"/>
    <n v="5"/>
    <n v="0.2"/>
    <n v="-8.0774999999999864"/>
    <s v="Nov"/>
    <x v="7"/>
    <n v="1"/>
  </r>
  <r>
    <n v="4059"/>
    <s v="CA-2012-124058"/>
    <x v="1"/>
    <d v="2012-11-20T00:00:00"/>
    <d v="2012-11-24T00:00:00"/>
    <x v="1"/>
    <s v="LC-16885"/>
    <x v="62"/>
    <x v="0"/>
    <s v="United States"/>
    <s v="Oakland"/>
    <x v="1"/>
    <n v="94601"/>
    <x v="1"/>
    <s v="TEC-PH-10004774"/>
    <x v="2"/>
    <s v="Phones"/>
    <x v="706"/>
    <n v="72.744000000000014"/>
    <n v="7"/>
    <n v="0.2"/>
    <n v="-15.458100000000007"/>
    <s v="Nov"/>
    <x v="6"/>
    <n v="1"/>
  </r>
  <r>
    <n v="4060"/>
    <s v="CA-2012-124058"/>
    <x v="1"/>
    <d v="2012-11-20T00:00:00"/>
    <d v="2012-11-24T00:00:00"/>
    <x v="1"/>
    <s v="LC-16885"/>
    <x v="62"/>
    <x v="0"/>
    <s v="United States"/>
    <s v="Oakland"/>
    <x v="1"/>
    <n v="94601"/>
    <x v="1"/>
    <s v="FUR-CH-10000595"/>
    <x v="0"/>
    <s v="Chairs"/>
    <x v="463"/>
    <n v="572.16000000000008"/>
    <n v="3"/>
    <n v="0.2"/>
    <n v="35.759999999999962"/>
    <s v="Nov"/>
    <x v="6"/>
    <n v="0"/>
  </r>
  <r>
    <n v="4061"/>
    <s v="CA-2013-129196"/>
    <x v="0"/>
    <d v="2013-11-02T00:00:00"/>
    <d v="2013-11-08T00:00:00"/>
    <x v="1"/>
    <s v="XP-21865"/>
    <x v="190"/>
    <x v="0"/>
    <s v="United States"/>
    <s v="Chicago"/>
    <x v="10"/>
    <n v="60610"/>
    <x v="2"/>
    <s v="TEC-AC-10002473"/>
    <x v="2"/>
    <s v="Accessories"/>
    <x v="713"/>
    <n v="68.111999999999995"/>
    <n v="3"/>
    <n v="0.2"/>
    <n v="17.879399999999997"/>
    <s v="Nov"/>
    <x v="0"/>
    <n v="1"/>
  </r>
  <r>
    <n v="4062"/>
    <s v="US-2012-138716"/>
    <x v="1"/>
    <d v="2012-09-17T00:00:00"/>
    <d v="2012-09-20T00:00:00"/>
    <x v="2"/>
    <s v="CS-11845"/>
    <x v="688"/>
    <x v="1"/>
    <s v="United States"/>
    <s v="Seattle"/>
    <x v="4"/>
    <n v="98105"/>
    <x v="1"/>
    <s v="OFF-BI-10001628"/>
    <x v="1"/>
    <s v="Binders"/>
    <x v="1103"/>
    <n v="25.031999999999996"/>
    <n v="3"/>
    <n v="0.2"/>
    <n v="7.822499999999998"/>
    <s v="Sep"/>
    <x v="11"/>
    <n v="1"/>
  </r>
  <r>
    <n v="4063"/>
    <s v="US-2013-122182"/>
    <x v="0"/>
    <d v="2013-03-11T00:00:00"/>
    <d v="2013-03-15T00:00:00"/>
    <x v="1"/>
    <s v="BD-11770"/>
    <x v="420"/>
    <x v="0"/>
    <s v="United States"/>
    <s v="Philadelphia"/>
    <x v="9"/>
    <n v="19143"/>
    <x v="3"/>
    <s v="TEC-AC-10002800"/>
    <x v="2"/>
    <s v="Accessories"/>
    <x v="1207"/>
    <n v="39.992000000000004"/>
    <n v="1"/>
    <n v="0.2"/>
    <n v="7.4984999999999964"/>
    <s v="Mar"/>
    <x v="17"/>
    <n v="1"/>
  </r>
  <r>
    <n v="4064"/>
    <s v="US-2011-130358"/>
    <x v="2"/>
    <d v="2011-06-23T00:00:00"/>
    <d v="2011-06-26T00:00:00"/>
    <x v="2"/>
    <s v="DL-13330"/>
    <x v="658"/>
    <x v="0"/>
    <s v="United States"/>
    <s v="Concord"/>
    <x v="3"/>
    <n v="28027"/>
    <x v="0"/>
    <s v="OFF-AR-10002766"/>
    <x v="1"/>
    <s v="Art"/>
    <x v="1041"/>
    <n v="20.015999999999998"/>
    <n v="9"/>
    <n v="0.2"/>
    <n v="1.7514000000000003"/>
    <s v="Jun"/>
    <x v="3"/>
    <n v="1"/>
  </r>
  <r>
    <n v="4065"/>
    <s v="US-2011-130358"/>
    <x v="2"/>
    <d v="2011-06-23T00:00:00"/>
    <d v="2011-06-26T00:00:00"/>
    <x v="2"/>
    <s v="DL-13330"/>
    <x v="658"/>
    <x v="0"/>
    <s v="United States"/>
    <s v="Concord"/>
    <x v="3"/>
    <n v="28027"/>
    <x v="0"/>
    <s v="OFF-SU-10002522"/>
    <x v="1"/>
    <s v="Supplies"/>
    <x v="1544"/>
    <n v="3.1040000000000001"/>
    <n v="1"/>
    <n v="0.2"/>
    <n v="0.34919999999999951"/>
    <s v="Jun"/>
    <x v="3"/>
    <n v="0"/>
  </r>
  <r>
    <n v="4066"/>
    <s v="CA-2011-102673"/>
    <x v="2"/>
    <d v="2011-11-01T00:00:00"/>
    <d v="2011-11-05T00:00:00"/>
    <x v="1"/>
    <s v="KH-16630"/>
    <x v="175"/>
    <x v="1"/>
    <s v="United States"/>
    <s v="Charlotte"/>
    <x v="3"/>
    <n v="28205"/>
    <x v="0"/>
    <s v="OFF-FA-10003021"/>
    <x v="1"/>
    <s v="Fasteners"/>
    <x v="33"/>
    <n v="7.52"/>
    <n v="5"/>
    <n v="0.2"/>
    <n v="1.4099999999999997"/>
    <s v="Nov"/>
    <x v="7"/>
    <n v="1"/>
  </r>
  <r>
    <n v="4067"/>
    <s v="CA-2011-102673"/>
    <x v="2"/>
    <d v="2011-11-01T00:00:00"/>
    <d v="2011-11-05T00:00:00"/>
    <x v="1"/>
    <s v="KH-16630"/>
    <x v="175"/>
    <x v="1"/>
    <s v="United States"/>
    <s v="Charlotte"/>
    <x v="3"/>
    <n v="28205"/>
    <x v="0"/>
    <s v="OFF-AR-10000634"/>
    <x v="1"/>
    <s v="Art"/>
    <x v="988"/>
    <n v="10.272000000000002"/>
    <n v="3"/>
    <n v="0.2"/>
    <n v="0.89880000000000004"/>
    <s v="Nov"/>
    <x v="7"/>
    <n v="0"/>
  </r>
  <r>
    <n v="4068"/>
    <s v="CA-2011-102673"/>
    <x v="2"/>
    <d v="2011-11-01T00:00:00"/>
    <d v="2011-11-05T00:00:00"/>
    <x v="1"/>
    <s v="KH-16630"/>
    <x v="175"/>
    <x v="1"/>
    <s v="United States"/>
    <s v="Charlotte"/>
    <x v="3"/>
    <n v="28205"/>
    <x v="0"/>
    <s v="OFF-LA-10001771"/>
    <x v="1"/>
    <s v="Labels"/>
    <x v="1119"/>
    <n v="47.808000000000007"/>
    <n v="12"/>
    <n v="0.2"/>
    <n v="15.537599999999998"/>
    <s v="Nov"/>
    <x v="7"/>
    <n v="0"/>
  </r>
  <r>
    <n v="4069"/>
    <s v="CA-2011-102673"/>
    <x v="2"/>
    <d v="2011-11-01T00:00:00"/>
    <d v="2011-11-05T00:00:00"/>
    <x v="1"/>
    <s v="KH-16630"/>
    <x v="175"/>
    <x v="1"/>
    <s v="United States"/>
    <s v="Charlotte"/>
    <x v="3"/>
    <n v="28205"/>
    <x v="0"/>
    <s v="TEC-PH-10004434"/>
    <x v="2"/>
    <s v="Phones"/>
    <x v="1604"/>
    <n v="978.83999999999992"/>
    <n v="9"/>
    <n v="0.2"/>
    <n v="110.1194999999999"/>
    <s v="Nov"/>
    <x v="7"/>
    <n v="0"/>
  </r>
  <r>
    <n v="4070"/>
    <s v="CA-2013-145303"/>
    <x v="0"/>
    <d v="2013-08-29T00:00:00"/>
    <d v="2013-09-01T00:00:00"/>
    <x v="2"/>
    <s v="TP-21415"/>
    <x v="599"/>
    <x v="0"/>
    <s v="United States"/>
    <s v="Dallas"/>
    <x v="5"/>
    <n v="75081"/>
    <x v="2"/>
    <s v="OFF-BI-10000050"/>
    <x v="1"/>
    <s v="Binders"/>
    <x v="343"/>
    <n v="13.139999999999997"/>
    <n v="9"/>
    <n v="0.8"/>
    <n v="-21.681000000000004"/>
    <s v="Aug"/>
    <x v="28"/>
    <n v="1"/>
  </r>
  <r>
    <n v="4071"/>
    <s v="CA-2013-145303"/>
    <x v="0"/>
    <d v="2013-08-29T00:00:00"/>
    <d v="2013-09-01T00:00:00"/>
    <x v="2"/>
    <s v="TP-21415"/>
    <x v="599"/>
    <x v="0"/>
    <s v="United States"/>
    <s v="Dallas"/>
    <x v="5"/>
    <n v="75081"/>
    <x v="2"/>
    <s v="OFF-BI-10002414"/>
    <x v="1"/>
    <s v="Binders"/>
    <x v="1076"/>
    <n v="10.023999999999997"/>
    <n v="4"/>
    <n v="0.8"/>
    <n v="-16.539600000000007"/>
    <s v="Aug"/>
    <x v="28"/>
    <n v="0"/>
  </r>
  <r>
    <n v="4072"/>
    <s v="CA-2013-145303"/>
    <x v="0"/>
    <d v="2013-08-29T00:00:00"/>
    <d v="2013-09-01T00:00:00"/>
    <x v="2"/>
    <s v="TP-21415"/>
    <x v="599"/>
    <x v="0"/>
    <s v="United States"/>
    <s v="Dallas"/>
    <x v="5"/>
    <n v="75081"/>
    <x v="2"/>
    <s v="FUR-BO-10003159"/>
    <x v="0"/>
    <s v="Bookcases"/>
    <x v="1100"/>
    <n v="156.37279999999998"/>
    <n v="2"/>
    <n v="0.32"/>
    <n v="-52.890800000000027"/>
    <s v="Aug"/>
    <x v="28"/>
    <n v="0"/>
  </r>
  <r>
    <n v="4073"/>
    <s v="CA-2012-156104"/>
    <x v="1"/>
    <d v="2012-12-06T00:00:00"/>
    <d v="2012-12-08T00:00:00"/>
    <x v="0"/>
    <s v="NP-18685"/>
    <x v="472"/>
    <x v="2"/>
    <s v="United States"/>
    <s v="Indianapolis"/>
    <x v="14"/>
    <n v="46203"/>
    <x v="2"/>
    <s v="TEC-CO-10002095"/>
    <x v="2"/>
    <s v="Copiers"/>
    <x v="610"/>
    <n v="999.98"/>
    <n v="2"/>
    <n v="0"/>
    <n v="449.99099999999999"/>
    <s v="Dec"/>
    <x v="14"/>
    <n v="1"/>
  </r>
  <r>
    <n v="4074"/>
    <s v="US-2012-164308"/>
    <x v="1"/>
    <d v="2012-09-24T00:00:00"/>
    <d v="2012-09-27T00:00:00"/>
    <x v="2"/>
    <s v="SC-20680"/>
    <x v="649"/>
    <x v="2"/>
    <s v="United States"/>
    <s v="Broken Arrow"/>
    <x v="26"/>
    <n v="74012"/>
    <x v="2"/>
    <s v="TEC-PH-10004120"/>
    <x v="2"/>
    <s v="Phones"/>
    <x v="1525"/>
    <n v="821.94"/>
    <n v="6"/>
    <n v="0"/>
    <n v="213.70440000000002"/>
    <s v="Sep"/>
    <x v="11"/>
    <n v="1"/>
  </r>
  <r>
    <n v="4075"/>
    <s v="CA-2014-108112"/>
    <x v="3"/>
    <d v="2014-11-16T00:00:00"/>
    <d v="2014-11-21T00:00:00"/>
    <x v="1"/>
    <s v="DK-12895"/>
    <x v="729"/>
    <x v="0"/>
    <s v="United States"/>
    <s v="Miramar"/>
    <x v="2"/>
    <n v="33023"/>
    <x v="0"/>
    <s v="FUR-FU-10003553"/>
    <x v="0"/>
    <s v="Furnishings"/>
    <x v="563"/>
    <n v="220.06399999999999"/>
    <n v="4"/>
    <n v="0.2"/>
    <n v="55.016000000000012"/>
    <s v="Nov"/>
    <x v="23"/>
    <n v="1"/>
  </r>
  <r>
    <n v="4076"/>
    <s v="CA-2014-108112"/>
    <x v="3"/>
    <d v="2014-11-16T00:00:00"/>
    <d v="2014-11-21T00:00:00"/>
    <x v="1"/>
    <s v="DK-12895"/>
    <x v="729"/>
    <x v="0"/>
    <s v="United States"/>
    <s v="Miramar"/>
    <x v="2"/>
    <n v="33023"/>
    <x v="0"/>
    <s v="FUR-FU-10001488"/>
    <x v="0"/>
    <s v="Furnishings"/>
    <x v="1040"/>
    <n v="339.13600000000002"/>
    <n v="4"/>
    <n v="0.2"/>
    <n v="0"/>
    <s v="Nov"/>
    <x v="23"/>
    <n v="0"/>
  </r>
  <r>
    <n v="4077"/>
    <s v="CA-2012-100685"/>
    <x v="1"/>
    <d v="2012-12-19T00:00:00"/>
    <d v="2012-12-21T00:00:00"/>
    <x v="0"/>
    <s v="SM-20950"/>
    <x v="416"/>
    <x v="1"/>
    <s v="United States"/>
    <s v="Omaha"/>
    <x v="8"/>
    <n v="68104"/>
    <x v="2"/>
    <s v="OFF-BI-10003094"/>
    <x v="1"/>
    <s v="Binders"/>
    <x v="647"/>
    <n v="7.04"/>
    <n v="2"/>
    <n v="0"/>
    <n v="3.3087999999999997"/>
    <s v="Dec"/>
    <x v="14"/>
    <n v="1"/>
  </r>
  <r>
    <n v="4078"/>
    <s v="CA-2012-100685"/>
    <x v="1"/>
    <d v="2012-12-19T00:00:00"/>
    <d v="2012-12-21T00:00:00"/>
    <x v="0"/>
    <s v="SM-20950"/>
    <x v="416"/>
    <x v="1"/>
    <s v="United States"/>
    <s v="Omaha"/>
    <x v="8"/>
    <n v="68104"/>
    <x v="2"/>
    <s v="OFF-FA-10003472"/>
    <x v="1"/>
    <s v="Fasteners"/>
    <x v="240"/>
    <n v="5.04"/>
    <n v="4"/>
    <n v="0"/>
    <n v="0.2016"/>
    <s v="Dec"/>
    <x v="14"/>
    <n v="0"/>
  </r>
  <r>
    <n v="4079"/>
    <s v="CA-2012-100685"/>
    <x v="1"/>
    <d v="2012-12-19T00:00:00"/>
    <d v="2012-12-21T00:00:00"/>
    <x v="0"/>
    <s v="SM-20950"/>
    <x v="416"/>
    <x v="1"/>
    <s v="United States"/>
    <s v="Omaha"/>
    <x v="8"/>
    <n v="68104"/>
    <x v="2"/>
    <s v="OFF-PA-10001289"/>
    <x v="1"/>
    <s v="Paper"/>
    <x v="952"/>
    <n v="116.28"/>
    <n v="3"/>
    <n v="0"/>
    <n v="56.977199999999996"/>
    <s v="Dec"/>
    <x v="14"/>
    <n v="0"/>
  </r>
  <r>
    <n v="4080"/>
    <s v="CA-2012-165414"/>
    <x v="1"/>
    <d v="2012-12-21T00:00:00"/>
    <d v="2012-12-24T00:00:00"/>
    <x v="2"/>
    <s v="LS-17245"/>
    <x v="201"/>
    <x v="0"/>
    <s v="United States"/>
    <s v="Jacksonville"/>
    <x v="3"/>
    <n v="28540"/>
    <x v="0"/>
    <s v="TEC-PH-10002293"/>
    <x v="2"/>
    <s v="Phones"/>
    <x v="126"/>
    <n v="47.975999999999999"/>
    <n v="3"/>
    <n v="0.2"/>
    <n v="4.7976000000000028"/>
    <s v="Dec"/>
    <x v="14"/>
    <n v="1"/>
  </r>
  <r>
    <n v="4081"/>
    <s v="CA-2013-140417"/>
    <x v="0"/>
    <d v="2013-09-26T00:00:00"/>
    <d v="2013-09-30T00:00:00"/>
    <x v="1"/>
    <s v="KE-16420"/>
    <x v="722"/>
    <x v="1"/>
    <s v="United States"/>
    <s v="Tigard"/>
    <x v="21"/>
    <n v="97224"/>
    <x v="1"/>
    <s v="OFF-PA-10000380"/>
    <x v="1"/>
    <s v="Paper"/>
    <x v="1281"/>
    <n v="60.048000000000002"/>
    <n v="9"/>
    <n v="0.2"/>
    <n v="22.518000000000001"/>
    <s v="Sep"/>
    <x v="21"/>
    <n v="1"/>
  </r>
  <r>
    <n v="4082"/>
    <s v="CA-2013-140417"/>
    <x v="0"/>
    <d v="2013-09-26T00:00:00"/>
    <d v="2013-09-30T00:00:00"/>
    <x v="1"/>
    <s v="KE-16420"/>
    <x v="722"/>
    <x v="1"/>
    <s v="United States"/>
    <s v="Tigard"/>
    <x v="21"/>
    <n v="97224"/>
    <x v="1"/>
    <s v="OFF-BI-10004828"/>
    <x v="1"/>
    <s v="Binders"/>
    <x v="1578"/>
    <n v="5.0220000000000002"/>
    <n v="1"/>
    <n v="0.7"/>
    <n v="-3.5153999999999996"/>
    <s v="Sep"/>
    <x v="21"/>
    <n v="0"/>
  </r>
  <r>
    <n v="4083"/>
    <s v="US-2014-151316"/>
    <x v="3"/>
    <d v="2014-06-25T00:00:00"/>
    <d v="2014-07-01T00:00:00"/>
    <x v="1"/>
    <s v="MC-17635"/>
    <x v="637"/>
    <x v="1"/>
    <s v="United States"/>
    <s v="Decatur"/>
    <x v="10"/>
    <n v="62521"/>
    <x v="2"/>
    <s v="OFF-BI-10004632"/>
    <x v="1"/>
    <s v="Binders"/>
    <x v="564"/>
    <n v="182.99399999999997"/>
    <n v="3"/>
    <n v="0.8"/>
    <n v="-320.23950000000013"/>
    <s v="Jun"/>
    <x v="27"/>
    <n v="1"/>
  </r>
  <r>
    <n v="4084"/>
    <s v="US-2014-151316"/>
    <x v="3"/>
    <d v="2014-06-25T00:00:00"/>
    <d v="2014-07-01T00:00:00"/>
    <x v="1"/>
    <s v="MC-17635"/>
    <x v="637"/>
    <x v="1"/>
    <s v="United States"/>
    <s v="Decatur"/>
    <x v="10"/>
    <n v="62521"/>
    <x v="2"/>
    <s v="OFF-PA-10000327"/>
    <x v="1"/>
    <s v="Paper"/>
    <x v="1428"/>
    <n v="10.272000000000002"/>
    <n v="3"/>
    <n v="0.2"/>
    <n v="3.2099999999999982"/>
    <s v="Jun"/>
    <x v="27"/>
    <n v="0"/>
  </r>
  <r>
    <n v="4085"/>
    <s v="CA-2014-163692"/>
    <x v="3"/>
    <d v="2014-09-08T00:00:00"/>
    <d v="2014-09-10T00:00:00"/>
    <x v="2"/>
    <s v="Dp-13240"/>
    <x v="656"/>
    <x v="2"/>
    <s v="United States"/>
    <s v="Phoenix"/>
    <x v="16"/>
    <n v="85023"/>
    <x v="1"/>
    <s v="OFF-BI-10003291"/>
    <x v="1"/>
    <s v="Binders"/>
    <x v="44"/>
    <n v="7.857000000000002"/>
    <n v="3"/>
    <n v="0.7"/>
    <n v="-6.0236999999999998"/>
    <s v="Sep"/>
    <x v="15"/>
    <n v="1"/>
  </r>
  <r>
    <n v="4086"/>
    <s v="CA-2013-111913"/>
    <x v="0"/>
    <d v="2013-08-05T00:00:00"/>
    <d v="2013-08-07T00:00:00"/>
    <x v="0"/>
    <s v="LC-16930"/>
    <x v="18"/>
    <x v="1"/>
    <s v="United States"/>
    <s v="Sacramento"/>
    <x v="1"/>
    <n v="95823"/>
    <x v="1"/>
    <s v="TEC-PH-10002275"/>
    <x v="2"/>
    <s v="Phones"/>
    <x v="7"/>
    <n v="302.38400000000001"/>
    <n v="2"/>
    <n v="0.2"/>
    <n v="30.238400000000013"/>
    <s v="Aug"/>
    <x v="28"/>
    <n v="1"/>
  </r>
  <r>
    <n v="4087"/>
    <s v="CA-2013-111913"/>
    <x v="0"/>
    <d v="2013-08-05T00:00:00"/>
    <d v="2013-08-07T00:00:00"/>
    <x v="0"/>
    <s v="LC-16930"/>
    <x v="18"/>
    <x v="1"/>
    <s v="United States"/>
    <s v="Sacramento"/>
    <x v="1"/>
    <n v="95823"/>
    <x v="1"/>
    <s v="OFF-BI-10003291"/>
    <x v="1"/>
    <s v="Binders"/>
    <x v="44"/>
    <n v="20.952000000000002"/>
    <n v="3"/>
    <n v="0.2"/>
    <n v="7.0712999999999981"/>
    <s v="Aug"/>
    <x v="28"/>
    <n v="0"/>
  </r>
  <r>
    <n v="4088"/>
    <s v="CA-2013-111913"/>
    <x v="0"/>
    <d v="2013-08-05T00:00:00"/>
    <d v="2013-08-07T00:00:00"/>
    <x v="0"/>
    <s v="LC-16930"/>
    <x v="18"/>
    <x v="1"/>
    <s v="United States"/>
    <s v="Sacramento"/>
    <x v="1"/>
    <n v="95823"/>
    <x v="1"/>
    <s v="OFF-BI-10000343"/>
    <x v="1"/>
    <s v="Binders"/>
    <x v="184"/>
    <n v="11.784000000000001"/>
    <n v="3"/>
    <n v="0.2"/>
    <n v="3.9770999999999996"/>
    <s v="Aug"/>
    <x v="28"/>
    <n v="0"/>
  </r>
  <r>
    <n v="4089"/>
    <s v="US-2011-156559"/>
    <x v="2"/>
    <d v="2011-08-19T00:00:00"/>
    <d v="2011-08-26T00:00:00"/>
    <x v="1"/>
    <s v="LH-16900"/>
    <x v="23"/>
    <x v="0"/>
    <s v="United States"/>
    <s v="Jonesboro"/>
    <x v="36"/>
    <n v="72401"/>
    <x v="0"/>
    <s v="FUR-BO-10000711"/>
    <x v="0"/>
    <s v="Bookcases"/>
    <x v="1605"/>
    <n v="638.82000000000005"/>
    <n v="9"/>
    <n v="0"/>
    <n v="172.48140000000001"/>
    <s v="Aug"/>
    <x v="9"/>
    <n v="1"/>
  </r>
  <r>
    <n v="4090"/>
    <s v="CA-2013-161473"/>
    <x v="0"/>
    <d v="2013-04-02T00:00:00"/>
    <d v="2013-04-06T00:00:00"/>
    <x v="1"/>
    <s v="TB-21175"/>
    <x v="533"/>
    <x v="1"/>
    <s v="United States"/>
    <s v="New York City"/>
    <x v="15"/>
    <n v="10035"/>
    <x v="3"/>
    <s v="OFF-LA-10001297"/>
    <x v="1"/>
    <s v="Labels"/>
    <x v="483"/>
    <n v="20.7"/>
    <n v="2"/>
    <n v="0"/>
    <n v="9.9359999999999999"/>
    <s v="Apr"/>
    <x v="25"/>
    <n v="1"/>
  </r>
  <r>
    <n v="4091"/>
    <s v="CA-2013-161473"/>
    <x v="0"/>
    <d v="2013-04-02T00:00:00"/>
    <d v="2013-04-06T00:00:00"/>
    <x v="1"/>
    <s v="TB-21175"/>
    <x v="533"/>
    <x v="1"/>
    <s v="United States"/>
    <s v="New York City"/>
    <x v="15"/>
    <n v="10035"/>
    <x v="3"/>
    <s v="OFF-SU-10001574"/>
    <x v="1"/>
    <s v="Supplies"/>
    <x v="498"/>
    <n v="10.95"/>
    <n v="3"/>
    <n v="0"/>
    <n v="3.2849999999999993"/>
    <s v="Apr"/>
    <x v="25"/>
    <n v="0"/>
  </r>
  <r>
    <n v="4092"/>
    <s v="CA-2013-161473"/>
    <x v="0"/>
    <d v="2013-04-02T00:00:00"/>
    <d v="2013-04-06T00:00:00"/>
    <x v="1"/>
    <s v="TB-21175"/>
    <x v="533"/>
    <x v="1"/>
    <s v="United States"/>
    <s v="New York City"/>
    <x v="15"/>
    <n v="10035"/>
    <x v="3"/>
    <s v="OFF-BI-10003305"/>
    <x v="1"/>
    <s v="Binders"/>
    <x v="565"/>
    <n v="14.352000000000002"/>
    <n v="3"/>
    <n v="0.2"/>
    <n v="4.6643999999999988"/>
    <s v="Apr"/>
    <x v="25"/>
    <n v="0"/>
  </r>
  <r>
    <n v="4093"/>
    <s v="CA-2014-166576"/>
    <x v="3"/>
    <d v="2014-05-17T00:00:00"/>
    <d v="2014-05-19T00:00:00"/>
    <x v="2"/>
    <s v="JM-15865"/>
    <x v="622"/>
    <x v="0"/>
    <s v="United States"/>
    <s v="Akron"/>
    <x v="24"/>
    <n v="44312"/>
    <x v="3"/>
    <s v="OFF-ST-10002574"/>
    <x v="1"/>
    <s v="Storage"/>
    <x v="926"/>
    <n v="221.024"/>
    <n v="2"/>
    <n v="0.2"/>
    <n v="-55.256"/>
    <s v="May"/>
    <x v="24"/>
    <n v="1"/>
  </r>
  <r>
    <n v="4094"/>
    <s v="CA-2012-102491"/>
    <x v="1"/>
    <d v="2012-08-24T00:00:00"/>
    <d v="2012-08-28T00:00:00"/>
    <x v="1"/>
    <s v="KW-16435"/>
    <x v="147"/>
    <x v="0"/>
    <s v="United States"/>
    <s v="Florence"/>
    <x v="0"/>
    <n v="41042"/>
    <x v="0"/>
    <s v="TEC-MA-10000864"/>
    <x v="2"/>
    <s v="Machines"/>
    <x v="199"/>
    <n v="3080"/>
    <n v="7"/>
    <n v="0"/>
    <n v="1416.7999999999997"/>
    <s v="Aug"/>
    <x v="37"/>
    <n v="1"/>
  </r>
  <r>
    <n v="4095"/>
    <s v="CA-2012-102491"/>
    <x v="1"/>
    <d v="2012-08-24T00:00:00"/>
    <d v="2012-08-28T00:00:00"/>
    <x v="1"/>
    <s v="KW-16435"/>
    <x v="147"/>
    <x v="0"/>
    <s v="United States"/>
    <s v="Florence"/>
    <x v="0"/>
    <n v="41042"/>
    <x v="0"/>
    <s v="TEC-AC-10003289"/>
    <x v="2"/>
    <s v="Accessories"/>
    <x v="1209"/>
    <n v="79.959999999999994"/>
    <n v="4"/>
    <n v="0"/>
    <n v="18.390799999999999"/>
    <s v="Aug"/>
    <x v="37"/>
    <n v="0"/>
  </r>
  <r>
    <n v="4096"/>
    <s v="CA-2012-102491"/>
    <x v="1"/>
    <d v="2012-08-24T00:00:00"/>
    <d v="2012-08-28T00:00:00"/>
    <x v="1"/>
    <s v="KW-16435"/>
    <x v="147"/>
    <x v="0"/>
    <s v="United States"/>
    <s v="Florence"/>
    <x v="0"/>
    <n v="41042"/>
    <x v="0"/>
    <s v="TEC-PH-10001619"/>
    <x v="2"/>
    <s v="Phones"/>
    <x v="1585"/>
    <n v="587.97"/>
    <n v="3"/>
    <n v="0"/>
    <n v="170.51129999999998"/>
    <s v="Aug"/>
    <x v="37"/>
    <n v="0"/>
  </r>
  <r>
    <n v="4097"/>
    <s v="CA-2011-116904"/>
    <x v="2"/>
    <d v="2011-09-23T00:00:00"/>
    <d v="2011-09-28T00:00:00"/>
    <x v="1"/>
    <s v="SC-20095"/>
    <x v="183"/>
    <x v="0"/>
    <s v="United States"/>
    <s v="Minneapolis"/>
    <x v="11"/>
    <n v="55407"/>
    <x v="2"/>
    <s v="OFF-PA-10004888"/>
    <x v="1"/>
    <s v="Paper"/>
    <x v="959"/>
    <n v="32.400000000000006"/>
    <n v="5"/>
    <n v="0"/>
    <n v="15.552000000000001"/>
    <s v="Sep"/>
    <x v="30"/>
    <n v="1"/>
  </r>
  <r>
    <n v="4098"/>
    <s v="CA-2011-116904"/>
    <x v="2"/>
    <d v="2011-09-23T00:00:00"/>
    <d v="2011-09-28T00:00:00"/>
    <x v="1"/>
    <s v="SC-20095"/>
    <x v="183"/>
    <x v="0"/>
    <s v="United States"/>
    <s v="Minneapolis"/>
    <x v="11"/>
    <n v="55407"/>
    <x v="2"/>
    <s v="OFF-ST-10000736"/>
    <x v="1"/>
    <s v="Storage"/>
    <x v="455"/>
    <n v="404.90000000000003"/>
    <n v="5"/>
    <n v="0"/>
    <n v="16.195999999999984"/>
    <s v="Sep"/>
    <x v="30"/>
    <n v="0"/>
  </r>
  <r>
    <n v="4099"/>
    <s v="CA-2011-116904"/>
    <x v="2"/>
    <d v="2011-09-23T00:00:00"/>
    <d v="2011-09-28T00:00:00"/>
    <x v="1"/>
    <s v="SC-20095"/>
    <x v="183"/>
    <x v="0"/>
    <s v="United States"/>
    <s v="Minneapolis"/>
    <x v="11"/>
    <n v="55407"/>
    <x v="2"/>
    <s v="OFF-BI-10001120"/>
    <x v="1"/>
    <s v="Binders"/>
    <x v="1606"/>
    <n v="9449.9500000000007"/>
    <n v="5"/>
    <n v="0"/>
    <n v="4630.4755000000005"/>
    <s v="Sep"/>
    <x v="30"/>
    <n v="0"/>
  </r>
  <r>
    <n v="4100"/>
    <s v="CA-2011-116904"/>
    <x v="2"/>
    <d v="2011-09-23T00:00:00"/>
    <d v="2011-09-28T00:00:00"/>
    <x v="1"/>
    <s v="SC-20095"/>
    <x v="183"/>
    <x v="0"/>
    <s v="United States"/>
    <s v="Minneapolis"/>
    <x v="11"/>
    <n v="55407"/>
    <x v="2"/>
    <s v="OFF-BI-10000301"/>
    <x v="1"/>
    <s v="Binders"/>
    <x v="619"/>
    <n v="12.94"/>
    <n v="2"/>
    <n v="0"/>
    <n v="6.47"/>
    <s v="Sep"/>
    <x v="30"/>
    <n v="0"/>
  </r>
  <r>
    <n v="4101"/>
    <s v="US-2014-102288"/>
    <x v="3"/>
    <d v="2014-06-20T00:00:00"/>
    <d v="2014-06-24T00:00:00"/>
    <x v="1"/>
    <s v="ZC-21910"/>
    <x v="233"/>
    <x v="0"/>
    <s v="United States"/>
    <s v="Houston"/>
    <x v="5"/>
    <n v="77095"/>
    <x v="2"/>
    <s v="OFF-AP-10004655"/>
    <x v="1"/>
    <s v="Appliances"/>
    <x v="1607"/>
    <n v="2.2639999999999993"/>
    <n v="1"/>
    <n v="0.8"/>
    <n v="-5.2072000000000012"/>
    <s v="Jun"/>
    <x v="27"/>
    <n v="1"/>
  </r>
  <r>
    <n v="4102"/>
    <s v="US-2014-102288"/>
    <x v="3"/>
    <d v="2014-06-20T00:00:00"/>
    <d v="2014-06-24T00:00:00"/>
    <x v="1"/>
    <s v="ZC-21910"/>
    <x v="233"/>
    <x v="0"/>
    <s v="United States"/>
    <s v="Houston"/>
    <x v="5"/>
    <n v="77095"/>
    <x v="2"/>
    <s v="OFF-AP-10002906"/>
    <x v="1"/>
    <s v="Appliances"/>
    <x v="1088"/>
    <n v="0.44399999999999995"/>
    <n v="1"/>
    <n v="0.8"/>
    <n v="-1.1100000000000003"/>
    <s v="Jun"/>
    <x v="27"/>
    <n v="0"/>
  </r>
  <r>
    <n v="4103"/>
    <s v="US-2014-102288"/>
    <x v="3"/>
    <d v="2014-06-20T00:00:00"/>
    <d v="2014-06-24T00:00:00"/>
    <x v="1"/>
    <s v="ZC-21910"/>
    <x v="233"/>
    <x v="0"/>
    <s v="United States"/>
    <s v="Houston"/>
    <x v="5"/>
    <n v="77095"/>
    <x v="2"/>
    <s v="OFF-PA-10000740"/>
    <x v="1"/>
    <s v="Paper"/>
    <x v="1239"/>
    <n v="146.17600000000002"/>
    <n v="8"/>
    <n v="0.2"/>
    <n v="47.50719999999999"/>
    <s v="Jun"/>
    <x v="27"/>
    <n v="0"/>
  </r>
  <r>
    <n v="4104"/>
    <s v="CA-2014-137456"/>
    <x v="3"/>
    <d v="2014-12-22T00:00:00"/>
    <d v="2014-12-22T00:00:00"/>
    <x v="3"/>
    <s v="RB-19465"/>
    <x v="46"/>
    <x v="2"/>
    <s v="United States"/>
    <s v="Fremont"/>
    <x v="8"/>
    <n v="68025"/>
    <x v="2"/>
    <s v="FUR-FU-10001940"/>
    <x v="0"/>
    <s v="Furnishings"/>
    <x v="33"/>
    <n v="15.92"/>
    <n v="2"/>
    <n v="0"/>
    <n v="7.0048000000000012"/>
    <s v="Dec"/>
    <x v="22"/>
    <n v="1"/>
  </r>
  <r>
    <n v="4105"/>
    <s v="US-2014-155999"/>
    <x v="3"/>
    <d v="2014-08-08T00:00:00"/>
    <d v="2014-08-14T00:00:00"/>
    <x v="1"/>
    <s v="JK-15370"/>
    <x v="271"/>
    <x v="0"/>
    <s v="United States"/>
    <s v="San Diego"/>
    <x v="1"/>
    <n v="92105"/>
    <x v="1"/>
    <s v="TEC-PH-10000439"/>
    <x v="2"/>
    <s v="Phones"/>
    <x v="869"/>
    <n v="159.96000000000004"/>
    <n v="5"/>
    <n v="0.2"/>
    <n v="17.995499999999979"/>
    <s v="Aug"/>
    <x v="43"/>
    <n v="1"/>
  </r>
  <r>
    <n v="4106"/>
    <s v="US-2014-155999"/>
    <x v="3"/>
    <d v="2014-08-08T00:00:00"/>
    <d v="2014-08-14T00:00:00"/>
    <x v="1"/>
    <s v="JK-15370"/>
    <x v="271"/>
    <x v="0"/>
    <s v="United States"/>
    <s v="San Diego"/>
    <x v="1"/>
    <n v="92105"/>
    <x v="1"/>
    <s v="OFF-BI-10000404"/>
    <x v="1"/>
    <s v="Binders"/>
    <x v="476"/>
    <n v="13.76"/>
    <n v="2"/>
    <n v="0.2"/>
    <n v="4.6440000000000001"/>
    <s v="Aug"/>
    <x v="43"/>
    <n v="0"/>
  </r>
  <r>
    <n v="4107"/>
    <s v="US-2013-148334"/>
    <x v="0"/>
    <d v="2013-08-23T00:00:00"/>
    <d v="2013-08-27T00:00:00"/>
    <x v="1"/>
    <s v="DD-13570"/>
    <x v="732"/>
    <x v="0"/>
    <s v="United States"/>
    <s v="Houston"/>
    <x v="5"/>
    <n v="77041"/>
    <x v="2"/>
    <s v="OFF-BI-10003676"/>
    <x v="1"/>
    <s v="Binders"/>
    <x v="816"/>
    <n v="4.3119999999999985"/>
    <n v="2"/>
    <n v="0.8"/>
    <n v="-6.8992000000000022"/>
    <s v="Aug"/>
    <x v="28"/>
    <n v="1"/>
  </r>
  <r>
    <n v="4108"/>
    <s v="CA-2012-105599"/>
    <x v="1"/>
    <d v="2012-09-07T00:00:00"/>
    <d v="2012-09-07T00:00:00"/>
    <x v="3"/>
    <s v="MC-17275"/>
    <x v="507"/>
    <x v="0"/>
    <s v="United States"/>
    <s v="New York City"/>
    <x v="15"/>
    <n v="10011"/>
    <x v="3"/>
    <s v="OFF-ST-10002486"/>
    <x v="1"/>
    <s v="Storage"/>
    <x v="693"/>
    <n v="13.96"/>
    <n v="2"/>
    <n v="0"/>
    <n v="0.27919999999999945"/>
    <s v="Sep"/>
    <x v="11"/>
    <n v="1"/>
  </r>
  <r>
    <n v="4109"/>
    <s v="CA-2012-105599"/>
    <x v="1"/>
    <d v="2012-09-07T00:00:00"/>
    <d v="2012-09-07T00:00:00"/>
    <x v="3"/>
    <s v="MC-17275"/>
    <x v="507"/>
    <x v="0"/>
    <s v="United States"/>
    <s v="New York City"/>
    <x v="15"/>
    <n v="10011"/>
    <x v="3"/>
    <s v="FUR-TA-10003837"/>
    <x v="0"/>
    <s v="Tables"/>
    <x v="1457"/>
    <n v="27.414000000000001"/>
    <n v="3"/>
    <n v="0.4"/>
    <n v="-14.163900000000005"/>
    <s v="Sep"/>
    <x v="11"/>
    <n v="0"/>
  </r>
  <r>
    <n v="4110"/>
    <s v="CA-2012-153717"/>
    <x v="1"/>
    <d v="2012-12-25T00:00:00"/>
    <d v="2013-01-01T00:00:00"/>
    <x v="1"/>
    <s v="DL-13495"/>
    <x v="393"/>
    <x v="1"/>
    <s v="United States"/>
    <s v="Detroit"/>
    <x v="12"/>
    <n v="48227"/>
    <x v="2"/>
    <s v="TEC-PH-10002923"/>
    <x v="2"/>
    <s v="Phones"/>
    <x v="680"/>
    <n v="73.98"/>
    <n v="2"/>
    <n v="0"/>
    <n v="19.974600000000002"/>
    <s v="Dec"/>
    <x v="14"/>
    <n v="1"/>
  </r>
  <r>
    <n v="4111"/>
    <s v="CA-2012-153717"/>
    <x v="1"/>
    <d v="2012-12-25T00:00:00"/>
    <d v="2013-01-01T00:00:00"/>
    <x v="1"/>
    <s v="DL-13495"/>
    <x v="393"/>
    <x v="1"/>
    <s v="United States"/>
    <s v="Detroit"/>
    <x v="12"/>
    <n v="48227"/>
    <x v="2"/>
    <s v="FUR-BO-10004360"/>
    <x v="0"/>
    <s v="Bookcases"/>
    <x v="1608"/>
    <n v="160.97999999999999"/>
    <n v="1"/>
    <n v="0"/>
    <n v="20.927400000000006"/>
    <s v="Dec"/>
    <x v="14"/>
    <n v="0"/>
  </r>
  <r>
    <n v="4112"/>
    <s v="CA-2012-153717"/>
    <x v="1"/>
    <d v="2012-12-25T00:00:00"/>
    <d v="2013-01-01T00:00:00"/>
    <x v="1"/>
    <s v="DL-13495"/>
    <x v="393"/>
    <x v="1"/>
    <s v="United States"/>
    <s v="Detroit"/>
    <x v="12"/>
    <n v="48227"/>
    <x v="2"/>
    <s v="OFF-PA-10002160"/>
    <x v="1"/>
    <s v="Paper"/>
    <x v="1190"/>
    <n v="17.34"/>
    <n v="3"/>
    <n v="0"/>
    <n v="8.4966000000000008"/>
    <s v="Dec"/>
    <x v="14"/>
    <n v="0"/>
  </r>
  <r>
    <n v="4113"/>
    <s v="CA-2012-153717"/>
    <x v="1"/>
    <d v="2012-12-25T00:00:00"/>
    <d v="2013-01-01T00:00:00"/>
    <x v="1"/>
    <s v="DL-13495"/>
    <x v="393"/>
    <x v="1"/>
    <s v="United States"/>
    <s v="Detroit"/>
    <x v="12"/>
    <n v="48227"/>
    <x v="2"/>
    <s v="OFF-AR-10002375"/>
    <x v="1"/>
    <s v="Art"/>
    <x v="823"/>
    <n v="3.28"/>
    <n v="1"/>
    <n v="0"/>
    <n v="0.9511999999999996"/>
    <s v="Dec"/>
    <x v="14"/>
    <n v="0"/>
  </r>
  <r>
    <n v="4114"/>
    <s v="CA-2012-116687"/>
    <x v="1"/>
    <d v="2012-05-02T00:00:00"/>
    <d v="2012-05-07T00:00:00"/>
    <x v="1"/>
    <s v="NC-18625"/>
    <x v="544"/>
    <x v="1"/>
    <s v="United States"/>
    <s v="Houston"/>
    <x v="5"/>
    <n v="77095"/>
    <x v="2"/>
    <s v="OFF-LA-10000443"/>
    <x v="1"/>
    <s v="Labels"/>
    <x v="1118"/>
    <n v="8.8559999999999999"/>
    <n v="3"/>
    <n v="0.2"/>
    <n v="2.9888999999999997"/>
    <s v="May"/>
    <x v="33"/>
    <n v="1"/>
  </r>
  <r>
    <n v="4115"/>
    <s v="CA-2012-116687"/>
    <x v="1"/>
    <d v="2012-05-02T00:00:00"/>
    <d v="2012-05-07T00:00:00"/>
    <x v="1"/>
    <s v="NC-18625"/>
    <x v="544"/>
    <x v="1"/>
    <s v="United States"/>
    <s v="Houston"/>
    <x v="5"/>
    <n v="77095"/>
    <x v="2"/>
    <s v="TEC-PH-10001750"/>
    <x v="2"/>
    <s v="Phones"/>
    <x v="968"/>
    <n v="158.376"/>
    <n v="3"/>
    <n v="0.2"/>
    <n v="13.857900000000008"/>
    <s v="May"/>
    <x v="33"/>
    <n v="0"/>
  </r>
  <r>
    <n v="4116"/>
    <s v="CA-2013-163573"/>
    <x v="0"/>
    <d v="2013-11-25T00:00:00"/>
    <d v="2013-11-28T00:00:00"/>
    <x v="2"/>
    <s v="AC-10450"/>
    <x v="549"/>
    <x v="0"/>
    <s v="United States"/>
    <s v="Seattle"/>
    <x v="4"/>
    <n v="98105"/>
    <x v="1"/>
    <s v="OFF-BI-10004632"/>
    <x v="1"/>
    <s v="Binders"/>
    <x v="564"/>
    <n v="1219.96"/>
    <n v="5"/>
    <n v="0.2"/>
    <n v="381.23749999999995"/>
    <s v="Nov"/>
    <x v="0"/>
    <n v="1"/>
  </r>
  <r>
    <n v="4117"/>
    <s v="CA-2012-153416"/>
    <x v="1"/>
    <d v="2012-11-24T00:00:00"/>
    <d v="2012-11-29T00:00:00"/>
    <x v="1"/>
    <s v="TS-21340"/>
    <x v="358"/>
    <x v="0"/>
    <s v="United States"/>
    <s v="Los Angeles"/>
    <x v="1"/>
    <n v="90036"/>
    <x v="1"/>
    <s v="OFF-BI-10002813"/>
    <x v="1"/>
    <s v="Binders"/>
    <x v="905"/>
    <n v="3.1680000000000001"/>
    <n v="2"/>
    <n v="0.2"/>
    <n v="0.99"/>
    <s v="Nov"/>
    <x v="6"/>
    <n v="1"/>
  </r>
  <r>
    <n v="4118"/>
    <s v="CA-2012-153416"/>
    <x v="1"/>
    <d v="2012-11-24T00:00:00"/>
    <d v="2012-11-29T00:00:00"/>
    <x v="1"/>
    <s v="TS-21340"/>
    <x v="358"/>
    <x v="0"/>
    <s v="United States"/>
    <s v="Los Angeles"/>
    <x v="1"/>
    <n v="90036"/>
    <x v="1"/>
    <s v="OFF-PA-10002005"/>
    <x v="1"/>
    <s v="Paper"/>
    <x v="505"/>
    <n v="19.440000000000001"/>
    <n v="3"/>
    <n v="0"/>
    <n v="9.3312000000000008"/>
    <s v="Nov"/>
    <x v="6"/>
    <n v="0"/>
  </r>
  <r>
    <n v="4119"/>
    <s v="CA-2012-153416"/>
    <x v="1"/>
    <d v="2012-11-24T00:00:00"/>
    <d v="2012-11-29T00:00:00"/>
    <x v="1"/>
    <s v="TS-21340"/>
    <x v="358"/>
    <x v="0"/>
    <s v="United States"/>
    <s v="Los Angeles"/>
    <x v="1"/>
    <n v="90036"/>
    <x v="1"/>
    <s v="OFF-ST-10000060"/>
    <x v="1"/>
    <s v="Storage"/>
    <x v="387"/>
    <n v="454.86"/>
    <n v="7"/>
    <n v="0"/>
    <n v="54.583200000000019"/>
    <s v="Nov"/>
    <x v="6"/>
    <n v="0"/>
  </r>
  <r>
    <n v="4120"/>
    <s v="CA-2012-153416"/>
    <x v="1"/>
    <d v="2012-11-24T00:00:00"/>
    <d v="2012-11-29T00:00:00"/>
    <x v="1"/>
    <s v="TS-21340"/>
    <x v="358"/>
    <x v="0"/>
    <s v="United States"/>
    <s v="Los Angeles"/>
    <x v="1"/>
    <n v="90036"/>
    <x v="1"/>
    <s v="OFF-BI-10002706"/>
    <x v="1"/>
    <s v="Binders"/>
    <x v="273"/>
    <n v="91.391999999999996"/>
    <n v="8"/>
    <n v="0.2"/>
    <n v="29.702399999999997"/>
    <s v="Nov"/>
    <x v="6"/>
    <n v="0"/>
  </r>
  <r>
    <n v="4121"/>
    <s v="CA-2014-117394"/>
    <x v="3"/>
    <d v="2014-09-05T00:00:00"/>
    <d v="2014-09-11T00:00:00"/>
    <x v="1"/>
    <s v="MM-17920"/>
    <x v="462"/>
    <x v="0"/>
    <s v="United States"/>
    <s v="Philadelphia"/>
    <x v="9"/>
    <n v="19120"/>
    <x v="3"/>
    <s v="TEC-AC-10000199"/>
    <x v="2"/>
    <s v="Accessories"/>
    <x v="1609"/>
    <n v="19.040000000000003"/>
    <n v="4"/>
    <n v="0.2"/>
    <n v="-1.4279999999999999"/>
    <s v="Sep"/>
    <x v="15"/>
    <n v="1"/>
  </r>
  <r>
    <n v="4122"/>
    <s v="CA-2014-133823"/>
    <x v="3"/>
    <d v="2014-05-12T00:00:00"/>
    <d v="2014-05-13T00:00:00"/>
    <x v="3"/>
    <s v="LP-17080"/>
    <x v="221"/>
    <x v="0"/>
    <s v="United States"/>
    <s v="Seattle"/>
    <x v="4"/>
    <n v="98103"/>
    <x v="1"/>
    <s v="OFF-PA-10002870"/>
    <x v="1"/>
    <s v="Paper"/>
    <x v="893"/>
    <n v="37.44"/>
    <n v="6"/>
    <n v="0"/>
    <n v="16.847999999999999"/>
    <s v="May"/>
    <x v="24"/>
    <n v="1"/>
  </r>
  <r>
    <n v="4123"/>
    <s v="CA-2014-133823"/>
    <x v="3"/>
    <d v="2014-05-12T00:00:00"/>
    <d v="2014-05-13T00:00:00"/>
    <x v="3"/>
    <s v="LP-17080"/>
    <x v="221"/>
    <x v="0"/>
    <s v="United States"/>
    <s v="Seattle"/>
    <x v="4"/>
    <n v="98103"/>
    <x v="1"/>
    <s v="OFF-LA-10004545"/>
    <x v="1"/>
    <s v="Labels"/>
    <x v="1328"/>
    <n v="37.589999999999996"/>
    <n v="3"/>
    <n v="0"/>
    <n v="17.667299999999997"/>
    <s v="May"/>
    <x v="24"/>
    <n v="0"/>
  </r>
  <r>
    <n v="4124"/>
    <s v="CA-2014-133823"/>
    <x v="3"/>
    <d v="2014-05-12T00:00:00"/>
    <d v="2014-05-13T00:00:00"/>
    <x v="3"/>
    <s v="LP-17080"/>
    <x v="221"/>
    <x v="0"/>
    <s v="United States"/>
    <s v="Seattle"/>
    <x v="4"/>
    <n v="98103"/>
    <x v="1"/>
    <s v="OFF-BI-10000962"/>
    <x v="1"/>
    <s v="Binders"/>
    <x v="1504"/>
    <n v="26.032"/>
    <n v="2"/>
    <n v="0.2"/>
    <n v="9.4365999999999985"/>
    <s v="May"/>
    <x v="24"/>
    <n v="0"/>
  </r>
  <r>
    <n v="4125"/>
    <s v="CA-2011-127523"/>
    <x v="2"/>
    <d v="2011-05-11T00:00:00"/>
    <d v="2011-05-18T00:00:00"/>
    <x v="1"/>
    <s v="BG-11695"/>
    <x v="410"/>
    <x v="1"/>
    <s v="United States"/>
    <s v="Watertown"/>
    <x v="15"/>
    <n v="13601"/>
    <x v="3"/>
    <s v="OFF-AP-10004249"/>
    <x v="1"/>
    <s v="Appliances"/>
    <x v="33"/>
    <n v="35.910000000000004"/>
    <n v="3"/>
    <n v="0"/>
    <n v="9.6956999999999987"/>
    <s v="May"/>
    <x v="8"/>
    <n v="1"/>
  </r>
  <r>
    <n v="4126"/>
    <s v="CA-2014-123239"/>
    <x v="3"/>
    <d v="2014-07-28T00:00:00"/>
    <d v="2014-08-01T00:00:00"/>
    <x v="0"/>
    <s v="MG-18145"/>
    <x v="207"/>
    <x v="0"/>
    <s v="United States"/>
    <s v="Jacksonville"/>
    <x v="2"/>
    <n v="32216"/>
    <x v="0"/>
    <s v="FUR-FU-10001602"/>
    <x v="0"/>
    <s v="Furnishings"/>
    <x v="759"/>
    <n v="91.032000000000011"/>
    <n v="3"/>
    <n v="0.2"/>
    <n v="-2.2758000000000109"/>
    <s v="Jul"/>
    <x v="10"/>
    <n v="1"/>
  </r>
  <r>
    <n v="4127"/>
    <s v="CA-2014-156769"/>
    <x v="3"/>
    <d v="2014-05-07T00:00:00"/>
    <d v="2014-05-10T00:00:00"/>
    <x v="2"/>
    <s v="GZ-14470"/>
    <x v="47"/>
    <x v="0"/>
    <s v="United States"/>
    <s v="Arlington"/>
    <x v="17"/>
    <n v="22204"/>
    <x v="0"/>
    <s v="OFF-AR-10003179"/>
    <x v="1"/>
    <s v="Art"/>
    <x v="1565"/>
    <n v="54.66"/>
    <n v="6"/>
    <n v="0"/>
    <n v="18.037799999999997"/>
    <s v="May"/>
    <x v="24"/>
    <n v="1"/>
  </r>
  <r>
    <n v="4128"/>
    <s v="CA-2011-127299"/>
    <x v="2"/>
    <d v="2011-09-19T00:00:00"/>
    <d v="2011-09-24T00:00:00"/>
    <x v="1"/>
    <s v="JL-15835"/>
    <x v="252"/>
    <x v="0"/>
    <s v="United States"/>
    <s v="Charlotte"/>
    <x v="3"/>
    <n v="28205"/>
    <x v="0"/>
    <s v="OFF-ST-10003722"/>
    <x v="1"/>
    <s v="Storage"/>
    <x v="760"/>
    <n v="67.343999999999994"/>
    <n v="6"/>
    <n v="0.2"/>
    <n v="7.5761999999999894"/>
    <s v="Sep"/>
    <x v="30"/>
    <n v="1"/>
  </r>
  <r>
    <n v="4129"/>
    <s v="CA-2011-127299"/>
    <x v="2"/>
    <d v="2011-09-19T00:00:00"/>
    <d v="2011-09-24T00:00:00"/>
    <x v="1"/>
    <s v="JL-15835"/>
    <x v="252"/>
    <x v="0"/>
    <s v="United States"/>
    <s v="Charlotte"/>
    <x v="3"/>
    <n v="28205"/>
    <x v="0"/>
    <s v="TEC-MA-10001127"/>
    <x v="2"/>
    <s v="Machines"/>
    <x v="1610"/>
    <n v="2624.9850000000001"/>
    <n v="3"/>
    <n v="0.5"/>
    <n v="-944.99460000000045"/>
    <s v="Sep"/>
    <x v="30"/>
    <n v="0"/>
  </r>
  <r>
    <n v="4130"/>
    <s v="CA-2012-121272"/>
    <x v="1"/>
    <d v="2012-03-29T00:00:00"/>
    <d v="2012-04-04T00:00:00"/>
    <x v="1"/>
    <s v="DO-13435"/>
    <x v="157"/>
    <x v="0"/>
    <s v="United States"/>
    <s v="Seattle"/>
    <x v="4"/>
    <n v="98103"/>
    <x v="1"/>
    <s v="OFF-AP-10001947"/>
    <x v="1"/>
    <s v="Appliances"/>
    <x v="1528"/>
    <n v="73.28"/>
    <n v="4"/>
    <n v="0"/>
    <n v="21.251199999999997"/>
    <s v="Mar"/>
    <x v="29"/>
    <n v="1"/>
  </r>
  <r>
    <n v="4131"/>
    <s v="CA-2011-115336"/>
    <x v="2"/>
    <d v="2011-11-18T00:00:00"/>
    <d v="2011-11-25T00:00:00"/>
    <x v="1"/>
    <s v="AB-10600"/>
    <x v="448"/>
    <x v="1"/>
    <s v="United States"/>
    <s v="Chicago"/>
    <x v="10"/>
    <n v="60623"/>
    <x v="2"/>
    <s v="OFF-BI-10001107"/>
    <x v="1"/>
    <s v="Binders"/>
    <x v="492"/>
    <n v="14.479999999999997"/>
    <n v="5"/>
    <n v="0.8"/>
    <n v="-23.89200000000001"/>
    <s v="Nov"/>
    <x v="7"/>
    <n v="1"/>
  </r>
  <r>
    <n v="4132"/>
    <s v="CA-2012-111703"/>
    <x v="1"/>
    <d v="2012-07-02T00:00:00"/>
    <d v="2012-07-09T00:00:00"/>
    <x v="1"/>
    <s v="KB-16315"/>
    <x v="41"/>
    <x v="0"/>
    <s v="United States"/>
    <s v="Hollywood"/>
    <x v="2"/>
    <n v="33021"/>
    <x v="0"/>
    <s v="OFF-PA-10000349"/>
    <x v="1"/>
    <s v="Paper"/>
    <x v="33"/>
    <n v="11.952000000000002"/>
    <n v="3"/>
    <n v="0.2"/>
    <n v="4.0338000000000003"/>
    <s v="Jul"/>
    <x v="38"/>
    <n v="1"/>
  </r>
  <r>
    <n v="4133"/>
    <s v="CA-2012-111703"/>
    <x v="1"/>
    <d v="2012-07-02T00:00:00"/>
    <d v="2012-07-09T00:00:00"/>
    <x v="1"/>
    <s v="KB-16315"/>
    <x v="41"/>
    <x v="0"/>
    <s v="United States"/>
    <s v="Hollywood"/>
    <x v="2"/>
    <n v="33021"/>
    <x v="0"/>
    <s v="OFF-PA-10003349"/>
    <x v="1"/>
    <s v="Paper"/>
    <x v="218"/>
    <n v="15.552000000000003"/>
    <n v="3"/>
    <n v="0.2"/>
    <n v="5.6375999999999999"/>
    <s v="Jul"/>
    <x v="38"/>
    <n v="0"/>
  </r>
  <r>
    <n v="4134"/>
    <s v="CA-2011-128839"/>
    <x v="2"/>
    <d v="2011-09-08T00:00:00"/>
    <d v="2011-09-13T00:00:00"/>
    <x v="1"/>
    <s v="TT-21070"/>
    <x v="74"/>
    <x v="0"/>
    <s v="United States"/>
    <s v="Chesapeake"/>
    <x v="17"/>
    <n v="23320"/>
    <x v="0"/>
    <s v="OFF-FA-10002280"/>
    <x v="1"/>
    <s v="Fasteners"/>
    <x v="653"/>
    <n v="45"/>
    <n v="9"/>
    <n v="0"/>
    <n v="21.599999999999998"/>
    <s v="Sep"/>
    <x v="30"/>
    <n v="1"/>
  </r>
  <r>
    <n v="4135"/>
    <s v="CA-2011-128839"/>
    <x v="2"/>
    <d v="2011-09-08T00:00:00"/>
    <d v="2011-09-13T00:00:00"/>
    <x v="1"/>
    <s v="TT-21070"/>
    <x v="74"/>
    <x v="0"/>
    <s v="United States"/>
    <s v="Chesapeake"/>
    <x v="17"/>
    <n v="23320"/>
    <x v="0"/>
    <s v="TEC-MA-10000029"/>
    <x v="2"/>
    <s v="Machines"/>
    <x v="376"/>
    <n v="209.96999999999997"/>
    <n v="3"/>
    <n v="0"/>
    <n v="90.287100000000009"/>
    <s v="Sep"/>
    <x v="30"/>
    <n v="0"/>
  </r>
  <r>
    <n v="4136"/>
    <s v="CA-2014-105914"/>
    <x v="3"/>
    <d v="2014-10-03T00:00:00"/>
    <d v="2014-10-09T00:00:00"/>
    <x v="1"/>
    <s v="PV-18985"/>
    <x v="391"/>
    <x v="2"/>
    <s v="United States"/>
    <s v="Los Angeles"/>
    <x v="1"/>
    <n v="90036"/>
    <x v="1"/>
    <s v="OFF-BI-10002854"/>
    <x v="1"/>
    <s v="Binders"/>
    <x v="895"/>
    <n v="112.12000000000002"/>
    <n v="5"/>
    <n v="0.2"/>
    <n v="42.045000000000002"/>
    <s v="Oct"/>
    <x v="13"/>
    <n v="1"/>
  </r>
  <r>
    <n v="4137"/>
    <s v="CA-2014-105914"/>
    <x v="3"/>
    <d v="2014-10-03T00:00:00"/>
    <d v="2014-10-09T00:00:00"/>
    <x v="1"/>
    <s v="PV-18985"/>
    <x v="391"/>
    <x v="2"/>
    <s v="United States"/>
    <s v="Los Angeles"/>
    <x v="1"/>
    <n v="90036"/>
    <x v="1"/>
    <s v="OFF-ST-10003716"/>
    <x v="1"/>
    <s v="Storage"/>
    <x v="889"/>
    <n v="1575.14"/>
    <n v="7"/>
    <n v="0"/>
    <n v="204.76820000000001"/>
    <s v="Oct"/>
    <x v="13"/>
    <n v="0"/>
  </r>
  <r>
    <n v="4138"/>
    <s v="CA-2014-110926"/>
    <x v="3"/>
    <d v="2014-11-20T00:00:00"/>
    <d v="2014-11-24T00:00:00"/>
    <x v="1"/>
    <s v="DD-13570"/>
    <x v="732"/>
    <x v="0"/>
    <s v="United States"/>
    <s v="Alexandria"/>
    <x v="17"/>
    <n v="22304"/>
    <x v="0"/>
    <s v="OFF-FA-10000624"/>
    <x v="1"/>
    <s v="Fasteners"/>
    <x v="291"/>
    <n v="25.060000000000002"/>
    <n v="7"/>
    <n v="0"/>
    <n v="12.530000000000001"/>
    <s v="Nov"/>
    <x v="23"/>
    <n v="1"/>
  </r>
  <r>
    <n v="4139"/>
    <s v="CA-2013-117226"/>
    <x v="0"/>
    <d v="2013-12-31T00:00:00"/>
    <d v="2014-01-02T00:00:00"/>
    <x v="2"/>
    <s v="KD-16495"/>
    <x v="470"/>
    <x v="1"/>
    <s v="United States"/>
    <s v="Deer Park"/>
    <x v="5"/>
    <n v="77536"/>
    <x v="2"/>
    <s v="OFF-BI-10004654"/>
    <x v="1"/>
    <s v="Binders"/>
    <x v="68"/>
    <n v="6.9239999999999977"/>
    <n v="6"/>
    <n v="0.8"/>
    <n v="-10.385999999999999"/>
    <s v="Dec"/>
    <x v="5"/>
    <n v="1"/>
  </r>
  <r>
    <n v="4140"/>
    <s v="CA-2014-127313"/>
    <x v="3"/>
    <d v="2014-12-02T00:00:00"/>
    <d v="2014-12-05T00:00:00"/>
    <x v="2"/>
    <s v="RA-19285"/>
    <x v="267"/>
    <x v="0"/>
    <s v="United States"/>
    <s v="Philadelphia"/>
    <x v="9"/>
    <n v="19120"/>
    <x v="3"/>
    <s v="OFF-ST-10001228"/>
    <x v="1"/>
    <s v="Storage"/>
    <x v="445"/>
    <n v="37.392000000000003"/>
    <n v="3"/>
    <n v="0.2"/>
    <n v="2.336999999999998"/>
    <s v="Dec"/>
    <x v="22"/>
    <n v="1"/>
  </r>
  <r>
    <n v="4141"/>
    <s v="CA-2014-127313"/>
    <x v="3"/>
    <d v="2014-12-02T00:00:00"/>
    <d v="2014-12-05T00:00:00"/>
    <x v="2"/>
    <s v="RA-19285"/>
    <x v="267"/>
    <x v="0"/>
    <s v="United States"/>
    <s v="Philadelphia"/>
    <x v="9"/>
    <n v="19120"/>
    <x v="3"/>
    <s v="FUR-FU-10003798"/>
    <x v="0"/>
    <s v="Furnishings"/>
    <x v="1595"/>
    <n v="79.12"/>
    <n v="5"/>
    <n v="0.2"/>
    <n v="13.845999999999997"/>
    <s v="Dec"/>
    <x v="22"/>
    <n v="0"/>
  </r>
  <r>
    <n v="4142"/>
    <s v="CA-2013-136287"/>
    <x v="0"/>
    <d v="2013-06-14T00:00:00"/>
    <d v="2013-06-18T00:00:00"/>
    <x v="1"/>
    <s v="SS-20590"/>
    <x v="196"/>
    <x v="0"/>
    <s v="United States"/>
    <s v="Wichita"/>
    <x v="41"/>
    <n v="67212"/>
    <x v="2"/>
    <s v="OFF-LA-10003148"/>
    <x v="1"/>
    <s v="Labels"/>
    <x v="164"/>
    <n v="18.899999999999999"/>
    <n v="3"/>
    <n v="0"/>
    <n v="8.6939999999999991"/>
    <s v="Jun"/>
    <x v="1"/>
    <n v="1"/>
  </r>
  <r>
    <n v="4143"/>
    <s v="US-2011-107699"/>
    <x v="2"/>
    <d v="2011-05-19T00:00:00"/>
    <d v="2011-05-23T00:00:00"/>
    <x v="1"/>
    <s v="JH-15820"/>
    <x v="581"/>
    <x v="0"/>
    <s v="United States"/>
    <s v="Midland"/>
    <x v="12"/>
    <n v="48640"/>
    <x v="2"/>
    <s v="OFF-BI-10001249"/>
    <x v="1"/>
    <s v="Binders"/>
    <x v="1182"/>
    <n v="57.42"/>
    <n v="9"/>
    <n v="0"/>
    <n v="26.413199999999996"/>
    <s v="May"/>
    <x v="8"/>
    <n v="1"/>
  </r>
  <r>
    <n v="4144"/>
    <s v="CA-2014-112725"/>
    <x v="3"/>
    <d v="2014-01-31T00:00:00"/>
    <d v="2014-02-07T00:00:00"/>
    <x v="1"/>
    <s v="EH-14125"/>
    <x v="258"/>
    <x v="2"/>
    <s v="United States"/>
    <s v="San Francisco"/>
    <x v="1"/>
    <n v="94110"/>
    <x v="1"/>
    <s v="OFF-AR-10003759"/>
    <x v="1"/>
    <s v="Art"/>
    <x v="838"/>
    <n v="12.74"/>
    <n v="7"/>
    <n v="0"/>
    <n v="5.7329999999999997"/>
    <s v="Jan"/>
    <x v="44"/>
    <n v="1"/>
  </r>
  <r>
    <n v="4145"/>
    <s v="CA-2014-112725"/>
    <x v="3"/>
    <d v="2014-01-31T00:00:00"/>
    <d v="2014-02-07T00:00:00"/>
    <x v="1"/>
    <s v="EH-14125"/>
    <x v="258"/>
    <x v="2"/>
    <s v="United States"/>
    <s v="San Francisco"/>
    <x v="1"/>
    <n v="94110"/>
    <x v="1"/>
    <s v="OFF-AR-10001227"/>
    <x v="1"/>
    <s v="Art"/>
    <x v="1611"/>
    <n v="8.82"/>
    <n v="3"/>
    <n v="0"/>
    <n v="2.3814000000000002"/>
    <s v="Jan"/>
    <x v="44"/>
    <n v="0"/>
  </r>
  <r>
    <n v="4146"/>
    <s v="CA-2014-112725"/>
    <x v="3"/>
    <d v="2014-01-31T00:00:00"/>
    <d v="2014-02-07T00:00:00"/>
    <x v="1"/>
    <s v="EH-14125"/>
    <x v="258"/>
    <x v="2"/>
    <s v="United States"/>
    <s v="San Francisco"/>
    <x v="1"/>
    <n v="94110"/>
    <x v="1"/>
    <s v="FUR-CH-10000863"/>
    <x v="0"/>
    <s v="Chairs"/>
    <x v="83"/>
    <n v="120.78399999999999"/>
    <n v="1"/>
    <n v="0.2"/>
    <n v="-13.588200000000001"/>
    <s v="Jan"/>
    <x v="44"/>
    <n v="0"/>
  </r>
  <r>
    <n v="4147"/>
    <s v="CA-2012-136196"/>
    <x v="1"/>
    <d v="2012-11-28T00:00:00"/>
    <d v="2012-12-04T00:00:00"/>
    <x v="1"/>
    <s v="TP-21415"/>
    <x v="599"/>
    <x v="0"/>
    <s v="United States"/>
    <s v="Freeport"/>
    <x v="15"/>
    <n v="11520"/>
    <x v="3"/>
    <s v="FUR-FU-10004017"/>
    <x v="0"/>
    <s v="Furnishings"/>
    <x v="215"/>
    <n v="322.59000000000003"/>
    <n v="3"/>
    <n v="0"/>
    <n v="64.518000000000001"/>
    <s v="Nov"/>
    <x v="6"/>
    <n v="1"/>
  </r>
  <r>
    <n v="4148"/>
    <s v="CA-2014-106068"/>
    <x v="3"/>
    <d v="2014-10-24T00:00:00"/>
    <d v="2014-10-29T00:00:00"/>
    <x v="1"/>
    <s v="RB-19330"/>
    <x v="713"/>
    <x v="0"/>
    <s v="United States"/>
    <s v="Austin"/>
    <x v="5"/>
    <n v="78745"/>
    <x v="2"/>
    <s v="OFF-BI-10000962"/>
    <x v="1"/>
    <s v="Binders"/>
    <x v="1504"/>
    <n v="9.7619999999999969"/>
    <n v="3"/>
    <n v="0.8"/>
    <n v="-15.131100000000004"/>
    <s v="Oct"/>
    <x v="13"/>
    <n v="1"/>
  </r>
  <r>
    <n v="4149"/>
    <s v="CA-2014-106068"/>
    <x v="3"/>
    <d v="2014-10-24T00:00:00"/>
    <d v="2014-10-29T00:00:00"/>
    <x v="1"/>
    <s v="RB-19330"/>
    <x v="713"/>
    <x v="0"/>
    <s v="United States"/>
    <s v="Austin"/>
    <x v="5"/>
    <n v="78745"/>
    <x v="2"/>
    <s v="OFF-ST-10004507"/>
    <x v="1"/>
    <s v="Storage"/>
    <x v="452"/>
    <n v="13.719999999999999"/>
    <n v="1"/>
    <n v="0.2"/>
    <n v="1.2004999999999999"/>
    <s v="Oct"/>
    <x v="13"/>
    <n v="0"/>
  </r>
  <r>
    <n v="4150"/>
    <s v="CA-2014-106068"/>
    <x v="3"/>
    <d v="2014-10-24T00:00:00"/>
    <d v="2014-10-29T00:00:00"/>
    <x v="1"/>
    <s v="RB-19330"/>
    <x v="713"/>
    <x v="0"/>
    <s v="United States"/>
    <s v="Austin"/>
    <x v="5"/>
    <n v="78745"/>
    <x v="2"/>
    <s v="TEC-AC-10002942"/>
    <x v="2"/>
    <s v="Accessories"/>
    <x v="1597"/>
    <n v="55.2"/>
    <n v="1"/>
    <n v="0.2"/>
    <n v="-2.0700000000000038"/>
    <s v="Oct"/>
    <x v="13"/>
    <n v="0"/>
  </r>
  <r>
    <n v="4151"/>
    <s v="CA-2014-106068"/>
    <x v="3"/>
    <d v="2014-10-24T00:00:00"/>
    <d v="2014-10-29T00:00:00"/>
    <x v="1"/>
    <s v="RB-19330"/>
    <x v="713"/>
    <x v="0"/>
    <s v="United States"/>
    <s v="Austin"/>
    <x v="5"/>
    <n v="78745"/>
    <x v="2"/>
    <s v="OFF-ST-10002344"/>
    <x v="1"/>
    <s v="Storage"/>
    <x v="856"/>
    <n v="259.13600000000002"/>
    <n v="4"/>
    <n v="0.2"/>
    <n v="-58.305599999999984"/>
    <s v="Oct"/>
    <x v="13"/>
    <n v="0"/>
  </r>
  <r>
    <n v="4152"/>
    <s v="CA-2014-100160"/>
    <x v="3"/>
    <d v="2014-09-08T00:00:00"/>
    <d v="2014-09-12T00:00:00"/>
    <x v="1"/>
    <s v="CB-12025"/>
    <x v="90"/>
    <x v="0"/>
    <s v="United States"/>
    <s v="Philadelphia"/>
    <x v="9"/>
    <n v="19134"/>
    <x v="3"/>
    <s v="OFF-LA-10002475"/>
    <x v="1"/>
    <s v="Labels"/>
    <x v="148"/>
    <n v="29.24"/>
    <n v="5"/>
    <n v="0.2"/>
    <n v="9.8685000000000009"/>
    <s v="Sep"/>
    <x v="15"/>
    <n v="1"/>
  </r>
  <r>
    <n v="4153"/>
    <s v="CA-2014-100160"/>
    <x v="3"/>
    <d v="2014-09-08T00:00:00"/>
    <d v="2014-09-12T00:00:00"/>
    <x v="1"/>
    <s v="CB-12025"/>
    <x v="90"/>
    <x v="0"/>
    <s v="United States"/>
    <s v="Philadelphia"/>
    <x v="9"/>
    <n v="19134"/>
    <x v="3"/>
    <s v="OFF-PA-10003072"/>
    <x v="1"/>
    <s v="Paper"/>
    <x v="918"/>
    <n v="15.552000000000003"/>
    <n v="3"/>
    <n v="0.2"/>
    <n v="5.4432"/>
    <s v="Sep"/>
    <x v="15"/>
    <n v="0"/>
  </r>
  <r>
    <n v="4154"/>
    <s v="CA-2014-100160"/>
    <x v="3"/>
    <d v="2014-09-08T00:00:00"/>
    <d v="2014-09-12T00:00:00"/>
    <x v="1"/>
    <s v="CB-12025"/>
    <x v="90"/>
    <x v="0"/>
    <s v="United States"/>
    <s v="Philadelphia"/>
    <x v="9"/>
    <n v="19134"/>
    <x v="3"/>
    <s v="OFF-EN-10001509"/>
    <x v="1"/>
    <s v="Envelopes"/>
    <x v="29"/>
    <n v="4.8960000000000008"/>
    <n v="3"/>
    <n v="0.2"/>
    <n v="1.6523999999999992"/>
    <s v="Sep"/>
    <x v="15"/>
    <n v="0"/>
  </r>
  <r>
    <n v="4155"/>
    <s v="CA-2013-139689"/>
    <x v="0"/>
    <d v="2013-12-30T00:00:00"/>
    <d v="2014-01-04T00:00:00"/>
    <x v="1"/>
    <s v="MP-17965"/>
    <x v="172"/>
    <x v="1"/>
    <s v="United States"/>
    <s v="Bristol"/>
    <x v="18"/>
    <n v="37620"/>
    <x v="0"/>
    <s v="OFF-BI-10004781"/>
    <x v="1"/>
    <s v="Binders"/>
    <x v="132"/>
    <n v="38.088000000000001"/>
    <n v="4"/>
    <n v="0.7"/>
    <n v="-27.93119999999999"/>
    <s v="Dec"/>
    <x v="5"/>
    <n v="1"/>
  </r>
  <r>
    <n v="4156"/>
    <s v="CA-2013-139689"/>
    <x v="0"/>
    <d v="2013-12-30T00:00:00"/>
    <d v="2014-01-04T00:00:00"/>
    <x v="1"/>
    <s v="MP-17965"/>
    <x v="172"/>
    <x v="1"/>
    <s v="United States"/>
    <s v="Bristol"/>
    <x v="18"/>
    <n v="37620"/>
    <x v="0"/>
    <s v="OFF-BI-10000145"/>
    <x v="1"/>
    <s v="Binders"/>
    <x v="735"/>
    <n v="2.8080000000000007"/>
    <n v="3"/>
    <n v="0.7"/>
    <n v="-1.9656000000000002"/>
    <s v="Dec"/>
    <x v="5"/>
    <n v="0"/>
  </r>
  <r>
    <n v="4157"/>
    <s v="CA-2012-101091"/>
    <x v="1"/>
    <d v="2012-12-05T00:00:00"/>
    <d v="2012-12-09T00:00:00"/>
    <x v="0"/>
    <s v="SW-20245"/>
    <x v="573"/>
    <x v="0"/>
    <s v="United States"/>
    <s v="Philadelphia"/>
    <x v="9"/>
    <n v="19140"/>
    <x v="3"/>
    <s v="TEC-AC-10003280"/>
    <x v="2"/>
    <s v="Accessories"/>
    <x v="1028"/>
    <n v="47.984000000000002"/>
    <n v="2"/>
    <n v="0.2"/>
    <n v="0.59979999999999656"/>
    <s v="Dec"/>
    <x v="14"/>
    <n v="1"/>
  </r>
  <r>
    <n v="4158"/>
    <s v="CA-2012-101091"/>
    <x v="1"/>
    <d v="2012-12-05T00:00:00"/>
    <d v="2012-12-09T00:00:00"/>
    <x v="0"/>
    <s v="SW-20245"/>
    <x v="573"/>
    <x v="0"/>
    <s v="United States"/>
    <s v="Philadelphia"/>
    <x v="9"/>
    <n v="19140"/>
    <x v="3"/>
    <s v="OFF-BI-10001107"/>
    <x v="1"/>
    <s v="Binders"/>
    <x v="492"/>
    <n v="26.064000000000007"/>
    <n v="6"/>
    <n v="0.7"/>
    <n v="-19.982399999999991"/>
    <s v="Dec"/>
    <x v="14"/>
    <n v="0"/>
  </r>
  <r>
    <n v="4159"/>
    <s v="CA-2011-126907"/>
    <x v="2"/>
    <d v="2011-11-01T00:00:00"/>
    <d v="2011-11-08T00:00:00"/>
    <x v="1"/>
    <s v="SM-20950"/>
    <x v="416"/>
    <x v="1"/>
    <s v="United States"/>
    <s v="Chicago"/>
    <x v="10"/>
    <n v="60610"/>
    <x v="2"/>
    <s v="OFF-PA-10000533"/>
    <x v="1"/>
    <s v="Paper"/>
    <x v="1196"/>
    <n v="15.696000000000002"/>
    <n v="3"/>
    <n v="0.2"/>
    <n v="5.1011999999999995"/>
    <s v="Nov"/>
    <x v="7"/>
    <n v="1"/>
  </r>
  <r>
    <n v="4160"/>
    <s v="US-2013-164588"/>
    <x v="0"/>
    <d v="2013-04-17T00:00:00"/>
    <d v="2013-04-24T00:00:00"/>
    <x v="1"/>
    <s v="AP-10915"/>
    <x v="275"/>
    <x v="0"/>
    <s v="United States"/>
    <s v="Columbus"/>
    <x v="32"/>
    <n v="31907"/>
    <x v="0"/>
    <s v="OFF-AR-10003056"/>
    <x v="1"/>
    <s v="Art"/>
    <x v="18"/>
    <n v="12.84"/>
    <n v="3"/>
    <n v="0"/>
    <n v="3.7235999999999989"/>
    <s v="Apr"/>
    <x v="25"/>
    <n v="1"/>
  </r>
  <r>
    <n v="4161"/>
    <s v="CA-2014-115546"/>
    <x v="3"/>
    <d v="2014-05-15T00:00:00"/>
    <d v="2014-05-19T00:00:00"/>
    <x v="1"/>
    <s v="AH-10465"/>
    <x v="733"/>
    <x v="0"/>
    <s v="United States"/>
    <s v="New York City"/>
    <x v="15"/>
    <n v="10035"/>
    <x v="3"/>
    <s v="TEC-PH-10002834"/>
    <x v="2"/>
    <s v="Phones"/>
    <x v="1378"/>
    <n v="539.97"/>
    <n v="3"/>
    <n v="0"/>
    <n v="134.99250000000001"/>
    <s v="May"/>
    <x v="24"/>
    <n v="1"/>
  </r>
  <r>
    <n v="4162"/>
    <s v="CA-2014-115546"/>
    <x v="3"/>
    <d v="2014-05-15T00:00:00"/>
    <d v="2014-05-19T00:00:00"/>
    <x v="1"/>
    <s v="AH-10465"/>
    <x v="733"/>
    <x v="0"/>
    <s v="United States"/>
    <s v="New York City"/>
    <x v="15"/>
    <n v="10035"/>
    <x v="3"/>
    <s v="OFF-ST-10002214"/>
    <x v="1"/>
    <s v="Storage"/>
    <x v="994"/>
    <n v="22.58"/>
    <n v="2"/>
    <n v="0"/>
    <n v="5.8707999999999991"/>
    <s v="May"/>
    <x v="24"/>
    <n v="0"/>
  </r>
  <r>
    <n v="4163"/>
    <s v="CA-2012-163587"/>
    <x v="1"/>
    <d v="2012-03-14T00:00:00"/>
    <d v="2012-03-18T00:00:00"/>
    <x v="1"/>
    <s v="EP-13915"/>
    <x v="212"/>
    <x v="0"/>
    <s v="United States"/>
    <s v="Dover"/>
    <x v="38"/>
    <n v="3820"/>
    <x v="3"/>
    <s v="OFF-LA-10004484"/>
    <x v="1"/>
    <s v="Labels"/>
    <x v="612"/>
    <n v="16.52"/>
    <n v="4"/>
    <n v="0"/>
    <n v="7.5991999999999997"/>
    <s v="Mar"/>
    <x v="29"/>
    <n v="1"/>
  </r>
  <r>
    <n v="4164"/>
    <s v="CA-2012-163587"/>
    <x v="1"/>
    <d v="2012-03-14T00:00:00"/>
    <d v="2012-03-18T00:00:00"/>
    <x v="1"/>
    <s v="EP-13915"/>
    <x v="212"/>
    <x v="0"/>
    <s v="United States"/>
    <s v="Dover"/>
    <x v="38"/>
    <n v="3820"/>
    <x v="3"/>
    <s v="OFF-BI-10003091"/>
    <x v="1"/>
    <s v="Binders"/>
    <x v="1165"/>
    <n v="671.93999999999994"/>
    <n v="3"/>
    <n v="0"/>
    <n v="315.81179999999995"/>
    <s v="Mar"/>
    <x v="29"/>
    <n v="0"/>
  </r>
  <r>
    <n v="4165"/>
    <s v="US-2014-106131"/>
    <x v="3"/>
    <d v="2014-01-15T00:00:00"/>
    <d v="2014-01-17T00:00:00"/>
    <x v="2"/>
    <s v="TP-21565"/>
    <x v="734"/>
    <x v="1"/>
    <s v="United States"/>
    <s v="Aurora"/>
    <x v="22"/>
    <n v="80013"/>
    <x v="1"/>
    <s v="TEC-AC-10003027"/>
    <x v="2"/>
    <s v="Accessories"/>
    <x v="25"/>
    <n v="169.06400000000002"/>
    <n v="7"/>
    <n v="0.2"/>
    <n v="-14.793099999999995"/>
    <s v="Jan"/>
    <x v="44"/>
    <n v="1"/>
  </r>
  <r>
    <n v="4166"/>
    <s v="US-2014-106131"/>
    <x v="3"/>
    <d v="2014-01-15T00:00:00"/>
    <d v="2014-01-17T00:00:00"/>
    <x v="2"/>
    <s v="TP-21565"/>
    <x v="734"/>
    <x v="1"/>
    <s v="United States"/>
    <s v="Aurora"/>
    <x v="22"/>
    <n v="80013"/>
    <x v="1"/>
    <s v="OFF-ST-10003638"/>
    <x v="1"/>
    <s v="Storage"/>
    <x v="1222"/>
    <n v="168.624"/>
    <n v="9"/>
    <n v="0.2"/>
    <n v="14.754599999999996"/>
    <s v="Jan"/>
    <x v="44"/>
    <n v="0"/>
  </r>
  <r>
    <n v="4167"/>
    <s v="CA-2012-160213"/>
    <x v="1"/>
    <d v="2012-03-08T00:00:00"/>
    <d v="2012-03-13T00:00:00"/>
    <x v="1"/>
    <s v="AR-10825"/>
    <x v="255"/>
    <x v="1"/>
    <s v="United States"/>
    <s v="Long Beach"/>
    <x v="15"/>
    <n v="11561"/>
    <x v="3"/>
    <s v="OFF-PA-10003848"/>
    <x v="1"/>
    <s v="Paper"/>
    <x v="1442"/>
    <n v="19.440000000000001"/>
    <n v="3"/>
    <n v="0"/>
    <n v="9.3312000000000008"/>
    <s v="Mar"/>
    <x v="29"/>
    <n v="1"/>
  </r>
  <r>
    <n v="4168"/>
    <s v="CA-2011-157924"/>
    <x v="2"/>
    <d v="2011-10-11T00:00:00"/>
    <d v="2011-10-13T00:00:00"/>
    <x v="2"/>
    <s v="HA-14920"/>
    <x v="66"/>
    <x v="0"/>
    <s v="United States"/>
    <s v="Pasadena"/>
    <x v="1"/>
    <n v="91104"/>
    <x v="1"/>
    <s v="OFF-ST-10002352"/>
    <x v="1"/>
    <s v="Storage"/>
    <x v="847"/>
    <n v="31.92"/>
    <n v="4"/>
    <n v="0"/>
    <n v="8.299199999999999"/>
    <s v="Oct"/>
    <x v="18"/>
    <n v="1"/>
  </r>
  <r>
    <n v="4169"/>
    <s v="CA-2011-157924"/>
    <x v="2"/>
    <d v="2011-10-11T00:00:00"/>
    <d v="2011-10-13T00:00:00"/>
    <x v="2"/>
    <s v="HA-14920"/>
    <x v="66"/>
    <x v="0"/>
    <s v="United States"/>
    <s v="Pasadena"/>
    <x v="1"/>
    <n v="91104"/>
    <x v="1"/>
    <s v="FUR-CH-10000229"/>
    <x v="0"/>
    <s v="Chairs"/>
    <x v="1612"/>
    <n v="433.56800000000004"/>
    <n v="2"/>
    <n v="0.2"/>
    <n v="-65.035200000000046"/>
    <s v="Oct"/>
    <x v="18"/>
    <n v="0"/>
  </r>
  <r>
    <n v="4170"/>
    <s v="CA-2012-100216"/>
    <x v="1"/>
    <d v="2012-04-13T00:00:00"/>
    <d v="2012-04-14T00:00:00"/>
    <x v="2"/>
    <s v="HJ-14875"/>
    <x v="707"/>
    <x v="2"/>
    <s v="United States"/>
    <s v="Mesa"/>
    <x v="16"/>
    <n v="85204"/>
    <x v="1"/>
    <s v="OFF-PA-10000788"/>
    <x v="1"/>
    <s v="Paper"/>
    <x v="731"/>
    <n v="31.104000000000006"/>
    <n v="6"/>
    <n v="0.2"/>
    <n v="10.8864"/>
    <s v="Apr"/>
    <x v="19"/>
    <n v="1"/>
  </r>
  <r>
    <n v="4171"/>
    <s v="CA-2012-100216"/>
    <x v="1"/>
    <d v="2012-04-13T00:00:00"/>
    <d v="2012-04-14T00:00:00"/>
    <x v="2"/>
    <s v="HJ-14875"/>
    <x v="707"/>
    <x v="2"/>
    <s v="United States"/>
    <s v="Mesa"/>
    <x v="16"/>
    <n v="85204"/>
    <x v="1"/>
    <s v="OFF-PA-10002968"/>
    <x v="1"/>
    <s v="Paper"/>
    <x v="909"/>
    <n v="54.816000000000003"/>
    <n v="3"/>
    <n v="0.2"/>
    <n v="17.815199999999997"/>
    <s v="Apr"/>
    <x v="19"/>
    <n v="0"/>
  </r>
  <r>
    <n v="4172"/>
    <s v="CA-2014-100601"/>
    <x v="3"/>
    <d v="2014-11-17T00:00:00"/>
    <d v="2014-11-21T00:00:00"/>
    <x v="1"/>
    <s v="JK-15370"/>
    <x v="271"/>
    <x v="0"/>
    <s v="United States"/>
    <s v="Fresno"/>
    <x v="1"/>
    <n v="93727"/>
    <x v="1"/>
    <s v="OFF-ST-10002486"/>
    <x v="1"/>
    <s v="Storage"/>
    <x v="693"/>
    <n v="48.86"/>
    <n v="7"/>
    <n v="0"/>
    <n v="0.97719999999999807"/>
    <s v="Nov"/>
    <x v="23"/>
    <n v="1"/>
  </r>
  <r>
    <n v="4173"/>
    <s v="CA-2013-152163"/>
    <x v="0"/>
    <d v="2013-07-02T00:00:00"/>
    <d v="2013-07-02T00:00:00"/>
    <x v="3"/>
    <s v="JF-15355"/>
    <x v="282"/>
    <x v="0"/>
    <s v="United States"/>
    <s v="Columbia"/>
    <x v="20"/>
    <n v="29203"/>
    <x v="0"/>
    <s v="OFF-BI-10002215"/>
    <x v="1"/>
    <s v="Binders"/>
    <x v="20"/>
    <n v="14.2"/>
    <n v="2"/>
    <n v="0"/>
    <n v="6.5319999999999991"/>
    <s v="Jul"/>
    <x v="16"/>
    <n v="1"/>
  </r>
  <r>
    <n v="4174"/>
    <s v="CA-2013-152163"/>
    <x v="0"/>
    <d v="2013-07-02T00:00:00"/>
    <d v="2013-07-02T00:00:00"/>
    <x v="3"/>
    <s v="JF-15355"/>
    <x v="282"/>
    <x v="0"/>
    <s v="United States"/>
    <s v="Columbia"/>
    <x v="20"/>
    <n v="29203"/>
    <x v="0"/>
    <s v="OFF-PA-10000788"/>
    <x v="1"/>
    <s v="Paper"/>
    <x v="731"/>
    <n v="12.96"/>
    <n v="2"/>
    <n v="0"/>
    <n v="6.2208000000000006"/>
    <s v="Jul"/>
    <x v="16"/>
    <n v="0"/>
  </r>
  <r>
    <n v="4175"/>
    <s v="CA-2013-152163"/>
    <x v="0"/>
    <d v="2013-07-02T00:00:00"/>
    <d v="2013-07-02T00:00:00"/>
    <x v="3"/>
    <s v="JF-15355"/>
    <x v="282"/>
    <x v="0"/>
    <s v="United States"/>
    <s v="Columbia"/>
    <x v="20"/>
    <n v="29203"/>
    <x v="0"/>
    <s v="OFF-BI-10003364"/>
    <x v="1"/>
    <s v="Binders"/>
    <x v="698"/>
    <n v="58.34"/>
    <n v="2"/>
    <n v="0"/>
    <n v="28.0032"/>
    <s v="Jul"/>
    <x v="16"/>
    <n v="0"/>
  </r>
  <r>
    <n v="4176"/>
    <s v="CA-2012-154340"/>
    <x v="1"/>
    <d v="2012-11-29T00:00:00"/>
    <d v="2012-11-30T00:00:00"/>
    <x v="2"/>
    <s v="EK-13795"/>
    <x v="735"/>
    <x v="2"/>
    <s v="United States"/>
    <s v="Santa Ana"/>
    <x v="1"/>
    <n v="92704"/>
    <x v="1"/>
    <s v="OFF-AR-10003582"/>
    <x v="1"/>
    <s v="Art"/>
    <x v="1451"/>
    <n v="56.3"/>
    <n v="2"/>
    <n v="0"/>
    <n v="15.764000000000003"/>
    <s v="Nov"/>
    <x v="6"/>
    <n v="1"/>
  </r>
  <r>
    <n v="4177"/>
    <s v="CA-2011-128846"/>
    <x v="2"/>
    <d v="2011-04-07T00:00:00"/>
    <d v="2011-04-12T00:00:00"/>
    <x v="1"/>
    <s v="RS-19765"/>
    <x v="276"/>
    <x v="1"/>
    <s v="United States"/>
    <s v="Columbia"/>
    <x v="20"/>
    <n v="29203"/>
    <x v="0"/>
    <s v="TEC-PH-10003273"/>
    <x v="2"/>
    <s v="Phones"/>
    <x v="171"/>
    <n v="629.94999999999993"/>
    <n v="5"/>
    <n v="0"/>
    <n v="163.78700000000003"/>
    <s v="Apr"/>
    <x v="41"/>
    <n v="1"/>
  </r>
  <r>
    <n v="4178"/>
    <s v="CA-2011-128846"/>
    <x v="2"/>
    <d v="2011-04-07T00:00:00"/>
    <d v="2011-04-12T00:00:00"/>
    <x v="1"/>
    <s v="RS-19765"/>
    <x v="276"/>
    <x v="1"/>
    <s v="United States"/>
    <s v="Columbia"/>
    <x v="20"/>
    <n v="29203"/>
    <x v="0"/>
    <s v="OFF-PA-10000100"/>
    <x v="1"/>
    <s v="Paper"/>
    <x v="825"/>
    <n v="122.97"/>
    <n v="3"/>
    <n v="0"/>
    <n v="60.255300000000005"/>
    <s v="Apr"/>
    <x v="41"/>
    <n v="0"/>
  </r>
  <r>
    <n v="4179"/>
    <s v="CA-2013-148593"/>
    <x v="0"/>
    <d v="2013-06-17T00:00:00"/>
    <d v="2013-06-19T00:00:00"/>
    <x v="0"/>
    <s v="BD-11320"/>
    <x v="217"/>
    <x v="0"/>
    <s v="United States"/>
    <s v="Los Angeles"/>
    <x v="1"/>
    <n v="90045"/>
    <x v="1"/>
    <s v="OFF-PA-10001776"/>
    <x v="1"/>
    <s v="Paper"/>
    <x v="1263"/>
    <n v="46.349999999999994"/>
    <n v="5"/>
    <n v="0"/>
    <n v="21.784499999999998"/>
    <s v="Jun"/>
    <x v="1"/>
    <n v="1"/>
  </r>
  <r>
    <n v="4180"/>
    <s v="US-2014-119039"/>
    <x v="3"/>
    <d v="2014-03-07T00:00:00"/>
    <d v="2014-03-11T00:00:00"/>
    <x v="1"/>
    <s v="BF-11170"/>
    <x v="408"/>
    <x v="2"/>
    <s v="United States"/>
    <s v="San Francisco"/>
    <x v="1"/>
    <n v="94109"/>
    <x v="1"/>
    <s v="OFF-BI-10004182"/>
    <x v="1"/>
    <s v="Binders"/>
    <x v="73"/>
    <n v="14.976000000000001"/>
    <n v="9"/>
    <n v="0.2"/>
    <n v="5.4288000000000007"/>
    <s v="Mar"/>
    <x v="42"/>
    <n v="1"/>
  </r>
  <r>
    <n v="4181"/>
    <s v="CA-2014-128426"/>
    <x v="3"/>
    <d v="2014-10-08T00:00:00"/>
    <d v="2014-10-12T00:00:00"/>
    <x v="1"/>
    <s v="JK-15730"/>
    <x v="300"/>
    <x v="0"/>
    <s v="United States"/>
    <s v="Houston"/>
    <x v="5"/>
    <n v="77036"/>
    <x v="2"/>
    <s v="OFF-BI-10000756"/>
    <x v="1"/>
    <s v="Binders"/>
    <x v="15"/>
    <n v="4.2399999999999993"/>
    <n v="5"/>
    <n v="0.8"/>
    <n v="-6.3599999999999994"/>
    <s v="Oct"/>
    <x v="13"/>
    <n v="1"/>
  </r>
  <r>
    <n v="4182"/>
    <s v="US-2014-136868"/>
    <x v="3"/>
    <d v="2014-10-07T00:00:00"/>
    <d v="2014-10-13T00:00:00"/>
    <x v="1"/>
    <s v="CR-12820"/>
    <x v="736"/>
    <x v="2"/>
    <s v="United States"/>
    <s v="New York City"/>
    <x v="15"/>
    <n v="10035"/>
    <x v="3"/>
    <s v="TEC-AC-10001539"/>
    <x v="2"/>
    <s v="Accessories"/>
    <x v="1576"/>
    <n v="319.95999999999998"/>
    <n v="4"/>
    <n v="0"/>
    <n v="115.18559999999999"/>
    <s v="Oct"/>
    <x v="13"/>
    <n v="1"/>
  </r>
  <r>
    <n v="4183"/>
    <s v="US-2014-136868"/>
    <x v="3"/>
    <d v="2014-10-07T00:00:00"/>
    <d v="2014-10-13T00:00:00"/>
    <x v="1"/>
    <s v="CR-12820"/>
    <x v="736"/>
    <x v="2"/>
    <s v="United States"/>
    <s v="New York City"/>
    <x v="15"/>
    <n v="10035"/>
    <x v="3"/>
    <s v="OFF-PA-10002377"/>
    <x v="1"/>
    <s v="Paper"/>
    <x v="557"/>
    <n v="17.04"/>
    <n v="3"/>
    <n v="0"/>
    <n v="7.6679999999999993"/>
    <s v="Oct"/>
    <x v="13"/>
    <n v="0"/>
  </r>
  <r>
    <n v="4184"/>
    <s v="US-2014-136868"/>
    <x v="3"/>
    <d v="2014-10-07T00:00:00"/>
    <d v="2014-10-13T00:00:00"/>
    <x v="1"/>
    <s v="CR-12820"/>
    <x v="736"/>
    <x v="2"/>
    <s v="United States"/>
    <s v="New York City"/>
    <x v="15"/>
    <n v="10035"/>
    <x v="3"/>
    <s v="OFF-ST-10000991"/>
    <x v="1"/>
    <s v="Storage"/>
    <x v="155"/>
    <n v="344.90999999999997"/>
    <n v="3"/>
    <n v="0"/>
    <n v="10.347300000000004"/>
    <s v="Oct"/>
    <x v="13"/>
    <n v="0"/>
  </r>
  <r>
    <n v="4185"/>
    <s v="CA-2013-143749"/>
    <x v="0"/>
    <d v="2013-12-06T00:00:00"/>
    <d v="2013-12-08T00:00:00"/>
    <x v="2"/>
    <s v="AG-10300"/>
    <x v="636"/>
    <x v="1"/>
    <s v="United States"/>
    <s v="Franklin"/>
    <x v="31"/>
    <n v="2038"/>
    <x v="3"/>
    <s v="FUR-BO-10002853"/>
    <x v="0"/>
    <s v="Bookcases"/>
    <x v="1613"/>
    <n v="81.94"/>
    <n v="1"/>
    <n v="0"/>
    <n v="20.484999999999999"/>
    <s v="Dec"/>
    <x v="5"/>
    <n v="1"/>
  </r>
  <r>
    <n v="4186"/>
    <s v="CA-2013-111493"/>
    <x v="0"/>
    <d v="2013-10-22T00:00:00"/>
    <d v="2013-10-23T00:00:00"/>
    <x v="2"/>
    <s v="CM-12160"/>
    <x v="380"/>
    <x v="0"/>
    <s v="United States"/>
    <s v="Baltimore"/>
    <x v="39"/>
    <n v="21215"/>
    <x v="3"/>
    <s v="TEC-AC-10004510"/>
    <x v="2"/>
    <s v="Accessories"/>
    <x v="944"/>
    <n v="98.16"/>
    <n v="6"/>
    <n v="0"/>
    <n v="9.8159999999999954"/>
    <s v="Oct"/>
    <x v="32"/>
    <n v="1"/>
  </r>
  <r>
    <n v="4187"/>
    <s v="CA-2014-112536"/>
    <x v="3"/>
    <d v="2014-05-19T00:00:00"/>
    <d v="2014-05-24T00:00:00"/>
    <x v="1"/>
    <s v="SG-20890"/>
    <x v="737"/>
    <x v="1"/>
    <s v="United States"/>
    <s v="Mcallen"/>
    <x v="5"/>
    <n v="78501"/>
    <x v="2"/>
    <s v="OFF-BI-10003712"/>
    <x v="1"/>
    <s v="Binders"/>
    <x v="689"/>
    <n v="6.8739999999999988"/>
    <n v="7"/>
    <n v="0.8"/>
    <n v="-10.654700000000002"/>
    <s v="May"/>
    <x v="24"/>
    <n v="1"/>
  </r>
  <r>
    <n v="4188"/>
    <s v="CA-2014-112536"/>
    <x v="3"/>
    <d v="2014-05-19T00:00:00"/>
    <d v="2014-05-24T00:00:00"/>
    <x v="1"/>
    <s v="SG-20890"/>
    <x v="737"/>
    <x v="1"/>
    <s v="United States"/>
    <s v="Mcallen"/>
    <x v="5"/>
    <n v="78501"/>
    <x v="2"/>
    <s v="OFF-BI-10002571"/>
    <x v="1"/>
    <s v="Binders"/>
    <x v="1204"/>
    <n v="1.9959999999999996"/>
    <n v="1"/>
    <n v="0.8"/>
    <n v="-3.293400000000001"/>
    <s v="May"/>
    <x v="24"/>
    <n v="0"/>
  </r>
  <r>
    <n v="4189"/>
    <s v="CA-2014-112536"/>
    <x v="3"/>
    <d v="2014-05-19T00:00:00"/>
    <d v="2014-05-24T00:00:00"/>
    <x v="1"/>
    <s v="SG-20890"/>
    <x v="737"/>
    <x v="1"/>
    <s v="United States"/>
    <s v="Mcallen"/>
    <x v="5"/>
    <n v="78501"/>
    <x v="2"/>
    <s v="OFF-ST-10004835"/>
    <x v="1"/>
    <s v="Storage"/>
    <x v="1406"/>
    <n v="8.9280000000000008"/>
    <n v="2"/>
    <n v="0.2"/>
    <n v="0.66959999999999997"/>
    <s v="May"/>
    <x v="24"/>
    <n v="0"/>
  </r>
  <r>
    <n v="4190"/>
    <s v="CA-2013-157714"/>
    <x v="0"/>
    <d v="2013-09-27T00:00:00"/>
    <d v="2013-10-02T00:00:00"/>
    <x v="0"/>
    <s v="CS-12175"/>
    <x v="728"/>
    <x v="1"/>
    <s v="United States"/>
    <s v="Iowa City"/>
    <x v="23"/>
    <n v="52240"/>
    <x v="2"/>
    <s v="OFF-PA-10004022"/>
    <x v="1"/>
    <s v="Paper"/>
    <x v="1614"/>
    <n v="9.99"/>
    <n v="1"/>
    <n v="0"/>
    <n v="4.4954999999999998"/>
    <s v="Sep"/>
    <x v="21"/>
    <n v="1"/>
  </r>
  <r>
    <n v="4191"/>
    <s v="CA-2014-166709"/>
    <x v="3"/>
    <d v="2014-11-18T00:00:00"/>
    <d v="2014-11-23T00:00:00"/>
    <x v="1"/>
    <s v="HL-15040"/>
    <x v="332"/>
    <x v="0"/>
    <s v="United States"/>
    <s v="Newark"/>
    <x v="13"/>
    <n v="19711"/>
    <x v="3"/>
    <s v="TEC-CO-10004722"/>
    <x v="2"/>
    <s v="Copiers"/>
    <x v="1365"/>
    <n v="10499.97"/>
    <n v="3"/>
    <n v="0"/>
    <n v="5039.9856"/>
    <s v="Nov"/>
    <x v="23"/>
    <n v="1"/>
  </r>
  <r>
    <n v="4192"/>
    <s v="CA-2012-129392"/>
    <x v="1"/>
    <d v="2012-07-08T00:00:00"/>
    <d v="2012-07-08T00:00:00"/>
    <x v="3"/>
    <s v="DM-13015"/>
    <x v="661"/>
    <x v="0"/>
    <s v="United States"/>
    <s v="Houston"/>
    <x v="5"/>
    <n v="77070"/>
    <x v="2"/>
    <s v="OFF-PA-10004248"/>
    <x v="1"/>
    <s v="Paper"/>
    <x v="1615"/>
    <n v="21.12"/>
    <n v="5"/>
    <n v="0.2"/>
    <n v="6.5999999999999988"/>
    <s v="Jul"/>
    <x v="38"/>
    <n v="1"/>
  </r>
  <r>
    <n v="4193"/>
    <s v="CA-2012-150875"/>
    <x v="1"/>
    <d v="2012-11-16T00:00:00"/>
    <d v="2012-11-20T00:00:00"/>
    <x v="1"/>
    <s v="HK-14890"/>
    <x v="96"/>
    <x v="1"/>
    <s v="United States"/>
    <s v="Boise"/>
    <x v="45"/>
    <n v="83704"/>
    <x v="1"/>
    <s v="FUR-TA-10000577"/>
    <x v="0"/>
    <s v="Tables"/>
    <x v="3"/>
    <n v="696.42"/>
    <n v="2"/>
    <n v="0"/>
    <n v="160.17660000000001"/>
    <s v="Nov"/>
    <x v="6"/>
    <n v="1"/>
  </r>
  <r>
    <n v="4194"/>
    <s v="CA-2012-150875"/>
    <x v="1"/>
    <d v="2012-11-16T00:00:00"/>
    <d v="2012-11-20T00:00:00"/>
    <x v="1"/>
    <s v="HK-14890"/>
    <x v="96"/>
    <x v="1"/>
    <s v="United States"/>
    <s v="Boise"/>
    <x v="45"/>
    <n v="83704"/>
    <x v="1"/>
    <s v="TEC-PH-10001254"/>
    <x v="2"/>
    <s v="Phones"/>
    <x v="143"/>
    <n v="304.77600000000001"/>
    <n v="3"/>
    <n v="0.2"/>
    <n v="22.858199999999982"/>
    <s v="Nov"/>
    <x v="6"/>
    <n v="0"/>
  </r>
  <r>
    <n v="4195"/>
    <s v="CA-2012-154200"/>
    <x v="1"/>
    <d v="2012-06-18T00:00:00"/>
    <d v="2012-06-22T00:00:00"/>
    <x v="1"/>
    <s v="BG-11740"/>
    <x v="696"/>
    <x v="0"/>
    <s v="United States"/>
    <s v="San Diego"/>
    <x v="1"/>
    <n v="92105"/>
    <x v="1"/>
    <s v="OFF-AR-10001044"/>
    <x v="1"/>
    <s v="Art"/>
    <x v="1042"/>
    <n v="51.98"/>
    <n v="2"/>
    <n v="0"/>
    <n v="15.074199999999998"/>
    <s v="Jun"/>
    <x v="40"/>
    <n v="1"/>
  </r>
  <r>
    <n v="4196"/>
    <s v="CA-2013-124233"/>
    <x v="0"/>
    <d v="2013-04-09T00:00:00"/>
    <d v="2013-04-15T00:00:00"/>
    <x v="1"/>
    <s v="CK-12595"/>
    <x v="242"/>
    <x v="0"/>
    <s v="United States"/>
    <s v="Los Angeles"/>
    <x v="1"/>
    <n v="90032"/>
    <x v="1"/>
    <s v="FUR-FU-10002597"/>
    <x v="0"/>
    <s v="Furnishings"/>
    <x v="621"/>
    <n v="24.700000000000003"/>
    <n v="5"/>
    <n v="0"/>
    <n v="10.374000000000001"/>
    <s v="Apr"/>
    <x v="25"/>
    <n v="1"/>
  </r>
  <r>
    <n v="4197"/>
    <s v="US-2012-134271"/>
    <x v="1"/>
    <d v="2012-04-18T00:00:00"/>
    <d v="2012-04-23T00:00:00"/>
    <x v="0"/>
    <s v="RF-19735"/>
    <x v="288"/>
    <x v="0"/>
    <s v="United States"/>
    <s v="New York City"/>
    <x v="15"/>
    <n v="10024"/>
    <x v="3"/>
    <s v="OFF-LA-10004093"/>
    <x v="1"/>
    <s v="Labels"/>
    <x v="670"/>
    <n v="21.93"/>
    <n v="3"/>
    <n v="0"/>
    <n v="10.307099999999998"/>
    <s v="Apr"/>
    <x v="19"/>
    <n v="1"/>
  </r>
  <r>
    <n v="4198"/>
    <s v="US-2013-161683"/>
    <x v="0"/>
    <d v="2013-12-04T00:00:00"/>
    <d v="2013-12-09T00:00:00"/>
    <x v="1"/>
    <s v="CJ-12010"/>
    <x v="170"/>
    <x v="0"/>
    <s v="United States"/>
    <s v="Philadelphia"/>
    <x v="9"/>
    <n v="19134"/>
    <x v="3"/>
    <s v="OFF-AP-10000179"/>
    <x v="1"/>
    <s v="Appliances"/>
    <x v="527"/>
    <n v="394.81600000000003"/>
    <n v="4"/>
    <n v="0.2"/>
    <n v="93.768799999999999"/>
    <s v="Dec"/>
    <x v="5"/>
    <n v="1"/>
  </r>
  <r>
    <n v="4199"/>
    <s v="US-2013-161683"/>
    <x v="0"/>
    <d v="2013-12-04T00:00:00"/>
    <d v="2013-12-09T00:00:00"/>
    <x v="1"/>
    <s v="CJ-12010"/>
    <x v="170"/>
    <x v="0"/>
    <s v="United States"/>
    <s v="Philadelphia"/>
    <x v="9"/>
    <n v="19134"/>
    <x v="3"/>
    <s v="OFF-BI-10001072"/>
    <x v="1"/>
    <s v="Binders"/>
    <x v="277"/>
    <n v="18.192000000000004"/>
    <n v="4"/>
    <n v="0.7"/>
    <n v="-14.553600000000003"/>
    <s v="Dec"/>
    <x v="5"/>
    <n v="0"/>
  </r>
  <r>
    <n v="4200"/>
    <s v="CA-2012-143105"/>
    <x v="1"/>
    <d v="2012-12-10T00:00:00"/>
    <d v="2012-12-10T00:00:00"/>
    <x v="3"/>
    <s v="MA-17560"/>
    <x v="15"/>
    <x v="2"/>
    <s v="United States"/>
    <s v="New York City"/>
    <x v="15"/>
    <n v="10024"/>
    <x v="3"/>
    <s v="OFF-LA-10004093"/>
    <x v="1"/>
    <s v="Labels"/>
    <x v="670"/>
    <n v="7.31"/>
    <n v="1"/>
    <n v="0"/>
    <n v="3.4356999999999998"/>
    <s v="Dec"/>
    <x v="14"/>
    <n v="1"/>
  </r>
  <r>
    <n v="4201"/>
    <s v="CA-2012-143105"/>
    <x v="1"/>
    <d v="2012-12-10T00:00:00"/>
    <d v="2012-12-10T00:00:00"/>
    <x v="3"/>
    <s v="MA-17560"/>
    <x v="15"/>
    <x v="2"/>
    <s v="United States"/>
    <s v="New York City"/>
    <x v="15"/>
    <n v="10024"/>
    <x v="3"/>
    <s v="TEC-CO-10002095"/>
    <x v="2"/>
    <s v="Copiers"/>
    <x v="610"/>
    <n v="799.98400000000004"/>
    <n v="2"/>
    <n v="0.2"/>
    <n v="249.99499999999998"/>
    <s v="Dec"/>
    <x v="14"/>
    <n v="0"/>
  </r>
  <r>
    <n v="4202"/>
    <s v="CA-2012-143105"/>
    <x v="1"/>
    <d v="2012-12-10T00:00:00"/>
    <d v="2012-12-10T00:00:00"/>
    <x v="3"/>
    <s v="MA-17560"/>
    <x v="15"/>
    <x v="2"/>
    <s v="United States"/>
    <s v="New York City"/>
    <x v="15"/>
    <n v="10024"/>
    <x v="3"/>
    <s v="OFF-PA-10002713"/>
    <x v="1"/>
    <s v="Paper"/>
    <x v="317"/>
    <n v="41.28"/>
    <n v="6"/>
    <n v="0"/>
    <n v="18.988799999999998"/>
    <s v="Dec"/>
    <x v="14"/>
    <n v="0"/>
  </r>
  <r>
    <n v="4203"/>
    <s v="CA-2012-143105"/>
    <x v="1"/>
    <d v="2012-12-10T00:00:00"/>
    <d v="2012-12-10T00:00:00"/>
    <x v="3"/>
    <s v="MA-17560"/>
    <x v="15"/>
    <x v="2"/>
    <s v="United States"/>
    <s v="New York City"/>
    <x v="15"/>
    <n v="10024"/>
    <x v="3"/>
    <s v="OFF-PA-10002254"/>
    <x v="1"/>
    <s v="Paper"/>
    <x v="145"/>
    <n v="184.66"/>
    <n v="7"/>
    <n v="0"/>
    <n v="84.943599999999989"/>
    <s v="Dec"/>
    <x v="14"/>
    <n v="0"/>
  </r>
  <r>
    <n v="4204"/>
    <s v="CA-2011-145387"/>
    <x v="2"/>
    <d v="2011-10-31T00:00:00"/>
    <d v="2011-11-02T00:00:00"/>
    <x v="0"/>
    <s v="AM-10705"/>
    <x v="562"/>
    <x v="0"/>
    <s v="United States"/>
    <s v="Cranston"/>
    <x v="34"/>
    <n v="2920"/>
    <x v="3"/>
    <s v="OFF-AR-10001683"/>
    <x v="1"/>
    <s v="Art"/>
    <x v="32"/>
    <n v="49.25"/>
    <n v="5"/>
    <n v="0"/>
    <n v="18.715000000000003"/>
    <s v="Oct"/>
    <x v="18"/>
    <n v="1"/>
  </r>
  <r>
    <n v="4205"/>
    <s v="CA-2011-145387"/>
    <x v="2"/>
    <d v="2011-10-31T00:00:00"/>
    <d v="2011-11-02T00:00:00"/>
    <x v="0"/>
    <s v="AM-10705"/>
    <x v="562"/>
    <x v="0"/>
    <s v="United States"/>
    <s v="Cranston"/>
    <x v="34"/>
    <n v="2920"/>
    <x v="3"/>
    <s v="OFF-PA-10002195"/>
    <x v="1"/>
    <s v="Paper"/>
    <x v="719"/>
    <n v="10.16"/>
    <n v="2"/>
    <n v="0"/>
    <n v="4.7751999999999999"/>
    <s v="Oct"/>
    <x v="18"/>
    <n v="0"/>
  </r>
  <r>
    <n v="4206"/>
    <s v="CA-2011-145387"/>
    <x v="2"/>
    <d v="2011-10-31T00:00:00"/>
    <d v="2011-11-02T00:00:00"/>
    <x v="0"/>
    <s v="AM-10705"/>
    <x v="562"/>
    <x v="0"/>
    <s v="United States"/>
    <s v="Cranston"/>
    <x v="34"/>
    <n v="2920"/>
    <x v="3"/>
    <s v="FUR-FU-10002364"/>
    <x v="0"/>
    <s v="Furnishings"/>
    <x v="1231"/>
    <n v="14.76"/>
    <n v="2"/>
    <n v="0"/>
    <n v="4.2803999999999984"/>
    <s v="Oct"/>
    <x v="18"/>
    <n v="0"/>
  </r>
  <r>
    <n v="4207"/>
    <s v="CA-2011-145387"/>
    <x v="2"/>
    <d v="2011-10-31T00:00:00"/>
    <d v="2011-11-02T00:00:00"/>
    <x v="0"/>
    <s v="AM-10705"/>
    <x v="562"/>
    <x v="0"/>
    <s v="United States"/>
    <s v="Cranston"/>
    <x v="34"/>
    <n v="2920"/>
    <x v="3"/>
    <s v="OFF-BI-10004001"/>
    <x v="1"/>
    <s v="Binders"/>
    <x v="810"/>
    <n v="34.08"/>
    <n v="2"/>
    <n v="0"/>
    <n v="15.676799999999997"/>
    <s v="Oct"/>
    <x v="18"/>
    <n v="0"/>
  </r>
  <r>
    <n v="4208"/>
    <s v="CA-2011-145387"/>
    <x v="2"/>
    <d v="2011-10-31T00:00:00"/>
    <d v="2011-11-02T00:00:00"/>
    <x v="0"/>
    <s v="AM-10705"/>
    <x v="562"/>
    <x v="0"/>
    <s v="United States"/>
    <s v="Cranston"/>
    <x v="34"/>
    <n v="2920"/>
    <x v="3"/>
    <s v="FUR-FU-10000023"/>
    <x v="0"/>
    <s v="Furnishings"/>
    <x v="322"/>
    <n v="17.669999999999998"/>
    <n v="3"/>
    <n v="0"/>
    <n v="7.7748000000000008"/>
    <s v="Oct"/>
    <x v="18"/>
    <n v="0"/>
  </r>
  <r>
    <n v="4209"/>
    <s v="CA-2011-145387"/>
    <x v="2"/>
    <d v="2011-10-31T00:00:00"/>
    <d v="2011-11-02T00:00:00"/>
    <x v="0"/>
    <s v="AM-10705"/>
    <x v="562"/>
    <x v="0"/>
    <s v="United States"/>
    <s v="Cranston"/>
    <x v="34"/>
    <n v="2920"/>
    <x v="3"/>
    <s v="FUR-CH-10002320"/>
    <x v="0"/>
    <s v="Chairs"/>
    <x v="1454"/>
    <n v="1604.9"/>
    <n v="5"/>
    <n v="0"/>
    <n v="481.46999999999991"/>
    <s v="Oct"/>
    <x v="18"/>
    <n v="0"/>
  </r>
  <r>
    <n v="4210"/>
    <s v="CA-2011-145387"/>
    <x v="2"/>
    <d v="2011-10-31T00:00:00"/>
    <d v="2011-11-02T00:00:00"/>
    <x v="0"/>
    <s v="AM-10705"/>
    <x v="562"/>
    <x v="0"/>
    <s v="United States"/>
    <s v="Cranston"/>
    <x v="34"/>
    <n v="2920"/>
    <x v="3"/>
    <s v="FUR-TA-10003238"/>
    <x v="0"/>
    <s v="Tables"/>
    <x v="1233"/>
    <n v="385.68599999999998"/>
    <n v="1"/>
    <n v="0.3"/>
    <n v="-60.607800000000026"/>
    <s v="Oct"/>
    <x v="18"/>
    <n v="0"/>
  </r>
  <r>
    <n v="4211"/>
    <s v="CA-2014-109715"/>
    <x v="3"/>
    <d v="2014-12-10T00:00:00"/>
    <d v="2014-12-15T00:00:00"/>
    <x v="1"/>
    <s v="AH-10585"/>
    <x v="738"/>
    <x v="0"/>
    <s v="United States"/>
    <s v="Chicago"/>
    <x v="10"/>
    <n v="60623"/>
    <x v="2"/>
    <s v="OFF-PA-10004965"/>
    <x v="1"/>
    <s v="Paper"/>
    <x v="112"/>
    <n v="15.984000000000002"/>
    <n v="2"/>
    <n v="0.2"/>
    <n v="4.9949999999999992"/>
    <s v="Dec"/>
    <x v="22"/>
    <n v="1"/>
  </r>
  <r>
    <n v="4212"/>
    <s v="CA-2011-166457"/>
    <x v="2"/>
    <d v="2011-05-05T00:00:00"/>
    <d v="2011-05-09T00:00:00"/>
    <x v="0"/>
    <s v="PF-19120"/>
    <x v="724"/>
    <x v="0"/>
    <s v="United States"/>
    <s v="Richmond"/>
    <x v="0"/>
    <n v="40475"/>
    <x v="0"/>
    <s v="OFF-PA-10003016"/>
    <x v="1"/>
    <s v="Paper"/>
    <x v="1385"/>
    <n v="9.42"/>
    <n v="3"/>
    <n v="0"/>
    <n v="4.238999999999999"/>
    <s v="May"/>
    <x v="8"/>
    <n v="1"/>
  </r>
  <r>
    <n v="4213"/>
    <s v="CA-2011-166457"/>
    <x v="2"/>
    <d v="2011-05-05T00:00:00"/>
    <d v="2011-05-09T00:00:00"/>
    <x v="0"/>
    <s v="PF-19120"/>
    <x v="724"/>
    <x v="0"/>
    <s v="United States"/>
    <s v="Richmond"/>
    <x v="0"/>
    <n v="40475"/>
    <x v="0"/>
    <s v="OFF-AR-10003651"/>
    <x v="1"/>
    <s v="Art"/>
    <x v="276"/>
    <n v="6.56"/>
    <n v="2"/>
    <n v="0"/>
    <n v="1.9023999999999992"/>
    <s v="May"/>
    <x v="8"/>
    <n v="0"/>
  </r>
  <r>
    <n v="4214"/>
    <s v="CA-2011-166457"/>
    <x v="2"/>
    <d v="2011-05-05T00:00:00"/>
    <d v="2011-05-09T00:00:00"/>
    <x v="0"/>
    <s v="PF-19120"/>
    <x v="724"/>
    <x v="0"/>
    <s v="United States"/>
    <s v="Richmond"/>
    <x v="0"/>
    <n v="40475"/>
    <x v="0"/>
    <s v="OFF-PA-10001363"/>
    <x v="1"/>
    <s v="Paper"/>
    <x v="1616"/>
    <n v="24.56"/>
    <n v="2"/>
    <n v="0"/>
    <n v="11.543199999999999"/>
    <s v="May"/>
    <x v="8"/>
    <n v="0"/>
  </r>
  <r>
    <n v="4215"/>
    <s v="CA-2013-164637"/>
    <x v="0"/>
    <d v="2013-03-05T00:00:00"/>
    <d v="2013-03-09T00:00:00"/>
    <x v="1"/>
    <s v="RD-19480"/>
    <x v="502"/>
    <x v="0"/>
    <s v="United States"/>
    <s v="Mishawaka"/>
    <x v="14"/>
    <n v="46544"/>
    <x v="2"/>
    <s v="OFF-BI-10003876"/>
    <x v="1"/>
    <s v="Binders"/>
    <x v="1617"/>
    <n v="128.39999999999998"/>
    <n v="3"/>
    <n v="0"/>
    <n v="64.199999999999989"/>
    <s v="Mar"/>
    <x v="17"/>
    <n v="1"/>
  </r>
  <r>
    <n v="4216"/>
    <s v="CA-2011-103590"/>
    <x v="2"/>
    <d v="2011-11-30T00:00:00"/>
    <d v="2011-12-04T00:00:00"/>
    <x v="1"/>
    <s v="JL-15505"/>
    <x v="145"/>
    <x v="0"/>
    <s v="United States"/>
    <s v="Mount Vernon"/>
    <x v="15"/>
    <n v="10550"/>
    <x v="3"/>
    <s v="OFF-EN-10004007"/>
    <x v="1"/>
    <s v="Envelopes"/>
    <x v="1618"/>
    <n v="62.28"/>
    <n v="4"/>
    <n v="0"/>
    <n v="29.271599999999999"/>
    <s v="Nov"/>
    <x v="7"/>
    <n v="1"/>
  </r>
  <r>
    <n v="4217"/>
    <s v="CA-2012-111234"/>
    <x v="1"/>
    <d v="2012-02-18T00:00:00"/>
    <d v="2012-02-22T00:00:00"/>
    <x v="1"/>
    <s v="AB-10600"/>
    <x v="448"/>
    <x v="1"/>
    <s v="United States"/>
    <s v="Los Angeles"/>
    <x v="1"/>
    <n v="90004"/>
    <x v="1"/>
    <s v="OFF-LA-10002271"/>
    <x v="1"/>
    <s v="Labels"/>
    <x v="635"/>
    <n v="9.24"/>
    <n v="3"/>
    <n v="0"/>
    <n v="4.4352"/>
    <s v="Feb"/>
    <x v="36"/>
    <n v="1"/>
  </r>
  <r>
    <n v="4218"/>
    <s v="CA-2014-149881"/>
    <x v="3"/>
    <d v="2014-04-02T00:00:00"/>
    <d v="2014-04-04T00:00:00"/>
    <x v="2"/>
    <s v="NC-18535"/>
    <x v="714"/>
    <x v="1"/>
    <s v="United States"/>
    <s v="San Francisco"/>
    <x v="1"/>
    <n v="94110"/>
    <x v="1"/>
    <s v="FUR-BO-10003894"/>
    <x v="0"/>
    <s v="Bookcases"/>
    <x v="1619"/>
    <n v="482.66399999999999"/>
    <n v="8"/>
    <n v="0.15"/>
    <n v="85.175999999999974"/>
    <s v="Apr"/>
    <x v="4"/>
    <n v="1"/>
  </r>
  <r>
    <n v="4219"/>
    <s v="CA-2014-149881"/>
    <x v="3"/>
    <d v="2014-04-02T00:00:00"/>
    <d v="2014-04-04T00:00:00"/>
    <x v="2"/>
    <s v="NC-18535"/>
    <x v="714"/>
    <x v="1"/>
    <s v="United States"/>
    <s v="San Francisco"/>
    <x v="1"/>
    <n v="94110"/>
    <x v="1"/>
    <s v="TEC-MA-10000418"/>
    <x v="2"/>
    <s v="Machines"/>
    <x v="1476"/>
    <n v="4799.9839999999995"/>
    <n v="2"/>
    <n v="0.2"/>
    <n v="359.99879999999962"/>
    <s v="Apr"/>
    <x v="4"/>
    <n v="0"/>
  </r>
  <r>
    <n v="4220"/>
    <s v="CA-2014-134565"/>
    <x v="3"/>
    <d v="2014-06-12T00:00:00"/>
    <d v="2014-06-14T00:00:00"/>
    <x v="0"/>
    <s v="TB-21400"/>
    <x v="483"/>
    <x v="0"/>
    <s v="United States"/>
    <s v="Seattle"/>
    <x v="4"/>
    <n v="98103"/>
    <x v="1"/>
    <s v="OFF-PA-10004243"/>
    <x v="1"/>
    <s v="Paper"/>
    <x v="271"/>
    <n v="37.94"/>
    <n v="2"/>
    <n v="0"/>
    <n v="18.211199999999998"/>
    <s v="Jun"/>
    <x v="27"/>
    <n v="1"/>
  </r>
  <r>
    <n v="4221"/>
    <s v="CA-2014-134565"/>
    <x v="3"/>
    <d v="2014-06-12T00:00:00"/>
    <d v="2014-06-14T00:00:00"/>
    <x v="0"/>
    <s v="TB-21400"/>
    <x v="483"/>
    <x v="0"/>
    <s v="United States"/>
    <s v="Seattle"/>
    <x v="4"/>
    <n v="98103"/>
    <x v="1"/>
    <s v="OFF-BI-10001759"/>
    <x v="1"/>
    <s v="Binders"/>
    <x v="725"/>
    <n v="18.288"/>
    <n v="6"/>
    <n v="0.2"/>
    <n v="6.6293999999999995"/>
    <s v="Jun"/>
    <x v="27"/>
    <n v="0"/>
  </r>
  <r>
    <n v="4222"/>
    <s v="CA-2014-134565"/>
    <x v="3"/>
    <d v="2014-06-12T00:00:00"/>
    <d v="2014-06-14T00:00:00"/>
    <x v="0"/>
    <s v="TB-21400"/>
    <x v="483"/>
    <x v="0"/>
    <s v="United States"/>
    <s v="Seattle"/>
    <x v="4"/>
    <n v="98103"/>
    <x v="1"/>
    <s v="TEC-MA-10001570"/>
    <x v="2"/>
    <s v="Machines"/>
    <x v="1620"/>
    <n v="385.80000000000007"/>
    <n v="5"/>
    <n v="0.2"/>
    <n v="130.20749999999998"/>
    <s v="Jun"/>
    <x v="27"/>
    <n v="0"/>
  </r>
  <r>
    <n v="4223"/>
    <s v="CA-2014-134565"/>
    <x v="3"/>
    <d v="2014-06-12T00:00:00"/>
    <d v="2014-06-14T00:00:00"/>
    <x v="0"/>
    <s v="TB-21400"/>
    <x v="483"/>
    <x v="0"/>
    <s v="United States"/>
    <s v="Seattle"/>
    <x v="4"/>
    <n v="98103"/>
    <x v="1"/>
    <s v="OFF-ST-10004804"/>
    <x v="1"/>
    <s v="Storage"/>
    <x v="230"/>
    <n v="102.96"/>
    <n v="2"/>
    <n v="0"/>
    <n v="1.0296000000000021"/>
    <s v="Jun"/>
    <x v="27"/>
    <n v="0"/>
  </r>
  <r>
    <n v="4224"/>
    <s v="CA-2014-134565"/>
    <x v="3"/>
    <d v="2014-06-12T00:00:00"/>
    <d v="2014-06-14T00:00:00"/>
    <x v="0"/>
    <s v="TB-21400"/>
    <x v="483"/>
    <x v="0"/>
    <s v="United States"/>
    <s v="Seattle"/>
    <x v="4"/>
    <n v="98103"/>
    <x v="1"/>
    <s v="FUR-BO-10001519"/>
    <x v="0"/>
    <s v="Bookcases"/>
    <x v="666"/>
    <n v="174.42000000000002"/>
    <n v="3"/>
    <n v="0"/>
    <n v="41.860800000000005"/>
    <s v="Jun"/>
    <x v="27"/>
    <n v="0"/>
  </r>
  <r>
    <n v="4225"/>
    <s v="CA-2013-108644"/>
    <x v="0"/>
    <d v="2013-10-01T00:00:00"/>
    <d v="2013-10-04T00:00:00"/>
    <x v="2"/>
    <s v="SJ-20215"/>
    <x v="695"/>
    <x v="0"/>
    <s v="United States"/>
    <s v="Quincy"/>
    <x v="10"/>
    <n v="62301"/>
    <x v="2"/>
    <s v="OFF-BI-10000343"/>
    <x v="1"/>
    <s v="Binders"/>
    <x v="184"/>
    <n v="1.9639999999999995"/>
    <n v="2"/>
    <n v="0.8"/>
    <n v="-3.2406000000000006"/>
    <s v="Oct"/>
    <x v="32"/>
    <n v="1"/>
  </r>
  <r>
    <n v="4226"/>
    <s v="US-2011-102631"/>
    <x v="2"/>
    <d v="2011-12-13T00:00:00"/>
    <d v="2011-12-17T00:00:00"/>
    <x v="1"/>
    <s v="EB-13840"/>
    <x v="225"/>
    <x v="1"/>
    <s v="United States"/>
    <s v="Chicago"/>
    <x v="10"/>
    <n v="60623"/>
    <x v="2"/>
    <s v="FUR-FU-10003930"/>
    <x v="0"/>
    <s v="Furnishings"/>
    <x v="1621"/>
    <n v="94.427999999999997"/>
    <n v="3"/>
    <n v="0.6"/>
    <n v="-42.492599999999982"/>
    <s v="Dec"/>
    <x v="20"/>
    <n v="1"/>
  </r>
  <r>
    <n v="4227"/>
    <s v="CA-2014-120327"/>
    <x v="3"/>
    <d v="2014-11-12T00:00:00"/>
    <d v="2014-11-17T00:00:00"/>
    <x v="1"/>
    <s v="WB-21850"/>
    <x v="576"/>
    <x v="0"/>
    <s v="United States"/>
    <s v="Urbandale"/>
    <x v="23"/>
    <n v="50322"/>
    <x v="2"/>
    <s v="OFF-FA-10004854"/>
    <x v="1"/>
    <s v="Fasteners"/>
    <x v="268"/>
    <n v="45.92"/>
    <n v="4"/>
    <n v="0"/>
    <n v="21.5824"/>
    <s v="Nov"/>
    <x v="23"/>
    <n v="1"/>
  </r>
  <r>
    <n v="4228"/>
    <s v="CA-2012-154970"/>
    <x v="1"/>
    <d v="2012-01-05T00:00:00"/>
    <d v="2012-01-10T00:00:00"/>
    <x v="1"/>
    <s v="SR-20740"/>
    <x v="256"/>
    <x v="2"/>
    <s v="United States"/>
    <s v="Seattle"/>
    <x v="4"/>
    <n v="98103"/>
    <x v="1"/>
    <s v="FUR-CH-10003396"/>
    <x v="0"/>
    <s v="Chairs"/>
    <x v="385"/>
    <n v="61.584000000000003"/>
    <n v="1"/>
    <n v="0.2"/>
    <n v="-6.9282000000000039"/>
    <s v="Jan"/>
    <x v="26"/>
    <n v="1"/>
  </r>
  <r>
    <n v="4229"/>
    <s v="CA-2013-113803"/>
    <x v="0"/>
    <d v="2013-03-25T00:00:00"/>
    <d v="2013-03-27T00:00:00"/>
    <x v="2"/>
    <s v="VG-21805"/>
    <x v="500"/>
    <x v="1"/>
    <s v="United States"/>
    <s v="Richmond"/>
    <x v="14"/>
    <n v="47374"/>
    <x v="2"/>
    <s v="OFF-PA-10001994"/>
    <x v="1"/>
    <s v="Paper"/>
    <x v="1113"/>
    <n v="22.48"/>
    <n v="1"/>
    <n v="0"/>
    <n v="10.3408"/>
    <s v="Mar"/>
    <x v="17"/>
    <n v="1"/>
  </r>
  <r>
    <n v="4230"/>
    <s v="CA-2014-100223"/>
    <x v="3"/>
    <d v="2014-07-06T00:00:00"/>
    <d v="2014-07-11T00:00:00"/>
    <x v="1"/>
    <s v="LS-16945"/>
    <x v="322"/>
    <x v="1"/>
    <s v="United States"/>
    <s v="Dallas"/>
    <x v="5"/>
    <n v="75220"/>
    <x v="2"/>
    <s v="FUR-FU-10003601"/>
    <x v="0"/>
    <s v="Furnishings"/>
    <x v="729"/>
    <n v="332.02800000000002"/>
    <n v="9"/>
    <n v="0.6"/>
    <n v="-348.62940000000003"/>
    <s v="Jul"/>
    <x v="10"/>
    <n v="1"/>
  </r>
  <r>
    <n v="4231"/>
    <s v="CA-2014-100223"/>
    <x v="3"/>
    <d v="2014-07-06T00:00:00"/>
    <d v="2014-07-11T00:00:00"/>
    <x v="1"/>
    <s v="LS-16945"/>
    <x v="322"/>
    <x v="1"/>
    <s v="United States"/>
    <s v="Dallas"/>
    <x v="5"/>
    <n v="75220"/>
    <x v="2"/>
    <s v="OFF-BI-10003429"/>
    <x v="1"/>
    <s v="Binders"/>
    <x v="844"/>
    <n v="11.393999999999998"/>
    <n v="9"/>
    <n v="0.8"/>
    <n v="-17.660699999999999"/>
    <s v="Jul"/>
    <x v="10"/>
    <n v="0"/>
  </r>
  <r>
    <n v="4232"/>
    <s v="CA-2014-100223"/>
    <x v="3"/>
    <d v="2014-07-06T00:00:00"/>
    <d v="2014-07-11T00:00:00"/>
    <x v="1"/>
    <s v="LS-16945"/>
    <x v="322"/>
    <x v="1"/>
    <s v="United States"/>
    <s v="Dallas"/>
    <x v="5"/>
    <n v="75220"/>
    <x v="2"/>
    <s v="OFF-PA-10000232"/>
    <x v="1"/>
    <s v="Paper"/>
    <x v="1622"/>
    <n v="15.552000000000003"/>
    <n v="3"/>
    <n v="0.2"/>
    <n v="5.6375999999999999"/>
    <s v="Jul"/>
    <x v="10"/>
    <n v="0"/>
  </r>
  <r>
    <n v="4233"/>
    <s v="CA-2014-100223"/>
    <x v="3"/>
    <d v="2014-07-06T00:00:00"/>
    <d v="2014-07-11T00:00:00"/>
    <x v="1"/>
    <s v="LS-16945"/>
    <x v="322"/>
    <x v="1"/>
    <s v="United States"/>
    <s v="Dallas"/>
    <x v="5"/>
    <n v="75220"/>
    <x v="2"/>
    <s v="OFF-PA-10002195"/>
    <x v="1"/>
    <s v="Paper"/>
    <x v="1543"/>
    <n v="31.104000000000006"/>
    <n v="6"/>
    <n v="0.2"/>
    <n v="11.2752"/>
    <s v="Jul"/>
    <x v="10"/>
    <n v="0"/>
  </r>
  <r>
    <n v="4234"/>
    <s v="CA-2014-100223"/>
    <x v="3"/>
    <d v="2014-07-06T00:00:00"/>
    <d v="2014-07-11T00:00:00"/>
    <x v="1"/>
    <s v="LS-16945"/>
    <x v="322"/>
    <x v="1"/>
    <s v="United States"/>
    <s v="Dallas"/>
    <x v="5"/>
    <n v="75220"/>
    <x v="2"/>
    <s v="OFF-BI-10004492"/>
    <x v="1"/>
    <s v="Binders"/>
    <x v="347"/>
    <n v="6.3159999999999981"/>
    <n v="1"/>
    <n v="0.8"/>
    <n v="-10.421400000000002"/>
    <s v="Jul"/>
    <x v="10"/>
    <n v="0"/>
  </r>
  <r>
    <n v="4235"/>
    <s v="CA-2011-168823"/>
    <x v="2"/>
    <d v="2011-09-21T00:00:00"/>
    <d v="2011-09-24T00:00:00"/>
    <x v="2"/>
    <s v="MA-17560"/>
    <x v="15"/>
    <x v="2"/>
    <s v="United States"/>
    <s v="Philadelphia"/>
    <x v="9"/>
    <n v="19143"/>
    <x v="3"/>
    <s v="OFF-PA-10004000"/>
    <x v="1"/>
    <s v="Paper"/>
    <x v="203"/>
    <n v="11.352000000000002"/>
    <n v="3"/>
    <n v="0.2"/>
    <n v="4.1151"/>
    <s v="Sep"/>
    <x v="30"/>
    <n v="1"/>
  </r>
  <r>
    <n v="4236"/>
    <s v="CA-2011-168823"/>
    <x v="2"/>
    <d v="2011-09-21T00:00:00"/>
    <d v="2011-09-24T00:00:00"/>
    <x v="2"/>
    <s v="MA-17560"/>
    <x v="15"/>
    <x v="2"/>
    <s v="United States"/>
    <s v="Philadelphia"/>
    <x v="9"/>
    <n v="19143"/>
    <x v="3"/>
    <s v="OFF-LA-10004425"/>
    <x v="1"/>
    <s v="Labels"/>
    <x v="33"/>
    <n v="20.808000000000003"/>
    <n v="9"/>
    <n v="0.2"/>
    <n v="7.0226999999999995"/>
    <s v="Sep"/>
    <x v="30"/>
    <n v="0"/>
  </r>
  <r>
    <n v="4237"/>
    <s v="CA-2013-162404"/>
    <x v="0"/>
    <d v="2013-07-24T00:00:00"/>
    <d v="2013-07-28T00:00:00"/>
    <x v="1"/>
    <s v="NF-18475"/>
    <x v="739"/>
    <x v="2"/>
    <s v="United States"/>
    <s v="Rockford"/>
    <x v="10"/>
    <n v="61107"/>
    <x v="2"/>
    <s v="OFF-BI-10000948"/>
    <x v="1"/>
    <s v="Binders"/>
    <x v="1373"/>
    <n v="11.415999999999997"/>
    <n v="4"/>
    <n v="0.8"/>
    <n v="-18.836400000000005"/>
    <s v="Jul"/>
    <x v="16"/>
    <n v="1"/>
  </r>
  <r>
    <n v="4238"/>
    <s v="CA-2014-104024"/>
    <x v="3"/>
    <d v="2014-08-30T00:00:00"/>
    <d v="2014-09-04T00:00:00"/>
    <x v="0"/>
    <s v="MD-17860"/>
    <x v="550"/>
    <x v="1"/>
    <s v="United States"/>
    <s v="Philadelphia"/>
    <x v="9"/>
    <n v="19134"/>
    <x v="3"/>
    <s v="OFF-AR-10001972"/>
    <x v="1"/>
    <s v="Art"/>
    <x v="1623"/>
    <n v="9.4080000000000013"/>
    <n v="7"/>
    <n v="0.2"/>
    <n v="0.70560000000000045"/>
    <s v="Aug"/>
    <x v="43"/>
    <n v="1"/>
  </r>
  <r>
    <n v="4239"/>
    <s v="CA-2014-147144"/>
    <x v="3"/>
    <d v="2014-03-27T00:00:00"/>
    <d v="2014-03-29T00:00:00"/>
    <x v="2"/>
    <s v="MZ-17335"/>
    <x v="595"/>
    <x v="2"/>
    <s v="United States"/>
    <s v="Seattle"/>
    <x v="4"/>
    <n v="98105"/>
    <x v="1"/>
    <s v="OFF-AR-10004587"/>
    <x v="1"/>
    <s v="Art"/>
    <x v="1624"/>
    <n v="19.829999999999998"/>
    <n v="1"/>
    <n v="0"/>
    <n v="5.9489999999999981"/>
    <s v="Mar"/>
    <x v="42"/>
    <n v="1"/>
  </r>
  <r>
    <n v="4240"/>
    <s v="CA-2014-158673"/>
    <x v="3"/>
    <d v="2014-12-30T00:00:00"/>
    <d v="2015-01-05T00:00:00"/>
    <x v="1"/>
    <s v="KB-16600"/>
    <x v="33"/>
    <x v="1"/>
    <s v="United States"/>
    <s v="Grand Rapids"/>
    <x v="12"/>
    <n v="49505"/>
    <x v="2"/>
    <s v="OFF-PA-10000994"/>
    <x v="1"/>
    <s v="Paper"/>
    <x v="904"/>
    <n v="209.7"/>
    <n v="2"/>
    <n v="0"/>
    <n v="100.65599999999999"/>
    <s v="Dec"/>
    <x v="22"/>
    <n v="1"/>
  </r>
  <r>
    <n v="4241"/>
    <s v="CA-2011-133704"/>
    <x v="2"/>
    <d v="2011-09-20T00:00:00"/>
    <d v="2011-09-26T00:00:00"/>
    <x v="1"/>
    <s v="MA-17995"/>
    <x v="671"/>
    <x v="2"/>
    <s v="United States"/>
    <s v="Los Angeles"/>
    <x v="1"/>
    <n v="90004"/>
    <x v="1"/>
    <s v="OFF-AP-10001366"/>
    <x v="1"/>
    <s v="Appliances"/>
    <x v="33"/>
    <n v="43.92"/>
    <n v="4"/>
    <n v="0"/>
    <n v="11.858400000000003"/>
    <s v="Sep"/>
    <x v="30"/>
    <n v="1"/>
  </r>
  <r>
    <n v="4242"/>
    <s v="CA-2011-133704"/>
    <x v="2"/>
    <d v="2011-09-20T00:00:00"/>
    <d v="2011-09-26T00:00:00"/>
    <x v="1"/>
    <s v="MA-17995"/>
    <x v="671"/>
    <x v="2"/>
    <s v="United States"/>
    <s v="Los Angeles"/>
    <x v="1"/>
    <n v="90004"/>
    <x v="1"/>
    <s v="OFF-BI-10001636"/>
    <x v="1"/>
    <s v="Binders"/>
    <x v="668"/>
    <n v="20.231999999999999"/>
    <n v="3"/>
    <n v="0.2"/>
    <n v="6.5753999999999984"/>
    <s v="Sep"/>
    <x v="30"/>
    <n v="0"/>
  </r>
  <r>
    <n v="4243"/>
    <s v="CA-2013-159142"/>
    <x v="0"/>
    <d v="2013-04-05T00:00:00"/>
    <d v="2013-04-06T00:00:00"/>
    <x v="2"/>
    <s v="ME-17320"/>
    <x v="467"/>
    <x v="2"/>
    <s v="United States"/>
    <s v="Springfield"/>
    <x v="17"/>
    <n v="22153"/>
    <x v="0"/>
    <s v="TEC-PH-10001448"/>
    <x v="2"/>
    <s v="Phones"/>
    <x v="140"/>
    <n v="149.97"/>
    <n v="3"/>
    <n v="0"/>
    <n v="5.9987999999999815"/>
    <s v="Apr"/>
    <x v="25"/>
    <n v="1"/>
  </r>
  <r>
    <n v="4244"/>
    <s v="CA-2013-159142"/>
    <x v="0"/>
    <d v="2013-04-05T00:00:00"/>
    <d v="2013-04-06T00:00:00"/>
    <x v="2"/>
    <s v="ME-17320"/>
    <x v="467"/>
    <x v="2"/>
    <s v="United States"/>
    <s v="Springfield"/>
    <x v="17"/>
    <n v="22153"/>
    <x v="0"/>
    <s v="OFF-PA-10001776"/>
    <x v="1"/>
    <s v="Paper"/>
    <x v="1263"/>
    <n v="27.81"/>
    <n v="3"/>
    <n v="0"/>
    <n v="13.070699999999999"/>
    <s v="Apr"/>
    <x v="25"/>
    <n v="0"/>
  </r>
  <r>
    <n v="4245"/>
    <s v="CA-2011-138436"/>
    <x v="2"/>
    <d v="2011-03-26T00:00:00"/>
    <d v="2011-03-30T00:00:00"/>
    <x v="1"/>
    <s v="JD-15895"/>
    <x v="63"/>
    <x v="1"/>
    <s v="United States"/>
    <s v="Los Angeles"/>
    <x v="1"/>
    <n v="90036"/>
    <x v="1"/>
    <s v="TEC-AC-10002323"/>
    <x v="2"/>
    <s v="Accessories"/>
    <x v="175"/>
    <n v="66.300000000000011"/>
    <n v="3"/>
    <n v="0"/>
    <n v="8.6190000000000033"/>
    <s v="Mar"/>
    <x v="34"/>
    <n v="1"/>
  </r>
  <r>
    <n v="4246"/>
    <s v="CA-2014-117702"/>
    <x v="3"/>
    <d v="2014-11-29T00:00:00"/>
    <d v="2014-12-05T00:00:00"/>
    <x v="1"/>
    <s v="LS-16975"/>
    <x v="60"/>
    <x v="2"/>
    <s v="United States"/>
    <s v="Baltimore"/>
    <x v="39"/>
    <n v="21215"/>
    <x v="3"/>
    <s v="OFF-AR-10004582"/>
    <x v="1"/>
    <s v="Art"/>
    <x v="1175"/>
    <n v="1.64"/>
    <n v="1"/>
    <n v="0"/>
    <n v="0.73799999999999988"/>
    <s v="Nov"/>
    <x v="23"/>
    <n v="1"/>
  </r>
  <r>
    <n v="4247"/>
    <s v="CA-2014-117702"/>
    <x v="3"/>
    <d v="2014-11-29T00:00:00"/>
    <d v="2014-12-05T00:00:00"/>
    <x v="1"/>
    <s v="LS-16975"/>
    <x v="60"/>
    <x v="2"/>
    <s v="United States"/>
    <s v="Baltimore"/>
    <x v="39"/>
    <n v="21215"/>
    <x v="3"/>
    <s v="FUR-FU-10000576"/>
    <x v="0"/>
    <s v="Furnishings"/>
    <x v="219"/>
    <n v="1049.2"/>
    <n v="5"/>
    <n v="0"/>
    <n v="272.79200000000003"/>
    <s v="Nov"/>
    <x v="23"/>
    <n v="0"/>
  </r>
  <r>
    <n v="4248"/>
    <s v="CA-2014-117702"/>
    <x v="3"/>
    <d v="2014-11-29T00:00:00"/>
    <d v="2014-12-05T00:00:00"/>
    <x v="1"/>
    <s v="LS-16975"/>
    <x v="60"/>
    <x v="2"/>
    <s v="United States"/>
    <s v="Baltimore"/>
    <x v="39"/>
    <n v="21215"/>
    <x v="3"/>
    <s v="FUR-FU-10004270"/>
    <x v="0"/>
    <s v="Furnishings"/>
    <x v="989"/>
    <n v="20.9"/>
    <n v="5"/>
    <n v="0"/>
    <n v="7.5239999999999991"/>
    <s v="Nov"/>
    <x v="23"/>
    <n v="0"/>
  </r>
  <r>
    <n v="4249"/>
    <s v="CA-2013-157336"/>
    <x v="0"/>
    <d v="2013-12-02T00:00:00"/>
    <d v="2013-12-06T00:00:00"/>
    <x v="0"/>
    <s v="SJ-20500"/>
    <x v="81"/>
    <x v="0"/>
    <s v="United States"/>
    <s v="Fairfield"/>
    <x v="29"/>
    <n v="6824"/>
    <x v="3"/>
    <s v="OFF-BI-10004236"/>
    <x v="1"/>
    <s v="Binders"/>
    <x v="891"/>
    <n v="88.08"/>
    <n v="6"/>
    <n v="0"/>
    <n v="40.516799999999996"/>
    <s v="Dec"/>
    <x v="5"/>
    <n v="1"/>
  </r>
  <r>
    <n v="4250"/>
    <s v="CA-2013-157336"/>
    <x v="0"/>
    <d v="2013-12-02T00:00:00"/>
    <d v="2013-12-06T00:00:00"/>
    <x v="0"/>
    <s v="SJ-20500"/>
    <x v="81"/>
    <x v="0"/>
    <s v="United States"/>
    <s v="Fairfield"/>
    <x v="29"/>
    <n v="6824"/>
    <x v="3"/>
    <s v="FUR-CH-10004997"/>
    <x v="0"/>
    <s v="Chairs"/>
    <x v="494"/>
    <n v="751.92"/>
    <n v="4"/>
    <n v="0"/>
    <n v="150.38400000000001"/>
    <s v="Dec"/>
    <x v="5"/>
    <n v="0"/>
  </r>
  <r>
    <n v="4251"/>
    <s v="CA-2011-168130"/>
    <x v="2"/>
    <d v="2011-09-19T00:00:00"/>
    <d v="2011-09-19T00:00:00"/>
    <x v="3"/>
    <s v="BS-11365"/>
    <x v="740"/>
    <x v="1"/>
    <s v="United States"/>
    <s v="New York City"/>
    <x v="15"/>
    <n v="10011"/>
    <x v="3"/>
    <s v="FUR-CH-10000988"/>
    <x v="0"/>
    <s v="Chairs"/>
    <x v="1132"/>
    <n v="887.10299999999995"/>
    <n v="7"/>
    <n v="0.1"/>
    <n v="177.42059999999998"/>
    <s v="Sep"/>
    <x v="30"/>
    <n v="1"/>
  </r>
  <r>
    <n v="4252"/>
    <s v="CA-2012-155068"/>
    <x v="1"/>
    <d v="2012-10-23T00:00:00"/>
    <d v="2012-10-23T00:00:00"/>
    <x v="3"/>
    <s v="RA-19285"/>
    <x v="267"/>
    <x v="0"/>
    <s v="United States"/>
    <s v="Lakeland"/>
    <x v="2"/>
    <n v="33801"/>
    <x v="0"/>
    <s v="TEC-PH-10004897"/>
    <x v="2"/>
    <s v="Phones"/>
    <x v="1115"/>
    <n v="55.944000000000003"/>
    <n v="7"/>
    <n v="0.2"/>
    <n v="-13.286700000000002"/>
    <s v="Oct"/>
    <x v="2"/>
    <n v="1"/>
  </r>
  <r>
    <n v="4253"/>
    <s v="CA-2012-155068"/>
    <x v="1"/>
    <d v="2012-10-23T00:00:00"/>
    <d v="2012-10-23T00:00:00"/>
    <x v="3"/>
    <s v="RA-19285"/>
    <x v="267"/>
    <x v="0"/>
    <s v="United States"/>
    <s v="Lakeland"/>
    <x v="2"/>
    <n v="33801"/>
    <x v="0"/>
    <s v="OFF-AR-10002656"/>
    <x v="1"/>
    <s v="Art"/>
    <x v="157"/>
    <n v="10.688000000000001"/>
    <n v="2"/>
    <n v="0.2"/>
    <n v="2.271199999999999"/>
    <s v="Oct"/>
    <x v="2"/>
    <n v="0"/>
  </r>
  <r>
    <n v="4254"/>
    <s v="CA-2012-155068"/>
    <x v="1"/>
    <d v="2012-10-23T00:00:00"/>
    <d v="2012-10-23T00:00:00"/>
    <x v="3"/>
    <s v="RA-19285"/>
    <x v="267"/>
    <x v="0"/>
    <s v="United States"/>
    <s v="Lakeland"/>
    <x v="2"/>
    <n v="33801"/>
    <x v="0"/>
    <s v="TEC-PH-10004924"/>
    <x v="2"/>
    <s v="Phones"/>
    <x v="1156"/>
    <n v="11.824"/>
    <n v="2"/>
    <n v="0.2"/>
    <n v="1.0346000000000006"/>
    <s v="Oct"/>
    <x v="2"/>
    <n v="0"/>
  </r>
  <r>
    <n v="4255"/>
    <s v="CA-2014-163160"/>
    <x v="3"/>
    <d v="2014-10-14T00:00:00"/>
    <d v="2014-10-17T00:00:00"/>
    <x v="2"/>
    <s v="TS-21610"/>
    <x v="59"/>
    <x v="0"/>
    <s v="United States"/>
    <s v="Freeport"/>
    <x v="10"/>
    <n v="61032"/>
    <x v="2"/>
    <s v="OFF-PA-10003127"/>
    <x v="1"/>
    <s v="Paper"/>
    <x v="33"/>
    <n v="63.311999999999998"/>
    <n v="3"/>
    <n v="0.2"/>
    <n v="20.576399999999996"/>
    <s v="Oct"/>
    <x v="13"/>
    <n v="1"/>
  </r>
  <r>
    <n v="4256"/>
    <s v="CA-2014-163160"/>
    <x v="3"/>
    <d v="2014-10-14T00:00:00"/>
    <d v="2014-10-17T00:00:00"/>
    <x v="2"/>
    <s v="TS-21610"/>
    <x v="59"/>
    <x v="0"/>
    <s v="United States"/>
    <s v="Freeport"/>
    <x v="10"/>
    <n v="61032"/>
    <x v="2"/>
    <s v="OFF-BI-10000778"/>
    <x v="1"/>
    <s v="Binders"/>
    <x v="258"/>
    <n v="96.783999999999978"/>
    <n v="4"/>
    <n v="0.8"/>
    <n v="-145.17600000000002"/>
    <s v="Oct"/>
    <x v="13"/>
    <n v="0"/>
  </r>
  <r>
    <n v="4257"/>
    <s v="CA-2014-163160"/>
    <x v="3"/>
    <d v="2014-10-14T00:00:00"/>
    <d v="2014-10-17T00:00:00"/>
    <x v="2"/>
    <s v="TS-21610"/>
    <x v="59"/>
    <x v="0"/>
    <s v="United States"/>
    <s v="Freeport"/>
    <x v="10"/>
    <n v="61032"/>
    <x v="2"/>
    <s v="FUR-FU-10001424"/>
    <x v="0"/>
    <s v="Furnishings"/>
    <x v="691"/>
    <n v="10.476000000000001"/>
    <n v="3"/>
    <n v="0.6"/>
    <n v="-6.8094000000000037"/>
    <s v="Oct"/>
    <x v="13"/>
    <n v="0"/>
  </r>
  <r>
    <n v="4258"/>
    <s v="CA-2012-101924"/>
    <x v="1"/>
    <d v="2012-09-04T00:00:00"/>
    <d v="2012-09-09T00:00:00"/>
    <x v="1"/>
    <s v="KB-16585"/>
    <x v="10"/>
    <x v="1"/>
    <s v="United States"/>
    <s v="Medford"/>
    <x v="21"/>
    <n v="97504"/>
    <x v="1"/>
    <s v="OFF-BI-10000962"/>
    <x v="1"/>
    <s v="Binders"/>
    <x v="1504"/>
    <n v="9.7620000000000005"/>
    <n v="2"/>
    <n v="0.7"/>
    <n v="-6.833400000000001"/>
    <s v="Sep"/>
    <x v="11"/>
    <n v="1"/>
  </r>
  <r>
    <n v="4259"/>
    <s v="CA-2013-124793"/>
    <x v="0"/>
    <d v="2013-03-15T00:00:00"/>
    <d v="2013-03-17T00:00:00"/>
    <x v="2"/>
    <s v="MM-18280"/>
    <x v="152"/>
    <x v="1"/>
    <s v="United States"/>
    <s v="Seattle"/>
    <x v="4"/>
    <n v="98103"/>
    <x v="1"/>
    <s v="FUR-CH-10002880"/>
    <x v="0"/>
    <s v="Chairs"/>
    <x v="801"/>
    <n v="196.78399999999999"/>
    <n v="2"/>
    <n v="0.2"/>
    <n v="-22.138200000000012"/>
    <s v="Mar"/>
    <x v="17"/>
    <n v="1"/>
  </r>
  <r>
    <n v="4260"/>
    <s v="CA-2014-118367"/>
    <x v="3"/>
    <d v="2014-10-29T00:00:00"/>
    <d v="2014-11-03T00:00:00"/>
    <x v="0"/>
    <s v="LO-17170"/>
    <x v="628"/>
    <x v="1"/>
    <s v="United States"/>
    <s v="New York City"/>
    <x v="15"/>
    <n v="10035"/>
    <x v="3"/>
    <s v="OFF-EN-10004386"/>
    <x v="1"/>
    <s v="Envelopes"/>
    <x v="242"/>
    <n v="47.98"/>
    <n v="2"/>
    <n v="0"/>
    <n v="23.99"/>
    <s v="Oct"/>
    <x v="13"/>
    <n v="1"/>
  </r>
  <r>
    <n v="4261"/>
    <s v="CA-2014-164819"/>
    <x v="3"/>
    <d v="2014-10-16T00:00:00"/>
    <d v="2014-10-20T00:00:00"/>
    <x v="0"/>
    <s v="RS-19420"/>
    <x v="602"/>
    <x v="1"/>
    <s v="United States"/>
    <s v="Fairfield"/>
    <x v="29"/>
    <n v="6824"/>
    <x v="3"/>
    <s v="OFF-LA-10001045"/>
    <x v="1"/>
    <s v="Labels"/>
    <x v="701"/>
    <n v="13.049999999999999"/>
    <n v="5"/>
    <n v="0"/>
    <n v="6.0029999999999992"/>
    <s v="Oct"/>
    <x v="13"/>
    <n v="1"/>
  </r>
  <r>
    <n v="4262"/>
    <s v="CA-2014-158344"/>
    <x v="3"/>
    <d v="2014-08-08T00:00:00"/>
    <d v="2014-08-12T00:00:00"/>
    <x v="1"/>
    <s v="CC-12475"/>
    <x v="693"/>
    <x v="0"/>
    <s v="United States"/>
    <s v="Moorhead"/>
    <x v="11"/>
    <n v="56560"/>
    <x v="2"/>
    <s v="TEC-AC-10002006"/>
    <x v="2"/>
    <s v="Accessories"/>
    <x v="1078"/>
    <n v="63.96"/>
    <n v="4"/>
    <n v="0"/>
    <n v="19.827599999999997"/>
    <s v="Aug"/>
    <x v="43"/>
    <n v="1"/>
  </r>
  <r>
    <n v="4263"/>
    <s v="CA-2014-123351"/>
    <x v="3"/>
    <d v="2014-09-22T00:00:00"/>
    <d v="2014-09-26T00:00:00"/>
    <x v="1"/>
    <s v="KT-16480"/>
    <x v="409"/>
    <x v="0"/>
    <s v="United States"/>
    <s v="Columbus"/>
    <x v="32"/>
    <n v="31907"/>
    <x v="0"/>
    <s v="OFF-AP-10001242"/>
    <x v="1"/>
    <s v="Appliances"/>
    <x v="1408"/>
    <n v="80.48"/>
    <n v="1"/>
    <n v="0"/>
    <n v="24.143999999999998"/>
    <s v="Sep"/>
    <x v="15"/>
    <n v="1"/>
  </r>
  <r>
    <n v="4264"/>
    <s v="CA-2014-110429"/>
    <x v="3"/>
    <d v="2014-11-04T00:00:00"/>
    <d v="2014-11-09T00:00:00"/>
    <x v="1"/>
    <s v="DM-13015"/>
    <x v="661"/>
    <x v="0"/>
    <s v="United States"/>
    <s v="Philadelphia"/>
    <x v="9"/>
    <n v="19143"/>
    <x v="3"/>
    <s v="OFF-BI-10000216"/>
    <x v="1"/>
    <s v="Binders"/>
    <x v="1625"/>
    <n v="11.673000000000002"/>
    <n v="3"/>
    <n v="0.7"/>
    <n v="-7.782"/>
    <s v="Nov"/>
    <x v="23"/>
    <n v="1"/>
  </r>
  <r>
    <n v="4265"/>
    <s v="US-2013-131611"/>
    <x v="0"/>
    <d v="2013-11-06T00:00:00"/>
    <d v="2013-11-10T00:00:00"/>
    <x v="1"/>
    <s v="EP-13915"/>
    <x v="212"/>
    <x v="0"/>
    <s v="United States"/>
    <s v="Houston"/>
    <x v="5"/>
    <n v="77036"/>
    <x v="2"/>
    <s v="FUR-TA-10002774"/>
    <x v="0"/>
    <s v="Tables"/>
    <x v="579"/>
    <n v="863.12799999999993"/>
    <n v="8"/>
    <n v="0.3"/>
    <n v="-160.29520000000008"/>
    <s v="Nov"/>
    <x v="0"/>
    <n v="1"/>
  </r>
  <r>
    <n v="4266"/>
    <s v="US-2013-131611"/>
    <x v="0"/>
    <d v="2013-11-06T00:00:00"/>
    <d v="2013-11-10T00:00:00"/>
    <x v="1"/>
    <s v="EP-13915"/>
    <x v="212"/>
    <x v="0"/>
    <s v="United States"/>
    <s v="Houston"/>
    <x v="5"/>
    <n v="77036"/>
    <x v="2"/>
    <s v="OFF-BI-10004364"/>
    <x v="1"/>
    <s v="Binders"/>
    <x v="302"/>
    <n v="3.5639999999999992"/>
    <n v="3"/>
    <n v="0.8"/>
    <n v="-6.2370000000000019"/>
    <s v="Nov"/>
    <x v="0"/>
    <n v="0"/>
  </r>
  <r>
    <n v="4267"/>
    <s v="US-2013-131611"/>
    <x v="0"/>
    <d v="2013-11-06T00:00:00"/>
    <d v="2013-11-10T00:00:00"/>
    <x v="1"/>
    <s v="EP-13915"/>
    <x v="212"/>
    <x v="0"/>
    <s v="United States"/>
    <s v="Houston"/>
    <x v="5"/>
    <n v="77036"/>
    <x v="2"/>
    <s v="FUR-BO-10000780"/>
    <x v="0"/>
    <s v="Bookcases"/>
    <x v="1309"/>
    <n v="956.6647999999999"/>
    <n v="7"/>
    <n v="0.32"/>
    <n v="-225.09759999999991"/>
    <s v="Nov"/>
    <x v="0"/>
    <n v="0"/>
  </r>
  <r>
    <n v="4268"/>
    <s v="US-2013-131611"/>
    <x v="0"/>
    <d v="2013-11-06T00:00:00"/>
    <d v="2013-11-10T00:00:00"/>
    <x v="1"/>
    <s v="EP-13915"/>
    <x v="212"/>
    <x v="0"/>
    <s v="United States"/>
    <s v="Houston"/>
    <x v="5"/>
    <n v="77036"/>
    <x v="2"/>
    <s v="OFF-BI-10001989"/>
    <x v="1"/>
    <s v="Binders"/>
    <x v="537"/>
    <n v="12.587999999999997"/>
    <n v="3"/>
    <n v="0.8"/>
    <n v="-20.140800000000006"/>
    <s v="Nov"/>
    <x v="0"/>
    <n v="0"/>
  </r>
  <r>
    <n v="4269"/>
    <s v="US-2013-131611"/>
    <x v="0"/>
    <d v="2013-11-06T00:00:00"/>
    <d v="2013-11-10T00:00:00"/>
    <x v="1"/>
    <s v="EP-13915"/>
    <x v="212"/>
    <x v="0"/>
    <s v="United States"/>
    <s v="Houston"/>
    <x v="5"/>
    <n v="77036"/>
    <x v="2"/>
    <s v="TEC-AC-10004001"/>
    <x v="2"/>
    <s v="Accessories"/>
    <x v="1460"/>
    <n v="171.96"/>
    <n v="5"/>
    <n v="0.2"/>
    <n v="45.139500000000005"/>
    <s v="Nov"/>
    <x v="0"/>
    <n v="0"/>
  </r>
  <r>
    <n v="4270"/>
    <s v="US-2014-124821"/>
    <x v="3"/>
    <d v="2014-06-26T00:00:00"/>
    <d v="2014-06-30T00:00:00"/>
    <x v="0"/>
    <s v="AM-10705"/>
    <x v="562"/>
    <x v="0"/>
    <s v="United States"/>
    <s v="Seattle"/>
    <x v="4"/>
    <n v="98115"/>
    <x v="1"/>
    <s v="FUR-TA-10000688"/>
    <x v="0"/>
    <s v="Tables"/>
    <x v="556"/>
    <n v="871.4"/>
    <n v="4"/>
    <n v="0"/>
    <n v="148.13799999999992"/>
    <s v="Jun"/>
    <x v="27"/>
    <n v="1"/>
  </r>
  <r>
    <n v="4271"/>
    <s v="CA-2012-166975"/>
    <x v="1"/>
    <d v="2012-11-26T00:00:00"/>
    <d v="2012-11-30T00:00:00"/>
    <x v="1"/>
    <s v="SH-20635"/>
    <x v="741"/>
    <x v="1"/>
    <s v="United States"/>
    <s v="Jackson"/>
    <x v="18"/>
    <n v="38301"/>
    <x v="0"/>
    <s v="FUR-FU-10003930"/>
    <x v="0"/>
    <s v="Furnishings"/>
    <x v="1621"/>
    <n v="692.47199999999998"/>
    <n v="11"/>
    <n v="0.2"/>
    <n v="190.42980000000006"/>
    <s v="Nov"/>
    <x v="6"/>
    <n v="1"/>
  </r>
  <r>
    <n v="4272"/>
    <s v="CA-2013-123806"/>
    <x v="0"/>
    <d v="2013-11-25T00:00:00"/>
    <d v="2013-11-28T00:00:00"/>
    <x v="0"/>
    <s v="LA-16780"/>
    <x v="156"/>
    <x v="1"/>
    <s v="United States"/>
    <s v="Baltimore"/>
    <x v="39"/>
    <n v="21215"/>
    <x v="3"/>
    <s v="FUR-FU-10000965"/>
    <x v="0"/>
    <s v="Furnishings"/>
    <x v="682"/>
    <n v="207.76"/>
    <n v="4"/>
    <n v="0"/>
    <n v="85.181600000000003"/>
    <s v="Nov"/>
    <x v="0"/>
    <n v="1"/>
  </r>
  <r>
    <n v="4273"/>
    <s v="US-2014-158505"/>
    <x v="3"/>
    <d v="2014-07-22T00:00:00"/>
    <d v="2014-07-22T00:00:00"/>
    <x v="3"/>
    <s v="SF-20200"/>
    <x v="227"/>
    <x v="0"/>
    <s v="United States"/>
    <s v="Murray"/>
    <x v="7"/>
    <n v="84107"/>
    <x v="1"/>
    <s v="TEC-PH-10004071"/>
    <x v="2"/>
    <s v="Phones"/>
    <x v="1537"/>
    <n v="71.928000000000011"/>
    <n v="9"/>
    <n v="0.2"/>
    <n v="6.2936999999999976"/>
    <s v="Jul"/>
    <x v="10"/>
    <n v="1"/>
  </r>
  <r>
    <n v="4274"/>
    <s v="US-2014-158505"/>
    <x v="3"/>
    <d v="2014-07-22T00:00:00"/>
    <d v="2014-07-22T00:00:00"/>
    <x v="3"/>
    <s v="SF-20200"/>
    <x v="227"/>
    <x v="0"/>
    <s v="United States"/>
    <s v="Murray"/>
    <x v="7"/>
    <n v="84107"/>
    <x v="1"/>
    <s v="OFF-AR-10001044"/>
    <x v="1"/>
    <s v="Art"/>
    <x v="1042"/>
    <n v="25.99"/>
    <n v="1"/>
    <n v="0"/>
    <n v="7.5370999999999988"/>
    <s v="Jul"/>
    <x v="10"/>
    <n v="0"/>
  </r>
  <r>
    <n v="4275"/>
    <s v="CA-2012-142692"/>
    <x v="1"/>
    <d v="2012-10-23T00:00:00"/>
    <d v="2012-10-28T00:00:00"/>
    <x v="1"/>
    <s v="AG-10495"/>
    <x v="122"/>
    <x v="1"/>
    <s v="United States"/>
    <s v="Seattle"/>
    <x v="4"/>
    <n v="98105"/>
    <x v="1"/>
    <s v="OFF-BI-10004140"/>
    <x v="1"/>
    <s v="Binders"/>
    <x v="304"/>
    <n v="3.5920000000000005"/>
    <n v="1"/>
    <n v="0.2"/>
    <n v="1.1224999999999996"/>
    <s v="Oct"/>
    <x v="2"/>
    <n v="1"/>
  </r>
  <r>
    <n v="4276"/>
    <s v="CA-2012-123456"/>
    <x v="1"/>
    <d v="2012-07-09T00:00:00"/>
    <d v="2012-07-13T00:00:00"/>
    <x v="1"/>
    <s v="KN-16450"/>
    <x v="634"/>
    <x v="1"/>
    <s v="United States"/>
    <s v="Dallas"/>
    <x v="5"/>
    <n v="75220"/>
    <x v="2"/>
    <s v="OFF-AP-10002684"/>
    <x v="1"/>
    <s v="Appliances"/>
    <x v="165"/>
    <n v="48.631999999999991"/>
    <n v="2"/>
    <n v="0.8"/>
    <n v="-121.58000000000004"/>
    <s v="Jul"/>
    <x v="38"/>
    <n v="1"/>
  </r>
  <r>
    <n v="4277"/>
    <s v="CA-2014-151358"/>
    <x v="3"/>
    <d v="2014-08-19T00:00:00"/>
    <d v="2014-08-23T00:00:00"/>
    <x v="1"/>
    <s v="NF-18595"/>
    <x v="376"/>
    <x v="2"/>
    <s v="United States"/>
    <s v="Seattle"/>
    <x v="4"/>
    <n v="98105"/>
    <x v="1"/>
    <s v="OFF-ST-10000046"/>
    <x v="1"/>
    <s v="Storage"/>
    <x v="757"/>
    <n v="323.10000000000002"/>
    <n v="2"/>
    <n v="0"/>
    <n v="61.38900000000001"/>
    <s v="Aug"/>
    <x v="43"/>
    <n v="1"/>
  </r>
  <r>
    <n v="4278"/>
    <s v="US-2013-107440"/>
    <x v="0"/>
    <d v="2013-04-17T00:00:00"/>
    <d v="2013-04-21T00:00:00"/>
    <x v="1"/>
    <s v="BS-11365"/>
    <x v="740"/>
    <x v="1"/>
    <s v="United States"/>
    <s v="Lakewood"/>
    <x v="30"/>
    <n v="8701"/>
    <x v="3"/>
    <s v="TEC-MA-10001047"/>
    <x v="2"/>
    <s v="Machines"/>
    <x v="1626"/>
    <n v="9099.93"/>
    <n v="7"/>
    <n v="0"/>
    <n v="2365.9817999999996"/>
    <s v="Apr"/>
    <x v="25"/>
    <n v="1"/>
  </r>
  <r>
    <n v="4279"/>
    <s v="US-2013-107440"/>
    <x v="0"/>
    <d v="2013-04-17T00:00:00"/>
    <d v="2013-04-21T00:00:00"/>
    <x v="1"/>
    <s v="BS-11365"/>
    <x v="740"/>
    <x v="1"/>
    <s v="United States"/>
    <s v="Lakewood"/>
    <x v="30"/>
    <n v="8701"/>
    <x v="3"/>
    <s v="FUR-FU-10000550"/>
    <x v="0"/>
    <s v="Furnishings"/>
    <x v="1445"/>
    <n v="9.9600000000000009"/>
    <n v="2"/>
    <n v="0"/>
    <n v="3.2867999999999995"/>
    <s v="Apr"/>
    <x v="25"/>
    <n v="0"/>
  </r>
  <r>
    <n v="4280"/>
    <s v="US-2013-107440"/>
    <x v="0"/>
    <d v="2013-04-17T00:00:00"/>
    <d v="2013-04-21T00:00:00"/>
    <x v="1"/>
    <s v="BS-11365"/>
    <x v="740"/>
    <x v="1"/>
    <s v="United States"/>
    <s v="Lakewood"/>
    <x v="30"/>
    <n v="8701"/>
    <x v="3"/>
    <s v="OFF-BI-10002432"/>
    <x v="1"/>
    <s v="Binders"/>
    <x v="866"/>
    <n v="25.299999999999997"/>
    <n v="5"/>
    <n v="0"/>
    <n v="11.890999999999998"/>
    <s v="Apr"/>
    <x v="25"/>
    <n v="0"/>
  </r>
  <r>
    <n v="4281"/>
    <s v="CA-2011-166989"/>
    <x v="2"/>
    <d v="2011-11-14T00:00:00"/>
    <d v="2011-11-18T00:00:00"/>
    <x v="1"/>
    <s v="RM-19675"/>
    <x v="84"/>
    <x v="2"/>
    <s v="United States"/>
    <s v="New York City"/>
    <x v="15"/>
    <n v="10011"/>
    <x v="3"/>
    <s v="OFF-PA-10004470"/>
    <x v="1"/>
    <s v="Paper"/>
    <x v="250"/>
    <n v="11.36"/>
    <n v="2"/>
    <n v="0"/>
    <n v="5.2255999999999991"/>
    <s v="Nov"/>
    <x v="7"/>
    <n v="1"/>
  </r>
  <r>
    <n v="4282"/>
    <s v="CA-2011-166989"/>
    <x v="2"/>
    <d v="2011-11-14T00:00:00"/>
    <d v="2011-11-18T00:00:00"/>
    <x v="1"/>
    <s v="RM-19675"/>
    <x v="84"/>
    <x v="2"/>
    <s v="United States"/>
    <s v="New York City"/>
    <x v="15"/>
    <n v="10011"/>
    <x v="3"/>
    <s v="FUR-CH-10001797"/>
    <x v="0"/>
    <s v="Chairs"/>
    <x v="1441"/>
    <n v="69.263999999999996"/>
    <n v="2"/>
    <n v="0.1"/>
    <n v="14.62239999999999"/>
    <s v="Nov"/>
    <x v="7"/>
    <n v="0"/>
  </r>
  <r>
    <n v="4283"/>
    <s v="CA-2011-103100"/>
    <x v="2"/>
    <d v="2011-12-20T00:00:00"/>
    <d v="2011-12-23T00:00:00"/>
    <x v="2"/>
    <s v="AB-10105"/>
    <x v="455"/>
    <x v="0"/>
    <s v="United States"/>
    <s v="Indianapolis"/>
    <x v="14"/>
    <n v="46203"/>
    <x v="2"/>
    <s v="OFF-LA-10003720"/>
    <x v="1"/>
    <s v="Labels"/>
    <x v="1627"/>
    <n v="3.69"/>
    <n v="1"/>
    <n v="0"/>
    <n v="1.7343"/>
    <s v="Dec"/>
    <x v="20"/>
    <n v="1"/>
  </r>
  <r>
    <n v="4284"/>
    <s v="CA-2011-103100"/>
    <x v="2"/>
    <d v="2011-12-20T00:00:00"/>
    <d v="2011-12-23T00:00:00"/>
    <x v="2"/>
    <s v="AB-10105"/>
    <x v="455"/>
    <x v="0"/>
    <s v="United States"/>
    <s v="Indianapolis"/>
    <x v="14"/>
    <n v="46203"/>
    <x v="2"/>
    <s v="OFF-BI-10004600"/>
    <x v="1"/>
    <s v="Binders"/>
    <x v="1477"/>
    <n v="1103.97"/>
    <n v="3"/>
    <n v="0"/>
    <n v="496.78649999999993"/>
    <s v="Dec"/>
    <x v="20"/>
    <n v="0"/>
  </r>
  <r>
    <n v="4285"/>
    <s v="CA-2012-105690"/>
    <x v="1"/>
    <d v="2012-11-21T00:00:00"/>
    <d v="2012-11-26T00:00:00"/>
    <x v="0"/>
    <s v="CA-11965"/>
    <x v="662"/>
    <x v="1"/>
    <s v="United States"/>
    <s v="Port Arthur"/>
    <x v="5"/>
    <n v="77642"/>
    <x v="2"/>
    <s v="FUR-BO-10003965"/>
    <x v="0"/>
    <s v="Bookcases"/>
    <x v="1083"/>
    <n v="246.13279999999997"/>
    <n v="2"/>
    <n v="0.32"/>
    <n v="-76.011599999999973"/>
    <s v="Nov"/>
    <x v="6"/>
    <n v="1"/>
  </r>
  <r>
    <n v="4286"/>
    <s v="CA-2012-105690"/>
    <x v="1"/>
    <d v="2012-11-21T00:00:00"/>
    <d v="2012-11-26T00:00:00"/>
    <x v="0"/>
    <s v="CA-11965"/>
    <x v="662"/>
    <x v="1"/>
    <s v="United States"/>
    <s v="Port Arthur"/>
    <x v="5"/>
    <n v="77642"/>
    <x v="2"/>
    <s v="OFF-LA-10000240"/>
    <x v="1"/>
    <s v="Labels"/>
    <x v="2"/>
    <n v="11.696"/>
    <n v="2"/>
    <n v="0.2"/>
    <n v="3.9473999999999996"/>
    <s v="Nov"/>
    <x v="6"/>
    <n v="0"/>
  </r>
  <r>
    <n v="4287"/>
    <s v="CA-2012-105690"/>
    <x v="1"/>
    <d v="2012-11-21T00:00:00"/>
    <d v="2012-11-26T00:00:00"/>
    <x v="0"/>
    <s v="CA-11965"/>
    <x v="662"/>
    <x v="1"/>
    <s v="United States"/>
    <s v="Port Arthur"/>
    <x v="5"/>
    <n v="77642"/>
    <x v="2"/>
    <s v="TEC-CO-10001571"/>
    <x v="2"/>
    <s v="Copiers"/>
    <x v="1554"/>
    <n v="439.99200000000002"/>
    <n v="1"/>
    <n v="0.2"/>
    <n v="164.99700000000001"/>
    <s v="Nov"/>
    <x v="6"/>
    <n v="0"/>
  </r>
  <r>
    <n v="4288"/>
    <s v="CA-2014-127516"/>
    <x v="3"/>
    <d v="2014-12-29T00:00:00"/>
    <d v="2015-01-04T00:00:00"/>
    <x v="1"/>
    <s v="EH-14005"/>
    <x v="382"/>
    <x v="2"/>
    <s v="United States"/>
    <s v="Nashville"/>
    <x v="18"/>
    <n v="37211"/>
    <x v="0"/>
    <s v="OFF-ST-10000736"/>
    <x v="1"/>
    <s v="Storage"/>
    <x v="455"/>
    <n v="64.784000000000006"/>
    <n v="1"/>
    <n v="0.2"/>
    <n v="-12.956800000000005"/>
    <s v="Dec"/>
    <x v="22"/>
    <n v="1"/>
  </r>
  <r>
    <n v="4289"/>
    <s v="US-2012-117184"/>
    <x v="1"/>
    <d v="2012-05-17T00:00:00"/>
    <d v="2012-05-21T00:00:00"/>
    <x v="1"/>
    <s v="ON-18715"/>
    <x v="21"/>
    <x v="1"/>
    <s v="United States"/>
    <s v="Houston"/>
    <x v="5"/>
    <n v="77095"/>
    <x v="2"/>
    <s v="OFF-BI-10002082"/>
    <x v="1"/>
    <s v="Binders"/>
    <x v="1173"/>
    <n v="33.279999999999994"/>
    <n v="5"/>
    <n v="0.8"/>
    <n v="-49.92"/>
    <s v="May"/>
    <x v="33"/>
    <n v="1"/>
  </r>
  <r>
    <n v="4290"/>
    <s v="US-2012-117184"/>
    <x v="1"/>
    <d v="2012-05-17T00:00:00"/>
    <d v="2012-05-21T00:00:00"/>
    <x v="1"/>
    <s v="ON-18715"/>
    <x v="21"/>
    <x v="1"/>
    <s v="United States"/>
    <s v="Houston"/>
    <x v="5"/>
    <n v="77095"/>
    <x v="2"/>
    <s v="OFF-PA-10002250"/>
    <x v="1"/>
    <s v="Paper"/>
    <x v="699"/>
    <n v="14.088000000000001"/>
    <n v="3"/>
    <n v="0.2"/>
    <n v="4.9307999999999996"/>
    <s v="May"/>
    <x v="33"/>
    <n v="0"/>
  </r>
  <r>
    <n v="4291"/>
    <s v="CA-2014-102407"/>
    <x v="3"/>
    <d v="2014-12-10T00:00:00"/>
    <d v="2014-12-14T00:00:00"/>
    <x v="0"/>
    <s v="AT-10435"/>
    <x v="401"/>
    <x v="2"/>
    <s v="United States"/>
    <s v="Los Angeles"/>
    <x v="1"/>
    <n v="90004"/>
    <x v="1"/>
    <s v="OFF-AR-10000122"/>
    <x v="1"/>
    <s v="Art"/>
    <x v="308"/>
    <n v="11.16"/>
    <n v="2"/>
    <n v="0"/>
    <n v="2.7899999999999991"/>
    <s v="Dec"/>
    <x v="22"/>
    <n v="1"/>
  </r>
  <r>
    <n v="4292"/>
    <s v="CA-2014-102407"/>
    <x v="3"/>
    <d v="2014-12-10T00:00:00"/>
    <d v="2014-12-14T00:00:00"/>
    <x v="0"/>
    <s v="AT-10435"/>
    <x v="401"/>
    <x v="2"/>
    <s v="United States"/>
    <s v="Los Angeles"/>
    <x v="1"/>
    <n v="90004"/>
    <x v="1"/>
    <s v="FUR-TA-10003748"/>
    <x v="0"/>
    <s v="Tables"/>
    <x v="208"/>
    <n v="896.32799999999997"/>
    <n v="9"/>
    <n v="0.2"/>
    <n v="22.408199999999994"/>
    <s v="Dec"/>
    <x v="22"/>
    <n v="0"/>
  </r>
  <r>
    <n v="4293"/>
    <s v="CA-2014-102407"/>
    <x v="3"/>
    <d v="2014-12-10T00:00:00"/>
    <d v="2014-12-14T00:00:00"/>
    <x v="0"/>
    <s v="AT-10435"/>
    <x v="401"/>
    <x v="2"/>
    <s v="United States"/>
    <s v="Los Angeles"/>
    <x v="1"/>
    <n v="90004"/>
    <x v="1"/>
    <s v="OFF-AP-10001394"/>
    <x v="1"/>
    <s v="Appliances"/>
    <x v="1120"/>
    <n v="189"/>
    <n v="1"/>
    <n v="0"/>
    <n v="68.039999999999992"/>
    <s v="Dec"/>
    <x v="22"/>
    <n v="0"/>
  </r>
  <r>
    <n v="4294"/>
    <s v="CA-2014-130967"/>
    <x v="3"/>
    <d v="2014-03-11T00:00:00"/>
    <d v="2014-03-17T00:00:00"/>
    <x v="1"/>
    <s v="EB-13870"/>
    <x v="12"/>
    <x v="0"/>
    <s v="United States"/>
    <s v="Philadelphia"/>
    <x v="9"/>
    <n v="19140"/>
    <x v="3"/>
    <s v="TEC-PH-10004896"/>
    <x v="2"/>
    <s v="Phones"/>
    <x v="172"/>
    <n v="53.981999999999999"/>
    <n v="3"/>
    <n v="0.4"/>
    <n v="-10.796399999999995"/>
    <s v="Mar"/>
    <x v="42"/>
    <n v="1"/>
  </r>
  <r>
    <n v="4295"/>
    <s v="CA-2014-101581"/>
    <x v="3"/>
    <d v="2014-10-23T00:00:00"/>
    <d v="2014-10-28T00:00:00"/>
    <x v="1"/>
    <s v="DW-13195"/>
    <x v="694"/>
    <x v="1"/>
    <s v="United States"/>
    <s v="Redmond"/>
    <x v="21"/>
    <n v="97756"/>
    <x v="1"/>
    <s v="FUR-TA-10002607"/>
    <x v="0"/>
    <s v="Tables"/>
    <x v="221"/>
    <n v="177.22499999999999"/>
    <n v="5"/>
    <n v="0.5"/>
    <n v="-120.51299999999998"/>
    <s v="Oct"/>
    <x v="13"/>
    <n v="1"/>
  </r>
  <r>
    <n v="4296"/>
    <s v="CA-2014-169124"/>
    <x v="3"/>
    <d v="2014-07-04T00:00:00"/>
    <d v="2014-07-11T00:00:00"/>
    <x v="1"/>
    <s v="MB-17305"/>
    <x v="93"/>
    <x v="0"/>
    <s v="United States"/>
    <s v="Citrus Heights"/>
    <x v="1"/>
    <n v="95610"/>
    <x v="1"/>
    <s v="FUR-FU-10001215"/>
    <x v="0"/>
    <s v="Furnishings"/>
    <x v="1600"/>
    <n v="129.39000000000001"/>
    <n v="3"/>
    <n v="0"/>
    <n v="54.343800000000009"/>
    <s v="Jul"/>
    <x v="10"/>
    <n v="1"/>
  </r>
  <r>
    <n v="4297"/>
    <s v="CA-2014-117261"/>
    <x v="3"/>
    <d v="2014-09-05T00:00:00"/>
    <d v="2014-09-11T00:00:00"/>
    <x v="1"/>
    <s v="TH-21235"/>
    <x v="260"/>
    <x v="1"/>
    <s v="United States"/>
    <s v="Los Angeles"/>
    <x v="1"/>
    <n v="90032"/>
    <x v="1"/>
    <s v="OFF-ST-10000419"/>
    <x v="1"/>
    <s v="Storage"/>
    <x v="1015"/>
    <n v="54.32"/>
    <n v="4"/>
    <n v="0"/>
    <n v="0.54319999999999879"/>
    <s v="Sep"/>
    <x v="15"/>
    <n v="1"/>
  </r>
  <r>
    <n v="4298"/>
    <s v="CA-2014-129021"/>
    <x v="3"/>
    <d v="2014-08-24T00:00:00"/>
    <d v="2014-08-27T00:00:00"/>
    <x v="0"/>
    <s v="PO-18850"/>
    <x v="138"/>
    <x v="0"/>
    <s v="United States"/>
    <s v="Tallahassee"/>
    <x v="2"/>
    <n v="32303"/>
    <x v="0"/>
    <s v="TEC-PH-10001459"/>
    <x v="2"/>
    <s v="Phones"/>
    <x v="1438"/>
    <n v="4367.8960000000006"/>
    <n v="13"/>
    <n v="0.2"/>
    <n v="327.59220000000005"/>
    <s v="Aug"/>
    <x v="43"/>
    <n v="1"/>
  </r>
  <r>
    <n v="4299"/>
    <s v="CA-2014-129021"/>
    <x v="3"/>
    <d v="2014-08-24T00:00:00"/>
    <d v="2014-08-27T00:00:00"/>
    <x v="0"/>
    <s v="PO-18850"/>
    <x v="138"/>
    <x v="0"/>
    <s v="United States"/>
    <s v="Tallahassee"/>
    <x v="2"/>
    <n v="32303"/>
    <x v="0"/>
    <s v="OFF-PA-10000241"/>
    <x v="1"/>
    <s v="Paper"/>
    <x v="1151"/>
    <n v="49.568000000000005"/>
    <n v="2"/>
    <n v="0.2"/>
    <n v="15.489999999999997"/>
    <s v="Aug"/>
    <x v="43"/>
    <n v="0"/>
  </r>
  <r>
    <n v="4300"/>
    <s v="CA-2014-129021"/>
    <x v="3"/>
    <d v="2014-08-24T00:00:00"/>
    <d v="2014-08-27T00:00:00"/>
    <x v="0"/>
    <s v="PO-18850"/>
    <x v="138"/>
    <x v="0"/>
    <s v="United States"/>
    <s v="Tallahassee"/>
    <x v="2"/>
    <n v="32303"/>
    <x v="0"/>
    <s v="OFF-AP-10003040"/>
    <x v="1"/>
    <s v="Appliances"/>
    <x v="723"/>
    <n v="161.376"/>
    <n v="6"/>
    <n v="0.2"/>
    <n v="12.103199999999994"/>
    <s v="Aug"/>
    <x v="43"/>
    <n v="0"/>
  </r>
  <r>
    <n v="4301"/>
    <s v="CA-2014-129021"/>
    <x v="3"/>
    <d v="2014-08-24T00:00:00"/>
    <d v="2014-08-27T00:00:00"/>
    <x v="0"/>
    <s v="PO-18850"/>
    <x v="138"/>
    <x v="0"/>
    <s v="United States"/>
    <s v="Tallahassee"/>
    <x v="2"/>
    <n v="32303"/>
    <x v="0"/>
    <s v="FUR-FU-10001852"/>
    <x v="0"/>
    <s v="Furnishings"/>
    <x v="837"/>
    <n v="2.7840000000000003"/>
    <n v="2"/>
    <n v="0.2"/>
    <n v="0.41759999999999986"/>
    <s v="Aug"/>
    <x v="43"/>
    <n v="0"/>
  </r>
  <r>
    <n v="4302"/>
    <s v="CA-2014-129021"/>
    <x v="3"/>
    <d v="2014-08-24T00:00:00"/>
    <d v="2014-08-27T00:00:00"/>
    <x v="0"/>
    <s v="PO-18850"/>
    <x v="138"/>
    <x v="0"/>
    <s v="United States"/>
    <s v="Tallahassee"/>
    <x v="2"/>
    <n v="32303"/>
    <x v="0"/>
    <s v="OFF-PA-10000141"/>
    <x v="1"/>
    <s v="Paper"/>
    <x v="821"/>
    <n v="8.7200000000000006"/>
    <n v="5"/>
    <n v="0.2"/>
    <n v="2.9429999999999992"/>
    <s v="Aug"/>
    <x v="43"/>
    <n v="0"/>
  </r>
  <r>
    <n v="4303"/>
    <s v="CA-2011-123253"/>
    <x v="2"/>
    <d v="2011-08-22T00:00:00"/>
    <d v="2011-08-25T00:00:00"/>
    <x v="0"/>
    <s v="DE-13255"/>
    <x v="368"/>
    <x v="2"/>
    <s v="United States"/>
    <s v="Lakewood"/>
    <x v="24"/>
    <n v="44107"/>
    <x v="3"/>
    <s v="OFF-AR-10002804"/>
    <x v="1"/>
    <s v="Art"/>
    <x v="279"/>
    <n v="3.9119999999999999"/>
    <n v="1"/>
    <n v="0.2"/>
    <n v="1.0269000000000001"/>
    <s v="Aug"/>
    <x v="9"/>
    <n v="1"/>
  </r>
  <r>
    <n v="4304"/>
    <s v="CA-2013-121601"/>
    <x v="0"/>
    <d v="2013-10-05T00:00:00"/>
    <d v="2013-10-05T00:00:00"/>
    <x v="3"/>
    <s v="MO-17500"/>
    <x v="373"/>
    <x v="0"/>
    <s v="United States"/>
    <s v="The Colony"/>
    <x v="5"/>
    <n v="75056"/>
    <x v="2"/>
    <s v="OFF-EN-10003862"/>
    <x v="1"/>
    <s v="Envelopes"/>
    <x v="753"/>
    <n v="59.751999999999995"/>
    <n v="7"/>
    <n v="0.2"/>
    <n v="19.4194"/>
    <s v="Oct"/>
    <x v="32"/>
    <n v="1"/>
  </r>
  <r>
    <n v="4305"/>
    <s v="CA-2011-162278"/>
    <x v="2"/>
    <d v="2011-10-26T00:00:00"/>
    <d v="2011-10-30T00:00:00"/>
    <x v="0"/>
    <s v="AH-10585"/>
    <x v="738"/>
    <x v="0"/>
    <s v="United States"/>
    <s v="Seattle"/>
    <x v="4"/>
    <n v="98105"/>
    <x v="1"/>
    <s v="FUR-FU-10000448"/>
    <x v="0"/>
    <s v="Furnishings"/>
    <x v="464"/>
    <n v="63.92"/>
    <n v="4"/>
    <n v="0"/>
    <n v="3.195999999999998"/>
    <s v="Oct"/>
    <x v="18"/>
    <n v="1"/>
  </r>
  <r>
    <n v="4306"/>
    <s v="CA-2011-162278"/>
    <x v="2"/>
    <d v="2011-10-26T00:00:00"/>
    <d v="2011-10-30T00:00:00"/>
    <x v="0"/>
    <s v="AH-10585"/>
    <x v="738"/>
    <x v="0"/>
    <s v="United States"/>
    <s v="Seattle"/>
    <x v="4"/>
    <n v="98105"/>
    <x v="1"/>
    <s v="TEC-PH-10000526"/>
    <x v="2"/>
    <s v="Phones"/>
    <x v="1463"/>
    <n v="383.96000000000004"/>
    <n v="5"/>
    <n v="0.2"/>
    <n v="38.396000000000015"/>
    <s v="Oct"/>
    <x v="18"/>
    <n v="0"/>
  </r>
  <r>
    <n v="4307"/>
    <s v="CA-2013-161095"/>
    <x v="0"/>
    <d v="2013-06-29T00:00:00"/>
    <d v="2013-06-29T00:00:00"/>
    <x v="3"/>
    <s v="CS-12250"/>
    <x v="294"/>
    <x v="1"/>
    <s v="United States"/>
    <s v="Los Angeles"/>
    <x v="1"/>
    <n v="90032"/>
    <x v="1"/>
    <s v="OFF-BI-10002764"/>
    <x v="1"/>
    <s v="Binders"/>
    <x v="502"/>
    <n v="7.7520000000000007"/>
    <n v="3"/>
    <n v="0.2"/>
    <n v="2.8100999999999998"/>
    <s v="Jun"/>
    <x v="1"/>
    <n v="1"/>
  </r>
  <r>
    <n v="4308"/>
    <s v="CA-2013-161095"/>
    <x v="0"/>
    <d v="2013-06-29T00:00:00"/>
    <d v="2013-06-29T00:00:00"/>
    <x v="3"/>
    <s v="CS-12250"/>
    <x v="294"/>
    <x v="1"/>
    <s v="United States"/>
    <s v="Los Angeles"/>
    <x v="1"/>
    <n v="90032"/>
    <x v="1"/>
    <s v="OFF-BI-10001524"/>
    <x v="1"/>
    <s v="Binders"/>
    <x v="298"/>
    <n v="33.568000000000005"/>
    <n v="2"/>
    <n v="0.2"/>
    <n v="11.748799999999997"/>
    <s v="Jun"/>
    <x v="1"/>
    <n v="0"/>
  </r>
  <r>
    <n v="4309"/>
    <s v="CA-2011-125829"/>
    <x v="2"/>
    <d v="2011-11-04T00:00:00"/>
    <d v="2011-11-11T00:00:00"/>
    <x v="1"/>
    <s v="WB-21850"/>
    <x v="576"/>
    <x v="0"/>
    <s v="United States"/>
    <s v="Los Angeles"/>
    <x v="1"/>
    <n v="90045"/>
    <x v="1"/>
    <s v="TEC-PH-10001079"/>
    <x v="2"/>
    <s v="Phones"/>
    <x v="1246"/>
    <n v="666.34400000000005"/>
    <n v="7"/>
    <n v="0.2"/>
    <n v="66.634399999999971"/>
    <s v="Nov"/>
    <x v="7"/>
    <n v="1"/>
  </r>
  <r>
    <n v="4310"/>
    <s v="CA-2011-125829"/>
    <x v="2"/>
    <d v="2011-11-04T00:00:00"/>
    <d v="2011-11-11T00:00:00"/>
    <x v="1"/>
    <s v="WB-21850"/>
    <x v="576"/>
    <x v="0"/>
    <s v="United States"/>
    <s v="Los Angeles"/>
    <x v="1"/>
    <n v="90045"/>
    <x v="1"/>
    <s v="FUR-TA-10002041"/>
    <x v="0"/>
    <s v="Tables"/>
    <x v="358"/>
    <n v="573.72799999999995"/>
    <n v="4"/>
    <n v="0.2"/>
    <n v="-64.544399999999968"/>
    <s v="Nov"/>
    <x v="7"/>
    <n v="0"/>
  </r>
  <r>
    <n v="4311"/>
    <s v="CA-2011-125829"/>
    <x v="2"/>
    <d v="2011-11-04T00:00:00"/>
    <d v="2011-11-11T00:00:00"/>
    <x v="1"/>
    <s v="WB-21850"/>
    <x v="576"/>
    <x v="0"/>
    <s v="United States"/>
    <s v="Los Angeles"/>
    <x v="1"/>
    <n v="90045"/>
    <x v="1"/>
    <s v="OFF-BI-10001036"/>
    <x v="1"/>
    <s v="Binders"/>
    <x v="618"/>
    <n v="21.936000000000003"/>
    <n v="3"/>
    <n v="0.2"/>
    <n v="8.2259999999999991"/>
    <s v="Nov"/>
    <x v="7"/>
    <n v="0"/>
  </r>
  <r>
    <n v="4312"/>
    <s v="CA-2011-125829"/>
    <x v="2"/>
    <d v="2011-11-04T00:00:00"/>
    <d v="2011-11-11T00:00:00"/>
    <x v="1"/>
    <s v="WB-21850"/>
    <x v="576"/>
    <x v="0"/>
    <s v="United States"/>
    <s v="Los Angeles"/>
    <x v="1"/>
    <n v="90045"/>
    <x v="1"/>
    <s v="OFF-PA-10000223"/>
    <x v="1"/>
    <s v="Paper"/>
    <x v="1374"/>
    <n v="19.440000000000001"/>
    <n v="3"/>
    <n v="0"/>
    <n v="9.3312000000000008"/>
    <s v="Nov"/>
    <x v="7"/>
    <n v="0"/>
  </r>
  <r>
    <n v="4313"/>
    <s v="CA-2011-125829"/>
    <x v="2"/>
    <d v="2011-11-04T00:00:00"/>
    <d v="2011-11-11T00:00:00"/>
    <x v="1"/>
    <s v="WB-21850"/>
    <x v="576"/>
    <x v="0"/>
    <s v="United States"/>
    <s v="Los Angeles"/>
    <x v="1"/>
    <n v="90045"/>
    <x v="1"/>
    <s v="TEC-MA-10003246"/>
    <x v="2"/>
    <s v="Machines"/>
    <x v="1628"/>
    <n v="447.96800000000007"/>
    <n v="4"/>
    <n v="0.2"/>
    <n v="139.98999999999995"/>
    <s v="Nov"/>
    <x v="7"/>
    <n v="0"/>
  </r>
  <r>
    <n v="4314"/>
    <s v="CA-2011-123127"/>
    <x v="2"/>
    <d v="2011-09-08T00:00:00"/>
    <d v="2011-09-12T00:00:00"/>
    <x v="1"/>
    <s v="SP-20620"/>
    <x v="407"/>
    <x v="1"/>
    <s v="United States"/>
    <s v="Long Beach"/>
    <x v="15"/>
    <n v="11561"/>
    <x v="3"/>
    <s v="OFF-AP-10001962"/>
    <x v="1"/>
    <s v="Appliances"/>
    <x v="1594"/>
    <n v="16.78"/>
    <n v="2"/>
    <n v="0"/>
    <n v="4.1950000000000003"/>
    <s v="Sep"/>
    <x v="30"/>
    <n v="1"/>
  </r>
  <r>
    <n v="4315"/>
    <s v="CA-2012-115945"/>
    <x v="1"/>
    <d v="2012-06-25T00:00:00"/>
    <d v="2012-07-01T00:00:00"/>
    <x v="1"/>
    <s v="AB-10165"/>
    <x v="269"/>
    <x v="0"/>
    <s v="United States"/>
    <s v="Los Angeles"/>
    <x v="1"/>
    <n v="90045"/>
    <x v="1"/>
    <s v="OFF-AR-10004062"/>
    <x v="1"/>
    <s v="Art"/>
    <x v="33"/>
    <n v="20.96"/>
    <n v="2"/>
    <n v="0"/>
    <n v="5.24"/>
    <s v="Jun"/>
    <x v="40"/>
    <n v="1"/>
  </r>
  <r>
    <n v="4316"/>
    <s v="CA-2012-115945"/>
    <x v="1"/>
    <d v="2012-06-25T00:00:00"/>
    <d v="2012-07-01T00:00:00"/>
    <x v="1"/>
    <s v="AB-10165"/>
    <x v="269"/>
    <x v="0"/>
    <s v="United States"/>
    <s v="Los Angeles"/>
    <x v="1"/>
    <n v="90045"/>
    <x v="1"/>
    <s v="OFF-BI-10004330"/>
    <x v="1"/>
    <s v="Binders"/>
    <x v="795"/>
    <n v="88.751999999999995"/>
    <n v="3"/>
    <n v="0.2"/>
    <n v="27.734999999999996"/>
    <s v="Jun"/>
    <x v="40"/>
    <n v="0"/>
  </r>
  <r>
    <n v="4317"/>
    <s v="CA-2012-115945"/>
    <x v="1"/>
    <d v="2012-06-25T00:00:00"/>
    <d v="2012-07-01T00:00:00"/>
    <x v="1"/>
    <s v="AB-10165"/>
    <x v="269"/>
    <x v="0"/>
    <s v="United States"/>
    <s v="Los Angeles"/>
    <x v="1"/>
    <n v="90045"/>
    <x v="1"/>
    <s v="OFF-ST-10001963"/>
    <x v="1"/>
    <s v="Storage"/>
    <x v="532"/>
    <n v="304.23"/>
    <n v="3"/>
    <n v="0"/>
    <n v="9.126899999999992"/>
    <s v="Jun"/>
    <x v="40"/>
    <n v="0"/>
  </r>
  <r>
    <n v="4318"/>
    <s v="CA-2012-136735"/>
    <x v="1"/>
    <d v="2012-07-26T00:00:00"/>
    <d v="2012-08-02T00:00:00"/>
    <x v="1"/>
    <s v="HA-14920"/>
    <x v="66"/>
    <x v="0"/>
    <s v="United States"/>
    <s v="San Francisco"/>
    <x v="1"/>
    <n v="94110"/>
    <x v="1"/>
    <s v="OFF-EN-10002230"/>
    <x v="1"/>
    <s v="Envelopes"/>
    <x v="550"/>
    <n v="167.86"/>
    <n v="2"/>
    <n v="0"/>
    <n v="78.894199999999998"/>
    <s v="Jul"/>
    <x v="38"/>
    <n v="1"/>
  </r>
  <r>
    <n v="4319"/>
    <s v="US-2014-136189"/>
    <x v="3"/>
    <d v="2014-12-08T00:00:00"/>
    <d v="2014-12-12T00:00:00"/>
    <x v="1"/>
    <s v="DC-13285"/>
    <x v="290"/>
    <x v="0"/>
    <s v="United States"/>
    <s v="Richmond"/>
    <x v="17"/>
    <n v="23223"/>
    <x v="0"/>
    <s v="FUR-FU-10000175"/>
    <x v="0"/>
    <s v="Furnishings"/>
    <x v="1629"/>
    <n v="82.38"/>
    <n v="6"/>
    <n v="0"/>
    <n v="25.537799999999997"/>
    <s v="Dec"/>
    <x v="22"/>
    <n v="1"/>
  </r>
  <r>
    <n v="4320"/>
    <s v="CA-2011-152345"/>
    <x v="2"/>
    <d v="2011-12-29T00:00:00"/>
    <d v="2012-01-03T00:00:00"/>
    <x v="0"/>
    <s v="ST-20530"/>
    <x v="461"/>
    <x v="0"/>
    <s v="United States"/>
    <s v="Albuquerque"/>
    <x v="27"/>
    <n v="87105"/>
    <x v="1"/>
    <s v="TEC-PH-10004897"/>
    <x v="2"/>
    <s v="Phones"/>
    <x v="1115"/>
    <n v="23.976000000000003"/>
    <n v="3"/>
    <n v="0.2"/>
    <n v="-5.694300000000001"/>
    <s v="Dec"/>
    <x v="20"/>
    <n v="1"/>
  </r>
  <r>
    <n v="4321"/>
    <s v="CA-2011-152345"/>
    <x v="2"/>
    <d v="2011-12-29T00:00:00"/>
    <d v="2012-01-03T00:00:00"/>
    <x v="0"/>
    <s v="ST-20530"/>
    <x v="461"/>
    <x v="0"/>
    <s v="United States"/>
    <s v="Albuquerque"/>
    <x v="27"/>
    <n v="87105"/>
    <x v="1"/>
    <s v="OFF-ST-10003123"/>
    <x v="1"/>
    <s v="Storage"/>
    <x v="1268"/>
    <n v="33.29"/>
    <n v="1"/>
    <n v="0"/>
    <n v="7.9895999999999994"/>
    <s v="Dec"/>
    <x v="20"/>
    <n v="0"/>
  </r>
  <r>
    <n v="4322"/>
    <s v="US-2012-147662"/>
    <x v="1"/>
    <d v="2012-02-14T00:00:00"/>
    <d v="2012-02-19T00:00:00"/>
    <x v="1"/>
    <s v="KB-16315"/>
    <x v="41"/>
    <x v="0"/>
    <s v="United States"/>
    <s v="Akron"/>
    <x v="24"/>
    <n v="44312"/>
    <x v="3"/>
    <s v="OFF-BI-10001658"/>
    <x v="1"/>
    <s v="Binders"/>
    <x v="439"/>
    <n v="14.952000000000004"/>
    <n v="2"/>
    <n v="0.7"/>
    <n v="-11.961599999999997"/>
    <s v="Feb"/>
    <x v="36"/>
    <n v="1"/>
  </r>
  <r>
    <n v="4323"/>
    <s v="US-2012-147662"/>
    <x v="1"/>
    <d v="2012-02-14T00:00:00"/>
    <d v="2012-02-19T00:00:00"/>
    <x v="1"/>
    <s v="KB-16315"/>
    <x v="41"/>
    <x v="0"/>
    <s v="United States"/>
    <s v="Akron"/>
    <x v="24"/>
    <n v="44312"/>
    <x v="3"/>
    <s v="TEC-PH-10002834"/>
    <x v="2"/>
    <s v="Phones"/>
    <x v="1378"/>
    <n v="323.98199999999997"/>
    <n v="3"/>
    <n v="0.4"/>
    <n v="-80.995500000000021"/>
    <s v="Feb"/>
    <x v="36"/>
    <n v="0"/>
  </r>
  <r>
    <n v="4324"/>
    <s v="US-2012-147662"/>
    <x v="1"/>
    <d v="2012-02-14T00:00:00"/>
    <d v="2012-02-19T00:00:00"/>
    <x v="1"/>
    <s v="KB-16315"/>
    <x v="41"/>
    <x v="0"/>
    <s v="United States"/>
    <s v="Akron"/>
    <x v="24"/>
    <n v="44312"/>
    <x v="3"/>
    <s v="OFF-BI-10002160"/>
    <x v="1"/>
    <s v="Binders"/>
    <x v="312"/>
    <n v="2.2860000000000005"/>
    <n v="2"/>
    <n v="0.7"/>
    <n v="-1.6763999999999997"/>
    <s v="Feb"/>
    <x v="36"/>
    <n v="0"/>
  </r>
  <r>
    <n v="4325"/>
    <s v="US-2012-147662"/>
    <x v="1"/>
    <d v="2012-02-14T00:00:00"/>
    <d v="2012-02-19T00:00:00"/>
    <x v="1"/>
    <s v="KB-16315"/>
    <x v="41"/>
    <x v="0"/>
    <s v="United States"/>
    <s v="Akron"/>
    <x v="24"/>
    <n v="44312"/>
    <x v="3"/>
    <s v="OFF-AR-10004999"/>
    <x v="1"/>
    <s v="Art"/>
    <x v="864"/>
    <n v="14.352000000000002"/>
    <n v="3"/>
    <n v="0.2"/>
    <n v="0.8969999999999998"/>
    <s v="Feb"/>
    <x v="36"/>
    <n v="0"/>
  </r>
  <r>
    <n v="4326"/>
    <s v="US-2012-147662"/>
    <x v="1"/>
    <d v="2012-02-14T00:00:00"/>
    <d v="2012-02-19T00:00:00"/>
    <x v="1"/>
    <s v="KB-16315"/>
    <x v="41"/>
    <x v="0"/>
    <s v="United States"/>
    <s v="Akron"/>
    <x v="24"/>
    <n v="44312"/>
    <x v="3"/>
    <s v="TEC-AC-10003280"/>
    <x v="2"/>
    <s v="Accessories"/>
    <x v="1028"/>
    <n v="71.975999999999999"/>
    <n v="3"/>
    <n v="0.2"/>
    <n v="0.89969999999999573"/>
    <s v="Feb"/>
    <x v="36"/>
    <n v="0"/>
  </r>
  <r>
    <n v="4327"/>
    <s v="CA-2013-153346"/>
    <x v="0"/>
    <d v="2013-01-25T00:00:00"/>
    <d v="2013-01-27T00:00:00"/>
    <x v="2"/>
    <s v="TB-21355"/>
    <x v="422"/>
    <x v="1"/>
    <s v="United States"/>
    <s v="Plainfield"/>
    <x v="30"/>
    <n v="7060"/>
    <x v="3"/>
    <s v="OFF-AR-10000315"/>
    <x v="1"/>
    <s v="Art"/>
    <x v="1297"/>
    <n v="9.2099999999999991"/>
    <n v="3"/>
    <n v="0"/>
    <n v="2.3025000000000002"/>
    <s v="Jan"/>
    <x v="12"/>
    <n v="1"/>
  </r>
  <r>
    <n v="4328"/>
    <s v="CA-2013-153346"/>
    <x v="0"/>
    <d v="2013-01-25T00:00:00"/>
    <d v="2013-01-27T00:00:00"/>
    <x v="2"/>
    <s v="TB-21355"/>
    <x v="422"/>
    <x v="1"/>
    <s v="United States"/>
    <s v="Plainfield"/>
    <x v="30"/>
    <n v="7060"/>
    <x v="3"/>
    <s v="OFF-PA-10000007"/>
    <x v="1"/>
    <s v="Paper"/>
    <x v="1531"/>
    <n v="18"/>
    <n v="5"/>
    <n v="0"/>
    <n v="8.2799999999999994"/>
    <s v="Jan"/>
    <x v="12"/>
    <n v="0"/>
  </r>
  <r>
    <n v="4329"/>
    <s v="CA-2014-118360"/>
    <x v="3"/>
    <d v="2014-04-02T00:00:00"/>
    <d v="2014-04-08T00:00:00"/>
    <x v="1"/>
    <s v="JC-15775"/>
    <x v="547"/>
    <x v="0"/>
    <s v="United States"/>
    <s v="New York City"/>
    <x v="15"/>
    <n v="10011"/>
    <x v="3"/>
    <s v="OFF-PA-10000791"/>
    <x v="1"/>
    <s v="Paper"/>
    <x v="1424"/>
    <n v="42.929999999999993"/>
    <n v="9"/>
    <n v="0"/>
    <n v="19.318499999999997"/>
    <s v="Apr"/>
    <x v="4"/>
    <n v="1"/>
  </r>
  <r>
    <n v="4330"/>
    <s v="CA-2014-149853"/>
    <x v="3"/>
    <d v="2014-10-04T00:00:00"/>
    <d v="2014-10-10T00:00:00"/>
    <x v="1"/>
    <s v="PO-18850"/>
    <x v="138"/>
    <x v="0"/>
    <s v="United States"/>
    <s v="Hialeah"/>
    <x v="2"/>
    <n v="33012"/>
    <x v="0"/>
    <s v="OFF-PA-10000556"/>
    <x v="1"/>
    <s v="Paper"/>
    <x v="1630"/>
    <n v="15.552000000000003"/>
    <n v="3"/>
    <n v="0.2"/>
    <n v="5.4432"/>
    <s v="Oct"/>
    <x v="13"/>
    <n v="1"/>
  </r>
  <r>
    <n v="4331"/>
    <s v="CA-2014-149853"/>
    <x v="3"/>
    <d v="2014-10-04T00:00:00"/>
    <d v="2014-10-10T00:00:00"/>
    <x v="1"/>
    <s v="PO-18850"/>
    <x v="138"/>
    <x v="0"/>
    <s v="United States"/>
    <s v="Hialeah"/>
    <x v="2"/>
    <n v="33012"/>
    <x v="0"/>
    <s v="OFF-AP-10000804"/>
    <x v="1"/>
    <s v="Appliances"/>
    <x v="561"/>
    <n v="17.920000000000002"/>
    <n v="5"/>
    <n v="0.2"/>
    <n v="1.1200000000000001"/>
    <s v="Oct"/>
    <x v="13"/>
    <n v="0"/>
  </r>
  <r>
    <n v="4332"/>
    <s v="CA-2014-107909"/>
    <x v="3"/>
    <d v="2014-09-02T00:00:00"/>
    <d v="2014-09-07T00:00:00"/>
    <x v="1"/>
    <s v="SS-20875"/>
    <x v="286"/>
    <x v="0"/>
    <s v="United States"/>
    <s v="Redmond"/>
    <x v="4"/>
    <n v="98052"/>
    <x v="1"/>
    <s v="TEC-AC-10001998"/>
    <x v="2"/>
    <s v="Accessories"/>
    <x v="84"/>
    <n v="19.989999999999998"/>
    <n v="1"/>
    <n v="0"/>
    <n v="6.796599999999998"/>
    <s v="Sep"/>
    <x v="15"/>
    <n v="1"/>
  </r>
  <r>
    <n v="4333"/>
    <s v="CA-2014-107909"/>
    <x v="3"/>
    <d v="2014-09-02T00:00:00"/>
    <d v="2014-09-07T00:00:00"/>
    <x v="1"/>
    <s v="SS-20875"/>
    <x v="286"/>
    <x v="0"/>
    <s v="United States"/>
    <s v="Redmond"/>
    <x v="4"/>
    <n v="98052"/>
    <x v="1"/>
    <s v="OFF-BI-10003476"/>
    <x v="1"/>
    <s v="Binders"/>
    <x v="1526"/>
    <n v="22.92"/>
    <n v="5"/>
    <n v="0.2"/>
    <n v="8.0219999999999985"/>
    <s v="Sep"/>
    <x v="15"/>
    <n v="0"/>
  </r>
  <r>
    <n v="4334"/>
    <s v="CA-2012-112375"/>
    <x v="1"/>
    <d v="2012-12-21T00:00:00"/>
    <d v="2012-12-27T00:00:00"/>
    <x v="1"/>
    <s v="RD-19720"/>
    <x v="742"/>
    <x v="0"/>
    <s v="United States"/>
    <s v="Daytona Beach"/>
    <x v="2"/>
    <n v="32114"/>
    <x v="0"/>
    <s v="TEC-AC-10003237"/>
    <x v="2"/>
    <s v="Accessories"/>
    <x v="1631"/>
    <n v="50.88"/>
    <n v="6"/>
    <n v="0.2"/>
    <n v="14.628000000000005"/>
    <s v="Dec"/>
    <x v="14"/>
    <n v="1"/>
  </r>
  <r>
    <n v="4335"/>
    <s v="CA-2012-112375"/>
    <x v="1"/>
    <d v="2012-12-21T00:00:00"/>
    <d v="2012-12-27T00:00:00"/>
    <x v="1"/>
    <s v="RD-19720"/>
    <x v="742"/>
    <x v="0"/>
    <s v="United States"/>
    <s v="Daytona Beach"/>
    <x v="2"/>
    <n v="32114"/>
    <x v="0"/>
    <s v="OFF-EN-10003798"/>
    <x v="1"/>
    <s v="Envelopes"/>
    <x v="817"/>
    <n v="27.312000000000001"/>
    <n v="2"/>
    <n v="0.2"/>
    <n v="9.2178000000000004"/>
    <s v="Dec"/>
    <x v="14"/>
    <n v="0"/>
  </r>
  <r>
    <n v="4336"/>
    <s v="CA-2012-154795"/>
    <x v="1"/>
    <d v="2012-12-20T00:00:00"/>
    <d v="2012-12-24T00:00:00"/>
    <x v="1"/>
    <s v="GZ-14470"/>
    <x v="47"/>
    <x v="0"/>
    <s v="United States"/>
    <s v="Bullhead City"/>
    <x v="16"/>
    <n v="86442"/>
    <x v="1"/>
    <s v="OFF-EN-10003068"/>
    <x v="1"/>
    <s v="Envelopes"/>
    <x v="1632"/>
    <n v="7.9200000000000008"/>
    <n v="1"/>
    <n v="0.2"/>
    <n v="2.7719999999999994"/>
    <s v="Dec"/>
    <x v="14"/>
    <n v="1"/>
  </r>
  <r>
    <n v="4337"/>
    <s v="CA-2012-154795"/>
    <x v="1"/>
    <d v="2012-12-20T00:00:00"/>
    <d v="2012-12-24T00:00:00"/>
    <x v="1"/>
    <s v="GZ-14470"/>
    <x v="47"/>
    <x v="0"/>
    <s v="United States"/>
    <s v="Bullhead City"/>
    <x v="16"/>
    <n v="86442"/>
    <x v="1"/>
    <s v="FUR-FU-10002088"/>
    <x v="0"/>
    <s v="Furnishings"/>
    <x v="1084"/>
    <n v="14.368000000000002"/>
    <n v="2"/>
    <n v="0.2"/>
    <n v="3.9512"/>
    <s v="Dec"/>
    <x v="14"/>
    <n v="0"/>
  </r>
  <r>
    <n v="4338"/>
    <s v="CA-2012-125234"/>
    <x v="1"/>
    <d v="2012-11-27T00:00:00"/>
    <d v="2012-12-01T00:00:00"/>
    <x v="1"/>
    <s v="SN-20710"/>
    <x v="17"/>
    <x v="2"/>
    <s v="United States"/>
    <s v="Los Angeles"/>
    <x v="1"/>
    <n v="90049"/>
    <x v="1"/>
    <s v="TEC-AC-10000158"/>
    <x v="2"/>
    <s v="Accessories"/>
    <x v="353"/>
    <n v="107.97"/>
    <n v="3"/>
    <n v="0"/>
    <n v="22.6737"/>
    <s v="Nov"/>
    <x v="6"/>
    <n v="1"/>
  </r>
  <r>
    <n v="4339"/>
    <s v="CA-2012-125234"/>
    <x v="1"/>
    <d v="2012-11-27T00:00:00"/>
    <d v="2012-12-01T00:00:00"/>
    <x v="1"/>
    <s v="SN-20710"/>
    <x v="17"/>
    <x v="2"/>
    <s v="United States"/>
    <s v="Los Angeles"/>
    <x v="1"/>
    <n v="90049"/>
    <x v="1"/>
    <s v="OFF-PA-10000482"/>
    <x v="1"/>
    <s v="Paper"/>
    <x v="67"/>
    <n v="113.82"/>
    <n v="3"/>
    <n v="0"/>
    <n v="53.495399999999989"/>
    <s v="Nov"/>
    <x v="6"/>
    <n v="0"/>
  </r>
  <r>
    <n v="4340"/>
    <s v="CA-2014-133501"/>
    <x v="3"/>
    <d v="2014-08-28T00:00:00"/>
    <d v="2014-09-02T00:00:00"/>
    <x v="1"/>
    <s v="DK-12895"/>
    <x v="729"/>
    <x v="0"/>
    <s v="United States"/>
    <s v="Franklin"/>
    <x v="18"/>
    <n v="37064"/>
    <x v="0"/>
    <s v="OFF-PA-10004888"/>
    <x v="1"/>
    <s v="Paper"/>
    <x v="959"/>
    <n v="5.1840000000000011"/>
    <n v="1"/>
    <n v="0.2"/>
    <n v="1.8144"/>
    <s v="Aug"/>
    <x v="43"/>
    <n v="1"/>
  </r>
  <r>
    <n v="4341"/>
    <s v="US-2011-129609"/>
    <x v="2"/>
    <d v="2011-03-22T00:00:00"/>
    <d v="2011-03-22T00:00:00"/>
    <x v="3"/>
    <s v="VM-21835"/>
    <x v="718"/>
    <x v="0"/>
    <s v="United States"/>
    <s v="Portage"/>
    <x v="14"/>
    <n v="46368"/>
    <x v="2"/>
    <s v="OFF-AR-10003478"/>
    <x v="1"/>
    <s v="Art"/>
    <x v="355"/>
    <n v="16.28"/>
    <n v="2"/>
    <n v="0"/>
    <n v="6.5120000000000005"/>
    <s v="Mar"/>
    <x v="34"/>
    <n v="1"/>
  </r>
  <r>
    <n v="4342"/>
    <s v="CA-2014-130309"/>
    <x v="3"/>
    <d v="2014-12-18T00:00:00"/>
    <d v="2014-12-22T00:00:00"/>
    <x v="1"/>
    <s v="GB-14575"/>
    <x v="673"/>
    <x v="0"/>
    <s v="United States"/>
    <s v="Arlington"/>
    <x v="17"/>
    <n v="22204"/>
    <x v="0"/>
    <s v="OFF-ST-10003208"/>
    <x v="1"/>
    <s v="Storage"/>
    <x v="243"/>
    <n v="544.38"/>
    <n v="3"/>
    <n v="0"/>
    <n v="157.87019999999993"/>
    <s v="Dec"/>
    <x v="22"/>
    <n v="1"/>
  </r>
  <r>
    <n v="4343"/>
    <s v="CA-2014-105410"/>
    <x v="3"/>
    <d v="2014-03-20T00:00:00"/>
    <d v="2014-03-23T00:00:00"/>
    <x v="2"/>
    <s v="ND-18370"/>
    <x v="444"/>
    <x v="0"/>
    <s v="United States"/>
    <s v="San Francisco"/>
    <x v="1"/>
    <n v="94110"/>
    <x v="1"/>
    <s v="OFF-BI-10004970"/>
    <x v="1"/>
    <s v="Binders"/>
    <x v="908"/>
    <n v="19.824000000000002"/>
    <n v="6"/>
    <n v="0.2"/>
    <n v="6.690599999999999"/>
    <s v="Mar"/>
    <x v="42"/>
    <n v="1"/>
  </r>
  <r>
    <n v="4344"/>
    <s v="CA-2014-105410"/>
    <x v="3"/>
    <d v="2014-03-20T00:00:00"/>
    <d v="2014-03-23T00:00:00"/>
    <x v="2"/>
    <s v="ND-18370"/>
    <x v="444"/>
    <x v="0"/>
    <s v="United States"/>
    <s v="San Francisco"/>
    <x v="1"/>
    <n v="94110"/>
    <x v="1"/>
    <s v="TEC-PH-10000038"/>
    <x v="2"/>
    <s v="Phones"/>
    <x v="1056"/>
    <n v="657.50400000000002"/>
    <n v="6"/>
    <n v="0.2"/>
    <n v="-131.50080000000005"/>
    <s v="Mar"/>
    <x v="42"/>
    <n v="0"/>
  </r>
  <r>
    <n v="4345"/>
    <s v="CA-2014-105410"/>
    <x v="3"/>
    <d v="2014-03-20T00:00:00"/>
    <d v="2014-03-23T00:00:00"/>
    <x v="2"/>
    <s v="ND-18370"/>
    <x v="444"/>
    <x v="0"/>
    <s v="United States"/>
    <s v="San Francisco"/>
    <x v="1"/>
    <n v="94110"/>
    <x v="1"/>
    <s v="TEC-AC-10001552"/>
    <x v="2"/>
    <s v="Accessories"/>
    <x v="100"/>
    <n v="99.54"/>
    <n v="2"/>
    <n v="0"/>
    <n v="10.949399999999997"/>
    <s v="Mar"/>
    <x v="42"/>
    <n v="0"/>
  </r>
  <r>
    <n v="4346"/>
    <s v="CA-2014-105410"/>
    <x v="3"/>
    <d v="2014-03-20T00:00:00"/>
    <d v="2014-03-23T00:00:00"/>
    <x v="2"/>
    <s v="ND-18370"/>
    <x v="444"/>
    <x v="0"/>
    <s v="United States"/>
    <s v="San Francisco"/>
    <x v="1"/>
    <n v="94110"/>
    <x v="1"/>
    <s v="TEC-AC-10002926"/>
    <x v="2"/>
    <s v="Accessories"/>
    <x v="1114"/>
    <n v="199.96"/>
    <n v="4"/>
    <n v="0"/>
    <n v="85.982800000000012"/>
    <s v="Mar"/>
    <x v="42"/>
    <n v="0"/>
  </r>
  <r>
    <n v="4347"/>
    <s v="CA-2013-120355"/>
    <x v="0"/>
    <d v="2013-09-19T00:00:00"/>
    <d v="2013-09-26T00:00:00"/>
    <x v="1"/>
    <s v="MM-17260"/>
    <x v="570"/>
    <x v="0"/>
    <s v="United States"/>
    <s v="New Rochelle"/>
    <x v="15"/>
    <n v="10801"/>
    <x v="3"/>
    <s v="FUR-CH-10001394"/>
    <x v="0"/>
    <s v="Chairs"/>
    <x v="648"/>
    <n v="631.78200000000004"/>
    <n v="2"/>
    <n v="0.1"/>
    <n v="140.39599999999993"/>
    <s v="Sep"/>
    <x v="21"/>
    <n v="1"/>
  </r>
  <r>
    <n v="4348"/>
    <s v="CA-2013-120355"/>
    <x v="0"/>
    <d v="2013-09-19T00:00:00"/>
    <d v="2013-09-26T00:00:00"/>
    <x v="1"/>
    <s v="MM-17260"/>
    <x v="570"/>
    <x v="0"/>
    <s v="United States"/>
    <s v="New Rochelle"/>
    <x v="15"/>
    <n v="10801"/>
    <x v="3"/>
    <s v="FUR-FU-10004053"/>
    <x v="0"/>
    <s v="Furnishings"/>
    <x v="1633"/>
    <n v="60.72"/>
    <n v="3"/>
    <n v="0"/>
    <n v="26.1096"/>
    <s v="Sep"/>
    <x v="21"/>
    <n v="0"/>
  </r>
  <r>
    <n v="4349"/>
    <s v="CA-2014-169894"/>
    <x v="3"/>
    <d v="2014-11-25T00:00:00"/>
    <d v="2014-11-30T00:00:00"/>
    <x v="0"/>
    <s v="MV-17485"/>
    <x v="597"/>
    <x v="0"/>
    <s v="United States"/>
    <s v="Mesa"/>
    <x v="16"/>
    <n v="85204"/>
    <x v="1"/>
    <s v="OFF-BI-10004230"/>
    <x v="1"/>
    <s v="Binders"/>
    <x v="649"/>
    <n v="20.724000000000004"/>
    <n v="2"/>
    <n v="0.7"/>
    <n v="-15.197599999999994"/>
    <s v="Nov"/>
    <x v="23"/>
    <n v="1"/>
  </r>
  <r>
    <n v="4350"/>
    <s v="CA-2014-169894"/>
    <x v="3"/>
    <d v="2014-11-25T00:00:00"/>
    <d v="2014-11-30T00:00:00"/>
    <x v="0"/>
    <s v="MV-17485"/>
    <x v="597"/>
    <x v="0"/>
    <s v="United States"/>
    <s v="Mesa"/>
    <x v="16"/>
    <n v="85204"/>
    <x v="1"/>
    <s v="OFF-ST-10000060"/>
    <x v="1"/>
    <s v="Storage"/>
    <x v="387"/>
    <n v="415.87200000000007"/>
    <n v="8"/>
    <n v="0.2"/>
    <n v="-41.587199999999996"/>
    <s v="Nov"/>
    <x v="23"/>
    <n v="0"/>
  </r>
  <r>
    <n v="4351"/>
    <s v="US-2014-100482"/>
    <x v="3"/>
    <d v="2014-04-12T00:00:00"/>
    <d v="2014-04-16T00:00:00"/>
    <x v="1"/>
    <s v="JL-15130"/>
    <x v="691"/>
    <x v="0"/>
    <s v="United States"/>
    <s v="Lancaster"/>
    <x v="24"/>
    <n v="43130"/>
    <x v="3"/>
    <s v="OFF-ST-10001325"/>
    <x v="1"/>
    <s v="Storage"/>
    <x v="466"/>
    <n v="16.768000000000001"/>
    <n v="2"/>
    <n v="0.2"/>
    <n v="1.4672000000000001"/>
    <s v="Apr"/>
    <x v="4"/>
    <n v="1"/>
  </r>
  <r>
    <n v="4352"/>
    <s v="US-2014-100482"/>
    <x v="3"/>
    <d v="2014-04-12T00:00:00"/>
    <d v="2014-04-16T00:00:00"/>
    <x v="1"/>
    <s v="JL-15130"/>
    <x v="691"/>
    <x v="0"/>
    <s v="United States"/>
    <s v="Lancaster"/>
    <x v="24"/>
    <n v="43130"/>
    <x v="3"/>
    <s v="TEC-AC-10003441"/>
    <x v="2"/>
    <s v="Accessories"/>
    <x v="652"/>
    <n v="27.12"/>
    <n v="2"/>
    <n v="0.2"/>
    <n v="-4.7460000000000013"/>
    <s v="Apr"/>
    <x v="4"/>
    <n v="0"/>
  </r>
  <r>
    <n v="4353"/>
    <s v="CA-2014-107748"/>
    <x v="3"/>
    <d v="2014-12-11T00:00:00"/>
    <d v="2014-12-13T00:00:00"/>
    <x v="0"/>
    <s v="AG-10330"/>
    <x v="743"/>
    <x v="0"/>
    <s v="United States"/>
    <s v="Stockton"/>
    <x v="1"/>
    <n v="95207"/>
    <x v="1"/>
    <s v="TEC-PH-10003215"/>
    <x v="2"/>
    <s v="Phones"/>
    <x v="1602"/>
    <n v="95.84"/>
    <n v="4"/>
    <n v="0.2"/>
    <n v="34.741999999999997"/>
    <s v="Dec"/>
    <x v="22"/>
    <n v="1"/>
  </r>
  <r>
    <n v="4354"/>
    <s v="CA-2014-107748"/>
    <x v="3"/>
    <d v="2014-12-11T00:00:00"/>
    <d v="2014-12-13T00:00:00"/>
    <x v="0"/>
    <s v="AG-10330"/>
    <x v="743"/>
    <x v="0"/>
    <s v="United States"/>
    <s v="Stockton"/>
    <x v="1"/>
    <n v="95207"/>
    <x v="1"/>
    <s v="OFF-PA-10002005"/>
    <x v="1"/>
    <s v="Paper"/>
    <x v="505"/>
    <n v="12.96"/>
    <n v="2"/>
    <n v="0"/>
    <n v="6.2208000000000006"/>
    <s v="Dec"/>
    <x v="22"/>
    <n v="0"/>
  </r>
  <r>
    <n v="4355"/>
    <s v="CA-2014-153654"/>
    <x v="3"/>
    <d v="2014-11-25T00:00:00"/>
    <d v="2014-11-27T00:00:00"/>
    <x v="0"/>
    <s v="MD-17860"/>
    <x v="550"/>
    <x v="1"/>
    <s v="United States"/>
    <s v="Asheville"/>
    <x v="3"/>
    <n v="28806"/>
    <x v="0"/>
    <s v="OFF-BI-10004465"/>
    <x v="1"/>
    <s v="Binders"/>
    <x v="732"/>
    <n v="19.008000000000003"/>
    <n v="8"/>
    <n v="0.7"/>
    <n v="-12.671999999999997"/>
    <s v="Nov"/>
    <x v="23"/>
    <n v="1"/>
  </r>
  <r>
    <n v="4356"/>
    <s v="CA-2012-155600"/>
    <x v="1"/>
    <d v="2012-12-04T00:00:00"/>
    <d v="2012-12-07T00:00:00"/>
    <x v="0"/>
    <s v="RO-19780"/>
    <x v="197"/>
    <x v="0"/>
    <s v="United States"/>
    <s v="Clarksville"/>
    <x v="18"/>
    <n v="37042"/>
    <x v="0"/>
    <s v="OFF-BI-10000545"/>
    <x v="1"/>
    <s v="Binders"/>
    <x v="685"/>
    <n v="1598.0580000000002"/>
    <n v="7"/>
    <n v="0.7"/>
    <n v="-1065.3719999999998"/>
    <s v="Dec"/>
    <x v="14"/>
    <n v="1"/>
  </r>
  <r>
    <n v="4357"/>
    <s v="CA-2012-155600"/>
    <x v="1"/>
    <d v="2012-12-04T00:00:00"/>
    <d v="2012-12-07T00:00:00"/>
    <x v="0"/>
    <s v="RO-19780"/>
    <x v="197"/>
    <x v="0"/>
    <s v="United States"/>
    <s v="Clarksville"/>
    <x v="18"/>
    <n v="37042"/>
    <x v="0"/>
    <s v="OFF-AR-10003752"/>
    <x v="1"/>
    <s v="Art"/>
    <x v="677"/>
    <n v="36.96"/>
    <n v="4"/>
    <n v="0.2"/>
    <n v="12.011999999999999"/>
    <s v="Dec"/>
    <x v="14"/>
    <n v="0"/>
  </r>
  <r>
    <n v="4358"/>
    <s v="CA-2014-162565"/>
    <x v="3"/>
    <d v="2014-12-12T00:00:00"/>
    <d v="2014-12-12T00:00:00"/>
    <x v="3"/>
    <s v="RR-19315"/>
    <x v="625"/>
    <x v="0"/>
    <s v="United States"/>
    <s v="Aurora"/>
    <x v="10"/>
    <n v="60505"/>
    <x v="2"/>
    <s v="OFF-PA-10001937"/>
    <x v="1"/>
    <s v="Paper"/>
    <x v="286"/>
    <n v="10.368000000000002"/>
    <n v="2"/>
    <n v="0.2"/>
    <n v="3.6288"/>
    <s v="Dec"/>
    <x v="22"/>
    <n v="1"/>
  </r>
  <r>
    <n v="4359"/>
    <s v="CA-2014-162565"/>
    <x v="3"/>
    <d v="2014-12-12T00:00:00"/>
    <d v="2014-12-12T00:00:00"/>
    <x v="3"/>
    <s v="RR-19315"/>
    <x v="625"/>
    <x v="0"/>
    <s v="United States"/>
    <s v="Aurora"/>
    <x v="10"/>
    <n v="60505"/>
    <x v="2"/>
    <s v="FUR-FU-10004306"/>
    <x v="0"/>
    <s v="Furnishings"/>
    <x v="616"/>
    <n v="77.720000000000013"/>
    <n v="1"/>
    <n v="0.6"/>
    <n v="-66.061999999999998"/>
    <s v="Dec"/>
    <x v="22"/>
    <n v="0"/>
  </r>
  <r>
    <n v="4360"/>
    <s v="CA-2014-162565"/>
    <x v="3"/>
    <d v="2014-12-12T00:00:00"/>
    <d v="2014-12-12T00:00:00"/>
    <x v="3"/>
    <s v="RR-19315"/>
    <x v="625"/>
    <x v="0"/>
    <s v="United States"/>
    <s v="Aurora"/>
    <x v="10"/>
    <n v="60505"/>
    <x v="2"/>
    <s v="FUR-CH-10003973"/>
    <x v="0"/>
    <s v="Chairs"/>
    <x v="858"/>
    <n v="520.46399999999994"/>
    <n v="2"/>
    <n v="0.3"/>
    <n v="-14.870399999999961"/>
    <s v="Dec"/>
    <x v="22"/>
    <n v="0"/>
  </r>
  <r>
    <n v="4361"/>
    <s v="CA-2013-127642"/>
    <x v="0"/>
    <d v="2013-05-22T00:00:00"/>
    <d v="2013-05-24T00:00:00"/>
    <x v="2"/>
    <s v="CP-12340"/>
    <x v="291"/>
    <x v="1"/>
    <s v="United States"/>
    <s v="Warwick"/>
    <x v="34"/>
    <n v="2886"/>
    <x v="3"/>
    <s v="OFF-PA-10000565"/>
    <x v="1"/>
    <s v="Paper"/>
    <x v="33"/>
    <n v="111.96"/>
    <n v="2"/>
    <n v="0"/>
    <n v="54.860399999999998"/>
    <s v="May"/>
    <x v="35"/>
    <n v="1"/>
  </r>
  <r>
    <n v="4362"/>
    <s v="US-2014-163195"/>
    <x v="3"/>
    <d v="2014-02-18T00:00:00"/>
    <d v="2014-02-22T00:00:00"/>
    <x v="0"/>
    <s v="LL-16840"/>
    <x v="328"/>
    <x v="0"/>
    <s v="United States"/>
    <s v="Lafayette"/>
    <x v="28"/>
    <n v="70506"/>
    <x v="0"/>
    <s v="TEC-PH-10003875"/>
    <x v="2"/>
    <s v="Phones"/>
    <x v="119"/>
    <n v="29.160000000000004"/>
    <n v="3"/>
    <n v="0"/>
    <n v="8.4563999999999986"/>
    <s v="Feb"/>
    <x v="31"/>
    <n v="1"/>
  </r>
  <r>
    <n v="4363"/>
    <s v="CA-2014-111332"/>
    <x v="3"/>
    <d v="2014-05-21T00:00:00"/>
    <d v="2014-05-23T00:00:00"/>
    <x v="0"/>
    <s v="NC-18340"/>
    <x v="396"/>
    <x v="0"/>
    <s v="United States"/>
    <s v="Fargo"/>
    <x v="46"/>
    <n v="58103"/>
    <x v="2"/>
    <s v="OFF-AR-10001953"/>
    <x v="1"/>
    <s v="Art"/>
    <x v="395"/>
    <n v="131.94"/>
    <n v="3"/>
    <n v="0"/>
    <n v="35.623800000000003"/>
    <s v="May"/>
    <x v="24"/>
    <n v="1"/>
  </r>
  <r>
    <n v="4364"/>
    <s v="CA-2014-111332"/>
    <x v="3"/>
    <d v="2014-05-21T00:00:00"/>
    <d v="2014-05-23T00:00:00"/>
    <x v="0"/>
    <s v="NC-18340"/>
    <x v="396"/>
    <x v="0"/>
    <s v="United States"/>
    <s v="Fargo"/>
    <x v="46"/>
    <n v="58103"/>
    <x v="2"/>
    <s v="OFF-AR-10001374"/>
    <x v="1"/>
    <s v="Art"/>
    <x v="310"/>
    <n v="25.92"/>
    <n v="4"/>
    <n v="0"/>
    <n v="8.2943999999999996"/>
    <s v="May"/>
    <x v="24"/>
    <n v="0"/>
  </r>
  <r>
    <n v="4365"/>
    <s v="CA-2014-111332"/>
    <x v="3"/>
    <d v="2014-05-21T00:00:00"/>
    <d v="2014-05-23T00:00:00"/>
    <x v="0"/>
    <s v="NC-18340"/>
    <x v="396"/>
    <x v="0"/>
    <s v="United States"/>
    <s v="Fargo"/>
    <x v="46"/>
    <n v="58103"/>
    <x v="2"/>
    <s v="OFF-ST-10003816"/>
    <x v="1"/>
    <s v="Storage"/>
    <x v="710"/>
    <n v="704.76"/>
    <n v="4"/>
    <n v="0"/>
    <n v="162.09479999999996"/>
    <s v="May"/>
    <x v="24"/>
    <n v="0"/>
  </r>
  <r>
    <n v="4366"/>
    <s v="CA-2014-111332"/>
    <x v="3"/>
    <d v="2014-05-21T00:00:00"/>
    <d v="2014-05-23T00:00:00"/>
    <x v="0"/>
    <s v="NC-18340"/>
    <x v="396"/>
    <x v="0"/>
    <s v="United States"/>
    <s v="Fargo"/>
    <x v="46"/>
    <n v="58103"/>
    <x v="2"/>
    <s v="OFF-FA-10001843"/>
    <x v="1"/>
    <s v="Fasteners"/>
    <x v="33"/>
    <n v="7.41"/>
    <n v="3"/>
    <n v="0"/>
    <n v="3.4827000000000004"/>
    <s v="May"/>
    <x v="24"/>
    <n v="0"/>
  </r>
  <r>
    <n v="4367"/>
    <s v="CA-2014-111332"/>
    <x v="3"/>
    <d v="2014-05-21T00:00:00"/>
    <d v="2014-05-23T00:00:00"/>
    <x v="0"/>
    <s v="NC-18340"/>
    <x v="396"/>
    <x v="0"/>
    <s v="United States"/>
    <s v="Fargo"/>
    <x v="46"/>
    <n v="58103"/>
    <x v="2"/>
    <s v="OFF-AR-10000657"/>
    <x v="1"/>
    <s v="Art"/>
    <x v="1518"/>
    <n v="21.5"/>
    <n v="10"/>
    <n v="0"/>
    <n v="7.094999999999998"/>
    <s v="May"/>
    <x v="24"/>
    <n v="0"/>
  </r>
  <r>
    <n v="4368"/>
    <s v="CA-2014-117044"/>
    <x v="3"/>
    <d v="2014-09-12T00:00:00"/>
    <d v="2014-09-14T00:00:00"/>
    <x v="0"/>
    <s v="HA-14920"/>
    <x v="66"/>
    <x v="0"/>
    <s v="United States"/>
    <s v="Chicago"/>
    <x v="10"/>
    <n v="60623"/>
    <x v="2"/>
    <s v="OFF-FA-10000936"/>
    <x v="1"/>
    <s v="Fasteners"/>
    <x v="1298"/>
    <n v="10.528"/>
    <n v="4"/>
    <n v="0.2"/>
    <n v="3.2899999999999996"/>
    <s v="Sep"/>
    <x v="15"/>
    <n v="1"/>
  </r>
  <r>
    <n v="4369"/>
    <s v="CA-2014-117044"/>
    <x v="3"/>
    <d v="2014-09-12T00:00:00"/>
    <d v="2014-09-14T00:00:00"/>
    <x v="0"/>
    <s v="HA-14920"/>
    <x v="66"/>
    <x v="0"/>
    <s v="United States"/>
    <s v="Chicago"/>
    <x v="10"/>
    <n v="60623"/>
    <x v="2"/>
    <s v="OFF-PA-10003657"/>
    <x v="1"/>
    <s v="Paper"/>
    <x v="624"/>
    <n v="20.544000000000004"/>
    <n v="6"/>
    <n v="0.2"/>
    <n v="6.4199999999999964"/>
    <s v="Sep"/>
    <x v="15"/>
    <n v="0"/>
  </r>
  <r>
    <n v="4370"/>
    <s v="US-2013-165078"/>
    <x v="0"/>
    <d v="2013-11-06T00:00:00"/>
    <d v="2013-11-11T00:00:00"/>
    <x v="1"/>
    <s v="MA-17995"/>
    <x v="671"/>
    <x v="2"/>
    <s v="United States"/>
    <s v="Lawrence"/>
    <x v="14"/>
    <n v="46226"/>
    <x v="2"/>
    <s v="OFF-BI-10001989"/>
    <x v="1"/>
    <s v="Binders"/>
    <x v="537"/>
    <n v="104.9"/>
    <n v="5"/>
    <n v="0"/>
    <n v="50.351999999999997"/>
    <s v="Nov"/>
    <x v="0"/>
    <n v="1"/>
  </r>
  <r>
    <n v="4371"/>
    <s v="US-2013-165078"/>
    <x v="0"/>
    <d v="2013-11-06T00:00:00"/>
    <d v="2013-11-11T00:00:00"/>
    <x v="1"/>
    <s v="MA-17995"/>
    <x v="671"/>
    <x v="2"/>
    <s v="United States"/>
    <s v="Lawrence"/>
    <x v="14"/>
    <n v="46226"/>
    <x v="2"/>
    <s v="OFF-AR-10002987"/>
    <x v="1"/>
    <s v="Art"/>
    <x v="1553"/>
    <n v="39.68"/>
    <n v="2"/>
    <n v="0"/>
    <n v="16.268800000000002"/>
    <s v="Nov"/>
    <x v="0"/>
    <n v="0"/>
  </r>
  <r>
    <n v="4372"/>
    <s v="US-2013-165078"/>
    <x v="0"/>
    <d v="2013-11-06T00:00:00"/>
    <d v="2013-11-11T00:00:00"/>
    <x v="1"/>
    <s v="MA-17995"/>
    <x v="671"/>
    <x v="2"/>
    <s v="United States"/>
    <s v="Lawrence"/>
    <x v="14"/>
    <n v="46226"/>
    <x v="2"/>
    <s v="OFF-LA-10000414"/>
    <x v="1"/>
    <s v="Labels"/>
    <x v="1634"/>
    <n v="51.75"/>
    <n v="5"/>
    <n v="0"/>
    <n v="24.84"/>
    <s v="Nov"/>
    <x v="0"/>
    <n v="0"/>
  </r>
  <r>
    <n v="4373"/>
    <s v="US-2014-169320"/>
    <x v="3"/>
    <d v="2014-07-24T00:00:00"/>
    <d v="2014-07-26T00:00:00"/>
    <x v="0"/>
    <s v="LH-16900"/>
    <x v="23"/>
    <x v="0"/>
    <s v="United States"/>
    <s v="Elkhart"/>
    <x v="14"/>
    <n v="46514"/>
    <x v="2"/>
    <s v="OFF-AR-10003602"/>
    <x v="1"/>
    <s v="Art"/>
    <x v="239"/>
    <n v="11.68"/>
    <n v="2"/>
    <n v="0"/>
    <n v="5.4895999999999994"/>
    <s v="Jul"/>
    <x v="10"/>
    <n v="1"/>
  </r>
  <r>
    <n v="4374"/>
    <s v="US-2014-169320"/>
    <x v="3"/>
    <d v="2014-07-24T00:00:00"/>
    <d v="2014-07-26T00:00:00"/>
    <x v="0"/>
    <s v="LH-16900"/>
    <x v="23"/>
    <x v="0"/>
    <s v="United States"/>
    <s v="Elkhart"/>
    <x v="14"/>
    <n v="46514"/>
    <x v="2"/>
    <s v="TEC-AC-10002550"/>
    <x v="2"/>
    <s v="Accessories"/>
    <x v="1539"/>
    <n v="159.75"/>
    <n v="5"/>
    <n v="0"/>
    <n v="11.182499999999997"/>
    <s v="Jul"/>
    <x v="10"/>
    <n v="0"/>
  </r>
  <r>
    <n v="4375"/>
    <s v="CA-2013-158575"/>
    <x v="0"/>
    <d v="2013-11-19T00:00:00"/>
    <d v="2013-11-25T00:00:00"/>
    <x v="1"/>
    <s v="SB-20290"/>
    <x v="115"/>
    <x v="1"/>
    <s v="United States"/>
    <s v="Kent"/>
    <x v="24"/>
    <n v="44240"/>
    <x v="3"/>
    <s v="OFF-AP-10002998"/>
    <x v="1"/>
    <s v="Appliances"/>
    <x v="1635"/>
    <n v="103.96799999999999"/>
    <n v="6"/>
    <n v="0.2"/>
    <n v="16.894799999999996"/>
    <s v="Nov"/>
    <x v="0"/>
    <n v="1"/>
  </r>
  <r>
    <n v="4376"/>
    <s v="CA-2011-166954"/>
    <x v="2"/>
    <d v="2011-04-25T00:00:00"/>
    <d v="2011-04-30T00:00:00"/>
    <x v="1"/>
    <s v="BT-11305"/>
    <x v="457"/>
    <x v="2"/>
    <s v="United States"/>
    <s v="San Gabriel"/>
    <x v="1"/>
    <n v="91776"/>
    <x v="1"/>
    <s v="FUR-FU-10003708"/>
    <x v="0"/>
    <s v="Furnishings"/>
    <x v="71"/>
    <n v="303.25"/>
    <n v="5"/>
    <n v="0"/>
    <n v="63.682499999999997"/>
    <s v="Apr"/>
    <x v="41"/>
    <n v="1"/>
  </r>
  <r>
    <n v="4377"/>
    <s v="CA-2011-166954"/>
    <x v="2"/>
    <d v="2011-04-25T00:00:00"/>
    <d v="2011-04-30T00:00:00"/>
    <x v="1"/>
    <s v="BT-11305"/>
    <x v="457"/>
    <x v="2"/>
    <s v="United States"/>
    <s v="San Gabriel"/>
    <x v="1"/>
    <n v="91776"/>
    <x v="1"/>
    <s v="OFF-AP-10001391"/>
    <x v="1"/>
    <s v="Appliances"/>
    <x v="1260"/>
    <n v="270.71999999999997"/>
    <n v="3"/>
    <n v="0"/>
    <n v="78.508799999999965"/>
    <s v="Apr"/>
    <x v="41"/>
    <n v="0"/>
  </r>
  <r>
    <n v="4378"/>
    <s v="CA-2011-166954"/>
    <x v="2"/>
    <d v="2011-04-25T00:00:00"/>
    <d v="2011-04-30T00:00:00"/>
    <x v="1"/>
    <s v="BT-11305"/>
    <x v="457"/>
    <x v="2"/>
    <s v="United States"/>
    <s v="San Gabriel"/>
    <x v="1"/>
    <n v="91776"/>
    <x v="1"/>
    <s v="FUR-CH-10003973"/>
    <x v="0"/>
    <s v="Chairs"/>
    <x v="858"/>
    <n v="1487.04"/>
    <n v="5"/>
    <n v="0.2"/>
    <n v="148.70400000000006"/>
    <s v="Apr"/>
    <x v="41"/>
    <n v="0"/>
  </r>
  <r>
    <n v="4379"/>
    <s v="CA-2012-140830"/>
    <x v="1"/>
    <d v="2012-11-30T00:00:00"/>
    <d v="2012-12-02T00:00:00"/>
    <x v="0"/>
    <s v="PS-18970"/>
    <x v="28"/>
    <x v="2"/>
    <s v="United States"/>
    <s v="Henderson"/>
    <x v="0"/>
    <n v="42420"/>
    <x v="0"/>
    <s v="OFF-EN-10000461"/>
    <x v="1"/>
    <s v="Envelopes"/>
    <x v="746"/>
    <n v="17.48"/>
    <n v="2"/>
    <n v="0"/>
    <n v="8.2156000000000002"/>
    <s v="Nov"/>
    <x v="6"/>
    <n v="1"/>
  </r>
  <r>
    <n v="4380"/>
    <s v="CA-2012-140830"/>
    <x v="1"/>
    <d v="2012-11-30T00:00:00"/>
    <d v="2012-12-02T00:00:00"/>
    <x v="0"/>
    <s v="PS-18970"/>
    <x v="28"/>
    <x v="2"/>
    <s v="United States"/>
    <s v="Henderson"/>
    <x v="0"/>
    <n v="42420"/>
    <x v="0"/>
    <s v="OFF-EN-10002831"/>
    <x v="1"/>
    <s v="Envelopes"/>
    <x v="828"/>
    <n v="71.88"/>
    <n v="2"/>
    <n v="0"/>
    <n v="32.345999999999997"/>
    <s v="Nov"/>
    <x v="6"/>
    <n v="0"/>
  </r>
  <r>
    <n v="4381"/>
    <s v="CA-2012-152891"/>
    <x v="1"/>
    <d v="2012-10-25T00:00:00"/>
    <d v="2012-10-30T00:00:00"/>
    <x v="1"/>
    <s v="TB-21625"/>
    <x v="577"/>
    <x v="0"/>
    <s v="United States"/>
    <s v="San Francisco"/>
    <x v="1"/>
    <n v="94110"/>
    <x v="1"/>
    <s v="OFF-AR-10004648"/>
    <x v="1"/>
    <s v="Art"/>
    <x v="620"/>
    <n v="60.449999999999996"/>
    <n v="3"/>
    <n v="0"/>
    <n v="16.3215"/>
    <s v="Oct"/>
    <x v="2"/>
    <n v="1"/>
  </r>
  <r>
    <n v="4382"/>
    <s v="CA-2012-152891"/>
    <x v="1"/>
    <d v="2012-10-25T00:00:00"/>
    <d v="2012-10-30T00:00:00"/>
    <x v="1"/>
    <s v="TB-21625"/>
    <x v="577"/>
    <x v="0"/>
    <s v="United States"/>
    <s v="San Francisco"/>
    <x v="1"/>
    <n v="94110"/>
    <x v="1"/>
    <s v="FUR-TA-10001857"/>
    <x v="0"/>
    <s v="Tables"/>
    <x v="433"/>
    <n v="253.17599999999999"/>
    <n v="3"/>
    <n v="0.2"/>
    <n v="-31.64700000000002"/>
    <s v="Oct"/>
    <x v="2"/>
    <n v="0"/>
  </r>
  <r>
    <n v="4383"/>
    <s v="US-2012-122784"/>
    <x v="1"/>
    <d v="2012-07-20T00:00:00"/>
    <d v="2012-07-27T00:00:00"/>
    <x v="1"/>
    <s v="RA-19915"/>
    <x v="154"/>
    <x v="0"/>
    <s v="United States"/>
    <s v="Highland Park"/>
    <x v="10"/>
    <n v="60035"/>
    <x v="2"/>
    <s v="OFF-BI-10000546"/>
    <x v="1"/>
    <s v="Binders"/>
    <x v="609"/>
    <n v="2.879999999999999"/>
    <n v="5"/>
    <n v="0.8"/>
    <n v="-4.4639999999999995"/>
    <s v="Jul"/>
    <x v="38"/>
    <n v="1"/>
  </r>
  <r>
    <n v="4384"/>
    <s v="US-2012-122784"/>
    <x v="1"/>
    <d v="2012-07-20T00:00:00"/>
    <d v="2012-07-27T00:00:00"/>
    <x v="1"/>
    <s v="RA-19915"/>
    <x v="154"/>
    <x v="0"/>
    <s v="United States"/>
    <s v="Highland Park"/>
    <x v="10"/>
    <n v="60035"/>
    <x v="2"/>
    <s v="FUR-BO-10004690"/>
    <x v="0"/>
    <s v="Bookcases"/>
    <x v="1636"/>
    <n v="384.94399999999996"/>
    <n v="4"/>
    <n v="0.3"/>
    <n v="-126.48159999999999"/>
    <s v="Jul"/>
    <x v="38"/>
    <n v="0"/>
  </r>
  <r>
    <n v="4385"/>
    <s v="US-2012-122784"/>
    <x v="1"/>
    <d v="2012-07-20T00:00:00"/>
    <d v="2012-07-27T00:00:00"/>
    <x v="1"/>
    <s v="RA-19915"/>
    <x v="154"/>
    <x v="0"/>
    <s v="United States"/>
    <s v="Highland Park"/>
    <x v="10"/>
    <n v="60035"/>
    <x v="2"/>
    <s v="TEC-PH-10001557"/>
    <x v="2"/>
    <s v="Phones"/>
    <x v="658"/>
    <n v="153.584"/>
    <n v="2"/>
    <n v="0.2"/>
    <n v="13.438599999999994"/>
    <s v="Jul"/>
    <x v="38"/>
    <n v="0"/>
  </r>
  <r>
    <n v="4386"/>
    <s v="US-2012-122784"/>
    <x v="1"/>
    <d v="2012-07-20T00:00:00"/>
    <d v="2012-07-27T00:00:00"/>
    <x v="1"/>
    <s v="RA-19915"/>
    <x v="154"/>
    <x v="0"/>
    <s v="United States"/>
    <s v="Highland Park"/>
    <x v="10"/>
    <n v="60035"/>
    <x v="2"/>
    <s v="FUR-BO-10002545"/>
    <x v="0"/>
    <s v="Bookcases"/>
    <x v="37"/>
    <n v="913.43000000000006"/>
    <n v="5"/>
    <n v="0.3"/>
    <n v="-52.195999999999913"/>
    <s v="Jul"/>
    <x v="38"/>
    <n v="0"/>
  </r>
  <r>
    <n v="4387"/>
    <s v="CA-2013-156811"/>
    <x v="0"/>
    <d v="2013-10-28T00:00:00"/>
    <d v="2013-11-03T00:00:00"/>
    <x v="1"/>
    <s v="BP-11095"/>
    <x v="162"/>
    <x v="1"/>
    <s v="United States"/>
    <s v="San Francisco"/>
    <x v="1"/>
    <n v="94122"/>
    <x v="1"/>
    <s v="OFF-AP-10001366"/>
    <x v="1"/>
    <s v="Appliances"/>
    <x v="33"/>
    <n v="43.92"/>
    <n v="4"/>
    <n v="0"/>
    <n v="11.858400000000003"/>
    <s v="Oct"/>
    <x v="32"/>
    <n v="1"/>
  </r>
  <r>
    <n v="4388"/>
    <s v="CA-2013-156811"/>
    <x v="0"/>
    <d v="2013-10-28T00:00:00"/>
    <d v="2013-11-03T00:00:00"/>
    <x v="1"/>
    <s v="BP-11095"/>
    <x v="162"/>
    <x v="1"/>
    <s v="United States"/>
    <s v="San Francisco"/>
    <x v="1"/>
    <n v="94122"/>
    <x v="1"/>
    <s v="OFF-BI-10001628"/>
    <x v="1"/>
    <s v="Binders"/>
    <x v="1103"/>
    <n v="25.031999999999996"/>
    <n v="3"/>
    <n v="0.2"/>
    <n v="7.822499999999998"/>
    <s v="Oct"/>
    <x v="32"/>
    <n v="0"/>
  </r>
  <r>
    <n v="4389"/>
    <s v="CA-2014-111556"/>
    <x v="3"/>
    <d v="2014-11-21T00:00:00"/>
    <d v="2014-11-23T00:00:00"/>
    <x v="2"/>
    <s v="CD-11920"/>
    <x v="303"/>
    <x v="0"/>
    <s v="United States"/>
    <s v="New York City"/>
    <x v="15"/>
    <n v="10035"/>
    <x v="3"/>
    <s v="OFF-PA-10003651"/>
    <x v="1"/>
    <s v="Paper"/>
    <x v="646"/>
    <n v="46.76"/>
    <n v="7"/>
    <n v="0"/>
    <n v="22.444800000000001"/>
    <s v="Nov"/>
    <x v="23"/>
    <n v="1"/>
  </r>
  <r>
    <n v="4390"/>
    <s v="CA-2014-111556"/>
    <x v="3"/>
    <d v="2014-11-21T00:00:00"/>
    <d v="2014-11-23T00:00:00"/>
    <x v="2"/>
    <s v="CD-11920"/>
    <x v="303"/>
    <x v="0"/>
    <s v="United States"/>
    <s v="New York City"/>
    <x v="15"/>
    <n v="10035"/>
    <x v="3"/>
    <s v="FUR-BO-10003159"/>
    <x v="0"/>
    <s v="Bookcases"/>
    <x v="1100"/>
    <n v="183.96800000000002"/>
    <n v="2"/>
    <n v="0.2"/>
    <n v="-25.295600000000022"/>
    <s v="Nov"/>
    <x v="23"/>
    <n v="0"/>
  </r>
  <r>
    <n v="4391"/>
    <s v="CA-2014-111556"/>
    <x v="3"/>
    <d v="2014-11-21T00:00:00"/>
    <d v="2014-11-23T00:00:00"/>
    <x v="2"/>
    <s v="CD-11920"/>
    <x v="303"/>
    <x v="0"/>
    <s v="United States"/>
    <s v="New York City"/>
    <x v="15"/>
    <n v="10035"/>
    <x v="3"/>
    <s v="TEC-PH-10001459"/>
    <x v="2"/>
    <s v="Phones"/>
    <x v="1438"/>
    <n v="1259.97"/>
    <n v="3"/>
    <n v="0"/>
    <n v="327.59220000000005"/>
    <s v="Nov"/>
    <x v="23"/>
    <n v="0"/>
  </r>
  <r>
    <n v="4392"/>
    <s v="CA-2014-111556"/>
    <x v="3"/>
    <d v="2014-11-21T00:00:00"/>
    <d v="2014-11-23T00:00:00"/>
    <x v="2"/>
    <s v="CD-11920"/>
    <x v="303"/>
    <x v="0"/>
    <s v="United States"/>
    <s v="New York City"/>
    <x v="15"/>
    <n v="10035"/>
    <x v="3"/>
    <s v="OFF-AR-10004602"/>
    <x v="1"/>
    <s v="Art"/>
    <x v="1217"/>
    <n v="68.97"/>
    <n v="3"/>
    <n v="0"/>
    <n v="19.311600000000002"/>
    <s v="Nov"/>
    <x v="23"/>
    <n v="0"/>
  </r>
  <r>
    <n v="4393"/>
    <s v="CA-2013-108868"/>
    <x v="0"/>
    <d v="2013-09-09T00:00:00"/>
    <d v="2013-09-13T00:00:00"/>
    <x v="1"/>
    <s v="KB-16585"/>
    <x v="10"/>
    <x v="1"/>
    <s v="United States"/>
    <s v="Dallas"/>
    <x v="5"/>
    <n v="75081"/>
    <x v="2"/>
    <s v="OFF-AR-10001953"/>
    <x v="1"/>
    <s v="Art"/>
    <x v="395"/>
    <n v="70.367999999999995"/>
    <n v="2"/>
    <n v="0.2"/>
    <n v="6.1572000000000031"/>
    <s v="Sep"/>
    <x v="21"/>
    <n v="1"/>
  </r>
  <r>
    <n v="4394"/>
    <s v="CA-2013-108868"/>
    <x v="0"/>
    <d v="2013-09-09T00:00:00"/>
    <d v="2013-09-13T00:00:00"/>
    <x v="1"/>
    <s v="KB-16585"/>
    <x v="10"/>
    <x v="1"/>
    <s v="United States"/>
    <s v="Dallas"/>
    <x v="5"/>
    <n v="75081"/>
    <x v="2"/>
    <s v="TEC-PH-10000923"/>
    <x v="2"/>
    <s v="Phones"/>
    <x v="1225"/>
    <n v="59.960000000000008"/>
    <n v="5"/>
    <n v="0.2"/>
    <n v="21.735500000000002"/>
    <s v="Sep"/>
    <x v="21"/>
    <n v="0"/>
  </r>
  <r>
    <n v="4395"/>
    <s v="CA-2011-142965"/>
    <x v="2"/>
    <d v="2011-07-20T00:00:00"/>
    <d v="2011-07-20T00:00:00"/>
    <x v="3"/>
    <s v="SW-20245"/>
    <x v="573"/>
    <x v="0"/>
    <s v="United States"/>
    <s v="Springfield"/>
    <x v="24"/>
    <n v="45503"/>
    <x v="3"/>
    <s v="OFF-ST-10002583"/>
    <x v="1"/>
    <s v="Storage"/>
    <x v="566"/>
    <n v="25.983999999999998"/>
    <n v="1"/>
    <n v="0.2"/>
    <n v="-5.1968000000000005"/>
    <s v="Jul"/>
    <x v="39"/>
    <n v="1"/>
  </r>
  <r>
    <n v="4396"/>
    <s v="CA-2011-142965"/>
    <x v="2"/>
    <d v="2011-07-20T00:00:00"/>
    <d v="2011-07-20T00:00:00"/>
    <x v="3"/>
    <s v="SW-20245"/>
    <x v="573"/>
    <x v="0"/>
    <s v="United States"/>
    <s v="Springfield"/>
    <x v="24"/>
    <n v="45503"/>
    <x v="3"/>
    <s v="OFF-BI-10000977"/>
    <x v="1"/>
    <s v="Binders"/>
    <x v="982"/>
    <n v="27.360000000000003"/>
    <n v="3"/>
    <n v="0.7"/>
    <n v="-21.887999999999991"/>
    <s v="Jul"/>
    <x v="39"/>
    <n v="0"/>
  </r>
  <r>
    <n v="4397"/>
    <s v="CA-2013-148740"/>
    <x v="0"/>
    <d v="2013-11-16T00:00:00"/>
    <d v="2013-11-20T00:00:00"/>
    <x v="1"/>
    <s v="AH-10690"/>
    <x v="706"/>
    <x v="1"/>
    <s v="United States"/>
    <s v="San Diego"/>
    <x v="1"/>
    <n v="92024"/>
    <x v="1"/>
    <s v="TEC-PH-10002549"/>
    <x v="2"/>
    <s v="Phones"/>
    <x v="928"/>
    <n v="361.37600000000003"/>
    <n v="2"/>
    <n v="0.2"/>
    <n v="27.103200000000001"/>
    <s v="Nov"/>
    <x v="0"/>
    <n v="1"/>
  </r>
  <r>
    <n v="4398"/>
    <s v="US-2011-138758"/>
    <x v="2"/>
    <d v="2011-07-07T00:00:00"/>
    <d v="2011-07-11T00:00:00"/>
    <x v="1"/>
    <s v="JL-15835"/>
    <x v="252"/>
    <x v="0"/>
    <s v="United States"/>
    <s v="Philadelphia"/>
    <x v="9"/>
    <n v="19120"/>
    <x v="3"/>
    <s v="FUR-CH-10002880"/>
    <x v="0"/>
    <s v="Chairs"/>
    <x v="801"/>
    <n v="172.18599999999998"/>
    <n v="2"/>
    <n v="0.3"/>
    <n v="-46.736200000000011"/>
    <s v="Jul"/>
    <x v="39"/>
    <n v="1"/>
  </r>
  <r>
    <n v="4399"/>
    <s v="US-2011-138758"/>
    <x v="2"/>
    <d v="2011-07-07T00:00:00"/>
    <d v="2011-07-11T00:00:00"/>
    <x v="1"/>
    <s v="JL-15835"/>
    <x v="252"/>
    <x v="0"/>
    <s v="United States"/>
    <s v="Philadelphia"/>
    <x v="9"/>
    <n v="19120"/>
    <x v="3"/>
    <s v="FUR-FU-10003039"/>
    <x v="0"/>
    <s v="Furnishings"/>
    <x v="479"/>
    <n v="69.00800000000001"/>
    <n v="2"/>
    <n v="0.2"/>
    <n v="12.0764"/>
    <s v="Jul"/>
    <x v="39"/>
    <n v="0"/>
  </r>
  <r>
    <n v="4400"/>
    <s v="CA-2013-131737"/>
    <x v="0"/>
    <d v="2013-03-18T00:00:00"/>
    <d v="2013-03-18T00:00:00"/>
    <x v="3"/>
    <s v="GZ-14470"/>
    <x v="47"/>
    <x v="0"/>
    <s v="United States"/>
    <s v="Columbia"/>
    <x v="39"/>
    <n v="21044"/>
    <x v="3"/>
    <s v="OFF-EN-10003055"/>
    <x v="1"/>
    <s v="Envelopes"/>
    <x v="873"/>
    <n v="199.89999999999998"/>
    <n v="5"/>
    <n v="0"/>
    <n v="89.954999999999984"/>
    <s v="Mar"/>
    <x v="17"/>
    <n v="1"/>
  </r>
  <r>
    <n v="4401"/>
    <s v="CA-2013-131737"/>
    <x v="0"/>
    <d v="2013-03-18T00:00:00"/>
    <d v="2013-03-18T00:00:00"/>
    <x v="3"/>
    <s v="GZ-14470"/>
    <x v="47"/>
    <x v="0"/>
    <s v="United States"/>
    <s v="Columbia"/>
    <x v="39"/>
    <n v="21044"/>
    <x v="3"/>
    <s v="OFF-AP-10002945"/>
    <x v="1"/>
    <s v="Appliances"/>
    <x v="225"/>
    <n v="901.94999999999993"/>
    <n v="3"/>
    <n v="0"/>
    <n v="297.64349999999996"/>
    <s v="Mar"/>
    <x v="17"/>
    <n v="0"/>
  </r>
  <r>
    <n v="4402"/>
    <s v="CA-2013-131737"/>
    <x v="0"/>
    <d v="2013-03-18T00:00:00"/>
    <d v="2013-03-18T00:00:00"/>
    <x v="3"/>
    <s v="GZ-14470"/>
    <x v="47"/>
    <x v="0"/>
    <s v="United States"/>
    <s v="Columbia"/>
    <x v="39"/>
    <n v="21044"/>
    <x v="3"/>
    <s v="FUR-FU-10004306"/>
    <x v="0"/>
    <s v="Furnishings"/>
    <x v="616"/>
    <n v="971.5"/>
    <n v="5"/>
    <n v="0"/>
    <n v="252.59"/>
    <s v="Mar"/>
    <x v="17"/>
    <n v="0"/>
  </r>
  <r>
    <n v="4403"/>
    <s v="CA-2013-114538"/>
    <x v="0"/>
    <d v="2013-12-27T00:00:00"/>
    <d v="2013-12-28T00:00:00"/>
    <x v="2"/>
    <s v="RC-19825"/>
    <x v="116"/>
    <x v="0"/>
    <s v="United States"/>
    <s v="Colorado Springs"/>
    <x v="22"/>
    <n v="80906"/>
    <x v="1"/>
    <s v="OFF-AR-10002445"/>
    <x v="1"/>
    <s v="Art"/>
    <x v="1637"/>
    <n v="11.328000000000001"/>
    <n v="2"/>
    <n v="0.2"/>
    <n v="2.5488000000000004"/>
    <s v="Dec"/>
    <x v="5"/>
    <n v="1"/>
  </r>
  <r>
    <n v="4404"/>
    <s v="CA-2011-127936"/>
    <x v="2"/>
    <d v="2011-09-02T00:00:00"/>
    <d v="2011-09-04T00:00:00"/>
    <x v="2"/>
    <s v="CL-12565"/>
    <x v="52"/>
    <x v="0"/>
    <s v="United States"/>
    <s v="New York City"/>
    <x v="15"/>
    <n v="10009"/>
    <x v="3"/>
    <s v="OFF-AR-10002445"/>
    <x v="1"/>
    <s v="Art"/>
    <x v="1637"/>
    <n v="21.240000000000002"/>
    <n v="3"/>
    <n v="0"/>
    <n v="8.071200000000001"/>
    <s v="Sep"/>
    <x v="30"/>
    <n v="1"/>
  </r>
  <r>
    <n v="4405"/>
    <s v="CA-2012-164336"/>
    <x v="1"/>
    <d v="2012-07-05T00:00:00"/>
    <d v="2012-07-10T00:00:00"/>
    <x v="1"/>
    <s v="MW-18220"/>
    <x v="596"/>
    <x v="0"/>
    <s v="United States"/>
    <s v="Philadelphia"/>
    <x v="9"/>
    <n v="19140"/>
    <x v="3"/>
    <s v="TEC-AC-10002345"/>
    <x v="2"/>
    <s v="Accessories"/>
    <x v="173"/>
    <n v="34.800000000000004"/>
    <n v="3"/>
    <n v="0.2"/>
    <n v="2.1749999999999989"/>
    <s v="Jul"/>
    <x v="38"/>
    <n v="1"/>
  </r>
  <r>
    <n v="4406"/>
    <s v="CA-2012-164336"/>
    <x v="1"/>
    <d v="2012-07-05T00:00:00"/>
    <d v="2012-07-10T00:00:00"/>
    <x v="1"/>
    <s v="MW-18220"/>
    <x v="596"/>
    <x v="0"/>
    <s v="United States"/>
    <s v="Philadelphia"/>
    <x v="9"/>
    <n v="19140"/>
    <x v="3"/>
    <s v="OFF-ST-10001558"/>
    <x v="1"/>
    <s v="Storage"/>
    <x v="712"/>
    <n v="38.975999999999999"/>
    <n v="3"/>
    <n v="0.2"/>
    <n v="-2.4359999999999999"/>
    <s v="Jul"/>
    <x v="38"/>
    <n v="0"/>
  </r>
  <r>
    <n v="4407"/>
    <s v="CA-2013-100041"/>
    <x v="0"/>
    <d v="2013-11-21T00:00:00"/>
    <d v="2013-11-26T00:00:00"/>
    <x v="1"/>
    <s v="BF-10975"/>
    <x v="541"/>
    <x v="1"/>
    <s v="United States"/>
    <s v="Columbus"/>
    <x v="14"/>
    <n v="47201"/>
    <x v="2"/>
    <s v="OFF-PA-10001622"/>
    <x v="1"/>
    <s v="Paper"/>
    <x v="695"/>
    <n v="9.08"/>
    <n v="2"/>
    <n v="0"/>
    <n v="4.0859999999999994"/>
    <s v="Nov"/>
    <x v="0"/>
    <n v="1"/>
  </r>
  <r>
    <n v="4408"/>
    <s v="CA-2013-100041"/>
    <x v="0"/>
    <d v="2013-11-21T00:00:00"/>
    <d v="2013-11-26T00:00:00"/>
    <x v="1"/>
    <s v="BF-10975"/>
    <x v="541"/>
    <x v="1"/>
    <s v="United States"/>
    <s v="Columbus"/>
    <x v="14"/>
    <n v="47201"/>
    <x v="2"/>
    <s v="OFF-PA-10000418"/>
    <x v="1"/>
    <s v="Paper"/>
    <x v="961"/>
    <n v="314.54999999999995"/>
    <n v="3"/>
    <n v="0"/>
    <n v="150.98399999999998"/>
    <s v="Nov"/>
    <x v="0"/>
    <n v="0"/>
  </r>
  <r>
    <n v="4409"/>
    <s v="CA-2013-100041"/>
    <x v="0"/>
    <d v="2013-11-21T00:00:00"/>
    <d v="2013-11-26T00:00:00"/>
    <x v="1"/>
    <s v="BF-10975"/>
    <x v="541"/>
    <x v="1"/>
    <s v="United States"/>
    <s v="Columbus"/>
    <x v="14"/>
    <n v="47201"/>
    <x v="2"/>
    <s v="OFF-BI-10000343"/>
    <x v="1"/>
    <s v="Binders"/>
    <x v="184"/>
    <n v="4.91"/>
    <n v="1"/>
    <n v="0"/>
    <n v="2.3077000000000001"/>
    <s v="Nov"/>
    <x v="0"/>
    <n v="0"/>
  </r>
  <r>
    <n v="4410"/>
    <s v="US-2011-154879"/>
    <x v="2"/>
    <d v="2011-05-06T00:00:00"/>
    <d v="2011-05-11T00:00:00"/>
    <x v="1"/>
    <s v="SN-20710"/>
    <x v="17"/>
    <x v="2"/>
    <s v="United States"/>
    <s v="Los Angeles"/>
    <x v="1"/>
    <n v="90004"/>
    <x v="1"/>
    <s v="OFF-LA-10004425"/>
    <x v="1"/>
    <s v="Labels"/>
    <x v="33"/>
    <n v="5.78"/>
    <n v="2"/>
    <n v="0"/>
    <n v="2.7166000000000001"/>
    <s v="May"/>
    <x v="8"/>
    <n v="1"/>
  </r>
  <r>
    <n v="4411"/>
    <s v="US-2011-154879"/>
    <x v="2"/>
    <d v="2011-05-06T00:00:00"/>
    <d v="2011-05-11T00:00:00"/>
    <x v="1"/>
    <s v="SN-20710"/>
    <x v="17"/>
    <x v="2"/>
    <s v="United States"/>
    <s v="Los Angeles"/>
    <x v="1"/>
    <n v="90004"/>
    <x v="1"/>
    <s v="OFF-AR-10001897"/>
    <x v="1"/>
    <s v="Art"/>
    <x v="640"/>
    <n v="107.94"/>
    <n v="6"/>
    <n v="0"/>
    <n v="30.223200000000002"/>
    <s v="May"/>
    <x v="8"/>
    <n v="0"/>
  </r>
  <r>
    <n v="4412"/>
    <s v="CA-2011-130624"/>
    <x v="2"/>
    <d v="2011-06-21T00:00:00"/>
    <d v="2011-06-24T00:00:00"/>
    <x v="2"/>
    <s v="TB-21280"/>
    <x v="509"/>
    <x v="0"/>
    <s v="United States"/>
    <s v="New York City"/>
    <x v="15"/>
    <n v="10024"/>
    <x v="3"/>
    <s v="OFF-PA-10003883"/>
    <x v="1"/>
    <s v="Paper"/>
    <x v="1229"/>
    <n v="19.649999999999999"/>
    <n v="3"/>
    <n v="0"/>
    <n v="9.0389999999999997"/>
    <s v="Jun"/>
    <x v="3"/>
    <n v="1"/>
  </r>
  <r>
    <n v="4413"/>
    <s v="CA-2011-130624"/>
    <x v="2"/>
    <d v="2011-06-21T00:00:00"/>
    <d v="2011-06-24T00:00:00"/>
    <x v="2"/>
    <s v="TB-21280"/>
    <x v="509"/>
    <x v="0"/>
    <s v="United States"/>
    <s v="New York City"/>
    <x v="15"/>
    <n v="10024"/>
    <x v="3"/>
    <s v="TEC-PH-10003963"/>
    <x v="2"/>
    <s v="Phones"/>
    <x v="512"/>
    <n v="617.97"/>
    <n v="3"/>
    <n v="0"/>
    <n v="160.6722"/>
    <s v="Jun"/>
    <x v="3"/>
    <n v="0"/>
  </r>
  <r>
    <n v="4414"/>
    <s v="CA-2011-130624"/>
    <x v="2"/>
    <d v="2011-06-21T00:00:00"/>
    <d v="2011-06-24T00:00:00"/>
    <x v="2"/>
    <s v="TB-21280"/>
    <x v="509"/>
    <x v="0"/>
    <s v="United States"/>
    <s v="New York City"/>
    <x v="15"/>
    <n v="10024"/>
    <x v="3"/>
    <s v="OFF-AP-10001303"/>
    <x v="1"/>
    <s v="Appliances"/>
    <x v="925"/>
    <n v="59.699999999999996"/>
    <n v="3"/>
    <n v="0"/>
    <n v="26.864999999999995"/>
    <s v="Jun"/>
    <x v="3"/>
    <n v="0"/>
  </r>
  <r>
    <n v="4415"/>
    <s v="CA-2014-132339"/>
    <x v="3"/>
    <d v="2014-08-20T00:00:00"/>
    <d v="2014-08-24T00:00:00"/>
    <x v="1"/>
    <s v="JB-15400"/>
    <x v="80"/>
    <x v="1"/>
    <s v="United States"/>
    <s v="Lawrence"/>
    <x v="31"/>
    <n v="1841"/>
    <x v="3"/>
    <s v="OFF-BI-10003925"/>
    <x v="1"/>
    <s v="Binders"/>
    <x v="751"/>
    <n v="387.99"/>
    <n v="1"/>
    <n v="0"/>
    <n v="182.3553"/>
    <s v="Aug"/>
    <x v="43"/>
    <n v="1"/>
  </r>
  <r>
    <n v="4416"/>
    <s v="CA-2011-153983"/>
    <x v="2"/>
    <d v="2011-11-29T00:00:00"/>
    <d v="2011-12-06T00:00:00"/>
    <x v="1"/>
    <s v="AH-10210"/>
    <x v="117"/>
    <x v="0"/>
    <s v="United States"/>
    <s v="San Francisco"/>
    <x v="1"/>
    <n v="94122"/>
    <x v="1"/>
    <s v="TEC-PH-10004586"/>
    <x v="2"/>
    <s v="Phones"/>
    <x v="890"/>
    <n v="575.91999999999996"/>
    <n v="2"/>
    <n v="0.2"/>
    <n v="71.989999999999981"/>
    <s v="Nov"/>
    <x v="7"/>
    <n v="1"/>
  </r>
  <r>
    <n v="4417"/>
    <s v="CA-2011-153983"/>
    <x v="2"/>
    <d v="2011-11-29T00:00:00"/>
    <d v="2011-12-06T00:00:00"/>
    <x v="1"/>
    <s v="AH-10210"/>
    <x v="117"/>
    <x v="0"/>
    <s v="United States"/>
    <s v="San Francisco"/>
    <x v="1"/>
    <n v="94122"/>
    <x v="1"/>
    <s v="OFF-FA-10003495"/>
    <x v="1"/>
    <s v="Fasteners"/>
    <x v="33"/>
    <n v="30.4"/>
    <n v="5"/>
    <n v="0"/>
    <n v="15.2"/>
    <s v="Nov"/>
    <x v="7"/>
    <n v="0"/>
  </r>
  <r>
    <n v="4418"/>
    <s v="CA-2014-112900"/>
    <x v="3"/>
    <d v="2014-04-10T00:00:00"/>
    <d v="2014-04-13T00:00:00"/>
    <x v="0"/>
    <s v="KL-16645"/>
    <x v="107"/>
    <x v="0"/>
    <s v="United States"/>
    <s v="Detroit"/>
    <x v="12"/>
    <n v="48205"/>
    <x v="2"/>
    <s v="OFF-BI-10002867"/>
    <x v="1"/>
    <s v="Binders"/>
    <x v="963"/>
    <n v="478.24"/>
    <n v="8"/>
    <n v="0"/>
    <n v="219.99039999999997"/>
    <s v="Apr"/>
    <x v="4"/>
    <n v="1"/>
  </r>
  <r>
    <n v="4419"/>
    <s v="CA-2011-160157"/>
    <x v="2"/>
    <d v="2011-12-20T00:00:00"/>
    <d v="2011-12-27T00:00:00"/>
    <x v="1"/>
    <s v="MH-17455"/>
    <x v="708"/>
    <x v="0"/>
    <s v="United States"/>
    <s v="Hamilton"/>
    <x v="24"/>
    <n v="45011"/>
    <x v="3"/>
    <s v="FUR-FU-10003773"/>
    <x v="0"/>
    <s v="Furnishings"/>
    <x v="125"/>
    <n v="190.84800000000001"/>
    <n v="3"/>
    <n v="0.2"/>
    <n v="-21.470400000000026"/>
    <s v="Dec"/>
    <x v="20"/>
    <n v="1"/>
  </r>
  <r>
    <n v="4420"/>
    <s v="CA-2011-139633"/>
    <x v="2"/>
    <d v="2011-12-17T00:00:00"/>
    <d v="2011-12-24T00:00:00"/>
    <x v="1"/>
    <s v="EC-14050"/>
    <x v="685"/>
    <x v="0"/>
    <s v="United States"/>
    <s v="Columbus"/>
    <x v="24"/>
    <n v="43229"/>
    <x v="3"/>
    <s v="OFF-BI-10002954"/>
    <x v="1"/>
    <s v="Binders"/>
    <x v="1179"/>
    <n v="5.4840000000000009"/>
    <n v="4"/>
    <n v="0.7"/>
    <n v="-4.0215999999999994"/>
    <s v="Dec"/>
    <x v="20"/>
    <n v="1"/>
  </r>
  <r>
    <n v="4421"/>
    <s v="CA-2012-163090"/>
    <x v="1"/>
    <d v="2012-11-17T00:00:00"/>
    <d v="2012-11-21T00:00:00"/>
    <x v="0"/>
    <s v="GH-14665"/>
    <x v="348"/>
    <x v="0"/>
    <s v="United States"/>
    <s v="Chicago"/>
    <x v="10"/>
    <n v="60610"/>
    <x v="2"/>
    <s v="OFF-SU-10002537"/>
    <x v="1"/>
    <s v="Supplies"/>
    <x v="676"/>
    <n v="40.92"/>
    <n v="5"/>
    <n v="0.2"/>
    <n v="3.0690000000000026"/>
    <s v="Nov"/>
    <x v="6"/>
    <n v="1"/>
  </r>
  <r>
    <n v="4422"/>
    <s v="CA-2011-117016"/>
    <x v="2"/>
    <d v="2011-03-04T00:00:00"/>
    <d v="2011-03-09T00:00:00"/>
    <x v="1"/>
    <s v="SC-20095"/>
    <x v="183"/>
    <x v="0"/>
    <s v="United States"/>
    <s v="Margate"/>
    <x v="2"/>
    <n v="33063"/>
    <x v="0"/>
    <s v="OFF-AR-10001374"/>
    <x v="1"/>
    <s v="Art"/>
    <x v="310"/>
    <n v="15.552000000000003"/>
    <n v="3"/>
    <n v="0.2"/>
    <n v="2.3327999999999989"/>
    <s v="Mar"/>
    <x v="34"/>
    <n v="1"/>
  </r>
  <r>
    <n v="4423"/>
    <s v="CA-2014-159464"/>
    <x v="3"/>
    <d v="2014-05-19T00:00:00"/>
    <d v="2014-05-20T00:00:00"/>
    <x v="2"/>
    <s v="TB-21355"/>
    <x v="422"/>
    <x v="1"/>
    <s v="United States"/>
    <s v="Sandy Springs"/>
    <x v="32"/>
    <n v="30328"/>
    <x v="0"/>
    <s v="OFF-AP-10001492"/>
    <x v="1"/>
    <s v="Appliances"/>
    <x v="22"/>
    <n v="17.239999999999998"/>
    <n v="2"/>
    <n v="0"/>
    <n v="4.4824000000000002"/>
    <s v="May"/>
    <x v="24"/>
    <n v="1"/>
  </r>
  <r>
    <n v="4424"/>
    <s v="CA-2014-159464"/>
    <x v="3"/>
    <d v="2014-05-19T00:00:00"/>
    <d v="2014-05-20T00:00:00"/>
    <x v="2"/>
    <s v="TB-21355"/>
    <x v="422"/>
    <x v="1"/>
    <s v="United States"/>
    <s v="Sandy Springs"/>
    <x v="32"/>
    <n v="30328"/>
    <x v="0"/>
    <s v="FUR-BO-10003546"/>
    <x v="0"/>
    <s v="Bookcases"/>
    <x v="1638"/>
    <n v="302.94"/>
    <n v="3"/>
    <n v="0"/>
    <n v="75.735000000000014"/>
    <s v="May"/>
    <x v="24"/>
    <n v="0"/>
  </r>
  <r>
    <n v="4425"/>
    <s v="CA-2014-159464"/>
    <x v="3"/>
    <d v="2014-05-19T00:00:00"/>
    <d v="2014-05-20T00:00:00"/>
    <x v="2"/>
    <s v="TB-21355"/>
    <x v="422"/>
    <x v="1"/>
    <s v="United States"/>
    <s v="Sandy Springs"/>
    <x v="32"/>
    <n v="30328"/>
    <x v="0"/>
    <s v="TEC-PH-10002185"/>
    <x v="2"/>
    <s v="Phones"/>
    <x v="1072"/>
    <n v="34.75"/>
    <n v="5"/>
    <n v="0"/>
    <n v="15.637499999999999"/>
    <s v="May"/>
    <x v="24"/>
    <n v="0"/>
  </r>
  <r>
    <n v="4426"/>
    <s v="CA-2014-159464"/>
    <x v="3"/>
    <d v="2014-05-19T00:00:00"/>
    <d v="2014-05-20T00:00:00"/>
    <x v="2"/>
    <s v="TB-21355"/>
    <x v="422"/>
    <x v="1"/>
    <s v="United States"/>
    <s v="Sandy Springs"/>
    <x v="32"/>
    <n v="30328"/>
    <x v="0"/>
    <s v="OFF-BI-10000315"/>
    <x v="1"/>
    <s v="Binders"/>
    <x v="407"/>
    <n v="113.94"/>
    <n v="6"/>
    <n v="0"/>
    <n v="54.691199999999995"/>
    <s v="May"/>
    <x v="24"/>
    <n v="0"/>
  </r>
  <r>
    <n v="4427"/>
    <s v="CA-2014-159464"/>
    <x v="3"/>
    <d v="2014-05-19T00:00:00"/>
    <d v="2014-05-20T00:00:00"/>
    <x v="2"/>
    <s v="TB-21355"/>
    <x v="422"/>
    <x v="1"/>
    <s v="United States"/>
    <s v="Sandy Springs"/>
    <x v="32"/>
    <n v="30328"/>
    <x v="0"/>
    <s v="TEC-PH-10002350"/>
    <x v="2"/>
    <s v="Phones"/>
    <x v="1458"/>
    <n v="55.98"/>
    <n v="2"/>
    <n v="0"/>
    <n v="15.674399999999999"/>
    <s v="May"/>
    <x v="24"/>
    <n v="0"/>
  </r>
  <r>
    <n v="4428"/>
    <s v="US-2014-103226"/>
    <x v="3"/>
    <d v="2014-09-23T00:00:00"/>
    <d v="2014-09-29T00:00:00"/>
    <x v="1"/>
    <s v="DW-13195"/>
    <x v="694"/>
    <x v="1"/>
    <s v="United States"/>
    <s v="Albuquerque"/>
    <x v="27"/>
    <n v="87105"/>
    <x v="1"/>
    <s v="OFF-PA-10002666"/>
    <x v="1"/>
    <s v="Paper"/>
    <x v="186"/>
    <n v="27.18"/>
    <n v="3"/>
    <n v="0"/>
    <n v="12.231"/>
    <s v="Sep"/>
    <x v="15"/>
    <n v="1"/>
  </r>
  <r>
    <n v="4429"/>
    <s v="CA-2014-119452"/>
    <x v="3"/>
    <d v="2014-03-22T00:00:00"/>
    <d v="2014-03-28T00:00:00"/>
    <x v="1"/>
    <s v="CL-12565"/>
    <x v="52"/>
    <x v="0"/>
    <s v="United States"/>
    <s v="Tulsa"/>
    <x v="26"/>
    <n v="74133"/>
    <x v="2"/>
    <s v="FUR-CH-10004495"/>
    <x v="0"/>
    <s v="Chairs"/>
    <x v="1475"/>
    <n v="1805.88"/>
    <n v="6"/>
    <n v="0"/>
    <n v="523.70519999999988"/>
    <s v="Mar"/>
    <x v="42"/>
    <n v="1"/>
  </r>
  <r>
    <n v="4430"/>
    <s v="CA-2014-147725"/>
    <x v="3"/>
    <d v="2014-09-15T00:00:00"/>
    <d v="2014-09-15T00:00:00"/>
    <x v="3"/>
    <s v="LT-17110"/>
    <x v="299"/>
    <x v="0"/>
    <s v="United States"/>
    <s v="Orange"/>
    <x v="30"/>
    <n v="7050"/>
    <x v="3"/>
    <s v="OFF-AR-10001725"/>
    <x v="1"/>
    <s v="Art"/>
    <x v="1540"/>
    <n v="70.949999999999989"/>
    <n v="3"/>
    <n v="0"/>
    <n v="18.447000000000003"/>
    <s v="Sep"/>
    <x v="15"/>
    <n v="1"/>
  </r>
  <r>
    <n v="4431"/>
    <s v="CA-2013-168893"/>
    <x v="0"/>
    <d v="2013-11-04T00:00:00"/>
    <d v="2013-11-09T00:00:00"/>
    <x v="0"/>
    <s v="AP-10915"/>
    <x v="275"/>
    <x v="0"/>
    <s v="United States"/>
    <s v="Henderson"/>
    <x v="0"/>
    <n v="42420"/>
    <x v="0"/>
    <s v="OFF-FA-10002280"/>
    <x v="1"/>
    <s v="Fasteners"/>
    <x v="653"/>
    <n v="20"/>
    <n v="4"/>
    <n v="0"/>
    <n v="9.6"/>
    <s v="Nov"/>
    <x v="0"/>
    <n v="1"/>
  </r>
  <r>
    <n v="4432"/>
    <s v="CA-2013-168893"/>
    <x v="0"/>
    <d v="2013-11-04T00:00:00"/>
    <d v="2013-11-09T00:00:00"/>
    <x v="0"/>
    <s v="AP-10915"/>
    <x v="275"/>
    <x v="0"/>
    <s v="United States"/>
    <s v="Henderson"/>
    <x v="0"/>
    <n v="42420"/>
    <x v="0"/>
    <s v="OFF-AR-10001770"/>
    <x v="1"/>
    <s v="Art"/>
    <x v="1579"/>
    <n v="7.98"/>
    <n v="3"/>
    <n v="0"/>
    <n v="2.0747999999999998"/>
    <s v="Nov"/>
    <x v="0"/>
    <n v="0"/>
  </r>
  <r>
    <n v="4433"/>
    <s v="CA-2013-168893"/>
    <x v="0"/>
    <d v="2013-11-04T00:00:00"/>
    <d v="2013-11-09T00:00:00"/>
    <x v="0"/>
    <s v="AP-10915"/>
    <x v="275"/>
    <x v="0"/>
    <s v="United States"/>
    <s v="Henderson"/>
    <x v="0"/>
    <n v="42420"/>
    <x v="0"/>
    <s v="FUR-FU-10002885"/>
    <x v="0"/>
    <s v="Furnishings"/>
    <x v="755"/>
    <n v="24.1"/>
    <n v="5"/>
    <n v="0"/>
    <n v="9.1580000000000013"/>
    <s v="Nov"/>
    <x v="0"/>
    <n v="0"/>
  </r>
  <r>
    <n v="4434"/>
    <s v="CA-2013-168893"/>
    <x v="0"/>
    <d v="2013-11-04T00:00:00"/>
    <d v="2013-11-09T00:00:00"/>
    <x v="0"/>
    <s v="AP-10915"/>
    <x v="275"/>
    <x v="0"/>
    <s v="United States"/>
    <s v="Henderson"/>
    <x v="0"/>
    <n v="42420"/>
    <x v="0"/>
    <s v="OFF-AR-10003772"/>
    <x v="1"/>
    <s v="Art"/>
    <x v="1429"/>
    <n v="8.75"/>
    <n v="1"/>
    <n v="0"/>
    <n v="2.6249999999999991"/>
    <s v="Nov"/>
    <x v="0"/>
    <n v="0"/>
  </r>
  <r>
    <n v="4435"/>
    <s v="CA-2013-168893"/>
    <x v="0"/>
    <d v="2013-11-04T00:00:00"/>
    <d v="2013-11-09T00:00:00"/>
    <x v="0"/>
    <s v="AP-10915"/>
    <x v="275"/>
    <x v="0"/>
    <s v="United States"/>
    <s v="Henderson"/>
    <x v="0"/>
    <n v="42420"/>
    <x v="0"/>
    <s v="FUR-TA-10003392"/>
    <x v="0"/>
    <s v="Tables"/>
    <x v="1639"/>
    <n v="842.94"/>
    <n v="3"/>
    <n v="0"/>
    <n v="160.15860000000001"/>
    <s v="Nov"/>
    <x v="0"/>
    <n v="0"/>
  </r>
  <r>
    <n v="4436"/>
    <s v="CA-2013-163398"/>
    <x v="0"/>
    <d v="2013-05-04T00:00:00"/>
    <d v="2013-05-09T00:00:00"/>
    <x v="1"/>
    <s v="CB-12415"/>
    <x v="558"/>
    <x v="0"/>
    <s v="United States"/>
    <s v="Chicago"/>
    <x v="10"/>
    <n v="60653"/>
    <x v="2"/>
    <s v="OFF-BI-10000014"/>
    <x v="1"/>
    <s v="Binders"/>
    <x v="628"/>
    <n v="2.1819999999999995"/>
    <n v="1"/>
    <n v="0.8"/>
    <n v="-3.6002999999999998"/>
    <s v="May"/>
    <x v="35"/>
    <n v="1"/>
  </r>
  <r>
    <n v="4437"/>
    <s v="CA-2013-163398"/>
    <x v="0"/>
    <d v="2013-05-04T00:00:00"/>
    <d v="2013-05-09T00:00:00"/>
    <x v="1"/>
    <s v="CB-12415"/>
    <x v="558"/>
    <x v="0"/>
    <s v="United States"/>
    <s v="Chicago"/>
    <x v="10"/>
    <n v="60653"/>
    <x v="2"/>
    <s v="OFF-AR-10003217"/>
    <x v="1"/>
    <s v="Art"/>
    <x v="1640"/>
    <n v="27.384"/>
    <n v="7"/>
    <n v="0.2"/>
    <n v="2.7384000000000022"/>
    <s v="May"/>
    <x v="35"/>
    <n v="0"/>
  </r>
  <r>
    <n v="4438"/>
    <s v="CA-2013-163398"/>
    <x v="0"/>
    <d v="2013-05-04T00:00:00"/>
    <d v="2013-05-09T00:00:00"/>
    <x v="1"/>
    <s v="CB-12415"/>
    <x v="558"/>
    <x v="0"/>
    <s v="United States"/>
    <s v="Chicago"/>
    <x v="10"/>
    <n v="60653"/>
    <x v="2"/>
    <s v="OFF-AP-10002403"/>
    <x v="1"/>
    <s v="Appliances"/>
    <x v="1302"/>
    <n v="26.405999999999992"/>
    <n v="3"/>
    <n v="0.8"/>
    <n v="-71.296199999999999"/>
    <s v="May"/>
    <x v="35"/>
    <n v="0"/>
  </r>
  <r>
    <n v="4439"/>
    <s v="CA-2013-162726"/>
    <x v="0"/>
    <d v="2013-12-28T00:00:00"/>
    <d v="2014-01-03T00:00:00"/>
    <x v="1"/>
    <s v="MT-17815"/>
    <x v="363"/>
    <x v="0"/>
    <s v="United States"/>
    <s v="Port Arthur"/>
    <x v="5"/>
    <n v="77642"/>
    <x v="2"/>
    <s v="OFF-PA-10001972"/>
    <x v="1"/>
    <s v="Paper"/>
    <x v="1169"/>
    <n v="10.368000000000002"/>
    <n v="2"/>
    <n v="0.2"/>
    <n v="3.6288"/>
    <s v="Dec"/>
    <x v="5"/>
    <n v="1"/>
  </r>
  <r>
    <n v="4440"/>
    <s v="CA-2013-162726"/>
    <x v="0"/>
    <d v="2013-12-28T00:00:00"/>
    <d v="2014-01-03T00:00:00"/>
    <x v="1"/>
    <s v="MT-17815"/>
    <x v="363"/>
    <x v="0"/>
    <s v="United States"/>
    <s v="Port Arthur"/>
    <x v="5"/>
    <n v="77642"/>
    <x v="2"/>
    <s v="OFF-PA-10004041"/>
    <x v="1"/>
    <s v="Paper"/>
    <x v="940"/>
    <n v="23.680000000000003"/>
    <n v="4"/>
    <n v="0.2"/>
    <n v="7.3999999999999995"/>
    <s v="Dec"/>
    <x v="5"/>
    <n v="0"/>
  </r>
  <r>
    <n v="4441"/>
    <s v="US-2013-111290"/>
    <x v="0"/>
    <d v="2013-07-23T00:00:00"/>
    <d v="2013-07-27T00:00:00"/>
    <x v="1"/>
    <s v="DK-13375"/>
    <x v="589"/>
    <x v="0"/>
    <s v="United States"/>
    <s v="Westland"/>
    <x v="12"/>
    <n v="48185"/>
    <x v="2"/>
    <s v="TEC-AC-10004975"/>
    <x v="2"/>
    <s v="Accessories"/>
    <x v="973"/>
    <n v="109.95"/>
    <n v="1"/>
    <n v="0"/>
    <n v="36.283500000000004"/>
    <s v="Jul"/>
    <x v="16"/>
    <n v="1"/>
  </r>
  <r>
    <n v="4442"/>
    <s v="US-2013-111290"/>
    <x v="0"/>
    <d v="2013-07-23T00:00:00"/>
    <d v="2013-07-27T00:00:00"/>
    <x v="1"/>
    <s v="DK-13375"/>
    <x v="589"/>
    <x v="0"/>
    <s v="United States"/>
    <s v="Westland"/>
    <x v="12"/>
    <n v="48185"/>
    <x v="2"/>
    <s v="OFF-ST-10001932"/>
    <x v="1"/>
    <s v="Storage"/>
    <x v="1641"/>
    <n v="965.84999999999991"/>
    <n v="5"/>
    <n v="0"/>
    <n v="135.21900000000002"/>
    <s v="Jul"/>
    <x v="16"/>
    <n v="0"/>
  </r>
  <r>
    <n v="4443"/>
    <s v="US-2013-111290"/>
    <x v="0"/>
    <d v="2013-07-23T00:00:00"/>
    <d v="2013-07-27T00:00:00"/>
    <x v="1"/>
    <s v="DK-13375"/>
    <x v="589"/>
    <x v="0"/>
    <s v="United States"/>
    <s v="Westland"/>
    <x v="12"/>
    <n v="48185"/>
    <x v="2"/>
    <s v="OFF-AR-10001761"/>
    <x v="1"/>
    <s v="Art"/>
    <x v="1642"/>
    <n v="29.2"/>
    <n v="5"/>
    <n v="0"/>
    <n v="10.511999999999999"/>
    <s v="Jul"/>
    <x v="16"/>
    <n v="0"/>
  </r>
  <r>
    <n v="4444"/>
    <s v="US-2013-111290"/>
    <x v="0"/>
    <d v="2013-07-23T00:00:00"/>
    <d v="2013-07-27T00:00:00"/>
    <x v="1"/>
    <s v="DK-13375"/>
    <x v="589"/>
    <x v="0"/>
    <s v="United States"/>
    <s v="Westland"/>
    <x v="12"/>
    <n v="48185"/>
    <x v="2"/>
    <s v="OFF-PA-10002262"/>
    <x v="1"/>
    <s v="Paper"/>
    <x v="992"/>
    <n v="32.400000000000006"/>
    <n v="5"/>
    <n v="0"/>
    <n v="15.552000000000001"/>
    <s v="Jul"/>
    <x v="16"/>
    <n v="0"/>
  </r>
  <r>
    <n v="4445"/>
    <s v="US-2011-147704"/>
    <x v="2"/>
    <d v="2011-11-16T00:00:00"/>
    <d v="2011-11-21T00:00:00"/>
    <x v="1"/>
    <s v="SR-20740"/>
    <x v="256"/>
    <x v="2"/>
    <s v="United States"/>
    <s v="Bloomington"/>
    <x v="14"/>
    <n v="47401"/>
    <x v="2"/>
    <s v="OFF-EN-10004483"/>
    <x v="1"/>
    <s v="Envelopes"/>
    <x v="1335"/>
    <n v="78.349999999999994"/>
    <n v="5"/>
    <n v="0"/>
    <n v="36.824499999999993"/>
    <s v="Nov"/>
    <x v="7"/>
    <n v="1"/>
  </r>
  <r>
    <n v="4446"/>
    <s v="US-2011-147704"/>
    <x v="2"/>
    <d v="2011-11-16T00:00:00"/>
    <d v="2011-11-21T00:00:00"/>
    <x v="1"/>
    <s v="SR-20740"/>
    <x v="256"/>
    <x v="2"/>
    <s v="United States"/>
    <s v="Bloomington"/>
    <x v="14"/>
    <n v="47401"/>
    <x v="2"/>
    <s v="OFF-PA-10003270"/>
    <x v="1"/>
    <s v="Paper"/>
    <x v="1415"/>
    <n v="31.68"/>
    <n v="6"/>
    <n v="0"/>
    <n v="14.256"/>
    <s v="Nov"/>
    <x v="7"/>
    <n v="0"/>
  </r>
  <r>
    <n v="4447"/>
    <s v="US-2011-147704"/>
    <x v="2"/>
    <d v="2011-11-16T00:00:00"/>
    <d v="2011-11-21T00:00:00"/>
    <x v="1"/>
    <s v="SR-20740"/>
    <x v="256"/>
    <x v="2"/>
    <s v="United States"/>
    <s v="Bloomington"/>
    <x v="14"/>
    <n v="47401"/>
    <x v="2"/>
    <s v="OFF-BI-10001634"/>
    <x v="1"/>
    <s v="Binders"/>
    <x v="24"/>
    <n v="29.12"/>
    <n v="4"/>
    <n v="0"/>
    <n v="14.268800000000001"/>
    <s v="Nov"/>
    <x v="7"/>
    <n v="0"/>
  </r>
  <r>
    <n v="4448"/>
    <s v="US-2011-147704"/>
    <x v="2"/>
    <d v="2011-11-16T00:00:00"/>
    <d v="2011-11-21T00:00:00"/>
    <x v="1"/>
    <s v="SR-20740"/>
    <x v="256"/>
    <x v="2"/>
    <s v="United States"/>
    <s v="Bloomington"/>
    <x v="14"/>
    <n v="47401"/>
    <x v="2"/>
    <s v="OFF-ST-10000675"/>
    <x v="1"/>
    <s v="Storage"/>
    <x v="295"/>
    <n v="169.45"/>
    <n v="5"/>
    <n v="0"/>
    <n v="42.362499999999997"/>
    <s v="Nov"/>
    <x v="7"/>
    <n v="0"/>
  </r>
  <r>
    <n v="4449"/>
    <s v="CA-2012-121965"/>
    <x v="1"/>
    <d v="2012-06-19T00:00:00"/>
    <d v="2012-06-23T00:00:00"/>
    <x v="1"/>
    <s v="LH-17155"/>
    <x v="109"/>
    <x v="0"/>
    <s v="United States"/>
    <s v="Los Angeles"/>
    <x v="1"/>
    <n v="90032"/>
    <x v="1"/>
    <s v="FUR-FU-10000732"/>
    <x v="0"/>
    <s v="Furnishings"/>
    <x v="540"/>
    <n v="12.56"/>
    <n v="2"/>
    <n v="0"/>
    <n v="4.0191999999999997"/>
    <s v="Jun"/>
    <x v="40"/>
    <n v="1"/>
  </r>
  <r>
    <n v="4450"/>
    <s v="CA-2012-121965"/>
    <x v="1"/>
    <d v="2012-06-19T00:00:00"/>
    <d v="2012-06-23T00:00:00"/>
    <x v="1"/>
    <s v="LH-17155"/>
    <x v="109"/>
    <x v="0"/>
    <s v="United States"/>
    <s v="Los Angeles"/>
    <x v="1"/>
    <n v="90032"/>
    <x v="1"/>
    <s v="OFF-PA-10004355"/>
    <x v="1"/>
    <s v="Paper"/>
    <x v="1094"/>
    <n v="6.48"/>
    <n v="1"/>
    <n v="0"/>
    <n v="3.1104000000000003"/>
    <s v="Jun"/>
    <x v="40"/>
    <n v="0"/>
  </r>
  <r>
    <n v="4451"/>
    <s v="CA-2012-121965"/>
    <x v="1"/>
    <d v="2012-06-19T00:00:00"/>
    <d v="2012-06-23T00:00:00"/>
    <x v="1"/>
    <s v="LH-17155"/>
    <x v="109"/>
    <x v="0"/>
    <s v="United States"/>
    <s v="Los Angeles"/>
    <x v="1"/>
    <n v="90032"/>
    <x v="1"/>
    <s v="OFF-EN-10000056"/>
    <x v="1"/>
    <s v="Envelopes"/>
    <x v="627"/>
    <n v="186.69"/>
    <n v="3"/>
    <n v="0"/>
    <n v="87.744299999999981"/>
    <s v="Jun"/>
    <x v="40"/>
    <n v="0"/>
  </r>
  <r>
    <n v="4452"/>
    <s v="CA-2013-147137"/>
    <x v="0"/>
    <d v="2013-07-05T00:00:00"/>
    <d v="2013-07-07T00:00:00"/>
    <x v="2"/>
    <s v="AA-10645"/>
    <x v="731"/>
    <x v="0"/>
    <s v="United States"/>
    <s v="San Francisco"/>
    <x v="1"/>
    <n v="94109"/>
    <x v="1"/>
    <s v="FUR-FU-10000221"/>
    <x v="0"/>
    <s v="Furnishings"/>
    <x v="529"/>
    <n v="25.4"/>
    <n v="5"/>
    <n v="0"/>
    <n v="8.6359999999999992"/>
    <s v="Jul"/>
    <x v="16"/>
    <n v="1"/>
  </r>
  <r>
    <n v="4453"/>
    <s v="CA-2013-147137"/>
    <x v="0"/>
    <d v="2013-07-05T00:00:00"/>
    <d v="2013-07-07T00:00:00"/>
    <x v="2"/>
    <s v="AA-10645"/>
    <x v="731"/>
    <x v="0"/>
    <s v="United States"/>
    <s v="San Francisco"/>
    <x v="1"/>
    <n v="94109"/>
    <x v="1"/>
    <s v="OFF-EN-10003567"/>
    <x v="1"/>
    <s v="Envelopes"/>
    <x v="1643"/>
    <n v="43.96"/>
    <n v="2"/>
    <n v="0"/>
    <n v="20.661200000000001"/>
    <s v="Jul"/>
    <x v="16"/>
    <n v="0"/>
  </r>
  <r>
    <n v="4454"/>
    <s v="CA-2013-147137"/>
    <x v="0"/>
    <d v="2013-07-05T00:00:00"/>
    <d v="2013-07-07T00:00:00"/>
    <x v="2"/>
    <s v="AA-10645"/>
    <x v="731"/>
    <x v="0"/>
    <s v="United States"/>
    <s v="San Francisco"/>
    <x v="1"/>
    <n v="94109"/>
    <x v="1"/>
    <s v="FUR-BO-10001811"/>
    <x v="0"/>
    <s v="Bookcases"/>
    <x v="779"/>
    <n v="1279.165"/>
    <n v="5"/>
    <n v="0.15"/>
    <n v="225.73499999999993"/>
    <s v="Jul"/>
    <x v="16"/>
    <n v="0"/>
  </r>
  <r>
    <n v="4455"/>
    <s v="CA-2013-147137"/>
    <x v="0"/>
    <d v="2013-07-05T00:00:00"/>
    <d v="2013-07-07T00:00:00"/>
    <x v="2"/>
    <s v="AA-10645"/>
    <x v="731"/>
    <x v="0"/>
    <s v="United States"/>
    <s v="San Francisco"/>
    <x v="1"/>
    <n v="94109"/>
    <x v="1"/>
    <s v="OFF-ST-10002486"/>
    <x v="1"/>
    <s v="Storage"/>
    <x v="693"/>
    <n v="27.92"/>
    <n v="4"/>
    <n v="0"/>
    <n v="0.5583999999999989"/>
    <s v="Jul"/>
    <x v="16"/>
    <n v="0"/>
  </r>
  <r>
    <n v="4456"/>
    <s v="US-2012-146745"/>
    <x v="1"/>
    <d v="2012-09-03T00:00:00"/>
    <d v="2012-09-08T00:00:00"/>
    <x v="1"/>
    <s v="AS-10630"/>
    <x v="357"/>
    <x v="2"/>
    <s v="United States"/>
    <s v="San Francisco"/>
    <x v="1"/>
    <n v="94110"/>
    <x v="1"/>
    <s v="FUR-CH-10002372"/>
    <x v="0"/>
    <s v="Chairs"/>
    <x v="390"/>
    <n v="129.56800000000001"/>
    <n v="2"/>
    <n v="0.2"/>
    <n v="-12.956799999999994"/>
    <s v="Sep"/>
    <x v="11"/>
    <n v="1"/>
  </r>
  <r>
    <n v="4457"/>
    <s v="US-2012-146745"/>
    <x v="1"/>
    <d v="2012-09-03T00:00:00"/>
    <d v="2012-09-08T00:00:00"/>
    <x v="1"/>
    <s v="AS-10630"/>
    <x v="357"/>
    <x v="2"/>
    <s v="United States"/>
    <s v="San Francisco"/>
    <x v="1"/>
    <n v="94110"/>
    <x v="1"/>
    <s v="OFF-BI-10003274"/>
    <x v="1"/>
    <s v="Binders"/>
    <x v="122"/>
    <n v="6.3680000000000003"/>
    <n v="2"/>
    <n v="0.2"/>
    <n v="2.1492"/>
    <s v="Sep"/>
    <x v="11"/>
    <n v="0"/>
  </r>
  <r>
    <n v="4458"/>
    <s v="CA-2014-115175"/>
    <x v="3"/>
    <d v="2014-08-08T00:00:00"/>
    <d v="2014-08-13T00:00:00"/>
    <x v="1"/>
    <s v="MC-17575"/>
    <x v="430"/>
    <x v="0"/>
    <s v="United States"/>
    <s v="San Jose"/>
    <x v="1"/>
    <n v="95123"/>
    <x v="1"/>
    <s v="OFF-PA-10001878"/>
    <x v="1"/>
    <s v="Paper"/>
    <x v="1161"/>
    <n v="244.54999999999998"/>
    <n v="5"/>
    <n v="0"/>
    <n v="114.93849999999998"/>
    <s v="Aug"/>
    <x v="43"/>
    <n v="1"/>
  </r>
  <r>
    <n v="4459"/>
    <s v="CA-2014-105851"/>
    <x v="3"/>
    <d v="2014-03-14T00:00:00"/>
    <d v="2014-03-21T00:00:00"/>
    <x v="1"/>
    <s v="SE-20110"/>
    <x v="339"/>
    <x v="0"/>
    <s v="United States"/>
    <s v="Denver"/>
    <x v="22"/>
    <n v="80219"/>
    <x v="1"/>
    <s v="OFF-SU-10002881"/>
    <x v="1"/>
    <s v="Supplies"/>
    <x v="461"/>
    <n v="1332.4960000000001"/>
    <n v="2"/>
    <n v="0.2"/>
    <n v="-299.8116"/>
    <s v="Mar"/>
    <x v="42"/>
    <n v="1"/>
  </r>
  <r>
    <n v="4460"/>
    <s v="US-2014-125717"/>
    <x v="3"/>
    <d v="2014-09-29T00:00:00"/>
    <d v="2014-10-02T00:00:00"/>
    <x v="2"/>
    <s v="DS-13030"/>
    <x v="284"/>
    <x v="2"/>
    <s v="United States"/>
    <s v="Aurora"/>
    <x v="22"/>
    <n v="80013"/>
    <x v="1"/>
    <s v="FUR-FU-10001979"/>
    <x v="0"/>
    <s v="Furnishings"/>
    <x v="509"/>
    <n v="32.776000000000003"/>
    <n v="1"/>
    <n v="0.2"/>
    <n v="3.2776000000000014"/>
    <s v="Sep"/>
    <x v="15"/>
    <n v="1"/>
  </r>
  <r>
    <n v="4461"/>
    <s v="US-2014-125717"/>
    <x v="3"/>
    <d v="2014-09-29T00:00:00"/>
    <d v="2014-10-02T00:00:00"/>
    <x v="2"/>
    <s v="DS-13030"/>
    <x v="284"/>
    <x v="2"/>
    <s v="United States"/>
    <s v="Aurora"/>
    <x v="22"/>
    <n v="80013"/>
    <x v="1"/>
    <s v="OFF-ST-10001522"/>
    <x v="1"/>
    <s v="Storage"/>
    <x v="195"/>
    <n v="147.184"/>
    <n v="2"/>
    <n v="0.2"/>
    <n v="-29.436800000000012"/>
    <s v="Sep"/>
    <x v="15"/>
    <n v="0"/>
  </r>
  <r>
    <n v="4462"/>
    <s v="US-2014-125717"/>
    <x v="3"/>
    <d v="2014-09-29T00:00:00"/>
    <d v="2014-10-02T00:00:00"/>
    <x v="2"/>
    <s v="DS-13030"/>
    <x v="284"/>
    <x v="2"/>
    <s v="United States"/>
    <s v="Aurora"/>
    <x v="22"/>
    <n v="80013"/>
    <x v="1"/>
    <s v="TEC-AC-10003657"/>
    <x v="2"/>
    <s v="Accessories"/>
    <x v="151"/>
    <n v="54.384000000000007"/>
    <n v="2"/>
    <n v="0.2"/>
    <n v="1.359599999999995"/>
    <s v="Sep"/>
    <x v="15"/>
    <n v="0"/>
  </r>
  <r>
    <n v="4463"/>
    <s v="US-2014-125717"/>
    <x v="3"/>
    <d v="2014-09-29T00:00:00"/>
    <d v="2014-10-02T00:00:00"/>
    <x v="2"/>
    <s v="DS-13030"/>
    <x v="284"/>
    <x v="2"/>
    <s v="United States"/>
    <s v="Aurora"/>
    <x v="22"/>
    <n v="80013"/>
    <x v="1"/>
    <s v="OFF-BI-10001718"/>
    <x v="1"/>
    <s v="Binders"/>
    <x v="1216"/>
    <n v="76.77600000000001"/>
    <n v="4"/>
    <n v="0.7"/>
    <n v="-58.861599999999981"/>
    <s v="Sep"/>
    <x v="15"/>
    <n v="0"/>
  </r>
  <r>
    <n v="4464"/>
    <s v="US-2014-125717"/>
    <x v="3"/>
    <d v="2014-09-29T00:00:00"/>
    <d v="2014-10-02T00:00:00"/>
    <x v="2"/>
    <s v="DS-13030"/>
    <x v="284"/>
    <x v="2"/>
    <s v="United States"/>
    <s v="Aurora"/>
    <x v="22"/>
    <n v="80013"/>
    <x v="1"/>
    <s v="OFF-PA-10003022"/>
    <x v="1"/>
    <s v="Paper"/>
    <x v="1644"/>
    <n v="14.352000000000002"/>
    <n v="3"/>
    <n v="0.2"/>
    <n v="5.2026000000000003"/>
    <s v="Sep"/>
    <x v="15"/>
    <n v="0"/>
  </r>
  <r>
    <n v="4465"/>
    <s v="US-2014-125717"/>
    <x v="3"/>
    <d v="2014-09-29T00:00:00"/>
    <d v="2014-10-02T00:00:00"/>
    <x v="2"/>
    <s v="DS-13030"/>
    <x v="284"/>
    <x v="2"/>
    <s v="United States"/>
    <s v="Aurora"/>
    <x v="22"/>
    <n v="80013"/>
    <x v="1"/>
    <s v="OFF-AP-10000891"/>
    <x v="1"/>
    <s v="Appliances"/>
    <x v="163"/>
    <n v="209.79200000000003"/>
    <n v="2"/>
    <n v="0.2"/>
    <n v="26.22399999999999"/>
    <s v="Sep"/>
    <x v="15"/>
    <n v="0"/>
  </r>
  <r>
    <n v="4466"/>
    <s v="CA-2012-163895"/>
    <x v="1"/>
    <d v="2012-08-07T00:00:00"/>
    <d v="2012-08-11T00:00:00"/>
    <x v="1"/>
    <s v="NS-18640"/>
    <x v="374"/>
    <x v="1"/>
    <s v="United States"/>
    <s v="Boise"/>
    <x v="45"/>
    <n v="83704"/>
    <x v="1"/>
    <s v="OFF-BI-10004970"/>
    <x v="1"/>
    <s v="Binders"/>
    <x v="908"/>
    <n v="3.3040000000000003"/>
    <n v="1"/>
    <n v="0.2"/>
    <n v="1.1151"/>
    <s v="Aug"/>
    <x v="37"/>
    <n v="1"/>
  </r>
  <r>
    <n v="4467"/>
    <s v="CA-2014-168641"/>
    <x v="3"/>
    <d v="2014-11-25T00:00:00"/>
    <d v="2014-12-02T00:00:00"/>
    <x v="1"/>
    <s v="KA-16525"/>
    <x v="567"/>
    <x v="0"/>
    <s v="United States"/>
    <s v="New York City"/>
    <x v="15"/>
    <n v="10035"/>
    <x v="3"/>
    <s v="OFF-AR-10003759"/>
    <x v="1"/>
    <s v="Art"/>
    <x v="838"/>
    <n v="16.38"/>
    <n v="9"/>
    <n v="0"/>
    <n v="7.3709999999999996"/>
    <s v="Nov"/>
    <x v="23"/>
    <n v="1"/>
  </r>
  <r>
    <n v="4468"/>
    <s v="CA-2014-168641"/>
    <x v="3"/>
    <d v="2014-11-25T00:00:00"/>
    <d v="2014-12-02T00:00:00"/>
    <x v="1"/>
    <s v="KA-16525"/>
    <x v="567"/>
    <x v="0"/>
    <s v="United States"/>
    <s v="New York City"/>
    <x v="15"/>
    <n v="10035"/>
    <x v="3"/>
    <s v="OFF-EN-10003001"/>
    <x v="1"/>
    <s v="Envelopes"/>
    <x v="955"/>
    <n v="167.96"/>
    <n v="2"/>
    <n v="0"/>
    <n v="78.941199999999995"/>
    <s v="Nov"/>
    <x v="23"/>
    <n v="0"/>
  </r>
  <r>
    <n v="4469"/>
    <s v="CA-2014-168641"/>
    <x v="3"/>
    <d v="2014-11-25T00:00:00"/>
    <d v="2014-12-02T00:00:00"/>
    <x v="1"/>
    <s v="KA-16525"/>
    <x v="567"/>
    <x v="0"/>
    <s v="United States"/>
    <s v="New York City"/>
    <x v="15"/>
    <n v="10035"/>
    <x v="3"/>
    <s v="FUR-BO-10000780"/>
    <x v="0"/>
    <s v="Bookcases"/>
    <x v="1309"/>
    <n v="321.56799999999998"/>
    <n v="2"/>
    <n v="0.2"/>
    <n v="-16.078399999999988"/>
    <s v="Nov"/>
    <x v="23"/>
    <n v="0"/>
  </r>
  <r>
    <n v="4470"/>
    <s v="CA-2014-168641"/>
    <x v="3"/>
    <d v="2014-11-25T00:00:00"/>
    <d v="2014-12-02T00:00:00"/>
    <x v="1"/>
    <s v="KA-16525"/>
    <x v="567"/>
    <x v="0"/>
    <s v="United States"/>
    <s v="New York City"/>
    <x v="15"/>
    <n v="10035"/>
    <x v="3"/>
    <s v="OFF-PA-10001972"/>
    <x v="1"/>
    <s v="Paper"/>
    <x v="1169"/>
    <n v="12.96"/>
    <n v="2"/>
    <n v="0"/>
    <n v="6.2208000000000006"/>
    <s v="Nov"/>
    <x v="23"/>
    <n v="0"/>
  </r>
  <r>
    <n v="4471"/>
    <s v="CA-2014-156895"/>
    <x v="3"/>
    <d v="2014-05-09T00:00:00"/>
    <d v="2014-05-13T00:00:00"/>
    <x v="1"/>
    <s v="DJ-13510"/>
    <x v="137"/>
    <x v="1"/>
    <s v="United States"/>
    <s v="Philadelphia"/>
    <x v="9"/>
    <n v="19140"/>
    <x v="3"/>
    <s v="FUR-CH-10003535"/>
    <x v="0"/>
    <s v="Chairs"/>
    <x v="1513"/>
    <n v="128.05799999999999"/>
    <n v="3"/>
    <n v="0.3"/>
    <n v="-23.782199999999996"/>
    <s v="May"/>
    <x v="24"/>
    <n v="1"/>
  </r>
  <r>
    <n v="4472"/>
    <s v="CA-2014-121300"/>
    <x v="3"/>
    <d v="2014-09-30T00:00:00"/>
    <d v="2014-09-30T00:00:00"/>
    <x v="3"/>
    <s v="MG-17680"/>
    <x v="67"/>
    <x v="2"/>
    <s v="United States"/>
    <s v="Mentor"/>
    <x v="24"/>
    <n v="44060"/>
    <x v="3"/>
    <s v="FUR-CH-10003774"/>
    <x v="0"/>
    <s v="Chairs"/>
    <x v="1185"/>
    <n v="63.686"/>
    <n v="1"/>
    <n v="0.3"/>
    <n v="-15.466600000000003"/>
    <s v="Sep"/>
    <x v="15"/>
    <n v="1"/>
  </r>
  <r>
    <n v="4473"/>
    <s v="CA-2014-121300"/>
    <x v="3"/>
    <d v="2014-09-30T00:00:00"/>
    <d v="2014-09-30T00:00:00"/>
    <x v="3"/>
    <s v="MG-17680"/>
    <x v="67"/>
    <x v="2"/>
    <s v="United States"/>
    <s v="Mentor"/>
    <x v="24"/>
    <n v="44060"/>
    <x v="3"/>
    <s v="TEC-AC-10004571"/>
    <x v="2"/>
    <s v="Accessories"/>
    <x v="404"/>
    <n v="239.976"/>
    <n v="3"/>
    <n v="0.2"/>
    <n v="65.993400000000008"/>
    <s v="Sep"/>
    <x v="15"/>
    <n v="0"/>
  </r>
  <r>
    <n v="4474"/>
    <s v="CA-2014-121300"/>
    <x v="3"/>
    <d v="2014-09-30T00:00:00"/>
    <d v="2014-09-30T00:00:00"/>
    <x v="3"/>
    <s v="MG-17680"/>
    <x v="67"/>
    <x v="2"/>
    <s v="United States"/>
    <s v="Mentor"/>
    <x v="24"/>
    <n v="44060"/>
    <x v="3"/>
    <s v="FUR-TA-10004442"/>
    <x v="0"/>
    <s v="Tables"/>
    <x v="1645"/>
    <n v="344.22"/>
    <n v="2"/>
    <n v="0.4"/>
    <n v="-189.32100000000003"/>
    <s v="Sep"/>
    <x v="15"/>
    <n v="0"/>
  </r>
  <r>
    <n v="4475"/>
    <s v="CA-2014-121300"/>
    <x v="3"/>
    <d v="2014-09-30T00:00:00"/>
    <d v="2014-09-30T00:00:00"/>
    <x v="3"/>
    <s v="MG-17680"/>
    <x v="67"/>
    <x v="2"/>
    <s v="United States"/>
    <s v="Mentor"/>
    <x v="24"/>
    <n v="44060"/>
    <x v="3"/>
    <s v="OFF-PA-10002787"/>
    <x v="1"/>
    <s v="Paper"/>
    <x v="1267"/>
    <n v="15.552000000000003"/>
    <n v="3"/>
    <n v="0.2"/>
    <n v="5.4432"/>
    <s v="Sep"/>
    <x v="15"/>
    <n v="0"/>
  </r>
  <r>
    <n v="4476"/>
    <s v="CA-2014-121300"/>
    <x v="3"/>
    <d v="2014-09-30T00:00:00"/>
    <d v="2014-09-30T00:00:00"/>
    <x v="3"/>
    <s v="MG-17680"/>
    <x v="67"/>
    <x v="2"/>
    <s v="United States"/>
    <s v="Mentor"/>
    <x v="24"/>
    <n v="44060"/>
    <x v="3"/>
    <s v="FUR-FU-10004586"/>
    <x v="0"/>
    <s v="Furnishings"/>
    <x v="1473"/>
    <n v="21.248000000000001"/>
    <n v="4"/>
    <n v="0.2"/>
    <n v="7.436799999999999"/>
    <s v="Sep"/>
    <x v="15"/>
    <n v="0"/>
  </r>
  <r>
    <n v="4477"/>
    <s v="CA-2014-121300"/>
    <x v="3"/>
    <d v="2014-09-30T00:00:00"/>
    <d v="2014-09-30T00:00:00"/>
    <x v="3"/>
    <s v="MG-17680"/>
    <x v="67"/>
    <x v="2"/>
    <s v="United States"/>
    <s v="Mentor"/>
    <x v="24"/>
    <n v="44060"/>
    <x v="3"/>
    <s v="OFF-PA-10002606"/>
    <x v="1"/>
    <s v="Paper"/>
    <x v="1592"/>
    <n v="8.4480000000000004"/>
    <n v="2"/>
    <n v="0.2"/>
    <n v="2.6399999999999997"/>
    <s v="Sep"/>
    <x v="15"/>
    <n v="0"/>
  </r>
  <r>
    <n v="4478"/>
    <s v="CA-2014-130211"/>
    <x v="3"/>
    <d v="2014-10-23T00:00:00"/>
    <d v="2014-10-23T00:00:00"/>
    <x v="3"/>
    <s v="BD-11620"/>
    <x v="379"/>
    <x v="0"/>
    <s v="United States"/>
    <s v="Lawton"/>
    <x v="26"/>
    <n v="73505"/>
    <x v="2"/>
    <s v="OFF-ST-10000129"/>
    <x v="1"/>
    <s v="Storage"/>
    <x v="1646"/>
    <n v="333.09000000000003"/>
    <n v="3"/>
    <n v="0"/>
    <n v="23.316299999999984"/>
    <s v="Oct"/>
    <x v="13"/>
    <n v="1"/>
  </r>
  <r>
    <n v="4479"/>
    <s v="CA-2014-130211"/>
    <x v="3"/>
    <d v="2014-10-23T00:00:00"/>
    <d v="2014-10-23T00:00:00"/>
    <x v="3"/>
    <s v="BD-11620"/>
    <x v="379"/>
    <x v="0"/>
    <s v="United States"/>
    <s v="Lawton"/>
    <x v="26"/>
    <n v="73505"/>
    <x v="2"/>
    <s v="FUR-TA-10003748"/>
    <x v="0"/>
    <s v="Tables"/>
    <x v="208"/>
    <n v="248.98"/>
    <n v="2"/>
    <n v="0"/>
    <n v="54.775599999999997"/>
    <s v="Oct"/>
    <x v="13"/>
    <n v="0"/>
  </r>
  <r>
    <n v="4480"/>
    <s v="CA-2011-147235"/>
    <x v="2"/>
    <d v="2011-03-24T00:00:00"/>
    <d v="2011-03-28T00:00:00"/>
    <x v="1"/>
    <s v="CD-11920"/>
    <x v="303"/>
    <x v="0"/>
    <s v="United States"/>
    <s v="New York City"/>
    <x v="15"/>
    <n v="10024"/>
    <x v="3"/>
    <s v="OFF-PA-10004948"/>
    <x v="1"/>
    <s v="Paper"/>
    <x v="1647"/>
    <n v="24.900000000000002"/>
    <n v="5"/>
    <n v="0"/>
    <n v="11.703000000000001"/>
    <s v="Mar"/>
    <x v="34"/>
    <n v="1"/>
  </r>
  <r>
    <n v="4481"/>
    <s v="CA-2013-109365"/>
    <x v="0"/>
    <d v="2013-11-04T00:00:00"/>
    <d v="2013-11-09T00:00:00"/>
    <x v="1"/>
    <s v="XP-21865"/>
    <x v="190"/>
    <x v="0"/>
    <s v="United States"/>
    <s v="Los Angeles"/>
    <x v="1"/>
    <n v="90049"/>
    <x v="1"/>
    <s v="OFF-FA-10001561"/>
    <x v="1"/>
    <s v="Fasteners"/>
    <x v="831"/>
    <n v="15.260000000000002"/>
    <n v="7"/>
    <n v="0"/>
    <n v="5.0358000000000001"/>
    <s v="Nov"/>
    <x v="0"/>
    <n v="1"/>
  </r>
  <r>
    <n v="4482"/>
    <s v="CA-2013-109365"/>
    <x v="0"/>
    <d v="2013-11-04T00:00:00"/>
    <d v="2013-11-09T00:00:00"/>
    <x v="1"/>
    <s v="XP-21865"/>
    <x v="190"/>
    <x v="0"/>
    <s v="United States"/>
    <s v="Los Angeles"/>
    <x v="1"/>
    <n v="90049"/>
    <x v="1"/>
    <s v="OFF-AP-10002998"/>
    <x v="1"/>
    <s v="Appliances"/>
    <x v="1635"/>
    <n v="43.32"/>
    <n v="2"/>
    <n v="0"/>
    <n v="14.295599999999997"/>
    <s v="Nov"/>
    <x v="0"/>
    <n v="0"/>
  </r>
  <r>
    <n v="4483"/>
    <s v="CA-2013-109365"/>
    <x v="0"/>
    <d v="2013-11-04T00:00:00"/>
    <d v="2013-11-09T00:00:00"/>
    <x v="1"/>
    <s v="XP-21865"/>
    <x v="190"/>
    <x v="0"/>
    <s v="United States"/>
    <s v="Los Angeles"/>
    <x v="1"/>
    <n v="90049"/>
    <x v="1"/>
    <s v="OFF-BI-10003981"/>
    <x v="1"/>
    <s v="Binders"/>
    <x v="109"/>
    <n v="43.584000000000003"/>
    <n v="12"/>
    <n v="0.2"/>
    <n v="15.799199999999999"/>
    <s v="Nov"/>
    <x v="0"/>
    <n v="0"/>
  </r>
  <r>
    <n v="4484"/>
    <s v="CA-2013-109365"/>
    <x v="0"/>
    <d v="2013-11-04T00:00:00"/>
    <d v="2013-11-09T00:00:00"/>
    <x v="1"/>
    <s v="XP-21865"/>
    <x v="190"/>
    <x v="0"/>
    <s v="United States"/>
    <s v="Los Angeles"/>
    <x v="1"/>
    <n v="90049"/>
    <x v="1"/>
    <s v="OFF-PA-10001725"/>
    <x v="1"/>
    <s v="Paper"/>
    <x v="1648"/>
    <n v="116.28"/>
    <n v="3"/>
    <n v="0"/>
    <n v="56.977199999999996"/>
    <s v="Nov"/>
    <x v="0"/>
    <n v="0"/>
  </r>
  <r>
    <n v="4485"/>
    <s v="CA-2013-109365"/>
    <x v="0"/>
    <d v="2013-11-04T00:00:00"/>
    <d v="2013-11-09T00:00:00"/>
    <x v="1"/>
    <s v="XP-21865"/>
    <x v="190"/>
    <x v="0"/>
    <s v="United States"/>
    <s v="Los Angeles"/>
    <x v="1"/>
    <n v="90049"/>
    <x v="1"/>
    <s v="OFF-BI-10002071"/>
    <x v="1"/>
    <s v="Binders"/>
    <x v="692"/>
    <n v="9.2959999999999994"/>
    <n v="2"/>
    <n v="0.2"/>
    <n v="3.0211999999999994"/>
    <s v="Nov"/>
    <x v="0"/>
    <n v="0"/>
  </r>
  <r>
    <n v="4486"/>
    <s v="CA-2013-109365"/>
    <x v="0"/>
    <d v="2013-11-04T00:00:00"/>
    <d v="2013-11-09T00:00:00"/>
    <x v="1"/>
    <s v="XP-21865"/>
    <x v="190"/>
    <x v="0"/>
    <s v="United States"/>
    <s v="Los Angeles"/>
    <x v="1"/>
    <n v="90049"/>
    <x v="1"/>
    <s v="OFF-PA-10000477"/>
    <x v="1"/>
    <s v="Paper"/>
    <x v="1261"/>
    <n v="19.440000000000001"/>
    <n v="3"/>
    <n v="0"/>
    <n v="9.3312000000000008"/>
    <s v="Nov"/>
    <x v="0"/>
    <n v="0"/>
  </r>
  <r>
    <n v="4487"/>
    <s v="CA-2013-109365"/>
    <x v="0"/>
    <d v="2013-11-04T00:00:00"/>
    <d v="2013-11-09T00:00:00"/>
    <x v="1"/>
    <s v="XP-21865"/>
    <x v="190"/>
    <x v="0"/>
    <s v="United States"/>
    <s v="Los Angeles"/>
    <x v="1"/>
    <n v="90049"/>
    <x v="1"/>
    <s v="OFF-PA-10004359"/>
    <x v="1"/>
    <s v="Paper"/>
    <x v="1059"/>
    <n v="314.54999999999995"/>
    <n v="3"/>
    <n v="0"/>
    <n v="150.98399999999998"/>
    <s v="Nov"/>
    <x v="0"/>
    <n v="0"/>
  </r>
  <r>
    <n v="4488"/>
    <s v="CA-2012-162621"/>
    <x v="1"/>
    <d v="2012-09-05T00:00:00"/>
    <d v="2012-09-11T00:00:00"/>
    <x v="1"/>
    <s v="CA-12055"/>
    <x v="402"/>
    <x v="2"/>
    <s v="United States"/>
    <s v="Houston"/>
    <x v="5"/>
    <n v="77036"/>
    <x v="2"/>
    <s v="OFF-BI-10000962"/>
    <x v="1"/>
    <s v="Binders"/>
    <x v="1504"/>
    <n v="16.269999999999996"/>
    <n v="5"/>
    <n v="0.8"/>
    <n v="-25.218500000000006"/>
    <s v="Sep"/>
    <x v="11"/>
    <n v="1"/>
  </r>
  <r>
    <n v="4489"/>
    <s v="CA-2012-162621"/>
    <x v="1"/>
    <d v="2012-09-05T00:00:00"/>
    <d v="2012-09-11T00:00:00"/>
    <x v="1"/>
    <s v="CA-12055"/>
    <x v="402"/>
    <x v="2"/>
    <s v="United States"/>
    <s v="Houston"/>
    <x v="5"/>
    <n v="77036"/>
    <x v="2"/>
    <s v="OFF-SU-10003567"/>
    <x v="1"/>
    <s v="Supplies"/>
    <x v="1489"/>
    <n v="69.12"/>
    <n v="9"/>
    <n v="0.2"/>
    <n v="-14.687999999999999"/>
    <s v="Sep"/>
    <x v="11"/>
    <n v="0"/>
  </r>
  <r>
    <n v="4490"/>
    <s v="CA-2012-162621"/>
    <x v="1"/>
    <d v="2012-09-05T00:00:00"/>
    <d v="2012-09-11T00:00:00"/>
    <x v="1"/>
    <s v="CA-12055"/>
    <x v="402"/>
    <x v="2"/>
    <s v="United States"/>
    <s v="Houston"/>
    <x v="5"/>
    <n v="77036"/>
    <x v="2"/>
    <s v="OFF-BI-10003708"/>
    <x v="1"/>
    <s v="Binders"/>
    <x v="969"/>
    <n v="4.4699999999999989"/>
    <n v="3"/>
    <n v="0.8"/>
    <n v="-7.8225000000000016"/>
    <s v="Sep"/>
    <x v="11"/>
    <n v="0"/>
  </r>
  <r>
    <n v="4491"/>
    <s v="CA-2014-105921"/>
    <x v="3"/>
    <d v="2014-08-15T00:00:00"/>
    <d v="2014-08-22T00:00:00"/>
    <x v="1"/>
    <s v="JM-15250"/>
    <x v="49"/>
    <x v="0"/>
    <s v="United States"/>
    <s v="Los Angeles"/>
    <x v="1"/>
    <n v="90032"/>
    <x v="1"/>
    <s v="FUR-TA-10001095"/>
    <x v="0"/>
    <s v="Tables"/>
    <x v="611"/>
    <n v="418.29599999999994"/>
    <n v="3"/>
    <n v="0.2"/>
    <n v="5.2287000000000035"/>
    <s v="Aug"/>
    <x v="43"/>
    <n v="1"/>
  </r>
  <r>
    <n v="4492"/>
    <s v="CA-2011-150798"/>
    <x v="2"/>
    <d v="2011-12-01T00:00:00"/>
    <d v="2011-12-03T00:00:00"/>
    <x v="0"/>
    <s v="JK-15730"/>
    <x v="300"/>
    <x v="0"/>
    <s v="United States"/>
    <s v="Columbus"/>
    <x v="24"/>
    <n v="43229"/>
    <x v="3"/>
    <s v="TEC-CO-10001571"/>
    <x v="2"/>
    <s v="Copiers"/>
    <x v="1554"/>
    <n v="659.98799999999994"/>
    <n v="2"/>
    <n v="0.4"/>
    <n v="109.99799999999999"/>
    <s v="Dec"/>
    <x v="20"/>
    <n v="1"/>
  </r>
  <r>
    <n v="4493"/>
    <s v="CA-2011-150798"/>
    <x v="2"/>
    <d v="2011-12-01T00:00:00"/>
    <d v="2011-12-03T00:00:00"/>
    <x v="0"/>
    <s v="JK-15730"/>
    <x v="300"/>
    <x v="0"/>
    <s v="United States"/>
    <s v="Columbus"/>
    <x v="24"/>
    <n v="43229"/>
    <x v="3"/>
    <s v="FUR-FU-10000221"/>
    <x v="0"/>
    <s v="Furnishings"/>
    <x v="529"/>
    <n v="8.1280000000000001"/>
    <n v="2"/>
    <n v="0.2"/>
    <n v="1.4223999999999997"/>
    <s v="Dec"/>
    <x v="20"/>
    <n v="0"/>
  </r>
  <r>
    <n v="4494"/>
    <s v="CA-2011-150798"/>
    <x v="2"/>
    <d v="2011-12-01T00:00:00"/>
    <d v="2011-12-03T00:00:00"/>
    <x v="0"/>
    <s v="JK-15730"/>
    <x v="300"/>
    <x v="0"/>
    <s v="United States"/>
    <s v="Columbus"/>
    <x v="24"/>
    <n v="43229"/>
    <x v="3"/>
    <s v="OFF-PA-10001972"/>
    <x v="1"/>
    <s v="Paper"/>
    <x v="1169"/>
    <n v="36.288000000000011"/>
    <n v="7"/>
    <n v="0.2"/>
    <n v="12.700800000000001"/>
    <s v="Dec"/>
    <x v="20"/>
    <n v="0"/>
  </r>
  <r>
    <n v="4495"/>
    <s v="CA-2011-150798"/>
    <x v="2"/>
    <d v="2011-12-01T00:00:00"/>
    <d v="2011-12-03T00:00:00"/>
    <x v="0"/>
    <s v="JK-15730"/>
    <x v="300"/>
    <x v="0"/>
    <s v="United States"/>
    <s v="Columbus"/>
    <x v="24"/>
    <n v="43229"/>
    <x v="3"/>
    <s v="FUR-CH-10000015"/>
    <x v="0"/>
    <s v="Chairs"/>
    <x v="373"/>
    <n v="909.7199999999998"/>
    <n v="6"/>
    <n v="0.3"/>
    <n v="-51.983999999999924"/>
    <s v="Dec"/>
    <x v="20"/>
    <n v="0"/>
  </r>
  <r>
    <n v="4496"/>
    <s v="CA-2014-112753"/>
    <x v="3"/>
    <d v="2014-06-19T00:00:00"/>
    <d v="2014-06-24T00:00:00"/>
    <x v="1"/>
    <s v="CC-12670"/>
    <x v="113"/>
    <x v="0"/>
    <s v="United States"/>
    <s v="Los Angeles"/>
    <x v="1"/>
    <n v="90032"/>
    <x v="1"/>
    <s v="FUR-BO-10004015"/>
    <x v="0"/>
    <s v="Bookcases"/>
    <x v="569"/>
    <n v="917.92349999999988"/>
    <n v="9"/>
    <n v="0.15"/>
    <n v="75.593699999999899"/>
    <s v="Jun"/>
    <x v="27"/>
    <n v="1"/>
  </r>
  <r>
    <n v="4497"/>
    <s v="CA-2014-112753"/>
    <x v="3"/>
    <d v="2014-06-19T00:00:00"/>
    <d v="2014-06-24T00:00:00"/>
    <x v="1"/>
    <s v="CC-12670"/>
    <x v="113"/>
    <x v="0"/>
    <s v="United States"/>
    <s v="Los Angeles"/>
    <x v="1"/>
    <n v="90032"/>
    <x v="1"/>
    <s v="OFF-PA-10002036"/>
    <x v="1"/>
    <s v="Paper"/>
    <x v="325"/>
    <n v="38.880000000000003"/>
    <n v="6"/>
    <n v="0"/>
    <n v="19.051200000000001"/>
    <s v="Jun"/>
    <x v="27"/>
    <n v="0"/>
  </r>
  <r>
    <n v="4498"/>
    <s v="CA-2014-155075"/>
    <x v="3"/>
    <d v="2014-12-03T00:00:00"/>
    <d v="2014-12-10T00:00:00"/>
    <x v="1"/>
    <s v="GW-14605"/>
    <x v="543"/>
    <x v="0"/>
    <s v="United States"/>
    <s v="Philadelphia"/>
    <x v="9"/>
    <n v="19140"/>
    <x v="3"/>
    <s v="OFF-BI-10003650"/>
    <x v="1"/>
    <s v="Binders"/>
    <x v="115"/>
    <n v="631.17600000000016"/>
    <n v="4"/>
    <n v="0.7"/>
    <n v="-462.86239999999998"/>
    <s v="Dec"/>
    <x v="22"/>
    <n v="1"/>
  </r>
  <r>
    <n v="4499"/>
    <s v="CA-2011-103401"/>
    <x v="2"/>
    <d v="2011-11-21T00:00:00"/>
    <d v="2011-11-26T00:00:00"/>
    <x v="1"/>
    <s v="GR-14560"/>
    <x v="744"/>
    <x v="1"/>
    <s v="United States"/>
    <s v="San Francisco"/>
    <x v="1"/>
    <n v="94110"/>
    <x v="1"/>
    <s v="OFF-PA-10003309"/>
    <x v="1"/>
    <s v="Paper"/>
    <x v="1143"/>
    <n v="12.96"/>
    <n v="2"/>
    <n v="0"/>
    <n v="6.2208000000000006"/>
    <s v="Nov"/>
    <x v="7"/>
    <n v="1"/>
  </r>
  <r>
    <n v="4500"/>
    <s v="CA-2013-124814"/>
    <x v="0"/>
    <d v="2013-04-11T00:00:00"/>
    <d v="2013-04-17T00:00:00"/>
    <x v="1"/>
    <s v="FM-14215"/>
    <x v="524"/>
    <x v="1"/>
    <s v="United States"/>
    <s v="Bakersfield"/>
    <x v="1"/>
    <n v="93309"/>
    <x v="1"/>
    <s v="OFF-PA-10002787"/>
    <x v="1"/>
    <s v="Paper"/>
    <x v="1267"/>
    <n v="12.96"/>
    <n v="2"/>
    <n v="0"/>
    <n v="6.2208000000000006"/>
    <s v="Apr"/>
    <x v="25"/>
    <n v="1"/>
  </r>
  <r>
    <n v="4501"/>
    <s v="CA-2013-124814"/>
    <x v="0"/>
    <d v="2013-04-11T00:00:00"/>
    <d v="2013-04-17T00:00:00"/>
    <x v="1"/>
    <s v="FM-14215"/>
    <x v="524"/>
    <x v="1"/>
    <s v="United States"/>
    <s v="Bakersfield"/>
    <x v="1"/>
    <n v="93309"/>
    <x v="1"/>
    <s v="OFF-BI-10000174"/>
    <x v="1"/>
    <s v="Binders"/>
    <x v="1435"/>
    <n v="23.2"/>
    <n v="5"/>
    <n v="0.2"/>
    <n v="8.1199999999999974"/>
    <s v="Apr"/>
    <x v="25"/>
    <n v="0"/>
  </r>
  <r>
    <n v="4502"/>
    <s v="CA-2011-116757"/>
    <x v="2"/>
    <d v="2011-06-30T00:00:00"/>
    <d v="2011-07-04T00:00:00"/>
    <x v="1"/>
    <s v="MS-17980"/>
    <x v="99"/>
    <x v="1"/>
    <s v="United States"/>
    <s v="Houston"/>
    <x v="5"/>
    <n v="77095"/>
    <x v="2"/>
    <s v="OFF-PA-10002005"/>
    <x v="1"/>
    <s v="Paper"/>
    <x v="505"/>
    <n v="25.920000000000005"/>
    <n v="5"/>
    <n v="0.2"/>
    <n v="9.0719999999999992"/>
    <s v="Jun"/>
    <x v="3"/>
    <n v="1"/>
  </r>
  <r>
    <n v="4503"/>
    <s v="CA-2011-116757"/>
    <x v="2"/>
    <d v="2011-06-30T00:00:00"/>
    <d v="2011-07-04T00:00:00"/>
    <x v="1"/>
    <s v="MS-17980"/>
    <x v="99"/>
    <x v="1"/>
    <s v="United States"/>
    <s v="Houston"/>
    <x v="5"/>
    <n v="77095"/>
    <x v="2"/>
    <s v="OFF-FA-10002815"/>
    <x v="1"/>
    <s v="Fasteners"/>
    <x v="33"/>
    <n v="21.312000000000005"/>
    <n v="6"/>
    <n v="0.2"/>
    <n v="7.1928000000000001"/>
    <s v="Jun"/>
    <x v="3"/>
    <n v="0"/>
  </r>
  <r>
    <n v="4504"/>
    <s v="US-2011-138247"/>
    <x v="2"/>
    <d v="2011-12-24T00:00:00"/>
    <d v="2011-12-29T00:00:00"/>
    <x v="1"/>
    <s v="BF-11170"/>
    <x v="408"/>
    <x v="2"/>
    <s v="United States"/>
    <s v="Los Angeles"/>
    <x v="1"/>
    <n v="90045"/>
    <x v="1"/>
    <s v="TEC-PH-10000213"/>
    <x v="2"/>
    <s v="Phones"/>
    <x v="1649"/>
    <n v="173.65600000000003"/>
    <n v="7"/>
    <n v="0.2"/>
    <n v="17.365599999999993"/>
    <s v="Dec"/>
    <x v="20"/>
    <n v="1"/>
  </r>
  <r>
    <n v="4505"/>
    <s v="US-2011-138247"/>
    <x v="2"/>
    <d v="2011-12-24T00:00:00"/>
    <d v="2011-12-29T00:00:00"/>
    <x v="1"/>
    <s v="BF-11170"/>
    <x v="408"/>
    <x v="2"/>
    <s v="United States"/>
    <s v="Los Angeles"/>
    <x v="1"/>
    <n v="90045"/>
    <x v="1"/>
    <s v="OFF-AP-10000828"/>
    <x v="1"/>
    <s v="Appliances"/>
    <x v="1087"/>
    <n v="361.96"/>
    <n v="2"/>
    <n v="0"/>
    <n v="101.34879999999998"/>
    <s v="Dec"/>
    <x v="20"/>
    <n v="0"/>
  </r>
  <r>
    <n v="4506"/>
    <s v="US-2011-138247"/>
    <x v="2"/>
    <d v="2011-12-24T00:00:00"/>
    <d v="2011-12-29T00:00:00"/>
    <x v="1"/>
    <s v="BF-11170"/>
    <x v="408"/>
    <x v="2"/>
    <s v="United States"/>
    <s v="Los Angeles"/>
    <x v="1"/>
    <n v="90045"/>
    <x v="1"/>
    <s v="TEC-AC-10004708"/>
    <x v="2"/>
    <s v="Accessories"/>
    <x v="337"/>
    <n v="62.849999999999994"/>
    <n v="3"/>
    <n v="0"/>
    <n v="13.198499999999999"/>
    <s v="Dec"/>
    <x v="20"/>
    <n v="0"/>
  </r>
  <r>
    <n v="4507"/>
    <s v="US-2011-138247"/>
    <x v="2"/>
    <d v="2011-12-24T00:00:00"/>
    <d v="2011-12-29T00:00:00"/>
    <x v="1"/>
    <s v="BF-11170"/>
    <x v="408"/>
    <x v="2"/>
    <s v="United States"/>
    <s v="Los Angeles"/>
    <x v="1"/>
    <n v="90045"/>
    <x v="1"/>
    <s v="TEC-PH-10001530"/>
    <x v="2"/>
    <s v="Phones"/>
    <x v="632"/>
    <n v="818.37600000000009"/>
    <n v="3"/>
    <n v="0.2"/>
    <n v="51.148499999999984"/>
    <s v="Dec"/>
    <x v="20"/>
    <n v="0"/>
  </r>
  <r>
    <n v="4508"/>
    <s v="US-2011-138247"/>
    <x v="2"/>
    <d v="2011-12-24T00:00:00"/>
    <d v="2011-12-29T00:00:00"/>
    <x v="1"/>
    <s v="BF-11170"/>
    <x v="408"/>
    <x v="2"/>
    <s v="United States"/>
    <s v="Los Angeles"/>
    <x v="1"/>
    <n v="90045"/>
    <x v="1"/>
    <s v="OFF-ST-10002301"/>
    <x v="1"/>
    <s v="Storage"/>
    <x v="1490"/>
    <n v="20.34"/>
    <n v="1"/>
    <n v="0"/>
    <n v="0.20339999999999847"/>
    <s v="Dec"/>
    <x v="20"/>
    <n v="0"/>
  </r>
  <r>
    <n v="4509"/>
    <s v="US-2011-138247"/>
    <x v="2"/>
    <d v="2011-12-24T00:00:00"/>
    <d v="2011-12-29T00:00:00"/>
    <x v="1"/>
    <s v="BF-11170"/>
    <x v="408"/>
    <x v="2"/>
    <s v="United States"/>
    <s v="Los Angeles"/>
    <x v="1"/>
    <n v="90045"/>
    <x v="1"/>
    <s v="FUR-FU-10002554"/>
    <x v="0"/>
    <s v="Furnishings"/>
    <x v="912"/>
    <n v="23.99"/>
    <n v="1"/>
    <n v="0"/>
    <n v="5.5176999999999978"/>
    <s v="Dec"/>
    <x v="20"/>
    <n v="0"/>
  </r>
  <r>
    <n v="4510"/>
    <s v="CA-2014-167003"/>
    <x v="3"/>
    <d v="2014-05-24T00:00:00"/>
    <d v="2014-05-30T00:00:00"/>
    <x v="1"/>
    <s v="VS-21820"/>
    <x v="745"/>
    <x v="0"/>
    <s v="United States"/>
    <s v="Los Angeles"/>
    <x v="1"/>
    <n v="90036"/>
    <x v="1"/>
    <s v="FUR-TA-10001520"/>
    <x v="0"/>
    <s v="Tables"/>
    <x v="711"/>
    <n v="171.28800000000001"/>
    <n v="3"/>
    <n v="0.2"/>
    <n v="-6.423300000000026"/>
    <s v="May"/>
    <x v="24"/>
    <n v="1"/>
  </r>
  <r>
    <n v="4511"/>
    <s v="CA-2013-119935"/>
    <x v="0"/>
    <d v="2013-11-11T00:00:00"/>
    <d v="2013-11-15T00:00:00"/>
    <x v="1"/>
    <s v="KM-16225"/>
    <x v="366"/>
    <x v="1"/>
    <s v="United States"/>
    <s v="Springfield"/>
    <x v="25"/>
    <n v="65807"/>
    <x v="2"/>
    <s v="FUR-FU-10001085"/>
    <x v="0"/>
    <s v="Furnishings"/>
    <x v="1590"/>
    <n v="37.299999999999997"/>
    <n v="2"/>
    <n v="0"/>
    <n v="17.157999999999998"/>
    <s v="Nov"/>
    <x v="0"/>
    <n v="1"/>
  </r>
  <r>
    <n v="4512"/>
    <s v="CA-2013-119935"/>
    <x v="0"/>
    <d v="2013-11-11T00:00:00"/>
    <d v="2013-11-15T00:00:00"/>
    <x v="1"/>
    <s v="KM-16225"/>
    <x v="366"/>
    <x v="1"/>
    <s v="United States"/>
    <s v="Springfield"/>
    <x v="25"/>
    <n v="65807"/>
    <x v="2"/>
    <s v="OFF-BI-10001597"/>
    <x v="1"/>
    <s v="Binders"/>
    <x v="790"/>
    <n v="81.96"/>
    <n v="2"/>
    <n v="0"/>
    <n v="39.340799999999994"/>
    <s v="Nov"/>
    <x v="0"/>
    <n v="0"/>
  </r>
  <r>
    <n v="4513"/>
    <s v="CA-2013-118969"/>
    <x v="0"/>
    <d v="2013-10-03T00:00:00"/>
    <d v="2013-10-04T00:00:00"/>
    <x v="2"/>
    <s v="LP-17095"/>
    <x v="431"/>
    <x v="0"/>
    <s v="United States"/>
    <s v="Phoenix"/>
    <x v="16"/>
    <n v="85023"/>
    <x v="1"/>
    <s v="OFF-BI-10002429"/>
    <x v="1"/>
    <s v="Binders"/>
    <x v="467"/>
    <n v="54.792000000000009"/>
    <n v="6"/>
    <n v="0.7"/>
    <n v="-40.180799999999991"/>
    <s v="Oct"/>
    <x v="32"/>
    <n v="1"/>
  </r>
  <r>
    <n v="4514"/>
    <s v="CA-2013-145240"/>
    <x v="0"/>
    <d v="2013-09-07T00:00:00"/>
    <d v="2013-09-09T00:00:00"/>
    <x v="2"/>
    <s v="BG-11740"/>
    <x v="696"/>
    <x v="0"/>
    <s v="United States"/>
    <s v="Houston"/>
    <x v="5"/>
    <n v="77070"/>
    <x v="2"/>
    <s v="OFF-ST-10001590"/>
    <x v="1"/>
    <s v="Storage"/>
    <x v="146"/>
    <n v="10.784000000000001"/>
    <n v="1"/>
    <n v="0.2"/>
    <n v="0.8087999999999993"/>
    <s v="Sep"/>
    <x v="21"/>
    <n v="1"/>
  </r>
  <r>
    <n v="4515"/>
    <s v="CA-2013-120873"/>
    <x v="0"/>
    <d v="2013-10-28T00:00:00"/>
    <d v="2013-11-02T00:00:00"/>
    <x v="0"/>
    <s v="BW-11200"/>
    <x v="572"/>
    <x v="0"/>
    <s v="United States"/>
    <s v="Hampton"/>
    <x v="17"/>
    <n v="23666"/>
    <x v="0"/>
    <s v="FUR-CH-10000847"/>
    <x v="0"/>
    <s v="Chairs"/>
    <x v="986"/>
    <n v="290.98"/>
    <n v="1"/>
    <n v="0"/>
    <n v="75.654799999999994"/>
    <s v="Oct"/>
    <x v="32"/>
    <n v="1"/>
  </r>
  <r>
    <n v="4516"/>
    <s v="US-2014-111920"/>
    <x v="3"/>
    <d v="2014-10-23T00:00:00"/>
    <d v="2014-10-27T00:00:00"/>
    <x v="1"/>
    <s v="PS-18970"/>
    <x v="28"/>
    <x v="2"/>
    <s v="United States"/>
    <s v="Tulsa"/>
    <x v="26"/>
    <n v="74133"/>
    <x v="2"/>
    <s v="OFF-AR-10003179"/>
    <x v="1"/>
    <s v="Art"/>
    <x v="1565"/>
    <n v="36.44"/>
    <n v="4"/>
    <n v="0"/>
    <n v="12.025199999999998"/>
    <s v="Oct"/>
    <x v="13"/>
    <n v="1"/>
  </r>
  <r>
    <n v="4517"/>
    <s v="US-2013-128678"/>
    <x v="0"/>
    <d v="2013-09-16T00:00:00"/>
    <d v="2013-09-21T00:00:00"/>
    <x v="1"/>
    <s v="RB-19570"/>
    <x v="262"/>
    <x v="0"/>
    <s v="United States"/>
    <s v="Seattle"/>
    <x v="4"/>
    <n v="98105"/>
    <x v="1"/>
    <s v="OFF-PA-10000807"/>
    <x v="1"/>
    <s v="Paper"/>
    <x v="1650"/>
    <n v="21.400000000000002"/>
    <n v="5"/>
    <n v="0"/>
    <n v="10.058"/>
    <s v="Sep"/>
    <x v="21"/>
    <n v="1"/>
  </r>
  <r>
    <n v="4518"/>
    <s v="US-2013-128678"/>
    <x v="0"/>
    <d v="2013-09-16T00:00:00"/>
    <d v="2013-09-21T00:00:00"/>
    <x v="1"/>
    <s v="RB-19570"/>
    <x v="262"/>
    <x v="0"/>
    <s v="United States"/>
    <s v="Seattle"/>
    <x v="4"/>
    <n v="98105"/>
    <x v="1"/>
    <s v="OFF-BI-10002103"/>
    <x v="1"/>
    <s v="Binders"/>
    <x v="525"/>
    <n v="48.664000000000001"/>
    <n v="7"/>
    <n v="0.2"/>
    <n v="15.815799999999999"/>
    <s v="Sep"/>
    <x v="21"/>
    <n v="0"/>
  </r>
  <r>
    <n v="4519"/>
    <s v="CA-2013-101385"/>
    <x v="0"/>
    <d v="2013-09-26T00:00:00"/>
    <d v="2013-10-02T00:00:00"/>
    <x v="1"/>
    <s v="JW-16075"/>
    <x v="493"/>
    <x v="0"/>
    <s v="United States"/>
    <s v="San Francisco"/>
    <x v="1"/>
    <n v="94109"/>
    <x v="1"/>
    <s v="OFF-AR-10004441"/>
    <x v="1"/>
    <s v="Art"/>
    <x v="153"/>
    <n v="16.559999999999999"/>
    <n v="4"/>
    <n v="0"/>
    <n v="6.9551999999999996"/>
    <s v="Sep"/>
    <x v="21"/>
    <n v="1"/>
  </r>
  <r>
    <n v="4520"/>
    <s v="CA-2014-107167"/>
    <x v="3"/>
    <d v="2014-06-11T00:00:00"/>
    <d v="2014-06-15T00:00:00"/>
    <x v="1"/>
    <s v="ND-18460"/>
    <x v="540"/>
    <x v="1"/>
    <s v="United States"/>
    <s v="Jacksonville"/>
    <x v="2"/>
    <n v="32216"/>
    <x v="0"/>
    <s v="OFF-ST-10003805"/>
    <x v="1"/>
    <s v="Storage"/>
    <x v="1651"/>
    <n v="1347.5200000000002"/>
    <n v="8"/>
    <n v="0.2"/>
    <n v="84.219999999999857"/>
    <s v="Jun"/>
    <x v="27"/>
    <n v="1"/>
  </r>
  <r>
    <n v="4521"/>
    <s v="CA-2011-109491"/>
    <x v="2"/>
    <d v="2011-02-21T00:00:00"/>
    <d v="2011-02-27T00:00:00"/>
    <x v="1"/>
    <s v="LC-16930"/>
    <x v="18"/>
    <x v="1"/>
    <s v="United States"/>
    <s v="Richmond"/>
    <x v="14"/>
    <n v="47374"/>
    <x v="2"/>
    <s v="TEC-AC-10001284"/>
    <x v="2"/>
    <s v="Accessories"/>
    <x v="1172"/>
    <n v="62.31"/>
    <n v="3"/>
    <n v="0"/>
    <n v="22.4316"/>
    <s v="Feb"/>
    <x v="45"/>
    <n v="1"/>
  </r>
  <r>
    <n v="4522"/>
    <s v="CA-2011-109491"/>
    <x v="2"/>
    <d v="2011-02-21T00:00:00"/>
    <d v="2011-02-27T00:00:00"/>
    <x v="1"/>
    <s v="LC-16930"/>
    <x v="18"/>
    <x v="1"/>
    <s v="United States"/>
    <s v="Richmond"/>
    <x v="14"/>
    <n v="47374"/>
    <x v="2"/>
    <s v="FUR-FU-10000221"/>
    <x v="0"/>
    <s v="Furnishings"/>
    <x v="529"/>
    <n v="20.32"/>
    <n v="4"/>
    <n v="0"/>
    <n v="6.9087999999999994"/>
    <s v="Feb"/>
    <x v="45"/>
    <n v="0"/>
  </r>
  <r>
    <n v="4523"/>
    <s v="CA-2014-105445"/>
    <x v="3"/>
    <d v="2014-02-21T00:00:00"/>
    <d v="2014-02-26T00:00:00"/>
    <x v="0"/>
    <s v="BP-11095"/>
    <x v="162"/>
    <x v="1"/>
    <s v="United States"/>
    <s v="Louisville"/>
    <x v="22"/>
    <n v="80027"/>
    <x v="1"/>
    <s v="OFF-FA-10001229"/>
    <x v="1"/>
    <s v="Fasteners"/>
    <x v="33"/>
    <n v="9.4320000000000004"/>
    <n v="3"/>
    <n v="0.2"/>
    <n v="3.065399999999999"/>
    <s v="Feb"/>
    <x v="31"/>
    <n v="1"/>
  </r>
  <r>
    <n v="4524"/>
    <s v="CA-2011-107454"/>
    <x v="2"/>
    <d v="2011-11-02T00:00:00"/>
    <d v="2011-11-06T00:00:00"/>
    <x v="1"/>
    <s v="RD-19720"/>
    <x v="742"/>
    <x v="0"/>
    <s v="United States"/>
    <s v="New York City"/>
    <x v="15"/>
    <n v="10024"/>
    <x v="3"/>
    <s v="OFF-LA-10001569"/>
    <x v="1"/>
    <s v="Labels"/>
    <x v="633"/>
    <n v="34.86"/>
    <n v="7"/>
    <n v="0"/>
    <n v="16.035599999999999"/>
    <s v="Nov"/>
    <x v="7"/>
    <n v="1"/>
  </r>
  <r>
    <n v="4525"/>
    <s v="CA-2011-107454"/>
    <x v="2"/>
    <d v="2011-11-02T00:00:00"/>
    <d v="2011-11-06T00:00:00"/>
    <x v="1"/>
    <s v="RD-19720"/>
    <x v="742"/>
    <x v="0"/>
    <s v="United States"/>
    <s v="New York City"/>
    <x v="15"/>
    <n v="10024"/>
    <x v="3"/>
    <s v="FUR-FU-10004018"/>
    <x v="0"/>
    <s v="Furnishings"/>
    <x v="927"/>
    <n v="89.34"/>
    <n v="6"/>
    <n v="0"/>
    <n v="24.121800000000004"/>
    <s v="Nov"/>
    <x v="7"/>
    <n v="0"/>
  </r>
  <r>
    <n v="4526"/>
    <s v="US-2014-105046"/>
    <x v="3"/>
    <d v="2014-07-18T00:00:00"/>
    <d v="2014-07-24T00:00:00"/>
    <x v="1"/>
    <s v="BE-11335"/>
    <x v="336"/>
    <x v="2"/>
    <s v="United States"/>
    <s v="Rome"/>
    <x v="15"/>
    <n v="13440"/>
    <x v="3"/>
    <s v="TEC-PH-10004536"/>
    <x v="2"/>
    <s v="Phones"/>
    <x v="149"/>
    <n v="269.98"/>
    <n v="2"/>
    <n v="0"/>
    <n v="67.495000000000005"/>
    <s v="Jul"/>
    <x v="10"/>
    <n v="1"/>
  </r>
  <r>
    <n v="4527"/>
    <s v="US-2014-105046"/>
    <x v="3"/>
    <d v="2014-07-18T00:00:00"/>
    <d v="2014-07-24T00:00:00"/>
    <x v="1"/>
    <s v="BE-11335"/>
    <x v="336"/>
    <x v="2"/>
    <s v="United States"/>
    <s v="Rome"/>
    <x v="15"/>
    <n v="13440"/>
    <x v="3"/>
    <s v="OFF-PA-10004353"/>
    <x v="1"/>
    <s v="Paper"/>
    <x v="1652"/>
    <n v="99.9"/>
    <n v="5"/>
    <n v="0"/>
    <n v="47.952000000000005"/>
    <s v="Jul"/>
    <x v="10"/>
    <n v="0"/>
  </r>
  <r>
    <n v="4528"/>
    <s v="US-2014-105046"/>
    <x v="3"/>
    <d v="2014-07-18T00:00:00"/>
    <d v="2014-07-24T00:00:00"/>
    <x v="1"/>
    <s v="BE-11335"/>
    <x v="336"/>
    <x v="2"/>
    <s v="United States"/>
    <s v="Rome"/>
    <x v="15"/>
    <n v="13440"/>
    <x v="3"/>
    <s v="FUR-FU-10004848"/>
    <x v="0"/>
    <s v="Furnishings"/>
    <x v="1301"/>
    <n v="39.08"/>
    <n v="4"/>
    <n v="0"/>
    <n v="14.459599999999998"/>
    <s v="Jul"/>
    <x v="10"/>
    <n v="0"/>
  </r>
  <r>
    <n v="4529"/>
    <s v="CA-2014-152856"/>
    <x v="3"/>
    <d v="2014-09-09T00:00:00"/>
    <d v="2014-09-11T00:00:00"/>
    <x v="0"/>
    <s v="RS-19765"/>
    <x v="276"/>
    <x v="1"/>
    <s v="United States"/>
    <s v="Marion"/>
    <x v="24"/>
    <n v="43302"/>
    <x v="3"/>
    <s v="TEC-AC-10004864"/>
    <x v="2"/>
    <s v="Accessories"/>
    <x v="1289"/>
    <n v="116.83199999999999"/>
    <n v="4"/>
    <n v="0.2"/>
    <n v="33.589200000000005"/>
    <s v="Sep"/>
    <x v="15"/>
    <n v="1"/>
  </r>
  <r>
    <n v="4530"/>
    <s v="CA-2013-134691"/>
    <x v="0"/>
    <d v="2013-11-15T00:00:00"/>
    <d v="2013-11-19T00:00:00"/>
    <x v="1"/>
    <s v="KC-16540"/>
    <x v="110"/>
    <x v="0"/>
    <s v="United States"/>
    <s v="Houston"/>
    <x v="5"/>
    <n v="77041"/>
    <x v="2"/>
    <s v="OFF-BI-10002393"/>
    <x v="1"/>
    <s v="Binders"/>
    <x v="1188"/>
    <n v="2.2959999999999994"/>
    <n v="2"/>
    <n v="0.8"/>
    <n v="-3.9032000000000009"/>
    <s v="Nov"/>
    <x v="0"/>
    <n v="1"/>
  </r>
  <r>
    <n v="4531"/>
    <s v="CA-2013-118759"/>
    <x v="0"/>
    <d v="2013-11-15T00:00:00"/>
    <d v="2013-11-18T00:00:00"/>
    <x v="2"/>
    <s v="MB-17305"/>
    <x v="93"/>
    <x v="0"/>
    <s v="United States"/>
    <s v="New York City"/>
    <x v="15"/>
    <n v="10009"/>
    <x v="3"/>
    <s v="FUR-CH-10002335"/>
    <x v="0"/>
    <s v="Chairs"/>
    <x v="623"/>
    <n v="408.00599999999997"/>
    <n v="2"/>
    <n v="0.1"/>
    <n v="72.534400000000005"/>
    <s v="Nov"/>
    <x v="0"/>
    <n v="1"/>
  </r>
  <r>
    <n v="4532"/>
    <s v="CA-2013-118759"/>
    <x v="0"/>
    <d v="2013-11-15T00:00:00"/>
    <d v="2013-11-18T00:00:00"/>
    <x v="2"/>
    <s v="MB-17305"/>
    <x v="93"/>
    <x v="0"/>
    <s v="United States"/>
    <s v="New York City"/>
    <x v="15"/>
    <n v="10009"/>
    <x v="3"/>
    <s v="OFF-ST-10001590"/>
    <x v="1"/>
    <s v="Storage"/>
    <x v="146"/>
    <n v="40.44"/>
    <n v="3"/>
    <n v="0"/>
    <n v="10.514399999999998"/>
    <s v="Nov"/>
    <x v="0"/>
    <n v="0"/>
  </r>
  <r>
    <n v="4533"/>
    <s v="CA-2011-140403"/>
    <x v="2"/>
    <d v="2011-10-10T00:00:00"/>
    <d v="2011-10-10T00:00:00"/>
    <x v="3"/>
    <s v="TN-21040"/>
    <x v="184"/>
    <x v="2"/>
    <s v="United States"/>
    <s v="Manteca"/>
    <x v="1"/>
    <n v="95336"/>
    <x v="1"/>
    <s v="FUR-CH-10002774"/>
    <x v="0"/>
    <s v="Chairs"/>
    <x v="23"/>
    <n v="122.352"/>
    <n v="3"/>
    <n v="0.2"/>
    <n v="13.764599999999994"/>
    <s v="Oct"/>
    <x v="18"/>
    <n v="1"/>
  </r>
  <r>
    <n v="4534"/>
    <s v="CA-2011-140403"/>
    <x v="2"/>
    <d v="2011-10-10T00:00:00"/>
    <d v="2011-10-10T00:00:00"/>
    <x v="3"/>
    <s v="TN-21040"/>
    <x v="184"/>
    <x v="2"/>
    <s v="United States"/>
    <s v="Manteca"/>
    <x v="1"/>
    <n v="95336"/>
    <x v="1"/>
    <s v="OFF-EN-10001219"/>
    <x v="1"/>
    <s v="Envelopes"/>
    <x v="583"/>
    <n v="15.28"/>
    <n v="2"/>
    <n v="0"/>
    <n v="7.4871999999999996"/>
    <s v="Oct"/>
    <x v="18"/>
    <n v="0"/>
  </r>
  <r>
    <n v="4535"/>
    <s v="CA-2012-163104"/>
    <x v="1"/>
    <d v="2012-03-19T00:00:00"/>
    <d v="2012-03-26T00:00:00"/>
    <x v="1"/>
    <s v="MC-18130"/>
    <x v="305"/>
    <x v="1"/>
    <s v="United States"/>
    <s v="Los Angeles"/>
    <x v="1"/>
    <n v="90004"/>
    <x v="1"/>
    <s v="OFF-PA-10001947"/>
    <x v="1"/>
    <s v="Paper"/>
    <x v="354"/>
    <n v="11.96"/>
    <n v="2"/>
    <n v="0"/>
    <n v="5.8604000000000003"/>
    <s v="Mar"/>
    <x v="29"/>
    <n v="1"/>
  </r>
  <r>
    <n v="4536"/>
    <s v="CA-2014-138464"/>
    <x v="3"/>
    <d v="2014-07-09T00:00:00"/>
    <d v="2014-07-13T00:00:00"/>
    <x v="1"/>
    <s v="VF-21715"/>
    <x v="665"/>
    <x v="2"/>
    <s v="United States"/>
    <s v="Seattle"/>
    <x v="4"/>
    <n v="98115"/>
    <x v="1"/>
    <s v="FUR-FU-10003142"/>
    <x v="0"/>
    <s v="Furnishings"/>
    <x v="1201"/>
    <n v="15.84"/>
    <n v="3"/>
    <n v="0"/>
    <n v="4.9103999999999992"/>
    <s v="Jul"/>
    <x v="10"/>
    <n v="1"/>
  </r>
  <r>
    <n v="4537"/>
    <s v="CA-2014-138464"/>
    <x v="3"/>
    <d v="2014-07-09T00:00:00"/>
    <d v="2014-07-13T00:00:00"/>
    <x v="1"/>
    <s v="VF-21715"/>
    <x v="665"/>
    <x v="2"/>
    <s v="United States"/>
    <s v="Seattle"/>
    <x v="4"/>
    <n v="98115"/>
    <x v="1"/>
    <s v="OFF-BI-10001543"/>
    <x v="1"/>
    <s v="Binders"/>
    <x v="375"/>
    <n v="86.376000000000005"/>
    <n v="3"/>
    <n v="0.2"/>
    <n v="30.231600000000007"/>
    <s v="Jul"/>
    <x v="10"/>
    <n v="0"/>
  </r>
  <r>
    <n v="4538"/>
    <s v="CA-2014-138464"/>
    <x v="3"/>
    <d v="2014-07-09T00:00:00"/>
    <d v="2014-07-13T00:00:00"/>
    <x v="1"/>
    <s v="VF-21715"/>
    <x v="665"/>
    <x v="2"/>
    <s v="United States"/>
    <s v="Seattle"/>
    <x v="4"/>
    <n v="98115"/>
    <x v="1"/>
    <s v="OFF-AR-10003560"/>
    <x v="1"/>
    <s v="Art"/>
    <x v="482"/>
    <n v="18.240000000000002"/>
    <n v="3"/>
    <n v="0"/>
    <n v="6.2015999999999991"/>
    <s v="Jul"/>
    <x v="10"/>
    <n v="0"/>
  </r>
  <r>
    <n v="4539"/>
    <s v="CA-2014-138464"/>
    <x v="3"/>
    <d v="2014-07-09T00:00:00"/>
    <d v="2014-07-13T00:00:00"/>
    <x v="1"/>
    <s v="VF-21715"/>
    <x v="665"/>
    <x v="2"/>
    <s v="United States"/>
    <s v="Seattle"/>
    <x v="4"/>
    <n v="98115"/>
    <x v="1"/>
    <s v="OFF-AR-10004757"/>
    <x v="1"/>
    <s v="Art"/>
    <x v="342"/>
    <n v="13.12"/>
    <n v="4"/>
    <n v="0"/>
    <n v="4.3295999999999992"/>
    <s v="Jul"/>
    <x v="10"/>
    <n v="0"/>
  </r>
  <r>
    <n v="4540"/>
    <s v="CA-2012-104129"/>
    <x v="1"/>
    <d v="2012-02-27T00:00:00"/>
    <d v="2012-03-02T00:00:00"/>
    <x v="1"/>
    <s v="ES-14080"/>
    <x v="20"/>
    <x v="1"/>
    <s v="United States"/>
    <s v="Providence"/>
    <x v="34"/>
    <n v="2908"/>
    <x v="3"/>
    <s v="TEC-PH-10003800"/>
    <x v="2"/>
    <s v="Phones"/>
    <x v="504"/>
    <n v="105.98"/>
    <n v="2"/>
    <n v="0"/>
    <n v="1.0597999999999956"/>
    <s v="Feb"/>
    <x v="36"/>
    <n v="1"/>
  </r>
  <r>
    <n v="4541"/>
    <s v="CA-2012-104129"/>
    <x v="1"/>
    <d v="2012-02-27T00:00:00"/>
    <d v="2012-03-02T00:00:00"/>
    <x v="1"/>
    <s v="ES-14080"/>
    <x v="20"/>
    <x v="1"/>
    <s v="United States"/>
    <s v="Providence"/>
    <x v="34"/>
    <n v="2908"/>
    <x v="3"/>
    <s v="FUR-TA-10004152"/>
    <x v="0"/>
    <s v="Tables"/>
    <x v="1507"/>
    <n v="493.9199999999999"/>
    <n v="7"/>
    <n v="0.3"/>
    <n v="-28.22399999999999"/>
    <s v="Feb"/>
    <x v="36"/>
    <n v="0"/>
  </r>
  <r>
    <n v="4542"/>
    <s v="US-2014-132206"/>
    <x v="3"/>
    <d v="2014-06-17T00:00:00"/>
    <d v="2014-06-22T00:00:00"/>
    <x v="1"/>
    <s v="MK-17905"/>
    <x v="149"/>
    <x v="1"/>
    <s v="United States"/>
    <s v="Chicago"/>
    <x v="10"/>
    <n v="60653"/>
    <x v="2"/>
    <s v="OFF-BI-10000756"/>
    <x v="1"/>
    <s v="Binders"/>
    <x v="15"/>
    <n v="5.9359999999999991"/>
    <n v="7"/>
    <n v="0.8"/>
    <n v="-8.9040000000000035"/>
    <s v="Jun"/>
    <x v="27"/>
    <n v="1"/>
  </r>
  <r>
    <n v="4543"/>
    <s v="CA-2014-113474"/>
    <x v="3"/>
    <d v="2014-03-31T00:00:00"/>
    <d v="2014-04-01T00:00:00"/>
    <x v="2"/>
    <s v="TM-21490"/>
    <x v="746"/>
    <x v="0"/>
    <s v="United States"/>
    <s v="Oklahoma City"/>
    <x v="26"/>
    <n v="73120"/>
    <x v="2"/>
    <s v="OFF-EN-10004206"/>
    <x v="1"/>
    <s v="Envelopes"/>
    <x v="1653"/>
    <n v="325.86"/>
    <n v="2"/>
    <n v="0"/>
    <n v="149.8956"/>
    <s v="Mar"/>
    <x v="42"/>
    <n v="1"/>
  </r>
  <r>
    <n v="4544"/>
    <s v="CA-2012-126557"/>
    <x v="1"/>
    <d v="2012-07-12T00:00:00"/>
    <d v="2012-07-17T00:00:00"/>
    <x v="0"/>
    <s v="RL-19615"/>
    <x v="210"/>
    <x v="0"/>
    <s v="United States"/>
    <s v="Chicago"/>
    <x v="10"/>
    <n v="60610"/>
    <x v="2"/>
    <s v="FUR-CH-10004477"/>
    <x v="0"/>
    <s v="Chairs"/>
    <x v="211"/>
    <n v="383.60699999999997"/>
    <n v="9"/>
    <n v="0.3"/>
    <n v="-5.4801000000000215"/>
    <s v="Jul"/>
    <x v="38"/>
    <n v="1"/>
  </r>
  <r>
    <n v="4545"/>
    <s v="CA-2012-126557"/>
    <x v="1"/>
    <d v="2012-07-12T00:00:00"/>
    <d v="2012-07-17T00:00:00"/>
    <x v="0"/>
    <s v="RL-19615"/>
    <x v="210"/>
    <x v="0"/>
    <s v="United States"/>
    <s v="Chicago"/>
    <x v="10"/>
    <n v="60610"/>
    <x v="2"/>
    <s v="TEC-PH-10003505"/>
    <x v="2"/>
    <s v="Phones"/>
    <x v="901"/>
    <n v="148.47999999999999"/>
    <n v="2"/>
    <n v="0.2"/>
    <n v="16.703999999999986"/>
    <s v="Jul"/>
    <x v="38"/>
    <n v="0"/>
  </r>
  <r>
    <n v="4546"/>
    <s v="CA-2012-126557"/>
    <x v="1"/>
    <d v="2012-07-12T00:00:00"/>
    <d v="2012-07-17T00:00:00"/>
    <x v="0"/>
    <s v="RL-19615"/>
    <x v="210"/>
    <x v="0"/>
    <s v="United States"/>
    <s v="Chicago"/>
    <x v="10"/>
    <n v="60610"/>
    <x v="2"/>
    <s v="TEC-PH-10000526"/>
    <x v="2"/>
    <s v="Phones"/>
    <x v="1463"/>
    <n v="537.54399999999998"/>
    <n v="7"/>
    <n v="0.2"/>
    <n v="53.754400000000004"/>
    <s v="Jul"/>
    <x v="38"/>
    <n v="0"/>
  </r>
  <r>
    <n v="4547"/>
    <s v="CA-2012-126557"/>
    <x v="1"/>
    <d v="2012-07-12T00:00:00"/>
    <d v="2012-07-17T00:00:00"/>
    <x v="0"/>
    <s v="RL-19615"/>
    <x v="210"/>
    <x v="0"/>
    <s v="United States"/>
    <s v="Chicago"/>
    <x v="10"/>
    <n v="60610"/>
    <x v="2"/>
    <s v="OFF-BI-10003314"/>
    <x v="1"/>
    <s v="Binders"/>
    <x v="305"/>
    <n v="1.9279999999999997"/>
    <n v="2"/>
    <n v="0.8"/>
    <n v="-2.9884000000000004"/>
    <s v="Jul"/>
    <x v="38"/>
    <n v="0"/>
  </r>
  <r>
    <n v="4548"/>
    <s v="CA-2012-126557"/>
    <x v="1"/>
    <d v="2012-07-12T00:00:00"/>
    <d v="2012-07-17T00:00:00"/>
    <x v="0"/>
    <s v="RL-19615"/>
    <x v="210"/>
    <x v="0"/>
    <s v="United States"/>
    <s v="Chicago"/>
    <x v="10"/>
    <n v="60610"/>
    <x v="2"/>
    <s v="OFF-AR-10003190"/>
    <x v="1"/>
    <s v="Art"/>
    <x v="643"/>
    <n v="6.911999999999999"/>
    <n v="3"/>
    <n v="0.2"/>
    <n v="0.69120000000000026"/>
    <s v="Jul"/>
    <x v="38"/>
    <n v="0"/>
  </r>
  <r>
    <n v="4549"/>
    <s v="CA-2012-126557"/>
    <x v="1"/>
    <d v="2012-07-12T00:00:00"/>
    <d v="2012-07-17T00:00:00"/>
    <x v="0"/>
    <s v="RL-19615"/>
    <x v="210"/>
    <x v="0"/>
    <s v="United States"/>
    <s v="Chicago"/>
    <x v="10"/>
    <n v="60610"/>
    <x v="2"/>
    <s v="FUR-FU-10001861"/>
    <x v="0"/>
    <s v="Furnishings"/>
    <x v="272"/>
    <n v="7.76"/>
    <n v="1"/>
    <n v="0.6"/>
    <n v="-2.1340000000000003"/>
    <s v="Jul"/>
    <x v="38"/>
    <n v="0"/>
  </r>
  <r>
    <n v="4550"/>
    <s v="CA-2012-126557"/>
    <x v="1"/>
    <d v="2012-07-12T00:00:00"/>
    <d v="2012-07-17T00:00:00"/>
    <x v="0"/>
    <s v="RL-19615"/>
    <x v="210"/>
    <x v="0"/>
    <s v="United States"/>
    <s v="Chicago"/>
    <x v="10"/>
    <n v="60610"/>
    <x v="2"/>
    <s v="TEC-PH-10003963"/>
    <x v="2"/>
    <s v="Phones"/>
    <x v="512"/>
    <n v="659.16800000000012"/>
    <n v="4"/>
    <n v="0.2"/>
    <n v="49.437599999999975"/>
    <s v="Jul"/>
    <x v="38"/>
    <n v="0"/>
  </r>
  <r>
    <n v="4551"/>
    <s v="US-2014-107636"/>
    <x v="3"/>
    <d v="2014-05-01T00:00:00"/>
    <d v="2014-05-03T00:00:00"/>
    <x v="2"/>
    <s v="NM-18520"/>
    <x v="392"/>
    <x v="0"/>
    <s v="United States"/>
    <s v="Manchester"/>
    <x v="29"/>
    <n v="6040"/>
    <x v="3"/>
    <s v="OFF-LA-10003388"/>
    <x v="1"/>
    <s v="Labels"/>
    <x v="1654"/>
    <n v="5.76"/>
    <n v="2"/>
    <n v="0"/>
    <n v="2.8224"/>
    <s v="May"/>
    <x v="24"/>
    <n v="1"/>
  </r>
  <r>
    <n v="4552"/>
    <s v="US-2011-165862"/>
    <x v="2"/>
    <d v="2011-07-13T00:00:00"/>
    <d v="2011-07-17T00:00:00"/>
    <x v="1"/>
    <s v="GK-14620"/>
    <x v="136"/>
    <x v="1"/>
    <s v="United States"/>
    <s v="Los Angeles"/>
    <x v="1"/>
    <n v="90049"/>
    <x v="1"/>
    <s v="FUR-TA-10002855"/>
    <x v="0"/>
    <s v="Tables"/>
    <x v="1189"/>
    <n v="351.21600000000001"/>
    <n v="3"/>
    <n v="0.2"/>
    <n v="4.3901999999999788"/>
    <s v="Jul"/>
    <x v="39"/>
    <n v="1"/>
  </r>
  <r>
    <n v="4553"/>
    <s v="US-2011-106334"/>
    <x v="2"/>
    <d v="2011-12-27T00:00:00"/>
    <d v="2012-01-02T00:00:00"/>
    <x v="1"/>
    <s v="JF-15490"/>
    <x v="223"/>
    <x v="0"/>
    <s v="United States"/>
    <s v="San Francisco"/>
    <x v="1"/>
    <n v="94122"/>
    <x v="1"/>
    <s v="FUR-CH-10004886"/>
    <x v="0"/>
    <s v="Chairs"/>
    <x v="366"/>
    <n v="230.28000000000003"/>
    <n v="3"/>
    <n v="0.2"/>
    <n v="23.027999999999992"/>
    <s v="Dec"/>
    <x v="20"/>
    <n v="1"/>
  </r>
  <r>
    <n v="4554"/>
    <s v="US-2011-106334"/>
    <x v="2"/>
    <d v="2011-12-27T00:00:00"/>
    <d v="2012-01-02T00:00:00"/>
    <x v="1"/>
    <s v="JF-15490"/>
    <x v="223"/>
    <x v="0"/>
    <s v="United States"/>
    <s v="San Francisco"/>
    <x v="1"/>
    <n v="94122"/>
    <x v="1"/>
    <s v="OFF-PA-10003657"/>
    <x v="1"/>
    <s v="Paper"/>
    <x v="624"/>
    <n v="12.84"/>
    <n v="3"/>
    <n v="0"/>
    <n v="5.7779999999999987"/>
    <s v="Dec"/>
    <x v="20"/>
    <n v="0"/>
  </r>
  <r>
    <n v="4555"/>
    <s v="CA-2013-101448"/>
    <x v="0"/>
    <d v="2013-02-27T00:00:00"/>
    <d v="2013-03-02T00:00:00"/>
    <x v="0"/>
    <s v="EB-13930"/>
    <x v="518"/>
    <x v="0"/>
    <s v="United States"/>
    <s v="La Crosse"/>
    <x v="6"/>
    <n v="54601"/>
    <x v="2"/>
    <s v="OFF-BI-10004738"/>
    <x v="1"/>
    <s v="Binders"/>
    <x v="92"/>
    <n v="56.820000000000007"/>
    <n v="3"/>
    <n v="0"/>
    <n v="28.410000000000004"/>
    <s v="Feb"/>
    <x v="47"/>
    <n v="1"/>
  </r>
  <r>
    <n v="4556"/>
    <s v="CA-2012-130218"/>
    <x v="1"/>
    <d v="2012-03-23T00:00:00"/>
    <d v="2012-03-26T00:00:00"/>
    <x v="2"/>
    <s v="SG-20470"/>
    <x v="495"/>
    <x v="0"/>
    <s v="United States"/>
    <s v="Florence"/>
    <x v="20"/>
    <n v="29501"/>
    <x v="0"/>
    <s v="OFF-FA-10003112"/>
    <x v="1"/>
    <s v="Fasteners"/>
    <x v="33"/>
    <n v="31.56"/>
    <n v="4"/>
    <n v="0"/>
    <n v="14.201999999999998"/>
    <s v="Mar"/>
    <x v="29"/>
    <n v="1"/>
  </r>
  <r>
    <n v="4557"/>
    <s v="CA-2012-130218"/>
    <x v="1"/>
    <d v="2012-03-23T00:00:00"/>
    <d v="2012-03-26T00:00:00"/>
    <x v="2"/>
    <s v="SG-20470"/>
    <x v="495"/>
    <x v="0"/>
    <s v="United States"/>
    <s v="Florence"/>
    <x v="20"/>
    <n v="29501"/>
    <x v="0"/>
    <s v="OFF-ST-10002486"/>
    <x v="1"/>
    <s v="Storage"/>
    <x v="693"/>
    <n v="27.92"/>
    <n v="4"/>
    <n v="0"/>
    <n v="0.5583999999999989"/>
    <s v="Mar"/>
    <x v="29"/>
    <n v="0"/>
  </r>
  <r>
    <n v="4558"/>
    <s v="US-2014-117331"/>
    <x v="3"/>
    <d v="2014-10-22T00:00:00"/>
    <d v="2014-10-29T00:00:00"/>
    <x v="1"/>
    <s v="ND-18370"/>
    <x v="444"/>
    <x v="0"/>
    <s v="United States"/>
    <s v="Glendale"/>
    <x v="16"/>
    <n v="85301"/>
    <x v="1"/>
    <s v="OFF-BI-10003984"/>
    <x v="1"/>
    <s v="Binders"/>
    <x v="690"/>
    <n v="8.5590000000000011"/>
    <n v="1"/>
    <n v="0.7"/>
    <n v="-6.5618999999999996"/>
    <s v="Oct"/>
    <x v="13"/>
    <n v="1"/>
  </r>
  <r>
    <n v="4559"/>
    <s v="CA-2011-127383"/>
    <x v="2"/>
    <d v="2011-12-31T00:00:00"/>
    <d v="2012-01-05T00:00:00"/>
    <x v="1"/>
    <s v="CM-11815"/>
    <x v="698"/>
    <x v="1"/>
    <s v="United States"/>
    <s v="El Paso"/>
    <x v="5"/>
    <n v="79907"/>
    <x v="2"/>
    <s v="OFF-EN-10004773"/>
    <x v="1"/>
    <s v="Envelopes"/>
    <x v="33"/>
    <n v="49.568000000000005"/>
    <n v="2"/>
    <n v="0.2"/>
    <n v="17.968399999999995"/>
    <s v="Dec"/>
    <x v="20"/>
    <n v="1"/>
  </r>
  <r>
    <n v="4560"/>
    <s v="CA-2011-110219"/>
    <x v="2"/>
    <d v="2011-05-05T00:00:00"/>
    <d v="2011-05-08T00:00:00"/>
    <x v="2"/>
    <s v="EB-13870"/>
    <x v="12"/>
    <x v="0"/>
    <s v="United States"/>
    <s v="San Antonio"/>
    <x v="5"/>
    <n v="78207"/>
    <x v="2"/>
    <s v="FUR-CH-10001146"/>
    <x v="0"/>
    <s v="Chairs"/>
    <x v="64"/>
    <n v="127.869"/>
    <n v="3"/>
    <n v="0.3"/>
    <n v="-9.1335000000000122"/>
    <s v="May"/>
    <x v="8"/>
    <n v="1"/>
  </r>
  <r>
    <n v="4561"/>
    <s v="CA-2012-118871"/>
    <x v="1"/>
    <d v="2012-12-04T00:00:00"/>
    <d v="2012-12-09T00:00:00"/>
    <x v="0"/>
    <s v="HM-14860"/>
    <x v="447"/>
    <x v="1"/>
    <s v="United States"/>
    <s v="Los Angeles"/>
    <x v="1"/>
    <n v="90049"/>
    <x v="1"/>
    <s v="OFF-EN-10003296"/>
    <x v="1"/>
    <s v="Envelopes"/>
    <x v="229"/>
    <n v="271.44"/>
    <n v="3"/>
    <n v="0"/>
    <n v="122.148"/>
    <s v="Dec"/>
    <x v="14"/>
    <n v="1"/>
  </r>
  <r>
    <n v="4562"/>
    <s v="CA-2012-118871"/>
    <x v="1"/>
    <d v="2012-12-04T00:00:00"/>
    <d v="2012-12-09T00:00:00"/>
    <x v="0"/>
    <s v="HM-14860"/>
    <x v="447"/>
    <x v="1"/>
    <s v="United States"/>
    <s v="Los Angeles"/>
    <x v="1"/>
    <n v="90049"/>
    <x v="1"/>
    <s v="TEC-PH-10000193"/>
    <x v="2"/>
    <s v="Phones"/>
    <x v="1655"/>
    <n v="110.352"/>
    <n v="3"/>
    <n v="0.2"/>
    <n v="8.2763999999999953"/>
    <s v="Dec"/>
    <x v="14"/>
    <n v="0"/>
  </r>
  <r>
    <n v="4563"/>
    <s v="CA-2012-118871"/>
    <x v="1"/>
    <d v="2012-12-04T00:00:00"/>
    <d v="2012-12-09T00:00:00"/>
    <x v="0"/>
    <s v="HM-14860"/>
    <x v="447"/>
    <x v="1"/>
    <s v="United States"/>
    <s v="Los Angeles"/>
    <x v="1"/>
    <n v="90049"/>
    <x v="1"/>
    <s v="FUR-FU-10002111"/>
    <x v="0"/>
    <s v="Furnishings"/>
    <x v="1656"/>
    <n v="36.4"/>
    <n v="5"/>
    <n v="0"/>
    <n v="13.832000000000001"/>
    <s v="Dec"/>
    <x v="14"/>
    <n v="0"/>
  </r>
  <r>
    <n v="4564"/>
    <s v="CA-2014-129490"/>
    <x v="3"/>
    <d v="2014-09-27T00:00:00"/>
    <d v="2014-10-01T00:00:00"/>
    <x v="1"/>
    <s v="SJ-20125"/>
    <x v="319"/>
    <x v="2"/>
    <s v="United States"/>
    <s v="Miramar"/>
    <x v="2"/>
    <n v="33023"/>
    <x v="0"/>
    <s v="FUR-CH-10003298"/>
    <x v="0"/>
    <s v="Chairs"/>
    <x v="1567"/>
    <n v="419.13599999999997"/>
    <n v="4"/>
    <n v="0.2"/>
    <n v="-57.631200000000035"/>
    <s v="Sep"/>
    <x v="15"/>
    <n v="1"/>
  </r>
  <r>
    <n v="4565"/>
    <s v="CA-2011-101175"/>
    <x v="2"/>
    <d v="2011-12-09T00:00:00"/>
    <d v="2011-12-14T00:00:00"/>
    <x v="1"/>
    <s v="DM-12955"/>
    <x v="678"/>
    <x v="1"/>
    <s v="United States"/>
    <s v="Mesa"/>
    <x v="16"/>
    <n v="85204"/>
    <x v="1"/>
    <s v="OFF-ST-10004950"/>
    <x v="1"/>
    <s v="Storage"/>
    <x v="1000"/>
    <n v="100.70400000000001"/>
    <n v="6"/>
    <n v="0.2"/>
    <n v="-1.2588000000000008"/>
    <s v="Dec"/>
    <x v="20"/>
    <n v="1"/>
  </r>
  <r>
    <n v="4566"/>
    <s v="US-2014-149510"/>
    <x v="3"/>
    <d v="2014-12-04T00:00:00"/>
    <d v="2014-12-11T00:00:00"/>
    <x v="1"/>
    <s v="MC-17575"/>
    <x v="430"/>
    <x v="0"/>
    <s v="United States"/>
    <s v="Fayetteville"/>
    <x v="3"/>
    <n v="28314"/>
    <x v="0"/>
    <s v="OFF-AP-10002350"/>
    <x v="1"/>
    <s v="Appliances"/>
    <x v="545"/>
    <n v="45.216000000000001"/>
    <n v="3"/>
    <n v="0.2"/>
    <n v="4.5215999999999994"/>
    <s v="Dec"/>
    <x v="22"/>
    <n v="1"/>
  </r>
  <r>
    <n v="4567"/>
    <s v="US-2014-149510"/>
    <x v="3"/>
    <d v="2014-12-04T00:00:00"/>
    <d v="2014-12-11T00:00:00"/>
    <x v="1"/>
    <s v="MC-17575"/>
    <x v="430"/>
    <x v="0"/>
    <s v="United States"/>
    <s v="Fayetteville"/>
    <x v="3"/>
    <n v="28314"/>
    <x v="0"/>
    <s v="OFF-BI-10004233"/>
    <x v="1"/>
    <s v="Binders"/>
    <x v="1377"/>
    <n v="28.782000000000004"/>
    <n v="6"/>
    <n v="0.7"/>
    <n v="-21.1068"/>
    <s v="Dec"/>
    <x v="22"/>
    <n v="0"/>
  </r>
  <r>
    <n v="4568"/>
    <s v="US-2014-149510"/>
    <x v="3"/>
    <d v="2014-12-04T00:00:00"/>
    <d v="2014-12-11T00:00:00"/>
    <x v="1"/>
    <s v="MC-17575"/>
    <x v="430"/>
    <x v="0"/>
    <s v="United States"/>
    <s v="Fayetteville"/>
    <x v="3"/>
    <n v="28314"/>
    <x v="0"/>
    <s v="OFF-PA-10001892"/>
    <x v="1"/>
    <s v="Paper"/>
    <x v="815"/>
    <n v="24.448"/>
    <n v="4"/>
    <n v="0.2"/>
    <n v="8.8623999999999992"/>
    <s v="Dec"/>
    <x v="22"/>
    <n v="0"/>
  </r>
  <r>
    <n v="4569"/>
    <s v="CA-2012-111990"/>
    <x v="1"/>
    <d v="2012-11-08T00:00:00"/>
    <d v="2012-11-13T00:00:00"/>
    <x v="1"/>
    <s v="DB-13660"/>
    <x v="551"/>
    <x v="0"/>
    <s v="United States"/>
    <s v="Houston"/>
    <x v="5"/>
    <n v="77095"/>
    <x v="2"/>
    <s v="OFF-BI-10003291"/>
    <x v="1"/>
    <s v="Binders"/>
    <x v="44"/>
    <n v="10.475999999999999"/>
    <n v="6"/>
    <n v="0.8"/>
    <n v="-17.285400000000006"/>
    <s v="Nov"/>
    <x v="6"/>
    <n v="1"/>
  </r>
  <r>
    <n v="4570"/>
    <s v="CA-2011-169460"/>
    <x v="2"/>
    <d v="2011-04-19T00:00:00"/>
    <d v="2011-04-21T00:00:00"/>
    <x v="0"/>
    <s v="NF-18595"/>
    <x v="376"/>
    <x v="2"/>
    <s v="United States"/>
    <s v="San Jose"/>
    <x v="1"/>
    <n v="95123"/>
    <x v="1"/>
    <s v="FUR-FU-10004017"/>
    <x v="0"/>
    <s v="Furnishings"/>
    <x v="1570"/>
    <n v="76.14"/>
    <n v="3"/>
    <n v="0"/>
    <n v="26.648999999999997"/>
    <s v="Apr"/>
    <x v="41"/>
    <n v="1"/>
  </r>
  <r>
    <n v="4571"/>
    <s v="US-2012-152128"/>
    <x v="1"/>
    <d v="2012-05-25T00:00:00"/>
    <d v="2012-05-27T00:00:00"/>
    <x v="0"/>
    <s v="NM-18445"/>
    <x v="134"/>
    <x v="2"/>
    <s v="United States"/>
    <s v="Wichita"/>
    <x v="41"/>
    <n v="67212"/>
    <x v="2"/>
    <s v="OFF-AR-10002445"/>
    <x v="1"/>
    <s v="Art"/>
    <x v="1637"/>
    <n v="21.240000000000002"/>
    <n v="3"/>
    <n v="0"/>
    <n v="8.071200000000001"/>
    <s v="May"/>
    <x v="33"/>
    <n v="1"/>
  </r>
  <r>
    <n v="4572"/>
    <s v="US-2012-152128"/>
    <x v="1"/>
    <d v="2012-05-25T00:00:00"/>
    <d v="2012-05-27T00:00:00"/>
    <x v="0"/>
    <s v="NM-18445"/>
    <x v="134"/>
    <x v="2"/>
    <s v="United States"/>
    <s v="Wichita"/>
    <x v="41"/>
    <n v="67212"/>
    <x v="2"/>
    <s v="OFF-BI-10001718"/>
    <x v="1"/>
    <s v="Binders"/>
    <x v="1216"/>
    <n v="127.96"/>
    <n v="2"/>
    <n v="0"/>
    <n v="60.141199999999998"/>
    <s v="May"/>
    <x v="33"/>
    <n v="0"/>
  </r>
  <r>
    <n v="4573"/>
    <s v="CA-2014-126662"/>
    <x v="3"/>
    <d v="2014-07-18T00:00:00"/>
    <d v="2014-07-22T00:00:00"/>
    <x v="1"/>
    <s v="AB-10255"/>
    <x v="437"/>
    <x v="2"/>
    <s v="United States"/>
    <s v="Los Angeles"/>
    <x v="1"/>
    <n v="90036"/>
    <x v="1"/>
    <s v="TEC-CO-10004202"/>
    <x v="2"/>
    <s v="Copiers"/>
    <x v="836"/>
    <n v="479.98400000000004"/>
    <n v="2"/>
    <n v="0.2"/>
    <n v="89.996999999999986"/>
    <s v="Jul"/>
    <x v="10"/>
    <n v="1"/>
  </r>
  <r>
    <n v="4574"/>
    <s v="CA-2013-139395"/>
    <x v="0"/>
    <d v="2013-12-13T00:00:00"/>
    <d v="2013-12-19T00:00:00"/>
    <x v="1"/>
    <s v="MG-17650"/>
    <x v="377"/>
    <x v="2"/>
    <s v="United States"/>
    <s v="Jackson"/>
    <x v="12"/>
    <n v="49201"/>
    <x v="2"/>
    <s v="TEC-PH-10002103"/>
    <x v="2"/>
    <s v="Phones"/>
    <x v="534"/>
    <n v="657.93"/>
    <n v="7"/>
    <n v="0"/>
    <n v="184.22039999999998"/>
    <s v="Dec"/>
    <x v="5"/>
    <n v="1"/>
  </r>
  <r>
    <n v="4575"/>
    <s v="CA-2013-139395"/>
    <x v="0"/>
    <d v="2013-12-13T00:00:00"/>
    <d v="2013-12-19T00:00:00"/>
    <x v="1"/>
    <s v="MG-17650"/>
    <x v="377"/>
    <x v="2"/>
    <s v="United States"/>
    <s v="Jackson"/>
    <x v="12"/>
    <n v="49201"/>
    <x v="2"/>
    <s v="FUR-FU-10003724"/>
    <x v="0"/>
    <s v="Furnishings"/>
    <x v="887"/>
    <n v="33.479999999999997"/>
    <n v="4"/>
    <n v="0"/>
    <n v="8.7047999999999988"/>
    <s v="Dec"/>
    <x v="5"/>
    <n v="0"/>
  </r>
  <r>
    <n v="4576"/>
    <s v="CA-2013-139395"/>
    <x v="0"/>
    <d v="2013-12-13T00:00:00"/>
    <d v="2013-12-19T00:00:00"/>
    <x v="1"/>
    <s v="MG-17650"/>
    <x v="377"/>
    <x v="2"/>
    <s v="United States"/>
    <s v="Jackson"/>
    <x v="12"/>
    <n v="49201"/>
    <x v="2"/>
    <s v="OFF-AR-10003732"/>
    <x v="1"/>
    <s v="Art"/>
    <x v="321"/>
    <n v="13.899999999999999"/>
    <n v="5"/>
    <n v="0"/>
    <n v="3.6139999999999994"/>
    <s v="Dec"/>
    <x v="5"/>
    <n v="0"/>
  </r>
  <r>
    <n v="4577"/>
    <s v="CA-2013-139395"/>
    <x v="0"/>
    <d v="2013-12-13T00:00:00"/>
    <d v="2013-12-19T00:00:00"/>
    <x v="1"/>
    <s v="MG-17650"/>
    <x v="377"/>
    <x v="2"/>
    <s v="United States"/>
    <s v="Jackson"/>
    <x v="12"/>
    <n v="49201"/>
    <x v="2"/>
    <s v="OFF-ST-10000885"/>
    <x v="1"/>
    <s v="Storage"/>
    <x v="1657"/>
    <n v="26.86"/>
    <n v="2"/>
    <n v="0"/>
    <n v="6.7149999999999999"/>
    <s v="Dec"/>
    <x v="5"/>
    <n v="0"/>
  </r>
  <r>
    <n v="4578"/>
    <s v="US-2011-121734"/>
    <x v="2"/>
    <d v="2011-04-11T00:00:00"/>
    <d v="2011-04-16T00:00:00"/>
    <x v="1"/>
    <s v="SE-20110"/>
    <x v="339"/>
    <x v="0"/>
    <s v="United States"/>
    <s v="Lewiston"/>
    <x v="45"/>
    <n v="83501"/>
    <x v="1"/>
    <s v="OFF-BI-10004817"/>
    <x v="1"/>
    <s v="Binders"/>
    <x v="1199"/>
    <n v="9.5840000000000014"/>
    <n v="1"/>
    <n v="0.2"/>
    <n v="3.3543999999999996"/>
    <s v="Apr"/>
    <x v="41"/>
    <n v="1"/>
  </r>
  <r>
    <n v="4579"/>
    <s v="CA-2012-110947"/>
    <x v="1"/>
    <d v="2012-06-09T00:00:00"/>
    <d v="2012-06-15T00:00:00"/>
    <x v="1"/>
    <s v="AG-10765"/>
    <x v="326"/>
    <x v="2"/>
    <s v="United States"/>
    <s v="Hampton"/>
    <x v="17"/>
    <n v="23666"/>
    <x v="0"/>
    <s v="OFF-BI-10001670"/>
    <x v="1"/>
    <s v="Binders"/>
    <x v="438"/>
    <n v="113.10000000000001"/>
    <n v="3"/>
    <n v="0"/>
    <n v="56.550000000000004"/>
    <s v="Jun"/>
    <x v="40"/>
    <n v="1"/>
  </r>
  <r>
    <n v="4580"/>
    <s v="US-2011-150126"/>
    <x v="2"/>
    <d v="2011-07-27T00:00:00"/>
    <d v="2011-08-02T00:00:00"/>
    <x v="1"/>
    <s v="AS-10045"/>
    <x v="442"/>
    <x v="1"/>
    <s v="United States"/>
    <s v="New York City"/>
    <x v="15"/>
    <n v="10035"/>
    <x v="3"/>
    <s v="OFF-PA-10002709"/>
    <x v="1"/>
    <s v="Paper"/>
    <x v="1658"/>
    <n v="65.78"/>
    <n v="11"/>
    <n v="0"/>
    <n v="32.232199999999999"/>
    <s v="Jul"/>
    <x v="39"/>
    <n v="1"/>
  </r>
  <r>
    <n v="4581"/>
    <s v="CA-2012-164427"/>
    <x v="1"/>
    <d v="2012-07-31T00:00:00"/>
    <d v="2012-08-06T00:00:00"/>
    <x v="1"/>
    <s v="AR-10405"/>
    <x v="153"/>
    <x v="1"/>
    <s v="United States"/>
    <s v="Hattiesburg"/>
    <x v="35"/>
    <n v="39401"/>
    <x v="0"/>
    <s v="TEC-AC-10004469"/>
    <x v="2"/>
    <s v="Accessories"/>
    <x v="238"/>
    <n v="239.70000000000002"/>
    <n v="6"/>
    <n v="0"/>
    <n v="105.46800000000002"/>
    <s v="Jul"/>
    <x v="38"/>
    <n v="1"/>
  </r>
  <r>
    <n v="4582"/>
    <s v="CA-2013-120250"/>
    <x v="0"/>
    <d v="2013-09-20T00:00:00"/>
    <d v="2013-09-23T00:00:00"/>
    <x v="2"/>
    <s v="AP-10720"/>
    <x v="399"/>
    <x v="2"/>
    <s v="United States"/>
    <s v="Philadelphia"/>
    <x v="9"/>
    <n v="19140"/>
    <x v="3"/>
    <s v="FUR-FU-10003424"/>
    <x v="0"/>
    <s v="Furnishings"/>
    <x v="1659"/>
    <n v="25.632000000000001"/>
    <n v="3"/>
    <n v="0.2"/>
    <n v="3.8447999999999967"/>
    <s v="Sep"/>
    <x v="21"/>
    <n v="1"/>
  </r>
  <r>
    <n v="4583"/>
    <s v="CA-2013-121993"/>
    <x v="0"/>
    <d v="2013-06-11T00:00:00"/>
    <d v="2013-06-13T00:00:00"/>
    <x v="2"/>
    <s v="JB-16000"/>
    <x v="677"/>
    <x v="0"/>
    <s v="United States"/>
    <s v="Philadelphia"/>
    <x v="9"/>
    <n v="19140"/>
    <x v="3"/>
    <s v="OFF-LA-10003720"/>
    <x v="1"/>
    <s v="Labels"/>
    <x v="1627"/>
    <n v="23.616"/>
    <n v="8"/>
    <n v="0.2"/>
    <n v="7.9703999999999997"/>
    <s v="Jun"/>
    <x v="1"/>
    <n v="1"/>
  </r>
  <r>
    <n v="4584"/>
    <s v="US-2013-100405"/>
    <x v="0"/>
    <d v="2013-08-27T00:00:00"/>
    <d v="2013-08-29T00:00:00"/>
    <x v="0"/>
    <s v="TS-21430"/>
    <x v="747"/>
    <x v="1"/>
    <s v="United States"/>
    <s v="Los Angeles"/>
    <x v="1"/>
    <n v="90045"/>
    <x v="1"/>
    <s v="OFF-AR-10000390"/>
    <x v="1"/>
    <s v="Art"/>
    <x v="105"/>
    <n v="8.26"/>
    <n v="2"/>
    <n v="0"/>
    <n v="3.7995999999999999"/>
    <s v="Aug"/>
    <x v="28"/>
    <n v="1"/>
  </r>
  <r>
    <n v="4585"/>
    <s v="US-2014-163790"/>
    <x v="3"/>
    <d v="2014-11-03T00:00:00"/>
    <d v="2014-11-05T00:00:00"/>
    <x v="0"/>
    <s v="NL-18310"/>
    <x v="644"/>
    <x v="2"/>
    <s v="United States"/>
    <s v="Danville"/>
    <x v="1"/>
    <n v="94526"/>
    <x v="1"/>
    <s v="OFF-EN-10001335"/>
    <x v="1"/>
    <s v="Envelopes"/>
    <x v="462"/>
    <n v="76.58"/>
    <n v="7"/>
    <n v="0"/>
    <n v="38.29"/>
    <s v="Nov"/>
    <x v="23"/>
    <n v="1"/>
  </r>
  <r>
    <n v="4586"/>
    <s v="US-2014-163790"/>
    <x v="3"/>
    <d v="2014-11-03T00:00:00"/>
    <d v="2014-11-05T00:00:00"/>
    <x v="0"/>
    <s v="NL-18310"/>
    <x v="644"/>
    <x v="2"/>
    <s v="United States"/>
    <s v="Danville"/>
    <x v="1"/>
    <n v="94526"/>
    <x v="1"/>
    <s v="OFF-AR-10003469"/>
    <x v="1"/>
    <s v="Art"/>
    <x v="1249"/>
    <n v="8.8000000000000007"/>
    <n v="5"/>
    <n v="0"/>
    <n v="4.2240000000000002"/>
    <s v="Nov"/>
    <x v="23"/>
    <n v="0"/>
  </r>
  <r>
    <n v="4587"/>
    <s v="US-2014-163790"/>
    <x v="3"/>
    <d v="2014-11-03T00:00:00"/>
    <d v="2014-11-05T00:00:00"/>
    <x v="0"/>
    <s v="NL-18310"/>
    <x v="644"/>
    <x v="2"/>
    <s v="United States"/>
    <s v="Danville"/>
    <x v="1"/>
    <n v="94526"/>
    <x v="1"/>
    <s v="OFF-BI-10003718"/>
    <x v="1"/>
    <s v="Binders"/>
    <x v="1660"/>
    <n v="590.35199999999998"/>
    <n v="6"/>
    <n v="0.2"/>
    <n v="206.62319999999997"/>
    <s v="Nov"/>
    <x v="23"/>
    <n v="0"/>
  </r>
  <r>
    <n v="4588"/>
    <s v="US-2014-163790"/>
    <x v="3"/>
    <d v="2014-11-03T00:00:00"/>
    <d v="2014-11-05T00:00:00"/>
    <x v="0"/>
    <s v="NL-18310"/>
    <x v="644"/>
    <x v="2"/>
    <s v="United States"/>
    <s v="Danville"/>
    <x v="1"/>
    <n v="94526"/>
    <x v="1"/>
    <s v="OFF-FA-10004838"/>
    <x v="1"/>
    <s v="Fasteners"/>
    <x v="792"/>
    <n v="5.58"/>
    <n v="3"/>
    <n v="0"/>
    <n v="0.16740000000000022"/>
    <s v="Nov"/>
    <x v="23"/>
    <n v="0"/>
  </r>
  <r>
    <n v="4589"/>
    <s v="US-2014-163790"/>
    <x v="3"/>
    <d v="2014-11-03T00:00:00"/>
    <d v="2014-11-05T00:00:00"/>
    <x v="0"/>
    <s v="NL-18310"/>
    <x v="644"/>
    <x v="2"/>
    <s v="United States"/>
    <s v="Danville"/>
    <x v="1"/>
    <n v="94526"/>
    <x v="1"/>
    <s v="FUR-FU-10002508"/>
    <x v="0"/>
    <s v="Furnishings"/>
    <x v="1661"/>
    <n v="25.02"/>
    <n v="3"/>
    <n v="0"/>
    <n v="10.508400000000002"/>
    <s v="Nov"/>
    <x v="23"/>
    <n v="0"/>
  </r>
  <r>
    <n v="4590"/>
    <s v="US-2014-163790"/>
    <x v="3"/>
    <d v="2014-11-03T00:00:00"/>
    <d v="2014-11-05T00:00:00"/>
    <x v="0"/>
    <s v="NL-18310"/>
    <x v="644"/>
    <x v="2"/>
    <s v="United States"/>
    <s v="Danville"/>
    <x v="1"/>
    <n v="94526"/>
    <x v="1"/>
    <s v="OFF-ST-10001511"/>
    <x v="1"/>
    <s v="Storage"/>
    <x v="551"/>
    <n v="452.55000000000007"/>
    <n v="7"/>
    <n v="0"/>
    <n v="22.627499999999962"/>
    <s v="Nov"/>
    <x v="23"/>
    <n v="0"/>
  </r>
  <r>
    <n v="4591"/>
    <s v="CA-2013-129868"/>
    <x v="0"/>
    <d v="2013-12-27T00:00:00"/>
    <d v="2014-01-01T00:00:00"/>
    <x v="1"/>
    <s v="MC-18130"/>
    <x v="305"/>
    <x v="1"/>
    <s v="United States"/>
    <s v="Los Angeles"/>
    <x v="1"/>
    <n v="90004"/>
    <x v="1"/>
    <s v="OFF-SU-10000952"/>
    <x v="1"/>
    <s v="Supplies"/>
    <x v="1256"/>
    <n v="17.760000000000002"/>
    <n v="2"/>
    <n v="0"/>
    <n v="4.9728000000000012"/>
    <s v="Dec"/>
    <x v="5"/>
    <n v="1"/>
  </r>
  <r>
    <n v="4592"/>
    <s v="CA-2013-129868"/>
    <x v="0"/>
    <d v="2013-12-27T00:00:00"/>
    <d v="2014-01-01T00:00:00"/>
    <x v="1"/>
    <s v="MC-18130"/>
    <x v="305"/>
    <x v="1"/>
    <s v="United States"/>
    <s v="Los Angeles"/>
    <x v="1"/>
    <n v="90004"/>
    <x v="1"/>
    <s v="TEC-PH-10002275"/>
    <x v="2"/>
    <s v="Phones"/>
    <x v="7"/>
    <n v="302.38400000000001"/>
    <n v="2"/>
    <n v="0.2"/>
    <n v="30.238400000000013"/>
    <s v="Dec"/>
    <x v="5"/>
    <n v="0"/>
  </r>
  <r>
    <n v="4593"/>
    <s v="CA-2013-129868"/>
    <x v="0"/>
    <d v="2013-12-27T00:00:00"/>
    <d v="2014-01-01T00:00:00"/>
    <x v="1"/>
    <s v="MC-18130"/>
    <x v="305"/>
    <x v="1"/>
    <s v="United States"/>
    <s v="Los Angeles"/>
    <x v="1"/>
    <n v="90004"/>
    <x v="1"/>
    <s v="FUR-CH-10003535"/>
    <x v="0"/>
    <s v="Chairs"/>
    <x v="1513"/>
    <n v="146.352"/>
    <n v="3"/>
    <n v="0.2"/>
    <n v="-5.4882000000000062"/>
    <s v="Dec"/>
    <x v="5"/>
    <n v="0"/>
  </r>
  <r>
    <n v="4594"/>
    <s v="CA-2013-129868"/>
    <x v="0"/>
    <d v="2013-12-27T00:00:00"/>
    <d v="2014-01-01T00:00:00"/>
    <x v="1"/>
    <s v="MC-18130"/>
    <x v="305"/>
    <x v="1"/>
    <s v="United States"/>
    <s v="Los Angeles"/>
    <x v="1"/>
    <n v="90004"/>
    <x v="1"/>
    <s v="OFF-AP-10004052"/>
    <x v="1"/>
    <s v="Appliances"/>
    <x v="1662"/>
    <n v="7.9"/>
    <n v="2"/>
    <n v="0"/>
    <n v="2.0540000000000003"/>
    <s v="Dec"/>
    <x v="5"/>
    <n v="0"/>
  </r>
  <r>
    <n v="4595"/>
    <s v="CA-2013-129868"/>
    <x v="0"/>
    <d v="2013-12-27T00:00:00"/>
    <d v="2014-01-01T00:00:00"/>
    <x v="1"/>
    <s v="MC-18130"/>
    <x v="305"/>
    <x v="1"/>
    <s v="United States"/>
    <s v="Los Angeles"/>
    <x v="1"/>
    <n v="90004"/>
    <x v="1"/>
    <s v="FUR-TA-10003473"/>
    <x v="0"/>
    <s v="Tables"/>
    <x v="214"/>
    <n v="902.71199999999999"/>
    <n v="3"/>
    <n v="0.2"/>
    <n v="33.851700000000051"/>
    <s v="Dec"/>
    <x v="5"/>
    <n v="0"/>
  </r>
  <r>
    <n v="4596"/>
    <s v="CA-2013-129868"/>
    <x v="0"/>
    <d v="2013-12-27T00:00:00"/>
    <d v="2014-01-01T00:00:00"/>
    <x v="1"/>
    <s v="MC-18130"/>
    <x v="305"/>
    <x v="1"/>
    <s v="United States"/>
    <s v="Los Angeles"/>
    <x v="1"/>
    <n v="90004"/>
    <x v="1"/>
    <s v="OFF-AR-10001897"/>
    <x v="1"/>
    <s v="Art"/>
    <x v="640"/>
    <n v="53.97"/>
    <n v="3"/>
    <n v="0"/>
    <n v="15.111600000000001"/>
    <s v="Dec"/>
    <x v="5"/>
    <n v="0"/>
  </r>
  <r>
    <n v="4597"/>
    <s v="CA-2013-140564"/>
    <x v="0"/>
    <d v="2013-12-06T00:00:00"/>
    <d v="2013-12-11T00:00:00"/>
    <x v="0"/>
    <s v="TC-21475"/>
    <x v="679"/>
    <x v="2"/>
    <s v="United States"/>
    <s v="Washington"/>
    <x v="40"/>
    <n v="20016"/>
    <x v="3"/>
    <s v="OFF-AR-10000034"/>
    <x v="1"/>
    <s v="Art"/>
    <x v="744"/>
    <n v="33.92"/>
    <n v="8"/>
    <n v="0"/>
    <n v="13.2288"/>
    <s v="Dec"/>
    <x v="5"/>
    <n v="1"/>
  </r>
  <r>
    <n v="4598"/>
    <s v="US-2014-169502"/>
    <x v="3"/>
    <d v="2014-08-29T00:00:00"/>
    <d v="2014-09-02T00:00:00"/>
    <x v="1"/>
    <s v="MG-17650"/>
    <x v="377"/>
    <x v="2"/>
    <s v="United States"/>
    <s v="Milwaukee"/>
    <x v="6"/>
    <n v="53209"/>
    <x v="2"/>
    <s v="OFF-SU-10004115"/>
    <x v="1"/>
    <s v="Supplies"/>
    <x v="510"/>
    <n v="21.81"/>
    <n v="3"/>
    <n v="0"/>
    <n v="5.8887000000000009"/>
    <s v="Aug"/>
    <x v="43"/>
    <n v="1"/>
  </r>
  <r>
    <n v="4599"/>
    <s v="US-2014-169502"/>
    <x v="3"/>
    <d v="2014-08-29T00:00:00"/>
    <d v="2014-09-02T00:00:00"/>
    <x v="1"/>
    <s v="MG-17650"/>
    <x v="377"/>
    <x v="2"/>
    <s v="United States"/>
    <s v="Milwaukee"/>
    <x v="6"/>
    <n v="53209"/>
    <x v="2"/>
    <s v="OFF-AP-10001947"/>
    <x v="1"/>
    <s v="Appliances"/>
    <x v="1528"/>
    <n v="91.6"/>
    <n v="5"/>
    <n v="0"/>
    <n v="26.563999999999997"/>
    <s v="Aug"/>
    <x v="43"/>
    <n v="0"/>
  </r>
  <r>
    <n v="4600"/>
    <s v="CA-2012-146948"/>
    <x v="1"/>
    <d v="2012-07-16T00:00:00"/>
    <d v="2012-07-20T00:00:00"/>
    <x v="1"/>
    <s v="MG-17890"/>
    <x v="450"/>
    <x v="2"/>
    <s v="United States"/>
    <s v="Baltimore"/>
    <x v="39"/>
    <n v="21215"/>
    <x v="3"/>
    <s v="FUR-CH-10004853"/>
    <x v="0"/>
    <s v="Chairs"/>
    <x v="526"/>
    <n v="150.97999999999999"/>
    <n v="1"/>
    <n v="0"/>
    <n v="43.784199999999984"/>
    <s v="Jul"/>
    <x v="38"/>
    <n v="1"/>
  </r>
  <r>
    <n v="4601"/>
    <s v="CA-2012-146948"/>
    <x v="1"/>
    <d v="2012-07-16T00:00:00"/>
    <d v="2012-07-20T00:00:00"/>
    <x v="1"/>
    <s v="MG-17890"/>
    <x v="450"/>
    <x v="2"/>
    <s v="United States"/>
    <s v="Baltimore"/>
    <x v="39"/>
    <n v="21215"/>
    <x v="3"/>
    <s v="OFF-EN-10000483"/>
    <x v="1"/>
    <s v="Envelopes"/>
    <x v="369"/>
    <n v="137.25"/>
    <n v="9"/>
    <n v="0"/>
    <n v="63.134999999999991"/>
    <s v="Jul"/>
    <x v="38"/>
    <n v="0"/>
  </r>
  <r>
    <n v="4602"/>
    <s v="CA-2012-146948"/>
    <x v="1"/>
    <d v="2012-07-16T00:00:00"/>
    <d v="2012-07-20T00:00:00"/>
    <x v="1"/>
    <s v="MG-17890"/>
    <x v="450"/>
    <x v="2"/>
    <s v="United States"/>
    <s v="Baltimore"/>
    <x v="39"/>
    <n v="21215"/>
    <x v="3"/>
    <s v="OFF-FA-10001332"/>
    <x v="1"/>
    <s v="Fasteners"/>
    <x v="1561"/>
    <n v="11.52"/>
    <n v="4"/>
    <n v="0"/>
    <n v="5.4143999999999997"/>
    <s v="Jul"/>
    <x v="38"/>
    <n v="0"/>
  </r>
  <r>
    <n v="4603"/>
    <s v="US-2012-113327"/>
    <x v="1"/>
    <d v="2012-05-26T00:00:00"/>
    <d v="2012-05-29T00:00:00"/>
    <x v="0"/>
    <s v="BF-11170"/>
    <x v="408"/>
    <x v="2"/>
    <s v="United States"/>
    <s v="Jacksonville"/>
    <x v="3"/>
    <n v="28540"/>
    <x v="0"/>
    <s v="OFF-PA-10003790"/>
    <x v="1"/>
    <s v="Paper"/>
    <x v="1250"/>
    <n v="18.272000000000002"/>
    <n v="1"/>
    <n v="0.2"/>
    <n v="5.9383999999999988"/>
    <s v="May"/>
    <x v="33"/>
    <n v="1"/>
  </r>
  <r>
    <n v="4604"/>
    <s v="US-2012-113327"/>
    <x v="1"/>
    <d v="2012-05-26T00:00:00"/>
    <d v="2012-05-29T00:00:00"/>
    <x v="0"/>
    <s v="BF-11170"/>
    <x v="408"/>
    <x v="2"/>
    <s v="United States"/>
    <s v="Jacksonville"/>
    <x v="3"/>
    <n v="28540"/>
    <x v="0"/>
    <s v="OFF-PA-10003134"/>
    <x v="1"/>
    <s v="Paper"/>
    <x v="1663"/>
    <n v="153.72800000000001"/>
    <n v="4"/>
    <n v="0.2"/>
    <n v="53.804799999999986"/>
    <s v="May"/>
    <x v="33"/>
    <n v="0"/>
  </r>
  <r>
    <n v="4605"/>
    <s v="US-2012-113327"/>
    <x v="1"/>
    <d v="2012-05-26T00:00:00"/>
    <d v="2012-05-29T00:00:00"/>
    <x v="0"/>
    <s v="BF-11170"/>
    <x v="408"/>
    <x v="2"/>
    <s v="United States"/>
    <s v="Jacksonville"/>
    <x v="3"/>
    <n v="28540"/>
    <x v="0"/>
    <s v="OFF-EN-10004459"/>
    <x v="1"/>
    <s v="Envelopes"/>
    <x v="655"/>
    <n v="12.224"/>
    <n v="2"/>
    <n v="0.2"/>
    <n v="4.4311999999999996"/>
    <s v="May"/>
    <x v="33"/>
    <n v="0"/>
  </r>
  <r>
    <n v="4606"/>
    <s v="US-2012-113327"/>
    <x v="1"/>
    <d v="2012-05-26T00:00:00"/>
    <d v="2012-05-29T00:00:00"/>
    <x v="0"/>
    <s v="BF-11170"/>
    <x v="408"/>
    <x v="2"/>
    <s v="United States"/>
    <s v="Jacksonville"/>
    <x v="3"/>
    <n v="28540"/>
    <x v="0"/>
    <s v="TEC-AC-10003628"/>
    <x v="2"/>
    <s v="Accessories"/>
    <x v="244"/>
    <n v="167.94400000000002"/>
    <n v="7"/>
    <n v="0.2"/>
    <n v="50.383200000000016"/>
    <s v="May"/>
    <x v="33"/>
    <n v="0"/>
  </r>
  <r>
    <n v="4607"/>
    <s v="CA-2012-135020"/>
    <x v="1"/>
    <d v="2012-05-28T00:00:00"/>
    <d v="2012-06-02T00:00:00"/>
    <x v="1"/>
    <s v="MS-17770"/>
    <x v="474"/>
    <x v="0"/>
    <s v="United States"/>
    <s v="Rochester"/>
    <x v="15"/>
    <n v="14609"/>
    <x v="3"/>
    <s v="TEC-PH-10004093"/>
    <x v="2"/>
    <s v="Phones"/>
    <x v="40"/>
    <n v="45.99"/>
    <n v="1"/>
    <n v="0"/>
    <n v="13.3371"/>
    <s v="May"/>
    <x v="33"/>
    <n v="1"/>
  </r>
  <r>
    <n v="4608"/>
    <s v="CA-2012-135020"/>
    <x v="1"/>
    <d v="2012-05-28T00:00:00"/>
    <d v="2012-06-02T00:00:00"/>
    <x v="1"/>
    <s v="MS-17770"/>
    <x v="474"/>
    <x v="0"/>
    <s v="United States"/>
    <s v="Rochester"/>
    <x v="15"/>
    <n v="14609"/>
    <x v="3"/>
    <s v="OFF-ST-10001490"/>
    <x v="1"/>
    <s v="Storage"/>
    <x v="513"/>
    <n v="535.41"/>
    <n v="3"/>
    <n v="0"/>
    <n v="160.62299999999993"/>
    <s v="May"/>
    <x v="33"/>
    <n v="0"/>
  </r>
  <r>
    <n v="4609"/>
    <s v="CA-2012-135020"/>
    <x v="1"/>
    <d v="2012-05-28T00:00:00"/>
    <d v="2012-06-02T00:00:00"/>
    <x v="1"/>
    <s v="MS-17770"/>
    <x v="474"/>
    <x v="0"/>
    <s v="United States"/>
    <s v="Rochester"/>
    <x v="15"/>
    <n v="14609"/>
    <x v="3"/>
    <s v="OFF-BI-10000605"/>
    <x v="1"/>
    <s v="Binders"/>
    <x v="531"/>
    <n v="6.0960000000000001"/>
    <n v="2"/>
    <n v="0.2"/>
    <n v="2.0573999999999995"/>
    <s v="May"/>
    <x v="33"/>
    <n v="0"/>
  </r>
  <r>
    <n v="4610"/>
    <s v="CA-2012-135020"/>
    <x v="1"/>
    <d v="2012-05-28T00:00:00"/>
    <d v="2012-06-02T00:00:00"/>
    <x v="1"/>
    <s v="MS-17770"/>
    <x v="474"/>
    <x v="0"/>
    <s v="United States"/>
    <s v="Rochester"/>
    <x v="15"/>
    <n v="14609"/>
    <x v="3"/>
    <s v="OFF-PA-10004255"/>
    <x v="1"/>
    <s v="Paper"/>
    <x v="1306"/>
    <n v="45.36"/>
    <n v="7"/>
    <n v="0"/>
    <n v="21.772800000000004"/>
    <s v="May"/>
    <x v="33"/>
    <n v="0"/>
  </r>
  <r>
    <n v="4611"/>
    <s v="US-2014-141852"/>
    <x v="3"/>
    <d v="2014-11-10T00:00:00"/>
    <d v="2014-11-15T00:00:00"/>
    <x v="1"/>
    <s v="JE-15745"/>
    <x v="32"/>
    <x v="0"/>
    <s v="United States"/>
    <s v="Oceanside"/>
    <x v="1"/>
    <n v="92054"/>
    <x v="1"/>
    <s v="FUR-FU-10000023"/>
    <x v="0"/>
    <s v="Furnishings"/>
    <x v="322"/>
    <n v="47.12"/>
    <n v="8"/>
    <n v="0"/>
    <n v="20.732800000000001"/>
    <s v="Nov"/>
    <x v="23"/>
    <n v="1"/>
  </r>
  <r>
    <n v="4612"/>
    <s v="CA-2013-109407"/>
    <x v="0"/>
    <d v="2013-01-24T00:00:00"/>
    <d v="2013-01-26T00:00:00"/>
    <x v="0"/>
    <s v="HG-14965"/>
    <x v="428"/>
    <x v="1"/>
    <s v="United States"/>
    <s v="Gulfport"/>
    <x v="35"/>
    <n v="39503"/>
    <x v="0"/>
    <s v="OFF-BI-10000285"/>
    <x v="1"/>
    <s v="Binders"/>
    <x v="456"/>
    <n v="31.36"/>
    <n v="4"/>
    <n v="0"/>
    <n v="15.68"/>
    <s v="Jan"/>
    <x v="12"/>
    <n v="1"/>
  </r>
  <r>
    <n v="4613"/>
    <s v="US-2014-165953"/>
    <x v="3"/>
    <d v="2014-01-01T00:00:00"/>
    <d v="2014-01-07T00:00:00"/>
    <x v="1"/>
    <s v="EP-13915"/>
    <x v="212"/>
    <x v="0"/>
    <s v="United States"/>
    <s v="Jacksonville"/>
    <x v="2"/>
    <n v="32216"/>
    <x v="0"/>
    <s v="OFF-AR-10000588"/>
    <x v="1"/>
    <s v="Art"/>
    <x v="393"/>
    <n v="47.616"/>
    <n v="3"/>
    <n v="0.2"/>
    <n v="3.571200000000001"/>
    <s v="Jan"/>
    <x v="44"/>
    <n v="1"/>
  </r>
  <r>
    <n v="4614"/>
    <s v="US-2014-165953"/>
    <x v="3"/>
    <d v="2014-01-01T00:00:00"/>
    <d v="2014-01-07T00:00:00"/>
    <x v="1"/>
    <s v="EP-13915"/>
    <x v="212"/>
    <x v="0"/>
    <s v="United States"/>
    <s v="Jacksonville"/>
    <x v="2"/>
    <n v="32216"/>
    <x v="0"/>
    <s v="OFF-PA-10002250"/>
    <x v="1"/>
    <s v="Paper"/>
    <x v="699"/>
    <n v="23.480000000000004"/>
    <n v="5"/>
    <n v="0.2"/>
    <n v="8.218"/>
    <s v="Jan"/>
    <x v="44"/>
    <n v="0"/>
  </r>
  <r>
    <n v="4615"/>
    <s v="CA-2013-144540"/>
    <x v="0"/>
    <d v="2013-09-06T00:00:00"/>
    <d v="2013-09-11T00:00:00"/>
    <x v="1"/>
    <s v="GH-14410"/>
    <x v="689"/>
    <x v="2"/>
    <s v="United States"/>
    <s v="Houston"/>
    <x v="5"/>
    <n v="77070"/>
    <x v="2"/>
    <s v="OFF-AP-10002457"/>
    <x v="1"/>
    <s v="Appliances"/>
    <x v="544"/>
    <n v="62.789999999999992"/>
    <n v="3"/>
    <n v="0.8"/>
    <n v="-166.39350000000002"/>
    <s v="Sep"/>
    <x v="21"/>
    <n v="1"/>
  </r>
  <r>
    <n v="4616"/>
    <s v="CA-2013-144540"/>
    <x v="0"/>
    <d v="2013-09-06T00:00:00"/>
    <d v="2013-09-11T00:00:00"/>
    <x v="1"/>
    <s v="GH-14410"/>
    <x v="689"/>
    <x v="2"/>
    <s v="United States"/>
    <s v="Houston"/>
    <x v="5"/>
    <n v="77070"/>
    <x v="2"/>
    <s v="OFF-FA-10002763"/>
    <x v="1"/>
    <s v="Fasteners"/>
    <x v="1411"/>
    <n v="28.44"/>
    <n v="9"/>
    <n v="0.2"/>
    <n v="4.2659999999999973"/>
    <s v="Sep"/>
    <x v="21"/>
    <n v="0"/>
  </r>
  <r>
    <n v="4617"/>
    <s v="CA-2012-159863"/>
    <x v="1"/>
    <d v="2012-09-04T00:00:00"/>
    <d v="2012-09-07T00:00:00"/>
    <x v="0"/>
    <s v="DS-13180"/>
    <x v="103"/>
    <x v="1"/>
    <s v="United States"/>
    <s v="Houston"/>
    <x v="5"/>
    <n v="77095"/>
    <x v="2"/>
    <s v="TEC-AC-10000109"/>
    <x v="2"/>
    <s v="Accessories"/>
    <x v="200"/>
    <n v="134.376"/>
    <n v="3"/>
    <n v="0.2"/>
    <n v="6.7188000000000088"/>
    <s v="Sep"/>
    <x v="11"/>
    <n v="1"/>
  </r>
  <r>
    <n v="4618"/>
    <s v="CA-2012-117800"/>
    <x v="1"/>
    <d v="2012-09-21T00:00:00"/>
    <d v="2012-09-26T00:00:00"/>
    <x v="1"/>
    <s v="TH-21550"/>
    <x v="274"/>
    <x v="2"/>
    <s v="United States"/>
    <s v="Everett"/>
    <x v="31"/>
    <n v="2149"/>
    <x v="3"/>
    <s v="TEC-PH-10002415"/>
    <x v="2"/>
    <s v="Phones"/>
    <x v="1517"/>
    <n v="589.9"/>
    <n v="2"/>
    <n v="0"/>
    <n v="147.47500000000002"/>
    <s v="Sep"/>
    <x v="11"/>
    <n v="1"/>
  </r>
  <r>
    <n v="4619"/>
    <s v="CA-2012-117800"/>
    <x v="1"/>
    <d v="2012-09-21T00:00:00"/>
    <d v="2012-09-26T00:00:00"/>
    <x v="1"/>
    <s v="TH-21550"/>
    <x v="274"/>
    <x v="2"/>
    <s v="United States"/>
    <s v="Everett"/>
    <x v="31"/>
    <n v="2149"/>
    <x v="3"/>
    <s v="FUR-CH-10000785"/>
    <x v="0"/>
    <s v="Chairs"/>
    <x v="320"/>
    <n v="542.93999999999994"/>
    <n v="3"/>
    <n v="0"/>
    <n v="141.1644"/>
    <s v="Sep"/>
    <x v="11"/>
    <n v="0"/>
  </r>
  <r>
    <n v="4620"/>
    <s v="CA-2014-145219"/>
    <x v="3"/>
    <d v="2014-12-25T00:00:00"/>
    <d v="2014-12-26T00:00:00"/>
    <x v="2"/>
    <s v="RM-19675"/>
    <x v="84"/>
    <x v="2"/>
    <s v="United States"/>
    <s v="Los Angeles"/>
    <x v="1"/>
    <n v="90049"/>
    <x v="1"/>
    <s v="TEC-CO-10001449"/>
    <x v="2"/>
    <s v="Copiers"/>
    <x v="303"/>
    <n v="2879.9520000000002"/>
    <n v="6"/>
    <n v="0.2"/>
    <n v="1007.9831999999999"/>
    <s v="Dec"/>
    <x v="22"/>
    <n v="1"/>
  </r>
  <r>
    <n v="4621"/>
    <s v="CA-2014-145219"/>
    <x v="3"/>
    <d v="2014-12-25T00:00:00"/>
    <d v="2014-12-26T00:00:00"/>
    <x v="2"/>
    <s v="RM-19675"/>
    <x v="84"/>
    <x v="2"/>
    <s v="United States"/>
    <s v="Los Angeles"/>
    <x v="1"/>
    <n v="90049"/>
    <x v="1"/>
    <s v="OFF-BI-10001670"/>
    <x v="1"/>
    <s v="Binders"/>
    <x v="438"/>
    <n v="90.480000000000018"/>
    <n v="3"/>
    <n v="0.2"/>
    <n v="33.93"/>
    <s v="Dec"/>
    <x v="22"/>
    <n v="0"/>
  </r>
  <r>
    <n v="4622"/>
    <s v="CA-2012-161214"/>
    <x v="1"/>
    <d v="2012-10-05T00:00:00"/>
    <d v="2012-10-08T00:00:00"/>
    <x v="0"/>
    <s v="SF-20965"/>
    <x v="245"/>
    <x v="1"/>
    <s v="United States"/>
    <s v="Wilmington"/>
    <x v="13"/>
    <n v="19805"/>
    <x v="3"/>
    <s v="OFF-ST-10001328"/>
    <x v="1"/>
    <s v="Storage"/>
    <x v="176"/>
    <n v="77.55"/>
    <n v="5"/>
    <n v="0"/>
    <n v="21.714000000000002"/>
    <s v="Oct"/>
    <x v="2"/>
    <n v="1"/>
  </r>
  <r>
    <n v="4623"/>
    <s v="CA-2014-147228"/>
    <x v="3"/>
    <d v="2014-09-10T00:00:00"/>
    <d v="2014-09-15T00:00:00"/>
    <x v="1"/>
    <s v="SO-20335"/>
    <x v="2"/>
    <x v="0"/>
    <s v="United States"/>
    <s v="Columbia"/>
    <x v="18"/>
    <n v="38401"/>
    <x v="0"/>
    <s v="OFF-SU-10001225"/>
    <x v="1"/>
    <s v="Supplies"/>
    <x v="33"/>
    <n v="8.8320000000000007"/>
    <n v="3"/>
    <n v="0.2"/>
    <n v="-1.9872000000000005"/>
    <s v="Sep"/>
    <x v="15"/>
    <n v="1"/>
  </r>
  <r>
    <n v="4624"/>
    <s v="CA-2014-147228"/>
    <x v="3"/>
    <d v="2014-09-10T00:00:00"/>
    <d v="2014-09-15T00:00:00"/>
    <x v="1"/>
    <s v="SO-20335"/>
    <x v="2"/>
    <x v="0"/>
    <s v="United States"/>
    <s v="Columbia"/>
    <x v="18"/>
    <n v="38401"/>
    <x v="0"/>
    <s v="OFF-PA-10000357"/>
    <x v="1"/>
    <s v="Paper"/>
    <x v="1219"/>
    <n v="177.536"/>
    <n v="4"/>
    <n v="0.2"/>
    <n v="62.137599999999992"/>
    <s v="Sep"/>
    <x v="15"/>
    <n v="0"/>
  </r>
  <r>
    <n v="4625"/>
    <s v="CA-2014-147228"/>
    <x v="3"/>
    <d v="2014-09-10T00:00:00"/>
    <d v="2014-09-15T00:00:00"/>
    <x v="1"/>
    <s v="SO-20335"/>
    <x v="2"/>
    <x v="0"/>
    <s v="United States"/>
    <s v="Columbia"/>
    <x v="18"/>
    <n v="38401"/>
    <x v="0"/>
    <s v="OFF-ST-10000046"/>
    <x v="1"/>
    <s v="Storage"/>
    <x v="757"/>
    <n v="258.48"/>
    <n v="2"/>
    <n v="0.2"/>
    <n v="-3.2309999999999945"/>
    <s v="Sep"/>
    <x v="15"/>
    <n v="0"/>
  </r>
  <r>
    <n v="4626"/>
    <s v="CA-2014-147228"/>
    <x v="3"/>
    <d v="2014-09-10T00:00:00"/>
    <d v="2014-09-15T00:00:00"/>
    <x v="1"/>
    <s v="SO-20335"/>
    <x v="2"/>
    <x v="0"/>
    <s v="United States"/>
    <s v="Columbia"/>
    <x v="18"/>
    <n v="38401"/>
    <x v="0"/>
    <s v="FUR-FU-10000023"/>
    <x v="0"/>
    <s v="Furnishings"/>
    <x v="322"/>
    <n v="14.135999999999999"/>
    <n v="3"/>
    <n v="0.2"/>
    <n v="4.240800000000001"/>
    <s v="Sep"/>
    <x v="15"/>
    <n v="0"/>
  </r>
  <r>
    <n v="4627"/>
    <s v="CA-2013-101336"/>
    <x v="0"/>
    <d v="2013-11-14T00:00:00"/>
    <d v="2013-11-19T00:00:00"/>
    <x v="1"/>
    <s v="CK-12760"/>
    <x v="316"/>
    <x v="1"/>
    <s v="United States"/>
    <s v="New York City"/>
    <x v="15"/>
    <n v="10011"/>
    <x v="3"/>
    <s v="OFF-ST-10003455"/>
    <x v="1"/>
    <s v="Storage"/>
    <x v="169"/>
    <n v="77.55"/>
    <n v="5"/>
    <n v="0"/>
    <n v="20.163000000000004"/>
    <s v="Nov"/>
    <x v="0"/>
    <n v="1"/>
  </r>
  <r>
    <n v="4628"/>
    <s v="CA-2013-101336"/>
    <x v="0"/>
    <d v="2013-11-14T00:00:00"/>
    <d v="2013-11-19T00:00:00"/>
    <x v="1"/>
    <s v="CK-12760"/>
    <x v="316"/>
    <x v="1"/>
    <s v="United States"/>
    <s v="New York City"/>
    <x v="15"/>
    <n v="10011"/>
    <x v="3"/>
    <s v="OFF-ST-10000876"/>
    <x v="1"/>
    <s v="Storage"/>
    <x v="251"/>
    <n v="24.88"/>
    <n v="2"/>
    <n v="0"/>
    <n v="6.9664000000000001"/>
    <s v="Nov"/>
    <x v="0"/>
    <n v="0"/>
  </r>
  <r>
    <n v="4629"/>
    <s v="CA-2013-101336"/>
    <x v="0"/>
    <d v="2013-11-14T00:00:00"/>
    <d v="2013-11-19T00:00:00"/>
    <x v="1"/>
    <s v="CK-12760"/>
    <x v="316"/>
    <x v="1"/>
    <s v="United States"/>
    <s v="New York City"/>
    <x v="15"/>
    <n v="10011"/>
    <x v="3"/>
    <s v="OFF-AR-10003582"/>
    <x v="1"/>
    <s v="Art"/>
    <x v="1451"/>
    <n v="140.75"/>
    <n v="5"/>
    <n v="0"/>
    <n v="39.410000000000011"/>
    <s v="Nov"/>
    <x v="0"/>
    <n v="0"/>
  </r>
  <r>
    <n v="4630"/>
    <s v="CA-2013-101336"/>
    <x v="0"/>
    <d v="2013-11-14T00:00:00"/>
    <d v="2013-11-19T00:00:00"/>
    <x v="1"/>
    <s v="CK-12760"/>
    <x v="316"/>
    <x v="1"/>
    <s v="United States"/>
    <s v="New York City"/>
    <x v="15"/>
    <n v="10011"/>
    <x v="3"/>
    <s v="OFF-ST-10004258"/>
    <x v="1"/>
    <s v="Storage"/>
    <x v="754"/>
    <n v="36.630000000000003"/>
    <n v="3"/>
    <n v="0"/>
    <n v="9.8901000000000039"/>
    <s v="Nov"/>
    <x v="0"/>
    <n v="0"/>
  </r>
  <r>
    <n v="4631"/>
    <s v="US-2012-126235"/>
    <x v="1"/>
    <d v="2012-10-15T00:00:00"/>
    <d v="2012-10-15T00:00:00"/>
    <x v="3"/>
    <s v="GA-14725"/>
    <x v="315"/>
    <x v="0"/>
    <s v="United States"/>
    <s v="Mount Pleasant"/>
    <x v="12"/>
    <n v="48858"/>
    <x v="2"/>
    <s v="FUR-FU-10000719"/>
    <x v="0"/>
    <s v="Furnishings"/>
    <x v="1664"/>
    <n v="17.14"/>
    <n v="2"/>
    <n v="0"/>
    <n v="6.1704000000000008"/>
    <s v="Oct"/>
    <x v="2"/>
    <n v="1"/>
  </r>
  <r>
    <n v="4632"/>
    <s v="CA-2014-168396"/>
    <x v="3"/>
    <d v="2014-08-04T00:00:00"/>
    <d v="2014-08-09T00:00:00"/>
    <x v="0"/>
    <s v="BD-11725"/>
    <x v="232"/>
    <x v="0"/>
    <s v="United States"/>
    <s v="San Francisco"/>
    <x v="1"/>
    <n v="94122"/>
    <x v="1"/>
    <s v="OFF-LA-10001297"/>
    <x v="1"/>
    <s v="Labels"/>
    <x v="483"/>
    <n v="51.75"/>
    <n v="5"/>
    <n v="0"/>
    <n v="24.84"/>
    <s v="Aug"/>
    <x v="43"/>
    <n v="1"/>
  </r>
  <r>
    <n v="4633"/>
    <s v="CA-2014-168396"/>
    <x v="3"/>
    <d v="2014-08-04T00:00:00"/>
    <d v="2014-08-09T00:00:00"/>
    <x v="0"/>
    <s v="BD-11725"/>
    <x v="232"/>
    <x v="0"/>
    <s v="United States"/>
    <s v="San Francisco"/>
    <x v="1"/>
    <n v="94122"/>
    <x v="1"/>
    <s v="FUR-FU-10000723"/>
    <x v="0"/>
    <s v="Furnishings"/>
    <x v="475"/>
    <n v="123.96000000000001"/>
    <n v="3"/>
    <n v="0"/>
    <n v="11.156400000000005"/>
    <s v="Aug"/>
    <x v="43"/>
    <n v="0"/>
  </r>
  <r>
    <n v="4634"/>
    <s v="CA-2012-130456"/>
    <x v="1"/>
    <d v="2012-08-21T00:00:00"/>
    <d v="2012-08-26T00:00:00"/>
    <x v="1"/>
    <s v="DS-13180"/>
    <x v="103"/>
    <x v="1"/>
    <s v="United States"/>
    <s v="San Francisco"/>
    <x v="1"/>
    <n v="94122"/>
    <x v="1"/>
    <s v="FUR-BO-10003893"/>
    <x v="0"/>
    <s v="Bookcases"/>
    <x v="1665"/>
    <n v="586.39800000000002"/>
    <n v="6"/>
    <n v="0.15"/>
    <n v="34.493999999999971"/>
    <s v="Aug"/>
    <x v="37"/>
    <n v="1"/>
  </r>
  <r>
    <n v="4635"/>
    <s v="CA-2012-130456"/>
    <x v="1"/>
    <d v="2012-08-21T00:00:00"/>
    <d v="2012-08-26T00:00:00"/>
    <x v="1"/>
    <s v="DS-13180"/>
    <x v="103"/>
    <x v="1"/>
    <s v="United States"/>
    <s v="San Francisco"/>
    <x v="1"/>
    <n v="94122"/>
    <x v="1"/>
    <s v="OFF-ST-10000736"/>
    <x v="1"/>
    <s v="Storage"/>
    <x v="455"/>
    <n v="80.98"/>
    <n v="1"/>
    <n v="0"/>
    <n v="3.2391999999999967"/>
    <s v="Aug"/>
    <x v="37"/>
    <n v="0"/>
  </r>
  <r>
    <n v="4636"/>
    <s v="CA-2014-116288"/>
    <x v="3"/>
    <d v="2014-03-13T00:00:00"/>
    <d v="2014-03-18T00:00:00"/>
    <x v="1"/>
    <s v="BS-11380"/>
    <x v="510"/>
    <x v="1"/>
    <s v="United States"/>
    <s v="San Francisco"/>
    <x v="1"/>
    <n v="94122"/>
    <x v="1"/>
    <s v="OFF-ST-10000736"/>
    <x v="1"/>
    <s v="Storage"/>
    <x v="455"/>
    <n v="242.94"/>
    <n v="3"/>
    <n v="0"/>
    <n v="9.7175999999999902"/>
    <s v="Mar"/>
    <x v="42"/>
    <n v="1"/>
  </r>
  <r>
    <n v="4637"/>
    <s v="CA-2014-168228"/>
    <x v="3"/>
    <d v="2014-04-28T00:00:00"/>
    <d v="2014-04-30T00:00:00"/>
    <x v="2"/>
    <s v="AP-10915"/>
    <x v="275"/>
    <x v="0"/>
    <s v="United States"/>
    <s v="Los Angeles"/>
    <x v="1"/>
    <n v="90045"/>
    <x v="1"/>
    <s v="OFF-AR-10003373"/>
    <x v="1"/>
    <s v="Art"/>
    <x v="287"/>
    <n v="123.92"/>
    <n v="4"/>
    <n v="0"/>
    <n v="33.458399999999997"/>
    <s v="Apr"/>
    <x v="4"/>
    <n v="1"/>
  </r>
  <r>
    <n v="4638"/>
    <s v="CA-2014-168228"/>
    <x v="3"/>
    <d v="2014-04-28T00:00:00"/>
    <d v="2014-04-30T00:00:00"/>
    <x v="2"/>
    <s v="AP-10915"/>
    <x v="275"/>
    <x v="0"/>
    <s v="United States"/>
    <s v="Los Angeles"/>
    <x v="1"/>
    <n v="90045"/>
    <x v="1"/>
    <s v="OFF-AR-10000390"/>
    <x v="1"/>
    <s v="Art"/>
    <x v="105"/>
    <n v="12.39"/>
    <n v="3"/>
    <n v="0"/>
    <n v="5.6993999999999998"/>
    <s v="Apr"/>
    <x v="4"/>
    <n v="0"/>
  </r>
  <r>
    <n v="4639"/>
    <s v="CA-2014-168228"/>
    <x v="3"/>
    <d v="2014-04-28T00:00:00"/>
    <d v="2014-04-30T00:00:00"/>
    <x v="2"/>
    <s v="AP-10915"/>
    <x v="275"/>
    <x v="0"/>
    <s v="United States"/>
    <s v="Los Angeles"/>
    <x v="1"/>
    <n v="90045"/>
    <x v="1"/>
    <s v="OFF-AR-10001725"/>
    <x v="1"/>
    <s v="Art"/>
    <x v="1540"/>
    <n v="47.3"/>
    <n v="2"/>
    <n v="0"/>
    <n v="12.298000000000002"/>
    <s v="Apr"/>
    <x v="4"/>
    <n v="0"/>
  </r>
  <r>
    <n v="4640"/>
    <s v="CA-2013-102162"/>
    <x v="0"/>
    <d v="2013-09-12T00:00:00"/>
    <d v="2013-09-17T00:00:00"/>
    <x v="1"/>
    <s v="JF-15565"/>
    <x v="535"/>
    <x v="0"/>
    <s v="United States"/>
    <s v="Newport News"/>
    <x v="17"/>
    <n v="23602"/>
    <x v="0"/>
    <s v="TEC-CO-10001943"/>
    <x v="2"/>
    <s v="Copiers"/>
    <x v="1666"/>
    <n v="1599.92"/>
    <n v="8"/>
    <n v="0"/>
    <n v="751.9624"/>
    <s v="Sep"/>
    <x v="21"/>
    <n v="1"/>
  </r>
  <r>
    <n v="4641"/>
    <s v="CA-2013-102162"/>
    <x v="0"/>
    <d v="2013-09-12T00:00:00"/>
    <d v="2013-09-17T00:00:00"/>
    <x v="1"/>
    <s v="JF-15565"/>
    <x v="535"/>
    <x v="0"/>
    <s v="United States"/>
    <s v="Newport News"/>
    <x v="17"/>
    <n v="23602"/>
    <x v="0"/>
    <s v="OFF-EN-10002312"/>
    <x v="1"/>
    <s v="Envelopes"/>
    <x v="1453"/>
    <n v="11.09"/>
    <n v="1"/>
    <n v="0"/>
    <n v="5.4340999999999999"/>
    <s v="Sep"/>
    <x v="21"/>
    <n v="0"/>
  </r>
  <r>
    <n v="4642"/>
    <s v="CA-2014-130141"/>
    <x v="3"/>
    <d v="2014-10-23T00:00:00"/>
    <d v="2014-10-25T00:00:00"/>
    <x v="0"/>
    <s v="HA-14905"/>
    <x v="456"/>
    <x v="0"/>
    <s v="United States"/>
    <s v="Fort Collins"/>
    <x v="22"/>
    <n v="80525"/>
    <x v="1"/>
    <s v="OFF-BI-10000831"/>
    <x v="1"/>
    <s v="Binders"/>
    <x v="441"/>
    <n v="3.1680000000000006"/>
    <n v="4"/>
    <n v="0.7"/>
    <n v="-2.5343999999999998"/>
    <s v="Oct"/>
    <x v="13"/>
    <n v="1"/>
  </r>
  <r>
    <n v="4643"/>
    <s v="CA-2014-130141"/>
    <x v="3"/>
    <d v="2014-10-23T00:00:00"/>
    <d v="2014-10-25T00:00:00"/>
    <x v="0"/>
    <s v="HA-14905"/>
    <x v="456"/>
    <x v="0"/>
    <s v="United States"/>
    <s v="Fort Collins"/>
    <x v="22"/>
    <n v="80525"/>
    <x v="1"/>
    <s v="FUR-CH-10000749"/>
    <x v="0"/>
    <s v="Chairs"/>
    <x v="1667"/>
    <n v="579.13599999999997"/>
    <n v="4"/>
    <n v="0.2"/>
    <n v="-28.95679999999993"/>
    <s v="Oct"/>
    <x v="13"/>
    <n v="0"/>
  </r>
  <r>
    <n v="4644"/>
    <s v="CA-2012-147501"/>
    <x v="1"/>
    <d v="2012-08-02T00:00:00"/>
    <d v="2012-08-06T00:00:00"/>
    <x v="1"/>
    <s v="Co-12640"/>
    <x v="476"/>
    <x v="0"/>
    <s v="United States"/>
    <s v="Seattle"/>
    <x v="4"/>
    <n v="98105"/>
    <x v="1"/>
    <s v="OFF-BI-10002003"/>
    <x v="1"/>
    <s v="Binders"/>
    <x v="1384"/>
    <n v="6.3680000000000003"/>
    <n v="2"/>
    <n v="0.2"/>
    <n v="2.1492"/>
    <s v="Aug"/>
    <x v="37"/>
    <n v="1"/>
  </r>
  <r>
    <n v="4645"/>
    <s v="CA-2012-147501"/>
    <x v="1"/>
    <d v="2012-08-02T00:00:00"/>
    <d v="2012-08-06T00:00:00"/>
    <x v="1"/>
    <s v="Co-12640"/>
    <x v="476"/>
    <x v="0"/>
    <s v="United States"/>
    <s v="Seattle"/>
    <x v="4"/>
    <n v="98105"/>
    <x v="1"/>
    <s v="TEC-MA-10001972"/>
    <x v="2"/>
    <s v="Machines"/>
    <x v="1469"/>
    <n v="558.4"/>
    <n v="2"/>
    <n v="0.2"/>
    <n v="41.880000000000024"/>
    <s v="Aug"/>
    <x v="37"/>
    <n v="0"/>
  </r>
  <r>
    <n v="4646"/>
    <s v="CA-2013-143910"/>
    <x v="0"/>
    <d v="2013-08-13T00:00:00"/>
    <d v="2013-08-17T00:00:00"/>
    <x v="1"/>
    <s v="BC-11125"/>
    <x v="604"/>
    <x v="2"/>
    <s v="United States"/>
    <s v="New York City"/>
    <x v="15"/>
    <n v="10011"/>
    <x v="3"/>
    <s v="FUR-CH-10000225"/>
    <x v="0"/>
    <s v="Chairs"/>
    <x v="401"/>
    <n v="145.76400000000001"/>
    <n v="2"/>
    <n v="0.1"/>
    <n v="-8.0980000000000167"/>
    <s v="Aug"/>
    <x v="28"/>
    <n v="1"/>
  </r>
  <r>
    <n v="4647"/>
    <s v="CA-2011-146885"/>
    <x v="2"/>
    <d v="2011-05-30T00:00:00"/>
    <d v="2011-06-05T00:00:00"/>
    <x v="1"/>
    <s v="EB-13840"/>
    <x v="225"/>
    <x v="1"/>
    <s v="United States"/>
    <s v="Richmond"/>
    <x v="17"/>
    <n v="23223"/>
    <x v="0"/>
    <s v="OFF-PA-10001622"/>
    <x v="1"/>
    <s v="Paper"/>
    <x v="695"/>
    <n v="13.620000000000001"/>
    <n v="3"/>
    <n v="0"/>
    <n v="6.1289999999999996"/>
    <s v="May"/>
    <x v="8"/>
    <n v="1"/>
  </r>
  <r>
    <n v="4648"/>
    <s v="CA-2013-139556"/>
    <x v="0"/>
    <d v="2013-04-27T00:00:00"/>
    <d v="2013-05-02T00:00:00"/>
    <x v="1"/>
    <s v="DB-13360"/>
    <x v="748"/>
    <x v="2"/>
    <s v="United States"/>
    <s v="New York City"/>
    <x v="15"/>
    <n v="10009"/>
    <x v="3"/>
    <s v="FUR-CH-10004983"/>
    <x v="0"/>
    <s v="Chairs"/>
    <x v="1560"/>
    <n v="434.64600000000002"/>
    <n v="3"/>
    <n v="0.1"/>
    <n v="62.782199999999975"/>
    <s v="Apr"/>
    <x v="25"/>
    <n v="1"/>
  </r>
  <r>
    <n v="4649"/>
    <s v="CA-2014-129357"/>
    <x v="3"/>
    <d v="2014-05-15T00:00:00"/>
    <d v="2014-05-20T00:00:00"/>
    <x v="1"/>
    <s v="KB-16585"/>
    <x v="10"/>
    <x v="1"/>
    <s v="United States"/>
    <s v="Seattle"/>
    <x v="4"/>
    <n v="98103"/>
    <x v="1"/>
    <s v="OFF-PA-10003228"/>
    <x v="1"/>
    <s v="Paper"/>
    <x v="1668"/>
    <n v="440.18999999999994"/>
    <n v="9"/>
    <n v="0"/>
    <n v="206.88929999999996"/>
    <s v="May"/>
    <x v="24"/>
    <n v="1"/>
  </r>
  <r>
    <n v="4650"/>
    <s v="CA-2014-129357"/>
    <x v="3"/>
    <d v="2014-05-15T00:00:00"/>
    <d v="2014-05-20T00:00:00"/>
    <x v="1"/>
    <s v="KB-16585"/>
    <x v="10"/>
    <x v="1"/>
    <s v="United States"/>
    <s v="Seattle"/>
    <x v="4"/>
    <n v="98103"/>
    <x v="1"/>
    <s v="OFF-SU-10004498"/>
    <x v="1"/>
    <s v="Supplies"/>
    <x v="500"/>
    <n v="64.400000000000006"/>
    <n v="5"/>
    <n v="0"/>
    <n v="1.9320000000000004"/>
    <s v="May"/>
    <x v="24"/>
    <n v="0"/>
  </r>
  <r>
    <n v="4651"/>
    <s v="CA-2014-150987"/>
    <x v="3"/>
    <d v="2014-04-09T00:00:00"/>
    <d v="2014-04-13T00:00:00"/>
    <x v="1"/>
    <s v="AH-10120"/>
    <x v="571"/>
    <x v="2"/>
    <s v="United States"/>
    <s v="San Francisco"/>
    <x v="1"/>
    <n v="94110"/>
    <x v="1"/>
    <s v="OFF-PA-10001878"/>
    <x v="1"/>
    <s v="Paper"/>
    <x v="1161"/>
    <n v="244.54999999999998"/>
    <n v="5"/>
    <n v="0"/>
    <n v="114.93849999999998"/>
    <s v="Apr"/>
    <x v="4"/>
    <n v="1"/>
  </r>
  <r>
    <n v="4652"/>
    <s v="CA-2014-150987"/>
    <x v="3"/>
    <d v="2014-04-09T00:00:00"/>
    <d v="2014-04-13T00:00:00"/>
    <x v="1"/>
    <s v="AH-10120"/>
    <x v="571"/>
    <x v="2"/>
    <s v="United States"/>
    <s v="San Francisco"/>
    <x v="1"/>
    <n v="94110"/>
    <x v="1"/>
    <s v="OFF-PA-10002923"/>
    <x v="1"/>
    <s v="Paper"/>
    <x v="1417"/>
    <n v="195.76"/>
    <n v="4"/>
    <n v="0"/>
    <n v="97.88"/>
    <s v="Apr"/>
    <x v="4"/>
    <n v="0"/>
  </r>
  <r>
    <n v="4653"/>
    <s v="CA-2014-132647"/>
    <x v="3"/>
    <d v="2014-02-18T00:00:00"/>
    <d v="2014-02-24T00:00:00"/>
    <x v="1"/>
    <s v="GH-14410"/>
    <x v="689"/>
    <x v="2"/>
    <s v="United States"/>
    <s v="Perth Amboy"/>
    <x v="30"/>
    <n v="8861"/>
    <x v="3"/>
    <s v="OFF-PA-10001838"/>
    <x v="1"/>
    <s v="Paper"/>
    <x v="999"/>
    <n v="11.76"/>
    <n v="2"/>
    <n v="0"/>
    <n v="5.7623999999999995"/>
    <s v="Feb"/>
    <x v="31"/>
    <n v="1"/>
  </r>
  <r>
    <n v="4654"/>
    <s v="CA-2014-132647"/>
    <x v="3"/>
    <d v="2014-02-18T00:00:00"/>
    <d v="2014-02-24T00:00:00"/>
    <x v="1"/>
    <s v="GH-14410"/>
    <x v="689"/>
    <x v="2"/>
    <s v="United States"/>
    <s v="Perth Amboy"/>
    <x v="30"/>
    <n v="8861"/>
    <x v="3"/>
    <s v="OFF-ST-10003123"/>
    <x v="1"/>
    <s v="Storage"/>
    <x v="1268"/>
    <n v="166.45"/>
    <n v="5"/>
    <n v="0"/>
    <n v="39.947999999999993"/>
    <s v="Feb"/>
    <x v="31"/>
    <n v="0"/>
  </r>
  <r>
    <n v="4655"/>
    <s v="CA-2014-159107"/>
    <x v="3"/>
    <d v="2014-06-25T00:00:00"/>
    <d v="2014-06-27T00:00:00"/>
    <x v="0"/>
    <s v="KT-16480"/>
    <x v="409"/>
    <x v="0"/>
    <s v="United States"/>
    <s v="San Francisco"/>
    <x v="1"/>
    <n v="94110"/>
    <x v="1"/>
    <s v="OFF-FA-10001332"/>
    <x v="1"/>
    <s v="Fasteners"/>
    <x v="1561"/>
    <n v="2.88"/>
    <n v="1"/>
    <n v="0"/>
    <n v="1.3535999999999999"/>
    <s v="Jun"/>
    <x v="27"/>
    <n v="1"/>
  </r>
  <r>
    <n v="4656"/>
    <s v="CA-2011-160738"/>
    <x v="2"/>
    <d v="2011-05-05T00:00:00"/>
    <d v="2011-05-10T00:00:00"/>
    <x v="1"/>
    <s v="KH-16330"/>
    <x v="542"/>
    <x v="1"/>
    <s v="United States"/>
    <s v="Freeport"/>
    <x v="10"/>
    <n v="61032"/>
    <x v="2"/>
    <s v="OFF-ST-10003442"/>
    <x v="1"/>
    <s v="Storage"/>
    <x v="86"/>
    <n v="45.248000000000005"/>
    <n v="2"/>
    <n v="0.2"/>
    <n v="3.9591999999999992"/>
    <s v="May"/>
    <x v="8"/>
    <n v="1"/>
  </r>
  <r>
    <n v="4657"/>
    <s v="CA-2012-112130"/>
    <x v="1"/>
    <d v="2012-05-03T00:00:00"/>
    <d v="2012-05-07T00:00:00"/>
    <x v="1"/>
    <s v="SV-20785"/>
    <x v="647"/>
    <x v="0"/>
    <s v="United States"/>
    <s v="Philadelphia"/>
    <x v="9"/>
    <n v="19140"/>
    <x v="3"/>
    <s v="OFF-AR-10001468"/>
    <x v="1"/>
    <s v="Art"/>
    <x v="718"/>
    <n v="59.903999999999996"/>
    <n v="2"/>
    <n v="0.2"/>
    <n v="14.227200000000003"/>
    <s v="May"/>
    <x v="33"/>
    <n v="1"/>
  </r>
  <r>
    <n v="4658"/>
    <s v="CA-2012-112130"/>
    <x v="1"/>
    <d v="2012-05-03T00:00:00"/>
    <d v="2012-05-07T00:00:00"/>
    <x v="1"/>
    <s v="SV-20785"/>
    <x v="647"/>
    <x v="0"/>
    <s v="United States"/>
    <s v="Philadelphia"/>
    <x v="9"/>
    <n v="19140"/>
    <x v="3"/>
    <s v="OFF-AP-10003266"/>
    <x v="1"/>
    <s v="Appliances"/>
    <x v="661"/>
    <n v="23.696000000000002"/>
    <n v="2"/>
    <n v="0.2"/>
    <n v="6.5164"/>
    <s v="May"/>
    <x v="33"/>
    <n v="0"/>
  </r>
  <r>
    <n v="4659"/>
    <s v="CA-2012-112130"/>
    <x v="1"/>
    <d v="2012-05-03T00:00:00"/>
    <d v="2012-05-07T00:00:00"/>
    <x v="1"/>
    <s v="SV-20785"/>
    <x v="647"/>
    <x v="0"/>
    <s v="United States"/>
    <s v="Philadelphia"/>
    <x v="9"/>
    <n v="19140"/>
    <x v="3"/>
    <s v="OFF-PA-10002230"/>
    <x v="1"/>
    <s v="Paper"/>
    <x v="384"/>
    <n v="7.9680000000000009"/>
    <n v="2"/>
    <n v="0.2"/>
    <n v="2.8884000000000007"/>
    <s v="May"/>
    <x v="33"/>
    <n v="0"/>
  </r>
  <r>
    <n v="4660"/>
    <s v="CA-2012-112130"/>
    <x v="1"/>
    <d v="2012-05-03T00:00:00"/>
    <d v="2012-05-07T00:00:00"/>
    <x v="1"/>
    <s v="SV-20785"/>
    <x v="647"/>
    <x v="0"/>
    <s v="United States"/>
    <s v="Philadelphia"/>
    <x v="9"/>
    <n v="19140"/>
    <x v="3"/>
    <s v="OFF-AP-10003622"/>
    <x v="1"/>
    <s v="Appliances"/>
    <x v="188"/>
    <n v="18.2"/>
    <n v="7"/>
    <n v="0.2"/>
    <n v="2.0474999999999994"/>
    <s v="May"/>
    <x v="33"/>
    <n v="0"/>
  </r>
  <r>
    <n v="4661"/>
    <s v="CA-2012-112130"/>
    <x v="1"/>
    <d v="2012-05-03T00:00:00"/>
    <d v="2012-05-07T00:00:00"/>
    <x v="1"/>
    <s v="SV-20785"/>
    <x v="647"/>
    <x v="0"/>
    <s v="United States"/>
    <s v="Philadelphia"/>
    <x v="9"/>
    <n v="19140"/>
    <x v="3"/>
    <s v="TEC-AC-10001542"/>
    <x v="2"/>
    <s v="Accessories"/>
    <x v="1669"/>
    <n v="27.552000000000003"/>
    <n v="3"/>
    <n v="0.2"/>
    <n v="-0.3444000000000047"/>
    <s v="May"/>
    <x v="33"/>
    <n v="0"/>
  </r>
  <r>
    <n v="4662"/>
    <s v="CA-2012-112130"/>
    <x v="1"/>
    <d v="2012-05-03T00:00:00"/>
    <d v="2012-05-07T00:00:00"/>
    <x v="1"/>
    <s v="SV-20785"/>
    <x v="647"/>
    <x v="0"/>
    <s v="United States"/>
    <s v="Philadelphia"/>
    <x v="9"/>
    <n v="19140"/>
    <x v="3"/>
    <s v="FUR-CH-10002965"/>
    <x v="0"/>
    <s v="Chairs"/>
    <x v="226"/>
    <n v="844.11599999999987"/>
    <n v="6"/>
    <n v="0.3"/>
    <n v="-36.176400000000001"/>
    <s v="May"/>
    <x v="33"/>
    <n v="0"/>
  </r>
  <r>
    <n v="4663"/>
    <s v="CA-2012-112130"/>
    <x v="1"/>
    <d v="2012-05-03T00:00:00"/>
    <d v="2012-05-07T00:00:00"/>
    <x v="1"/>
    <s v="SV-20785"/>
    <x v="647"/>
    <x v="0"/>
    <s v="United States"/>
    <s v="Philadelphia"/>
    <x v="9"/>
    <n v="19140"/>
    <x v="3"/>
    <s v="OFF-ST-10000563"/>
    <x v="1"/>
    <s v="Storage"/>
    <x v="894"/>
    <n v="76.75200000000001"/>
    <n v="3"/>
    <n v="0.2"/>
    <n v="-9.5940000000000012"/>
    <s v="May"/>
    <x v="33"/>
    <n v="0"/>
  </r>
  <r>
    <n v="4664"/>
    <s v="CA-2013-111409"/>
    <x v="0"/>
    <d v="2013-09-19T00:00:00"/>
    <d v="2013-09-23T00:00:00"/>
    <x v="1"/>
    <s v="PO-18850"/>
    <x v="138"/>
    <x v="0"/>
    <s v="United States"/>
    <s v="Jacksonville"/>
    <x v="2"/>
    <n v="32216"/>
    <x v="0"/>
    <s v="OFF-LA-10002787"/>
    <x v="1"/>
    <s v="Labels"/>
    <x v="542"/>
    <n v="3"/>
    <n v="1"/>
    <n v="0.2"/>
    <n v="1.0499999999999998"/>
    <s v="Sep"/>
    <x v="21"/>
    <n v="1"/>
  </r>
  <r>
    <n v="4665"/>
    <s v="CA-2013-116232"/>
    <x v="0"/>
    <d v="2013-09-23T00:00:00"/>
    <d v="2013-09-27T00:00:00"/>
    <x v="1"/>
    <s v="AC-10450"/>
    <x v="549"/>
    <x v="0"/>
    <s v="United States"/>
    <s v="Pembroke Pines"/>
    <x v="2"/>
    <n v="33024"/>
    <x v="0"/>
    <s v="OFF-BI-10004022"/>
    <x v="1"/>
    <s v="Binders"/>
    <x v="748"/>
    <n v="7.5060000000000002"/>
    <n v="9"/>
    <n v="0.7"/>
    <n v="-6.0047999999999977"/>
    <s v="Sep"/>
    <x v="21"/>
    <n v="1"/>
  </r>
  <r>
    <n v="4666"/>
    <s v="CA-2013-116232"/>
    <x v="0"/>
    <d v="2013-09-23T00:00:00"/>
    <d v="2013-09-27T00:00:00"/>
    <x v="1"/>
    <s v="AC-10450"/>
    <x v="549"/>
    <x v="0"/>
    <s v="United States"/>
    <s v="Pembroke Pines"/>
    <x v="2"/>
    <n v="33024"/>
    <x v="0"/>
    <s v="OFF-LA-10001158"/>
    <x v="1"/>
    <s v="Labels"/>
    <x v="319"/>
    <n v="16.559999999999999"/>
    <n v="2"/>
    <n v="0.2"/>
    <n v="5.7960000000000003"/>
    <s v="Sep"/>
    <x v="21"/>
    <n v="0"/>
  </r>
  <r>
    <n v="4667"/>
    <s v="CA-2013-116547"/>
    <x v="0"/>
    <d v="2013-01-10T00:00:00"/>
    <d v="2013-01-17T00:00:00"/>
    <x v="1"/>
    <s v="KB-16585"/>
    <x v="10"/>
    <x v="1"/>
    <s v="United States"/>
    <s v="Seattle"/>
    <x v="4"/>
    <n v="98115"/>
    <x v="1"/>
    <s v="FUR-FU-10000076"/>
    <x v="0"/>
    <s v="Furnishings"/>
    <x v="875"/>
    <n v="79.92"/>
    <n v="4"/>
    <n v="0"/>
    <n v="34.365600000000008"/>
    <s v="Jan"/>
    <x v="12"/>
    <n v="1"/>
  </r>
  <r>
    <n v="4668"/>
    <s v="CA-2013-116547"/>
    <x v="0"/>
    <d v="2013-01-10T00:00:00"/>
    <d v="2013-01-17T00:00:00"/>
    <x v="1"/>
    <s v="KB-16585"/>
    <x v="10"/>
    <x v="1"/>
    <s v="United States"/>
    <s v="Seattle"/>
    <x v="4"/>
    <n v="98115"/>
    <x v="1"/>
    <s v="TEC-AC-10002335"/>
    <x v="2"/>
    <s v="Accessories"/>
    <x v="339"/>
    <n v="69.98"/>
    <n v="2"/>
    <n v="0"/>
    <n v="13.296199999999999"/>
    <s v="Jan"/>
    <x v="12"/>
    <n v="0"/>
  </r>
  <r>
    <n v="4669"/>
    <s v="US-2014-133200"/>
    <x v="3"/>
    <d v="2014-05-07T00:00:00"/>
    <d v="2014-05-12T00:00:00"/>
    <x v="1"/>
    <s v="DB-13555"/>
    <x v="587"/>
    <x v="1"/>
    <s v="United States"/>
    <s v="Fort Worth"/>
    <x v="5"/>
    <n v="76106"/>
    <x v="2"/>
    <s v="OFF-BI-10002827"/>
    <x v="1"/>
    <s v="Binders"/>
    <x v="549"/>
    <n v="11.059999999999999"/>
    <n v="10"/>
    <n v="0.8"/>
    <n v="-18.802"/>
    <s v="May"/>
    <x v="24"/>
    <n v="1"/>
  </r>
  <r>
    <n v="4670"/>
    <s v="US-2014-133200"/>
    <x v="3"/>
    <d v="2014-05-07T00:00:00"/>
    <d v="2014-05-12T00:00:00"/>
    <x v="1"/>
    <s v="DB-13555"/>
    <x v="587"/>
    <x v="1"/>
    <s v="United States"/>
    <s v="Fort Worth"/>
    <x v="5"/>
    <n v="76106"/>
    <x v="2"/>
    <s v="FUR-BO-10001601"/>
    <x v="0"/>
    <s v="Bookcases"/>
    <x v="414"/>
    <n v="623.46479999999997"/>
    <n v="7"/>
    <n v="0.32"/>
    <n v="-119.19180000000006"/>
    <s v="May"/>
    <x v="24"/>
    <n v="0"/>
  </r>
  <r>
    <n v="4671"/>
    <s v="US-2014-133200"/>
    <x v="3"/>
    <d v="2014-05-07T00:00:00"/>
    <d v="2014-05-12T00:00:00"/>
    <x v="1"/>
    <s v="DB-13555"/>
    <x v="587"/>
    <x v="1"/>
    <s v="United States"/>
    <s v="Fort Worth"/>
    <x v="5"/>
    <n v="76106"/>
    <x v="2"/>
    <s v="OFF-ST-10001932"/>
    <x v="1"/>
    <s v="Storage"/>
    <x v="1641"/>
    <n v="772.68000000000006"/>
    <n v="5"/>
    <n v="0.2"/>
    <n v="-57.950999999999993"/>
    <s v="May"/>
    <x v="24"/>
    <n v="0"/>
  </r>
  <r>
    <n v="4672"/>
    <s v="CA-2013-133550"/>
    <x v="0"/>
    <d v="2013-08-01T00:00:00"/>
    <d v="2013-08-07T00:00:00"/>
    <x v="1"/>
    <s v="KL-16645"/>
    <x v="107"/>
    <x v="0"/>
    <s v="United States"/>
    <s v="Detroit"/>
    <x v="12"/>
    <n v="48205"/>
    <x v="2"/>
    <s v="OFF-AP-10001005"/>
    <x v="1"/>
    <s v="Appliances"/>
    <x v="1131"/>
    <n v="283.14000000000004"/>
    <n v="4"/>
    <n v="0.1"/>
    <n v="72.357999999999976"/>
    <s v="Aug"/>
    <x v="28"/>
    <n v="1"/>
  </r>
  <r>
    <n v="4673"/>
    <s v="CA-2013-133550"/>
    <x v="0"/>
    <d v="2013-08-01T00:00:00"/>
    <d v="2013-08-07T00:00:00"/>
    <x v="1"/>
    <s v="KL-16645"/>
    <x v="107"/>
    <x v="0"/>
    <s v="United States"/>
    <s v="Detroit"/>
    <x v="12"/>
    <n v="48205"/>
    <x v="2"/>
    <s v="TEC-PH-10004042"/>
    <x v="2"/>
    <s v="Phones"/>
    <x v="553"/>
    <n v="635.96"/>
    <n v="4"/>
    <n v="0"/>
    <n v="165.34960000000001"/>
    <s v="Aug"/>
    <x v="28"/>
    <n v="0"/>
  </r>
  <r>
    <n v="4674"/>
    <s v="CA-2013-133550"/>
    <x v="0"/>
    <d v="2013-08-01T00:00:00"/>
    <d v="2013-08-07T00:00:00"/>
    <x v="1"/>
    <s v="KL-16645"/>
    <x v="107"/>
    <x v="0"/>
    <s v="United States"/>
    <s v="Detroit"/>
    <x v="12"/>
    <n v="48205"/>
    <x v="2"/>
    <s v="TEC-PH-10001079"/>
    <x v="2"/>
    <s v="Phones"/>
    <x v="1246"/>
    <n v="118.99"/>
    <n v="1"/>
    <n v="0"/>
    <n v="33.3172"/>
    <s v="Aug"/>
    <x v="28"/>
    <n v="0"/>
  </r>
  <r>
    <n v="4675"/>
    <s v="CA-2013-133550"/>
    <x v="0"/>
    <d v="2013-08-01T00:00:00"/>
    <d v="2013-08-07T00:00:00"/>
    <x v="1"/>
    <s v="KL-16645"/>
    <x v="107"/>
    <x v="0"/>
    <s v="United States"/>
    <s v="Detroit"/>
    <x v="12"/>
    <n v="48205"/>
    <x v="2"/>
    <s v="FUR-FU-10002918"/>
    <x v="0"/>
    <s v="Furnishings"/>
    <x v="266"/>
    <n v="272.94"/>
    <n v="3"/>
    <n v="0"/>
    <n v="30.023400000000009"/>
    <s v="Aug"/>
    <x v="28"/>
    <n v="0"/>
  </r>
  <r>
    <n v="4676"/>
    <s v="CA-2014-139416"/>
    <x v="3"/>
    <d v="2014-03-28T00:00:00"/>
    <d v="2014-03-30T00:00:00"/>
    <x v="0"/>
    <s v="AG-10270"/>
    <x v="8"/>
    <x v="0"/>
    <s v="United States"/>
    <s v="Philadelphia"/>
    <x v="9"/>
    <n v="19120"/>
    <x v="3"/>
    <s v="FUR-FU-10003832"/>
    <x v="0"/>
    <s v="Furnishings"/>
    <x v="1420"/>
    <n v="15.008000000000003"/>
    <n v="2"/>
    <n v="0.2"/>
    <n v="1.5007999999999999"/>
    <s v="Mar"/>
    <x v="42"/>
    <n v="1"/>
  </r>
  <r>
    <n v="4677"/>
    <s v="CA-2011-114510"/>
    <x v="2"/>
    <d v="2011-03-14T00:00:00"/>
    <d v="2011-03-19T00:00:00"/>
    <x v="1"/>
    <s v="JF-15295"/>
    <x v="639"/>
    <x v="0"/>
    <s v="United States"/>
    <s v="Logan"/>
    <x v="7"/>
    <n v="84321"/>
    <x v="1"/>
    <s v="OFF-BI-10001617"/>
    <x v="1"/>
    <s v="Binders"/>
    <x v="1315"/>
    <n v="33.088000000000001"/>
    <n v="4"/>
    <n v="0.2"/>
    <n v="11.167199999999999"/>
    <s v="Mar"/>
    <x v="34"/>
    <n v="1"/>
  </r>
  <r>
    <n v="4678"/>
    <s v="CA-2011-114510"/>
    <x v="2"/>
    <d v="2011-03-14T00:00:00"/>
    <d v="2011-03-19T00:00:00"/>
    <x v="1"/>
    <s v="JF-15295"/>
    <x v="639"/>
    <x v="0"/>
    <s v="United States"/>
    <s v="Logan"/>
    <x v="7"/>
    <n v="84321"/>
    <x v="1"/>
    <s v="OFF-ST-10000736"/>
    <x v="1"/>
    <s v="Storage"/>
    <x v="455"/>
    <n v="80.98"/>
    <n v="1"/>
    <n v="0"/>
    <n v="3.2391999999999967"/>
    <s v="Mar"/>
    <x v="34"/>
    <n v="0"/>
  </r>
  <r>
    <n v="4679"/>
    <s v="CA-2011-114510"/>
    <x v="2"/>
    <d v="2011-03-14T00:00:00"/>
    <d v="2011-03-19T00:00:00"/>
    <x v="1"/>
    <s v="JF-15295"/>
    <x v="639"/>
    <x v="0"/>
    <s v="United States"/>
    <s v="Logan"/>
    <x v="7"/>
    <n v="84321"/>
    <x v="1"/>
    <s v="TEC-AC-10004877"/>
    <x v="2"/>
    <s v="Accessories"/>
    <x v="1670"/>
    <n v="82.800000000000011"/>
    <n v="12"/>
    <n v="0"/>
    <n v="6.6239999999999952"/>
    <s v="Mar"/>
    <x v="34"/>
    <n v="0"/>
  </r>
  <r>
    <n v="4680"/>
    <s v="CA-2011-114510"/>
    <x v="2"/>
    <d v="2011-03-14T00:00:00"/>
    <d v="2011-03-19T00:00:00"/>
    <x v="1"/>
    <s v="JF-15295"/>
    <x v="639"/>
    <x v="0"/>
    <s v="United States"/>
    <s v="Logan"/>
    <x v="7"/>
    <n v="84321"/>
    <x v="1"/>
    <s v="OFF-ST-10003221"/>
    <x v="1"/>
    <s v="Storage"/>
    <x v="33"/>
    <n v="21.36"/>
    <n v="2"/>
    <n v="0"/>
    <n v="5.7672000000000008"/>
    <s v="Mar"/>
    <x v="34"/>
    <n v="0"/>
  </r>
  <r>
    <n v="4681"/>
    <s v="CA-2011-114510"/>
    <x v="2"/>
    <d v="2011-03-14T00:00:00"/>
    <d v="2011-03-19T00:00:00"/>
    <x v="1"/>
    <s v="JF-15295"/>
    <x v="639"/>
    <x v="0"/>
    <s v="United States"/>
    <s v="Logan"/>
    <x v="7"/>
    <n v="84321"/>
    <x v="1"/>
    <s v="OFF-BI-10003007"/>
    <x v="1"/>
    <s v="Binders"/>
    <x v="1542"/>
    <n v="62.048000000000002"/>
    <n v="2"/>
    <n v="0.2"/>
    <n v="20.165599999999998"/>
    <s v="Mar"/>
    <x v="34"/>
    <n v="0"/>
  </r>
  <r>
    <n v="4682"/>
    <s v="CA-2013-169215"/>
    <x v="0"/>
    <d v="2013-07-15T00:00:00"/>
    <d v="2013-07-19T00:00:00"/>
    <x v="0"/>
    <s v="RE-19450"/>
    <x v="681"/>
    <x v="0"/>
    <s v="United States"/>
    <s v="Auburn"/>
    <x v="15"/>
    <n v="13021"/>
    <x v="3"/>
    <s v="OFF-FA-10000936"/>
    <x v="1"/>
    <s v="Fasteners"/>
    <x v="1298"/>
    <n v="29.61"/>
    <n v="9"/>
    <n v="0"/>
    <n v="13.324499999999999"/>
    <s v="Jul"/>
    <x v="16"/>
    <n v="1"/>
  </r>
  <r>
    <n v="4683"/>
    <s v="CA-2013-127698"/>
    <x v="0"/>
    <d v="2013-12-02T00:00:00"/>
    <d v="2013-12-02T00:00:00"/>
    <x v="3"/>
    <s v="MV-18190"/>
    <x v="160"/>
    <x v="0"/>
    <s v="United States"/>
    <s v="Raleigh"/>
    <x v="3"/>
    <n v="27604"/>
    <x v="0"/>
    <s v="TEC-PH-10003811"/>
    <x v="2"/>
    <s v="Phones"/>
    <x v="1187"/>
    <n v="863.928"/>
    <n v="9"/>
    <n v="0.2"/>
    <n v="86.392799999999994"/>
    <s v="Dec"/>
    <x v="5"/>
    <n v="1"/>
  </r>
  <r>
    <n v="4684"/>
    <s v="CA-2013-159912"/>
    <x v="0"/>
    <d v="2013-08-30T00:00:00"/>
    <d v="2013-09-04T00:00:00"/>
    <x v="1"/>
    <s v="GB-14530"/>
    <x v="334"/>
    <x v="1"/>
    <s v="United States"/>
    <s v="Philadelphia"/>
    <x v="9"/>
    <n v="19120"/>
    <x v="3"/>
    <s v="FUR-TA-10004152"/>
    <x v="0"/>
    <s v="Tables"/>
    <x v="1507"/>
    <n v="241.92"/>
    <n v="4"/>
    <n v="0.4"/>
    <n v="-56.448000000000008"/>
    <s v="Aug"/>
    <x v="28"/>
    <n v="1"/>
  </r>
  <r>
    <n v="4685"/>
    <s v="CA-2013-159912"/>
    <x v="0"/>
    <d v="2013-08-30T00:00:00"/>
    <d v="2013-09-04T00:00:00"/>
    <x v="1"/>
    <s v="GB-14530"/>
    <x v="334"/>
    <x v="1"/>
    <s v="United States"/>
    <s v="Philadelphia"/>
    <x v="9"/>
    <n v="19120"/>
    <x v="3"/>
    <s v="FUR-BO-10002853"/>
    <x v="0"/>
    <s v="Bookcases"/>
    <x v="1613"/>
    <n v="163.88"/>
    <n v="4"/>
    <n v="0.5"/>
    <n v="-81.94"/>
    <s v="Aug"/>
    <x v="28"/>
    <n v="0"/>
  </r>
  <r>
    <n v="4686"/>
    <s v="CA-2013-159912"/>
    <x v="0"/>
    <d v="2013-08-30T00:00:00"/>
    <d v="2013-09-04T00:00:00"/>
    <x v="1"/>
    <s v="GB-14530"/>
    <x v="334"/>
    <x v="1"/>
    <s v="United States"/>
    <s v="Philadelphia"/>
    <x v="9"/>
    <n v="19120"/>
    <x v="3"/>
    <s v="OFF-BI-10002071"/>
    <x v="1"/>
    <s v="Binders"/>
    <x v="692"/>
    <n v="3.4860000000000002"/>
    <n v="2"/>
    <n v="0.7"/>
    <n v="-2.7887999999999993"/>
    <s v="Aug"/>
    <x v="28"/>
    <n v="0"/>
  </r>
  <r>
    <n v="4687"/>
    <s v="CA-2013-159912"/>
    <x v="0"/>
    <d v="2013-08-30T00:00:00"/>
    <d v="2013-09-04T00:00:00"/>
    <x v="1"/>
    <s v="GB-14530"/>
    <x v="334"/>
    <x v="1"/>
    <s v="United States"/>
    <s v="Philadelphia"/>
    <x v="9"/>
    <n v="19120"/>
    <x v="3"/>
    <s v="OFF-FA-10000053"/>
    <x v="1"/>
    <s v="Fasteners"/>
    <x v="953"/>
    <n v="10.584"/>
    <n v="7"/>
    <n v="0.2"/>
    <n v="-2.3813999999999993"/>
    <s v="Aug"/>
    <x v="28"/>
    <n v="0"/>
  </r>
  <r>
    <n v="4688"/>
    <s v="CA-2013-101987"/>
    <x v="0"/>
    <d v="2013-06-25T00:00:00"/>
    <d v="2013-07-01T00:00:00"/>
    <x v="1"/>
    <s v="HL-15040"/>
    <x v="332"/>
    <x v="0"/>
    <s v="United States"/>
    <s v="Richmond"/>
    <x v="14"/>
    <n v="47374"/>
    <x v="2"/>
    <s v="TEC-PH-10001305"/>
    <x v="2"/>
    <s v="Phones"/>
    <x v="1671"/>
    <n v="440.91"/>
    <n v="9"/>
    <n v="0"/>
    <n v="123.45480000000005"/>
    <s v="Jun"/>
    <x v="1"/>
    <n v="1"/>
  </r>
  <r>
    <n v="4689"/>
    <s v="US-2014-154851"/>
    <x v="3"/>
    <d v="2014-03-31T00:00:00"/>
    <d v="2014-04-04T00:00:00"/>
    <x v="1"/>
    <s v="BP-11155"/>
    <x v="669"/>
    <x v="0"/>
    <s v="United States"/>
    <s v="Lancaster"/>
    <x v="9"/>
    <n v="17602"/>
    <x v="3"/>
    <s v="OFF-BI-10001525"/>
    <x v="1"/>
    <s v="Binders"/>
    <x v="31"/>
    <n v="5.7150000000000016"/>
    <n v="5"/>
    <n v="0.7"/>
    <n v="-4.7625000000000011"/>
    <s v="Mar"/>
    <x v="42"/>
    <n v="1"/>
  </r>
  <r>
    <n v="4690"/>
    <s v="CA-2011-138681"/>
    <x v="2"/>
    <d v="2011-12-20T00:00:00"/>
    <d v="2011-12-22T00:00:00"/>
    <x v="2"/>
    <s v="CT-11995"/>
    <x v="564"/>
    <x v="0"/>
    <s v="United States"/>
    <s v="Tucson"/>
    <x v="16"/>
    <n v="85705"/>
    <x v="1"/>
    <s v="FUR-FU-10001876"/>
    <x v="0"/>
    <s v="Furnishings"/>
    <x v="1394"/>
    <n v="51.967999999999996"/>
    <n v="2"/>
    <n v="0.2"/>
    <n v="10.393599999999998"/>
    <s v="Dec"/>
    <x v="20"/>
    <n v="1"/>
  </r>
  <r>
    <n v="4691"/>
    <s v="CA-2011-138681"/>
    <x v="2"/>
    <d v="2011-12-20T00:00:00"/>
    <d v="2011-12-22T00:00:00"/>
    <x v="2"/>
    <s v="CT-11995"/>
    <x v="564"/>
    <x v="0"/>
    <s v="United States"/>
    <s v="Tucson"/>
    <x v="16"/>
    <n v="85705"/>
    <x v="1"/>
    <s v="TEC-AC-10003628"/>
    <x v="2"/>
    <s v="Accessories"/>
    <x v="244"/>
    <n v="71.975999999999999"/>
    <n v="3"/>
    <n v="0.2"/>
    <n v="21.592800000000011"/>
    <s v="Dec"/>
    <x v="20"/>
    <n v="0"/>
  </r>
  <r>
    <n v="4692"/>
    <s v="CA-2011-138681"/>
    <x v="2"/>
    <d v="2011-12-20T00:00:00"/>
    <d v="2011-12-22T00:00:00"/>
    <x v="2"/>
    <s v="CT-11995"/>
    <x v="564"/>
    <x v="0"/>
    <s v="United States"/>
    <s v="Tucson"/>
    <x v="16"/>
    <n v="85705"/>
    <x v="1"/>
    <s v="FUR-CH-10004860"/>
    <x v="0"/>
    <s v="Chairs"/>
    <x v="210"/>
    <n v="242.35200000000003"/>
    <n v="3"/>
    <n v="0.2"/>
    <n v="-42.411600000000035"/>
    <s v="Dec"/>
    <x v="20"/>
    <n v="0"/>
  </r>
  <r>
    <n v="4693"/>
    <s v="CA-2011-138681"/>
    <x v="2"/>
    <d v="2011-12-20T00:00:00"/>
    <d v="2011-12-22T00:00:00"/>
    <x v="2"/>
    <s v="CT-11995"/>
    <x v="564"/>
    <x v="0"/>
    <s v="United States"/>
    <s v="Tucson"/>
    <x v="16"/>
    <n v="85705"/>
    <x v="1"/>
    <s v="OFF-PA-10000357"/>
    <x v="1"/>
    <s v="Paper"/>
    <x v="1219"/>
    <n v="221.92000000000002"/>
    <n v="5"/>
    <n v="0.2"/>
    <n v="77.671999999999983"/>
    <s v="Dec"/>
    <x v="20"/>
    <n v="0"/>
  </r>
  <r>
    <n v="4694"/>
    <s v="CA-2011-138681"/>
    <x v="2"/>
    <d v="2011-12-20T00:00:00"/>
    <d v="2011-12-22T00:00:00"/>
    <x v="2"/>
    <s v="CT-11995"/>
    <x v="564"/>
    <x v="0"/>
    <s v="United States"/>
    <s v="Tucson"/>
    <x v="16"/>
    <n v="85705"/>
    <x v="1"/>
    <s v="OFF-PA-10003270"/>
    <x v="1"/>
    <s v="Paper"/>
    <x v="1415"/>
    <n v="8.4480000000000004"/>
    <n v="2"/>
    <n v="0.2"/>
    <n v="2.6399999999999997"/>
    <s v="Dec"/>
    <x v="20"/>
    <n v="0"/>
  </r>
  <r>
    <n v="4695"/>
    <s v="US-2012-138121"/>
    <x v="1"/>
    <d v="2012-12-17T00:00:00"/>
    <d v="2012-12-17T00:00:00"/>
    <x v="3"/>
    <s v="JL-15835"/>
    <x v="252"/>
    <x v="0"/>
    <s v="United States"/>
    <s v="Detroit"/>
    <x v="12"/>
    <n v="48205"/>
    <x v="2"/>
    <s v="OFF-BI-10000320"/>
    <x v="1"/>
    <s v="Binders"/>
    <x v="768"/>
    <n v="29.52"/>
    <n v="4"/>
    <n v="0"/>
    <n v="14.4648"/>
    <s v="Dec"/>
    <x v="14"/>
    <n v="1"/>
  </r>
  <r>
    <n v="4696"/>
    <s v="US-2012-138121"/>
    <x v="1"/>
    <d v="2012-12-17T00:00:00"/>
    <d v="2012-12-17T00:00:00"/>
    <x v="3"/>
    <s v="JL-15835"/>
    <x v="252"/>
    <x v="0"/>
    <s v="United States"/>
    <s v="Detroit"/>
    <x v="12"/>
    <n v="48205"/>
    <x v="2"/>
    <s v="FUR-CH-10003846"/>
    <x v="0"/>
    <s v="Chairs"/>
    <x v="915"/>
    <n v="302.94"/>
    <n v="3"/>
    <n v="0"/>
    <n v="48.470400000000012"/>
    <s v="Dec"/>
    <x v="14"/>
    <n v="0"/>
  </r>
  <r>
    <n v="4697"/>
    <s v="US-2012-138121"/>
    <x v="1"/>
    <d v="2012-12-17T00:00:00"/>
    <d v="2012-12-17T00:00:00"/>
    <x v="3"/>
    <s v="JL-15835"/>
    <x v="252"/>
    <x v="0"/>
    <s v="United States"/>
    <s v="Detroit"/>
    <x v="12"/>
    <n v="48205"/>
    <x v="2"/>
    <s v="FUR-CH-10004875"/>
    <x v="0"/>
    <s v="Chairs"/>
    <x v="1436"/>
    <n v="142.36000000000001"/>
    <n v="2"/>
    <n v="0"/>
    <n v="38.437200000000004"/>
    <s v="Dec"/>
    <x v="14"/>
    <n v="0"/>
  </r>
  <r>
    <n v="4698"/>
    <s v="US-2012-138121"/>
    <x v="1"/>
    <d v="2012-12-17T00:00:00"/>
    <d v="2012-12-17T00:00:00"/>
    <x v="3"/>
    <s v="JL-15835"/>
    <x v="252"/>
    <x v="0"/>
    <s v="United States"/>
    <s v="Detroit"/>
    <x v="12"/>
    <n v="48205"/>
    <x v="2"/>
    <s v="FUR-CH-10003817"/>
    <x v="0"/>
    <s v="Chairs"/>
    <x v="162"/>
    <n v="546.66"/>
    <n v="9"/>
    <n v="0"/>
    <n v="136.66500000000002"/>
    <s v="Dec"/>
    <x v="14"/>
    <n v="0"/>
  </r>
  <r>
    <n v="4699"/>
    <s v="US-2012-138121"/>
    <x v="1"/>
    <d v="2012-12-17T00:00:00"/>
    <d v="2012-12-17T00:00:00"/>
    <x v="3"/>
    <s v="JL-15835"/>
    <x v="252"/>
    <x v="0"/>
    <s v="United States"/>
    <s v="Detroit"/>
    <x v="12"/>
    <n v="48205"/>
    <x v="2"/>
    <s v="FUR-FU-10002116"/>
    <x v="0"/>
    <s v="Furnishings"/>
    <x v="1431"/>
    <n v="212.13"/>
    <n v="3"/>
    <n v="0"/>
    <n v="14.849099999999979"/>
    <s v="Dec"/>
    <x v="14"/>
    <n v="0"/>
  </r>
  <r>
    <n v="4700"/>
    <s v="CA-2014-140298"/>
    <x v="3"/>
    <d v="2014-05-12T00:00:00"/>
    <d v="2014-05-18T00:00:00"/>
    <x v="1"/>
    <s v="JK-16120"/>
    <x v="451"/>
    <x v="2"/>
    <s v="United States"/>
    <s v="Austin"/>
    <x v="5"/>
    <n v="78745"/>
    <x v="2"/>
    <s v="OFF-AR-10003481"/>
    <x v="1"/>
    <s v="Art"/>
    <x v="1591"/>
    <n v="5.2480000000000002"/>
    <n v="2"/>
    <n v="0.2"/>
    <n v="0.59039999999999915"/>
    <s v="May"/>
    <x v="24"/>
    <n v="1"/>
  </r>
  <r>
    <n v="4701"/>
    <s v="CA-2014-140298"/>
    <x v="3"/>
    <d v="2014-05-12T00:00:00"/>
    <d v="2014-05-18T00:00:00"/>
    <x v="1"/>
    <s v="JK-16120"/>
    <x v="451"/>
    <x v="2"/>
    <s v="United States"/>
    <s v="Austin"/>
    <x v="5"/>
    <n v="78745"/>
    <x v="2"/>
    <s v="OFF-ST-10004180"/>
    <x v="1"/>
    <s v="Storage"/>
    <x v="241"/>
    <n v="74.415999999999997"/>
    <n v="2"/>
    <n v="0.2"/>
    <n v="-14.883200000000002"/>
    <s v="May"/>
    <x v="24"/>
    <n v="0"/>
  </r>
  <r>
    <n v="4702"/>
    <s v="CA-2014-140298"/>
    <x v="3"/>
    <d v="2014-05-12T00:00:00"/>
    <d v="2014-05-18T00:00:00"/>
    <x v="1"/>
    <s v="JK-16120"/>
    <x v="451"/>
    <x v="2"/>
    <s v="United States"/>
    <s v="Austin"/>
    <x v="5"/>
    <n v="78745"/>
    <x v="2"/>
    <s v="OFF-PA-10003657"/>
    <x v="1"/>
    <s v="Paper"/>
    <x v="624"/>
    <n v="6.8480000000000008"/>
    <n v="2"/>
    <n v="0.2"/>
    <n v="2.1399999999999992"/>
    <s v="May"/>
    <x v="24"/>
    <n v="0"/>
  </r>
  <r>
    <n v="4703"/>
    <s v="CA-2014-140298"/>
    <x v="3"/>
    <d v="2014-05-12T00:00:00"/>
    <d v="2014-05-18T00:00:00"/>
    <x v="1"/>
    <s v="JK-16120"/>
    <x v="451"/>
    <x v="2"/>
    <s v="United States"/>
    <s v="Austin"/>
    <x v="5"/>
    <n v="78745"/>
    <x v="2"/>
    <s v="FUR-FU-10001967"/>
    <x v="0"/>
    <s v="Furnishings"/>
    <x v="293"/>
    <n v="7.9959999999999996"/>
    <n v="1"/>
    <n v="0.6"/>
    <n v="-6.9964999999999993"/>
    <s v="May"/>
    <x v="24"/>
    <n v="0"/>
  </r>
  <r>
    <n v="4704"/>
    <s v="CA-2013-166240"/>
    <x v="0"/>
    <d v="2013-06-25T00:00:00"/>
    <d v="2013-06-29T00:00:00"/>
    <x v="1"/>
    <s v="DH-13075"/>
    <x v="704"/>
    <x v="1"/>
    <s v="United States"/>
    <s v="Houston"/>
    <x v="5"/>
    <n v="77095"/>
    <x v="2"/>
    <s v="OFF-AP-10002082"/>
    <x v="1"/>
    <s v="Appliances"/>
    <x v="1092"/>
    <n v="8.711999999999998"/>
    <n v="2"/>
    <n v="0.8"/>
    <n v="-19.602000000000007"/>
    <s v="Jun"/>
    <x v="1"/>
    <n v="1"/>
  </r>
  <r>
    <n v="4705"/>
    <s v="CA-2013-158435"/>
    <x v="0"/>
    <d v="2013-05-18T00:00:00"/>
    <d v="2013-05-19T00:00:00"/>
    <x v="2"/>
    <s v="AG-10900"/>
    <x v="151"/>
    <x v="0"/>
    <s v="United States"/>
    <s v="Waterbury"/>
    <x v="29"/>
    <n v="6708"/>
    <x v="3"/>
    <s v="OFF-SU-10000381"/>
    <x v="1"/>
    <s v="Supplies"/>
    <x v="654"/>
    <n v="65.17"/>
    <n v="7"/>
    <n v="0"/>
    <n v="18.899299999999997"/>
    <s v="May"/>
    <x v="35"/>
    <n v="1"/>
  </r>
  <r>
    <n v="4706"/>
    <s v="CA-2013-158435"/>
    <x v="0"/>
    <d v="2013-05-18T00:00:00"/>
    <d v="2013-05-19T00:00:00"/>
    <x v="2"/>
    <s v="AG-10900"/>
    <x v="151"/>
    <x v="0"/>
    <s v="United States"/>
    <s v="Waterbury"/>
    <x v="29"/>
    <n v="6708"/>
    <x v="3"/>
    <s v="OFF-LA-10002475"/>
    <x v="1"/>
    <s v="Labels"/>
    <x v="148"/>
    <n v="14.62"/>
    <n v="2"/>
    <n v="0"/>
    <n v="6.8713999999999995"/>
    <s v="May"/>
    <x v="35"/>
    <n v="0"/>
  </r>
  <r>
    <n v="4707"/>
    <s v="CA-2013-158435"/>
    <x v="0"/>
    <d v="2013-05-18T00:00:00"/>
    <d v="2013-05-19T00:00:00"/>
    <x v="2"/>
    <s v="AG-10900"/>
    <x v="151"/>
    <x v="0"/>
    <s v="United States"/>
    <s v="Waterbury"/>
    <x v="29"/>
    <n v="6708"/>
    <x v="3"/>
    <s v="FUR-FU-10003975"/>
    <x v="0"/>
    <s v="Furnishings"/>
    <x v="775"/>
    <n v="173.24"/>
    <n v="4"/>
    <n v="0"/>
    <n v="17.323999999999984"/>
    <s v="May"/>
    <x v="35"/>
    <n v="0"/>
  </r>
  <r>
    <n v="4708"/>
    <s v="CA-2014-138149"/>
    <x v="3"/>
    <d v="2014-06-30T00:00:00"/>
    <d v="2014-07-01T00:00:00"/>
    <x v="2"/>
    <s v="WB-21850"/>
    <x v="576"/>
    <x v="0"/>
    <s v="United States"/>
    <s v="Los Angeles"/>
    <x v="1"/>
    <n v="90049"/>
    <x v="1"/>
    <s v="OFF-BI-10003091"/>
    <x v="1"/>
    <s v="Binders"/>
    <x v="1165"/>
    <n v="895.92"/>
    <n v="5"/>
    <n v="0.2"/>
    <n v="302.37299999999993"/>
    <s v="Jun"/>
    <x v="27"/>
    <n v="1"/>
  </r>
  <r>
    <n v="4709"/>
    <s v="CA-2014-138149"/>
    <x v="3"/>
    <d v="2014-06-30T00:00:00"/>
    <d v="2014-07-01T00:00:00"/>
    <x v="2"/>
    <s v="WB-21850"/>
    <x v="576"/>
    <x v="0"/>
    <s v="United States"/>
    <s v="Los Angeles"/>
    <x v="1"/>
    <n v="90049"/>
    <x v="1"/>
    <s v="OFF-ST-10002974"/>
    <x v="1"/>
    <s v="Storage"/>
    <x v="123"/>
    <n v="130.71"/>
    <n v="3"/>
    <n v="0"/>
    <n v="39.212999999999994"/>
    <s v="Jun"/>
    <x v="27"/>
    <n v="0"/>
  </r>
  <r>
    <n v="4710"/>
    <s v="CA-2014-138149"/>
    <x v="3"/>
    <d v="2014-06-30T00:00:00"/>
    <d v="2014-07-01T00:00:00"/>
    <x v="2"/>
    <s v="WB-21850"/>
    <x v="576"/>
    <x v="0"/>
    <s v="United States"/>
    <s v="Los Angeles"/>
    <x v="1"/>
    <n v="90049"/>
    <x v="1"/>
    <s v="OFF-AR-10000255"/>
    <x v="1"/>
    <s v="Art"/>
    <x v="799"/>
    <n v="11.68"/>
    <n v="2"/>
    <n v="0"/>
    <n v="3.0367999999999995"/>
    <s v="Jun"/>
    <x v="27"/>
    <n v="0"/>
  </r>
  <r>
    <n v="4711"/>
    <s v="CA-2014-138149"/>
    <x v="3"/>
    <d v="2014-06-30T00:00:00"/>
    <d v="2014-07-01T00:00:00"/>
    <x v="2"/>
    <s v="WB-21850"/>
    <x v="576"/>
    <x v="0"/>
    <s v="United States"/>
    <s v="Los Angeles"/>
    <x v="1"/>
    <n v="90049"/>
    <x v="1"/>
    <s v="TEC-AC-10001284"/>
    <x v="2"/>
    <s v="Accessories"/>
    <x v="1172"/>
    <n v="62.31"/>
    <n v="3"/>
    <n v="0"/>
    <n v="22.4316"/>
    <s v="Jun"/>
    <x v="27"/>
    <n v="0"/>
  </r>
  <r>
    <n v="4712"/>
    <s v="CA-2011-112403"/>
    <x v="2"/>
    <d v="2011-03-31T00:00:00"/>
    <d v="2011-03-31T00:00:00"/>
    <x v="3"/>
    <s v="JO-15280"/>
    <x v="123"/>
    <x v="0"/>
    <s v="United States"/>
    <s v="Philadelphia"/>
    <x v="9"/>
    <n v="19120"/>
    <x v="3"/>
    <s v="OFF-BI-10003529"/>
    <x v="1"/>
    <s v="Binders"/>
    <x v="788"/>
    <n v="0.85200000000000009"/>
    <n v="1"/>
    <n v="0.7"/>
    <n v="-0.59639999999999982"/>
    <s v="Mar"/>
    <x v="34"/>
    <n v="1"/>
  </r>
  <r>
    <n v="4713"/>
    <s v="CA-2011-108273"/>
    <x v="2"/>
    <d v="2011-12-16T00:00:00"/>
    <d v="2011-12-21T00:00:00"/>
    <x v="1"/>
    <s v="EJ-13720"/>
    <x v="719"/>
    <x v="0"/>
    <s v="United States"/>
    <s v="Huntsville"/>
    <x v="5"/>
    <n v="77340"/>
    <x v="2"/>
    <s v="OFF-PA-10000029"/>
    <x v="1"/>
    <s v="Paper"/>
    <x v="803"/>
    <n v="36.288000000000011"/>
    <n v="7"/>
    <n v="0.2"/>
    <n v="12.700800000000001"/>
    <s v="Dec"/>
    <x v="20"/>
    <n v="1"/>
  </r>
  <r>
    <n v="4714"/>
    <s v="CA-2011-108273"/>
    <x v="2"/>
    <d v="2011-12-16T00:00:00"/>
    <d v="2011-12-21T00:00:00"/>
    <x v="1"/>
    <s v="EJ-13720"/>
    <x v="719"/>
    <x v="0"/>
    <s v="United States"/>
    <s v="Huntsville"/>
    <x v="5"/>
    <n v="77340"/>
    <x v="2"/>
    <s v="FUR-FU-10002116"/>
    <x v="0"/>
    <s v="Furnishings"/>
    <x v="1431"/>
    <n v="56.567999999999998"/>
    <n v="2"/>
    <n v="0.6"/>
    <n v="-74.952600000000004"/>
    <s v="Dec"/>
    <x v="20"/>
    <n v="0"/>
  </r>
  <r>
    <n v="4715"/>
    <s v="CA-2014-121643"/>
    <x v="3"/>
    <d v="2014-05-19T00:00:00"/>
    <d v="2014-05-21T00:00:00"/>
    <x v="2"/>
    <s v="AB-10105"/>
    <x v="455"/>
    <x v="0"/>
    <s v="United States"/>
    <s v="Portland"/>
    <x v="21"/>
    <n v="97206"/>
    <x v="1"/>
    <s v="TEC-PH-10002200"/>
    <x v="2"/>
    <s v="Phones"/>
    <x v="1471"/>
    <n v="344.70400000000001"/>
    <n v="2"/>
    <n v="0.2"/>
    <n v="38.779199999999989"/>
    <s v="May"/>
    <x v="24"/>
    <n v="1"/>
  </r>
  <r>
    <n v="4716"/>
    <s v="US-2012-122910"/>
    <x v="1"/>
    <d v="2012-05-12T00:00:00"/>
    <d v="2012-05-16T00:00:00"/>
    <x v="1"/>
    <s v="LT-16765"/>
    <x v="398"/>
    <x v="0"/>
    <s v="United States"/>
    <s v="Louisville"/>
    <x v="22"/>
    <n v="80027"/>
    <x v="1"/>
    <s v="TEC-PH-10000441"/>
    <x v="2"/>
    <s v="Phones"/>
    <x v="1046"/>
    <n v="201.584"/>
    <n v="2"/>
    <n v="0.2"/>
    <n v="20.158400000000015"/>
    <s v="May"/>
    <x v="33"/>
    <n v="1"/>
  </r>
  <r>
    <n v="4717"/>
    <s v="CA-2014-143126"/>
    <x v="3"/>
    <d v="2014-12-04T00:00:00"/>
    <d v="2014-12-08T00:00:00"/>
    <x v="0"/>
    <s v="CM-12655"/>
    <x v="475"/>
    <x v="2"/>
    <s v="United States"/>
    <s v="Seattle"/>
    <x v="4"/>
    <n v="98115"/>
    <x v="1"/>
    <s v="FUR-TA-10002958"/>
    <x v="0"/>
    <s v="Tables"/>
    <x v="956"/>
    <n v="521.96"/>
    <n v="2"/>
    <n v="0"/>
    <n v="88.733199999999954"/>
    <s v="Dec"/>
    <x v="22"/>
    <n v="1"/>
  </r>
  <r>
    <n v="4718"/>
    <s v="CA-2012-129042"/>
    <x v="1"/>
    <d v="2012-12-12T00:00:00"/>
    <d v="2012-12-17T00:00:00"/>
    <x v="1"/>
    <s v="EM-13960"/>
    <x v="75"/>
    <x v="0"/>
    <s v="United States"/>
    <s v="Baltimore"/>
    <x v="39"/>
    <n v="21215"/>
    <x v="3"/>
    <s v="OFF-AR-10001662"/>
    <x v="1"/>
    <s v="Art"/>
    <x v="443"/>
    <n v="8.2200000000000006"/>
    <n v="3"/>
    <n v="0"/>
    <n v="2.2194000000000007"/>
    <s v="Dec"/>
    <x v="14"/>
    <n v="1"/>
  </r>
  <r>
    <n v="4719"/>
    <s v="CA-2012-109736"/>
    <x v="1"/>
    <d v="2012-10-10T00:00:00"/>
    <d v="2012-10-11T00:00:00"/>
    <x v="2"/>
    <s v="DJ-13420"/>
    <x v="249"/>
    <x v="1"/>
    <s v="United States"/>
    <s v="San Francisco"/>
    <x v="1"/>
    <n v="94109"/>
    <x v="1"/>
    <s v="OFF-PA-10004101"/>
    <x v="1"/>
    <s v="Paper"/>
    <x v="506"/>
    <n v="45.36"/>
    <n v="7"/>
    <n v="0"/>
    <n v="21.772800000000004"/>
    <s v="Oct"/>
    <x v="2"/>
    <n v="1"/>
  </r>
  <r>
    <n v="4720"/>
    <s v="CA-2012-142601"/>
    <x v="1"/>
    <d v="2012-04-18T00:00:00"/>
    <d v="2012-04-20T00:00:00"/>
    <x v="0"/>
    <s v="DE-13255"/>
    <x v="368"/>
    <x v="2"/>
    <s v="United States"/>
    <s v="Los Angeles"/>
    <x v="1"/>
    <n v="90004"/>
    <x v="1"/>
    <s v="OFF-ST-10002756"/>
    <x v="1"/>
    <s v="Storage"/>
    <x v="270"/>
    <n v="947.17000000000007"/>
    <n v="7"/>
    <n v="0"/>
    <n v="9.4717000000000837"/>
    <s v="Apr"/>
    <x v="19"/>
    <n v="1"/>
  </r>
  <r>
    <n v="4721"/>
    <s v="CA-2012-142601"/>
    <x v="1"/>
    <d v="2012-04-18T00:00:00"/>
    <d v="2012-04-20T00:00:00"/>
    <x v="0"/>
    <s v="DE-13255"/>
    <x v="368"/>
    <x v="2"/>
    <s v="United States"/>
    <s v="Los Angeles"/>
    <x v="1"/>
    <n v="90004"/>
    <x v="1"/>
    <s v="OFF-PA-10000483"/>
    <x v="1"/>
    <s v="Paper"/>
    <x v="1672"/>
    <n v="61.96"/>
    <n v="2"/>
    <n v="0"/>
    <n v="27.881999999999998"/>
    <s v="Apr"/>
    <x v="19"/>
    <n v="0"/>
  </r>
  <r>
    <n v="4722"/>
    <s v="CA-2011-106229"/>
    <x v="2"/>
    <d v="2011-06-07T00:00:00"/>
    <d v="2011-06-11T00:00:00"/>
    <x v="0"/>
    <s v="NR-18550"/>
    <x v="749"/>
    <x v="0"/>
    <s v="United States"/>
    <s v="Aurora"/>
    <x v="10"/>
    <n v="60505"/>
    <x v="2"/>
    <s v="FUR-TA-10002041"/>
    <x v="0"/>
    <s v="Tables"/>
    <x v="358"/>
    <n v="268.935"/>
    <n v="3"/>
    <n v="0.5"/>
    <n v="-209.76929999999999"/>
    <s v="Jun"/>
    <x v="3"/>
    <n v="1"/>
  </r>
  <r>
    <n v="4723"/>
    <s v="US-2014-135230"/>
    <x v="3"/>
    <d v="2014-09-02T00:00:00"/>
    <d v="2014-09-08T00:00:00"/>
    <x v="1"/>
    <s v="CK-12325"/>
    <x v="278"/>
    <x v="2"/>
    <s v="United States"/>
    <s v="Seattle"/>
    <x v="4"/>
    <n v="98103"/>
    <x v="1"/>
    <s v="OFF-AR-10001166"/>
    <x v="1"/>
    <s v="Art"/>
    <x v="33"/>
    <n v="7.58"/>
    <n v="1"/>
    <n v="0"/>
    <n v="2.9561999999999999"/>
    <s v="Sep"/>
    <x v="15"/>
    <n v="1"/>
  </r>
  <r>
    <n v="4724"/>
    <s v="CA-2013-159653"/>
    <x v="0"/>
    <d v="2013-05-23T00:00:00"/>
    <d v="2013-05-23T00:00:00"/>
    <x v="3"/>
    <s v="JF-15490"/>
    <x v="223"/>
    <x v="0"/>
    <s v="United States"/>
    <s v="Athens"/>
    <x v="32"/>
    <n v="30605"/>
    <x v="0"/>
    <s v="OFF-LA-10004345"/>
    <x v="1"/>
    <s v="Labels"/>
    <x v="517"/>
    <n v="14.73"/>
    <n v="3"/>
    <n v="0"/>
    <n v="7.2176999999999998"/>
    <s v="May"/>
    <x v="35"/>
    <n v="1"/>
  </r>
  <r>
    <n v="4725"/>
    <s v="CA-2013-131968"/>
    <x v="0"/>
    <d v="2013-11-12T00:00:00"/>
    <d v="2013-11-16T00:00:00"/>
    <x v="1"/>
    <s v="LB-16795"/>
    <x v="697"/>
    <x v="2"/>
    <s v="United States"/>
    <s v="Apopka"/>
    <x v="2"/>
    <n v="32712"/>
    <x v="0"/>
    <s v="OFF-BI-10002852"/>
    <x v="1"/>
    <s v="Binders"/>
    <x v="91"/>
    <n v="9.8880000000000017"/>
    <n v="2"/>
    <n v="0.7"/>
    <n v="-6.921599999999998"/>
    <s v="Nov"/>
    <x v="0"/>
    <n v="1"/>
  </r>
  <r>
    <n v="4726"/>
    <s v="CA-2013-131968"/>
    <x v="0"/>
    <d v="2013-11-12T00:00:00"/>
    <d v="2013-11-16T00:00:00"/>
    <x v="1"/>
    <s v="LB-16795"/>
    <x v="697"/>
    <x v="2"/>
    <s v="United States"/>
    <s v="Apopka"/>
    <x v="2"/>
    <n v="32712"/>
    <x v="0"/>
    <s v="OFF-AP-10001058"/>
    <x v="1"/>
    <s v="Appliances"/>
    <x v="137"/>
    <n v="671.5440000000001"/>
    <n v="3"/>
    <n v="0.2"/>
    <n v="50.36579999999995"/>
    <s v="Nov"/>
    <x v="0"/>
    <n v="0"/>
  </r>
  <r>
    <n v="4727"/>
    <s v="CA-2011-119151"/>
    <x v="2"/>
    <d v="2011-11-25T00:00:00"/>
    <d v="2011-11-29T00:00:00"/>
    <x v="0"/>
    <s v="MP-18175"/>
    <x v="486"/>
    <x v="2"/>
    <s v="United States"/>
    <s v="New York City"/>
    <x v="15"/>
    <n v="10009"/>
    <x v="3"/>
    <s v="OFF-ST-10003470"/>
    <x v="1"/>
    <s v="Storage"/>
    <x v="1339"/>
    <n v="1117.92"/>
    <n v="4"/>
    <n v="0"/>
    <n v="55.895999999999958"/>
    <s v="Nov"/>
    <x v="7"/>
    <n v="1"/>
  </r>
  <r>
    <n v="4728"/>
    <s v="CA-2011-119151"/>
    <x v="2"/>
    <d v="2011-11-25T00:00:00"/>
    <d v="2011-11-29T00:00:00"/>
    <x v="0"/>
    <s v="MP-18175"/>
    <x v="486"/>
    <x v="2"/>
    <s v="United States"/>
    <s v="New York City"/>
    <x v="15"/>
    <n v="10009"/>
    <x v="3"/>
    <s v="FUR-BO-10003159"/>
    <x v="0"/>
    <s v="Bookcases"/>
    <x v="1100"/>
    <n v="275.952"/>
    <n v="3"/>
    <n v="0.2"/>
    <n v="-37.943400000000025"/>
    <s v="Nov"/>
    <x v="7"/>
    <n v="0"/>
  </r>
  <r>
    <n v="4729"/>
    <s v="CA-2011-123323"/>
    <x v="2"/>
    <d v="2011-11-07T00:00:00"/>
    <d v="2011-11-12T00:00:00"/>
    <x v="1"/>
    <s v="LH-16900"/>
    <x v="23"/>
    <x v="0"/>
    <s v="United States"/>
    <s v="San Francisco"/>
    <x v="1"/>
    <n v="94110"/>
    <x v="1"/>
    <s v="OFF-BI-10003684"/>
    <x v="1"/>
    <s v="Binders"/>
    <x v="707"/>
    <n v="123.14399999999999"/>
    <n v="7"/>
    <n v="0.2"/>
    <n v="46.178999999999988"/>
    <s v="Nov"/>
    <x v="7"/>
    <n v="1"/>
  </r>
  <r>
    <n v="4730"/>
    <s v="CA-2013-124681"/>
    <x v="0"/>
    <d v="2013-07-19T00:00:00"/>
    <d v="2013-07-24T00:00:00"/>
    <x v="0"/>
    <s v="SV-20935"/>
    <x v="603"/>
    <x v="0"/>
    <s v="United States"/>
    <s v="Dallas"/>
    <x v="5"/>
    <n v="75217"/>
    <x v="2"/>
    <s v="TEC-AC-10000487"/>
    <x v="2"/>
    <s v="Accessories"/>
    <x v="1673"/>
    <n v="15.576000000000001"/>
    <n v="3"/>
    <n v="0.2"/>
    <n v="3.3098999999999998"/>
    <s v="Jul"/>
    <x v="16"/>
    <n v="1"/>
  </r>
  <r>
    <n v="4731"/>
    <s v="US-2012-103996"/>
    <x v="1"/>
    <d v="2012-03-29T00:00:00"/>
    <d v="2012-03-31T00:00:00"/>
    <x v="0"/>
    <s v="RB-19435"/>
    <x v="579"/>
    <x v="0"/>
    <s v="United States"/>
    <s v="San Diego"/>
    <x v="1"/>
    <n v="92105"/>
    <x v="1"/>
    <s v="OFF-PA-10001736"/>
    <x v="1"/>
    <s v="Paper"/>
    <x v="129"/>
    <n v="212.64"/>
    <n v="6"/>
    <n v="0"/>
    <n v="99.940799999999982"/>
    <s v="Mar"/>
    <x v="29"/>
    <n v="1"/>
  </r>
  <r>
    <n v="4732"/>
    <s v="US-2012-103996"/>
    <x v="1"/>
    <d v="2012-03-29T00:00:00"/>
    <d v="2012-03-31T00:00:00"/>
    <x v="0"/>
    <s v="RB-19435"/>
    <x v="579"/>
    <x v="0"/>
    <s v="United States"/>
    <s v="San Diego"/>
    <x v="1"/>
    <n v="92105"/>
    <x v="1"/>
    <s v="OFF-PA-10001609"/>
    <x v="1"/>
    <s v="Paper"/>
    <x v="1107"/>
    <n v="9.870000000000001"/>
    <n v="3"/>
    <n v="0"/>
    <n v="4.5401999999999996"/>
    <s v="Mar"/>
    <x v="29"/>
    <n v="0"/>
  </r>
  <r>
    <n v="4733"/>
    <s v="US-2012-103996"/>
    <x v="1"/>
    <d v="2012-03-29T00:00:00"/>
    <d v="2012-03-31T00:00:00"/>
    <x v="0"/>
    <s v="RB-19435"/>
    <x v="579"/>
    <x v="0"/>
    <s v="United States"/>
    <s v="San Diego"/>
    <x v="1"/>
    <n v="92105"/>
    <x v="1"/>
    <s v="TEC-AC-10003116"/>
    <x v="2"/>
    <s v="Accessories"/>
    <x v="920"/>
    <n v="53.25"/>
    <n v="3"/>
    <n v="0"/>
    <n v="20.767499999999998"/>
    <s v="Mar"/>
    <x v="29"/>
    <n v="0"/>
  </r>
  <r>
    <n v="4734"/>
    <s v="US-2012-103996"/>
    <x v="1"/>
    <d v="2012-03-29T00:00:00"/>
    <d v="2012-03-31T00:00:00"/>
    <x v="0"/>
    <s v="RB-19435"/>
    <x v="579"/>
    <x v="0"/>
    <s v="United States"/>
    <s v="San Diego"/>
    <x v="1"/>
    <n v="92105"/>
    <x v="1"/>
    <s v="FUR-FU-10004586"/>
    <x v="0"/>
    <s v="Furnishings"/>
    <x v="1473"/>
    <n v="19.919999999999998"/>
    <n v="3"/>
    <n v="0"/>
    <n v="9.5615999999999985"/>
    <s v="Mar"/>
    <x v="29"/>
    <n v="0"/>
  </r>
  <r>
    <n v="4735"/>
    <s v="CA-2013-120530"/>
    <x v="0"/>
    <d v="2013-04-08T00:00:00"/>
    <d v="2013-04-13T00:00:00"/>
    <x v="1"/>
    <s v="Dl-13600"/>
    <x v="114"/>
    <x v="1"/>
    <s v="United States"/>
    <s v="New York City"/>
    <x v="15"/>
    <n v="10035"/>
    <x v="3"/>
    <s v="FUR-CH-10000454"/>
    <x v="0"/>
    <s v="Chairs"/>
    <x v="1"/>
    <n v="658.74599999999998"/>
    <n v="3"/>
    <n v="0.1"/>
    <n v="146.38799999999998"/>
    <s v="Apr"/>
    <x v="25"/>
    <n v="1"/>
  </r>
  <r>
    <n v="4736"/>
    <s v="CA-2012-155054"/>
    <x v="1"/>
    <d v="2012-06-13T00:00:00"/>
    <d v="2012-06-19T00:00:00"/>
    <x v="1"/>
    <s v="PS-19045"/>
    <x v="390"/>
    <x v="2"/>
    <s v="United States"/>
    <s v="Lewiston"/>
    <x v="43"/>
    <n v="4240"/>
    <x v="3"/>
    <s v="OFF-BI-10004970"/>
    <x v="1"/>
    <s v="Binders"/>
    <x v="908"/>
    <n v="8.26"/>
    <n v="2"/>
    <n v="0"/>
    <n v="3.8822000000000001"/>
    <s v="Jun"/>
    <x v="40"/>
    <n v="1"/>
  </r>
  <r>
    <n v="4737"/>
    <s v="CA-2012-155054"/>
    <x v="1"/>
    <d v="2012-06-13T00:00:00"/>
    <d v="2012-06-19T00:00:00"/>
    <x v="1"/>
    <s v="PS-19045"/>
    <x v="390"/>
    <x v="2"/>
    <s v="United States"/>
    <s v="Lewiston"/>
    <x v="43"/>
    <n v="4240"/>
    <x v="3"/>
    <s v="OFF-BI-10002824"/>
    <x v="1"/>
    <s v="Binders"/>
    <x v="523"/>
    <n v="29.84"/>
    <n v="2"/>
    <n v="0"/>
    <n v="13.427999999999997"/>
    <s v="Jun"/>
    <x v="40"/>
    <n v="0"/>
  </r>
  <r>
    <n v="4738"/>
    <s v="CA-2012-155054"/>
    <x v="1"/>
    <d v="2012-06-13T00:00:00"/>
    <d v="2012-06-19T00:00:00"/>
    <x v="1"/>
    <s v="PS-19045"/>
    <x v="390"/>
    <x v="2"/>
    <s v="United States"/>
    <s v="Lewiston"/>
    <x v="43"/>
    <n v="4240"/>
    <x v="3"/>
    <s v="TEC-AC-10003657"/>
    <x v="2"/>
    <s v="Accessories"/>
    <x v="151"/>
    <n v="67.98"/>
    <n v="2"/>
    <n v="0"/>
    <n v="14.955599999999997"/>
    <s v="Jun"/>
    <x v="40"/>
    <n v="0"/>
  </r>
  <r>
    <n v="4739"/>
    <s v="CA-2012-105725"/>
    <x v="1"/>
    <d v="2012-02-18T00:00:00"/>
    <d v="2012-02-24T00:00:00"/>
    <x v="1"/>
    <s v="GT-14755"/>
    <x v="150"/>
    <x v="0"/>
    <s v="United States"/>
    <s v="Long Beach"/>
    <x v="1"/>
    <n v="90805"/>
    <x v="1"/>
    <s v="OFF-LA-10003510"/>
    <x v="1"/>
    <s v="Labels"/>
    <x v="575"/>
    <n v="61.06"/>
    <n v="2"/>
    <n v="0"/>
    <n v="28.087600000000002"/>
    <s v="Feb"/>
    <x v="36"/>
    <n v="1"/>
  </r>
  <r>
    <n v="4740"/>
    <s v="CA-2012-105725"/>
    <x v="1"/>
    <d v="2012-02-18T00:00:00"/>
    <d v="2012-02-24T00:00:00"/>
    <x v="1"/>
    <s v="GT-14755"/>
    <x v="150"/>
    <x v="0"/>
    <s v="United States"/>
    <s v="Long Beach"/>
    <x v="1"/>
    <n v="90805"/>
    <x v="1"/>
    <s v="FUR-TA-10001676"/>
    <x v="0"/>
    <s v="Tables"/>
    <x v="957"/>
    <n v="35.544000000000004"/>
    <n v="1"/>
    <n v="0.2"/>
    <n v="-0.88860000000000205"/>
    <s v="Feb"/>
    <x v="36"/>
    <n v="0"/>
  </r>
  <r>
    <n v="4741"/>
    <s v="CA-2014-164364"/>
    <x v="3"/>
    <d v="2014-11-13T00:00:00"/>
    <d v="2014-11-17T00:00:00"/>
    <x v="1"/>
    <s v="CS-12355"/>
    <x v="394"/>
    <x v="0"/>
    <s v="United States"/>
    <s v="Seattle"/>
    <x v="4"/>
    <n v="98115"/>
    <x v="1"/>
    <s v="OFF-LA-10004853"/>
    <x v="1"/>
    <s v="Labels"/>
    <x v="683"/>
    <n v="9.9600000000000009"/>
    <n v="2"/>
    <n v="0"/>
    <n v="4.5815999999999999"/>
    <s v="Nov"/>
    <x v="23"/>
    <n v="1"/>
  </r>
  <r>
    <n v="4742"/>
    <s v="CA-2014-164364"/>
    <x v="3"/>
    <d v="2014-11-13T00:00:00"/>
    <d v="2014-11-17T00:00:00"/>
    <x v="1"/>
    <s v="CS-12355"/>
    <x v="394"/>
    <x v="0"/>
    <s v="United States"/>
    <s v="Seattle"/>
    <x v="4"/>
    <n v="98115"/>
    <x v="1"/>
    <s v="OFF-AR-10000315"/>
    <x v="1"/>
    <s v="Art"/>
    <x v="1297"/>
    <n v="9.2099999999999991"/>
    <n v="3"/>
    <n v="0"/>
    <n v="2.3025000000000002"/>
    <s v="Nov"/>
    <x v="23"/>
    <n v="0"/>
  </r>
  <r>
    <n v="4743"/>
    <s v="CA-2014-164364"/>
    <x v="3"/>
    <d v="2014-11-13T00:00:00"/>
    <d v="2014-11-17T00:00:00"/>
    <x v="1"/>
    <s v="CS-12355"/>
    <x v="394"/>
    <x v="0"/>
    <s v="United States"/>
    <s v="Seattle"/>
    <x v="4"/>
    <n v="98115"/>
    <x v="1"/>
    <s v="OFF-SU-10000381"/>
    <x v="1"/>
    <s v="Supplies"/>
    <x v="654"/>
    <n v="27.93"/>
    <n v="3"/>
    <n v="0"/>
    <n v="8.0996999999999986"/>
    <s v="Nov"/>
    <x v="23"/>
    <n v="0"/>
  </r>
  <r>
    <n v="4744"/>
    <s v="CA-2014-168123"/>
    <x v="3"/>
    <d v="2014-03-06T00:00:00"/>
    <d v="2014-03-06T00:00:00"/>
    <x v="3"/>
    <s v="JD-16060"/>
    <x v="148"/>
    <x v="0"/>
    <s v="United States"/>
    <s v="Rochester"/>
    <x v="11"/>
    <n v="55901"/>
    <x v="2"/>
    <s v="OFF-FA-10002763"/>
    <x v="1"/>
    <s v="Fasteners"/>
    <x v="1411"/>
    <n v="7.9"/>
    <n v="2"/>
    <n v="0"/>
    <n v="2.5279999999999996"/>
    <s v="Mar"/>
    <x v="42"/>
    <n v="1"/>
  </r>
  <r>
    <n v="4745"/>
    <s v="CA-2014-168123"/>
    <x v="3"/>
    <d v="2014-03-06T00:00:00"/>
    <d v="2014-03-06T00:00:00"/>
    <x v="3"/>
    <s v="JD-16060"/>
    <x v="148"/>
    <x v="0"/>
    <s v="United States"/>
    <s v="Rochester"/>
    <x v="11"/>
    <n v="55901"/>
    <x v="2"/>
    <s v="OFF-ST-10000877"/>
    <x v="1"/>
    <s v="Storage"/>
    <x v="1104"/>
    <n v="221.16"/>
    <n v="4"/>
    <n v="0"/>
    <n v="57.501599999999996"/>
    <s v="Mar"/>
    <x v="42"/>
    <n v="0"/>
  </r>
  <r>
    <n v="4746"/>
    <s v="CA-2014-168123"/>
    <x v="3"/>
    <d v="2014-03-06T00:00:00"/>
    <d v="2014-03-06T00:00:00"/>
    <x v="3"/>
    <s v="JD-16060"/>
    <x v="148"/>
    <x v="0"/>
    <s v="United States"/>
    <s v="Rochester"/>
    <x v="11"/>
    <n v="55901"/>
    <x v="2"/>
    <s v="OFF-BI-10001071"/>
    <x v="1"/>
    <s v="Binders"/>
    <x v="663"/>
    <n v="127.96"/>
    <n v="2"/>
    <n v="0"/>
    <n v="62.700400000000002"/>
    <s v="Mar"/>
    <x v="42"/>
    <n v="0"/>
  </r>
  <r>
    <n v="4747"/>
    <s v="CA-2014-168123"/>
    <x v="3"/>
    <d v="2014-03-06T00:00:00"/>
    <d v="2014-03-06T00:00:00"/>
    <x v="3"/>
    <s v="JD-16060"/>
    <x v="148"/>
    <x v="0"/>
    <s v="United States"/>
    <s v="Rochester"/>
    <x v="11"/>
    <n v="55901"/>
    <x v="2"/>
    <s v="OFF-BI-10001097"/>
    <x v="1"/>
    <s v="Binders"/>
    <x v="789"/>
    <n v="18.690000000000001"/>
    <n v="3"/>
    <n v="0"/>
    <n v="9.158100000000001"/>
    <s v="Mar"/>
    <x v="42"/>
    <n v="0"/>
  </r>
  <r>
    <n v="4748"/>
    <s v="CA-2013-120005"/>
    <x v="0"/>
    <d v="2013-03-04T00:00:00"/>
    <d v="2013-03-04T00:00:00"/>
    <x v="3"/>
    <s v="TS-21160"/>
    <x v="378"/>
    <x v="1"/>
    <s v="United States"/>
    <s v="San Francisco"/>
    <x v="1"/>
    <n v="94110"/>
    <x v="1"/>
    <s v="OFF-SU-10004782"/>
    <x v="1"/>
    <s v="Supplies"/>
    <x v="1548"/>
    <n v="25.349999999999998"/>
    <n v="3"/>
    <n v="0"/>
    <n v="7.6049999999999978"/>
    <s v="Mar"/>
    <x v="17"/>
    <n v="1"/>
  </r>
  <r>
    <n v="4749"/>
    <s v="CA-2013-120005"/>
    <x v="0"/>
    <d v="2013-03-04T00:00:00"/>
    <d v="2013-03-04T00:00:00"/>
    <x v="3"/>
    <s v="TS-21160"/>
    <x v="378"/>
    <x v="1"/>
    <s v="United States"/>
    <s v="San Francisco"/>
    <x v="1"/>
    <n v="94110"/>
    <x v="1"/>
    <s v="FUR-FU-10000672"/>
    <x v="0"/>
    <s v="Furnishings"/>
    <x v="1508"/>
    <n v="35.28"/>
    <n v="3"/>
    <n v="0"/>
    <n v="11.995199999999997"/>
    <s v="Mar"/>
    <x v="17"/>
    <n v="0"/>
  </r>
  <r>
    <n v="4750"/>
    <s v="CA-2013-123526"/>
    <x v="0"/>
    <d v="2013-12-25T00:00:00"/>
    <d v="2013-12-26T00:00:00"/>
    <x v="2"/>
    <s v="BV-11245"/>
    <x v="296"/>
    <x v="1"/>
    <s v="United States"/>
    <s v="Seattle"/>
    <x v="4"/>
    <n v="98103"/>
    <x v="1"/>
    <s v="OFF-PA-10002986"/>
    <x v="1"/>
    <s v="Paper"/>
    <x v="477"/>
    <n v="33.4"/>
    <n v="5"/>
    <n v="0"/>
    <n v="16.032"/>
    <s v="Dec"/>
    <x v="5"/>
    <n v="1"/>
  </r>
  <r>
    <n v="4751"/>
    <s v="CA-2013-127649"/>
    <x v="0"/>
    <d v="2013-10-08T00:00:00"/>
    <d v="2013-10-10T00:00:00"/>
    <x v="2"/>
    <s v="DL-13495"/>
    <x v="393"/>
    <x v="1"/>
    <s v="United States"/>
    <s v="Spokane"/>
    <x v="4"/>
    <n v="99207"/>
    <x v="1"/>
    <s v="TEC-MA-10001972"/>
    <x v="2"/>
    <s v="Machines"/>
    <x v="1469"/>
    <n v="837.59999999999991"/>
    <n v="3"/>
    <n v="0.2"/>
    <n v="62.82000000000005"/>
    <s v="Oct"/>
    <x v="32"/>
    <n v="1"/>
  </r>
  <r>
    <n v="4752"/>
    <s v="CA-2013-159989"/>
    <x v="0"/>
    <d v="2013-12-10T00:00:00"/>
    <d v="2013-12-14T00:00:00"/>
    <x v="1"/>
    <s v="EB-13870"/>
    <x v="12"/>
    <x v="0"/>
    <s v="United States"/>
    <s v="Franklin"/>
    <x v="18"/>
    <n v="37064"/>
    <x v="0"/>
    <s v="TEC-PH-10000169"/>
    <x v="2"/>
    <s v="Phones"/>
    <x v="1029"/>
    <n v="40.68"/>
    <n v="3"/>
    <n v="0.2"/>
    <n v="-9.153000000000004"/>
    <s v="Dec"/>
    <x v="5"/>
    <n v="1"/>
  </r>
  <r>
    <n v="4753"/>
    <s v="CA-2014-103499"/>
    <x v="3"/>
    <d v="2014-11-21T00:00:00"/>
    <d v="2014-11-25T00:00:00"/>
    <x v="1"/>
    <s v="ES-14020"/>
    <x v="301"/>
    <x v="0"/>
    <s v="United States"/>
    <s v="Jackson"/>
    <x v="18"/>
    <n v="38301"/>
    <x v="0"/>
    <s v="FUR-CH-10001482"/>
    <x v="0"/>
    <s v="Chairs"/>
    <x v="536"/>
    <n v="209.56799999999998"/>
    <n v="2"/>
    <n v="0.2"/>
    <n v="-23.576400000000007"/>
    <s v="Nov"/>
    <x v="23"/>
    <n v="1"/>
  </r>
  <r>
    <n v="4754"/>
    <s v="US-2012-167220"/>
    <x v="1"/>
    <d v="2012-12-12T00:00:00"/>
    <d v="2012-12-16T00:00:00"/>
    <x v="1"/>
    <s v="JB-15925"/>
    <x v="102"/>
    <x v="0"/>
    <s v="United States"/>
    <s v="Austin"/>
    <x v="5"/>
    <n v="78745"/>
    <x v="2"/>
    <s v="TEC-AC-10002018"/>
    <x v="2"/>
    <s v="Accessories"/>
    <x v="1674"/>
    <n v="22.368000000000002"/>
    <n v="4"/>
    <n v="0.2"/>
    <n v="6.4308000000000014"/>
    <s v="Dec"/>
    <x v="14"/>
    <n v="1"/>
  </r>
  <r>
    <n v="4755"/>
    <s v="CA-2014-126354"/>
    <x v="3"/>
    <d v="2014-02-04T00:00:00"/>
    <d v="2014-02-09T00:00:00"/>
    <x v="1"/>
    <s v="SC-20380"/>
    <x v="618"/>
    <x v="0"/>
    <s v="United States"/>
    <s v="Pembroke Pines"/>
    <x v="2"/>
    <n v="33024"/>
    <x v="0"/>
    <s v="OFF-BI-10000301"/>
    <x v="1"/>
    <s v="Binders"/>
    <x v="619"/>
    <n v="3.8820000000000006"/>
    <n v="2"/>
    <n v="0.7"/>
    <n v="-2.5880000000000001"/>
    <s v="Feb"/>
    <x v="31"/>
    <n v="1"/>
  </r>
  <r>
    <n v="4756"/>
    <s v="CA-2014-126354"/>
    <x v="3"/>
    <d v="2014-02-04T00:00:00"/>
    <d v="2014-02-09T00:00:00"/>
    <x v="1"/>
    <s v="SC-20380"/>
    <x v="618"/>
    <x v="0"/>
    <s v="United States"/>
    <s v="Pembroke Pines"/>
    <x v="2"/>
    <n v="33024"/>
    <x v="0"/>
    <s v="OFF-PA-10004381"/>
    <x v="1"/>
    <s v="Paper"/>
    <x v="1675"/>
    <n v="115.29600000000001"/>
    <n v="3"/>
    <n v="0.2"/>
    <n v="40.353599999999986"/>
    <s v="Feb"/>
    <x v="31"/>
    <n v="0"/>
  </r>
  <r>
    <n v="4757"/>
    <s v="CA-2014-169817"/>
    <x v="3"/>
    <d v="2014-09-22T00:00:00"/>
    <d v="2014-09-26T00:00:00"/>
    <x v="1"/>
    <s v="EB-13870"/>
    <x v="12"/>
    <x v="0"/>
    <s v="United States"/>
    <s v="Philadelphia"/>
    <x v="9"/>
    <n v="19143"/>
    <x v="3"/>
    <s v="OFF-BI-10004141"/>
    <x v="1"/>
    <s v="Binders"/>
    <x v="1287"/>
    <n v="1.9080000000000004"/>
    <n v="2"/>
    <n v="0.7"/>
    <n v="-1.5264000000000002"/>
    <s v="Sep"/>
    <x v="15"/>
    <n v="1"/>
  </r>
  <r>
    <n v="4758"/>
    <s v="US-2014-144582"/>
    <x v="3"/>
    <d v="2014-05-01T00:00:00"/>
    <d v="2014-05-06T00:00:00"/>
    <x v="1"/>
    <s v="TC-21475"/>
    <x v="679"/>
    <x v="2"/>
    <s v="United States"/>
    <s v="Danville"/>
    <x v="10"/>
    <n v="61832"/>
    <x v="2"/>
    <s v="OFF-BI-10001575"/>
    <x v="1"/>
    <s v="Binders"/>
    <x v="577"/>
    <n v="43.371999999999993"/>
    <n v="7"/>
    <n v="0.8"/>
    <n v="-69.395200000000031"/>
    <s v="May"/>
    <x v="24"/>
    <n v="1"/>
  </r>
  <r>
    <n v="4759"/>
    <s v="CA-2011-121573"/>
    <x v="2"/>
    <d v="2011-11-03T00:00:00"/>
    <d v="2011-11-07T00:00:00"/>
    <x v="1"/>
    <s v="SG-20605"/>
    <x v="611"/>
    <x v="0"/>
    <s v="United States"/>
    <s v="New York City"/>
    <x v="15"/>
    <n v="10009"/>
    <x v="3"/>
    <s v="TEC-PH-10000984"/>
    <x v="2"/>
    <s v="Phones"/>
    <x v="465"/>
    <n v="783.96"/>
    <n v="4"/>
    <n v="0"/>
    <n v="219.50880000000006"/>
    <s v="Nov"/>
    <x v="7"/>
    <n v="1"/>
  </r>
  <r>
    <n v="4760"/>
    <s v="CA-2011-121573"/>
    <x v="2"/>
    <d v="2011-11-03T00:00:00"/>
    <d v="2011-11-07T00:00:00"/>
    <x v="1"/>
    <s v="SG-20605"/>
    <x v="611"/>
    <x v="0"/>
    <s v="United States"/>
    <s v="New York City"/>
    <x v="15"/>
    <n v="10009"/>
    <x v="3"/>
    <s v="OFF-BI-10000666"/>
    <x v="1"/>
    <s v="Binders"/>
    <x v="980"/>
    <n v="48.896000000000001"/>
    <n v="2"/>
    <n v="0.2"/>
    <n v="18.335999999999999"/>
    <s v="Nov"/>
    <x v="7"/>
    <n v="0"/>
  </r>
  <r>
    <n v="4761"/>
    <s v="CA-2011-121573"/>
    <x v="2"/>
    <d v="2011-11-03T00:00:00"/>
    <d v="2011-11-07T00:00:00"/>
    <x v="1"/>
    <s v="SG-20605"/>
    <x v="611"/>
    <x v="0"/>
    <s v="United States"/>
    <s v="New York City"/>
    <x v="15"/>
    <n v="10009"/>
    <x v="3"/>
    <s v="OFF-BI-10003712"/>
    <x v="1"/>
    <s v="Binders"/>
    <x v="689"/>
    <n v="7.8560000000000008"/>
    <n v="2"/>
    <n v="0.2"/>
    <n v="2.8477999999999994"/>
    <s v="Nov"/>
    <x v="7"/>
    <n v="0"/>
  </r>
  <r>
    <n v="4762"/>
    <s v="CA-2013-117660"/>
    <x v="0"/>
    <d v="2013-12-31T00:00:00"/>
    <d v="2014-01-05T00:00:00"/>
    <x v="1"/>
    <s v="BM-11785"/>
    <x v="298"/>
    <x v="0"/>
    <s v="United States"/>
    <s v="Columbus"/>
    <x v="24"/>
    <n v="43229"/>
    <x v="3"/>
    <s v="OFF-LA-10003720"/>
    <x v="1"/>
    <s v="Labels"/>
    <x v="1627"/>
    <n v="5.9039999999999999"/>
    <n v="2"/>
    <n v="0.2"/>
    <n v="1.9925999999999999"/>
    <s v="Dec"/>
    <x v="5"/>
    <n v="1"/>
  </r>
  <r>
    <n v="4763"/>
    <s v="CA-2013-117660"/>
    <x v="0"/>
    <d v="2013-12-31T00:00:00"/>
    <d v="2014-01-05T00:00:00"/>
    <x v="1"/>
    <s v="BM-11785"/>
    <x v="298"/>
    <x v="0"/>
    <s v="United States"/>
    <s v="Columbus"/>
    <x v="24"/>
    <n v="43229"/>
    <x v="3"/>
    <s v="OFF-SU-10001664"/>
    <x v="1"/>
    <s v="Supplies"/>
    <x v="1232"/>
    <n v="13.712000000000002"/>
    <n v="2"/>
    <n v="0.2"/>
    <n v="1.0284"/>
    <s v="Dec"/>
    <x v="5"/>
    <n v="0"/>
  </r>
  <r>
    <n v="4764"/>
    <s v="CA-2011-112851"/>
    <x v="2"/>
    <d v="2011-09-17T00:00:00"/>
    <d v="2011-09-21T00:00:00"/>
    <x v="1"/>
    <s v="NR-18550"/>
    <x v="749"/>
    <x v="0"/>
    <s v="United States"/>
    <s v="Chula Vista"/>
    <x v="1"/>
    <n v="91911"/>
    <x v="1"/>
    <s v="OFF-EN-10001453"/>
    <x v="1"/>
    <s v="Envelopes"/>
    <x v="1676"/>
    <n v="182.94"/>
    <n v="3"/>
    <n v="0"/>
    <n v="85.981799999999993"/>
    <s v="Sep"/>
    <x v="30"/>
    <n v="1"/>
  </r>
  <r>
    <n v="4765"/>
    <s v="CA-2014-123701"/>
    <x v="3"/>
    <d v="2014-11-25T00:00:00"/>
    <d v="2014-11-28T00:00:00"/>
    <x v="2"/>
    <s v="PG-18820"/>
    <x v="310"/>
    <x v="0"/>
    <s v="United States"/>
    <s v="San Francisco"/>
    <x v="1"/>
    <n v="94110"/>
    <x v="1"/>
    <s v="OFF-AR-10001860"/>
    <x v="1"/>
    <s v="Art"/>
    <x v="907"/>
    <n v="27.76"/>
    <n v="4"/>
    <n v="0"/>
    <n v="9.9936000000000007"/>
    <s v="Nov"/>
    <x v="23"/>
    <n v="1"/>
  </r>
  <r>
    <n v="4766"/>
    <s v="CA-2012-118227"/>
    <x v="1"/>
    <d v="2012-04-24T00:00:00"/>
    <d v="2012-04-28T00:00:00"/>
    <x v="1"/>
    <s v="DB-13270"/>
    <x v="489"/>
    <x v="2"/>
    <s v="United States"/>
    <s v="New York City"/>
    <x v="15"/>
    <n v="10009"/>
    <x v="3"/>
    <s v="OFF-AR-10001044"/>
    <x v="1"/>
    <s v="Art"/>
    <x v="1042"/>
    <n v="25.99"/>
    <n v="1"/>
    <n v="0"/>
    <n v="7.5370999999999988"/>
    <s v="Apr"/>
    <x v="19"/>
    <n v="1"/>
  </r>
  <r>
    <n v="4767"/>
    <s v="CA-2012-123155"/>
    <x v="1"/>
    <d v="2012-03-09T00:00:00"/>
    <d v="2012-03-12T00:00:00"/>
    <x v="2"/>
    <s v="NS-18640"/>
    <x v="374"/>
    <x v="1"/>
    <s v="United States"/>
    <s v="San Antonio"/>
    <x v="5"/>
    <n v="78207"/>
    <x v="2"/>
    <s v="TEC-AC-10002473"/>
    <x v="2"/>
    <s v="Accessories"/>
    <x v="713"/>
    <n v="113.52000000000001"/>
    <n v="5"/>
    <n v="0.2"/>
    <n v="29.798999999999999"/>
    <s v="Mar"/>
    <x v="29"/>
    <n v="1"/>
  </r>
  <r>
    <n v="4768"/>
    <s v="CA-2012-123155"/>
    <x v="1"/>
    <d v="2012-03-09T00:00:00"/>
    <d v="2012-03-12T00:00:00"/>
    <x v="2"/>
    <s v="NS-18640"/>
    <x v="374"/>
    <x v="1"/>
    <s v="United States"/>
    <s v="San Antonio"/>
    <x v="5"/>
    <n v="78207"/>
    <x v="2"/>
    <s v="TEC-PH-10001809"/>
    <x v="2"/>
    <s v="Phones"/>
    <x v="1164"/>
    <n v="359.88"/>
    <n v="3"/>
    <n v="0.2"/>
    <n v="22.492499999999993"/>
    <s v="Mar"/>
    <x v="29"/>
    <n v="0"/>
  </r>
  <r>
    <n v="4769"/>
    <s v="CA-2014-158883"/>
    <x v="3"/>
    <d v="2014-06-03T00:00:00"/>
    <d v="2014-06-04T00:00:00"/>
    <x v="3"/>
    <s v="CS-11860"/>
    <x v="750"/>
    <x v="0"/>
    <s v="United States"/>
    <s v="Jacksonville"/>
    <x v="3"/>
    <n v="28540"/>
    <x v="0"/>
    <s v="OFF-PA-10004733"/>
    <x v="1"/>
    <s v="Paper"/>
    <x v="1571"/>
    <n v="25.344000000000001"/>
    <n v="4"/>
    <n v="0.2"/>
    <n v="9.1871999999999989"/>
    <s v="Jun"/>
    <x v="27"/>
    <n v="1"/>
  </r>
  <r>
    <n v="4770"/>
    <s v="US-2013-114888"/>
    <x v="0"/>
    <d v="2013-09-20T00:00:00"/>
    <d v="2013-09-25T00:00:00"/>
    <x v="0"/>
    <s v="CC-12430"/>
    <x v="254"/>
    <x v="2"/>
    <s v="United States"/>
    <s v="San Francisco"/>
    <x v="1"/>
    <n v="94109"/>
    <x v="1"/>
    <s v="OFF-BI-10003355"/>
    <x v="1"/>
    <s v="Binders"/>
    <x v="586"/>
    <n v="11.952000000000002"/>
    <n v="3"/>
    <n v="0.2"/>
    <n v="4.1832000000000003"/>
    <s v="Sep"/>
    <x v="21"/>
    <n v="1"/>
  </r>
  <r>
    <n v="4771"/>
    <s v="US-2013-114888"/>
    <x v="0"/>
    <d v="2013-09-20T00:00:00"/>
    <d v="2013-09-25T00:00:00"/>
    <x v="0"/>
    <s v="CC-12430"/>
    <x v="254"/>
    <x v="2"/>
    <s v="United States"/>
    <s v="San Francisco"/>
    <x v="1"/>
    <n v="94109"/>
    <x v="1"/>
    <s v="OFF-SU-10001212"/>
    <x v="1"/>
    <s v="Supplies"/>
    <x v="1677"/>
    <n v="6.24"/>
    <n v="3"/>
    <n v="0"/>
    <n v="1.8719999999999997"/>
    <s v="Sep"/>
    <x v="21"/>
    <n v="0"/>
  </r>
  <r>
    <n v="4772"/>
    <s v="US-2011-167262"/>
    <x v="2"/>
    <d v="2011-10-31T00:00:00"/>
    <d v="2011-11-03T00:00:00"/>
    <x v="0"/>
    <s v="AC-10450"/>
    <x v="549"/>
    <x v="0"/>
    <s v="United States"/>
    <s v="Avondale"/>
    <x v="16"/>
    <n v="85323"/>
    <x v="1"/>
    <s v="TEC-PH-10000486"/>
    <x v="2"/>
    <s v="Phones"/>
    <x v="39"/>
    <n v="742.33600000000001"/>
    <n v="8"/>
    <n v="0.2"/>
    <n v="83.512799999999913"/>
    <s v="Oct"/>
    <x v="18"/>
    <n v="1"/>
  </r>
  <r>
    <n v="4773"/>
    <s v="CA-2014-119746"/>
    <x v="3"/>
    <d v="2014-11-24T00:00:00"/>
    <d v="2014-11-28T00:00:00"/>
    <x v="1"/>
    <s v="CM-12385"/>
    <x v="200"/>
    <x v="0"/>
    <s v="United States"/>
    <s v="Chicago"/>
    <x v="10"/>
    <n v="60610"/>
    <x v="2"/>
    <s v="FUR-FU-10004909"/>
    <x v="0"/>
    <s v="Furnishings"/>
    <x v="1348"/>
    <n v="6.4640000000000004"/>
    <n v="1"/>
    <n v="0.6"/>
    <n v="-4.0400000000000009"/>
    <s v="Nov"/>
    <x v="23"/>
    <n v="1"/>
  </r>
  <r>
    <n v="4774"/>
    <s v="CA-2014-119746"/>
    <x v="3"/>
    <d v="2014-11-24T00:00:00"/>
    <d v="2014-11-28T00:00:00"/>
    <x v="1"/>
    <s v="CM-12385"/>
    <x v="200"/>
    <x v="0"/>
    <s v="United States"/>
    <s v="Chicago"/>
    <x v="10"/>
    <n v="60610"/>
    <x v="2"/>
    <s v="OFF-LA-10001613"/>
    <x v="1"/>
    <s v="Labels"/>
    <x v="736"/>
    <n v="11.52"/>
    <n v="5"/>
    <n v="0.2"/>
    <n v="4.1760000000000002"/>
    <s v="Nov"/>
    <x v="23"/>
    <n v="0"/>
  </r>
  <r>
    <n v="4775"/>
    <s v="CA-2014-119746"/>
    <x v="3"/>
    <d v="2014-11-24T00:00:00"/>
    <d v="2014-11-28T00:00:00"/>
    <x v="1"/>
    <s v="CM-12385"/>
    <x v="200"/>
    <x v="0"/>
    <s v="United States"/>
    <s v="Chicago"/>
    <x v="10"/>
    <n v="60610"/>
    <x v="2"/>
    <s v="TEC-PH-10004447"/>
    <x v="2"/>
    <s v="Phones"/>
    <x v="857"/>
    <n v="222.38400000000001"/>
    <n v="2"/>
    <n v="0.2"/>
    <n v="16.678799999999995"/>
    <s v="Nov"/>
    <x v="23"/>
    <n v="0"/>
  </r>
  <r>
    <n v="4776"/>
    <s v="CA-2014-108091"/>
    <x v="3"/>
    <d v="2014-11-17T00:00:00"/>
    <d v="2014-11-22T00:00:00"/>
    <x v="1"/>
    <s v="EK-13795"/>
    <x v="735"/>
    <x v="2"/>
    <s v="United States"/>
    <s v="Escondido"/>
    <x v="1"/>
    <n v="92025"/>
    <x v="1"/>
    <s v="OFF-AR-10000255"/>
    <x v="1"/>
    <s v="Art"/>
    <x v="799"/>
    <n v="23.36"/>
    <n v="4"/>
    <n v="0"/>
    <n v="6.073599999999999"/>
    <s v="Nov"/>
    <x v="23"/>
    <n v="1"/>
  </r>
  <r>
    <n v="4777"/>
    <s v="CA-2013-101630"/>
    <x v="0"/>
    <d v="2013-02-19T00:00:00"/>
    <d v="2013-02-23T00:00:00"/>
    <x v="0"/>
    <s v="CK-12760"/>
    <x v="316"/>
    <x v="1"/>
    <s v="United States"/>
    <s v="Long Beach"/>
    <x v="15"/>
    <n v="11561"/>
    <x v="3"/>
    <s v="OFF-LA-10004425"/>
    <x v="1"/>
    <s v="Labels"/>
    <x v="33"/>
    <n v="8.67"/>
    <n v="3"/>
    <n v="0"/>
    <n v="4.0749000000000004"/>
    <s v="Feb"/>
    <x v="47"/>
    <n v="1"/>
  </r>
  <r>
    <n v="4778"/>
    <s v="CA-2013-101630"/>
    <x v="0"/>
    <d v="2013-02-19T00:00:00"/>
    <d v="2013-02-23T00:00:00"/>
    <x v="0"/>
    <s v="CK-12760"/>
    <x v="316"/>
    <x v="1"/>
    <s v="United States"/>
    <s v="Long Beach"/>
    <x v="15"/>
    <n v="11561"/>
    <x v="3"/>
    <s v="OFF-SU-10001664"/>
    <x v="1"/>
    <s v="Supplies"/>
    <x v="1232"/>
    <n v="25.71"/>
    <n v="3"/>
    <n v="0"/>
    <n v="6.6846000000000005"/>
    <s v="Feb"/>
    <x v="47"/>
    <n v="0"/>
  </r>
  <r>
    <n v="4779"/>
    <s v="CA-2014-132346"/>
    <x v="3"/>
    <d v="2014-11-08T00:00:00"/>
    <d v="2014-11-12T00:00:00"/>
    <x v="1"/>
    <s v="PK-19075"/>
    <x v="7"/>
    <x v="0"/>
    <s v="United States"/>
    <s v="Newark"/>
    <x v="13"/>
    <n v="19711"/>
    <x v="3"/>
    <s v="OFF-AP-10000696"/>
    <x v="1"/>
    <s v="Appliances"/>
    <x v="332"/>
    <n v="100.94"/>
    <n v="7"/>
    <n v="0"/>
    <n v="33.310199999999995"/>
    <s v="Nov"/>
    <x v="23"/>
    <n v="1"/>
  </r>
  <r>
    <n v="4780"/>
    <s v="CA-2011-150301"/>
    <x v="2"/>
    <d v="2011-07-08T00:00:00"/>
    <d v="2011-07-10T00:00:00"/>
    <x v="2"/>
    <s v="MH-18025"/>
    <x v="659"/>
    <x v="0"/>
    <s v="United States"/>
    <s v="Buffalo"/>
    <x v="15"/>
    <n v="14215"/>
    <x v="3"/>
    <s v="FUR-CH-10002647"/>
    <x v="0"/>
    <s v="Chairs"/>
    <x v="470"/>
    <n v="63.882000000000005"/>
    <n v="1"/>
    <n v="0.1"/>
    <n v="10.647000000000004"/>
    <s v="Jul"/>
    <x v="39"/>
    <n v="1"/>
  </r>
  <r>
    <n v="4781"/>
    <s v="CA-2011-159310"/>
    <x v="2"/>
    <d v="2011-11-07T00:00:00"/>
    <d v="2011-11-12T00:00:00"/>
    <x v="1"/>
    <s v="SC-20725"/>
    <x v="56"/>
    <x v="0"/>
    <s v="United States"/>
    <s v="Houston"/>
    <x v="5"/>
    <n v="77070"/>
    <x v="2"/>
    <s v="FUR-CH-10002758"/>
    <x v="0"/>
    <s v="Chairs"/>
    <x v="1402"/>
    <n v="683.14399999999989"/>
    <n v="4"/>
    <n v="0.3"/>
    <n v="0"/>
    <s v="Nov"/>
    <x v="7"/>
    <n v="1"/>
  </r>
  <r>
    <n v="4782"/>
    <s v="CA-2011-159310"/>
    <x v="2"/>
    <d v="2011-11-07T00:00:00"/>
    <d v="2011-11-12T00:00:00"/>
    <x v="1"/>
    <s v="SC-20725"/>
    <x v="56"/>
    <x v="0"/>
    <s v="United States"/>
    <s v="Houston"/>
    <x v="5"/>
    <n v="77070"/>
    <x v="2"/>
    <s v="OFF-BI-10000201"/>
    <x v="1"/>
    <s v="Binders"/>
    <x v="1678"/>
    <n v="1.4759999999999995"/>
    <n v="3"/>
    <n v="0.8"/>
    <n v="-2.214"/>
    <s v="Nov"/>
    <x v="7"/>
    <n v="0"/>
  </r>
  <r>
    <n v="4783"/>
    <s v="CA-2011-159310"/>
    <x v="2"/>
    <d v="2011-11-07T00:00:00"/>
    <d v="2011-11-12T00:00:00"/>
    <x v="1"/>
    <s v="SC-20725"/>
    <x v="56"/>
    <x v="0"/>
    <s v="United States"/>
    <s v="Houston"/>
    <x v="5"/>
    <n v="77070"/>
    <x v="2"/>
    <s v="OFF-SU-10004115"/>
    <x v="1"/>
    <s v="Supplies"/>
    <x v="510"/>
    <n v="40.711999999999996"/>
    <n v="7"/>
    <n v="0.2"/>
    <n v="3.5623000000000022"/>
    <s v="Nov"/>
    <x v="7"/>
    <n v="0"/>
  </r>
  <r>
    <n v="4784"/>
    <s v="US-2014-147984"/>
    <x v="3"/>
    <d v="2014-01-29T00:00:00"/>
    <d v="2014-02-02T00:00:00"/>
    <x v="1"/>
    <s v="GB-14575"/>
    <x v="673"/>
    <x v="0"/>
    <s v="United States"/>
    <s v="Wichita"/>
    <x v="41"/>
    <n v="67212"/>
    <x v="2"/>
    <s v="OFF-PA-10000806"/>
    <x v="1"/>
    <s v="Paper"/>
    <x v="948"/>
    <n v="279.89999999999998"/>
    <n v="5"/>
    <n v="0"/>
    <n v="137.15100000000001"/>
    <s v="Jan"/>
    <x v="44"/>
    <n v="1"/>
  </r>
  <r>
    <n v="4785"/>
    <s v="CA-2012-104346"/>
    <x v="1"/>
    <d v="2012-12-11T00:00:00"/>
    <d v="2012-12-16T00:00:00"/>
    <x v="1"/>
    <s v="IM-15070"/>
    <x v="5"/>
    <x v="0"/>
    <s v="United States"/>
    <s v="Colorado Springs"/>
    <x v="22"/>
    <n v="80906"/>
    <x v="1"/>
    <s v="OFF-AR-10001473"/>
    <x v="1"/>
    <s v="Art"/>
    <x v="1332"/>
    <n v="13.120000000000001"/>
    <n v="5"/>
    <n v="0.2"/>
    <n v="1.1480000000000006"/>
    <s v="Dec"/>
    <x v="14"/>
    <n v="1"/>
  </r>
  <r>
    <n v="4786"/>
    <s v="CA-2012-104346"/>
    <x v="1"/>
    <d v="2012-12-11T00:00:00"/>
    <d v="2012-12-16T00:00:00"/>
    <x v="1"/>
    <s v="IM-15070"/>
    <x v="5"/>
    <x v="0"/>
    <s v="United States"/>
    <s v="Colorado Springs"/>
    <x v="22"/>
    <n v="80906"/>
    <x v="1"/>
    <s v="FUR-BO-10003450"/>
    <x v="0"/>
    <s v="Bookcases"/>
    <x v="1344"/>
    <n v="69.576000000000008"/>
    <n v="4"/>
    <n v="0.7"/>
    <n v="-143.79040000000001"/>
    <s v="Dec"/>
    <x v="14"/>
    <n v="0"/>
  </r>
  <r>
    <n v="4787"/>
    <s v="CA-2012-104346"/>
    <x v="1"/>
    <d v="2012-12-11T00:00:00"/>
    <d v="2012-12-16T00:00:00"/>
    <x v="1"/>
    <s v="IM-15070"/>
    <x v="5"/>
    <x v="0"/>
    <s v="United States"/>
    <s v="Colorado Springs"/>
    <x v="22"/>
    <n v="80906"/>
    <x v="1"/>
    <s v="OFF-AR-10001545"/>
    <x v="1"/>
    <s v="Art"/>
    <x v="812"/>
    <n v="4.2240000000000002"/>
    <n v="3"/>
    <n v="0.2"/>
    <n v="0.47519999999999984"/>
    <s v="Dec"/>
    <x v="14"/>
    <n v="0"/>
  </r>
  <r>
    <n v="4788"/>
    <s v="CA-2012-104346"/>
    <x v="1"/>
    <d v="2012-12-11T00:00:00"/>
    <d v="2012-12-16T00:00:00"/>
    <x v="1"/>
    <s v="IM-15070"/>
    <x v="5"/>
    <x v="0"/>
    <s v="United States"/>
    <s v="Colorado Springs"/>
    <x v="22"/>
    <n v="80906"/>
    <x v="1"/>
    <s v="TEC-AC-10004396"/>
    <x v="2"/>
    <s v="Accessories"/>
    <x v="1679"/>
    <n v="58.08"/>
    <n v="4"/>
    <n v="0.2"/>
    <n v="-6.5339999999999954"/>
    <s v="Dec"/>
    <x v="14"/>
    <n v="0"/>
  </r>
  <r>
    <n v="4789"/>
    <s v="CA-2012-104346"/>
    <x v="1"/>
    <d v="2012-12-11T00:00:00"/>
    <d v="2012-12-16T00:00:00"/>
    <x v="1"/>
    <s v="IM-15070"/>
    <x v="5"/>
    <x v="0"/>
    <s v="United States"/>
    <s v="Colorado Springs"/>
    <x v="22"/>
    <n v="80906"/>
    <x v="1"/>
    <s v="FUR-FU-10002456"/>
    <x v="0"/>
    <s v="Furnishings"/>
    <x v="1009"/>
    <n v="52.416000000000004"/>
    <n v="9"/>
    <n v="0.2"/>
    <n v="15.069600000000007"/>
    <s v="Dec"/>
    <x v="14"/>
    <n v="0"/>
  </r>
  <r>
    <n v="4790"/>
    <s v="CA-2012-104346"/>
    <x v="1"/>
    <d v="2012-12-11T00:00:00"/>
    <d v="2012-12-16T00:00:00"/>
    <x v="1"/>
    <s v="IM-15070"/>
    <x v="5"/>
    <x v="0"/>
    <s v="United States"/>
    <s v="Colorado Springs"/>
    <x v="22"/>
    <n v="80906"/>
    <x v="1"/>
    <s v="FUR-FU-10001473"/>
    <x v="0"/>
    <s v="Furnishings"/>
    <x v="984"/>
    <n v="54.920000000000009"/>
    <n v="5"/>
    <n v="0.2"/>
    <n v="10.983999999999996"/>
    <s v="Dec"/>
    <x v="14"/>
    <n v="0"/>
  </r>
  <r>
    <n v="4791"/>
    <s v="CA-2012-104346"/>
    <x v="1"/>
    <d v="2012-12-11T00:00:00"/>
    <d v="2012-12-16T00:00:00"/>
    <x v="1"/>
    <s v="IM-15070"/>
    <x v="5"/>
    <x v="0"/>
    <s v="United States"/>
    <s v="Colorado Springs"/>
    <x v="22"/>
    <n v="80906"/>
    <x v="1"/>
    <s v="FUR-TA-10000849"/>
    <x v="0"/>
    <s v="Tables"/>
    <x v="1318"/>
    <n v="364.95"/>
    <n v="5"/>
    <n v="0.5"/>
    <n v="-248.16599999999994"/>
    <s v="Dec"/>
    <x v="14"/>
    <n v="0"/>
  </r>
  <r>
    <n v="4792"/>
    <s v="CA-2012-104346"/>
    <x v="1"/>
    <d v="2012-12-11T00:00:00"/>
    <d v="2012-12-16T00:00:00"/>
    <x v="1"/>
    <s v="IM-15070"/>
    <x v="5"/>
    <x v="0"/>
    <s v="United States"/>
    <s v="Colorado Springs"/>
    <x v="22"/>
    <n v="80906"/>
    <x v="1"/>
    <s v="OFF-PA-10001166"/>
    <x v="1"/>
    <s v="Paper"/>
    <x v="1680"/>
    <n v="85.055999999999997"/>
    <n v="3"/>
    <n v="0.2"/>
    <n v="28.706399999999991"/>
    <s v="Dec"/>
    <x v="14"/>
    <n v="0"/>
  </r>
  <r>
    <n v="4793"/>
    <s v="CA-2012-104346"/>
    <x v="1"/>
    <d v="2012-12-11T00:00:00"/>
    <d v="2012-12-16T00:00:00"/>
    <x v="1"/>
    <s v="IM-15070"/>
    <x v="5"/>
    <x v="0"/>
    <s v="United States"/>
    <s v="Colorado Springs"/>
    <x v="22"/>
    <n v="80906"/>
    <x v="1"/>
    <s v="OFF-PA-10003256"/>
    <x v="1"/>
    <s v="Paper"/>
    <x v="96"/>
    <n v="27.695999999999998"/>
    <n v="3"/>
    <n v="0.2"/>
    <n v="9.6935999999999964"/>
    <s v="Dec"/>
    <x v="14"/>
    <n v="0"/>
  </r>
  <r>
    <n v="4794"/>
    <s v="US-2012-141684"/>
    <x v="1"/>
    <d v="2012-06-29T00:00:00"/>
    <d v="2012-07-04T00:00:00"/>
    <x v="1"/>
    <s v="MM-18055"/>
    <x v="514"/>
    <x v="0"/>
    <s v="United States"/>
    <s v="New York City"/>
    <x v="15"/>
    <n v="10011"/>
    <x v="3"/>
    <s v="OFF-PA-10002870"/>
    <x v="1"/>
    <s v="Paper"/>
    <x v="893"/>
    <n v="24.96"/>
    <n v="4"/>
    <n v="0"/>
    <n v="11.231999999999999"/>
    <s v="Jun"/>
    <x v="40"/>
    <n v="1"/>
  </r>
  <r>
    <n v="4795"/>
    <s v="CA-2012-144722"/>
    <x v="1"/>
    <d v="2012-03-16T00:00:00"/>
    <d v="2012-03-23T00:00:00"/>
    <x v="1"/>
    <s v="MF-18250"/>
    <x v="751"/>
    <x v="1"/>
    <s v="United States"/>
    <s v="Los Angeles"/>
    <x v="1"/>
    <n v="90036"/>
    <x v="1"/>
    <s v="FUR-FU-10001215"/>
    <x v="0"/>
    <s v="Furnishings"/>
    <x v="1600"/>
    <n v="43.13"/>
    <n v="1"/>
    <n v="0"/>
    <n v="18.114600000000003"/>
    <s v="Mar"/>
    <x v="29"/>
    <n v="1"/>
  </r>
  <r>
    <n v="4796"/>
    <s v="CA-2012-120516"/>
    <x v="1"/>
    <d v="2012-08-13T00:00:00"/>
    <d v="2012-08-17T00:00:00"/>
    <x v="1"/>
    <s v="CK-12595"/>
    <x v="242"/>
    <x v="0"/>
    <s v="United States"/>
    <s v="Marietta"/>
    <x v="32"/>
    <n v="30062"/>
    <x v="0"/>
    <s v="OFF-BI-10004187"/>
    <x v="1"/>
    <s v="Binders"/>
    <x v="33"/>
    <n v="5.64"/>
    <n v="3"/>
    <n v="0"/>
    <n v="2.7071999999999994"/>
    <s v="Aug"/>
    <x v="37"/>
    <n v="1"/>
  </r>
  <r>
    <n v="4797"/>
    <s v="US-2013-148901"/>
    <x v="0"/>
    <d v="2013-05-15T00:00:00"/>
    <d v="2013-05-20T00:00:00"/>
    <x v="1"/>
    <s v="MK-17905"/>
    <x v="149"/>
    <x v="1"/>
    <s v="United States"/>
    <s v="Jacksonville"/>
    <x v="2"/>
    <n v="32216"/>
    <x v="0"/>
    <s v="OFF-BI-10001718"/>
    <x v="1"/>
    <s v="Binders"/>
    <x v="1216"/>
    <n v="57.582000000000008"/>
    <n v="3"/>
    <n v="0.7"/>
    <n v="-44.146199999999979"/>
    <s v="May"/>
    <x v="35"/>
    <n v="1"/>
  </r>
  <r>
    <n v="4798"/>
    <s v="US-2013-148901"/>
    <x v="0"/>
    <d v="2013-05-15T00:00:00"/>
    <d v="2013-05-20T00:00:00"/>
    <x v="1"/>
    <s v="MK-17905"/>
    <x v="149"/>
    <x v="1"/>
    <s v="United States"/>
    <s v="Jacksonville"/>
    <x v="2"/>
    <n v="32216"/>
    <x v="0"/>
    <s v="OFF-PA-10004983"/>
    <x v="1"/>
    <s v="Paper"/>
    <x v="1323"/>
    <n v="31.104000000000006"/>
    <n v="6"/>
    <n v="0.2"/>
    <n v="10.8864"/>
    <s v="May"/>
    <x v="35"/>
    <n v="0"/>
  </r>
  <r>
    <n v="4799"/>
    <s v="US-2013-148901"/>
    <x v="0"/>
    <d v="2013-05-15T00:00:00"/>
    <d v="2013-05-20T00:00:00"/>
    <x v="1"/>
    <s v="MK-17905"/>
    <x v="149"/>
    <x v="1"/>
    <s v="United States"/>
    <s v="Jacksonville"/>
    <x v="2"/>
    <n v="32216"/>
    <x v="0"/>
    <s v="FUR-FU-10002396"/>
    <x v="0"/>
    <s v="Furnishings"/>
    <x v="1581"/>
    <n v="30.192"/>
    <n v="3"/>
    <n v="0.2"/>
    <n v="8.3028000000000031"/>
    <s v="May"/>
    <x v="35"/>
    <n v="0"/>
  </r>
  <r>
    <n v="4800"/>
    <s v="US-2013-148901"/>
    <x v="0"/>
    <d v="2013-05-15T00:00:00"/>
    <d v="2013-05-20T00:00:00"/>
    <x v="1"/>
    <s v="MK-17905"/>
    <x v="149"/>
    <x v="1"/>
    <s v="United States"/>
    <s v="Jacksonville"/>
    <x v="2"/>
    <n v="32216"/>
    <x v="0"/>
    <s v="TEC-PH-10003988"/>
    <x v="2"/>
    <s v="Phones"/>
    <x v="47"/>
    <n v="43.6"/>
    <n v="5"/>
    <n v="0.2"/>
    <n v="4.3600000000000012"/>
    <s v="May"/>
    <x v="35"/>
    <n v="0"/>
  </r>
  <r>
    <n v="4801"/>
    <s v="US-2013-148901"/>
    <x v="0"/>
    <d v="2013-05-15T00:00:00"/>
    <d v="2013-05-20T00:00:00"/>
    <x v="1"/>
    <s v="MK-17905"/>
    <x v="149"/>
    <x v="1"/>
    <s v="United States"/>
    <s v="Jacksonville"/>
    <x v="2"/>
    <n v="32216"/>
    <x v="0"/>
    <s v="OFF-AR-10002467"/>
    <x v="1"/>
    <s v="Art"/>
    <x v="1681"/>
    <n v="4.7679999999999998"/>
    <n v="2"/>
    <n v="0.2"/>
    <n v="0.41720000000000046"/>
    <s v="May"/>
    <x v="35"/>
    <n v="0"/>
  </r>
  <r>
    <n v="4802"/>
    <s v="US-2013-148901"/>
    <x v="0"/>
    <d v="2013-05-15T00:00:00"/>
    <d v="2013-05-20T00:00:00"/>
    <x v="1"/>
    <s v="MK-17905"/>
    <x v="149"/>
    <x v="1"/>
    <s v="United States"/>
    <s v="Jacksonville"/>
    <x v="2"/>
    <n v="32216"/>
    <x v="0"/>
    <s v="OFF-BI-10004002"/>
    <x v="1"/>
    <s v="Binders"/>
    <x v="152"/>
    <n v="10.380000000000003"/>
    <n v="2"/>
    <n v="0.7"/>
    <n v="-7.6119999999999983"/>
    <s v="May"/>
    <x v="35"/>
    <n v="0"/>
  </r>
  <r>
    <n v="4803"/>
    <s v="US-2013-148901"/>
    <x v="0"/>
    <d v="2013-05-15T00:00:00"/>
    <d v="2013-05-20T00:00:00"/>
    <x v="1"/>
    <s v="MK-17905"/>
    <x v="149"/>
    <x v="1"/>
    <s v="United States"/>
    <s v="Jacksonville"/>
    <x v="2"/>
    <n v="32216"/>
    <x v="0"/>
    <s v="OFF-BI-10002309"/>
    <x v="1"/>
    <s v="Binders"/>
    <x v="78"/>
    <n v="13.392000000000003"/>
    <n v="8"/>
    <n v="0.7"/>
    <n v="-9.8207999999999984"/>
    <s v="May"/>
    <x v="35"/>
    <n v="0"/>
  </r>
  <r>
    <n v="4804"/>
    <s v="CA-2014-136364"/>
    <x v="3"/>
    <d v="2014-07-14T00:00:00"/>
    <d v="2014-07-18T00:00:00"/>
    <x v="0"/>
    <s v="MH-17455"/>
    <x v="708"/>
    <x v="0"/>
    <s v="United States"/>
    <s v="Philadelphia"/>
    <x v="9"/>
    <n v="19140"/>
    <x v="3"/>
    <s v="TEC-PH-10003885"/>
    <x v="2"/>
    <s v="Phones"/>
    <x v="772"/>
    <n v="39.593999999999994"/>
    <n v="1"/>
    <n v="0.4"/>
    <n v="-7.2589000000000041"/>
    <s v="Jul"/>
    <x v="10"/>
    <n v="1"/>
  </r>
  <r>
    <n v="4805"/>
    <s v="CA-2014-136364"/>
    <x v="3"/>
    <d v="2014-07-14T00:00:00"/>
    <d v="2014-07-18T00:00:00"/>
    <x v="0"/>
    <s v="MH-17455"/>
    <x v="708"/>
    <x v="0"/>
    <s v="United States"/>
    <s v="Philadelphia"/>
    <x v="9"/>
    <n v="19140"/>
    <x v="3"/>
    <s v="FUR-FU-10002501"/>
    <x v="0"/>
    <s v="Furnishings"/>
    <x v="1284"/>
    <n v="91.00800000000001"/>
    <n v="9"/>
    <n v="0.2"/>
    <n v="19.339199999999998"/>
    <s v="Jul"/>
    <x v="10"/>
    <n v="0"/>
  </r>
  <r>
    <n v="4806"/>
    <s v="CA-2012-137708"/>
    <x v="1"/>
    <d v="2012-11-22T00:00:00"/>
    <d v="2012-11-25T00:00:00"/>
    <x v="0"/>
    <s v="NG-18430"/>
    <x v="159"/>
    <x v="0"/>
    <s v="United States"/>
    <s v="Los Angeles"/>
    <x v="1"/>
    <n v="90008"/>
    <x v="1"/>
    <s v="OFF-PA-10000176"/>
    <x v="1"/>
    <s v="Paper"/>
    <x v="634"/>
    <n v="37.94"/>
    <n v="2"/>
    <n v="0"/>
    <n v="18.211199999999998"/>
    <s v="Nov"/>
    <x v="6"/>
    <n v="1"/>
  </r>
  <r>
    <n v="4807"/>
    <s v="CA-2012-137708"/>
    <x v="1"/>
    <d v="2012-11-22T00:00:00"/>
    <d v="2012-11-25T00:00:00"/>
    <x v="0"/>
    <s v="NG-18430"/>
    <x v="159"/>
    <x v="0"/>
    <s v="United States"/>
    <s v="Los Angeles"/>
    <x v="1"/>
    <n v="90008"/>
    <x v="1"/>
    <s v="OFF-PA-10000327"/>
    <x v="1"/>
    <s v="Paper"/>
    <x v="1428"/>
    <n v="42.800000000000004"/>
    <n v="10"/>
    <n v="0"/>
    <n v="19.259999999999998"/>
    <s v="Nov"/>
    <x v="6"/>
    <n v="0"/>
  </r>
  <r>
    <n v="4808"/>
    <s v="CA-2012-137708"/>
    <x v="1"/>
    <d v="2012-11-22T00:00:00"/>
    <d v="2012-11-25T00:00:00"/>
    <x v="0"/>
    <s v="NG-18430"/>
    <x v="159"/>
    <x v="0"/>
    <s v="United States"/>
    <s v="Los Angeles"/>
    <x v="1"/>
    <n v="90008"/>
    <x v="1"/>
    <s v="OFF-ST-10004634"/>
    <x v="1"/>
    <s v="Storage"/>
    <x v="597"/>
    <n v="33.630000000000003"/>
    <n v="3"/>
    <n v="0"/>
    <n v="10.088999999999999"/>
    <s v="Nov"/>
    <x v="6"/>
    <n v="0"/>
  </r>
  <r>
    <n v="4809"/>
    <s v="CA-2011-149055"/>
    <x v="2"/>
    <d v="2011-11-23T00:00:00"/>
    <d v="2011-11-28T00:00:00"/>
    <x v="1"/>
    <s v="PB-19210"/>
    <x v="536"/>
    <x v="1"/>
    <s v="United States"/>
    <s v="Philadelphia"/>
    <x v="9"/>
    <n v="19134"/>
    <x v="3"/>
    <s v="OFF-EN-10003040"/>
    <x v="1"/>
    <s v="Envelopes"/>
    <x v="1224"/>
    <n v="62.808000000000007"/>
    <n v="3"/>
    <n v="0.2"/>
    <n v="21.197700000000001"/>
    <s v="Nov"/>
    <x v="7"/>
    <n v="1"/>
  </r>
  <r>
    <n v="4810"/>
    <s v="CA-2012-151589"/>
    <x v="1"/>
    <d v="2012-12-27T00:00:00"/>
    <d v="2012-12-30T00:00:00"/>
    <x v="2"/>
    <s v="RE-19450"/>
    <x v="681"/>
    <x v="0"/>
    <s v="United States"/>
    <s v="Eau Claire"/>
    <x v="6"/>
    <n v="54703"/>
    <x v="2"/>
    <s v="OFF-PA-10003228"/>
    <x v="1"/>
    <s v="Paper"/>
    <x v="1668"/>
    <n v="195.64"/>
    <n v="4"/>
    <n v="0"/>
    <n v="91.950799999999987"/>
    <s v="Dec"/>
    <x v="14"/>
    <n v="1"/>
  </r>
  <r>
    <n v="4811"/>
    <s v="CA-2012-151589"/>
    <x v="1"/>
    <d v="2012-12-27T00:00:00"/>
    <d v="2012-12-30T00:00:00"/>
    <x v="2"/>
    <s v="RE-19450"/>
    <x v="681"/>
    <x v="0"/>
    <s v="United States"/>
    <s v="Eau Claire"/>
    <x v="6"/>
    <n v="54703"/>
    <x v="2"/>
    <s v="TEC-PH-10004345"/>
    <x v="2"/>
    <s v="Phones"/>
    <x v="1167"/>
    <n v="239.9"/>
    <n v="2"/>
    <n v="0"/>
    <n v="71.97"/>
    <s v="Dec"/>
    <x v="14"/>
    <n v="0"/>
  </r>
  <r>
    <n v="4812"/>
    <s v="CA-2013-121370"/>
    <x v="0"/>
    <d v="2013-11-15T00:00:00"/>
    <d v="2013-11-20T00:00:00"/>
    <x v="0"/>
    <s v="EB-14110"/>
    <x v="686"/>
    <x v="0"/>
    <s v="United States"/>
    <s v="Philadelphia"/>
    <x v="9"/>
    <n v="19134"/>
    <x v="3"/>
    <s v="FUR-CH-10000785"/>
    <x v="0"/>
    <s v="Chairs"/>
    <x v="320"/>
    <n v="380.05799999999994"/>
    <n v="3"/>
    <n v="0.3"/>
    <n v="-21.717600000000004"/>
    <s v="Nov"/>
    <x v="0"/>
    <n v="1"/>
  </r>
  <r>
    <n v="4813"/>
    <s v="CA-2013-121370"/>
    <x v="0"/>
    <d v="2013-11-15T00:00:00"/>
    <d v="2013-11-20T00:00:00"/>
    <x v="0"/>
    <s v="EB-14110"/>
    <x v="686"/>
    <x v="0"/>
    <s v="United States"/>
    <s v="Philadelphia"/>
    <x v="9"/>
    <n v="19134"/>
    <x v="3"/>
    <s v="TEC-CO-10004115"/>
    <x v="2"/>
    <s v="Copiers"/>
    <x v="356"/>
    <n v="1199.9759999999999"/>
    <n v="4"/>
    <n v="0.4"/>
    <n v="179.99639999999999"/>
    <s v="Nov"/>
    <x v="0"/>
    <n v="0"/>
  </r>
  <r>
    <n v="4814"/>
    <s v="CA-2013-121370"/>
    <x v="0"/>
    <d v="2013-11-15T00:00:00"/>
    <d v="2013-11-20T00:00:00"/>
    <x v="0"/>
    <s v="EB-14110"/>
    <x v="686"/>
    <x v="0"/>
    <s v="United States"/>
    <s v="Philadelphia"/>
    <x v="9"/>
    <n v="19134"/>
    <x v="3"/>
    <s v="FUR-FU-10002813"/>
    <x v="0"/>
    <s v="Furnishings"/>
    <x v="1682"/>
    <n v="48.576000000000001"/>
    <n v="3"/>
    <n v="0.2"/>
    <n v="9.7151999999999941"/>
    <s v="Nov"/>
    <x v="0"/>
    <n v="0"/>
  </r>
  <r>
    <n v="4815"/>
    <s v="CA-2013-111696"/>
    <x v="0"/>
    <d v="2013-05-09T00:00:00"/>
    <d v="2013-05-11T00:00:00"/>
    <x v="2"/>
    <s v="TB-21625"/>
    <x v="577"/>
    <x v="0"/>
    <s v="United States"/>
    <s v="Los Angeles"/>
    <x v="1"/>
    <n v="90004"/>
    <x v="1"/>
    <s v="OFF-PA-10002751"/>
    <x v="1"/>
    <s v="Paper"/>
    <x v="150"/>
    <n v="17.940000000000001"/>
    <n v="3"/>
    <n v="0"/>
    <n v="8.0730000000000004"/>
    <s v="May"/>
    <x v="35"/>
    <n v="1"/>
  </r>
  <r>
    <n v="4816"/>
    <s v="CA-2011-139598"/>
    <x v="2"/>
    <d v="2011-12-26T00:00:00"/>
    <d v="2011-12-31T00:00:00"/>
    <x v="1"/>
    <s v="MG-17695"/>
    <x v="726"/>
    <x v="0"/>
    <s v="United States"/>
    <s v="Philadelphia"/>
    <x v="9"/>
    <n v="19134"/>
    <x v="3"/>
    <s v="OFF-PA-10004569"/>
    <x v="1"/>
    <s v="Paper"/>
    <x v="227"/>
    <n v="18.264000000000003"/>
    <n v="3"/>
    <n v="0.2"/>
    <n v="6.1640999999999995"/>
    <s v="Dec"/>
    <x v="20"/>
    <n v="1"/>
  </r>
  <r>
    <n v="4817"/>
    <s v="CA-2011-139598"/>
    <x v="2"/>
    <d v="2011-12-26T00:00:00"/>
    <d v="2011-12-31T00:00:00"/>
    <x v="1"/>
    <s v="MG-17695"/>
    <x v="726"/>
    <x v="0"/>
    <s v="United States"/>
    <s v="Philadelphia"/>
    <x v="9"/>
    <n v="19134"/>
    <x v="3"/>
    <s v="OFF-AP-10002998"/>
    <x v="1"/>
    <s v="Appliances"/>
    <x v="1635"/>
    <n v="34.655999999999999"/>
    <n v="2"/>
    <n v="0.2"/>
    <n v="5.6315999999999971"/>
    <s v="Dec"/>
    <x v="20"/>
    <n v="0"/>
  </r>
  <r>
    <n v="4818"/>
    <s v="CA-2011-139598"/>
    <x v="2"/>
    <d v="2011-12-26T00:00:00"/>
    <d v="2011-12-31T00:00:00"/>
    <x v="1"/>
    <s v="MG-17695"/>
    <x v="726"/>
    <x v="0"/>
    <s v="United States"/>
    <s v="Philadelphia"/>
    <x v="9"/>
    <n v="19134"/>
    <x v="3"/>
    <s v="OFF-AP-10003287"/>
    <x v="1"/>
    <s v="Appliances"/>
    <x v="538"/>
    <n v="81.552000000000007"/>
    <n v="2"/>
    <n v="0.2"/>
    <n v="8.1551999999999971"/>
    <s v="Dec"/>
    <x v="20"/>
    <n v="0"/>
  </r>
  <r>
    <n v="4819"/>
    <s v="CA-2011-139598"/>
    <x v="2"/>
    <d v="2011-12-26T00:00:00"/>
    <d v="2011-12-31T00:00:00"/>
    <x v="1"/>
    <s v="MG-17695"/>
    <x v="726"/>
    <x v="0"/>
    <s v="United States"/>
    <s v="Philadelphia"/>
    <x v="9"/>
    <n v="19134"/>
    <x v="3"/>
    <s v="OFF-ST-10001370"/>
    <x v="1"/>
    <s v="Storage"/>
    <x v="1023"/>
    <n v="227.13600000000002"/>
    <n v="4"/>
    <n v="0.2"/>
    <n v="-42.588000000000036"/>
    <s v="Dec"/>
    <x v="20"/>
    <n v="0"/>
  </r>
  <r>
    <n v="4820"/>
    <s v="CA-2014-117436"/>
    <x v="3"/>
    <d v="2014-06-09T00:00:00"/>
    <d v="2014-06-15T00:00:00"/>
    <x v="1"/>
    <s v="LW-17125"/>
    <x v="752"/>
    <x v="0"/>
    <s v="United States"/>
    <s v="Norwich"/>
    <x v="29"/>
    <n v="6360"/>
    <x v="3"/>
    <s v="OFF-BI-10004040"/>
    <x v="1"/>
    <s v="Binders"/>
    <x v="1478"/>
    <n v="10.36"/>
    <n v="2"/>
    <n v="0"/>
    <n v="5.0763999999999996"/>
    <s v="Jun"/>
    <x v="27"/>
    <n v="1"/>
  </r>
  <r>
    <n v="4821"/>
    <s v="CA-2012-140025"/>
    <x v="1"/>
    <d v="2012-04-07T00:00:00"/>
    <d v="2012-04-11T00:00:00"/>
    <x v="1"/>
    <s v="PF-19120"/>
    <x v="724"/>
    <x v="0"/>
    <s v="United States"/>
    <s v="San Antonio"/>
    <x v="5"/>
    <n v="78207"/>
    <x v="2"/>
    <s v="OFF-AP-10002651"/>
    <x v="1"/>
    <s v="Appliances"/>
    <x v="1341"/>
    <n v="463.24799999999988"/>
    <n v="8"/>
    <n v="0.8"/>
    <n v="-1181.2824000000003"/>
    <s v="Apr"/>
    <x v="19"/>
    <n v="1"/>
  </r>
  <r>
    <n v="4822"/>
    <s v="CA-2012-140025"/>
    <x v="1"/>
    <d v="2012-04-07T00:00:00"/>
    <d v="2012-04-11T00:00:00"/>
    <x v="1"/>
    <s v="PF-19120"/>
    <x v="724"/>
    <x v="0"/>
    <s v="United States"/>
    <s v="San Antonio"/>
    <x v="5"/>
    <n v="78207"/>
    <x v="2"/>
    <s v="TEC-AC-10002402"/>
    <x v="2"/>
    <s v="Accessories"/>
    <x v="651"/>
    <n v="383.952"/>
    <n v="6"/>
    <n v="0.2"/>
    <n v="47.993999999999971"/>
    <s v="Apr"/>
    <x v="19"/>
    <n v="0"/>
  </r>
  <r>
    <n v="4823"/>
    <s v="CA-2013-134222"/>
    <x v="0"/>
    <d v="2013-07-11T00:00:00"/>
    <d v="2013-07-12T00:00:00"/>
    <x v="3"/>
    <s v="NZ-18565"/>
    <x v="125"/>
    <x v="2"/>
    <s v="United States"/>
    <s v="Yuma"/>
    <x v="16"/>
    <n v="85364"/>
    <x v="1"/>
    <s v="OFF-BI-10001658"/>
    <x v="1"/>
    <s v="Binders"/>
    <x v="439"/>
    <n v="44.856000000000009"/>
    <n v="6"/>
    <n v="0.7"/>
    <n v="-35.884799999999984"/>
    <s v="Jul"/>
    <x v="16"/>
    <n v="1"/>
  </r>
  <r>
    <n v="4824"/>
    <s v="CA-2013-140018"/>
    <x v="0"/>
    <d v="2013-11-22T00:00:00"/>
    <d v="2013-11-27T00:00:00"/>
    <x v="1"/>
    <s v="CK-12205"/>
    <x v="237"/>
    <x v="0"/>
    <s v="United States"/>
    <s v="Columbus"/>
    <x v="24"/>
    <n v="43229"/>
    <x v="3"/>
    <s v="TEC-MA-10000752"/>
    <x v="2"/>
    <s v="Machines"/>
    <x v="1683"/>
    <n v="30.345000000000006"/>
    <n v="7"/>
    <n v="0.7"/>
    <n v="-24.275999999999996"/>
    <s v="Nov"/>
    <x v="0"/>
    <n v="1"/>
  </r>
  <r>
    <n v="4825"/>
    <s v="CA-2013-140018"/>
    <x v="0"/>
    <d v="2013-11-22T00:00:00"/>
    <d v="2013-11-27T00:00:00"/>
    <x v="1"/>
    <s v="CK-12205"/>
    <x v="237"/>
    <x v="0"/>
    <s v="United States"/>
    <s v="Columbus"/>
    <x v="24"/>
    <n v="43229"/>
    <x v="3"/>
    <s v="FUR-CH-10003817"/>
    <x v="0"/>
    <s v="Chairs"/>
    <x v="162"/>
    <n v="127.554"/>
    <n v="3"/>
    <n v="0.3"/>
    <n v="-9.1109999999999971"/>
    <s v="Nov"/>
    <x v="0"/>
    <n v="0"/>
  </r>
  <r>
    <n v="4826"/>
    <s v="CA-2013-140018"/>
    <x v="0"/>
    <d v="2013-11-22T00:00:00"/>
    <d v="2013-11-27T00:00:00"/>
    <x v="1"/>
    <s v="CK-12205"/>
    <x v="237"/>
    <x v="0"/>
    <s v="United States"/>
    <s v="Columbus"/>
    <x v="24"/>
    <n v="43229"/>
    <x v="3"/>
    <s v="FUR-FU-10001876"/>
    <x v="0"/>
    <s v="Furnishings"/>
    <x v="1394"/>
    <n v="77.951999999999998"/>
    <n v="3"/>
    <n v="0.2"/>
    <n v="15.590399999999995"/>
    <s v="Nov"/>
    <x v="0"/>
    <n v="0"/>
  </r>
  <r>
    <n v="4827"/>
    <s v="US-2014-136707"/>
    <x v="3"/>
    <d v="2014-11-13T00:00:00"/>
    <d v="2014-11-16T00:00:00"/>
    <x v="2"/>
    <s v="JE-15610"/>
    <x v="531"/>
    <x v="1"/>
    <s v="United States"/>
    <s v="Los Angeles"/>
    <x v="1"/>
    <n v="90036"/>
    <x v="1"/>
    <s v="OFF-BI-10003460"/>
    <x v="1"/>
    <s v="Binders"/>
    <x v="234"/>
    <n v="14.016"/>
    <n v="4"/>
    <n v="0.2"/>
    <n v="4.9055999999999997"/>
    <s v="Nov"/>
    <x v="23"/>
    <n v="1"/>
  </r>
  <r>
    <n v="4828"/>
    <s v="CA-2011-152562"/>
    <x v="2"/>
    <d v="2011-11-01T00:00:00"/>
    <d v="2011-11-08T00:00:00"/>
    <x v="1"/>
    <s v="JO-15145"/>
    <x v="705"/>
    <x v="1"/>
    <s v="United States"/>
    <s v="Richmond"/>
    <x v="0"/>
    <n v="40475"/>
    <x v="0"/>
    <s v="OFF-ST-10000464"/>
    <x v="1"/>
    <s v="Storage"/>
    <x v="1135"/>
    <n v="69.52"/>
    <n v="2"/>
    <n v="0"/>
    <n v="19.465600000000002"/>
    <s v="Nov"/>
    <x v="7"/>
    <n v="1"/>
  </r>
  <r>
    <n v="4829"/>
    <s v="CA-2011-152562"/>
    <x v="2"/>
    <d v="2011-11-01T00:00:00"/>
    <d v="2011-11-08T00:00:00"/>
    <x v="1"/>
    <s v="JO-15145"/>
    <x v="705"/>
    <x v="1"/>
    <s v="United States"/>
    <s v="Richmond"/>
    <x v="0"/>
    <n v="40475"/>
    <x v="0"/>
    <s v="OFF-AR-10001919"/>
    <x v="1"/>
    <s v="Art"/>
    <x v="853"/>
    <n v="5.64"/>
    <n v="3"/>
    <n v="0"/>
    <n v="1.6355999999999997"/>
    <s v="Nov"/>
    <x v="7"/>
    <n v="0"/>
  </r>
  <r>
    <n v="4830"/>
    <s v="CA-2013-152408"/>
    <x v="0"/>
    <d v="2013-05-16T00:00:00"/>
    <d v="2013-05-22T00:00:00"/>
    <x v="1"/>
    <s v="TT-21220"/>
    <x v="627"/>
    <x v="0"/>
    <s v="United States"/>
    <s v="New York City"/>
    <x v="15"/>
    <n v="10035"/>
    <x v="3"/>
    <s v="OFF-BI-10002393"/>
    <x v="1"/>
    <s v="Binders"/>
    <x v="1188"/>
    <n v="13.776000000000002"/>
    <n v="3"/>
    <n v="0.2"/>
    <n v="4.4771999999999998"/>
    <s v="May"/>
    <x v="35"/>
    <n v="1"/>
  </r>
  <r>
    <n v="4831"/>
    <s v="CA-2011-120278"/>
    <x v="2"/>
    <d v="2011-11-07T00:00:00"/>
    <d v="2011-11-12T00:00:00"/>
    <x v="1"/>
    <s v="MS-17365"/>
    <x v="333"/>
    <x v="0"/>
    <s v="United States"/>
    <s v="Wausau"/>
    <x v="6"/>
    <n v="54401"/>
    <x v="2"/>
    <s v="OFF-AP-10001293"/>
    <x v="1"/>
    <s v="Appliances"/>
    <x v="1337"/>
    <n v="245.88"/>
    <n v="6"/>
    <n v="0"/>
    <n v="68.846399999999988"/>
    <s v="Nov"/>
    <x v="7"/>
    <n v="1"/>
  </r>
  <r>
    <n v="4832"/>
    <s v="CA-2011-120278"/>
    <x v="2"/>
    <d v="2011-11-07T00:00:00"/>
    <d v="2011-11-12T00:00:00"/>
    <x v="1"/>
    <s v="MS-17365"/>
    <x v="333"/>
    <x v="0"/>
    <s v="United States"/>
    <s v="Wausau"/>
    <x v="6"/>
    <n v="54401"/>
    <x v="2"/>
    <s v="OFF-ST-10004258"/>
    <x v="1"/>
    <s v="Storage"/>
    <x v="754"/>
    <n v="36.630000000000003"/>
    <n v="3"/>
    <n v="0"/>
    <n v="9.8901000000000039"/>
    <s v="Nov"/>
    <x v="7"/>
    <n v="0"/>
  </r>
  <r>
    <n v="4833"/>
    <s v="CA-2011-120278"/>
    <x v="2"/>
    <d v="2011-11-07T00:00:00"/>
    <d v="2011-11-12T00:00:00"/>
    <x v="1"/>
    <s v="MS-17365"/>
    <x v="333"/>
    <x v="0"/>
    <s v="United States"/>
    <s v="Wausau"/>
    <x v="6"/>
    <n v="54401"/>
    <x v="2"/>
    <s v="OFF-ST-10002214"/>
    <x v="1"/>
    <s v="Storage"/>
    <x v="994"/>
    <n v="22.58"/>
    <n v="2"/>
    <n v="0"/>
    <n v="5.8707999999999991"/>
    <s v="Nov"/>
    <x v="7"/>
    <n v="0"/>
  </r>
  <r>
    <n v="4834"/>
    <s v="CA-2011-120278"/>
    <x v="2"/>
    <d v="2011-11-07T00:00:00"/>
    <d v="2011-11-12T00:00:00"/>
    <x v="1"/>
    <s v="MS-17365"/>
    <x v="333"/>
    <x v="0"/>
    <s v="United States"/>
    <s v="Wausau"/>
    <x v="6"/>
    <n v="54401"/>
    <x v="2"/>
    <s v="OFF-BI-10004970"/>
    <x v="1"/>
    <s v="Binders"/>
    <x v="908"/>
    <n v="12.39"/>
    <n v="3"/>
    <n v="0"/>
    <n v="5.8232999999999997"/>
    <s v="Nov"/>
    <x v="7"/>
    <n v="0"/>
  </r>
  <r>
    <n v="4835"/>
    <s v="CA-2014-167661"/>
    <x v="3"/>
    <d v="2014-10-06T00:00:00"/>
    <d v="2014-10-11T00:00:00"/>
    <x v="1"/>
    <s v="MP-18175"/>
    <x v="486"/>
    <x v="2"/>
    <s v="United States"/>
    <s v="San Francisco"/>
    <x v="1"/>
    <n v="94110"/>
    <x v="1"/>
    <s v="OFF-BI-10002571"/>
    <x v="1"/>
    <s v="Binders"/>
    <x v="1204"/>
    <n v="39.92"/>
    <n v="5"/>
    <n v="0.2"/>
    <n v="13.472999999999999"/>
    <s v="Oct"/>
    <x v="13"/>
    <n v="1"/>
  </r>
  <r>
    <n v="4836"/>
    <s v="CA-2014-167661"/>
    <x v="3"/>
    <d v="2014-10-06T00:00:00"/>
    <d v="2014-10-11T00:00:00"/>
    <x v="1"/>
    <s v="MP-18175"/>
    <x v="486"/>
    <x v="2"/>
    <s v="United States"/>
    <s v="San Francisco"/>
    <x v="1"/>
    <n v="94110"/>
    <x v="1"/>
    <s v="OFF-PA-10002581"/>
    <x v="1"/>
    <s v="Paper"/>
    <x v="1300"/>
    <n v="61.96"/>
    <n v="2"/>
    <n v="0"/>
    <n v="27.881999999999998"/>
    <s v="Oct"/>
    <x v="13"/>
    <n v="0"/>
  </r>
  <r>
    <n v="4837"/>
    <s v="CA-2014-167661"/>
    <x v="3"/>
    <d v="2014-10-06T00:00:00"/>
    <d v="2014-10-11T00:00:00"/>
    <x v="1"/>
    <s v="MP-18175"/>
    <x v="486"/>
    <x v="2"/>
    <s v="United States"/>
    <s v="San Francisco"/>
    <x v="1"/>
    <n v="94110"/>
    <x v="1"/>
    <s v="OFF-BI-10001097"/>
    <x v="1"/>
    <s v="Binders"/>
    <x v="789"/>
    <n v="19.936000000000003"/>
    <n v="4"/>
    <n v="0.2"/>
    <n v="7.2267999999999999"/>
    <s v="Oct"/>
    <x v="13"/>
    <n v="0"/>
  </r>
  <r>
    <n v="4838"/>
    <s v="CA-2014-106831"/>
    <x v="3"/>
    <d v="2014-06-02T00:00:00"/>
    <d v="2014-06-04T00:00:00"/>
    <x v="2"/>
    <s v="FH-14350"/>
    <x v="651"/>
    <x v="0"/>
    <s v="United States"/>
    <s v="Dublin"/>
    <x v="24"/>
    <n v="43017"/>
    <x v="3"/>
    <s v="OFF-BI-10003429"/>
    <x v="1"/>
    <s v="Binders"/>
    <x v="844"/>
    <n v="3.7980000000000005"/>
    <n v="2"/>
    <n v="0.7"/>
    <n v="-2.6585999999999999"/>
    <s v="Jun"/>
    <x v="27"/>
    <n v="1"/>
  </r>
  <r>
    <n v="4839"/>
    <s v="CA-2014-106831"/>
    <x v="3"/>
    <d v="2014-06-02T00:00:00"/>
    <d v="2014-06-04T00:00:00"/>
    <x v="2"/>
    <s v="FH-14350"/>
    <x v="651"/>
    <x v="0"/>
    <s v="United States"/>
    <s v="Dublin"/>
    <x v="24"/>
    <n v="43017"/>
    <x v="3"/>
    <s v="OFF-PA-10000682"/>
    <x v="1"/>
    <s v="Paper"/>
    <x v="859"/>
    <n v="27.744000000000003"/>
    <n v="6"/>
    <n v="0.2"/>
    <n v="10.057200000000002"/>
    <s v="Jun"/>
    <x v="27"/>
    <n v="0"/>
  </r>
  <r>
    <n v="4840"/>
    <s v="CA-2014-106831"/>
    <x v="3"/>
    <d v="2014-06-02T00:00:00"/>
    <d v="2014-06-04T00:00:00"/>
    <x v="2"/>
    <s v="FH-14350"/>
    <x v="651"/>
    <x v="0"/>
    <s v="United States"/>
    <s v="Dublin"/>
    <x v="24"/>
    <n v="43017"/>
    <x v="3"/>
    <s v="TEC-PH-10001700"/>
    <x v="2"/>
    <s v="Phones"/>
    <x v="193"/>
    <n v="158.37599999999998"/>
    <n v="4"/>
    <n v="0.4"/>
    <n v="-34.314799999999991"/>
    <s v="Jun"/>
    <x v="27"/>
    <n v="0"/>
  </r>
  <r>
    <n v="4841"/>
    <s v="CA-2014-154123"/>
    <x v="3"/>
    <d v="2014-11-21T00:00:00"/>
    <d v="2014-11-26T00:00:00"/>
    <x v="1"/>
    <s v="SC-20050"/>
    <x v="337"/>
    <x v="2"/>
    <s v="United States"/>
    <s v="Henderson"/>
    <x v="0"/>
    <n v="42420"/>
    <x v="0"/>
    <s v="FUR-FU-10000629"/>
    <x v="0"/>
    <s v="Furnishings"/>
    <x v="93"/>
    <n v="27.58"/>
    <n v="2"/>
    <n v="0"/>
    <n v="11.583600000000001"/>
    <s v="Nov"/>
    <x v="23"/>
    <n v="1"/>
  </r>
  <r>
    <n v="4842"/>
    <s v="CA-2013-136049"/>
    <x v="0"/>
    <d v="2013-12-24T00:00:00"/>
    <d v="2013-12-29T00:00:00"/>
    <x v="1"/>
    <s v="NM-18520"/>
    <x v="392"/>
    <x v="0"/>
    <s v="United States"/>
    <s v="Bowling Green"/>
    <x v="24"/>
    <n v="43402"/>
    <x v="3"/>
    <s v="OFF-BI-10001267"/>
    <x v="1"/>
    <s v="Binders"/>
    <x v="1466"/>
    <n v="5.5530000000000008"/>
    <n v="3"/>
    <n v="0.7"/>
    <n v="-4.0722000000000023"/>
    <s v="Dec"/>
    <x v="5"/>
    <n v="1"/>
  </r>
  <r>
    <n v="4843"/>
    <s v="CA-2014-118402"/>
    <x v="3"/>
    <d v="2014-09-30T00:00:00"/>
    <d v="2014-10-05T00:00:00"/>
    <x v="1"/>
    <s v="JO-15280"/>
    <x v="123"/>
    <x v="0"/>
    <s v="United States"/>
    <s v="Memphis"/>
    <x v="18"/>
    <n v="38109"/>
    <x v="0"/>
    <s v="OFF-ST-10001418"/>
    <x v="1"/>
    <s v="Storage"/>
    <x v="870"/>
    <n v="243.92"/>
    <n v="5"/>
    <n v="0.2"/>
    <n v="-54.881999999999998"/>
    <s v="Sep"/>
    <x v="15"/>
    <n v="1"/>
  </r>
  <r>
    <n v="4844"/>
    <s v="US-2013-139388"/>
    <x v="0"/>
    <d v="2013-11-08T00:00:00"/>
    <d v="2013-11-10T00:00:00"/>
    <x v="2"/>
    <s v="CC-12475"/>
    <x v="693"/>
    <x v="0"/>
    <s v="United States"/>
    <s v="Lakewood"/>
    <x v="30"/>
    <n v="8701"/>
    <x v="3"/>
    <s v="OFF-FA-10004968"/>
    <x v="1"/>
    <s v="Fasteners"/>
    <x v="1010"/>
    <n v="14.96"/>
    <n v="4"/>
    <n v="0"/>
    <n v="0.2992000000000008"/>
    <s v="Nov"/>
    <x v="0"/>
    <n v="1"/>
  </r>
  <r>
    <n v="4845"/>
    <s v="US-2011-128685"/>
    <x v="2"/>
    <d v="2011-04-04T00:00:00"/>
    <d v="2011-04-05T00:00:00"/>
    <x v="2"/>
    <s v="MZ-17515"/>
    <x v="89"/>
    <x v="1"/>
    <s v="United States"/>
    <s v="Los Angeles"/>
    <x v="1"/>
    <n v="90008"/>
    <x v="1"/>
    <s v="OFF-BI-10004140"/>
    <x v="1"/>
    <s v="Binders"/>
    <x v="304"/>
    <n v="7.1840000000000011"/>
    <n v="2"/>
    <n v="0.2"/>
    <n v="2.2449999999999992"/>
    <s v="Apr"/>
    <x v="41"/>
    <n v="1"/>
  </r>
  <r>
    <n v="4846"/>
    <s v="CA-2012-124044"/>
    <x v="1"/>
    <d v="2012-07-23T00:00:00"/>
    <d v="2012-07-26T00:00:00"/>
    <x v="0"/>
    <s v="MS-17830"/>
    <x v="234"/>
    <x v="0"/>
    <s v="United States"/>
    <s v="Rochester"/>
    <x v="15"/>
    <n v="14609"/>
    <x v="3"/>
    <s v="OFF-BI-10003460"/>
    <x v="1"/>
    <s v="Binders"/>
    <x v="234"/>
    <n v="10.512"/>
    <n v="3"/>
    <n v="0.2"/>
    <n v="3.6791999999999998"/>
    <s v="Jul"/>
    <x v="38"/>
    <n v="1"/>
  </r>
  <r>
    <n v="4847"/>
    <s v="CA-2011-164469"/>
    <x v="2"/>
    <d v="2011-06-25T00:00:00"/>
    <d v="2011-06-27T00:00:00"/>
    <x v="0"/>
    <s v="GK-14620"/>
    <x v="136"/>
    <x v="1"/>
    <s v="United States"/>
    <s v="Salem"/>
    <x v="21"/>
    <n v="97301"/>
    <x v="1"/>
    <s v="TEC-PH-10002115"/>
    <x v="2"/>
    <s v="Phones"/>
    <x v="793"/>
    <n v="263.96000000000004"/>
    <n v="5"/>
    <n v="0.2"/>
    <n v="19.796999999999997"/>
    <s v="Jun"/>
    <x v="3"/>
    <n v="1"/>
  </r>
  <r>
    <n v="4848"/>
    <s v="CA-2011-164469"/>
    <x v="2"/>
    <d v="2011-06-25T00:00:00"/>
    <d v="2011-06-27T00:00:00"/>
    <x v="0"/>
    <s v="GK-14620"/>
    <x v="136"/>
    <x v="1"/>
    <s v="United States"/>
    <s v="Salem"/>
    <x v="21"/>
    <n v="97301"/>
    <x v="1"/>
    <s v="OFF-AR-10003478"/>
    <x v="1"/>
    <s v="Art"/>
    <x v="355"/>
    <n v="71.632000000000005"/>
    <n v="11"/>
    <n v="0.2"/>
    <n v="17.908000000000001"/>
    <s v="Jun"/>
    <x v="3"/>
    <n v="0"/>
  </r>
  <r>
    <n v="4849"/>
    <s v="CA-2011-164469"/>
    <x v="2"/>
    <d v="2011-06-25T00:00:00"/>
    <d v="2011-06-27T00:00:00"/>
    <x v="0"/>
    <s v="GK-14620"/>
    <x v="136"/>
    <x v="1"/>
    <s v="United States"/>
    <s v="Salem"/>
    <x v="21"/>
    <n v="97301"/>
    <x v="1"/>
    <s v="OFF-AR-10000475"/>
    <x v="1"/>
    <s v="Art"/>
    <x v="1111"/>
    <n v="9.3280000000000012"/>
    <n v="1"/>
    <n v="0.2"/>
    <n v="0.8162000000000007"/>
    <s v="Jun"/>
    <x v="3"/>
    <n v="0"/>
  </r>
  <r>
    <n v="4850"/>
    <s v="CA-2011-107818"/>
    <x v="2"/>
    <d v="2011-09-08T00:00:00"/>
    <d v="2011-09-14T00:00:00"/>
    <x v="1"/>
    <s v="MC-17275"/>
    <x v="507"/>
    <x v="0"/>
    <s v="United States"/>
    <s v="Pasco"/>
    <x v="4"/>
    <n v="99301"/>
    <x v="1"/>
    <s v="OFF-AR-10003045"/>
    <x v="1"/>
    <s v="Art"/>
    <x v="420"/>
    <n v="5.88"/>
    <n v="2"/>
    <n v="0"/>
    <n v="2.6459999999999999"/>
    <s v="Sep"/>
    <x v="30"/>
    <n v="1"/>
  </r>
  <r>
    <n v="4851"/>
    <s v="CA-2011-107818"/>
    <x v="2"/>
    <d v="2011-09-08T00:00:00"/>
    <d v="2011-09-14T00:00:00"/>
    <x v="1"/>
    <s v="MC-17275"/>
    <x v="507"/>
    <x v="0"/>
    <s v="United States"/>
    <s v="Pasco"/>
    <x v="4"/>
    <n v="99301"/>
    <x v="1"/>
    <s v="FUR-CH-10000454"/>
    <x v="0"/>
    <s v="Chairs"/>
    <x v="1"/>
    <n v="975.92"/>
    <n v="5"/>
    <n v="0.2"/>
    <n v="121.98999999999992"/>
    <s v="Sep"/>
    <x v="30"/>
    <n v="0"/>
  </r>
  <r>
    <n v="4852"/>
    <s v="CA-2011-107818"/>
    <x v="2"/>
    <d v="2011-09-08T00:00:00"/>
    <d v="2011-09-14T00:00:00"/>
    <x v="1"/>
    <s v="MC-17275"/>
    <x v="507"/>
    <x v="0"/>
    <s v="United States"/>
    <s v="Pasco"/>
    <x v="4"/>
    <n v="99301"/>
    <x v="1"/>
    <s v="OFF-AR-10000380"/>
    <x v="1"/>
    <s v="Art"/>
    <x v="108"/>
    <n v="303.83999999999997"/>
    <n v="8"/>
    <n v="0"/>
    <n v="91.151999999999958"/>
    <s v="Sep"/>
    <x v="30"/>
    <n v="0"/>
  </r>
  <r>
    <n v="4853"/>
    <s v="CA-2011-107818"/>
    <x v="2"/>
    <d v="2011-09-08T00:00:00"/>
    <d v="2011-09-14T00:00:00"/>
    <x v="1"/>
    <s v="MC-17275"/>
    <x v="507"/>
    <x v="0"/>
    <s v="United States"/>
    <s v="Pasco"/>
    <x v="4"/>
    <n v="99301"/>
    <x v="1"/>
    <s v="OFF-ST-10000736"/>
    <x v="1"/>
    <s v="Storage"/>
    <x v="455"/>
    <n v="485.88"/>
    <n v="6"/>
    <n v="0"/>
    <n v="19.43519999999998"/>
    <s v="Sep"/>
    <x v="30"/>
    <n v="0"/>
  </r>
  <r>
    <n v="4854"/>
    <s v="CA-2011-113320"/>
    <x v="2"/>
    <d v="2011-12-12T00:00:00"/>
    <d v="2011-12-15T00:00:00"/>
    <x v="0"/>
    <s v="LH-17155"/>
    <x v="109"/>
    <x v="0"/>
    <s v="United States"/>
    <s v="Oakland"/>
    <x v="1"/>
    <n v="94601"/>
    <x v="1"/>
    <s v="FUR-FU-10004270"/>
    <x v="0"/>
    <s v="Furnishings"/>
    <x v="989"/>
    <n v="12.54"/>
    <n v="3"/>
    <n v="0"/>
    <n v="4.5144000000000002"/>
    <s v="Dec"/>
    <x v="20"/>
    <n v="1"/>
  </r>
  <r>
    <n v="4855"/>
    <s v="CA-2011-113320"/>
    <x v="2"/>
    <d v="2011-12-12T00:00:00"/>
    <d v="2011-12-15T00:00:00"/>
    <x v="0"/>
    <s v="LH-17155"/>
    <x v="109"/>
    <x v="0"/>
    <s v="United States"/>
    <s v="Oakland"/>
    <x v="1"/>
    <n v="94601"/>
    <x v="1"/>
    <s v="OFF-ST-10000617"/>
    <x v="1"/>
    <s v="Storage"/>
    <x v="379"/>
    <n v="8.94"/>
    <n v="3"/>
    <n v="0"/>
    <n v="0.62579999999999902"/>
    <s v="Dec"/>
    <x v="20"/>
    <n v="0"/>
  </r>
  <r>
    <n v="4856"/>
    <s v="CA-2011-113320"/>
    <x v="2"/>
    <d v="2011-12-12T00:00:00"/>
    <d v="2011-12-15T00:00:00"/>
    <x v="0"/>
    <s v="LH-17155"/>
    <x v="109"/>
    <x v="0"/>
    <s v="United States"/>
    <s v="Oakland"/>
    <x v="1"/>
    <n v="94601"/>
    <x v="1"/>
    <s v="FUR-FU-10001706"/>
    <x v="0"/>
    <s v="Furnishings"/>
    <x v="50"/>
    <n v="9.24"/>
    <n v="3"/>
    <n v="0"/>
    <n v="4.4352"/>
    <s v="Dec"/>
    <x v="20"/>
    <n v="0"/>
  </r>
  <r>
    <n v="4857"/>
    <s v="CA-2012-137526"/>
    <x v="1"/>
    <d v="2012-01-13T00:00:00"/>
    <d v="2012-01-17T00:00:00"/>
    <x v="1"/>
    <s v="PB-19150"/>
    <x v="171"/>
    <x v="0"/>
    <s v="United States"/>
    <s v="Los Angeles"/>
    <x v="1"/>
    <n v="90004"/>
    <x v="1"/>
    <s v="OFF-BI-10003364"/>
    <x v="1"/>
    <s v="Binders"/>
    <x v="698"/>
    <n v="70.00800000000001"/>
    <n v="3"/>
    <n v="0.2"/>
    <n v="24.502800000000001"/>
    <s v="Jan"/>
    <x v="26"/>
    <n v="1"/>
  </r>
  <r>
    <n v="4858"/>
    <s v="CA-2012-137526"/>
    <x v="1"/>
    <d v="2012-01-13T00:00:00"/>
    <d v="2012-01-17T00:00:00"/>
    <x v="1"/>
    <s v="PB-19150"/>
    <x v="171"/>
    <x v="0"/>
    <s v="United States"/>
    <s v="Los Angeles"/>
    <x v="1"/>
    <n v="90004"/>
    <x v="1"/>
    <s v="FUR-FU-10001861"/>
    <x v="0"/>
    <s v="Furnishings"/>
    <x v="272"/>
    <n v="77.599999999999994"/>
    <n v="4"/>
    <n v="0"/>
    <n v="38.023999999999994"/>
    <s v="Jan"/>
    <x v="26"/>
    <n v="0"/>
  </r>
  <r>
    <n v="4859"/>
    <s v="CA-2012-137526"/>
    <x v="1"/>
    <d v="2012-01-13T00:00:00"/>
    <d v="2012-01-17T00:00:00"/>
    <x v="1"/>
    <s v="PB-19150"/>
    <x v="171"/>
    <x v="0"/>
    <s v="United States"/>
    <s v="Los Angeles"/>
    <x v="1"/>
    <n v="90004"/>
    <x v="1"/>
    <s v="FUR-FU-10004845"/>
    <x v="0"/>
    <s v="Furnishings"/>
    <x v="1684"/>
    <n v="464.84999999999997"/>
    <n v="9"/>
    <n v="0"/>
    <n v="92.969999999999985"/>
    <s v="Jan"/>
    <x v="26"/>
    <n v="0"/>
  </r>
  <r>
    <n v="4860"/>
    <s v="CA-2014-136063"/>
    <x v="3"/>
    <d v="2014-12-16T00:00:00"/>
    <d v="2014-12-20T00:00:00"/>
    <x v="1"/>
    <s v="SS-20140"/>
    <x v="164"/>
    <x v="1"/>
    <s v="United States"/>
    <s v="Oak Park"/>
    <x v="10"/>
    <n v="60302"/>
    <x v="2"/>
    <s v="OFF-AR-10000823"/>
    <x v="1"/>
    <s v="Art"/>
    <x v="1043"/>
    <n v="10.192000000000002"/>
    <n v="7"/>
    <n v="0.2"/>
    <n v="1.0192000000000001"/>
    <s v="Dec"/>
    <x v="22"/>
    <n v="1"/>
  </r>
  <r>
    <n v="4861"/>
    <s v="CA-2013-101546"/>
    <x v="0"/>
    <d v="2013-12-19T00:00:00"/>
    <d v="2013-12-25T00:00:00"/>
    <x v="1"/>
    <s v="GK-14620"/>
    <x v="136"/>
    <x v="1"/>
    <s v="United States"/>
    <s v="Morristown"/>
    <x v="30"/>
    <n v="7960"/>
    <x v="3"/>
    <s v="OFF-BI-10001359"/>
    <x v="1"/>
    <s v="Binders"/>
    <x v="1153"/>
    <n v="1793.98"/>
    <n v="2"/>
    <n v="0"/>
    <n v="843.17059999999992"/>
    <s v="Dec"/>
    <x v="5"/>
    <n v="1"/>
  </r>
  <r>
    <n v="4862"/>
    <s v="CA-2011-138940"/>
    <x v="2"/>
    <d v="2011-04-11T00:00:00"/>
    <d v="2011-04-16T00:00:00"/>
    <x v="0"/>
    <s v="GM-14455"/>
    <x v="39"/>
    <x v="2"/>
    <s v="United States"/>
    <s v="Austin"/>
    <x v="5"/>
    <n v="78745"/>
    <x v="2"/>
    <s v="TEC-PH-10001835"/>
    <x v="2"/>
    <s v="Phones"/>
    <x v="1333"/>
    <n v="758.35200000000009"/>
    <n v="6"/>
    <n v="0.2"/>
    <n v="265.42320000000001"/>
    <s v="Apr"/>
    <x v="41"/>
    <n v="1"/>
  </r>
  <r>
    <n v="4863"/>
    <s v="CA-2013-125164"/>
    <x v="0"/>
    <d v="2013-11-11T00:00:00"/>
    <d v="2013-11-15T00:00:00"/>
    <x v="1"/>
    <s v="SH-19975"/>
    <x v="64"/>
    <x v="1"/>
    <s v="United States"/>
    <s v="New York City"/>
    <x v="15"/>
    <n v="10011"/>
    <x v="3"/>
    <s v="OFF-BI-10001191"/>
    <x v="1"/>
    <s v="Binders"/>
    <x v="970"/>
    <n v="20.368000000000002"/>
    <n v="1"/>
    <n v="0.2"/>
    <n v="7.3834"/>
    <s v="Nov"/>
    <x v="0"/>
    <n v="1"/>
  </r>
  <r>
    <n v="4864"/>
    <s v="CA-2013-125164"/>
    <x v="0"/>
    <d v="2013-11-11T00:00:00"/>
    <d v="2013-11-15T00:00:00"/>
    <x v="1"/>
    <s v="SH-19975"/>
    <x v="64"/>
    <x v="1"/>
    <s v="United States"/>
    <s v="New York City"/>
    <x v="15"/>
    <n v="10011"/>
    <x v="3"/>
    <s v="OFF-BI-10003982"/>
    <x v="1"/>
    <s v="Binders"/>
    <x v="346"/>
    <n v="49.847999999999999"/>
    <n v="3"/>
    <n v="0.2"/>
    <n v="16.823699999999999"/>
    <s v="Nov"/>
    <x v="0"/>
    <n v="0"/>
  </r>
  <r>
    <n v="4865"/>
    <s v="CA-2014-163531"/>
    <x v="3"/>
    <d v="2014-06-27T00:00:00"/>
    <d v="2014-07-01T00:00:00"/>
    <x v="1"/>
    <s v="SC-20725"/>
    <x v="56"/>
    <x v="0"/>
    <s v="United States"/>
    <s v="New York City"/>
    <x v="15"/>
    <n v="10024"/>
    <x v="3"/>
    <s v="TEC-PH-10001425"/>
    <x v="2"/>
    <s v="Phones"/>
    <x v="511"/>
    <n v="239.96999999999997"/>
    <n v="3"/>
    <n v="0"/>
    <n v="67.191599999999994"/>
    <s v="Jun"/>
    <x v="27"/>
    <n v="1"/>
  </r>
  <r>
    <n v="4866"/>
    <s v="CA-2014-122490"/>
    <x v="3"/>
    <d v="2014-11-14T00:00:00"/>
    <d v="2014-11-19T00:00:00"/>
    <x v="1"/>
    <s v="TT-21070"/>
    <x v="74"/>
    <x v="0"/>
    <s v="United States"/>
    <s v="Seattle"/>
    <x v="4"/>
    <n v="98103"/>
    <x v="1"/>
    <s v="FUR-CH-10001215"/>
    <x v="0"/>
    <s v="Chairs"/>
    <x v="440"/>
    <n v="2404.7040000000002"/>
    <n v="6"/>
    <n v="0.2"/>
    <n v="150.29399999999998"/>
    <s v="Nov"/>
    <x v="23"/>
    <n v="1"/>
  </r>
  <r>
    <n v="4867"/>
    <s v="CA-2014-122490"/>
    <x v="3"/>
    <d v="2014-11-14T00:00:00"/>
    <d v="2014-11-19T00:00:00"/>
    <x v="1"/>
    <s v="TT-21070"/>
    <x v="74"/>
    <x v="0"/>
    <s v="United States"/>
    <s v="Seattle"/>
    <x v="4"/>
    <n v="98103"/>
    <x v="1"/>
    <s v="OFF-BI-10001718"/>
    <x v="1"/>
    <s v="Binders"/>
    <x v="1216"/>
    <n v="563.024"/>
    <n v="11"/>
    <n v="0.2"/>
    <n v="190.02059999999997"/>
    <s v="Nov"/>
    <x v="23"/>
    <n v="0"/>
  </r>
  <r>
    <n v="4868"/>
    <s v="CA-2014-122490"/>
    <x v="3"/>
    <d v="2014-11-14T00:00:00"/>
    <d v="2014-11-19T00:00:00"/>
    <x v="1"/>
    <s v="TT-21070"/>
    <x v="74"/>
    <x v="0"/>
    <s v="United States"/>
    <s v="Seattle"/>
    <x v="4"/>
    <n v="98103"/>
    <x v="1"/>
    <s v="OFF-ST-10000991"/>
    <x v="1"/>
    <s v="Storage"/>
    <x v="155"/>
    <n v="344.90999999999997"/>
    <n v="3"/>
    <n v="0"/>
    <n v="10.347300000000004"/>
    <s v="Nov"/>
    <x v="23"/>
    <n v="0"/>
  </r>
  <r>
    <n v="4869"/>
    <s v="CA-2014-122490"/>
    <x v="3"/>
    <d v="2014-11-14T00:00:00"/>
    <d v="2014-11-19T00:00:00"/>
    <x v="1"/>
    <s v="TT-21070"/>
    <x v="74"/>
    <x v="0"/>
    <s v="United States"/>
    <s v="Seattle"/>
    <x v="4"/>
    <n v="98103"/>
    <x v="1"/>
    <s v="OFF-LA-10001613"/>
    <x v="1"/>
    <s v="Labels"/>
    <x v="736"/>
    <n v="8.64"/>
    <n v="3"/>
    <n v="0"/>
    <n v="4.2336"/>
    <s v="Nov"/>
    <x v="23"/>
    <n v="0"/>
  </r>
  <r>
    <n v="4870"/>
    <s v="CA-2014-131366"/>
    <x v="3"/>
    <d v="2014-11-25T00:00:00"/>
    <d v="2014-11-30T00:00:00"/>
    <x v="1"/>
    <s v="SC-20440"/>
    <x v="464"/>
    <x v="1"/>
    <s v="United States"/>
    <s v="Lancaster"/>
    <x v="9"/>
    <n v="17602"/>
    <x v="3"/>
    <s v="TEC-PH-10003437"/>
    <x v="2"/>
    <s v="Phones"/>
    <x v="913"/>
    <n v="89.987999999999985"/>
    <n v="2"/>
    <n v="0.4"/>
    <n v="-14.998000000000012"/>
    <s v="Nov"/>
    <x v="23"/>
    <n v="1"/>
  </r>
  <r>
    <n v="4871"/>
    <s v="CA-2014-131366"/>
    <x v="3"/>
    <d v="2014-11-25T00:00:00"/>
    <d v="2014-11-30T00:00:00"/>
    <x v="1"/>
    <s v="SC-20440"/>
    <x v="464"/>
    <x v="1"/>
    <s v="United States"/>
    <s v="Lancaster"/>
    <x v="9"/>
    <n v="17602"/>
    <x v="3"/>
    <s v="OFF-PA-10000675"/>
    <x v="1"/>
    <s v="Paper"/>
    <x v="1106"/>
    <n v="229.54400000000001"/>
    <n v="7"/>
    <n v="0.2"/>
    <n v="83.209699999999998"/>
    <s v="Nov"/>
    <x v="23"/>
    <n v="0"/>
  </r>
  <r>
    <n v="4872"/>
    <s v="CA-2014-164042"/>
    <x v="3"/>
    <d v="2014-05-24T00:00:00"/>
    <d v="2014-05-28T00:00:00"/>
    <x v="1"/>
    <s v="KL-16645"/>
    <x v="107"/>
    <x v="0"/>
    <s v="United States"/>
    <s v="Houston"/>
    <x v="5"/>
    <n v="77095"/>
    <x v="2"/>
    <s v="OFF-FA-10000840"/>
    <x v="1"/>
    <s v="Fasteners"/>
    <x v="1685"/>
    <n v="1.8239999999999998"/>
    <n v="2"/>
    <n v="0.2"/>
    <n v="0.61559999999999993"/>
    <s v="May"/>
    <x v="24"/>
    <n v="1"/>
  </r>
  <r>
    <n v="4873"/>
    <s v="CA-2014-164042"/>
    <x v="3"/>
    <d v="2014-05-24T00:00:00"/>
    <d v="2014-05-28T00:00:00"/>
    <x v="1"/>
    <s v="KL-16645"/>
    <x v="107"/>
    <x v="0"/>
    <s v="United States"/>
    <s v="Houston"/>
    <x v="5"/>
    <n v="77095"/>
    <x v="2"/>
    <s v="OFF-AP-10001947"/>
    <x v="1"/>
    <s v="Appliances"/>
    <x v="1528"/>
    <n v="18.319999999999997"/>
    <n v="5"/>
    <n v="0.8"/>
    <n v="-46.716000000000008"/>
    <s v="May"/>
    <x v="24"/>
    <n v="0"/>
  </r>
  <r>
    <n v="4874"/>
    <s v="CA-2014-164042"/>
    <x v="3"/>
    <d v="2014-05-24T00:00:00"/>
    <d v="2014-05-28T00:00:00"/>
    <x v="1"/>
    <s v="KL-16645"/>
    <x v="107"/>
    <x v="0"/>
    <s v="United States"/>
    <s v="Houston"/>
    <x v="5"/>
    <n v="77095"/>
    <x v="2"/>
    <s v="OFF-ST-10002301"/>
    <x v="1"/>
    <s v="Storage"/>
    <x v="1490"/>
    <n v="48.816000000000003"/>
    <n v="3"/>
    <n v="0.2"/>
    <n v="-11.593800000000005"/>
    <s v="May"/>
    <x v="24"/>
    <n v="0"/>
  </r>
  <r>
    <n v="4875"/>
    <s v="CA-2014-164042"/>
    <x v="3"/>
    <d v="2014-05-24T00:00:00"/>
    <d v="2014-05-28T00:00:00"/>
    <x v="1"/>
    <s v="KL-16645"/>
    <x v="107"/>
    <x v="0"/>
    <s v="United States"/>
    <s v="Houston"/>
    <x v="5"/>
    <n v="77095"/>
    <x v="2"/>
    <s v="OFF-BI-10001922"/>
    <x v="1"/>
    <s v="Binders"/>
    <x v="302"/>
    <n v="1.1879999999999997"/>
    <n v="1"/>
    <n v="0.8"/>
    <n v="-1.9602000000000008"/>
    <s v="May"/>
    <x v="24"/>
    <n v="0"/>
  </r>
  <r>
    <n v="4876"/>
    <s v="CA-2011-132864"/>
    <x v="2"/>
    <d v="2011-12-02T00:00:00"/>
    <d v="2011-12-07T00:00:00"/>
    <x v="1"/>
    <s v="KN-16390"/>
    <x v="471"/>
    <x v="1"/>
    <s v="United States"/>
    <s v="Columbus"/>
    <x v="24"/>
    <n v="43229"/>
    <x v="3"/>
    <s v="TEC-AC-10001267"/>
    <x v="2"/>
    <s v="Accessories"/>
    <x v="533"/>
    <n v="119.80000000000001"/>
    <n v="5"/>
    <n v="0.2"/>
    <n v="29.950000000000003"/>
    <s v="Dec"/>
    <x v="20"/>
    <n v="1"/>
  </r>
  <r>
    <n v="4877"/>
    <s v="US-2011-155817"/>
    <x v="2"/>
    <d v="2011-10-03T00:00:00"/>
    <d v="2011-10-09T00:00:00"/>
    <x v="1"/>
    <s v="SL-20155"/>
    <x v="359"/>
    <x v="2"/>
    <s v="United States"/>
    <s v="Durham"/>
    <x v="3"/>
    <n v="27707"/>
    <x v="0"/>
    <s v="OFF-ST-10000532"/>
    <x v="1"/>
    <s v="Storage"/>
    <x v="1403"/>
    <n v="61.567999999999998"/>
    <n v="2"/>
    <n v="0.2"/>
    <n v="4.6175999999999995"/>
    <s v="Oct"/>
    <x v="18"/>
    <n v="1"/>
  </r>
  <r>
    <n v="4878"/>
    <s v="US-2011-155817"/>
    <x v="2"/>
    <d v="2011-10-03T00:00:00"/>
    <d v="2011-10-09T00:00:00"/>
    <x v="1"/>
    <s v="SL-20155"/>
    <x v="359"/>
    <x v="2"/>
    <s v="United States"/>
    <s v="Durham"/>
    <x v="3"/>
    <n v="27707"/>
    <x v="0"/>
    <s v="OFF-AR-10002335"/>
    <x v="1"/>
    <s v="Art"/>
    <x v="673"/>
    <n v="6.1920000000000002"/>
    <n v="3"/>
    <n v="0.2"/>
    <n v="0.46440000000000037"/>
    <s v="Oct"/>
    <x v="18"/>
    <n v="0"/>
  </r>
  <r>
    <n v="4879"/>
    <s v="US-2013-131891"/>
    <x v="0"/>
    <d v="2013-07-30T00:00:00"/>
    <d v="2013-08-01T00:00:00"/>
    <x v="2"/>
    <s v="PW-19240"/>
    <x v="617"/>
    <x v="0"/>
    <s v="United States"/>
    <s v="Pensacola"/>
    <x v="2"/>
    <n v="32503"/>
    <x v="0"/>
    <s v="OFF-BI-10000201"/>
    <x v="1"/>
    <s v="Binders"/>
    <x v="1678"/>
    <n v="2.2140000000000004"/>
    <n v="3"/>
    <n v="0.7"/>
    <n v="-1.4760000000000004"/>
    <s v="Jul"/>
    <x v="16"/>
    <n v="1"/>
  </r>
  <r>
    <n v="4880"/>
    <s v="CA-2014-143567"/>
    <x v="3"/>
    <d v="2014-11-03T00:00:00"/>
    <d v="2014-11-06T00:00:00"/>
    <x v="0"/>
    <s v="TB-21175"/>
    <x v="533"/>
    <x v="1"/>
    <s v="United States"/>
    <s v="Henderson"/>
    <x v="0"/>
    <n v="42420"/>
    <x v="0"/>
    <s v="OFF-EN-10004846"/>
    <x v="1"/>
    <s v="Envelopes"/>
    <x v="1488"/>
    <n v="5.32"/>
    <n v="2"/>
    <n v="0"/>
    <n v="2.6068000000000002"/>
    <s v="Nov"/>
    <x v="23"/>
    <n v="1"/>
  </r>
  <r>
    <n v="4881"/>
    <s v="CA-2014-143567"/>
    <x v="3"/>
    <d v="2014-11-03T00:00:00"/>
    <d v="2014-11-06T00:00:00"/>
    <x v="0"/>
    <s v="TB-21175"/>
    <x v="533"/>
    <x v="1"/>
    <s v="United States"/>
    <s v="Henderson"/>
    <x v="0"/>
    <n v="42420"/>
    <x v="0"/>
    <s v="FUR-CH-10000454"/>
    <x v="0"/>
    <s v="Chairs"/>
    <x v="1"/>
    <n v="975.92"/>
    <n v="4"/>
    <n v="0"/>
    <n v="292.77599999999995"/>
    <s v="Nov"/>
    <x v="23"/>
    <n v="0"/>
  </r>
  <r>
    <n v="4882"/>
    <s v="CA-2014-143567"/>
    <x v="3"/>
    <d v="2014-11-03T00:00:00"/>
    <d v="2014-11-06T00:00:00"/>
    <x v="0"/>
    <s v="TB-21175"/>
    <x v="533"/>
    <x v="1"/>
    <s v="United States"/>
    <s v="Henderson"/>
    <x v="0"/>
    <n v="42420"/>
    <x v="0"/>
    <s v="TEC-AC-10004145"/>
    <x v="2"/>
    <s v="Accessories"/>
    <x v="1264"/>
    <n v="2249.91"/>
    <n v="9"/>
    <n v="0"/>
    <n v="517.47930000000008"/>
    <s v="Nov"/>
    <x v="23"/>
    <n v="0"/>
  </r>
  <r>
    <n v="4883"/>
    <s v="CA-2014-143567"/>
    <x v="3"/>
    <d v="2014-11-03T00:00:00"/>
    <d v="2014-11-06T00:00:00"/>
    <x v="0"/>
    <s v="TB-21175"/>
    <x v="533"/>
    <x v="1"/>
    <s v="United States"/>
    <s v="Henderson"/>
    <x v="0"/>
    <n v="42420"/>
    <x v="0"/>
    <s v="OFF-ST-10001580"/>
    <x v="1"/>
    <s v="Storage"/>
    <x v="351"/>
    <n v="59.92"/>
    <n v="4"/>
    <n v="0"/>
    <n v="16.7776"/>
    <s v="Nov"/>
    <x v="23"/>
    <n v="0"/>
  </r>
  <r>
    <n v="4884"/>
    <s v="CA-2014-104080"/>
    <x v="3"/>
    <d v="2014-03-09T00:00:00"/>
    <d v="2014-03-16T00:00:00"/>
    <x v="1"/>
    <s v="AH-10210"/>
    <x v="117"/>
    <x v="0"/>
    <s v="United States"/>
    <s v="Anaheim"/>
    <x v="1"/>
    <n v="92804"/>
    <x v="1"/>
    <s v="OFF-BI-10003876"/>
    <x v="1"/>
    <s v="Binders"/>
    <x v="1617"/>
    <n v="171.20000000000002"/>
    <n v="5"/>
    <n v="0.2"/>
    <n v="64.199999999999989"/>
    <s v="Mar"/>
    <x v="42"/>
    <n v="1"/>
  </r>
  <r>
    <n v="4885"/>
    <s v="CA-2014-104080"/>
    <x v="3"/>
    <d v="2014-03-09T00:00:00"/>
    <d v="2014-03-16T00:00:00"/>
    <x v="1"/>
    <s v="AH-10210"/>
    <x v="117"/>
    <x v="0"/>
    <s v="United States"/>
    <s v="Anaheim"/>
    <x v="1"/>
    <n v="92804"/>
    <x v="1"/>
    <s v="OFF-AR-10001972"/>
    <x v="1"/>
    <s v="Art"/>
    <x v="1623"/>
    <n v="3.36"/>
    <n v="2"/>
    <n v="0"/>
    <n v="0.87360000000000015"/>
    <s v="Mar"/>
    <x v="42"/>
    <n v="0"/>
  </r>
  <r>
    <n v="4886"/>
    <s v="CA-2011-151379"/>
    <x v="2"/>
    <d v="2011-12-16T00:00:00"/>
    <d v="2011-12-20T00:00:00"/>
    <x v="1"/>
    <s v="SC-20695"/>
    <x v="281"/>
    <x v="1"/>
    <s v="United States"/>
    <s v="Detroit"/>
    <x v="12"/>
    <n v="48227"/>
    <x v="2"/>
    <s v="OFF-PA-10000595"/>
    <x v="1"/>
    <s v="Paper"/>
    <x v="1117"/>
    <n v="114.2"/>
    <n v="5"/>
    <n v="0"/>
    <n v="52.531999999999996"/>
    <s v="Dec"/>
    <x v="20"/>
    <n v="1"/>
  </r>
  <r>
    <n v="4887"/>
    <s v="CA-2013-163167"/>
    <x v="0"/>
    <d v="2013-11-29T00:00:00"/>
    <d v="2013-12-02T00:00:00"/>
    <x v="0"/>
    <s v="RF-19345"/>
    <x v="575"/>
    <x v="1"/>
    <s v="United States"/>
    <s v="Marietta"/>
    <x v="32"/>
    <n v="30062"/>
    <x v="0"/>
    <s v="FUR-CH-10004477"/>
    <x v="0"/>
    <s v="Chairs"/>
    <x v="211"/>
    <n v="182.67000000000002"/>
    <n v="3"/>
    <n v="0"/>
    <n v="52.974299999999992"/>
    <s v="Nov"/>
    <x v="0"/>
    <n v="1"/>
  </r>
  <r>
    <n v="4888"/>
    <s v="CA-2013-163167"/>
    <x v="0"/>
    <d v="2013-11-29T00:00:00"/>
    <d v="2013-12-02T00:00:00"/>
    <x v="0"/>
    <s v="RF-19345"/>
    <x v="575"/>
    <x v="1"/>
    <s v="United States"/>
    <s v="Marietta"/>
    <x v="32"/>
    <n v="30062"/>
    <x v="0"/>
    <s v="TEC-AC-10003441"/>
    <x v="2"/>
    <s v="Accessories"/>
    <x v="652"/>
    <n v="101.69999999999999"/>
    <n v="6"/>
    <n v="0"/>
    <n v="6.1019999999999968"/>
    <s v="Nov"/>
    <x v="0"/>
    <n v="0"/>
  </r>
  <r>
    <n v="4889"/>
    <s v="CA-2013-163167"/>
    <x v="0"/>
    <d v="2013-11-29T00:00:00"/>
    <d v="2013-12-02T00:00:00"/>
    <x v="0"/>
    <s v="RF-19345"/>
    <x v="575"/>
    <x v="1"/>
    <s v="United States"/>
    <s v="Marietta"/>
    <x v="32"/>
    <n v="30062"/>
    <x v="0"/>
    <s v="OFF-ST-10004459"/>
    <x v="1"/>
    <s v="Storage"/>
    <x v="454"/>
    <n v="1126.02"/>
    <n v="3"/>
    <n v="0"/>
    <n v="56.300999999999988"/>
    <s v="Nov"/>
    <x v="0"/>
    <n v="0"/>
  </r>
  <r>
    <n v="4890"/>
    <s v="CA-2013-163167"/>
    <x v="0"/>
    <d v="2013-11-29T00:00:00"/>
    <d v="2013-12-02T00:00:00"/>
    <x v="0"/>
    <s v="RF-19345"/>
    <x v="575"/>
    <x v="1"/>
    <s v="United States"/>
    <s v="Marietta"/>
    <x v="32"/>
    <n v="30062"/>
    <x v="0"/>
    <s v="OFF-ST-10003805"/>
    <x v="1"/>
    <s v="Storage"/>
    <x v="1651"/>
    <n v="1263.3000000000002"/>
    <n v="6"/>
    <n v="0"/>
    <n v="315.82499999999993"/>
    <s v="Nov"/>
    <x v="0"/>
    <n v="0"/>
  </r>
  <r>
    <n v="4891"/>
    <s v="CA-2013-135776"/>
    <x v="0"/>
    <d v="2013-12-24T00:00:00"/>
    <d v="2013-12-31T00:00:00"/>
    <x v="1"/>
    <s v="EH-13765"/>
    <x v="553"/>
    <x v="1"/>
    <s v="United States"/>
    <s v="Seattle"/>
    <x v="4"/>
    <n v="98103"/>
    <x v="1"/>
    <s v="OFF-AR-10001246"/>
    <x v="1"/>
    <s v="Art"/>
    <x v="450"/>
    <n v="8.82"/>
    <n v="3"/>
    <n v="0"/>
    <n v="2.5577999999999994"/>
    <s v="Dec"/>
    <x v="5"/>
    <n v="1"/>
  </r>
  <r>
    <n v="4892"/>
    <s v="CA-2013-135776"/>
    <x v="0"/>
    <d v="2013-12-24T00:00:00"/>
    <d v="2013-12-31T00:00:00"/>
    <x v="1"/>
    <s v="EH-13765"/>
    <x v="553"/>
    <x v="1"/>
    <s v="United States"/>
    <s v="Seattle"/>
    <x v="4"/>
    <n v="98103"/>
    <x v="1"/>
    <s v="OFF-PA-10001295"/>
    <x v="1"/>
    <s v="Paper"/>
    <x v="1211"/>
    <n v="37.94"/>
    <n v="2"/>
    <n v="0"/>
    <n v="18.211199999999998"/>
    <s v="Dec"/>
    <x v="5"/>
    <n v="0"/>
  </r>
  <r>
    <n v="4893"/>
    <s v="CA-2013-135776"/>
    <x v="0"/>
    <d v="2013-12-24T00:00:00"/>
    <d v="2013-12-31T00:00:00"/>
    <x v="1"/>
    <s v="EH-13765"/>
    <x v="553"/>
    <x v="1"/>
    <s v="United States"/>
    <s v="Seattle"/>
    <x v="4"/>
    <n v="98103"/>
    <x v="1"/>
    <s v="OFF-AR-10001231"/>
    <x v="1"/>
    <s v="Art"/>
    <x v="1686"/>
    <n v="4.2"/>
    <n v="2"/>
    <n v="0"/>
    <n v="1.1760000000000002"/>
    <s v="Dec"/>
    <x v="5"/>
    <n v="0"/>
  </r>
  <r>
    <n v="4894"/>
    <s v="CA-2013-135776"/>
    <x v="0"/>
    <d v="2013-12-24T00:00:00"/>
    <d v="2013-12-31T00:00:00"/>
    <x v="1"/>
    <s v="EH-13765"/>
    <x v="553"/>
    <x v="1"/>
    <s v="United States"/>
    <s v="Seattle"/>
    <x v="4"/>
    <n v="98103"/>
    <x v="1"/>
    <s v="OFF-ST-10002743"/>
    <x v="1"/>
    <s v="Storage"/>
    <x v="413"/>
    <n v="227.28"/>
    <n v="2"/>
    <n v="0"/>
    <n v="2.2727999999999895"/>
    <s v="Dec"/>
    <x v="5"/>
    <n v="0"/>
  </r>
  <r>
    <n v="4895"/>
    <s v="CA-2013-135776"/>
    <x v="0"/>
    <d v="2013-12-24T00:00:00"/>
    <d v="2013-12-31T00:00:00"/>
    <x v="1"/>
    <s v="EH-13765"/>
    <x v="553"/>
    <x v="1"/>
    <s v="United States"/>
    <s v="Seattle"/>
    <x v="4"/>
    <n v="98103"/>
    <x v="1"/>
    <s v="OFF-PA-10004327"/>
    <x v="1"/>
    <s v="Paper"/>
    <x v="136"/>
    <n v="47.9"/>
    <n v="1"/>
    <n v="0"/>
    <n v="22.991999999999997"/>
    <s v="Dec"/>
    <x v="5"/>
    <n v="0"/>
  </r>
  <r>
    <n v="4896"/>
    <s v="CA-2013-135776"/>
    <x v="0"/>
    <d v="2013-12-24T00:00:00"/>
    <d v="2013-12-31T00:00:00"/>
    <x v="1"/>
    <s v="EH-13765"/>
    <x v="553"/>
    <x v="1"/>
    <s v="United States"/>
    <s v="Seattle"/>
    <x v="4"/>
    <n v="98103"/>
    <x v="1"/>
    <s v="OFF-EN-10004773"/>
    <x v="1"/>
    <s v="Envelopes"/>
    <x v="33"/>
    <n v="61.96"/>
    <n v="2"/>
    <n v="0"/>
    <n v="30.360399999999998"/>
    <s v="Dec"/>
    <x v="5"/>
    <n v="0"/>
  </r>
  <r>
    <n v="4897"/>
    <s v="CA-2013-135776"/>
    <x v="0"/>
    <d v="2013-12-24T00:00:00"/>
    <d v="2013-12-31T00:00:00"/>
    <x v="1"/>
    <s v="EH-13765"/>
    <x v="553"/>
    <x v="1"/>
    <s v="United States"/>
    <s v="Seattle"/>
    <x v="4"/>
    <n v="98103"/>
    <x v="1"/>
    <s v="OFF-ST-10003470"/>
    <x v="1"/>
    <s v="Storage"/>
    <x v="1339"/>
    <n v="1117.92"/>
    <n v="4"/>
    <n v="0"/>
    <n v="55.895999999999958"/>
    <s v="Dec"/>
    <x v="5"/>
    <n v="0"/>
  </r>
  <r>
    <n v="4898"/>
    <s v="US-2011-122021"/>
    <x v="2"/>
    <d v="2011-10-15T00:00:00"/>
    <d v="2011-10-17T00:00:00"/>
    <x v="2"/>
    <s v="AC-10660"/>
    <x v="663"/>
    <x v="0"/>
    <s v="United States"/>
    <s v="Parma"/>
    <x v="24"/>
    <n v="44134"/>
    <x v="3"/>
    <s v="FUR-CH-10003761"/>
    <x v="0"/>
    <s v="Chairs"/>
    <x v="1379"/>
    <n v="183.37199999999999"/>
    <n v="2"/>
    <n v="0.3"/>
    <n v="-7.8588000000000022"/>
    <s v="Oct"/>
    <x v="18"/>
    <n v="1"/>
  </r>
  <r>
    <n v="4899"/>
    <s v="US-2011-122021"/>
    <x v="2"/>
    <d v="2011-10-15T00:00:00"/>
    <d v="2011-10-17T00:00:00"/>
    <x v="2"/>
    <s v="AC-10660"/>
    <x v="663"/>
    <x v="0"/>
    <s v="United States"/>
    <s v="Parma"/>
    <x v="24"/>
    <n v="44134"/>
    <x v="3"/>
    <s v="OFF-PA-10002230"/>
    <x v="1"/>
    <s v="Paper"/>
    <x v="384"/>
    <n v="7.9680000000000009"/>
    <n v="2"/>
    <n v="0.2"/>
    <n v="2.8884000000000007"/>
    <s v="Oct"/>
    <x v="18"/>
    <n v="0"/>
  </r>
  <r>
    <n v="4900"/>
    <s v="CA-2013-130484"/>
    <x v="0"/>
    <d v="2013-08-23T00:00:00"/>
    <d v="2013-08-28T00:00:00"/>
    <x v="1"/>
    <s v="SG-20470"/>
    <x v="495"/>
    <x v="0"/>
    <s v="United States"/>
    <s v="Gresham"/>
    <x v="21"/>
    <n v="97030"/>
    <x v="1"/>
    <s v="OFF-BI-10000088"/>
    <x v="1"/>
    <s v="Binders"/>
    <x v="1025"/>
    <n v="26.352000000000004"/>
    <n v="8"/>
    <n v="0.7"/>
    <n v="-18.446399999999997"/>
    <s v="Aug"/>
    <x v="28"/>
    <n v="1"/>
  </r>
  <r>
    <n v="4901"/>
    <s v="CA-2014-120936"/>
    <x v="3"/>
    <d v="2014-12-18T00:00:00"/>
    <d v="2014-12-22T00:00:00"/>
    <x v="1"/>
    <s v="CA-12310"/>
    <x v="119"/>
    <x v="1"/>
    <s v="United States"/>
    <s v="Anaheim"/>
    <x v="1"/>
    <n v="92804"/>
    <x v="1"/>
    <s v="OFF-ST-10001526"/>
    <x v="1"/>
    <s v="Storage"/>
    <x v="764"/>
    <n v="481.32"/>
    <n v="4"/>
    <n v="0"/>
    <n v="125.14319999999998"/>
    <s v="Dec"/>
    <x v="22"/>
    <n v="1"/>
  </r>
  <r>
    <n v="4902"/>
    <s v="CA-2014-120936"/>
    <x v="3"/>
    <d v="2014-12-18T00:00:00"/>
    <d v="2014-12-22T00:00:00"/>
    <x v="1"/>
    <s v="CA-12310"/>
    <x v="119"/>
    <x v="1"/>
    <s v="United States"/>
    <s v="Anaheim"/>
    <x v="1"/>
    <n v="92804"/>
    <x v="1"/>
    <s v="OFF-SU-10002557"/>
    <x v="1"/>
    <s v="Supplies"/>
    <x v="1329"/>
    <n v="13.98"/>
    <n v="1"/>
    <n v="0"/>
    <n v="3.6348000000000003"/>
    <s v="Dec"/>
    <x v="22"/>
    <n v="0"/>
  </r>
  <r>
    <n v="4903"/>
    <s v="CA-2014-110884"/>
    <x v="3"/>
    <d v="2014-03-08T00:00:00"/>
    <d v="2014-03-13T00:00:00"/>
    <x v="1"/>
    <s v="SH-20395"/>
    <x v="129"/>
    <x v="0"/>
    <s v="United States"/>
    <s v="New York City"/>
    <x v="15"/>
    <n v="10035"/>
    <x v="3"/>
    <s v="OFF-BI-10003669"/>
    <x v="1"/>
    <s v="Binders"/>
    <x v="796"/>
    <n v="25.92"/>
    <n v="6"/>
    <n v="0.2"/>
    <n v="9.0719999999999992"/>
    <s v="Mar"/>
    <x v="42"/>
    <n v="1"/>
  </r>
  <r>
    <n v="4904"/>
    <s v="CA-2014-110884"/>
    <x v="3"/>
    <d v="2014-03-08T00:00:00"/>
    <d v="2014-03-13T00:00:00"/>
    <x v="1"/>
    <s v="SH-20395"/>
    <x v="129"/>
    <x v="0"/>
    <s v="United States"/>
    <s v="New York City"/>
    <x v="15"/>
    <n v="10035"/>
    <x v="3"/>
    <s v="OFF-LA-10003510"/>
    <x v="1"/>
    <s v="Labels"/>
    <x v="575"/>
    <n v="91.59"/>
    <n v="3"/>
    <n v="0"/>
    <n v="42.131399999999999"/>
    <s v="Mar"/>
    <x v="42"/>
    <n v="0"/>
  </r>
  <r>
    <n v="4905"/>
    <s v="US-2011-161613"/>
    <x v="2"/>
    <d v="2011-12-01T00:00:00"/>
    <d v="2011-12-03T00:00:00"/>
    <x v="0"/>
    <s v="MC-17605"/>
    <x v="204"/>
    <x v="1"/>
    <s v="United States"/>
    <s v="Houston"/>
    <x v="5"/>
    <n v="77070"/>
    <x v="2"/>
    <s v="FUR-CH-10003746"/>
    <x v="0"/>
    <s v="Chairs"/>
    <x v="617"/>
    <n v="674.05799999999999"/>
    <n v="3"/>
    <n v="0.3"/>
    <n v="-19.258800000000008"/>
    <s v="Dec"/>
    <x v="20"/>
    <n v="1"/>
  </r>
  <r>
    <n v="4906"/>
    <s v="US-2011-146353"/>
    <x v="2"/>
    <d v="2011-10-14T00:00:00"/>
    <d v="2011-10-16T00:00:00"/>
    <x v="0"/>
    <s v="JE-15610"/>
    <x v="531"/>
    <x v="1"/>
    <s v="United States"/>
    <s v="Concord"/>
    <x v="38"/>
    <n v="3301"/>
    <x v="3"/>
    <s v="OFF-BI-10003476"/>
    <x v="1"/>
    <s v="Binders"/>
    <x v="1526"/>
    <n v="22.92"/>
    <n v="4"/>
    <n v="0"/>
    <n v="11.0016"/>
    <s v="Oct"/>
    <x v="18"/>
    <n v="1"/>
  </r>
  <r>
    <n v="4907"/>
    <s v="US-2011-146353"/>
    <x v="2"/>
    <d v="2011-10-14T00:00:00"/>
    <d v="2011-10-16T00:00:00"/>
    <x v="0"/>
    <s v="JE-15610"/>
    <x v="531"/>
    <x v="1"/>
    <s v="United States"/>
    <s v="Concord"/>
    <x v="38"/>
    <n v="3301"/>
    <x v="3"/>
    <s v="OFF-ST-10001469"/>
    <x v="1"/>
    <s v="Storage"/>
    <x v="394"/>
    <n v="269.89999999999998"/>
    <n v="5"/>
    <n v="0"/>
    <n v="16.193999999999988"/>
    <s v="Oct"/>
    <x v="18"/>
    <n v="0"/>
  </r>
  <r>
    <n v="4908"/>
    <s v="CA-2011-133809"/>
    <x v="2"/>
    <d v="2011-11-18T00:00:00"/>
    <d v="2011-11-23T00:00:00"/>
    <x v="0"/>
    <s v="MS-17530"/>
    <x v="652"/>
    <x v="0"/>
    <s v="United States"/>
    <s v="Fairfield"/>
    <x v="24"/>
    <n v="45014"/>
    <x v="3"/>
    <s v="OFF-BI-10001757"/>
    <x v="1"/>
    <s v="Binders"/>
    <x v="1158"/>
    <n v="11.808000000000002"/>
    <n v="8"/>
    <n v="0.7"/>
    <n v="-8.659200000000002"/>
    <s v="Nov"/>
    <x v="7"/>
    <n v="1"/>
  </r>
  <r>
    <n v="4909"/>
    <s v="CA-2011-133809"/>
    <x v="2"/>
    <d v="2011-11-18T00:00:00"/>
    <d v="2011-11-23T00:00:00"/>
    <x v="0"/>
    <s v="MS-17530"/>
    <x v="652"/>
    <x v="0"/>
    <s v="United States"/>
    <s v="Fairfield"/>
    <x v="24"/>
    <n v="45014"/>
    <x v="3"/>
    <s v="TEC-PH-10004875"/>
    <x v="2"/>
    <s v="Phones"/>
    <x v="1687"/>
    <n v="9.5879999999999992"/>
    <n v="2"/>
    <n v="0.4"/>
    <n v="-2.0773999999999999"/>
    <s v="Nov"/>
    <x v="7"/>
    <n v="0"/>
  </r>
  <r>
    <n v="4910"/>
    <s v="CA-2014-127306"/>
    <x v="3"/>
    <d v="2014-01-15T00:00:00"/>
    <d v="2014-01-19T00:00:00"/>
    <x v="1"/>
    <s v="BH-11710"/>
    <x v="3"/>
    <x v="0"/>
    <s v="United States"/>
    <s v="Johnson City"/>
    <x v="18"/>
    <n v="37604"/>
    <x v="0"/>
    <s v="OFF-EN-10001219"/>
    <x v="1"/>
    <s v="Envelopes"/>
    <x v="583"/>
    <n v="18.335999999999999"/>
    <n v="3"/>
    <n v="0.2"/>
    <n v="6.6467999999999989"/>
    <s v="Jan"/>
    <x v="44"/>
    <n v="1"/>
  </r>
  <r>
    <n v="4911"/>
    <s v="CA-2014-127306"/>
    <x v="3"/>
    <d v="2014-01-15T00:00:00"/>
    <d v="2014-01-19T00:00:00"/>
    <x v="1"/>
    <s v="BH-11710"/>
    <x v="3"/>
    <x v="0"/>
    <s v="United States"/>
    <s v="Johnson City"/>
    <x v="18"/>
    <n v="37604"/>
    <x v="0"/>
    <s v="OFF-PA-10000019"/>
    <x v="1"/>
    <s v="Paper"/>
    <x v="704"/>
    <n v="36.288000000000011"/>
    <n v="7"/>
    <n v="0.2"/>
    <n v="12.700800000000001"/>
    <s v="Jan"/>
    <x v="44"/>
    <n v="0"/>
  </r>
  <r>
    <n v="4912"/>
    <s v="CA-2014-127306"/>
    <x v="3"/>
    <d v="2014-01-15T00:00:00"/>
    <d v="2014-01-19T00:00:00"/>
    <x v="1"/>
    <s v="BH-11710"/>
    <x v="3"/>
    <x v="0"/>
    <s v="United States"/>
    <s v="Johnson City"/>
    <x v="18"/>
    <n v="37604"/>
    <x v="0"/>
    <s v="TEC-PH-10001924"/>
    <x v="2"/>
    <s v="Phones"/>
    <x v="426"/>
    <n v="111.98399999999999"/>
    <n v="2"/>
    <n v="0.2"/>
    <n v="6.9990000000000059"/>
    <s v="Jan"/>
    <x v="44"/>
    <n v="0"/>
  </r>
  <r>
    <n v="4913"/>
    <s v="CA-2014-127306"/>
    <x v="3"/>
    <d v="2014-01-15T00:00:00"/>
    <d v="2014-01-19T00:00:00"/>
    <x v="1"/>
    <s v="BH-11710"/>
    <x v="3"/>
    <x v="0"/>
    <s v="United States"/>
    <s v="Johnson City"/>
    <x v="18"/>
    <n v="37604"/>
    <x v="0"/>
    <s v="OFF-BI-10002003"/>
    <x v="1"/>
    <s v="Binders"/>
    <x v="1384"/>
    <n v="5.9700000000000006"/>
    <n v="5"/>
    <n v="0.7"/>
    <n v="-4.577"/>
    <s v="Jan"/>
    <x v="44"/>
    <n v="0"/>
  </r>
  <r>
    <n v="4914"/>
    <s v="CA-2014-127306"/>
    <x v="3"/>
    <d v="2014-01-15T00:00:00"/>
    <d v="2014-01-19T00:00:00"/>
    <x v="1"/>
    <s v="BH-11710"/>
    <x v="3"/>
    <x v="0"/>
    <s v="United States"/>
    <s v="Johnson City"/>
    <x v="18"/>
    <n v="37604"/>
    <x v="0"/>
    <s v="OFF-BI-10003727"/>
    <x v="1"/>
    <s v="Binders"/>
    <x v="797"/>
    <n v="2.508"/>
    <n v="2"/>
    <n v="0.7"/>
    <n v="-1.8391999999999999"/>
    <s v="Jan"/>
    <x v="44"/>
    <n v="0"/>
  </r>
  <r>
    <n v="4915"/>
    <s v="CA-2012-161830"/>
    <x v="1"/>
    <d v="2012-09-24T00:00:00"/>
    <d v="2012-09-26T00:00:00"/>
    <x v="0"/>
    <s v="ME-17725"/>
    <x v="250"/>
    <x v="0"/>
    <s v="United States"/>
    <s v="Seattle"/>
    <x v="4"/>
    <n v="98105"/>
    <x v="1"/>
    <s v="OFF-AR-10004042"/>
    <x v="1"/>
    <s v="Art"/>
    <x v="30"/>
    <n v="35.96"/>
    <n v="2"/>
    <n v="0"/>
    <n v="10.428399999999996"/>
    <s v="Sep"/>
    <x v="11"/>
    <n v="1"/>
  </r>
  <r>
    <n v="4916"/>
    <s v="CA-2012-161830"/>
    <x v="1"/>
    <d v="2012-09-24T00:00:00"/>
    <d v="2012-09-26T00:00:00"/>
    <x v="0"/>
    <s v="ME-17725"/>
    <x v="250"/>
    <x v="0"/>
    <s v="United States"/>
    <s v="Seattle"/>
    <x v="4"/>
    <n v="98105"/>
    <x v="1"/>
    <s v="OFF-BI-10001097"/>
    <x v="1"/>
    <s v="Binders"/>
    <x v="789"/>
    <n v="14.952000000000002"/>
    <n v="3"/>
    <n v="0.2"/>
    <n v="5.4201000000000006"/>
    <s v="Sep"/>
    <x v="11"/>
    <n v="0"/>
  </r>
  <r>
    <n v="4917"/>
    <s v="CA-2014-163125"/>
    <x v="3"/>
    <d v="2014-10-10T00:00:00"/>
    <d v="2014-10-12T00:00:00"/>
    <x v="0"/>
    <s v="MB-17305"/>
    <x v="93"/>
    <x v="0"/>
    <s v="United States"/>
    <s v="League City"/>
    <x v="5"/>
    <n v="77573"/>
    <x v="2"/>
    <s v="OFF-AR-10004344"/>
    <x v="1"/>
    <s v="Art"/>
    <x v="365"/>
    <n v="67.144000000000005"/>
    <n v="7"/>
    <n v="0.2"/>
    <n v="5.8750999999999962"/>
    <s v="Oct"/>
    <x v="13"/>
    <n v="1"/>
  </r>
  <r>
    <n v="4918"/>
    <s v="CA-2014-163125"/>
    <x v="3"/>
    <d v="2014-10-10T00:00:00"/>
    <d v="2014-10-12T00:00:00"/>
    <x v="0"/>
    <s v="MB-17305"/>
    <x v="93"/>
    <x v="0"/>
    <s v="United States"/>
    <s v="League City"/>
    <x v="5"/>
    <n v="77573"/>
    <x v="2"/>
    <s v="FUR-CH-10001802"/>
    <x v="0"/>
    <s v="Chairs"/>
    <x v="1688"/>
    <n v="254.05799999999999"/>
    <n v="3"/>
    <n v="0.3"/>
    <n v="-32.664599999999993"/>
    <s v="Oct"/>
    <x v="13"/>
    <n v="0"/>
  </r>
  <r>
    <n v="4919"/>
    <s v="CA-2013-160304"/>
    <x v="0"/>
    <d v="2013-01-02T00:00:00"/>
    <d v="2013-01-07T00:00:00"/>
    <x v="1"/>
    <s v="BM-11575"/>
    <x v="606"/>
    <x v="1"/>
    <s v="United States"/>
    <s v="Gaithersburg"/>
    <x v="39"/>
    <n v="20877"/>
    <x v="3"/>
    <s v="FUR-BO-10004709"/>
    <x v="0"/>
    <s v="Bookcases"/>
    <x v="263"/>
    <n v="173.94"/>
    <n v="3"/>
    <n v="0"/>
    <n v="38.266800000000003"/>
    <s v="Jan"/>
    <x v="12"/>
    <n v="1"/>
  </r>
  <r>
    <n v="4920"/>
    <s v="CA-2013-160304"/>
    <x v="0"/>
    <d v="2013-01-02T00:00:00"/>
    <d v="2013-01-07T00:00:00"/>
    <x v="1"/>
    <s v="BM-11575"/>
    <x v="606"/>
    <x v="1"/>
    <s v="United States"/>
    <s v="Gaithersburg"/>
    <x v="39"/>
    <n v="20877"/>
    <x v="3"/>
    <s v="TEC-PH-10000455"/>
    <x v="2"/>
    <s v="Phones"/>
    <x v="1112"/>
    <n v="231.98"/>
    <n v="2"/>
    <n v="0"/>
    <n v="67.274199999999979"/>
    <s v="Jan"/>
    <x v="12"/>
    <n v="0"/>
  </r>
  <r>
    <n v="4921"/>
    <s v="CA-2014-101728"/>
    <x v="3"/>
    <d v="2014-08-20T00:00:00"/>
    <d v="2014-08-24T00:00:00"/>
    <x v="1"/>
    <s v="SC-20575"/>
    <x v="623"/>
    <x v="0"/>
    <s v="United States"/>
    <s v="Chicago"/>
    <x v="10"/>
    <n v="60653"/>
    <x v="2"/>
    <s v="OFF-BI-10002393"/>
    <x v="1"/>
    <s v="Binders"/>
    <x v="1188"/>
    <n v="2.2959999999999994"/>
    <n v="2"/>
    <n v="0.8"/>
    <n v="-3.9032000000000009"/>
    <s v="Aug"/>
    <x v="43"/>
    <n v="1"/>
  </r>
  <r>
    <n v="4922"/>
    <s v="CA-2014-114055"/>
    <x v="3"/>
    <d v="2014-12-26T00:00:00"/>
    <d v="2014-12-30T00:00:00"/>
    <x v="0"/>
    <s v="MH-18115"/>
    <x v="414"/>
    <x v="2"/>
    <s v="United States"/>
    <s v="Huntsville"/>
    <x v="19"/>
    <n v="35810"/>
    <x v="0"/>
    <s v="OFF-PA-10004381"/>
    <x v="1"/>
    <s v="Paper"/>
    <x v="1675"/>
    <n v="96.08"/>
    <n v="2"/>
    <n v="0"/>
    <n v="46.118399999999994"/>
    <s v="Dec"/>
    <x v="22"/>
    <n v="1"/>
  </r>
  <r>
    <n v="4923"/>
    <s v="CA-2014-114055"/>
    <x v="3"/>
    <d v="2014-12-26T00:00:00"/>
    <d v="2014-12-30T00:00:00"/>
    <x v="0"/>
    <s v="MH-18115"/>
    <x v="414"/>
    <x v="2"/>
    <s v="United States"/>
    <s v="Huntsville"/>
    <x v="19"/>
    <n v="35810"/>
    <x v="0"/>
    <s v="OFF-FA-10003059"/>
    <x v="1"/>
    <s v="Fasteners"/>
    <x v="794"/>
    <n v="3.62"/>
    <n v="2"/>
    <n v="0"/>
    <n v="1.1945999999999999"/>
    <s v="Dec"/>
    <x v="22"/>
    <n v="0"/>
  </r>
  <r>
    <n v="4924"/>
    <s v="CA-2014-114055"/>
    <x v="3"/>
    <d v="2014-12-26T00:00:00"/>
    <d v="2014-12-30T00:00:00"/>
    <x v="0"/>
    <s v="MH-18115"/>
    <x v="414"/>
    <x v="2"/>
    <s v="United States"/>
    <s v="Huntsville"/>
    <x v="19"/>
    <n v="35810"/>
    <x v="0"/>
    <s v="OFF-PA-10000994"/>
    <x v="1"/>
    <s v="Paper"/>
    <x v="904"/>
    <n v="629.09999999999991"/>
    <n v="6"/>
    <n v="0"/>
    <n v="301.96799999999996"/>
    <s v="Dec"/>
    <x v="22"/>
    <n v="0"/>
  </r>
  <r>
    <n v="4925"/>
    <s v="CA-2014-114055"/>
    <x v="3"/>
    <d v="2014-12-26T00:00:00"/>
    <d v="2014-12-30T00:00:00"/>
    <x v="0"/>
    <s v="MH-18115"/>
    <x v="414"/>
    <x v="2"/>
    <s v="United States"/>
    <s v="Huntsville"/>
    <x v="19"/>
    <n v="35810"/>
    <x v="0"/>
    <s v="TEC-PH-10002890"/>
    <x v="2"/>
    <s v="Phones"/>
    <x v="1387"/>
    <n v="90.48"/>
    <n v="2"/>
    <n v="0"/>
    <n v="23.524799999999999"/>
    <s v="Dec"/>
    <x v="22"/>
    <n v="0"/>
  </r>
  <r>
    <n v="4926"/>
    <s v="CA-2014-126438"/>
    <x v="3"/>
    <d v="2014-09-11T00:00:00"/>
    <d v="2014-09-14T00:00:00"/>
    <x v="2"/>
    <s v="AR-10345"/>
    <x v="753"/>
    <x v="1"/>
    <s v="United States"/>
    <s v="Lawrence"/>
    <x v="31"/>
    <n v="1841"/>
    <x v="3"/>
    <s v="OFF-AR-10003338"/>
    <x v="1"/>
    <s v="Art"/>
    <x v="1430"/>
    <n v="14.88"/>
    <n v="2"/>
    <n v="0"/>
    <n v="3.7200000000000006"/>
    <s v="Sep"/>
    <x v="15"/>
    <n v="1"/>
  </r>
  <r>
    <n v="4927"/>
    <s v="CA-2014-117653"/>
    <x v="3"/>
    <d v="2014-10-20T00:00:00"/>
    <d v="2014-10-24T00:00:00"/>
    <x v="1"/>
    <s v="MO-17500"/>
    <x v="373"/>
    <x v="0"/>
    <s v="United States"/>
    <s v="Chicago"/>
    <x v="10"/>
    <n v="60623"/>
    <x v="2"/>
    <s v="FUR-TA-10003008"/>
    <x v="0"/>
    <s v="Tables"/>
    <x v="946"/>
    <n v="91.275000000000006"/>
    <n v="1"/>
    <n v="0.5"/>
    <n v="-67.543499999999995"/>
    <s v="Oct"/>
    <x v="13"/>
    <n v="1"/>
  </r>
  <r>
    <n v="4928"/>
    <s v="CA-2014-143245"/>
    <x v="3"/>
    <d v="2014-12-02T00:00:00"/>
    <d v="2014-12-07T00:00:00"/>
    <x v="1"/>
    <s v="AD-10180"/>
    <x v="57"/>
    <x v="2"/>
    <s v="United States"/>
    <s v="Fairfield"/>
    <x v="29"/>
    <n v="6824"/>
    <x v="3"/>
    <s v="OFF-PA-10001972"/>
    <x v="1"/>
    <s v="Paper"/>
    <x v="1169"/>
    <n v="19.440000000000001"/>
    <n v="3"/>
    <n v="0"/>
    <n v="9.3312000000000008"/>
    <s v="Dec"/>
    <x v="22"/>
    <n v="1"/>
  </r>
  <r>
    <n v="4929"/>
    <s v="CA-2014-143245"/>
    <x v="3"/>
    <d v="2014-12-02T00:00:00"/>
    <d v="2014-12-07T00:00:00"/>
    <x v="1"/>
    <s v="AD-10180"/>
    <x v="57"/>
    <x v="2"/>
    <s v="United States"/>
    <s v="Fairfield"/>
    <x v="29"/>
    <n v="6824"/>
    <x v="3"/>
    <s v="FUR-CH-10000155"/>
    <x v="0"/>
    <s v="Chairs"/>
    <x v="1157"/>
    <n v="897.15000000000009"/>
    <n v="3"/>
    <n v="0"/>
    <n v="251.20200000000003"/>
    <s v="Dec"/>
    <x v="22"/>
    <n v="0"/>
  </r>
  <r>
    <n v="4930"/>
    <s v="US-2011-138828"/>
    <x v="2"/>
    <d v="2011-09-02T00:00:00"/>
    <d v="2011-09-03T00:00:00"/>
    <x v="2"/>
    <s v="KD-16345"/>
    <x v="44"/>
    <x v="0"/>
    <s v="United States"/>
    <s v="New York City"/>
    <x v="15"/>
    <n v="10009"/>
    <x v="3"/>
    <s v="OFF-AR-10000658"/>
    <x v="1"/>
    <s v="Art"/>
    <x v="328"/>
    <n v="57.75"/>
    <n v="5"/>
    <n v="0"/>
    <n v="16.170000000000002"/>
    <s v="Sep"/>
    <x v="30"/>
    <n v="1"/>
  </r>
  <r>
    <n v="4931"/>
    <s v="US-2011-138828"/>
    <x v="2"/>
    <d v="2011-09-02T00:00:00"/>
    <d v="2011-09-03T00:00:00"/>
    <x v="2"/>
    <s v="KD-16345"/>
    <x v="44"/>
    <x v="0"/>
    <s v="United States"/>
    <s v="New York City"/>
    <x v="15"/>
    <n v="10009"/>
    <x v="3"/>
    <s v="OFF-PA-10000349"/>
    <x v="1"/>
    <s v="Paper"/>
    <x v="33"/>
    <n v="14.940000000000001"/>
    <n v="3"/>
    <n v="0"/>
    <n v="7.0218000000000007"/>
    <s v="Sep"/>
    <x v="30"/>
    <n v="0"/>
  </r>
  <r>
    <n v="4932"/>
    <s v="CA-2014-143651"/>
    <x v="3"/>
    <d v="2014-03-26T00:00:00"/>
    <d v="2014-03-31T00:00:00"/>
    <x v="1"/>
    <s v="FM-14215"/>
    <x v="524"/>
    <x v="1"/>
    <s v="United States"/>
    <s v="Seattle"/>
    <x v="4"/>
    <n v="98103"/>
    <x v="1"/>
    <s v="OFF-AR-10001446"/>
    <x v="1"/>
    <s v="Art"/>
    <x v="1152"/>
    <n v="23.1"/>
    <n v="2"/>
    <n v="0"/>
    <n v="6.93"/>
    <s v="Mar"/>
    <x v="42"/>
    <n v="1"/>
  </r>
  <r>
    <n v="4933"/>
    <s v="CA-2012-106978"/>
    <x v="1"/>
    <d v="2012-09-28T00:00:00"/>
    <d v="2012-10-04T00:00:00"/>
    <x v="1"/>
    <s v="ZC-21910"/>
    <x v="233"/>
    <x v="0"/>
    <s v="United States"/>
    <s v="Aurora"/>
    <x v="22"/>
    <n v="80013"/>
    <x v="1"/>
    <s v="OFF-EN-10004483"/>
    <x v="1"/>
    <s v="Envelopes"/>
    <x v="1335"/>
    <n v="12.536000000000001"/>
    <n v="1"/>
    <n v="0.2"/>
    <n v="4.2308999999999983"/>
    <s v="Sep"/>
    <x v="11"/>
    <n v="1"/>
  </r>
  <r>
    <n v="4934"/>
    <s v="CA-2012-106978"/>
    <x v="1"/>
    <d v="2012-09-28T00:00:00"/>
    <d v="2012-10-04T00:00:00"/>
    <x v="1"/>
    <s v="ZC-21910"/>
    <x v="233"/>
    <x v="0"/>
    <s v="United States"/>
    <s v="Aurora"/>
    <x v="22"/>
    <n v="80013"/>
    <x v="1"/>
    <s v="OFF-BI-10002012"/>
    <x v="1"/>
    <s v="Binders"/>
    <x v="742"/>
    <n v="1.0800000000000003"/>
    <n v="2"/>
    <n v="0.7"/>
    <n v="-0.79200000000000004"/>
    <s v="Sep"/>
    <x v="11"/>
    <n v="0"/>
  </r>
  <r>
    <n v="4935"/>
    <s v="CA-2012-106978"/>
    <x v="1"/>
    <d v="2012-09-28T00:00:00"/>
    <d v="2012-10-04T00:00:00"/>
    <x v="1"/>
    <s v="ZC-21910"/>
    <x v="233"/>
    <x v="0"/>
    <s v="United States"/>
    <s v="Aurora"/>
    <x v="22"/>
    <n v="80013"/>
    <x v="1"/>
    <s v="OFF-FA-10003021"/>
    <x v="1"/>
    <s v="Fasteners"/>
    <x v="33"/>
    <n v="4.5120000000000005"/>
    <n v="3"/>
    <n v="0.2"/>
    <n v="0.84599999999999964"/>
    <s v="Sep"/>
    <x v="11"/>
    <n v="0"/>
  </r>
  <r>
    <n v="4936"/>
    <s v="CA-2012-155124"/>
    <x v="1"/>
    <d v="2012-03-15T00:00:00"/>
    <d v="2012-03-21T00:00:00"/>
    <x v="1"/>
    <s v="KS-16300"/>
    <x v="754"/>
    <x v="1"/>
    <s v="United States"/>
    <s v="Lehi"/>
    <x v="7"/>
    <n v="84043"/>
    <x v="1"/>
    <s v="TEC-PH-10003356"/>
    <x v="2"/>
    <s v="Phones"/>
    <x v="1689"/>
    <n v="16.776000000000003"/>
    <n v="3"/>
    <n v="0.2"/>
    <n v="1.6776"/>
    <s v="Mar"/>
    <x v="29"/>
    <n v="1"/>
  </r>
  <r>
    <n v="4937"/>
    <s v="CA-2014-150931"/>
    <x v="3"/>
    <d v="2014-01-07T00:00:00"/>
    <d v="2014-01-14T00:00:00"/>
    <x v="1"/>
    <s v="DP-13390"/>
    <x v="503"/>
    <x v="2"/>
    <s v="United States"/>
    <s v="Tuscaloosa"/>
    <x v="19"/>
    <n v="35401"/>
    <x v="0"/>
    <s v="OFF-BI-10004728"/>
    <x v="1"/>
    <s v="Binders"/>
    <x v="539"/>
    <n v="33.74"/>
    <n v="7"/>
    <n v="0"/>
    <n v="15.5204"/>
    <s v="Jan"/>
    <x v="44"/>
    <n v="1"/>
  </r>
  <r>
    <n v="4938"/>
    <s v="CA-2011-157147"/>
    <x v="2"/>
    <d v="2011-01-14T00:00:00"/>
    <d v="2011-01-19T00:00:00"/>
    <x v="1"/>
    <s v="BD-11605"/>
    <x v="205"/>
    <x v="0"/>
    <s v="United States"/>
    <s v="San Francisco"/>
    <x v="1"/>
    <n v="94109"/>
    <x v="1"/>
    <s v="OFF-ST-10000078"/>
    <x v="1"/>
    <s v="Storage"/>
    <x v="1218"/>
    <n v="1325.8500000000001"/>
    <n v="5"/>
    <n v="0"/>
    <n v="238.65299999999991"/>
    <s v="Jan"/>
    <x v="46"/>
    <n v="1"/>
  </r>
  <r>
    <n v="4939"/>
    <s v="CA-2011-157147"/>
    <x v="2"/>
    <d v="2011-01-14T00:00:00"/>
    <d v="2011-01-19T00:00:00"/>
    <x v="1"/>
    <s v="BD-11605"/>
    <x v="205"/>
    <x v="0"/>
    <s v="United States"/>
    <s v="San Francisco"/>
    <x v="1"/>
    <n v="94109"/>
    <x v="1"/>
    <s v="FUR-BO-10003034"/>
    <x v="0"/>
    <s v="Bookcases"/>
    <x v="1194"/>
    <n v="333.99899999999997"/>
    <n v="3"/>
    <n v="0.15"/>
    <n v="3.9294000000000082"/>
    <s v="Jan"/>
    <x v="46"/>
    <n v="0"/>
  </r>
  <r>
    <n v="4940"/>
    <s v="CA-2011-157147"/>
    <x v="2"/>
    <d v="2011-01-14T00:00:00"/>
    <d v="2011-01-19T00:00:00"/>
    <x v="1"/>
    <s v="BD-11605"/>
    <x v="205"/>
    <x v="0"/>
    <s v="United States"/>
    <s v="San Francisco"/>
    <x v="1"/>
    <n v="94109"/>
    <x v="1"/>
    <s v="OFF-AR-10003514"/>
    <x v="1"/>
    <s v="Art"/>
    <x v="180"/>
    <n v="19.899999999999999"/>
    <n v="5"/>
    <n v="0"/>
    <n v="6.5669999999999984"/>
    <s v="Jan"/>
    <x v="46"/>
    <n v="0"/>
  </r>
  <r>
    <n v="4941"/>
    <s v="CA-2012-156482"/>
    <x v="1"/>
    <d v="2012-02-06T00:00:00"/>
    <d v="2012-02-13T00:00:00"/>
    <x v="1"/>
    <s v="IL-15100"/>
    <x v="582"/>
    <x v="0"/>
    <s v="United States"/>
    <s v="Wilmington"/>
    <x v="13"/>
    <n v="19805"/>
    <x v="3"/>
    <s v="FUR-CH-10001708"/>
    <x v="0"/>
    <s v="Chairs"/>
    <x v="884"/>
    <n v="1268.82"/>
    <n v="9"/>
    <n v="0"/>
    <n v="266.45219999999989"/>
    <s v="Feb"/>
    <x v="36"/>
    <n v="1"/>
  </r>
  <r>
    <n v="4942"/>
    <s v="CA-2012-156482"/>
    <x v="1"/>
    <d v="2012-02-06T00:00:00"/>
    <d v="2012-02-13T00:00:00"/>
    <x v="1"/>
    <s v="IL-15100"/>
    <x v="582"/>
    <x v="0"/>
    <s v="United States"/>
    <s v="Wilmington"/>
    <x v="13"/>
    <n v="19805"/>
    <x v="3"/>
    <s v="FUR-BO-10002598"/>
    <x v="0"/>
    <s v="Bookcases"/>
    <x v="1509"/>
    <n v="283.92"/>
    <n v="4"/>
    <n v="0"/>
    <n v="82.336799999999982"/>
    <s v="Feb"/>
    <x v="36"/>
    <n v="0"/>
  </r>
  <r>
    <n v="4943"/>
    <s v="CA-2012-156482"/>
    <x v="1"/>
    <d v="2012-02-06T00:00:00"/>
    <d v="2012-02-13T00:00:00"/>
    <x v="1"/>
    <s v="IL-15100"/>
    <x v="582"/>
    <x v="0"/>
    <s v="United States"/>
    <s v="Wilmington"/>
    <x v="13"/>
    <n v="19805"/>
    <x v="3"/>
    <s v="OFF-AR-10001022"/>
    <x v="1"/>
    <s v="Art"/>
    <x v="872"/>
    <n v="5.68"/>
    <n v="2"/>
    <n v="0"/>
    <n v="1.7607999999999997"/>
    <s v="Feb"/>
    <x v="36"/>
    <n v="0"/>
  </r>
  <r>
    <n v="4944"/>
    <s v="CA-2014-106782"/>
    <x v="3"/>
    <d v="2014-12-22T00:00:00"/>
    <d v="2014-12-28T00:00:00"/>
    <x v="1"/>
    <s v="LP-17095"/>
    <x v="431"/>
    <x v="0"/>
    <s v="United States"/>
    <s v="Lafayette"/>
    <x v="14"/>
    <n v="47905"/>
    <x v="2"/>
    <s v="OFF-ST-10004459"/>
    <x v="1"/>
    <s v="Storage"/>
    <x v="454"/>
    <n v="375.34"/>
    <n v="1"/>
    <n v="0"/>
    <n v="18.766999999999996"/>
    <s v="Dec"/>
    <x v="22"/>
    <n v="1"/>
  </r>
  <r>
    <n v="4945"/>
    <s v="CA-2013-151372"/>
    <x v="0"/>
    <d v="2013-09-06T00:00:00"/>
    <d v="2013-09-07T00:00:00"/>
    <x v="2"/>
    <s v="JH-15985"/>
    <x v="98"/>
    <x v="0"/>
    <s v="United States"/>
    <s v="Redondo Beach"/>
    <x v="1"/>
    <n v="90278"/>
    <x v="1"/>
    <s v="OFF-PA-10004381"/>
    <x v="1"/>
    <s v="Paper"/>
    <x v="1675"/>
    <n v="96.08"/>
    <n v="2"/>
    <n v="0"/>
    <n v="46.118399999999994"/>
    <s v="Sep"/>
    <x v="21"/>
    <n v="1"/>
  </r>
  <r>
    <n v="4946"/>
    <s v="CA-2013-151372"/>
    <x v="0"/>
    <d v="2013-09-06T00:00:00"/>
    <d v="2013-09-07T00:00:00"/>
    <x v="2"/>
    <s v="JH-15985"/>
    <x v="98"/>
    <x v="0"/>
    <s v="United States"/>
    <s v="Redondo Beach"/>
    <x v="1"/>
    <n v="90278"/>
    <x v="1"/>
    <s v="OFF-BI-10000050"/>
    <x v="1"/>
    <s v="Binders"/>
    <x v="343"/>
    <n v="11.68"/>
    <n v="2"/>
    <n v="0.2"/>
    <n v="3.9419999999999993"/>
    <s v="Sep"/>
    <x v="21"/>
    <n v="0"/>
  </r>
  <r>
    <n v="4947"/>
    <s v="CA-2013-151372"/>
    <x v="0"/>
    <d v="2013-09-06T00:00:00"/>
    <d v="2013-09-07T00:00:00"/>
    <x v="2"/>
    <s v="JH-15985"/>
    <x v="98"/>
    <x v="0"/>
    <s v="United States"/>
    <s v="Redondo Beach"/>
    <x v="1"/>
    <n v="90278"/>
    <x v="1"/>
    <s v="OFF-FA-10000304"/>
    <x v="1"/>
    <s v="Fasteners"/>
    <x v="52"/>
    <n v="4.3600000000000003"/>
    <n v="2"/>
    <n v="0"/>
    <n v="1.7876000000000003"/>
    <s v="Sep"/>
    <x v="21"/>
    <n v="0"/>
  </r>
  <r>
    <n v="4948"/>
    <s v="CA-2011-102085"/>
    <x v="2"/>
    <d v="2011-10-04T00:00:00"/>
    <d v="2011-10-09T00:00:00"/>
    <x v="1"/>
    <s v="JD-16015"/>
    <x v="557"/>
    <x v="0"/>
    <s v="United States"/>
    <s v="Seattle"/>
    <x v="4"/>
    <n v="98115"/>
    <x v="1"/>
    <s v="OFF-LA-10002475"/>
    <x v="1"/>
    <s v="Labels"/>
    <x v="148"/>
    <n v="29.24"/>
    <n v="4"/>
    <n v="0"/>
    <n v="13.742799999999999"/>
    <s v="Oct"/>
    <x v="18"/>
    <n v="1"/>
  </r>
  <r>
    <n v="4949"/>
    <s v="CA-2014-107125"/>
    <x v="3"/>
    <d v="2014-11-28T00:00:00"/>
    <d v="2014-12-03T00:00:00"/>
    <x v="1"/>
    <s v="BD-11320"/>
    <x v="217"/>
    <x v="0"/>
    <s v="United States"/>
    <s v="Los Angeles"/>
    <x v="1"/>
    <n v="90045"/>
    <x v="1"/>
    <s v="OFF-BI-10001989"/>
    <x v="1"/>
    <s v="Binders"/>
    <x v="537"/>
    <n v="117.48800000000001"/>
    <n v="7"/>
    <n v="0.2"/>
    <n v="41.120799999999988"/>
    <s v="Nov"/>
    <x v="23"/>
    <n v="1"/>
  </r>
  <r>
    <n v="4950"/>
    <s v="CA-2014-107125"/>
    <x v="3"/>
    <d v="2014-11-28T00:00:00"/>
    <d v="2014-12-03T00:00:00"/>
    <x v="1"/>
    <s v="BD-11320"/>
    <x v="217"/>
    <x v="0"/>
    <s v="United States"/>
    <s v="Los Angeles"/>
    <x v="1"/>
    <n v="90045"/>
    <x v="1"/>
    <s v="FUR-FU-10000732"/>
    <x v="0"/>
    <s v="Furnishings"/>
    <x v="540"/>
    <n v="18.84"/>
    <n v="3"/>
    <n v="0"/>
    <n v="6.0287999999999995"/>
    <s v="Nov"/>
    <x v="23"/>
    <n v="0"/>
  </r>
  <r>
    <n v="4951"/>
    <s v="CA-2013-125815"/>
    <x v="0"/>
    <d v="2013-10-29T00:00:00"/>
    <d v="2013-11-02T00:00:00"/>
    <x v="0"/>
    <s v="DL-13330"/>
    <x v="658"/>
    <x v="0"/>
    <s v="United States"/>
    <s v="New York City"/>
    <x v="15"/>
    <n v="10009"/>
    <x v="3"/>
    <s v="OFF-AR-10004441"/>
    <x v="1"/>
    <s v="Art"/>
    <x v="153"/>
    <n v="12.419999999999998"/>
    <n v="3"/>
    <n v="0"/>
    <n v="5.2164000000000001"/>
    <s v="Oct"/>
    <x v="32"/>
    <n v="1"/>
  </r>
  <r>
    <n v="4952"/>
    <s v="CA-2012-144190"/>
    <x v="1"/>
    <d v="2012-06-09T00:00:00"/>
    <d v="2012-06-13T00:00:00"/>
    <x v="1"/>
    <s v="NC-18415"/>
    <x v="720"/>
    <x v="0"/>
    <s v="United States"/>
    <s v="Royal Oak"/>
    <x v="12"/>
    <n v="48073"/>
    <x v="2"/>
    <s v="OFF-PA-10000304"/>
    <x v="1"/>
    <s v="Paper"/>
    <x v="88"/>
    <n v="12.96"/>
    <n v="2"/>
    <n v="0"/>
    <n v="6.2208000000000006"/>
    <s v="Jun"/>
    <x v="40"/>
    <n v="1"/>
  </r>
  <r>
    <n v="4953"/>
    <s v="CA-2014-117926"/>
    <x v="3"/>
    <d v="2014-12-09T00:00:00"/>
    <d v="2014-12-13T00:00:00"/>
    <x v="0"/>
    <s v="AS-10225"/>
    <x v="127"/>
    <x v="1"/>
    <s v="United States"/>
    <s v="San Francisco"/>
    <x v="1"/>
    <n v="94109"/>
    <x v="1"/>
    <s v="OFF-AP-10002670"/>
    <x v="1"/>
    <s v="Appliances"/>
    <x v="1690"/>
    <n v="69.48"/>
    <n v="1"/>
    <n v="0"/>
    <n v="20.843999999999994"/>
    <s v="Dec"/>
    <x v="22"/>
    <n v="1"/>
  </r>
  <r>
    <n v="4954"/>
    <s v="CA-2012-153906"/>
    <x v="1"/>
    <d v="2012-03-16T00:00:00"/>
    <d v="2012-03-20T00:00:00"/>
    <x v="1"/>
    <s v="MS-17980"/>
    <x v="99"/>
    <x v="1"/>
    <s v="United States"/>
    <s v="New York City"/>
    <x v="15"/>
    <n v="10009"/>
    <x v="3"/>
    <s v="TEC-PH-10001527"/>
    <x v="2"/>
    <s v="Phones"/>
    <x v="1276"/>
    <n v="85.9"/>
    <n v="2"/>
    <n v="0"/>
    <n v="2.5769999999999982"/>
    <s v="Mar"/>
    <x v="29"/>
    <n v="1"/>
  </r>
  <r>
    <n v="4955"/>
    <s v="CA-2011-160262"/>
    <x v="2"/>
    <d v="2011-06-09T00:00:00"/>
    <d v="2011-06-13T00:00:00"/>
    <x v="0"/>
    <s v="TS-21205"/>
    <x v="131"/>
    <x v="1"/>
    <s v="United States"/>
    <s v="North Las Vegas"/>
    <x v="33"/>
    <n v="89031"/>
    <x v="1"/>
    <s v="OFF-AR-10002335"/>
    <x v="1"/>
    <s v="Art"/>
    <x v="673"/>
    <n v="18.060000000000002"/>
    <n v="7"/>
    <n v="0"/>
    <n v="4.6956000000000007"/>
    <s v="Jun"/>
    <x v="3"/>
    <n v="1"/>
  </r>
  <r>
    <n v="4956"/>
    <s v="CA-2011-160262"/>
    <x v="2"/>
    <d v="2011-06-09T00:00:00"/>
    <d v="2011-06-13T00:00:00"/>
    <x v="0"/>
    <s v="TS-21205"/>
    <x v="131"/>
    <x v="1"/>
    <s v="United States"/>
    <s v="North Las Vegas"/>
    <x v="33"/>
    <n v="89031"/>
    <x v="1"/>
    <s v="OFF-PA-10003641"/>
    <x v="1"/>
    <s v="Paper"/>
    <x v="938"/>
    <n v="79.14"/>
    <n v="3"/>
    <n v="0"/>
    <n v="36.404399999999995"/>
    <s v="Jun"/>
    <x v="3"/>
    <n v="0"/>
  </r>
  <r>
    <n v="4957"/>
    <s v="CA-2011-160262"/>
    <x v="2"/>
    <d v="2011-06-09T00:00:00"/>
    <d v="2011-06-13T00:00:00"/>
    <x v="0"/>
    <s v="TS-21205"/>
    <x v="131"/>
    <x v="1"/>
    <s v="United States"/>
    <s v="North Las Vegas"/>
    <x v="33"/>
    <n v="89031"/>
    <x v="1"/>
    <s v="FUR-FU-10002685"/>
    <x v="0"/>
    <s v="Furnishings"/>
    <x v="1433"/>
    <n v="37.4"/>
    <n v="2"/>
    <n v="0"/>
    <n v="14.212"/>
    <s v="Jun"/>
    <x v="3"/>
    <n v="0"/>
  </r>
  <r>
    <n v="4958"/>
    <s v="CA-2012-127607"/>
    <x v="1"/>
    <d v="2012-03-20T00:00:00"/>
    <d v="2012-03-26T00:00:00"/>
    <x v="1"/>
    <s v="JK-15730"/>
    <x v="300"/>
    <x v="0"/>
    <s v="United States"/>
    <s v="Carrollton"/>
    <x v="5"/>
    <n v="75007"/>
    <x v="2"/>
    <s v="OFF-BI-10001308"/>
    <x v="1"/>
    <s v="Binders"/>
    <x v="1351"/>
    <n v="2.5119999999999996"/>
    <n v="2"/>
    <n v="0.8"/>
    <n v="-4.3960000000000026"/>
    <s v="Mar"/>
    <x v="29"/>
    <n v="1"/>
  </r>
  <r>
    <n v="4959"/>
    <s v="CA-2012-127607"/>
    <x v="1"/>
    <d v="2012-03-20T00:00:00"/>
    <d v="2012-03-26T00:00:00"/>
    <x v="1"/>
    <s v="JK-15730"/>
    <x v="300"/>
    <x v="0"/>
    <s v="United States"/>
    <s v="Carrollton"/>
    <x v="5"/>
    <n v="75007"/>
    <x v="2"/>
    <s v="OFF-FA-10003485"/>
    <x v="1"/>
    <s v="Fasteners"/>
    <x v="33"/>
    <n v="18.864000000000001"/>
    <n v="9"/>
    <n v="0.2"/>
    <n v="6.1307999999999998"/>
    <s v="Mar"/>
    <x v="29"/>
    <n v="0"/>
  </r>
  <r>
    <n v="4960"/>
    <s v="CA-2013-166226"/>
    <x v="0"/>
    <d v="2013-11-19T00:00:00"/>
    <d v="2013-11-23T00:00:00"/>
    <x v="1"/>
    <s v="TC-21535"/>
    <x v="426"/>
    <x v="2"/>
    <s v="United States"/>
    <s v="Los Angeles"/>
    <x v="1"/>
    <n v="90008"/>
    <x v="1"/>
    <s v="TEC-PH-10003357"/>
    <x v="2"/>
    <s v="Phones"/>
    <x v="1062"/>
    <n v="61.192"/>
    <n v="1"/>
    <n v="0.2"/>
    <n v="6.1192000000000011"/>
    <s v="Nov"/>
    <x v="0"/>
    <n v="1"/>
  </r>
  <r>
    <n v="4961"/>
    <s v="CA-2013-166226"/>
    <x v="0"/>
    <d v="2013-11-19T00:00:00"/>
    <d v="2013-11-23T00:00:00"/>
    <x v="1"/>
    <s v="TC-21535"/>
    <x v="426"/>
    <x v="2"/>
    <s v="United States"/>
    <s v="Los Angeles"/>
    <x v="1"/>
    <n v="90008"/>
    <x v="1"/>
    <s v="OFF-AP-10002867"/>
    <x v="1"/>
    <s v="Appliances"/>
    <x v="1505"/>
    <n v="67.84"/>
    <n v="1"/>
    <n v="0"/>
    <n v="18.316800000000001"/>
    <s v="Nov"/>
    <x v="0"/>
    <n v="0"/>
  </r>
  <r>
    <n v="4962"/>
    <s v="CA-2011-156587"/>
    <x v="2"/>
    <d v="2011-03-07T00:00:00"/>
    <d v="2011-03-08T00:00:00"/>
    <x v="2"/>
    <s v="AB-10015"/>
    <x v="755"/>
    <x v="0"/>
    <s v="United States"/>
    <s v="Seattle"/>
    <x v="4"/>
    <n v="98103"/>
    <x v="1"/>
    <s v="FUR-CH-10004477"/>
    <x v="0"/>
    <s v="Chairs"/>
    <x v="211"/>
    <n v="48.712000000000003"/>
    <n v="1"/>
    <n v="0.2"/>
    <n v="5.4800999999999966"/>
    <s v="Mar"/>
    <x v="34"/>
    <n v="1"/>
  </r>
  <r>
    <n v="4963"/>
    <s v="CA-2011-156587"/>
    <x v="2"/>
    <d v="2011-03-07T00:00:00"/>
    <d v="2011-03-08T00:00:00"/>
    <x v="2"/>
    <s v="AB-10015"/>
    <x v="755"/>
    <x v="0"/>
    <s v="United States"/>
    <s v="Seattle"/>
    <x v="4"/>
    <n v="98103"/>
    <x v="1"/>
    <s v="OFF-AR-10001427"/>
    <x v="1"/>
    <s v="Art"/>
    <x v="248"/>
    <n v="17.940000000000001"/>
    <n v="3"/>
    <n v="0"/>
    <n v="4.6644000000000005"/>
    <s v="Mar"/>
    <x v="34"/>
    <n v="0"/>
  </r>
  <r>
    <n v="4964"/>
    <s v="CA-2011-156587"/>
    <x v="2"/>
    <d v="2011-03-07T00:00:00"/>
    <d v="2011-03-08T00:00:00"/>
    <x v="2"/>
    <s v="AB-10015"/>
    <x v="755"/>
    <x v="0"/>
    <s v="United States"/>
    <s v="Seattle"/>
    <x v="4"/>
    <n v="98103"/>
    <x v="1"/>
    <s v="OFF-ST-10002344"/>
    <x v="1"/>
    <s v="Storage"/>
    <x v="856"/>
    <n v="242.94"/>
    <n v="3"/>
    <n v="0"/>
    <n v="4.8588000000000164"/>
    <s v="Mar"/>
    <x v="34"/>
    <n v="0"/>
  </r>
  <r>
    <n v="4965"/>
    <s v="CA-2013-141180"/>
    <x v="0"/>
    <d v="2013-05-16T00:00:00"/>
    <d v="2013-05-20T00:00:00"/>
    <x v="0"/>
    <s v="DP-13000"/>
    <x v="24"/>
    <x v="0"/>
    <s v="United States"/>
    <s v="Fort Lauderdale"/>
    <x v="2"/>
    <n v="33311"/>
    <x v="0"/>
    <s v="OFF-BI-10000301"/>
    <x v="1"/>
    <s v="Binders"/>
    <x v="619"/>
    <n v="7.7640000000000011"/>
    <n v="4"/>
    <n v="0.7"/>
    <n v="-5.1760000000000002"/>
    <s v="May"/>
    <x v="35"/>
    <n v="1"/>
  </r>
  <r>
    <n v="4966"/>
    <s v="CA-2012-109708"/>
    <x v="1"/>
    <d v="2012-05-25T00:00:00"/>
    <d v="2012-05-28T00:00:00"/>
    <x v="0"/>
    <s v="CY-12745"/>
    <x v="388"/>
    <x v="1"/>
    <s v="United States"/>
    <s v="Columbia"/>
    <x v="18"/>
    <n v="38401"/>
    <x v="0"/>
    <s v="TEC-PH-10001944"/>
    <x v="2"/>
    <s v="Phones"/>
    <x v="1262"/>
    <n v="467.03999999999996"/>
    <n v="4"/>
    <n v="0.2"/>
    <n v="58.379999999999939"/>
    <s v="May"/>
    <x v="33"/>
    <n v="1"/>
  </r>
  <r>
    <n v="4967"/>
    <s v="CA-2012-122406"/>
    <x v="1"/>
    <d v="2012-08-02T00:00:00"/>
    <d v="2012-08-05T00:00:00"/>
    <x v="0"/>
    <s v="BE-11455"/>
    <x v="534"/>
    <x v="2"/>
    <s v="United States"/>
    <s v="Providence"/>
    <x v="34"/>
    <n v="2908"/>
    <x v="3"/>
    <s v="TEC-PH-10001527"/>
    <x v="2"/>
    <s v="Phones"/>
    <x v="1276"/>
    <n v="128.85000000000002"/>
    <n v="3"/>
    <n v="0"/>
    <n v="3.8654999999999973"/>
    <s v="Aug"/>
    <x v="37"/>
    <n v="1"/>
  </r>
  <r>
    <n v="4968"/>
    <s v="CA-2012-122406"/>
    <x v="1"/>
    <d v="2012-08-02T00:00:00"/>
    <d v="2012-08-05T00:00:00"/>
    <x v="0"/>
    <s v="BE-11455"/>
    <x v="534"/>
    <x v="2"/>
    <s v="United States"/>
    <s v="Providence"/>
    <x v="34"/>
    <n v="2908"/>
    <x v="3"/>
    <s v="OFF-PA-10001307"/>
    <x v="1"/>
    <s v="Paper"/>
    <x v="784"/>
    <n v="8.4"/>
    <n v="2"/>
    <n v="0"/>
    <n v="4.1159999999999997"/>
    <s v="Aug"/>
    <x v="37"/>
    <n v="0"/>
  </r>
  <r>
    <n v="4969"/>
    <s v="CA-2012-122406"/>
    <x v="1"/>
    <d v="2012-08-02T00:00:00"/>
    <d v="2012-08-05T00:00:00"/>
    <x v="0"/>
    <s v="BE-11455"/>
    <x v="534"/>
    <x v="2"/>
    <s v="United States"/>
    <s v="Providence"/>
    <x v="34"/>
    <n v="2908"/>
    <x v="3"/>
    <s v="TEC-AC-10004571"/>
    <x v="2"/>
    <s v="Accessories"/>
    <x v="404"/>
    <n v="199.98"/>
    <n v="2"/>
    <n v="0"/>
    <n v="83.991600000000005"/>
    <s v="Aug"/>
    <x v="37"/>
    <n v="0"/>
  </r>
  <r>
    <n v="4970"/>
    <s v="CA-2012-122406"/>
    <x v="1"/>
    <d v="2012-08-02T00:00:00"/>
    <d v="2012-08-05T00:00:00"/>
    <x v="0"/>
    <s v="BE-11455"/>
    <x v="534"/>
    <x v="2"/>
    <s v="United States"/>
    <s v="Providence"/>
    <x v="34"/>
    <n v="2908"/>
    <x v="3"/>
    <s v="FUR-CH-10001973"/>
    <x v="0"/>
    <s v="Chairs"/>
    <x v="896"/>
    <n v="110.98"/>
    <n v="1"/>
    <n v="0"/>
    <n v="15.537199999999999"/>
    <s v="Aug"/>
    <x v="37"/>
    <n v="0"/>
  </r>
  <r>
    <n v="4971"/>
    <s v="US-2013-153815"/>
    <x v="0"/>
    <d v="2013-11-07T00:00:00"/>
    <d v="2013-11-10T00:00:00"/>
    <x v="2"/>
    <s v="KL-16555"/>
    <x v="126"/>
    <x v="1"/>
    <s v="United States"/>
    <s v="Jacksonville"/>
    <x v="2"/>
    <n v="32216"/>
    <x v="0"/>
    <s v="FUR-CH-10000513"/>
    <x v="0"/>
    <s v="Chairs"/>
    <x v="70"/>
    <n v="207.98400000000004"/>
    <n v="2"/>
    <n v="0.2"/>
    <n v="-28.597800000000007"/>
    <s v="Nov"/>
    <x v="0"/>
    <n v="1"/>
  </r>
  <r>
    <n v="4972"/>
    <s v="US-2013-153815"/>
    <x v="0"/>
    <d v="2013-11-07T00:00:00"/>
    <d v="2013-11-10T00:00:00"/>
    <x v="2"/>
    <s v="KL-16555"/>
    <x v="126"/>
    <x v="1"/>
    <s v="United States"/>
    <s v="Jacksonville"/>
    <x v="2"/>
    <n v="32216"/>
    <x v="0"/>
    <s v="OFF-PA-10002421"/>
    <x v="1"/>
    <s v="Paper"/>
    <x v="1416"/>
    <n v="36.112000000000002"/>
    <n v="2"/>
    <n v="0.2"/>
    <n v="12.639200000000001"/>
    <s v="Nov"/>
    <x v="0"/>
    <n v="0"/>
  </r>
  <r>
    <n v="4973"/>
    <s v="US-2013-153815"/>
    <x v="0"/>
    <d v="2013-11-07T00:00:00"/>
    <d v="2013-11-10T00:00:00"/>
    <x v="2"/>
    <s v="KL-16555"/>
    <x v="126"/>
    <x v="1"/>
    <s v="United States"/>
    <s v="Jacksonville"/>
    <x v="2"/>
    <n v="32216"/>
    <x v="0"/>
    <s v="FUR-FU-10004090"/>
    <x v="0"/>
    <s v="Furnishings"/>
    <x v="636"/>
    <n v="35.568000000000005"/>
    <n v="2"/>
    <n v="0.2"/>
    <n v="5.7797999999999963"/>
    <s v="Nov"/>
    <x v="0"/>
    <n v="0"/>
  </r>
  <r>
    <n v="4974"/>
    <s v="US-2013-153815"/>
    <x v="0"/>
    <d v="2013-11-07T00:00:00"/>
    <d v="2013-11-10T00:00:00"/>
    <x v="2"/>
    <s v="KL-16555"/>
    <x v="126"/>
    <x v="1"/>
    <s v="United States"/>
    <s v="Jacksonville"/>
    <x v="2"/>
    <n v="32216"/>
    <x v="0"/>
    <s v="OFF-PA-10004071"/>
    <x v="1"/>
    <s v="Paper"/>
    <x v="412"/>
    <n v="88.768000000000001"/>
    <n v="2"/>
    <n v="0.2"/>
    <n v="31.068799999999996"/>
    <s v="Nov"/>
    <x v="0"/>
    <n v="0"/>
  </r>
  <r>
    <n v="4975"/>
    <s v="CA-2013-164896"/>
    <x v="0"/>
    <d v="2013-11-08T00:00:00"/>
    <d v="2013-11-13T00:00:00"/>
    <x v="1"/>
    <s v="PS-19045"/>
    <x v="390"/>
    <x v="2"/>
    <s v="United States"/>
    <s v="Oceanside"/>
    <x v="1"/>
    <n v="92054"/>
    <x v="1"/>
    <s v="OFF-PA-10002246"/>
    <x v="1"/>
    <s v="Paper"/>
    <x v="1386"/>
    <n v="12.9"/>
    <n v="2"/>
    <n v="0"/>
    <n v="6.3209999999999997"/>
    <s v="Nov"/>
    <x v="0"/>
    <n v="1"/>
  </r>
  <r>
    <n v="4976"/>
    <s v="CA-2012-142202"/>
    <x v="1"/>
    <d v="2012-09-18T00:00:00"/>
    <d v="2012-09-23T00:00:00"/>
    <x v="0"/>
    <s v="JR-16210"/>
    <x v="335"/>
    <x v="1"/>
    <s v="United States"/>
    <s v="Jacksonville"/>
    <x v="2"/>
    <n v="32216"/>
    <x v="0"/>
    <s v="TEC-AC-10003198"/>
    <x v="2"/>
    <s v="Accessories"/>
    <x v="761"/>
    <n v="717.12000000000012"/>
    <n v="9"/>
    <n v="0.2"/>
    <n v="152.38799999999992"/>
    <s v="Sep"/>
    <x v="11"/>
    <n v="1"/>
  </r>
  <r>
    <n v="4977"/>
    <s v="CA-2012-165050"/>
    <x v="1"/>
    <d v="2012-12-07T00:00:00"/>
    <d v="2012-12-09T00:00:00"/>
    <x v="2"/>
    <s v="AH-10210"/>
    <x v="117"/>
    <x v="0"/>
    <s v="United States"/>
    <s v="New York City"/>
    <x v="15"/>
    <n v="10024"/>
    <x v="3"/>
    <s v="OFF-BI-10001031"/>
    <x v="1"/>
    <s v="Binders"/>
    <x v="865"/>
    <n v="21.36"/>
    <n v="5"/>
    <n v="0.2"/>
    <n v="7.2089999999999996"/>
    <s v="Dec"/>
    <x v="14"/>
    <n v="1"/>
  </r>
  <r>
    <n v="4978"/>
    <s v="CA-2012-165050"/>
    <x v="1"/>
    <d v="2012-12-07T00:00:00"/>
    <d v="2012-12-09T00:00:00"/>
    <x v="2"/>
    <s v="AH-10210"/>
    <x v="117"/>
    <x v="0"/>
    <s v="United States"/>
    <s v="New York City"/>
    <x v="15"/>
    <n v="10024"/>
    <x v="3"/>
    <s v="OFF-BI-10003727"/>
    <x v="1"/>
    <s v="Binders"/>
    <x v="797"/>
    <n v="6.6879999999999997"/>
    <n v="2"/>
    <n v="0.2"/>
    <n v="2.3407999999999998"/>
    <s v="Dec"/>
    <x v="14"/>
    <n v="0"/>
  </r>
  <r>
    <n v="4979"/>
    <s v="CA-2012-165050"/>
    <x v="1"/>
    <d v="2012-12-07T00:00:00"/>
    <d v="2012-12-09T00:00:00"/>
    <x v="2"/>
    <s v="AH-10210"/>
    <x v="117"/>
    <x v="0"/>
    <s v="United States"/>
    <s v="New York City"/>
    <x v="15"/>
    <n v="10024"/>
    <x v="3"/>
    <s v="TEC-PH-10001336"/>
    <x v="2"/>
    <s v="Phones"/>
    <x v="941"/>
    <n v="773.94"/>
    <n v="6"/>
    <n v="0"/>
    <n v="224.4426"/>
    <s v="Dec"/>
    <x v="14"/>
    <n v="0"/>
  </r>
  <r>
    <n v="4980"/>
    <s v="US-2013-131114"/>
    <x v="0"/>
    <d v="2013-12-10T00:00:00"/>
    <d v="2013-12-14T00:00:00"/>
    <x v="0"/>
    <s v="RW-19630"/>
    <x v="338"/>
    <x v="1"/>
    <s v="United States"/>
    <s v="Chicago"/>
    <x v="10"/>
    <n v="60610"/>
    <x v="2"/>
    <s v="OFF-SU-10001664"/>
    <x v="1"/>
    <s v="Supplies"/>
    <x v="1232"/>
    <n v="20.568000000000001"/>
    <n v="3"/>
    <n v="0.2"/>
    <n v="1.5426000000000002"/>
    <s v="Dec"/>
    <x v="5"/>
    <n v="1"/>
  </r>
  <r>
    <n v="4981"/>
    <s v="US-2013-131114"/>
    <x v="0"/>
    <d v="2013-12-10T00:00:00"/>
    <d v="2013-12-14T00:00:00"/>
    <x v="0"/>
    <s v="RW-19630"/>
    <x v="338"/>
    <x v="1"/>
    <s v="United States"/>
    <s v="Chicago"/>
    <x v="10"/>
    <n v="60610"/>
    <x v="2"/>
    <s v="OFF-AP-10003971"/>
    <x v="1"/>
    <s v="Appliances"/>
    <x v="914"/>
    <n v="4.355999999999999"/>
    <n v="2"/>
    <n v="0.8"/>
    <n v="-11.761200000000002"/>
    <s v="Dec"/>
    <x v="5"/>
    <n v="0"/>
  </r>
  <r>
    <n v="4982"/>
    <s v="US-2013-131114"/>
    <x v="0"/>
    <d v="2013-12-10T00:00:00"/>
    <d v="2013-12-14T00:00:00"/>
    <x v="0"/>
    <s v="RW-19630"/>
    <x v="338"/>
    <x v="1"/>
    <s v="United States"/>
    <s v="Chicago"/>
    <x v="10"/>
    <n v="60610"/>
    <x v="2"/>
    <s v="TEC-AC-10000199"/>
    <x v="2"/>
    <s v="Accessories"/>
    <x v="1609"/>
    <n v="19.040000000000003"/>
    <n v="4"/>
    <n v="0.2"/>
    <n v="-1.4279999999999999"/>
    <s v="Dec"/>
    <x v="5"/>
    <n v="0"/>
  </r>
  <r>
    <n v="4983"/>
    <s v="CA-2011-160066"/>
    <x v="2"/>
    <d v="2011-11-16T00:00:00"/>
    <d v="2011-11-22T00:00:00"/>
    <x v="1"/>
    <s v="AH-10075"/>
    <x v="340"/>
    <x v="1"/>
    <s v="United States"/>
    <s v="Huntington Beach"/>
    <x v="1"/>
    <n v="92646"/>
    <x v="1"/>
    <s v="OFF-LA-10001045"/>
    <x v="1"/>
    <s v="Labels"/>
    <x v="701"/>
    <n v="5.22"/>
    <n v="2"/>
    <n v="0"/>
    <n v="2.4011999999999998"/>
    <s v="Nov"/>
    <x v="7"/>
    <n v="1"/>
  </r>
  <r>
    <n v="4984"/>
    <s v="CA-2013-109925"/>
    <x v="0"/>
    <d v="2013-11-07T00:00:00"/>
    <d v="2013-11-11T00:00:00"/>
    <x v="0"/>
    <s v="IM-15070"/>
    <x v="5"/>
    <x v="0"/>
    <s v="United States"/>
    <s v="San Diego"/>
    <x v="1"/>
    <n v="92105"/>
    <x v="1"/>
    <s v="OFF-ST-10003442"/>
    <x v="1"/>
    <s v="Storage"/>
    <x v="86"/>
    <n v="84.84"/>
    <n v="3"/>
    <n v="0"/>
    <n v="22.9068"/>
    <s v="Nov"/>
    <x v="0"/>
    <n v="1"/>
  </r>
  <r>
    <n v="4985"/>
    <s v="CA-2012-160696"/>
    <x v="1"/>
    <d v="2012-09-06T00:00:00"/>
    <d v="2012-09-10T00:00:00"/>
    <x v="1"/>
    <s v="CK-12760"/>
    <x v="316"/>
    <x v="1"/>
    <s v="United States"/>
    <s v="Nashville"/>
    <x v="18"/>
    <n v="37211"/>
    <x v="0"/>
    <s v="OFF-FA-10003059"/>
    <x v="1"/>
    <s v="Fasteners"/>
    <x v="794"/>
    <n v="7.2400000000000011"/>
    <n v="5"/>
    <n v="0.2"/>
    <n v="1.1764999999999992"/>
    <s v="Sep"/>
    <x v="11"/>
    <n v="1"/>
  </r>
  <r>
    <n v="4986"/>
    <s v="CA-2011-125171"/>
    <x v="2"/>
    <d v="2011-09-03T00:00:00"/>
    <d v="2011-09-03T00:00:00"/>
    <x v="3"/>
    <s v="AG-10390"/>
    <x v="369"/>
    <x v="0"/>
    <s v="United States"/>
    <s v="New York City"/>
    <x v="15"/>
    <n v="10009"/>
    <x v="3"/>
    <s v="OFF-LA-10001175"/>
    <x v="1"/>
    <s v="Labels"/>
    <x v="773"/>
    <n v="14.399999999999999"/>
    <n v="5"/>
    <n v="0"/>
    <n v="7.056"/>
    <s v="Sep"/>
    <x v="30"/>
    <n v="1"/>
  </r>
  <r>
    <n v="4987"/>
    <s v="CA-2013-149279"/>
    <x v="0"/>
    <d v="2013-04-25T00:00:00"/>
    <d v="2013-04-29T00:00:00"/>
    <x v="1"/>
    <s v="CL-12700"/>
    <x v="642"/>
    <x v="2"/>
    <s v="United States"/>
    <s v="Colorado Springs"/>
    <x v="22"/>
    <n v="80906"/>
    <x v="1"/>
    <s v="OFF-PA-10003441"/>
    <x v="1"/>
    <s v="Paper"/>
    <x v="485"/>
    <n v="15.552000000000003"/>
    <n v="3"/>
    <n v="0.2"/>
    <n v="5.4432"/>
    <s v="Apr"/>
    <x v="25"/>
    <n v="1"/>
  </r>
  <r>
    <n v="4988"/>
    <s v="CA-2013-149279"/>
    <x v="0"/>
    <d v="2013-04-25T00:00:00"/>
    <d v="2013-04-29T00:00:00"/>
    <x v="1"/>
    <s v="CL-12700"/>
    <x v="642"/>
    <x v="2"/>
    <s v="United States"/>
    <s v="Colorado Springs"/>
    <x v="22"/>
    <n v="80906"/>
    <x v="1"/>
    <s v="FUR-CH-10004287"/>
    <x v="0"/>
    <s v="Chairs"/>
    <x v="156"/>
    <n v="1325.76"/>
    <n v="6"/>
    <n v="0.2"/>
    <n v="149.14799999999991"/>
    <s v="Apr"/>
    <x v="25"/>
    <n v="0"/>
  </r>
  <r>
    <n v="4989"/>
    <s v="CA-2013-149279"/>
    <x v="0"/>
    <d v="2013-04-25T00:00:00"/>
    <d v="2013-04-29T00:00:00"/>
    <x v="1"/>
    <s v="CL-12700"/>
    <x v="642"/>
    <x v="2"/>
    <s v="United States"/>
    <s v="Colorado Springs"/>
    <x v="22"/>
    <n v="80906"/>
    <x v="1"/>
    <s v="OFF-BI-10004040"/>
    <x v="1"/>
    <s v="Binders"/>
    <x v="1478"/>
    <n v="3.1080000000000001"/>
    <n v="2"/>
    <n v="0.7"/>
    <n v="-2.1755999999999993"/>
    <s v="Apr"/>
    <x v="25"/>
    <n v="0"/>
  </r>
  <r>
    <n v="4990"/>
    <s v="CA-2014-107321"/>
    <x v="3"/>
    <d v="2014-09-01T00:00:00"/>
    <d v="2014-09-05T00:00:00"/>
    <x v="1"/>
    <s v="AW-10930"/>
    <x v="585"/>
    <x v="2"/>
    <s v="United States"/>
    <s v="San Francisco"/>
    <x v="1"/>
    <n v="94110"/>
    <x v="1"/>
    <s v="OFF-BI-10004022"/>
    <x v="1"/>
    <s v="Binders"/>
    <x v="748"/>
    <n v="6.6719999999999988"/>
    <n v="3"/>
    <n v="0.2"/>
    <n v="2.1683999999999997"/>
    <s v="Sep"/>
    <x v="15"/>
    <n v="1"/>
  </r>
  <r>
    <n v="4991"/>
    <s v="CA-2014-107321"/>
    <x v="3"/>
    <d v="2014-09-01T00:00:00"/>
    <d v="2014-09-05T00:00:00"/>
    <x v="1"/>
    <s v="AW-10930"/>
    <x v="585"/>
    <x v="2"/>
    <s v="United States"/>
    <s v="San Francisco"/>
    <x v="1"/>
    <n v="94110"/>
    <x v="1"/>
    <s v="TEC-PH-10002200"/>
    <x v="2"/>
    <s v="Phones"/>
    <x v="1471"/>
    <n v="689.40800000000002"/>
    <n v="4"/>
    <n v="0.2"/>
    <n v="77.558399999999978"/>
    <s v="Sep"/>
    <x v="15"/>
    <n v="0"/>
  </r>
  <r>
    <n v="4992"/>
    <s v="US-2014-122714"/>
    <x v="3"/>
    <d v="2014-12-08T00:00:00"/>
    <d v="2014-12-14T00:00:00"/>
    <x v="1"/>
    <s v="HG-14965"/>
    <x v="428"/>
    <x v="1"/>
    <s v="United States"/>
    <s v="Chicago"/>
    <x v="10"/>
    <n v="60653"/>
    <x v="2"/>
    <s v="OFF-BI-10001120"/>
    <x v="1"/>
    <s v="Binders"/>
    <x v="1606"/>
    <n v="1889.9899999999998"/>
    <n v="5"/>
    <n v="0.8"/>
    <n v="-2929.4845000000005"/>
    <s v="Dec"/>
    <x v="22"/>
    <n v="1"/>
  </r>
  <r>
    <n v="4993"/>
    <s v="CA-2012-153038"/>
    <x v="1"/>
    <d v="2012-12-18T00:00:00"/>
    <d v="2012-12-25T00:00:00"/>
    <x v="1"/>
    <s v="RB-19645"/>
    <x v="516"/>
    <x v="1"/>
    <s v="United States"/>
    <s v="Memphis"/>
    <x v="18"/>
    <n v="38109"/>
    <x v="0"/>
    <s v="OFF-EN-10000461"/>
    <x v="1"/>
    <s v="Envelopes"/>
    <x v="746"/>
    <n v="55.936000000000007"/>
    <n v="8"/>
    <n v="0.2"/>
    <n v="18.878399999999999"/>
    <s v="Dec"/>
    <x v="14"/>
    <n v="1"/>
  </r>
  <r>
    <n v="4994"/>
    <s v="CA-2012-153038"/>
    <x v="1"/>
    <d v="2012-12-18T00:00:00"/>
    <d v="2012-12-25T00:00:00"/>
    <x v="1"/>
    <s v="RB-19645"/>
    <x v="516"/>
    <x v="1"/>
    <s v="United States"/>
    <s v="Memphis"/>
    <x v="18"/>
    <n v="38109"/>
    <x v="0"/>
    <s v="OFF-LA-10004008"/>
    <x v="1"/>
    <s v="Labels"/>
    <x v="1214"/>
    <n v="18.431999999999999"/>
    <n v="8"/>
    <n v="0.2"/>
    <n v="5.9903999999999984"/>
    <s v="Dec"/>
    <x v="14"/>
    <n v="0"/>
  </r>
  <r>
    <n v="4995"/>
    <s v="CA-2012-153038"/>
    <x v="1"/>
    <d v="2012-12-18T00:00:00"/>
    <d v="2012-12-25T00:00:00"/>
    <x v="1"/>
    <s v="RB-19645"/>
    <x v="516"/>
    <x v="1"/>
    <s v="United States"/>
    <s v="Memphis"/>
    <x v="18"/>
    <n v="38109"/>
    <x v="0"/>
    <s v="FUR-FU-10000221"/>
    <x v="0"/>
    <s v="Furnishings"/>
    <x v="529"/>
    <n v="20.32"/>
    <n v="5"/>
    <n v="0.2"/>
    <n v="3.5559999999999992"/>
    <s v="Dec"/>
    <x v="14"/>
    <n v="0"/>
  </r>
  <r>
    <n v="4996"/>
    <s v="CA-2011-132227"/>
    <x v="2"/>
    <d v="2011-11-04T00:00:00"/>
    <d v="2011-11-10T00:00:00"/>
    <x v="1"/>
    <s v="SZ-20035"/>
    <x v="449"/>
    <x v="2"/>
    <s v="United States"/>
    <s v="New York City"/>
    <x v="15"/>
    <n v="10011"/>
    <x v="3"/>
    <s v="OFF-BI-10000962"/>
    <x v="1"/>
    <s v="Binders"/>
    <x v="1504"/>
    <n v="52.064"/>
    <n v="4"/>
    <n v="0.2"/>
    <n v="18.873199999999997"/>
    <s v="Nov"/>
    <x v="7"/>
    <n v="1"/>
  </r>
  <r>
    <n v="4997"/>
    <s v="CA-2014-155824"/>
    <x v="3"/>
    <d v="2014-03-11T00:00:00"/>
    <d v="2014-03-16T00:00:00"/>
    <x v="1"/>
    <s v="KS-16300"/>
    <x v="754"/>
    <x v="1"/>
    <s v="United States"/>
    <s v="Raleigh"/>
    <x v="3"/>
    <n v="27604"/>
    <x v="0"/>
    <s v="OFF-AP-10000390"/>
    <x v="1"/>
    <s v="Appliances"/>
    <x v="1691"/>
    <n v="48.783999999999999"/>
    <n v="1"/>
    <n v="0.2"/>
    <n v="3.6587999999999976"/>
    <s v="Mar"/>
    <x v="42"/>
    <n v="1"/>
  </r>
  <r>
    <n v="4998"/>
    <s v="CA-2014-155824"/>
    <x v="3"/>
    <d v="2014-03-11T00:00:00"/>
    <d v="2014-03-16T00:00:00"/>
    <x v="1"/>
    <s v="KS-16300"/>
    <x v="754"/>
    <x v="1"/>
    <s v="United States"/>
    <s v="Raleigh"/>
    <x v="3"/>
    <n v="27604"/>
    <x v="0"/>
    <s v="OFF-BI-10000014"/>
    <x v="1"/>
    <s v="Binders"/>
    <x v="628"/>
    <n v="13.092000000000002"/>
    <n v="4"/>
    <n v="0.7"/>
    <n v="-10.037199999999999"/>
    <s v="Mar"/>
    <x v="42"/>
    <n v="0"/>
  </r>
  <r>
    <n v="4999"/>
    <s v="CA-2013-129238"/>
    <x v="0"/>
    <d v="2013-01-31T00:00:00"/>
    <d v="2013-02-04T00:00:00"/>
    <x v="1"/>
    <s v="SC-20050"/>
    <x v="337"/>
    <x v="2"/>
    <s v="United States"/>
    <s v="Los Angeles"/>
    <x v="1"/>
    <n v="90045"/>
    <x v="1"/>
    <s v="TEC-PH-10004120"/>
    <x v="2"/>
    <s v="Phones"/>
    <x v="1525"/>
    <n v="109.59200000000001"/>
    <n v="1"/>
    <n v="0.2"/>
    <n v="8.2194000000000003"/>
    <s v="Jan"/>
    <x v="12"/>
    <n v="1"/>
  </r>
  <r>
    <n v="5000"/>
    <s v="CA-2013-129238"/>
    <x v="0"/>
    <d v="2013-01-31T00:00:00"/>
    <d v="2013-02-04T00:00:00"/>
    <x v="1"/>
    <s v="SC-20050"/>
    <x v="337"/>
    <x v="2"/>
    <s v="United States"/>
    <s v="Los Angeles"/>
    <x v="1"/>
    <n v="90045"/>
    <x v="1"/>
    <s v="OFF-PA-10002764"/>
    <x v="1"/>
    <s v="Paper"/>
    <x v="33"/>
    <n v="56.7"/>
    <n v="5"/>
    <n v="0"/>
    <n v="27.782999999999998"/>
    <s v="Jan"/>
    <x v="12"/>
    <n v="0"/>
  </r>
  <r>
    <n v="5001"/>
    <s v="CA-2014-159688"/>
    <x v="3"/>
    <d v="2014-05-08T00:00:00"/>
    <d v="2014-05-13T00:00:00"/>
    <x v="1"/>
    <s v="AB-10060"/>
    <x v="144"/>
    <x v="2"/>
    <s v="United States"/>
    <s v="Los Angeles"/>
    <x v="1"/>
    <n v="90004"/>
    <x v="1"/>
    <s v="TEC-AC-10000736"/>
    <x v="2"/>
    <s v="Accessories"/>
    <x v="1085"/>
    <n v="79.989999999999995"/>
    <n v="1"/>
    <n v="0"/>
    <n v="28.796399999999998"/>
    <s v="May"/>
    <x v="24"/>
    <n v="1"/>
  </r>
  <r>
    <n v="5002"/>
    <s v="CA-2013-136126"/>
    <x v="0"/>
    <d v="2013-05-25T00:00:00"/>
    <d v="2013-05-25T00:00:00"/>
    <x v="3"/>
    <s v="EH-14125"/>
    <x v="258"/>
    <x v="2"/>
    <s v="United States"/>
    <s v="Newport News"/>
    <x v="17"/>
    <n v="23602"/>
    <x v="0"/>
    <s v="OFF-SU-10000898"/>
    <x v="1"/>
    <s v="Supplies"/>
    <x v="1181"/>
    <n v="69.5"/>
    <n v="5"/>
    <n v="0"/>
    <n v="20.154999999999994"/>
    <s v="May"/>
    <x v="35"/>
    <n v="1"/>
  </r>
  <r>
    <n v="5003"/>
    <s v="CA-2013-136126"/>
    <x v="0"/>
    <d v="2013-05-25T00:00:00"/>
    <d v="2013-05-25T00:00:00"/>
    <x v="3"/>
    <s v="EH-14125"/>
    <x v="258"/>
    <x v="2"/>
    <s v="United States"/>
    <s v="Newport News"/>
    <x v="17"/>
    <n v="23602"/>
    <x v="0"/>
    <s v="OFF-PA-10004327"/>
    <x v="1"/>
    <s v="Paper"/>
    <x v="136"/>
    <n v="191.6"/>
    <n v="4"/>
    <n v="0"/>
    <n v="91.967999999999989"/>
    <s v="May"/>
    <x v="35"/>
    <n v="0"/>
  </r>
  <r>
    <n v="5004"/>
    <s v="CA-2013-155033"/>
    <x v="0"/>
    <d v="2013-10-08T00:00:00"/>
    <d v="2013-10-13T00:00:00"/>
    <x v="1"/>
    <s v="CC-12475"/>
    <x v="693"/>
    <x v="0"/>
    <s v="United States"/>
    <s v="Los Angeles"/>
    <x v="1"/>
    <n v="90032"/>
    <x v="1"/>
    <s v="OFF-PA-10000143"/>
    <x v="1"/>
    <s v="Paper"/>
    <x v="1692"/>
    <n v="10.56"/>
    <n v="2"/>
    <n v="0"/>
    <n v="5.0688000000000004"/>
    <s v="Oct"/>
    <x v="32"/>
    <n v="1"/>
  </r>
  <r>
    <n v="5005"/>
    <s v="CA-2011-156006"/>
    <x v="2"/>
    <d v="2011-04-30T00:00:00"/>
    <d v="2011-05-02T00:00:00"/>
    <x v="0"/>
    <s v="TM-21010"/>
    <x v="612"/>
    <x v="0"/>
    <s v="United States"/>
    <s v="Jackson"/>
    <x v="35"/>
    <n v="39212"/>
    <x v="0"/>
    <s v="TEC-AC-10002550"/>
    <x v="2"/>
    <s v="Accessories"/>
    <x v="1342"/>
    <n v="47.79"/>
    <n v="3"/>
    <n v="0"/>
    <n v="16.2486"/>
    <s v="Apr"/>
    <x v="41"/>
    <n v="1"/>
  </r>
  <r>
    <n v="5006"/>
    <s v="CA-2012-158659"/>
    <x v="1"/>
    <d v="2012-11-10T00:00:00"/>
    <d v="2012-11-14T00:00:00"/>
    <x v="0"/>
    <s v="SC-20695"/>
    <x v="281"/>
    <x v="1"/>
    <s v="United States"/>
    <s v="Richmond"/>
    <x v="14"/>
    <n v="47374"/>
    <x v="2"/>
    <s v="OFF-ST-10003306"/>
    <x v="1"/>
    <s v="Storage"/>
    <x v="380"/>
    <n v="714.30000000000007"/>
    <n v="5"/>
    <n v="0"/>
    <n v="207.14699999999993"/>
    <s v="Nov"/>
    <x v="6"/>
    <n v="1"/>
  </r>
  <r>
    <n v="5007"/>
    <s v="CA-2012-169796"/>
    <x v="1"/>
    <d v="2012-11-09T00:00:00"/>
    <d v="2012-11-14T00:00:00"/>
    <x v="1"/>
    <s v="Dp-13240"/>
    <x v="656"/>
    <x v="2"/>
    <s v="United States"/>
    <s v="New York City"/>
    <x v="15"/>
    <n v="10035"/>
    <x v="3"/>
    <s v="TEC-MA-10000045"/>
    <x v="2"/>
    <s v="Machines"/>
    <x v="1693"/>
    <n v="2321.9"/>
    <n v="2"/>
    <n v="0"/>
    <n v="1114.5119999999999"/>
    <s v="Nov"/>
    <x v="6"/>
    <n v="1"/>
  </r>
  <r>
    <n v="5008"/>
    <s v="CA-2012-169796"/>
    <x v="1"/>
    <d v="2012-11-09T00:00:00"/>
    <d v="2012-11-14T00:00:00"/>
    <x v="1"/>
    <s v="Dp-13240"/>
    <x v="656"/>
    <x v="2"/>
    <s v="United States"/>
    <s v="New York City"/>
    <x v="15"/>
    <n v="10035"/>
    <x v="3"/>
    <s v="OFF-ST-10001505"/>
    <x v="1"/>
    <s v="Storage"/>
    <x v="1174"/>
    <n v="17.940000000000001"/>
    <n v="3"/>
    <n v="0"/>
    <n v="3.0497999999999985"/>
    <s v="Nov"/>
    <x v="6"/>
    <n v="0"/>
  </r>
  <r>
    <n v="5009"/>
    <s v="CA-2012-102876"/>
    <x v="1"/>
    <d v="2012-09-07T00:00:00"/>
    <d v="2012-09-14T00:00:00"/>
    <x v="1"/>
    <s v="LR-17035"/>
    <x v="756"/>
    <x v="1"/>
    <s v="United States"/>
    <s v="Philadelphia"/>
    <x v="9"/>
    <n v="19134"/>
    <x v="3"/>
    <s v="OFF-BI-10004781"/>
    <x v="1"/>
    <s v="Binders"/>
    <x v="132"/>
    <n v="9.5220000000000002"/>
    <n v="1"/>
    <n v="0.7"/>
    <n v="-6.9827999999999975"/>
    <s v="Sep"/>
    <x v="11"/>
    <n v="1"/>
  </r>
  <r>
    <n v="5010"/>
    <s v="CA-2012-102876"/>
    <x v="1"/>
    <d v="2012-09-07T00:00:00"/>
    <d v="2012-09-14T00:00:00"/>
    <x v="1"/>
    <s v="LR-17035"/>
    <x v="756"/>
    <x v="1"/>
    <s v="United States"/>
    <s v="Philadelphia"/>
    <x v="9"/>
    <n v="19134"/>
    <x v="3"/>
    <s v="TEC-PH-10002680"/>
    <x v="2"/>
    <s v="Phones"/>
    <x v="415"/>
    <n v="791.96399999999994"/>
    <n v="6"/>
    <n v="0.4"/>
    <n v="-131.9940000000002"/>
    <s v="Sep"/>
    <x v="11"/>
    <n v="0"/>
  </r>
  <r>
    <n v="5011"/>
    <s v="CA-2012-102876"/>
    <x v="1"/>
    <d v="2012-09-07T00:00:00"/>
    <d v="2012-09-14T00:00:00"/>
    <x v="1"/>
    <s v="LR-17035"/>
    <x v="756"/>
    <x v="1"/>
    <s v="United States"/>
    <s v="Philadelphia"/>
    <x v="9"/>
    <n v="19134"/>
    <x v="3"/>
    <s v="OFF-BI-10000848"/>
    <x v="1"/>
    <s v="Binders"/>
    <x v="515"/>
    <n v="4.9230000000000009"/>
    <n v="3"/>
    <n v="0.7"/>
    <n v="-3.9383999999999997"/>
    <s v="Sep"/>
    <x v="11"/>
    <n v="0"/>
  </r>
  <r>
    <n v="5012"/>
    <s v="US-2014-139647"/>
    <x v="3"/>
    <d v="2014-05-12T00:00:00"/>
    <d v="2014-05-14T00:00:00"/>
    <x v="2"/>
    <s v="TS-21370"/>
    <x v="477"/>
    <x v="1"/>
    <s v="United States"/>
    <s v="Phoenix"/>
    <x v="16"/>
    <n v="85023"/>
    <x v="1"/>
    <s v="FUR-BO-10004467"/>
    <x v="0"/>
    <s v="Bookcases"/>
    <x v="883"/>
    <n v="209.97900000000001"/>
    <n v="7"/>
    <n v="0.7"/>
    <n v="-356.96429999999998"/>
    <s v="May"/>
    <x v="24"/>
    <n v="1"/>
  </r>
  <r>
    <n v="5013"/>
    <s v="US-2014-160465"/>
    <x v="3"/>
    <d v="2014-07-22T00:00:00"/>
    <d v="2014-07-27T00:00:00"/>
    <x v="1"/>
    <s v="SW-20350"/>
    <x v="680"/>
    <x v="2"/>
    <s v="United States"/>
    <s v="Cleveland"/>
    <x v="24"/>
    <n v="44105"/>
    <x v="3"/>
    <s v="OFF-BI-10001670"/>
    <x v="1"/>
    <s v="Binders"/>
    <x v="438"/>
    <n v="33.930000000000007"/>
    <n v="3"/>
    <n v="0.7"/>
    <n v="-22.619999999999997"/>
    <s v="Jul"/>
    <x v="10"/>
    <n v="1"/>
  </r>
  <r>
    <n v="5014"/>
    <s v="US-2014-160465"/>
    <x v="3"/>
    <d v="2014-07-22T00:00:00"/>
    <d v="2014-07-27T00:00:00"/>
    <x v="1"/>
    <s v="SW-20350"/>
    <x v="680"/>
    <x v="2"/>
    <s v="United States"/>
    <s v="Cleveland"/>
    <x v="24"/>
    <n v="44105"/>
    <x v="3"/>
    <s v="OFF-ST-10000136"/>
    <x v="1"/>
    <s v="Storage"/>
    <x v="1694"/>
    <n v="222.32000000000005"/>
    <n v="7"/>
    <n v="0.2"/>
    <n v="25.010999999999967"/>
    <s v="Jul"/>
    <x v="10"/>
    <n v="0"/>
  </r>
  <r>
    <n v="5015"/>
    <s v="US-2014-160465"/>
    <x v="3"/>
    <d v="2014-07-22T00:00:00"/>
    <d v="2014-07-27T00:00:00"/>
    <x v="1"/>
    <s v="SW-20350"/>
    <x v="680"/>
    <x v="2"/>
    <s v="United States"/>
    <s v="Cleveland"/>
    <x v="24"/>
    <n v="44105"/>
    <x v="3"/>
    <s v="TEC-PH-10004522"/>
    <x v="2"/>
    <s v="Phones"/>
    <x v="1695"/>
    <n v="210.56400000000002"/>
    <n v="6"/>
    <n v="0.4"/>
    <n v="-52.640999999999991"/>
    <s v="Jul"/>
    <x v="10"/>
    <n v="0"/>
  </r>
  <r>
    <n v="5016"/>
    <s v="CA-2011-153850"/>
    <x v="2"/>
    <d v="2011-11-24T00:00:00"/>
    <d v="2011-11-29T00:00:00"/>
    <x v="1"/>
    <s v="TH-21100"/>
    <x v="513"/>
    <x v="0"/>
    <s v="United States"/>
    <s v="Toledo"/>
    <x v="24"/>
    <n v="43615"/>
    <x v="3"/>
    <s v="FUR-FU-10002960"/>
    <x v="0"/>
    <s v="Furnishings"/>
    <x v="190"/>
    <n v="35.168000000000006"/>
    <n v="7"/>
    <n v="0.2"/>
    <n v="9.6712000000000025"/>
    <s v="Nov"/>
    <x v="7"/>
    <n v="1"/>
  </r>
  <r>
    <n v="5017"/>
    <s v="CA-2011-153850"/>
    <x v="2"/>
    <d v="2011-11-24T00:00:00"/>
    <d v="2011-11-29T00:00:00"/>
    <x v="1"/>
    <s v="TH-21100"/>
    <x v="513"/>
    <x v="0"/>
    <s v="United States"/>
    <s v="Toledo"/>
    <x v="24"/>
    <n v="43615"/>
    <x v="3"/>
    <s v="TEC-PH-10002584"/>
    <x v="2"/>
    <s v="Phones"/>
    <x v="1696"/>
    <n v="1502.376"/>
    <n v="4"/>
    <n v="0.4"/>
    <n v="-250.39600000000019"/>
    <s v="Nov"/>
    <x v="7"/>
    <n v="0"/>
  </r>
  <r>
    <n v="5018"/>
    <s v="CA-2011-127558"/>
    <x v="2"/>
    <d v="2011-11-15T00:00:00"/>
    <d v="2011-11-18T00:00:00"/>
    <x v="2"/>
    <s v="SS-20410"/>
    <x v="757"/>
    <x v="0"/>
    <s v="United States"/>
    <s v="Los Angeles"/>
    <x v="1"/>
    <n v="90008"/>
    <x v="1"/>
    <s v="FUR-FU-10002505"/>
    <x v="0"/>
    <s v="Furnishings"/>
    <x v="222"/>
    <n v="10.11"/>
    <n v="3"/>
    <n v="0"/>
    <n v="3.2351999999999994"/>
    <s v="Nov"/>
    <x v="7"/>
    <n v="1"/>
  </r>
  <r>
    <n v="5019"/>
    <s v="CA-2011-127558"/>
    <x v="2"/>
    <d v="2011-11-15T00:00:00"/>
    <d v="2011-11-18T00:00:00"/>
    <x v="2"/>
    <s v="SS-20410"/>
    <x v="757"/>
    <x v="0"/>
    <s v="United States"/>
    <s v="Los Angeles"/>
    <x v="1"/>
    <n v="90008"/>
    <x v="1"/>
    <s v="TEC-AC-10003832"/>
    <x v="2"/>
    <s v="Accessories"/>
    <x v="216"/>
    <n v="772.47"/>
    <n v="3"/>
    <n v="0"/>
    <n v="146.76929999999993"/>
    <s v="Nov"/>
    <x v="7"/>
    <n v="0"/>
  </r>
  <r>
    <n v="5020"/>
    <s v="CA-2011-127558"/>
    <x v="2"/>
    <d v="2011-11-15T00:00:00"/>
    <d v="2011-11-18T00:00:00"/>
    <x v="2"/>
    <s v="SS-20410"/>
    <x v="757"/>
    <x v="0"/>
    <s v="United States"/>
    <s v="Los Angeles"/>
    <x v="1"/>
    <n v="90008"/>
    <x v="1"/>
    <s v="OFF-SU-10002537"/>
    <x v="1"/>
    <s v="Supplies"/>
    <x v="676"/>
    <n v="20.46"/>
    <n v="2"/>
    <n v="0"/>
    <n v="5.3196000000000012"/>
    <s v="Nov"/>
    <x v="7"/>
    <n v="0"/>
  </r>
  <r>
    <n v="5021"/>
    <s v="CA-2014-136511"/>
    <x v="3"/>
    <d v="2014-03-24T00:00:00"/>
    <d v="2014-03-26T00:00:00"/>
    <x v="0"/>
    <s v="MZ-17515"/>
    <x v="89"/>
    <x v="1"/>
    <s v="United States"/>
    <s v="New York City"/>
    <x v="15"/>
    <n v="10011"/>
    <x v="3"/>
    <s v="OFF-SU-10003505"/>
    <x v="1"/>
    <s v="Supplies"/>
    <x v="408"/>
    <n v="347.58"/>
    <n v="3"/>
    <n v="0"/>
    <n v="17.378999999999976"/>
    <s v="Mar"/>
    <x v="42"/>
    <n v="1"/>
  </r>
  <r>
    <n v="5022"/>
    <s v="CA-2013-133795"/>
    <x v="0"/>
    <d v="2013-12-19T00:00:00"/>
    <d v="2013-12-25T00:00:00"/>
    <x v="1"/>
    <s v="JE-15475"/>
    <x v="188"/>
    <x v="0"/>
    <s v="United States"/>
    <s v="San Diego"/>
    <x v="1"/>
    <n v="92037"/>
    <x v="1"/>
    <s v="TEC-AC-10001465"/>
    <x v="2"/>
    <s v="Accessories"/>
    <x v="473"/>
    <n v="72.64"/>
    <n v="2"/>
    <n v="0"/>
    <n v="21.791999999999994"/>
    <s v="Dec"/>
    <x v="5"/>
    <n v="1"/>
  </r>
  <r>
    <n v="5023"/>
    <s v="CA-2013-133795"/>
    <x v="0"/>
    <d v="2013-12-19T00:00:00"/>
    <d v="2013-12-25T00:00:00"/>
    <x v="1"/>
    <s v="JE-15475"/>
    <x v="188"/>
    <x v="0"/>
    <s v="United States"/>
    <s v="San Diego"/>
    <x v="1"/>
    <n v="92037"/>
    <x v="1"/>
    <s v="TEC-AC-10003832"/>
    <x v="2"/>
    <s v="Accessories"/>
    <x v="216"/>
    <n v="772.47"/>
    <n v="3"/>
    <n v="0"/>
    <n v="146.76929999999993"/>
    <s v="Dec"/>
    <x v="5"/>
    <n v="0"/>
  </r>
  <r>
    <n v="5024"/>
    <s v="CA-2013-133795"/>
    <x v="0"/>
    <d v="2013-12-19T00:00:00"/>
    <d v="2013-12-25T00:00:00"/>
    <x v="1"/>
    <s v="JE-15475"/>
    <x v="188"/>
    <x v="0"/>
    <s v="United States"/>
    <s v="San Diego"/>
    <x v="1"/>
    <n v="92037"/>
    <x v="1"/>
    <s v="FUR-FU-10003731"/>
    <x v="0"/>
    <s v="Furnishings"/>
    <x v="1593"/>
    <n v="39.92"/>
    <n v="4"/>
    <n v="0"/>
    <n v="11.177600000000002"/>
    <s v="Dec"/>
    <x v="5"/>
    <n v="0"/>
  </r>
  <r>
    <n v="5025"/>
    <s v="US-2014-130953"/>
    <x v="3"/>
    <d v="2014-07-30T00:00:00"/>
    <d v="2014-08-04T00:00:00"/>
    <x v="1"/>
    <s v="RF-19735"/>
    <x v="288"/>
    <x v="0"/>
    <s v="United States"/>
    <s v="Oklahoma City"/>
    <x v="26"/>
    <n v="73120"/>
    <x v="2"/>
    <s v="OFF-BI-10004828"/>
    <x v="1"/>
    <s v="Binders"/>
    <x v="1578"/>
    <n v="33.479999999999997"/>
    <n v="2"/>
    <n v="0"/>
    <n v="16.405199999999997"/>
    <s v="Jul"/>
    <x v="10"/>
    <n v="1"/>
  </r>
  <r>
    <n v="5026"/>
    <s v="US-2014-130953"/>
    <x v="3"/>
    <d v="2014-07-30T00:00:00"/>
    <d v="2014-08-04T00:00:00"/>
    <x v="1"/>
    <s v="RF-19735"/>
    <x v="288"/>
    <x v="0"/>
    <s v="United States"/>
    <s v="Oklahoma City"/>
    <x v="26"/>
    <n v="73120"/>
    <x v="2"/>
    <s v="TEC-PH-10003012"/>
    <x v="2"/>
    <s v="Phones"/>
    <x v="344"/>
    <n v="461.97"/>
    <n v="3"/>
    <n v="0"/>
    <n v="133.97129999999996"/>
    <s v="Jul"/>
    <x v="10"/>
    <n v="0"/>
  </r>
  <r>
    <n v="5027"/>
    <s v="US-2014-130953"/>
    <x v="3"/>
    <d v="2014-07-30T00:00:00"/>
    <d v="2014-08-04T00:00:00"/>
    <x v="1"/>
    <s v="RF-19735"/>
    <x v="288"/>
    <x v="0"/>
    <s v="United States"/>
    <s v="Oklahoma City"/>
    <x v="26"/>
    <n v="73120"/>
    <x v="2"/>
    <s v="OFF-AP-10002311"/>
    <x v="1"/>
    <s v="Appliances"/>
    <x v="14"/>
    <n v="137.62"/>
    <n v="2"/>
    <n v="0"/>
    <n v="60.552800000000005"/>
    <s v="Jul"/>
    <x v="10"/>
    <n v="0"/>
  </r>
  <r>
    <n v="5028"/>
    <s v="US-2014-130953"/>
    <x v="3"/>
    <d v="2014-07-30T00:00:00"/>
    <d v="2014-08-04T00:00:00"/>
    <x v="1"/>
    <s v="RF-19735"/>
    <x v="288"/>
    <x v="0"/>
    <s v="United States"/>
    <s v="Oklahoma City"/>
    <x v="26"/>
    <n v="73120"/>
    <x v="2"/>
    <s v="FUR-CH-10004626"/>
    <x v="0"/>
    <s v="Chairs"/>
    <x v="1697"/>
    <n v="302.67"/>
    <n v="3"/>
    <n v="0"/>
    <n v="72.640799999999999"/>
    <s v="Jul"/>
    <x v="10"/>
    <n v="0"/>
  </r>
  <r>
    <n v="5029"/>
    <s v="CA-2011-151792"/>
    <x v="2"/>
    <d v="2011-09-02T00:00:00"/>
    <d v="2011-09-07T00:00:00"/>
    <x v="0"/>
    <s v="CV-12295"/>
    <x v="610"/>
    <x v="0"/>
    <s v="United States"/>
    <s v="Chicago"/>
    <x v="10"/>
    <n v="60653"/>
    <x v="2"/>
    <s v="TEC-AC-10001606"/>
    <x v="2"/>
    <s v="Accessories"/>
    <x v="585"/>
    <n v="239.976"/>
    <n v="3"/>
    <n v="0.2"/>
    <n v="53.994600000000005"/>
    <s v="Sep"/>
    <x v="30"/>
    <n v="1"/>
  </r>
  <r>
    <n v="5030"/>
    <s v="CA-2014-139304"/>
    <x v="3"/>
    <d v="2014-01-30T00:00:00"/>
    <d v="2014-02-03T00:00:00"/>
    <x v="1"/>
    <s v="VG-21790"/>
    <x v="364"/>
    <x v="0"/>
    <s v="United States"/>
    <s v="San Francisco"/>
    <x v="1"/>
    <n v="94109"/>
    <x v="1"/>
    <s v="OFF-AR-10001216"/>
    <x v="1"/>
    <s v="Art"/>
    <x v="1455"/>
    <n v="8.34"/>
    <n v="3"/>
    <n v="0"/>
    <n v="2.1683999999999997"/>
    <s v="Jan"/>
    <x v="44"/>
    <n v="1"/>
  </r>
  <r>
    <n v="5031"/>
    <s v="CA-2014-139304"/>
    <x v="3"/>
    <d v="2014-01-30T00:00:00"/>
    <d v="2014-02-03T00:00:00"/>
    <x v="1"/>
    <s v="VG-21790"/>
    <x v="364"/>
    <x v="0"/>
    <s v="United States"/>
    <s v="San Francisco"/>
    <x v="1"/>
    <n v="94109"/>
    <x v="1"/>
    <s v="OFF-SU-10001664"/>
    <x v="1"/>
    <s v="Supplies"/>
    <x v="1232"/>
    <n v="8.57"/>
    <n v="1"/>
    <n v="0"/>
    <n v="2.2282000000000002"/>
    <s v="Jan"/>
    <x v="44"/>
    <n v="0"/>
  </r>
  <r>
    <n v="5032"/>
    <s v="CA-2014-139304"/>
    <x v="3"/>
    <d v="2014-01-30T00:00:00"/>
    <d v="2014-02-03T00:00:00"/>
    <x v="1"/>
    <s v="VG-21790"/>
    <x v="364"/>
    <x v="0"/>
    <s v="United States"/>
    <s v="San Francisco"/>
    <x v="1"/>
    <n v="94109"/>
    <x v="1"/>
    <s v="OFF-BI-10002498"/>
    <x v="1"/>
    <s v="Binders"/>
    <x v="435"/>
    <n v="119.61600000000001"/>
    <n v="8"/>
    <n v="0.2"/>
    <n v="40.370399999999997"/>
    <s v="Jan"/>
    <x v="44"/>
    <n v="0"/>
  </r>
  <r>
    <n v="5033"/>
    <s v="CA-2013-155166"/>
    <x v="0"/>
    <d v="2013-12-27T00:00:00"/>
    <d v="2014-01-03T00:00:00"/>
    <x v="1"/>
    <s v="BB-11545"/>
    <x v="179"/>
    <x v="1"/>
    <s v="United States"/>
    <s v="Vineland"/>
    <x v="30"/>
    <n v="8360"/>
    <x v="3"/>
    <s v="FUR-CH-10003968"/>
    <x v="0"/>
    <s v="Chairs"/>
    <x v="56"/>
    <n v="212.94"/>
    <n v="3"/>
    <n v="0"/>
    <n v="25.552800000000005"/>
    <s v="Dec"/>
    <x v="5"/>
    <n v="1"/>
  </r>
  <r>
    <n v="5034"/>
    <s v="CA-2013-155166"/>
    <x v="0"/>
    <d v="2013-12-27T00:00:00"/>
    <d v="2014-01-03T00:00:00"/>
    <x v="1"/>
    <s v="BB-11545"/>
    <x v="179"/>
    <x v="1"/>
    <s v="United States"/>
    <s v="Vineland"/>
    <x v="30"/>
    <n v="8360"/>
    <x v="3"/>
    <s v="OFF-AP-10002765"/>
    <x v="1"/>
    <s v="Appliances"/>
    <x v="1252"/>
    <n v="26.49"/>
    <n v="1"/>
    <n v="0"/>
    <n v="7.4172000000000011"/>
    <s v="Dec"/>
    <x v="5"/>
    <n v="0"/>
  </r>
  <r>
    <n v="5035"/>
    <s v="CA-2012-103954"/>
    <x v="1"/>
    <d v="2012-08-09T00:00:00"/>
    <d v="2012-08-13T00:00:00"/>
    <x v="0"/>
    <s v="HR-14770"/>
    <x v="367"/>
    <x v="2"/>
    <s v="United States"/>
    <s v="Milwaukee"/>
    <x v="6"/>
    <n v="53209"/>
    <x v="2"/>
    <s v="FUR-BO-10004690"/>
    <x v="0"/>
    <s v="Bookcases"/>
    <x v="1636"/>
    <n v="687.4"/>
    <n v="5"/>
    <n v="0"/>
    <n v="48.117999999999981"/>
    <s v="Aug"/>
    <x v="37"/>
    <n v="1"/>
  </r>
  <r>
    <n v="5036"/>
    <s v="CA-2011-169803"/>
    <x v="2"/>
    <d v="2011-04-06T00:00:00"/>
    <d v="2011-04-12T00:00:00"/>
    <x v="1"/>
    <s v="SC-20260"/>
    <x v="609"/>
    <x v="1"/>
    <s v="United States"/>
    <s v="Seattle"/>
    <x v="4"/>
    <n v="98115"/>
    <x v="1"/>
    <s v="FUR-TA-10000688"/>
    <x v="0"/>
    <s v="Tables"/>
    <x v="556"/>
    <n v="653.54999999999995"/>
    <n v="3"/>
    <n v="0"/>
    <n v="111.10349999999994"/>
    <s v="Apr"/>
    <x v="41"/>
    <n v="1"/>
  </r>
  <r>
    <n v="5037"/>
    <s v="CA-2011-169803"/>
    <x v="2"/>
    <d v="2011-04-06T00:00:00"/>
    <d v="2011-04-12T00:00:00"/>
    <x v="1"/>
    <s v="SC-20260"/>
    <x v="609"/>
    <x v="1"/>
    <s v="United States"/>
    <s v="Seattle"/>
    <x v="4"/>
    <n v="98115"/>
    <x v="1"/>
    <s v="TEC-AC-10003441"/>
    <x v="2"/>
    <s v="Accessories"/>
    <x v="652"/>
    <n v="33.9"/>
    <n v="2"/>
    <n v="0"/>
    <n v="2.0339999999999989"/>
    <s v="Apr"/>
    <x v="41"/>
    <n v="0"/>
  </r>
  <r>
    <n v="5038"/>
    <s v="CA-2014-141719"/>
    <x v="3"/>
    <d v="2014-11-18T00:00:00"/>
    <d v="2014-11-22T00:00:00"/>
    <x v="0"/>
    <s v="EG-13900"/>
    <x v="283"/>
    <x v="0"/>
    <s v="United States"/>
    <s v="Naperville"/>
    <x v="10"/>
    <n v="60540"/>
    <x v="2"/>
    <s v="TEC-AC-10003610"/>
    <x v="2"/>
    <s v="Accessories"/>
    <x v="598"/>
    <n v="239.96000000000004"/>
    <n v="5"/>
    <n v="0.2"/>
    <n v="83.98599999999999"/>
    <s v="Nov"/>
    <x v="23"/>
    <n v="1"/>
  </r>
  <r>
    <n v="5039"/>
    <s v="CA-2012-136469"/>
    <x v="1"/>
    <d v="2012-07-11T00:00:00"/>
    <d v="2012-07-12T00:00:00"/>
    <x v="2"/>
    <s v="TS-21370"/>
    <x v="477"/>
    <x v="1"/>
    <s v="United States"/>
    <s v="Wilmington"/>
    <x v="13"/>
    <n v="19805"/>
    <x v="3"/>
    <s v="FUR-TA-10001520"/>
    <x v="0"/>
    <s v="Tables"/>
    <x v="711"/>
    <n v="199.83600000000001"/>
    <n v="4"/>
    <n v="0.3"/>
    <n v="-37.112400000000036"/>
    <s v="Jul"/>
    <x v="38"/>
    <n v="1"/>
  </r>
  <r>
    <n v="5040"/>
    <s v="CA-2012-136469"/>
    <x v="1"/>
    <d v="2012-07-11T00:00:00"/>
    <d v="2012-07-12T00:00:00"/>
    <x v="2"/>
    <s v="TS-21370"/>
    <x v="477"/>
    <x v="1"/>
    <s v="United States"/>
    <s v="Wilmington"/>
    <x v="13"/>
    <n v="19805"/>
    <x v="3"/>
    <s v="TEC-PH-10001817"/>
    <x v="2"/>
    <s v="Phones"/>
    <x v="1097"/>
    <n v="716"/>
    <n v="2"/>
    <n v="0"/>
    <n v="193.32000000000005"/>
    <s v="Jul"/>
    <x v="38"/>
    <n v="0"/>
  </r>
  <r>
    <n v="5041"/>
    <s v="CA-2012-136469"/>
    <x v="1"/>
    <d v="2012-07-11T00:00:00"/>
    <d v="2012-07-12T00:00:00"/>
    <x v="2"/>
    <s v="TS-21370"/>
    <x v="477"/>
    <x v="1"/>
    <s v="United States"/>
    <s v="Wilmington"/>
    <x v="13"/>
    <n v="19805"/>
    <x v="3"/>
    <s v="OFF-BI-10004492"/>
    <x v="1"/>
    <s v="Binders"/>
    <x v="347"/>
    <n v="221.06"/>
    <n v="7"/>
    <n v="0"/>
    <n v="103.89819999999997"/>
    <s v="Jul"/>
    <x v="38"/>
    <n v="0"/>
  </r>
  <r>
    <n v="5042"/>
    <s v="CA-2013-158694"/>
    <x v="0"/>
    <d v="2013-11-11T00:00:00"/>
    <d v="2013-11-14T00:00:00"/>
    <x v="0"/>
    <s v="AI-10855"/>
    <x v="482"/>
    <x v="0"/>
    <s v="United States"/>
    <s v="Los Angeles"/>
    <x v="1"/>
    <n v="90036"/>
    <x v="1"/>
    <s v="OFF-PA-10002421"/>
    <x v="1"/>
    <s v="Paper"/>
    <x v="1416"/>
    <n v="67.710000000000008"/>
    <n v="3"/>
    <n v="0"/>
    <n v="32.500799999999998"/>
    <s v="Nov"/>
    <x v="0"/>
    <n v="1"/>
  </r>
  <r>
    <n v="5043"/>
    <s v="CA-2013-158694"/>
    <x v="0"/>
    <d v="2013-11-11T00:00:00"/>
    <d v="2013-11-14T00:00:00"/>
    <x v="0"/>
    <s v="AI-10855"/>
    <x v="482"/>
    <x v="0"/>
    <s v="United States"/>
    <s v="Los Angeles"/>
    <x v="1"/>
    <n v="90036"/>
    <x v="1"/>
    <s v="OFF-AP-10000055"/>
    <x v="1"/>
    <s v="Appliances"/>
    <x v="781"/>
    <n v="129.91999999999999"/>
    <n v="4"/>
    <n v="0"/>
    <n v="38.975999999999985"/>
    <s v="Nov"/>
    <x v="0"/>
    <n v="0"/>
  </r>
  <r>
    <n v="5044"/>
    <s v="CA-2013-158694"/>
    <x v="0"/>
    <d v="2013-11-11T00:00:00"/>
    <d v="2013-11-14T00:00:00"/>
    <x v="0"/>
    <s v="AI-10855"/>
    <x v="482"/>
    <x v="0"/>
    <s v="United States"/>
    <s v="Los Angeles"/>
    <x v="1"/>
    <n v="90036"/>
    <x v="1"/>
    <s v="FUR-FU-10000965"/>
    <x v="0"/>
    <s v="Furnishings"/>
    <x v="682"/>
    <n v="467.46"/>
    <n v="9"/>
    <n v="0"/>
    <n v="191.65860000000001"/>
    <s v="Nov"/>
    <x v="0"/>
    <n v="0"/>
  </r>
  <r>
    <n v="5045"/>
    <s v="CA-2013-158694"/>
    <x v="0"/>
    <d v="2013-11-11T00:00:00"/>
    <d v="2013-11-14T00:00:00"/>
    <x v="0"/>
    <s v="AI-10855"/>
    <x v="482"/>
    <x v="0"/>
    <s v="United States"/>
    <s v="Los Angeles"/>
    <x v="1"/>
    <n v="90036"/>
    <x v="1"/>
    <s v="OFF-PA-10001363"/>
    <x v="1"/>
    <s v="Paper"/>
    <x v="1616"/>
    <n v="61.4"/>
    <n v="5"/>
    <n v="0"/>
    <n v="28.857999999999997"/>
    <s v="Nov"/>
    <x v="0"/>
    <n v="0"/>
  </r>
  <r>
    <n v="5046"/>
    <s v="CA-2013-158694"/>
    <x v="0"/>
    <d v="2013-11-11T00:00:00"/>
    <d v="2013-11-14T00:00:00"/>
    <x v="0"/>
    <s v="AI-10855"/>
    <x v="482"/>
    <x v="0"/>
    <s v="United States"/>
    <s v="Los Angeles"/>
    <x v="1"/>
    <n v="90036"/>
    <x v="1"/>
    <s v="OFF-ST-10001496"/>
    <x v="1"/>
    <s v="Storage"/>
    <x v="726"/>
    <n v="720.76"/>
    <n v="4"/>
    <n v="0"/>
    <n v="187.39760000000001"/>
    <s v="Nov"/>
    <x v="0"/>
    <n v="0"/>
  </r>
  <r>
    <n v="5047"/>
    <s v="CA-2013-158694"/>
    <x v="0"/>
    <d v="2013-11-11T00:00:00"/>
    <d v="2013-11-14T00:00:00"/>
    <x v="0"/>
    <s v="AI-10855"/>
    <x v="482"/>
    <x v="0"/>
    <s v="United States"/>
    <s v="Los Angeles"/>
    <x v="1"/>
    <n v="90036"/>
    <x v="1"/>
    <s v="OFF-BI-10004656"/>
    <x v="1"/>
    <s v="Binders"/>
    <x v="855"/>
    <n v="5.1840000000000011"/>
    <n v="3"/>
    <n v="0.2"/>
    <n v="1.8143999999999996"/>
    <s v="Nov"/>
    <x v="0"/>
    <n v="0"/>
  </r>
  <r>
    <n v="5048"/>
    <s v="CA-2013-158694"/>
    <x v="0"/>
    <d v="2013-11-11T00:00:00"/>
    <d v="2013-11-14T00:00:00"/>
    <x v="0"/>
    <s v="AI-10855"/>
    <x v="482"/>
    <x v="0"/>
    <s v="United States"/>
    <s v="Los Angeles"/>
    <x v="1"/>
    <n v="90036"/>
    <x v="1"/>
    <s v="OFF-AR-10001227"/>
    <x v="1"/>
    <s v="Art"/>
    <x v="1611"/>
    <n v="14.7"/>
    <n v="5"/>
    <n v="0"/>
    <n v="3.9690000000000003"/>
    <s v="Nov"/>
    <x v="0"/>
    <n v="0"/>
  </r>
  <r>
    <n v="5049"/>
    <s v="US-2011-104759"/>
    <x v="2"/>
    <d v="2011-03-31T00:00:00"/>
    <d v="2011-04-04T00:00:00"/>
    <x v="1"/>
    <s v="DD-13570"/>
    <x v="732"/>
    <x v="0"/>
    <s v="United States"/>
    <s v="Chicago"/>
    <x v="10"/>
    <n v="60610"/>
    <x v="2"/>
    <s v="OFF-BI-10002071"/>
    <x v="1"/>
    <s v="Binders"/>
    <x v="692"/>
    <n v="8.1339999999999986"/>
    <n v="7"/>
    <n v="0.8"/>
    <n v="-13.827800000000003"/>
    <s v="Mar"/>
    <x v="34"/>
    <n v="1"/>
  </r>
  <r>
    <n v="5050"/>
    <s v="US-2011-104759"/>
    <x v="2"/>
    <d v="2011-03-31T00:00:00"/>
    <d v="2011-04-04T00:00:00"/>
    <x v="1"/>
    <s v="DD-13570"/>
    <x v="732"/>
    <x v="0"/>
    <s v="United States"/>
    <s v="Chicago"/>
    <x v="10"/>
    <n v="60610"/>
    <x v="2"/>
    <s v="TEC-AC-10004901"/>
    <x v="2"/>
    <s v="Accessories"/>
    <x v="642"/>
    <n v="79.984000000000009"/>
    <n v="2"/>
    <n v="0.2"/>
    <n v="13.997199999999999"/>
    <s v="Mar"/>
    <x v="34"/>
    <n v="0"/>
  </r>
  <r>
    <n v="5051"/>
    <s v="CA-2012-150511"/>
    <x v="1"/>
    <d v="2012-09-18T00:00:00"/>
    <d v="2012-09-24T00:00:00"/>
    <x v="1"/>
    <s v="AB-10060"/>
    <x v="144"/>
    <x v="2"/>
    <s v="United States"/>
    <s v="Des Moines"/>
    <x v="4"/>
    <n v="98198"/>
    <x v="1"/>
    <s v="OFF-PA-10001776"/>
    <x v="1"/>
    <s v="Paper"/>
    <x v="1263"/>
    <n v="18.54"/>
    <n v="2"/>
    <n v="0"/>
    <n v="8.7137999999999991"/>
    <s v="Sep"/>
    <x v="11"/>
    <n v="1"/>
  </r>
  <r>
    <n v="5052"/>
    <s v="CA-2012-134922"/>
    <x v="1"/>
    <d v="2012-11-07T00:00:00"/>
    <d v="2012-11-11T00:00:00"/>
    <x v="1"/>
    <s v="KB-16240"/>
    <x v="208"/>
    <x v="1"/>
    <s v="United States"/>
    <s v="Philadelphia"/>
    <x v="9"/>
    <n v="19140"/>
    <x v="3"/>
    <s v="OFF-EN-10000483"/>
    <x v="1"/>
    <s v="Envelopes"/>
    <x v="369"/>
    <n v="24.400000000000002"/>
    <n v="2"/>
    <n v="0.2"/>
    <n v="7.9299999999999971"/>
    <s v="Nov"/>
    <x v="6"/>
    <n v="1"/>
  </r>
  <r>
    <n v="5053"/>
    <s v="US-2014-120607"/>
    <x v="3"/>
    <d v="2014-05-20T00:00:00"/>
    <d v="2014-05-20T00:00:00"/>
    <x v="3"/>
    <s v="JC-15775"/>
    <x v="547"/>
    <x v="0"/>
    <s v="United States"/>
    <s v="Atlanta"/>
    <x v="32"/>
    <n v="30318"/>
    <x v="0"/>
    <s v="OFF-PA-10003129"/>
    <x v="1"/>
    <s v="Paper"/>
    <x v="1137"/>
    <n v="195.64"/>
    <n v="4"/>
    <n v="0"/>
    <n v="91.950799999999987"/>
    <s v="May"/>
    <x v="24"/>
    <n v="1"/>
  </r>
  <r>
    <n v="5054"/>
    <s v="CA-2012-141243"/>
    <x v="1"/>
    <d v="2012-01-03T00:00:00"/>
    <d v="2012-01-08T00:00:00"/>
    <x v="0"/>
    <s v="AH-10465"/>
    <x v="733"/>
    <x v="0"/>
    <s v="United States"/>
    <s v="Dallas"/>
    <x v="5"/>
    <n v="75217"/>
    <x v="2"/>
    <s v="TEC-AC-10003198"/>
    <x v="2"/>
    <s v="Accessories"/>
    <x v="761"/>
    <n v="398.40000000000003"/>
    <n v="5"/>
    <n v="0.2"/>
    <n v="84.659999999999982"/>
    <s v="Jan"/>
    <x v="26"/>
    <n v="1"/>
  </r>
  <r>
    <n v="5055"/>
    <s v="CA-2012-141243"/>
    <x v="1"/>
    <d v="2012-01-03T00:00:00"/>
    <d v="2012-01-08T00:00:00"/>
    <x v="0"/>
    <s v="AH-10465"/>
    <x v="733"/>
    <x v="0"/>
    <s v="United States"/>
    <s v="Dallas"/>
    <x v="5"/>
    <n v="75217"/>
    <x v="2"/>
    <s v="OFF-AR-10001246"/>
    <x v="1"/>
    <s v="Art"/>
    <x v="450"/>
    <n v="7.0559999999999992"/>
    <n v="3"/>
    <n v="0.2"/>
    <n v="0.79379999999999962"/>
    <s v="Jan"/>
    <x v="26"/>
    <n v="0"/>
  </r>
  <r>
    <n v="5056"/>
    <s v="CA-2012-141243"/>
    <x v="1"/>
    <d v="2012-01-03T00:00:00"/>
    <d v="2012-01-08T00:00:00"/>
    <x v="0"/>
    <s v="AH-10465"/>
    <x v="733"/>
    <x v="0"/>
    <s v="United States"/>
    <s v="Dallas"/>
    <x v="5"/>
    <n v="75217"/>
    <x v="2"/>
    <s v="FUR-BO-10003272"/>
    <x v="0"/>
    <s v="Bookcases"/>
    <x v="582"/>
    <n v="1352.3975999999998"/>
    <n v="9"/>
    <n v="0.32"/>
    <n v="-437.5404000000002"/>
    <s v="Jan"/>
    <x v="26"/>
    <n v="0"/>
  </r>
  <r>
    <n v="5057"/>
    <s v="CA-2012-162166"/>
    <x v="1"/>
    <d v="2012-09-08T00:00:00"/>
    <d v="2012-09-11T00:00:00"/>
    <x v="2"/>
    <s v="NM-18520"/>
    <x v="392"/>
    <x v="0"/>
    <s v="United States"/>
    <s v="Moreno Valley"/>
    <x v="1"/>
    <n v="92553"/>
    <x v="1"/>
    <s v="OFF-PA-10002606"/>
    <x v="1"/>
    <s v="Paper"/>
    <x v="1592"/>
    <n v="26.400000000000002"/>
    <n v="5"/>
    <n v="0"/>
    <n v="11.879999999999999"/>
    <s v="Sep"/>
    <x v="11"/>
    <n v="1"/>
  </r>
  <r>
    <n v="5058"/>
    <s v="CA-2012-162166"/>
    <x v="1"/>
    <d v="2012-09-08T00:00:00"/>
    <d v="2012-09-11T00:00:00"/>
    <x v="2"/>
    <s v="NM-18520"/>
    <x v="392"/>
    <x v="0"/>
    <s v="United States"/>
    <s v="Moreno Valley"/>
    <x v="1"/>
    <n v="92553"/>
    <x v="1"/>
    <s v="OFF-ST-10002486"/>
    <x v="1"/>
    <s v="Storage"/>
    <x v="693"/>
    <n v="41.88"/>
    <n v="6"/>
    <n v="0"/>
    <n v="0.83759999999999835"/>
    <s v="Sep"/>
    <x v="11"/>
    <n v="0"/>
  </r>
  <r>
    <n v="5059"/>
    <s v="CA-2013-120796"/>
    <x v="0"/>
    <d v="2013-04-04T00:00:00"/>
    <d v="2013-04-08T00:00:00"/>
    <x v="1"/>
    <s v="CS-11950"/>
    <x v="229"/>
    <x v="0"/>
    <s v="United States"/>
    <s v="Philadelphia"/>
    <x v="9"/>
    <n v="19140"/>
    <x v="3"/>
    <s v="OFF-BI-10004330"/>
    <x v="1"/>
    <s v="Binders"/>
    <x v="795"/>
    <n v="99.846000000000004"/>
    <n v="9"/>
    <n v="0.7"/>
    <n v="-83.204999999999984"/>
    <s v="Apr"/>
    <x v="25"/>
    <n v="1"/>
  </r>
  <r>
    <n v="5060"/>
    <s v="CA-2013-109722"/>
    <x v="0"/>
    <d v="2013-12-06T00:00:00"/>
    <d v="2013-12-08T00:00:00"/>
    <x v="0"/>
    <s v="TP-21130"/>
    <x v="236"/>
    <x v="0"/>
    <s v="United States"/>
    <s v="Georgetown"/>
    <x v="0"/>
    <n v="40324"/>
    <x v="0"/>
    <s v="TEC-PH-10000560"/>
    <x v="2"/>
    <s v="Phones"/>
    <x v="745"/>
    <n v="699.98"/>
    <n v="2"/>
    <n v="0"/>
    <n v="195.99440000000004"/>
    <s v="Dec"/>
    <x v="5"/>
    <n v="1"/>
  </r>
  <r>
    <n v="5061"/>
    <s v="CA-2013-109722"/>
    <x v="0"/>
    <d v="2013-12-06T00:00:00"/>
    <d v="2013-12-08T00:00:00"/>
    <x v="0"/>
    <s v="TP-21130"/>
    <x v="236"/>
    <x v="0"/>
    <s v="United States"/>
    <s v="Georgetown"/>
    <x v="0"/>
    <n v="40324"/>
    <x v="0"/>
    <s v="OFF-ST-10000060"/>
    <x v="1"/>
    <s v="Storage"/>
    <x v="387"/>
    <n v="584.82000000000005"/>
    <n v="9"/>
    <n v="0"/>
    <n v="70.178400000000025"/>
    <s v="Dec"/>
    <x v="5"/>
    <n v="0"/>
  </r>
  <r>
    <n v="5062"/>
    <s v="CA-2012-136798"/>
    <x v="1"/>
    <d v="2012-05-08T00:00:00"/>
    <d v="2012-05-12T00:00:00"/>
    <x v="1"/>
    <s v="DL-12925"/>
    <x v="351"/>
    <x v="0"/>
    <s v="United States"/>
    <s v="Minneapolis"/>
    <x v="11"/>
    <n v="55407"/>
    <x v="2"/>
    <s v="OFF-BI-10003684"/>
    <x v="1"/>
    <s v="Binders"/>
    <x v="707"/>
    <n v="43.98"/>
    <n v="2"/>
    <n v="0"/>
    <n v="21.99"/>
    <s v="May"/>
    <x v="33"/>
    <n v="1"/>
  </r>
  <r>
    <n v="5063"/>
    <s v="CA-2012-136798"/>
    <x v="1"/>
    <d v="2012-05-08T00:00:00"/>
    <d v="2012-05-12T00:00:00"/>
    <x v="1"/>
    <s v="DL-12925"/>
    <x v="351"/>
    <x v="0"/>
    <s v="United States"/>
    <s v="Minneapolis"/>
    <x v="11"/>
    <n v="55407"/>
    <x v="2"/>
    <s v="TEC-PH-10000441"/>
    <x v="2"/>
    <s v="Phones"/>
    <x v="1046"/>
    <n v="377.96999999999997"/>
    <n v="3"/>
    <n v="0"/>
    <n v="105.83160000000002"/>
    <s v="May"/>
    <x v="33"/>
    <n v="0"/>
  </r>
  <r>
    <n v="5064"/>
    <s v="CA-2012-136798"/>
    <x v="1"/>
    <d v="2012-05-08T00:00:00"/>
    <d v="2012-05-12T00:00:00"/>
    <x v="1"/>
    <s v="DL-12925"/>
    <x v="351"/>
    <x v="0"/>
    <s v="United States"/>
    <s v="Minneapolis"/>
    <x v="11"/>
    <n v="55407"/>
    <x v="2"/>
    <s v="FUR-FU-10000723"/>
    <x v="0"/>
    <s v="Furnishings"/>
    <x v="475"/>
    <n v="123.96000000000001"/>
    <n v="3"/>
    <n v="0"/>
    <n v="11.156400000000005"/>
    <s v="May"/>
    <x v="33"/>
    <n v="0"/>
  </r>
  <r>
    <n v="5065"/>
    <s v="CA-2014-122196"/>
    <x v="3"/>
    <d v="2014-09-23T00:00:00"/>
    <d v="2014-09-25T00:00:00"/>
    <x v="2"/>
    <s v="CA-12265"/>
    <x v="244"/>
    <x v="0"/>
    <s v="United States"/>
    <s v="Wilmington"/>
    <x v="13"/>
    <n v="19805"/>
    <x v="3"/>
    <s v="TEC-PH-10004977"/>
    <x v="2"/>
    <s v="Phones"/>
    <x v="34"/>
    <n v="391.98"/>
    <n v="2"/>
    <n v="0"/>
    <n v="113.67419999999998"/>
    <s v="Sep"/>
    <x v="15"/>
    <n v="1"/>
  </r>
  <r>
    <n v="5066"/>
    <s v="CA-2014-142090"/>
    <x v="3"/>
    <d v="2014-12-01T00:00:00"/>
    <d v="2014-12-08T00:00:00"/>
    <x v="1"/>
    <s v="SC-20380"/>
    <x v="618"/>
    <x v="0"/>
    <s v="United States"/>
    <s v="Burlington"/>
    <x v="3"/>
    <n v="27217"/>
    <x v="0"/>
    <s v="TEC-AC-10002001"/>
    <x v="2"/>
    <s v="Accessories"/>
    <x v="262"/>
    <n v="383.97600000000006"/>
    <n v="3"/>
    <n v="0.2"/>
    <n v="81.59490000000001"/>
    <s v="Dec"/>
    <x v="22"/>
    <n v="1"/>
  </r>
  <r>
    <n v="5067"/>
    <s v="CA-2014-142090"/>
    <x v="3"/>
    <d v="2014-12-01T00:00:00"/>
    <d v="2014-12-08T00:00:00"/>
    <x v="1"/>
    <s v="SC-20380"/>
    <x v="618"/>
    <x v="0"/>
    <s v="United States"/>
    <s v="Burlington"/>
    <x v="3"/>
    <n v="27217"/>
    <x v="0"/>
    <s v="FUR-TA-10001889"/>
    <x v="0"/>
    <s v="Tables"/>
    <x v="406"/>
    <n v="1781.6819999999998"/>
    <n v="7"/>
    <n v="0.4"/>
    <n v="-653.28340000000003"/>
    <s v="Dec"/>
    <x v="22"/>
    <n v="0"/>
  </r>
  <r>
    <n v="5068"/>
    <s v="CA-2014-160934"/>
    <x v="3"/>
    <d v="2014-01-16T00:00:00"/>
    <d v="2014-01-20T00:00:00"/>
    <x v="1"/>
    <s v="TT-21460"/>
    <x v="499"/>
    <x v="2"/>
    <s v="United States"/>
    <s v="Los Angeles"/>
    <x v="1"/>
    <n v="90008"/>
    <x v="1"/>
    <s v="OFF-AR-10003504"/>
    <x v="1"/>
    <s v="Art"/>
    <x v="1026"/>
    <n v="21.400000000000002"/>
    <n v="5"/>
    <n v="0"/>
    <n v="6.2059999999999977"/>
    <s v="Jan"/>
    <x v="44"/>
    <n v="1"/>
  </r>
  <r>
    <n v="5069"/>
    <s v="CA-2011-124478"/>
    <x v="2"/>
    <d v="2011-08-08T00:00:00"/>
    <d v="2011-08-12T00:00:00"/>
    <x v="1"/>
    <s v="MA-17560"/>
    <x v="15"/>
    <x v="2"/>
    <s v="United States"/>
    <s v="Trenton"/>
    <x v="12"/>
    <n v="48183"/>
    <x v="2"/>
    <s v="TEC-CO-10001571"/>
    <x v="2"/>
    <s v="Copiers"/>
    <x v="1554"/>
    <n v="549.99"/>
    <n v="1"/>
    <n v="0"/>
    <n v="274.995"/>
    <s v="Aug"/>
    <x v="9"/>
    <n v="1"/>
  </r>
  <r>
    <n v="5070"/>
    <s v="CA-2011-124478"/>
    <x v="2"/>
    <d v="2011-08-08T00:00:00"/>
    <d v="2011-08-12T00:00:00"/>
    <x v="1"/>
    <s v="MA-17560"/>
    <x v="15"/>
    <x v="2"/>
    <s v="United States"/>
    <s v="Trenton"/>
    <x v="12"/>
    <n v="48183"/>
    <x v="2"/>
    <s v="OFF-AP-10002495"/>
    <x v="1"/>
    <s v="Appliances"/>
    <x v="1075"/>
    <n v="167.535"/>
    <n v="3"/>
    <n v="0.1"/>
    <n v="37.229999999999983"/>
    <s v="Aug"/>
    <x v="9"/>
    <n v="0"/>
  </r>
  <r>
    <n v="5071"/>
    <s v="CA-2011-124478"/>
    <x v="2"/>
    <d v="2011-08-08T00:00:00"/>
    <d v="2011-08-12T00:00:00"/>
    <x v="1"/>
    <s v="MA-17560"/>
    <x v="15"/>
    <x v="2"/>
    <s v="United States"/>
    <s v="Trenton"/>
    <x v="12"/>
    <n v="48183"/>
    <x v="2"/>
    <s v="OFF-EN-10002500"/>
    <x v="1"/>
    <s v="Envelopes"/>
    <x v="118"/>
    <n v="38.339999999999996"/>
    <n v="3"/>
    <n v="0"/>
    <n v="17.253"/>
    <s v="Aug"/>
    <x v="9"/>
    <n v="0"/>
  </r>
  <r>
    <n v="5072"/>
    <s v="CA-2011-124478"/>
    <x v="2"/>
    <d v="2011-08-08T00:00:00"/>
    <d v="2011-08-12T00:00:00"/>
    <x v="1"/>
    <s v="MA-17560"/>
    <x v="15"/>
    <x v="2"/>
    <s v="United States"/>
    <s v="Trenton"/>
    <x v="12"/>
    <n v="48183"/>
    <x v="2"/>
    <s v="FUR-FU-10002088"/>
    <x v="0"/>
    <s v="Furnishings"/>
    <x v="1084"/>
    <n v="53.88"/>
    <n v="6"/>
    <n v="0"/>
    <n v="22.629600000000003"/>
    <s v="Aug"/>
    <x v="9"/>
    <n v="0"/>
  </r>
  <r>
    <n v="5073"/>
    <s v="CA-2011-124478"/>
    <x v="2"/>
    <d v="2011-08-08T00:00:00"/>
    <d v="2011-08-12T00:00:00"/>
    <x v="1"/>
    <s v="MA-17560"/>
    <x v="15"/>
    <x v="2"/>
    <s v="United States"/>
    <s v="Trenton"/>
    <x v="12"/>
    <n v="48183"/>
    <x v="2"/>
    <s v="TEC-PH-10001128"/>
    <x v="2"/>
    <s v="Phones"/>
    <x v="1499"/>
    <n v="299.98"/>
    <n v="2"/>
    <n v="0"/>
    <n v="83.994400000000013"/>
    <s v="Aug"/>
    <x v="9"/>
    <n v="0"/>
  </r>
  <r>
    <n v="5074"/>
    <s v="CA-2012-145485"/>
    <x v="1"/>
    <d v="2012-11-05T00:00:00"/>
    <d v="2012-11-05T00:00:00"/>
    <x v="3"/>
    <s v="JM-16195"/>
    <x v="594"/>
    <x v="0"/>
    <s v="United States"/>
    <s v="San Francisco"/>
    <x v="1"/>
    <n v="94109"/>
    <x v="1"/>
    <s v="OFF-ST-10000649"/>
    <x v="1"/>
    <s v="Storage"/>
    <x v="937"/>
    <n v="62.8"/>
    <n v="4"/>
    <n v="0"/>
    <n v="15.700000000000003"/>
    <s v="Nov"/>
    <x v="6"/>
    <n v="1"/>
  </r>
  <r>
    <n v="5075"/>
    <s v="CA-2014-151071"/>
    <x v="3"/>
    <d v="2014-04-26T00:00:00"/>
    <d v="2014-04-30T00:00:00"/>
    <x v="0"/>
    <s v="MB-18085"/>
    <x v="469"/>
    <x v="0"/>
    <s v="United States"/>
    <s v="Los Angeles"/>
    <x v="1"/>
    <n v="90049"/>
    <x v="1"/>
    <s v="OFF-BI-10002103"/>
    <x v="1"/>
    <s v="Binders"/>
    <x v="525"/>
    <n v="13.904"/>
    <n v="2"/>
    <n v="0.2"/>
    <n v="4.5187999999999997"/>
    <s v="Apr"/>
    <x v="4"/>
    <n v="1"/>
  </r>
  <r>
    <n v="5076"/>
    <s v="CA-2011-134572"/>
    <x v="2"/>
    <d v="2011-04-20T00:00:00"/>
    <d v="2011-04-22T00:00:00"/>
    <x v="0"/>
    <s v="SV-20365"/>
    <x v="277"/>
    <x v="0"/>
    <s v="United States"/>
    <s v="Houston"/>
    <x v="5"/>
    <n v="77070"/>
    <x v="2"/>
    <s v="FUR-TA-10001705"/>
    <x v="0"/>
    <s v="Tables"/>
    <x v="213"/>
    <n v="744.09999999999991"/>
    <n v="5"/>
    <n v="0.3"/>
    <n v="-95.670000000000044"/>
    <s v="Apr"/>
    <x v="41"/>
    <n v="1"/>
  </r>
  <r>
    <n v="5077"/>
    <s v="CA-2011-134572"/>
    <x v="2"/>
    <d v="2011-04-20T00:00:00"/>
    <d v="2011-04-22T00:00:00"/>
    <x v="0"/>
    <s v="SV-20365"/>
    <x v="277"/>
    <x v="0"/>
    <s v="United States"/>
    <s v="Houston"/>
    <x v="5"/>
    <n v="77070"/>
    <x v="2"/>
    <s v="OFF-ST-10004634"/>
    <x v="1"/>
    <s v="Storage"/>
    <x v="597"/>
    <n v="44.840000000000011"/>
    <n v="5"/>
    <n v="0.2"/>
    <n v="5.6049999999999951"/>
    <s v="Apr"/>
    <x v="41"/>
    <n v="0"/>
  </r>
  <r>
    <n v="5078"/>
    <s v="CA-2011-134572"/>
    <x v="2"/>
    <d v="2011-04-20T00:00:00"/>
    <d v="2011-04-22T00:00:00"/>
    <x v="0"/>
    <s v="SV-20365"/>
    <x v="277"/>
    <x v="0"/>
    <s v="United States"/>
    <s v="Houston"/>
    <x v="5"/>
    <n v="77070"/>
    <x v="2"/>
    <s v="FUR-TA-10004442"/>
    <x v="0"/>
    <s v="Tables"/>
    <x v="1645"/>
    <n v="401.59000000000003"/>
    <n v="2"/>
    <n v="0.3"/>
    <n v="-131.95100000000002"/>
    <s v="Apr"/>
    <x v="41"/>
    <n v="0"/>
  </r>
  <r>
    <n v="5079"/>
    <s v="CA-2014-143217"/>
    <x v="3"/>
    <d v="2014-11-12T00:00:00"/>
    <d v="2014-11-18T00:00:00"/>
    <x v="1"/>
    <s v="CG-12040"/>
    <x v="344"/>
    <x v="2"/>
    <s v="United States"/>
    <s v="Milwaukee"/>
    <x v="6"/>
    <n v="53209"/>
    <x v="2"/>
    <s v="OFF-BI-10002949"/>
    <x v="1"/>
    <s v="Binders"/>
    <x v="520"/>
    <n v="18.240000000000002"/>
    <n v="3"/>
    <n v="0"/>
    <n v="8.5727999999999991"/>
    <s v="Nov"/>
    <x v="23"/>
    <n v="1"/>
  </r>
  <r>
    <n v="5080"/>
    <s v="US-2014-133312"/>
    <x v="3"/>
    <d v="2014-11-26T00:00:00"/>
    <d v="2014-11-30T00:00:00"/>
    <x v="1"/>
    <s v="BD-11500"/>
    <x v="214"/>
    <x v="0"/>
    <s v="United States"/>
    <s v="San Francisco"/>
    <x v="1"/>
    <n v="94122"/>
    <x v="1"/>
    <s v="FUR-BO-10002213"/>
    <x v="0"/>
    <s v="Bookcases"/>
    <x v="1325"/>
    <n v="359.49899999999997"/>
    <n v="3"/>
    <n v="0.15"/>
    <n v="-29.605799999999981"/>
    <s v="Nov"/>
    <x v="23"/>
    <n v="1"/>
  </r>
  <r>
    <n v="5081"/>
    <s v="US-2014-133312"/>
    <x v="3"/>
    <d v="2014-11-26T00:00:00"/>
    <d v="2014-11-30T00:00:00"/>
    <x v="1"/>
    <s v="BD-11500"/>
    <x v="214"/>
    <x v="0"/>
    <s v="United States"/>
    <s v="San Francisco"/>
    <x v="1"/>
    <n v="94122"/>
    <x v="1"/>
    <s v="OFF-ST-10001325"/>
    <x v="1"/>
    <s v="Storage"/>
    <x v="466"/>
    <n v="10.48"/>
    <n v="1"/>
    <n v="0"/>
    <n v="2.8296000000000001"/>
    <s v="Nov"/>
    <x v="23"/>
    <n v="0"/>
  </r>
  <r>
    <n v="5082"/>
    <s v="US-2012-137533"/>
    <x v="1"/>
    <d v="2012-12-18T00:00:00"/>
    <d v="2012-12-18T00:00:00"/>
    <x v="3"/>
    <s v="JK-15640"/>
    <x v="82"/>
    <x v="2"/>
    <s v="United States"/>
    <s v="Cleveland"/>
    <x v="24"/>
    <n v="44105"/>
    <x v="3"/>
    <s v="OFF-PA-10003441"/>
    <x v="1"/>
    <s v="Paper"/>
    <x v="485"/>
    <n v="20.736000000000004"/>
    <n v="4"/>
    <n v="0.2"/>
    <n v="7.2576000000000001"/>
    <s v="Dec"/>
    <x v="14"/>
    <n v="1"/>
  </r>
  <r>
    <n v="5083"/>
    <s v="CA-2013-155138"/>
    <x v="0"/>
    <d v="2013-09-09T00:00:00"/>
    <d v="2013-09-13T00:00:00"/>
    <x v="1"/>
    <s v="JM-15580"/>
    <x v="758"/>
    <x v="0"/>
    <s v="United States"/>
    <s v="Monroe"/>
    <x v="3"/>
    <n v="28110"/>
    <x v="0"/>
    <s v="TEC-AC-10004209"/>
    <x v="2"/>
    <s v="Accessories"/>
    <x v="899"/>
    <n v="35.167999999999999"/>
    <n v="4"/>
    <n v="0.2"/>
    <n v="8.3524000000000012"/>
    <s v="Sep"/>
    <x v="21"/>
    <n v="1"/>
  </r>
  <r>
    <n v="5084"/>
    <s v="CA-2013-155138"/>
    <x v="0"/>
    <d v="2013-09-09T00:00:00"/>
    <d v="2013-09-13T00:00:00"/>
    <x v="1"/>
    <s v="JM-15580"/>
    <x v="758"/>
    <x v="0"/>
    <s v="United States"/>
    <s v="Monroe"/>
    <x v="3"/>
    <n v="28110"/>
    <x v="0"/>
    <s v="OFF-PA-10000501"/>
    <x v="1"/>
    <s v="Paper"/>
    <x v="966"/>
    <n v="64.704000000000008"/>
    <n v="3"/>
    <n v="0.2"/>
    <n v="23.455199999999998"/>
    <s v="Sep"/>
    <x v="21"/>
    <n v="0"/>
  </r>
  <r>
    <n v="5085"/>
    <s v="CA-2013-108350"/>
    <x v="0"/>
    <d v="2013-06-07T00:00:00"/>
    <d v="2013-06-10T00:00:00"/>
    <x v="0"/>
    <s v="SC-20230"/>
    <x v="554"/>
    <x v="1"/>
    <s v="United States"/>
    <s v="Lowell"/>
    <x v="31"/>
    <n v="1852"/>
    <x v="3"/>
    <s v="OFF-PA-10003656"/>
    <x v="1"/>
    <s v="Paper"/>
    <x v="770"/>
    <n v="105.52"/>
    <n v="4"/>
    <n v="0"/>
    <n v="48.539199999999994"/>
    <s v="Jun"/>
    <x v="1"/>
    <n v="1"/>
  </r>
  <r>
    <n v="5086"/>
    <s v="CA-2012-144302"/>
    <x v="1"/>
    <d v="2012-06-19T00:00:00"/>
    <d v="2012-06-23T00:00:00"/>
    <x v="1"/>
    <s v="ME-17320"/>
    <x v="467"/>
    <x v="2"/>
    <s v="United States"/>
    <s v="Dallas"/>
    <x v="5"/>
    <n v="75081"/>
    <x v="2"/>
    <s v="OFF-BI-10001107"/>
    <x v="1"/>
    <s v="Binders"/>
    <x v="492"/>
    <n v="5.7919999999999989"/>
    <n v="2"/>
    <n v="0.8"/>
    <n v="-9.5568000000000026"/>
    <s v="Jun"/>
    <x v="40"/>
    <n v="1"/>
  </r>
  <r>
    <n v="5087"/>
    <s v="CA-2012-109001"/>
    <x v="1"/>
    <d v="2012-03-05T00:00:00"/>
    <d v="2012-03-09T00:00:00"/>
    <x v="1"/>
    <s v="KN-16390"/>
    <x v="471"/>
    <x v="1"/>
    <s v="United States"/>
    <s v="Philadelphia"/>
    <x v="9"/>
    <n v="19120"/>
    <x v="3"/>
    <s v="TEC-PH-10000562"/>
    <x v="2"/>
    <s v="Phones"/>
    <x v="1698"/>
    <n v="466.15799999999996"/>
    <n v="7"/>
    <n v="0.4"/>
    <n v="-93.231599999999958"/>
    <s v="Mar"/>
    <x v="29"/>
    <n v="1"/>
  </r>
  <r>
    <n v="5088"/>
    <s v="CA-2012-109001"/>
    <x v="1"/>
    <d v="2012-03-05T00:00:00"/>
    <d v="2012-03-09T00:00:00"/>
    <x v="1"/>
    <s v="KN-16390"/>
    <x v="471"/>
    <x v="1"/>
    <s v="United States"/>
    <s v="Philadelphia"/>
    <x v="9"/>
    <n v="19120"/>
    <x v="3"/>
    <s v="TEC-AC-10001101"/>
    <x v="2"/>
    <s v="Accessories"/>
    <x v="547"/>
    <n v="10.312000000000001"/>
    <n v="1"/>
    <n v="0.2"/>
    <n v="-1.2890000000000006"/>
    <s v="Mar"/>
    <x v="29"/>
    <n v="0"/>
  </r>
  <r>
    <n v="5089"/>
    <s v="CA-2012-109001"/>
    <x v="1"/>
    <d v="2012-03-05T00:00:00"/>
    <d v="2012-03-09T00:00:00"/>
    <x v="1"/>
    <s v="KN-16390"/>
    <x v="471"/>
    <x v="1"/>
    <s v="United States"/>
    <s v="Philadelphia"/>
    <x v="9"/>
    <n v="19120"/>
    <x v="3"/>
    <s v="OFF-BI-10003529"/>
    <x v="1"/>
    <s v="Binders"/>
    <x v="788"/>
    <n v="2.556"/>
    <n v="3"/>
    <n v="0.7"/>
    <n v="-1.7892000000000001"/>
    <s v="Mar"/>
    <x v="29"/>
    <n v="0"/>
  </r>
  <r>
    <n v="5090"/>
    <s v="CA-2014-132738"/>
    <x v="3"/>
    <d v="2014-08-05T00:00:00"/>
    <d v="2014-08-08T00:00:00"/>
    <x v="2"/>
    <s v="HM-14860"/>
    <x v="447"/>
    <x v="1"/>
    <s v="United States"/>
    <s v="Loveland"/>
    <x v="22"/>
    <n v="80538"/>
    <x v="1"/>
    <s v="OFF-PA-10001752"/>
    <x v="1"/>
    <s v="Paper"/>
    <x v="1360"/>
    <n v="7.9680000000000009"/>
    <n v="2"/>
    <n v="0.2"/>
    <n v="2.8884000000000007"/>
    <s v="Aug"/>
    <x v="43"/>
    <n v="1"/>
  </r>
  <r>
    <n v="5091"/>
    <s v="CA-2014-132738"/>
    <x v="3"/>
    <d v="2014-08-05T00:00:00"/>
    <d v="2014-08-08T00:00:00"/>
    <x v="2"/>
    <s v="HM-14860"/>
    <x v="447"/>
    <x v="1"/>
    <s v="United States"/>
    <s v="Loveland"/>
    <x v="22"/>
    <n v="80538"/>
    <x v="1"/>
    <s v="OFF-EN-10001141"/>
    <x v="1"/>
    <s v="Envelopes"/>
    <x v="593"/>
    <n v="8.7840000000000007"/>
    <n v="1"/>
    <n v="0.2"/>
    <n v="3.1842000000000001"/>
    <s v="Aug"/>
    <x v="43"/>
    <n v="0"/>
  </r>
  <r>
    <n v="5092"/>
    <s v="CA-2014-156720"/>
    <x v="3"/>
    <d v="2014-12-31T00:00:00"/>
    <d v="2015-01-04T00:00:00"/>
    <x v="1"/>
    <s v="JM-15580"/>
    <x v="758"/>
    <x v="0"/>
    <s v="United States"/>
    <s v="Loveland"/>
    <x v="22"/>
    <n v="80538"/>
    <x v="1"/>
    <s v="OFF-FA-10003472"/>
    <x v="1"/>
    <s v="Fasteners"/>
    <x v="240"/>
    <n v="3.024"/>
    <n v="3"/>
    <n v="0.2"/>
    <n v="-0.6048"/>
    <s v="Dec"/>
    <x v="22"/>
    <n v="1"/>
  </r>
  <r>
    <n v="5093"/>
    <s v="CA-2012-119102"/>
    <x v="1"/>
    <d v="2012-05-23T00:00:00"/>
    <d v="2012-05-27T00:00:00"/>
    <x v="1"/>
    <s v="KH-16690"/>
    <x v="120"/>
    <x v="1"/>
    <s v="United States"/>
    <s v="Woonsocket"/>
    <x v="34"/>
    <n v="2895"/>
    <x v="3"/>
    <s v="OFF-ST-10004507"/>
    <x v="1"/>
    <s v="Storage"/>
    <x v="452"/>
    <n v="51.449999999999996"/>
    <n v="3"/>
    <n v="0"/>
    <n v="13.891499999999999"/>
    <s v="May"/>
    <x v="33"/>
    <n v="1"/>
  </r>
  <r>
    <n v="5094"/>
    <s v="US-2011-140452"/>
    <x v="2"/>
    <d v="2011-12-06T00:00:00"/>
    <d v="2011-12-10T00:00:00"/>
    <x v="1"/>
    <s v="BK-11260"/>
    <x v="318"/>
    <x v="0"/>
    <s v="United States"/>
    <s v="Chicago"/>
    <x v="10"/>
    <n v="60610"/>
    <x v="2"/>
    <s v="OFF-AP-10004036"/>
    <x v="1"/>
    <s v="Appliances"/>
    <x v="1273"/>
    <n v="14.015999999999996"/>
    <n v="4"/>
    <n v="0.8"/>
    <n v="-31.536000000000001"/>
    <s v="Dec"/>
    <x v="20"/>
    <n v="1"/>
  </r>
  <r>
    <n v="5095"/>
    <s v="US-2011-140452"/>
    <x v="2"/>
    <d v="2011-12-06T00:00:00"/>
    <d v="2011-12-10T00:00:00"/>
    <x v="1"/>
    <s v="BK-11260"/>
    <x v="318"/>
    <x v="0"/>
    <s v="United States"/>
    <s v="Chicago"/>
    <x v="10"/>
    <n v="60610"/>
    <x v="2"/>
    <s v="FUR-TA-10004086"/>
    <x v="0"/>
    <s v="Tables"/>
    <x v="824"/>
    <n v="214.95000000000002"/>
    <n v="5"/>
    <n v="0.5"/>
    <n v="-120.37200000000003"/>
    <s v="Dec"/>
    <x v="20"/>
    <n v="0"/>
  </r>
  <r>
    <n v="5096"/>
    <s v="US-2011-140452"/>
    <x v="2"/>
    <d v="2011-12-06T00:00:00"/>
    <d v="2011-12-10T00:00:00"/>
    <x v="1"/>
    <s v="BK-11260"/>
    <x v="318"/>
    <x v="0"/>
    <s v="United States"/>
    <s v="Chicago"/>
    <x v="10"/>
    <n v="60610"/>
    <x v="2"/>
    <s v="TEC-PH-10000307"/>
    <x v="2"/>
    <s v="Phones"/>
    <x v="835"/>
    <n v="35.04"/>
    <n v="4"/>
    <n v="0.2"/>
    <n v="-7.0080000000000044"/>
    <s v="Dec"/>
    <x v="20"/>
    <n v="0"/>
  </r>
  <r>
    <n v="5097"/>
    <s v="US-2011-140452"/>
    <x v="2"/>
    <d v="2011-12-06T00:00:00"/>
    <d v="2011-12-10T00:00:00"/>
    <x v="1"/>
    <s v="BK-11260"/>
    <x v="318"/>
    <x v="0"/>
    <s v="United States"/>
    <s v="Chicago"/>
    <x v="10"/>
    <n v="60610"/>
    <x v="2"/>
    <s v="FUR-FU-10002088"/>
    <x v="0"/>
    <s v="Furnishings"/>
    <x v="1084"/>
    <n v="10.776000000000002"/>
    <n v="3"/>
    <n v="0.6"/>
    <n v="-4.8491999999999997"/>
    <s v="Dec"/>
    <x v="20"/>
    <n v="0"/>
  </r>
  <r>
    <n v="5098"/>
    <s v="US-2011-140452"/>
    <x v="2"/>
    <d v="2011-12-06T00:00:00"/>
    <d v="2011-12-10T00:00:00"/>
    <x v="1"/>
    <s v="BK-11260"/>
    <x v="318"/>
    <x v="0"/>
    <s v="United States"/>
    <s v="Chicago"/>
    <x v="10"/>
    <n v="60610"/>
    <x v="2"/>
    <s v="OFF-BI-10004965"/>
    <x v="1"/>
    <s v="Binders"/>
    <x v="1005"/>
    <n v="4.5999999999999988"/>
    <n v="2"/>
    <n v="0.8"/>
    <n v="-8.0500000000000025"/>
    <s v="Dec"/>
    <x v="20"/>
    <n v="0"/>
  </r>
  <r>
    <n v="5099"/>
    <s v="US-2011-140452"/>
    <x v="2"/>
    <d v="2011-12-06T00:00:00"/>
    <d v="2011-12-10T00:00:00"/>
    <x v="1"/>
    <s v="BK-11260"/>
    <x v="318"/>
    <x v="0"/>
    <s v="United States"/>
    <s v="Chicago"/>
    <x v="10"/>
    <n v="60610"/>
    <x v="2"/>
    <s v="OFF-ST-10002485"/>
    <x v="1"/>
    <s v="Storage"/>
    <x v="209"/>
    <n v="35.167999999999999"/>
    <n v="2"/>
    <n v="0.2"/>
    <n v="-8.3524000000000012"/>
    <s v="Dec"/>
    <x v="20"/>
    <n v="0"/>
  </r>
  <r>
    <n v="5100"/>
    <s v="CA-2012-141936"/>
    <x v="1"/>
    <d v="2012-08-07T00:00:00"/>
    <d v="2012-08-12T00:00:00"/>
    <x v="1"/>
    <s v="PN-18775"/>
    <x v="43"/>
    <x v="2"/>
    <s v="United States"/>
    <s v="Bakersfield"/>
    <x v="1"/>
    <n v="93309"/>
    <x v="1"/>
    <s v="OFF-BI-10002194"/>
    <x v="1"/>
    <s v="Binders"/>
    <x v="411"/>
    <n v="19.152000000000001"/>
    <n v="3"/>
    <n v="0.2"/>
    <n v="6.4638000000000009"/>
    <s v="Aug"/>
    <x v="37"/>
    <n v="1"/>
  </r>
  <r>
    <n v="5101"/>
    <s v="CA-2011-158442"/>
    <x v="2"/>
    <d v="2011-03-17T00:00:00"/>
    <d v="2011-03-17T00:00:00"/>
    <x v="3"/>
    <s v="AZ-10750"/>
    <x v="616"/>
    <x v="0"/>
    <s v="United States"/>
    <s v="Dallas"/>
    <x v="5"/>
    <n v="75217"/>
    <x v="2"/>
    <s v="OFF-AR-10003732"/>
    <x v="1"/>
    <s v="Art"/>
    <x v="321"/>
    <n v="4.4479999999999995"/>
    <n v="2"/>
    <n v="0.2"/>
    <n v="0.3335999999999999"/>
    <s v="Mar"/>
    <x v="34"/>
    <n v="1"/>
  </r>
  <r>
    <n v="5102"/>
    <s v="CA-2011-158442"/>
    <x v="2"/>
    <d v="2011-03-17T00:00:00"/>
    <d v="2011-03-17T00:00:00"/>
    <x v="3"/>
    <s v="AZ-10750"/>
    <x v="616"/>
    <x v="0"/>
    <s v="United States"/>
    <s v="Dallas"/>
    <x v="5"/>
    <n v="75217"/>
    <x v="2"/>
    <s v="OFF-PA-10002195"/>
    <x v="1"/>
    <s v="Paper"/>
    <x v="1543"/>
    <n v="5.1840000000000011"/>
    <n v="1"/>
    <n v="0.2"/>
    <n v="1.8792"/>
    <s v="Mar"/>
    <x v="34"/>
    <n v="0"/>
  </r>
  <r>
    <n v="5103"/>
    <s v="CA-2011-158442"/>
    <x v="2"/>
    <d v="2011-03-17T00:00:00"/>
    <d v="2011-03-17T00:00:00"/>
    <x v="3"/>
    <s v="AZ-10750"/>
    <x v="616"/>
    <x v="0"/>
    <s v="United States"/>
    <s v="Dallas"/>
    <x v="5"/>
    <n v="75217"/>
    <x v="2"/>
    <s v="OFF-PA-10002365"/>
    <x v="1"/>
    <s v="Paper"/>
    <x v="12"/>
    <n v="15.552000000000003"/>
    <n v="3"/>
    <n v="0.2"/>
    <n v="5.4432"/>
    <s v="Mar"/>
    <x v="34"/>
    <n v="0"/>
  </r>
  <r>
    <n v="5104"/>
    <s v="CA-2012-167374"/>
    <x v="1"/>
    <d v="2012-03-26T00:00:00"/>
    <d v="2012-03-30T00:00:00"/>
    <x v="0"/>
    <s v="GM-14500"/>
    <x v="421"/>
    <x v="0"/>
    <s v="United States"/>
    <s v="Philadelphia"/>
    <x v="9"/>
    <n v="19140"/>
    <x v="3"/>
    <s v="OFF-PA-10001950"/>
    <x v="1"/>
    <s v="Paper"/>
    <x v="144"/>
    <n v="40.032000000000004"/>
    <n v="6"/>
    <n v="0.2"/>
    <n v="12.509999999999993"/>
    <s v="Mar"/>
    <x v="29"/>
    <n v="1"/>
  </r>
  <r>
    <n v="5105"/>
    <s v="CA-2012-167374"/>
    <x v="1"/>
    <d v="2012-03-26T00:00:00"/>
    <d v="2012-03-30T00:00:00"/>
    <x v="0"/>
    <s v="GM-14500"/>
    <x v="421"/>
    <x v="0"/>
    <s v="United States"/>
    <s v="Philadelphia"/>
    <x v="9"/>
    <n v="19140"/>
    <x v="3"/>
    <s v="TEC-AC-10004633"/>
    <x v="2"/>
    <s v="Accessories"/>
    <x v="60"/>
    <n v="16.776000000000003"/>
    <n v="3"/>
    <n v="0.2"/>
    <n v="5.0327999999999999"/>
    <s v="Mar"/>
    <x v="29"/>
    <n v="0"/>
  </r>
  <r>
    <n v="5106"/>
    <s v="CA-2011-116568"/>
    <x v="2"/>
    <d v="2011-12-14T00:00:00"/>
    <d v="2011-12-20T00:00:00"/>
    <x v="1"/>
    <s v="BM-11785"/>
    <x v="298"/>
    <x v="0"/>
    <s v="United States"/>
    <s v="Deltona"/>
    <x v="2"/>
    <n v="32725"/>
    <x v="0"/>
    <s v="FUR-CH-10002439"/>
    <x v="0"/>
    <s v="Chairs"/>
    <x v="1316"/>
    <n v="186.304"/>
    <n v="4"/>
    <n v="0.2"/>
    <n v="13.972799999999999"/>
    <s v="Dec"/>
    <x v="20"/>
    <n v="1"/>
  </r>
  <r>
    <n v="5107"/>
    <s v="CA-2012-147102"/>
    <x v="1"/>
    <d v="2012-09-19T00:00:00"/>
    <d v="2012-09-26T00:00:00"/>
    <x v="1"/>
    <s v="NH-18610"/>
    <x v="468"/>
    <x v="1"/>
    <s v="United States"/>
    <s v="Columbus"/>
    <x v="32"/>
    <n v="31907"/>
    <x v="0"/>
    <s v="TEC-AC-10000682"/>
    <x v="2"/>
    <s v="Accessories"/>
    <x v="1327"/>
    <n v="66.36"/>
    <n v="4"/>
    <n v="0"/>
    <n v="23.225999999999999"/>
    <s v="Sep"/>
    <x v="11"/>
    <n v="1"/>
  </r>
  <r>
    <n v="5108"/>
    <s v="CA-2014-132213"/>
    <x v="3"/>
    <d v="2014-04-26T00:00:00"/>
    <d v="2014-04-27T00:00:00"/>
    <x v="2"/>
    <s v="PN-18775"/>
    <x v="43"/>
    <x v="2"/>
    <s v="United States"/>
    <s v="Nashville"/>
    <x v="18"/>
    <n v="37211"/>
    <x v="0"/>
    <s v="OFF-AR-10004078"/>
    <x v="1"/>
    <s v="Art"/>
    <x v="507"/>
    <n v="42.047999999999995"/>
    <n v="9"/>
    <n v="0.2"/>
    <n v="5.2559999999999985"/>
    <s v="Apr"/>
    <x v="4"/>
    <n v="1"/>
  </r>
  <r>
    <n v="5109"/>
    <s v="CA-2014-132213"/>
    <x v="3"/>
    <d v="2014-04-26T00:00:00"/>
    <d v="2014-04-27T00:00:00"/>
    <x v="2"/>
    <s v="PN-18775"/>
    <x v="43"/>
    <x v="2"/>
    <s v="United States"/>
    <s v="Nashville"/>
    <x v="18"/>
    <n v="37211"/>
    <x v="0"/>
    <s v="OFF-AR-10001958"/>
    <x v="1"/>
    <s v="Art"/>
    <x v="206"/>
    <n v="67.92"/>
    <n v="5"/>
    <n v="0.2"/>
    <n v="6.7920000000000016"/>
    <s v="Apr"/>
    <x v="4"/>
    <n v="0"/>
  </r>
  <r>
    <n v="5110"/>
    <s v="CA-2011-138450"/>
    <x v="2"/>
    <d v="2011-10-18T00:00:00"/>
    <d v="2011-10-22T00:00:00"/>
    <x v="1"/>
    <s v="EH-13765"/>
    <x v="553"/>
    <x v="1"/>
    <s v="United States"/>
    <s v="Philadelphia"/>
    <x v="9"/>
    <n v="19134"/>
    <x v="3"/>
    <s v="OFF-EN-10001335"/>
    <x v="1"/>
    <s v="Envelopes"/>
    <x v="462"/>
    <n v="52.512"/>
    <n v="6"/>
    <n v="0.2"/>
    <n v="19.692"/>
    <s v="Oct"/>
    <x v="18"/>
    <n v="1"/>
  </r>
  <r>
    <n v="5111"/>
    <s v="CA-2011-138450"/>
    <x v="2"/>
    <d v="2011-10-18T00:00:00"/>
    <d v="2011-10-22T00:00:00"/>
    <x v="1"/>
    <s v="EH-13765"/>
    <x v="553"/>
    <x v="1"/>
    <s v="United States"/>
    <s v="Philadelphia"/>
    <x v="9"/>
    <n v="19134"/>
    <x v="3"/>
    <s v="OFF-ST-10003479"/>
    <x v="1"/>
    <s v="Storage"/>
    <x v="41"/>
    <n v="186.91200000000001"/>
    <n v="6"/>
    <n v="0.2"/>
    <n v="-35.046000000000028"/>
    <s v="Oct"/>
    <x v="18"/>
    <n v="0"/>
  </r>
  <r>
    <n v="5112"/>
    <s v="CA-2011-138450"/>
    <x v="2"/>
    <d v="2011-10-18T00:00:00"/>
    <d v="2011-10-22T00:00:00"/>
    <x v="1"/>
    <s v="EH-13765"/>
    <x v="553"/>
    <x v="1"/>
    <s v="United States"/>
    <s v="Philadelphia"/>
    <x v="9"/>
    <n v="19134"/>
    <x v="3"/>
    <s v="OFF-PA-10003016"/>
    <x v="1"/>
    <s v="Paper"/>
    <x v="1385"/>
    <n v="10.048000000000002"/>
    <n v="4"/>
    <n v="0.2"/>
    <n v="3.1399999999999988"/>
    <s v="Oct"/>
    <x v="18"/>
    <n v="0"/>
  </r>
  <r>
    <n v="5113"/>
    <s v="CA-2012-153073"/>
    <x v="1"/>
    <d v="2012-11-13T00:00:00"/>
    <d v="2012-11-13T00:00:00"/>
    <x v="3"/>
    <s v="HA-14905"/>
    <x v="456"/>
    <x v="0"/>
    <s v="United States"/>
    <s v="Chicago"/>
    <x v="10"/>
    <n v="60610"/>
    <x v="2"/>
    <s v="FUR-FU-10001025"/>
    <x v="0"/>
    <s v="Furnishings"/>
    <x v="1699"/>
    <n v="17.496000000000002"/>
    <n v="9"/>
    <n v="0.6"/>
    <n v="-7.4357999999999969"/>
    <s v="Nov"/>
    <x v="6"/>
    <n v="1"/>
  </r>
  <r>
    <n v="5114"/>
    <s v="CA-2013-147970"/>
    <x v="0"/>
    <d v="2013-01-31T00:00:00"/>
    <d v="2013-02-02T00:00:00"/>
    <x v="0"/>
    <s v="AB-10150"/>
    <x v="492"/>
    <x v="0"/>
    <s v="United States"/>
    <s v="Dallas"/>
    <x v="5"/>
    <n v="75220"/>
    <x v="2"/>
    <s v="OFF-PA-10003936"/>
    <x v="1"/>
    <s v="Paper"/>
    <x v="1283"/>
    <n v="15.552000000000003"/>
    <n v="3"/>
    <n v="0.2"/>
    <n v="5.4432"/>
    <s v="Jan"/>
    <x v="12"/>
    <n v="1"/>
  </r>
  <r>
    <n v="5115"/>
    <s v="CA-2013-150658"/>
    <x v="0"/>
    <d v="2013-11-18T00:00:00"/>
    <d v="2013-11-23T00:00:00"/>
    <x v="1"/>
    <s v="MS-17365"/>
    <x v="333"/>
    <x v="0"/>
    <s v="United States"/>
    <s v="Carlsbad"/>
    <x v="27"/>
    <n v="88220"/>
    <x v="1"/>
    <s v="OFF-BI-10004140"/>
    <x v="1"/>
    <s v="Binders"/>
    <x v="304"/>
    <n v="10.776000000000002"/>
    <n v="3"/>
    <n v="0.2"/>
    <n v="3.3674999999999984"/>
    <s v="Nov"/>
    <x v="0"/>
    <n v="1"/>
  </r>
  <r>
    <n v="5116"/>
    <s v="CA-2014-125640"/>
    <x v="3"/>
    <d v="2014-07-26T00:00:00"/>
    <d v="2014-07-30T00:00:00"/>
    <x v="1"/>
    <s v="DD-13570"/>
    <x v="732"/>
    <x v="0"/>
    <s v="United States"/>
    <s v="Philadelphia"/>
    <x v="9"/>
    <n v="19134"/>
    <x v="3"/>
    <s v="OFF-LA-10004178"/>
    <x v="1"/>
    <s v="Labels"/>
    <x v="1700"/>
    <n v="3.3040000000000003"/>
    <n v="1"/>
    <n v="0.2"/>
    <n v="1.0737999999999999"/>
    <s v="Jul"/>
    <x v="10"/>
    <n v="1"/>
  </r>
  <r>
    <n v="5117"/>
    <s v="CA-2014-154137"/>
    <x v="3"/>
    <d v="2014-11-12T00:00:00"/>
    <d v="2014-11-18T00:00:00"/>
    <x v="1"/>
    <s v="MT-17815"/>
    <x v="363"/>
    <x v="0"/>
    <s v="United States"/>
    <s v="New York City"/>
    <x v="15"/>
    <n v="10009"/>
    <x v="3"/>
    <s v="OFF-ST-10003324"/>
    <x v="1"/>
    <s v="Storage"/>
    <x v="1014"/>
    <n v="35.479999999999997"/>
    <n v="1"/>
    <n v="0"/>
    <n v="0"/>
    <s v="Nov"/>
    <x v="23"/>
    <n v="1"/>
  </r>
  <r>
    <n v="5118"/>
    <s v="CA-2012-127173"/>
    <x v="1"/>
    <d v="2012-09-26T00:00:00"/>
    <d v="2012-10-03T00:00:00"/>
    <x v="1"/>
    <s v="GM-14500"/>
    <x v="421"/>
    <x v="0"/>
    <s v="United States"/>
    <s v="Oceanside"/>
    <x v="15"/>
    <n v="11572"/>
    <x v="3"/>
    <s v="OFF-FA-10004854"/>
    <x v="1"/>
    <s v="Fasteners"/>
    <x v="268"/>
    <n v="34.44"/>
    <n v="3"/>
    <n v="0"/>
    <n v="16.186799999999998"/>
    <s v="Sep"/>
    <x v="11"/>
    <n v="1"/>
  </r>
  <r>
    <n v="5119"/>
    <s v="CA-2012-127173"/>
    <x v="1"/>
    <d v="2012-09-26T00:00:00"/>
    <d v="2012-10-03T00:00:00"/>
    <x v="1"/>
    <s v="GM-14500"/>
    <x v="421"/>
    <x v="0"/>
    <s v="United States"/>
    <s v="Oceanside"/>
    <x v="15"/>
    <n v="11572"/>
    <x v="3"/>
    <s v="TEC-MA-10002859"/>
    <x v="2"/>
    <s v="Machines"/>
    <x v="1527"/>
    <n v="629.92999999999995"/>
    <n v="7"/>
    <n v="0"/>
    <n v="296.06709999999998"/>
    <s v="Sep"/>
    <x v="11"/>
    <n v="0"/>
  </r>
  <r>
    <n v="5120"/>
    <s v="CA-2012-127173"/>
    <x v="1"/>
    <d v="2012-09-26T00:00:00"/>
    <d v="2012-10-03T00:00:00"/>
    <x v="1"/>
    <s v="GM-14500"/>
    <x v="421"/>
    <x v="0"/>
    <s v="United States"/>
    <s v="Oceanside"/>
    <x v="15"/>
    <n v="11572"/>
    <x v="3"/>
    <s v="OFF-BI-10000088"/>
    <x v="1"/>
    <s v="Binders"/>
    <x v="1025"/>
    <n v="79.056000000000012"/>
    <n v="9"/>
    <n v="0.2"/>
    <n v="28.657800000000002"/>
    <s v="Sep"/>
    <x v="11"/>
    <n v="0"/>
  </r>
  <r>
    <n v="5121"/>
    <s v="CA-2011-149538"/>
    <x v="2"/>
    <d v="2011-04-04T00:00:00"/>
    <d v="2011-04-08T00:00:00"/>
    <x v="1"/>
    <s v="KB-16585"/>
    <x v="10"/>
    <x v="1"/>
    <s v="United States"/>
    <s v="Lafayette"/>
    <x v="28"/>
    <n v="70506"/>
    <x v="0"/>
    <s v="OFF-ST-10004180"/>
    <x v="1"/>
    <s v="Storage"/>
    <x v="241"/>
    <n v="232.54999999999998"/>
    <n v="5"/>
    <n v="0"/>
    <n v="9.3019999999999925"/>
    <s v="Apr"/>
    <x v="41"/>
    <n v="1"/>
  </r>
  <r>
    <n v="5122"/>
    <s v="CA-2011-149538"/>
    <x v="2"/>
    <d v="2011-04-04T00:00:00"/>
    <d v="2011-04-08T00:00:00"/>
    <x v="1"/>
    <s v="KB-16585"/>
    <x v="10"/>
    <x v="1"/>
    <s v="United States"/>
    <s v="Lafayette"/>
    <x v="28"/>
    <n v="70506"/>
    <x v="0"/>
    <s v="TEC-AC-10002926"/>
    <x v="2"/>
    <s v="Accessories"/>
    <x v="1114"/>
    <n v="99.98"/>
    <n v="2"/>
    <n v="0"/>
    <n v="42.991400000000006"/>
    <s v="Apr"/>
    <x v="41"/>
    <n v="0"/>
  </r>
  <r>
    <n v="5123"/>
    <s v="CA-2011-149538"/>
    <x v="2"/>
    <d v="2011-04-04T00:00:00"/>
    <d v="2011-04-08T00:00:00"/>
    <x v="1"/>
    <s v="KB-16585"/>
    <x v="10"/>
    <x v="1"/>
    <s v="United States"/>
    <s v="Lafayette"/>
    <x v="28"/>
    <n v="70506"/>
    <x v="0"/>
    <s v="OFF-PA-10003797"/>
    <x v="1"/>
    <s v="Paper"/>
    <x v="1701"/>
    <n v="19.440000000000001"/>
    <n v="3"/>
    <n v="0"/>
    <n v="9.3312000000000008"/>
    <s v="Apr"/>
    <x v="41"/>
    <n v="0"/>
  </r>
  <r>
    <n v="5124"/>
    <s v="CA-2011-149538"/>
    <x v="2"/>
    <d v="2011-04-04T00:00:00"/>
    <d v="2011-04-08T00:00:00"/>
    <x v="1"/>
    <s v="KB-16585"/>
    <x v="10"/>
    <x v="1"/>
    <s v="United States"/>
    <s v="Lafayette"/>
    <x v="28"/>
    <n v="70506"/>
    <x v="0"/>
    <s v="OFF-PA-10002195"/>
    <x v="1"/>
    <s v="Paper"/>
    <x v="1543"/>
    <n v="12.96"/>
    <n v="2"/>
    <n v="0"/>
    <n v="6.3504000000000005"/>
    <s v="Apr"/>
    <x v="41"/>
    <n v="0"/>
  </r>
  <r>
    <n v="5125"/>
    <s v="CA-2011-160766"/>
    <x v="2"/>
    <d v="2011-09-14T00:00:00"/>
    <d v="2011-09-14T00:00:00"/>
    <x v="3"/>
    <s v="DM-13015"/>
    <x v="661"/>
    <x v="0"/>
    <s v="United States"/>
    <s v="New York City"/>
    <x v="15"/>
    <n v="10009"/>
    <x v="3"/>
    <s v="FUR-TA-10001039"/>
    <x v="0"/>
    <s v="Tables"/>
    <x v="824"/>
    <n v="464.29200000000003"/>
    <n v="9"/>
    <n v="0.4"/>
    <n v="-108.33479999999997"/>
    <s v="Sep"/>
    <x v="30"/>
    <n v="1"/>
  </r>
  <r>
    <n v="5126"/>
    <s v="CA-2011-160766"/>
    <x v="2"/>
    <d v="2011-09-14T00:00:00"/>
    <d v="2011-09-14T00:00:00"/>
    <x v="3"/>
    <s v="DM-13015"/>
    <x v="661"/>
    <x v="0"/>
    <s v="United States"/>
    <s v="New York City"/>
    <x v="15"/>
    <n v="10009"/>
    <x v="3"/>
    <s v="OFF-EN-10001099"/>
    <x v="1"/>
    <s v="Envelopes"/>
    <x v="33"/>
    <n v="68.459999999999994"/>
    <n v="7"/>
    <n v="0"/>
    <n v="31.491599999999995"/>
    <s v="Sep"/>
    <x v="30"/>
    <n v="0"/>
  </r>
  <r>
    <n v="5127"/>
    <s v="CA-2011-160766"/>
    <x v="2"/>
    <d v="2011-09-14T00:00:00"/>
    <d v="2011-09-14T00:00:00"/>
    <x v="3"/>
    <s v="DM-13015"/>
    <x v="661"/>
    <x v="0"/>
    <s v="United States"/>
    <s v="New York City"/>
    <x v="15"/>
    <n v="10009"/>
    <x v="3"/>
    <s v="TEC-MA-10003979"/>
    <x v="2"/>
    <s v="Machines"/>
    <x v="802"/>
    <n v="2799.96"/>
    <n v="4"/>
    <n v="0"/>
    <n v="1371.9803999999999"/>
    <s v="Sep"/>
    <x v="30"/>
    <n v="0"/>
  </r>
  <r>
    <n v="5128"/>
    <s v="CA-2011-160766"/>
    <x v="2"/>
    <d v="2011-09-14T00:00:00"/>
    <d v="2011-09-14T00:00:00"/>
    <x v="3"/>
    <s v="DM-13015"/>
    <x v="661"/>
    <x v="0"/>
    <s v="United States"/>
    <s v="New York City"/>
    <x v="15"/>
    <n v="10009"/>
    <x v="3"/>
    <s v="OFF-AP-10002945"/>
    <x v="1"/>
    <s v="Appliances"/>
    <x v="225"/>
    <n v="601.29999999999995"/>
    <n v="2"/>
    <n v="0"/>
    <n v="198.42899999999997"/>
    <s v="Sep"/>
    <x v="30"/>
    <n v="0"/>
  </r>
  <r>
    <n v="5129"/>
    <s v="CA-2011-160766"/>
    <x v="2"/>
    <d v="2011-09-14T00:00:00"/>
    <d v="2011-09-14T00:00:00"/>
    <x v="3"/>
    <s v="DM-13015"/>
    <x v="661"/>
    <x v="0"/>
    <s v="United States"/>
    <s v="New York City"/>
    <x v="15"/>
    <n v="10009"/>
    <x v="3"/>
    <s v="TEC-PH-10001536"/>
    <x v="2"/>
    <s v="Phones"/>
    <x v="1234"/>
    <n v="16.989999999999998"/>
    <n v="1"/>
    <n v="0"/>
    <n v="4.4173999999999989"/>
    <s v="Sep"/>
    <x v="30"/>
    <n v="0"/>
  </r>
  <r>
    <n v="5130"/>
    <s v="CA-2011-160766"/>
    <x v="2"/>
    <d v="2011-09-14T00:00:00"/>
    <d v="2011-09-14T00:00:00"/>
    <x v="3"/>
    <s v="DM-13015"/>
    <x v="661"/>
    <x v="0"/>
    <s v="United States"/>
    <s v="New York City"/>
    <x v="15"/>
    <n v="10009"/>
    <x v="3"/>
    <s v="TEC-PH-10000526"/>
    <x v="2"/>
    <s v="Phones"/>
    <x v="1463"/>
    <n v="287.96999999999997"/>
    <n v="3"/>
    <n v="0"/>
    <n v="80.631600000000006"/>
    <s v="Sep"/>
    <x v="30"/>
    <n v="0"/>
  </r>
  <r>
    <n v="5131"/>
    <s v="CA-2011-160766"/>
    <x v="2"/>
    <d v="2011-09-14T00:00:00"/>
    <d v="2011-09-14T00:00:00"/>
    <x v="3"/>
    <s v="DM-13015"/>
    <x v="661"/>
    <x v="0"/>
    <s v="United States"/>
    <s v="New York City"/>
    <x v="15"/>
    <n v="10009"/>
    <x v="3"/>
    <s v="OFF-PA-10000213"/>
    <x v="1"/>
    <s v="Paper"/>
    <x v="1440"/>
    <n v="44.820000000000007"/>
    <n v="9"/>
    <n v="0"/>
    <n v="21.065400000000004"/>
    <s v="Sep"/>
    <x v="30"/>
    <n v="0"/>
  </r>
  <r>
    <n v="5132"/>
    <s v="CA-2014-146626"/>
    <x v="3"/>
    <d v="2014-12-30T00:00:00"/>
    <d v="2015-01-06T00:00:00"/>
    <x v="1"/>
    <s v="BP-11185"/>
    <x v="130"/>
    <x v="1"/>
    <s v="United States"/>
    <s v="Anaheim"/>
    <x v="1"/>
    <n v="92804"/>
    <x v="1"/>
    <s v="FUR-FU-10002501"/>
    <x v="0"/>
    <s v="Furnishings"/>
    <x v="1284"/>
    <n v="101.12"/>
    <n v="8"/>
    <n v="0"/>
    <n v="37.414400000000001"/>
    <s v="Dec"/>
    <x v="22"/>
    <n v="1"/>
  </r>
  <r>
    <n v="5133"/>
    <s v="CA-2012-123330"/>
    <x v="1"/>
    <d v="2012-06-21T00:00:00"/>
    <d v="2012-06-27T00:00:00"/>
    <x v="1"/>
    <s v="EP-13915"/>
    <x v="212"/>
    <x v="0"/>
    <s v="United States"/>
    <s v="Deltona"/>
    <x v="2"/>
    <n v="32725"/>
    <x v="0"/>
    <s v="TEC-PH-10001819"/>
    <x v="2"/>
    <s v="Phones"/>
    <x v="805"/>
    <n v="107.97600000000001"/>
    <n v="3"/>
    <n v="0.2"/>
    <n v="37.791599999999988"/>
    <s v="Jun"/>
    <x v="40"/>
    <n v="1"/>
  </r>
  <r>
    <n v="5134"/>
    <s v="CA-2014-155607"/>
    <x v="3"/>
    <d v="2014-11-27T00:00:00"/>
    <d v="2014-12-01T00:00:00"/>
    <x v="1"/>
    <s v="FG-14260"/>
    <x v="435"/>
    <x v="2"/>
    <s v="United States"/>
    <s v="New York City"/>
    <x v="15"/>
    <n v="10009"/>
    <x v="3"/>
    <s v="OFF-AP-10001962"/>
    <x v="1"/>
    <s v="Appliances"/>
    <x v="1594"/>
    <n v="58.730000000000004"/>
    <n v="7"/>
    <n v="0"/>
    <n v="14.682500000000001"/>
    <s v="Nov"/>
    <x v="23"/>
    <n v="1"/>
  </r>
  <r>
    <n v="5135"/>
    <s v="CA-2014-155607"/>
    <x v="3"/>
    <d v="2014-11-27T00:00:00"/>
    <d v="2014-12-01T00:00:00"/>
    <x v="1"/>
    <s v="FG-14260"/>
    <x v="435"/>
    <x v="2"/>
    <s v="United States"/>
    <s v="New York City"/>
    <x v="15"/>
    <n v="10009"/>
    <x v="3"/>
    <s v="OFF-BI-10003364"/>
    <x v="1"/>
    <s v="Binders"/>
    <x v="698"/>
    <n v="93.344000000000008"/>
    <n v="4"/>
    <n v="0.2"/>
    <n v="32.670400000000001"/>
    <s v="Nov"/>
    <x v="23"/>
    <n v="0"/>
  </r>
  <r>
    <n v="5136"/>
    <s v="CA-2013-151323"/>
    <x v="0"/>
    <d v="2013-10-24T00:00:00"/>
    <d v="2013-10-29T00:00:00"/>
    <x v="1"/>
    <s v="AB-10255"/>
    <x v="437"/>
    <x v="2"/>
    <s v="United States"/>
    <s v="Seattle"/>
    <x v="4"/>
    <n v="98103"/>
    <x v="1"/>
    <s v="OFF-FA-10002983"/>
    <x v="1"/>
    <s v="Fasteners"/>
    <x v="260"/>
    <n v="17.05"/>
    <n v="5"/>
    <n v="0"/>
    <n v="8.1840000000000011"/>
    <s v="Oct"/>
    <x v="32"/>
    <n v="1"/>
  </r>
  <r>
    <n v="5137"/>
    <s v="CA-2012-146696"/>
    <x v="1"/>
    <d v="2012-12-14T00:00:00"/>
    <d v="2012-12-19T00:00:00"/>
    <x v="1"/>
    <s v="RD-19480"/>
    <x v="502"/>
    <x v="0"/>
    <s v="United States"/>
    <s v="San Diego"/>
    <x v="1"/>
    <n v="92105"/>
    <x v="1"/>
    <s v="OFF-BI-10002432"/>
    <x v="1"/>
    <s v="Binders"/>
    <x v="866"/>
    <n v="8.0960000000000001"/>
    <n v="2"/>
    <n v="0.2"/>
    <n v="2.7323999999999993"/>
    <s v="Dec"/>
    <x v="14"/>
    <n v="1"/>
  </r>
  <r>
    <n v="5138"/>
    <s v="CA-2013-128972"/>
    <x v="0"/>
    <d v="2013-11-14T00:00:00"/>
    <d v="2013-11-18T00:00:00"/>
    <x v="1"/>
    <s v="TS-21430"/>
    <x v="747"/>
    <x v="1"/>
    <s v="United States"/>
    <s v="Oklahoma City"/>
    <x v="26"/>
    <n v="73120"/>
    <x v="2"/>
    <s v="FUR-FU-10003096"/>
    <x v="0"/>
    <s v="Furnishings"/>
    <x v="554"/>
    <n v="30.36"/>
    <n v="4"/>
    <n v="0"/>
    <n v="13.0548"/>
    <s v="Nov"/>
    <x v="0"/>
    <n v="1"/>
  </r>
  <r>
    <n v="5139"/>
    <s v="CA-2014-128335"/>
    <x v="3"/>
    <d v="2014-09-30T00:00:00"/>
    <d v="2014-10-06T00:00:00"/>
    <x v="1"/>
    <s v="JA-15970"/>
    <x v="350"/>
    <x v="0"/>
    <s v="United States"/>
    <s v="Mount Vernon"/>
    <x v="15"/>
    <n v="10550"/>
    <x v="3"/>
    <s v="OFF-EN-10001539"/>
    <x v="1"/>
    <s v="Envelopes"/>
    <x v="33"/>
    <n v="23.34"/>
    <n v="3"/>
    <n v="0"/>
    <n v="10.969799999999999"/>
    <s v="Sep"/>
    <x v="15"/>
    <n v="1"/>
  </r>
  <r>
    <n v="5140"/>
    <s v="CA-2014-128335"/>
    <x v="3"/>
    <d v="2014-09-30T00:00:00"/>
    <d v="2014-10-06T00:00:00"/>
    <x v="1"/>
    <s v="JA-15970"/>
    <x v="350"/>
    <x v="0"/>
    <s v="United States"/>
    <s v="Mount Vernon"/>
    <x v="15"/>
    <n v="10550"/>
    <x v="3"/>
    <s v="OFF-PA-10004996"/>
    <x v="1"/>
    <s v="Paper"/>
    <x v="1519"/>
    <n v="51.550000000000004"/>
    <n v="5"/>
    <n v="0"/>
    <n v="24.2285"/>
    <s v="Sep"/>
    <x v="15"/>
    <n v="0"/>
  </r>
  <r>
    <n v="5141"/>
    <s v="CA-2012-154886"/>
    <x v="1"/>
    <d v="2012-11-08T00:00:00"/>
    <d v="2012-11-12T00:00:00"/>
    <x v="1"/>
    <s v="SW-20455"/>
    <x v="517"/>
    <x v="0"/>
    <s v="United States"/>
    <s v="San Francisco"/>
    <x v="1"/>
    <n v="94109"/>
    <x v="1"/>
    <s v="TEC-AC-10001956"/>
    <x v="2"/>
    <s v="Accessories"/>
    <x v="256"/>
    <n v="119.9"/>
    <n v="2"/>
    <n v="0"/>
    <n v="43.164000000000001"/>
    <s v="Nov"/>
    <x v="6"/>
    <n v="1"/>
  </r>
  <r>
    <n v="5142"/>
    <s v="CA-2013-111213"/>
    <x v="0"/>
    <d v="2013-04-02T00:00:00"/>
    <d v="2013-04-06T00:00:00"/>
    <x v="1"/>
    <s v="FP-14320"/>
    <x v="224"/>
    <x v="0"/>
    <s v="United States"/>
    <s v="New York City"/>
    <x v="15"/>
    <n v="10009"/>
    <x v="3"/>
    <s v="FUR-CH-10000454"/>
    <x v="0"/>
    <s v="Chairs"/>
    <x v="1"/>
    <n v="1317.492"/>
    <n v="6"/>
    <n v="0.1"/>
    <n v="292.77599999999995"/>
    <s v="Apr"/>
    <x v="25"/>
    <n v="1"/>
  </r>
  <r>
    <n v="5143"/>
    <s v="CA-2013-111213"/>
    <x v="0"/>
    <d v="2013-04-02T00:00:00"/>
    <d v="2013-04-06T00:00:00"/>
    <x v="1"/>
    <s v="FP-14320"/>
    <x v="224"/>
    <x v="0"/>
    <s v="United States"/>
    <s v="New York City"/>
    <x v="15"/>
    <n v="10009"/>
    <x v="3"/>
    <s v="OFF-SU-10000946"/>
    <x v="1"/>
    <s v="Supplies"/>
    <x v="33"/>
    <n v="63.84"/>
    <n v="8"/>
    <n v="0"/>
    <n v="18.513599999999997"/>
    <s v="Apr"/>
    <x v="25"/>
    <n v="0"/>
  </r>
  <r>
    <n v="5144"/>
    <s v="CA-2013-111213"/>
    <x v="0"/>
    <d v="2013-04-02T00:00:00"/>
    <d v="2013-04-06T00:00:00"/>
    <x v="1"/>
    <s v="FP-14320"/>
    <x v="224"/>
    <x v="0"/>
    <s v="United States"/>
    <s v="New York City"/>
    <x v="15"/>
    <n v="10009"/>
    <x v="3"/>
    <s v="OFF-BI-10004140"/>
    <x v="1"/>
    <s v="Binders"/>
    <x v="304"/>
    <n v="3.5920000000000005"/>
    <n v="1"/>
    <n v="0.2"/>
    <n v="1.1224999999999996"/>
    <s v="Apr"/>
    <x v="25"/>
    <n v="0"/>
  </r>
  <r>
    <n v="5145"/>
    <s v="CA-2014-161333"/>
    <x v="3"/>
    <d v="2014-02-03T00:00:00"/>
    <d v="2014-02-08T00:00:00"/>
    <x v="1"/>
    <s v="JL-15835"/>
    <x v="252"/>
    <x v="0"/>
    <s v="United States"/>
    <s v="Los Angeles"/>
    <x v="1"/>
    <n v="90045"/>
    <x v="1"/>
    <s v="FUR-FU-10003039"/>
    <x v="0"/>
    <s v="Furnishings"/>
    <x v="479"/>
    <n v="86.26"/>
    <n v="2"/>
    <n v="0"/>
    <n v="29.328400000000002"/>
    <s v="Feb"/>
    <x v="31"/>
    <n v="1"/>
  </r>
  <r>
    <n v="5146"/>
    <s v="CA-2014-161333"/>
    <x v="3"/>
    <d v="2014-02-03T00:00:00"/>
    <d v="2014-02-08T00:00:00"/>
    <x v="1"/>
    <s v="JL-15835"/>
    <x v="252"/>
    <x v="0"/>
    <s v="United States"/>
    <s v="Los Angeles"/>
    <x v="1"/>
    <n v="90045"/>
    <x v="1"/>
    <s v="OFF-ST-10000464"/>
    <x v="1"/>
    <s v="Storage"/>
    <x v="1135"/>
    <n v="139.04"/>
    <n v="4"/>
    <n v="0"/>
    <n v="38.931200000000004"/>
    <s v="Feb"/>
    <x v="31"/>
    <n v="0"/>
  </r>
  <r>
    <n v="5147"/>
    <s v="CA-2014-161333"/>
    <x v="3"/>
    <d v="2014-02-03T00:00:00"/>
    <d v="2014-02-08T00:00:00"/>
    <x v="1"/>
    <s v="JL-15835"/>
    <x v="252"/>
    <x v="0"/>
    <s v="United States"/>
    <s v="Los Angeles"/>
    <x v="1"/>
    <n v="90045"/>
    <x v="1"/>
    <s v="OFF-AP-10000252"/>
    <x v="1"/>
    <s v="Appliances"/>
    <x v="1242"/>
    <n v="46.8"/>
    <n v="4"/>
    <n v="0"/>
    <n v="16.38"/>
    <s v="Feb"/>
    <x v="31"/>
    <n v="0"/>
  </r>
  <r>
    <n v="5148"/>
    <s v="CA-2014-128734"/>
    <x v="3"/>
    <d v="2014-12-25T00:00:00"/>
    <d v="2015-01-01T00:00:00"/>
    <x v="1"/>
    <s v="JL-15175"/>
    <x v="311"/>
    <x v="2"/>
    <s v="United States"/>
    <s v="Chandler"/>
    <x v="16"/>
    <n v="85224"/>
    <x v="1"/>
    <s v="FUR-FU-10001731"/>
    <x v="0"/>
    <s v="Furnishings"/>
    <x v="1547"/>
    <n v="8.5440000000000005"/>
    <n v="4"/>
    <n v="0.2"/>
    <n v="1.9223999999999997"/>
    <s v="Dec"/>
    <x v="22"/>
    <n v="1"/>
  </r>
  <r>
    <n v="5149"/>
    <s v="CA-2014-128734"/>
    <x v="3"/>
    <d v="2014-12-25T00:00:00"/>
    <d v="2015-01-01T00:00:00"/>
    <x v="1"/>
    <s v="JL-15175"/>
    <x v="311"/>
    <x v="2"/>
    <s v="United States"/>
    <s v="Chandler"/>
    <x v="16"/>
    <n v="85224"/>
    <x v="1"/>
    <s v="FUR-CH-10001394"/>
    <x v="0"/>
    <s v="Chairs"/>
    <x v="648"/>
    <n v="842.37600000000009"/>
    <n v="3"/>
    <n v="0.2"/>
    <n v="105.29699999999988"/>
    <s v="Dec"/>
    <x v="22"/>
    <n v="0"/>
  </r>
  <r>
    <n v="5150"/>
    <s v="CA-2011-141796"/>
    <x v="2"/>
    <d v="2011-06-21T00:00:00"/>
    <d v="2011-06-21T00:00:00"/>
    <x v="3"/>
    <s v="JG-15160"/>
    <x v="506"/>
    <x v="0"/>
    <s v="United States"/>
    <s v="Long Beach"/>
    <x v="15"/>
    <n v="11561"/>
    <x v="3"/>
    <s v="TEC-PH-10001578"/>
    <x v="2"/>
    <s v="Phones"/>
    <x v="1221"/>
    <n v="1214.8499999999999"/>
    <n v="3"/>
    <n v="0"/>
    <n v="352.30649999999997"/>
    <s v="Jun"/>
    <x v="3"/>
    <n v="1"/>
  </r>
  <r>
    <n v="5151"/>
    <s v="CA-2014-125101"/>
    <x v="3"/>
    <d v="2014-03-07T00:00:00"/>
    <d v="2014-03-11T00:00:00"/>
    <x v="0"/>
    <s v="SH-19975"/>
    <x v="64"/>
    <x v="1"/>
    <s v="United States"/>
    <s v="San Francisco"/>
    <x v="1"/>
    <n v="94109"/>
    <x v="1"/>
    <s v="OFF-ST-10000675"/>
    <x v="1"/>
    <s v="Storage"/>
    <x v="295"/>
    <n v="67.78"/>
    <n v="2"/>
    <n v="0"/>
    <n v="16.945"/>
    <s v="Mar"/>
    <x v="42"/>
    <n v="1"/>
  </r>
  <r>
    <n v="5152"/>
    <s v="CA-2014-169929"/>
    <x v="3"/>
    <d v="2014-09-26T00:00:00"/>
    <d v="2014-09-29T00:00:00"/>
    <x v="2"/>
    <s v="LS-17200"/>
    <x v="624"/>
    <x v="1"/>
    <s v="United States"/>
    <s v="Helena"/>
    <x v="37"/>
    <n v="59601"/>
    <x v="1"/>
    <s v="OFF-ST-10002352"/>
    <x v="1"/>
    <s v="Storage"/>
    <x v="847"/>
    <n v="39.900000000000006"/>
    <n v="5"/>
    <n v="0"/>
    <n v="10.373999999999999"/>
    <s v="Sep"/>
    <x v="15"/>
    <n v="1"/>
  </r>
  <r>
    <n v="5153"/>
    <s v="US-2011-121566"/>
    <x v="2"/>
    <d v="2011-06-30T00:00:00"/>
    <d v="2011-07-06T00:00:00"/>
    <x v="1"/>
    <s v="CS-11860"/>
    <x v="750"/>
    <x v="0"/>
    <s v="United States"/>
    <s v="New York City"/>
    <x v="15"/>
    <n v="10011"/>
    <x v="3"/>
    <s v="OFF-BI-10004528"/>
    <x v="1"/>
    <s v="Binders"/>
    <x v="468"/>
    <n v="2.6880000000000002"/>
    <n v="1"/>
    <n v="0.2"/>
    <n v="0.83999999999999975"/>
    <s v="Jun"/>
    <x v="3"/>
    <n v="1"/>
  </r>
  <r>
    <n v="5154"/>
    <s v="US-2011-121566"/>
    <x v="2"/>
    <d v="2011-06-30T00:00:00"/>
    <d v="2011-07-06T00:00:00"/>
    <x v="1"/>
    <s v="CS-11860"/>
    <x v="750"/>
    <x v="0"/>
    <s v="United States"/>
    <s v="New York City"/>
    <x v="15"/>
    <n v="10011"/>
    <x v="3"/>
    <s v="OFF-AR-10001026"/>
    <x v="1"/>
    <s v="Art"/>
    <x v="207"/>
    <n v="6.6000000000000005"/>
    <n v="3"/>
    <n v="0"/>
    <n v="2.9040000000000008"/>
    <s v="Jun"/>
    <x v="3"/>
    <n v="0"/>
  </r>
  <r>
    <n v="5155"/>
    <s v="US-2012-124219"/>
    <x v="1"/>
    <d v="2012-08-07T00:00:00"/>
    <d v="2012-08-08T00:00:00"/>
    <x v="2"/>
    <s v="KW-16570"/>
    <x v="608"/>
    <x v="0"/>
    <s v="United States"/>
    <s v="Kirkwood"/>
    <x v="25"/>
    <n v="63122"/>
    <x v="2"/>
    <s v="OFF-BI-10002215"/>
    <x v="1"/>
    <s v="Binders"/>
    <x v="20"/>
    <n v="28.4"/>
    <n v="4"/>
    <n v="0"/>
    <n v="13.063999999999998"/>
    <s v="Aug"/>
    <x v="37"/>
    <n v="1"/>
  </r>
  <r>
    <n v="5156"/>
    <s v="US-2012-124219"/>
    <x v="1"/>
    <d v="2012-08-07T00:00:00"/>
    <d v="2012-08-08T00:00:00"/>
    <x v="2"/>
    <s v="KW-16570"/>
    <x v="608"/>
    <x v="0"/>
    <s v="United States"/>
    <s v="Kirkwood"/>
    <x v="25"/>
    <n v="63122"/>
    <x v="2"/>
    <s v="FUR-FU-10000305"/>
    <x v="0"/>
    <s v="Furnishings"/>
    <x v="1437"/>
    <n v="212.94"/>
    <n v="3"/>
    <n v="0"/>
    <n v="34.070399999999999"/>
    <s v="Aug"/>
    <x v="37"/>
    <n v="0"/>
  </r>
  <r>
    <n v="5157"/>
    <s v="CA-2014-163006"/>
    <x v="3"/>
    <d v="2014-07-01T00:00:00"/>
    <d v="2014-07-05T00:00:00"/>
    <x v="0"/>
    <s v="GH-14410"/>
    <x v="689"/>
    <x v="2"/>
    <s v="United States"/>
    <s v="Chicago"/>
    <x v="10"/>
    <n v="60653"/>
    <x v="2"/>
    <s v="TEC-PH-10002584"/>
    <x v="2"/>
    <s v="Phones"/>
    <x v="1696"/>
    <n v="1001.5840000000001"/>
    <n v="2"/>
    <n v="0.2"/>
    <n v="125.19799999999992"/>
    <s v="Jul"/>
    <x v="10"/>
    <n v="1"/>
  </r>
  <r>
    <n v="5158"/>
    <s v="CA-2014-163006"/>
    <x v="3"/>
    <d v="2014-07-01T00:00:00"/>
    <d v="2014-07-05T00:00:00"/>
    <x v="0"/>
    <s v="GH-14410"/>
    <x v="689"/>
    <x v="2"/>
    <s v="United States"/>
    <s v="Chicago"/>
    <x v="10"/>
    <n v="60653"/>
    <x v="2"/>
    <s v="FUR-CH-10000229"/>
    <x v="0"/>
    <s v="Chairs"/>
    <x v="1612"/>
    <n v="569.05799999999999"/>
    <n v="3"/>
    <n v="0.3"/>
    <n v="-178.84680000000006"/>
    <s v="Jul"/>
    <x v="10"/>
    <n v="0"/>
  </r>
  <r>
    <n v="5159"/>
    <s v="CA-2014-163006"/>
    <x v="3"/>
    <d v="2014-07-01T00:00:00"/>
    <d v="2014-07-05T00:00:00"/>
    <x v="0"/>
    <s v="GH-14410"/>
    <x v="689"/>
    <x v="2"/>
    <s v="United States"/>
    <s v="Chicago"/>
    <x v="10"/>
    <n v="60653"/>
    <x v="2"/>
    <s v="FUR-FU-10003799"/>
    <x v="0"/>
    <s v="Furnishings"/>
    <x v="90"/>
    <n v="14.224000000000002"/>
    <n v="2"/>
    <n v="0.6"/>
    <n v="-10.312400000000004"/>
    <s v="Jul"/>
    <x v="10"/>
    <n v="0"/>
  </r>
  <r>
    <n v="5160"/>
    <s v="CA-2012-156146"/>
    <x v="1"/>
    <d v="2012-10-26T00:00:00"/>
    <d v="2012-10-30T00:00:00"/>
    <x v="0"/>
    <s v="AG-10495"/>
    <x v="122"/>
    <x v="1"/>
    <s v="United States"/>
    <s v="Peoria"/>
    <x v="16"/>
    <n v="85345"/>
    <x v="1"/>
    <s v="TEC-PH-10001700"/>
    <x v="2"/>
    <s v="Phones"/>
    <x v="193"/>
    <n v="105.584"/>
    <n v="2"/>
    <n v="0.2"/>
    <n v="9.2386000000000053"/>
    <s v="Oct"/>
    <x v="2"/>
    <n v="1"/>
  </r>
  <r>
    <n v="5161"/>
    <s v="CA-2012-156146"/>
    <x v="1"/>
    <d v="2012-10-26T00:00:00"/>
    <d v="2012-10-30T00:00:00"/>
    <x v="0"/>
    <s v="AG-10495"/>
    <x v="122"/>
    <x v="1"/>
    <s v="United States"/>
    <s v="Peoria"/>
    <x v="16"/>
    <n v="85345"/>
    <x v="1"/>
    <s v="TEC-PH-10001527"/>
    <x v="2"/>
    <s v="Phones"/>
    <x v="1276"/>
    <n v="68.720000000000013"/>
    <n v="2"/>
    <n v="0.2"/>
    <n v="-14.603000000000005"/>
    <s v="Oct"/>
    <x v="2"/>
    <n v="0"/>
  </r>
  <r>
    <n v="5162"/>
    <s v="CA-2011-111192"/>
    <x v="2"/>
    <d v="2011-07-30T00:00:00"/>
    <d v="2011-08-05T00:00:00"/>
    <x v="1"/>
    <s v="TS-21430"/>
    <x v="747"/>
    <x v="1"/>
    <s v="United States"/>
    <s v="Seattle"/>
    <x v="4"/>
    <n v="98103"/>
    <x v="1"/>
    <s v="FUR-BO-10002916"/>
    <x v="0"/>
    <s v="Bookcases"/>
    <x v="1506"/>
    <n v="1367.84"/>
    <n v="8"/>
    <n v="0"/>
    <n v="259.88959999999997"/>
    <s v="Jul"/>
    <x v="39"/>
    <n v="1"/>
  </r>
  <r>
    <n v="5163"/>
    <s v="CA-2013-115378"/>
    <x v="0"/>
    <d v="2013-11-19T00:00:00"/>
    <d v="2013-11-24T00:00:00"/>
    <x v="0"/>
    <s v="AJ-10945"/>
    <x v="219"/>
    <x v="0"/>
    <s v="United States"/>
    <s v="Taylor"/>
    <x v="12"/>
    <n v="48180"/>
    <x v="2"/>
    <s v="FUR-CH-10000863"/>
    <x v="0"/>
    <s v="Chairs"/>
    <x v="83"/>
    <n v="301.95999999999998"/>
    <n v="2"/>
    <n v="0"/>
    <n v="33.215599999999995"/>
    <s v="Nov"/>
    <x v="0"/>
    <n v="1"/>
  </r>
  <r>
    <n v="5164"/>
    <s v="CA-2012-161627"/>
    <x v="1"/>
    <d v="2012-07-06T00:00:00"/>
    <d v="2012-07-11T00:00:00"/>
    <x v="1"/>
    <s v="SJ-20215"/>
    <x v="695"/>
    <x v="0"/>
    <s v="United States"/>
    <s v="Pasadena"/>
    <x v="1"/>
    <n v="91104"/>
    <x v="1"/>
    <s v="FUR-CH-10003968"/>
    <x v="0"/>
    <s v="Chairs"/>
    <x v="56"/>
    <n v="170.35200000000003"/>
    <n v="3"/>
    <n v="0.2"/>
    <n v="-17.035200000000003"/>
    <s v="Jul"/>
    <x v="38"/>
    <n v="1"/>
  </r>
  <r>
    <n v="5165"/>
    <s v="CA-2011-121006"/>
    <x v="2"/>
    <d v="2011-11-10T00:00:00"/>
    <d v="2011-11-16T00:00:00"/>
    <x v="1"/>
    <s v="SC-20020"/>
    <x v="710"/>
    <x v="0"/>
    <s v="United States"/>
    <s v="Midland"/>
    <x v="12"/>
    <n v="48640"/>
    <x v="2"/>
    <s v="OFF-AR-10001149"/>
    <x v="1"/>
    <s v="Art"/>
    <x v="1535"/>
    <n v="3.9"/>
    <n v="2"/>
    <n v="0"/>
    <n v="1.5209999999999999"/>
    <s v="Nov"/>
    <x v="7"/>
    <n v="1"/>
  </r>
  <r>
    <n v="5166"/>
    <s v="CA-2011-121006"/>
    <x v="2"/>
    <d v="2011-11-10T00:00:00"/>
    <d v="2011-11-16T00:00:00"/>
    <x v="1"/>
    <s v="SC-20020"/>
    <x v="710"/>
    <x v="0"/>
    <s v="United States"/>
    <s v="Midland"/>
    <x v="12"/>
    <n v="48640"/>
    <x v="2"/>
    <s v="OFF-PA-10000130"/>
    <x v="1"/>
    <s v="Paper"/>
    <x v="995"/>
    <n v="12.84"/>
    <n v="3"/>
    <n v="0"/>
    <n v="5.7779999999999987"/>
    <s v="Nov"/>
    <x v="7"/>
    <n v="0"/>
  </r>
  <r>
    <n v="5167"/>
    <s v="CA-2011-121006"/>
    <x v="2"/>
    <d v="2011-11-10T00:00:00"/>
    <d v="2011-11-16T00:00:00"/>
    <x v="1"/>
    <s v="SC-20020"/>
    <x v="710"/>
    <x v="0"/>
    <s v="United States"/>
    <s v="Midland"/>
    <x v="12"/>
    <n v="48640"/>
    <x v="2"/>
    <s v="OFF-PA-10002479"/>
    <x v="1"/>
    <s v="Paper"/>
    <x v="217"/>
    <n v="15.84"/>
    <n v="3"/>
    <n v="0"/>
    <n v="7.1280000000000001"/>
    <s v="Nov"/>
    <x v="7"/>
    <n v="0"/>
  </r>
  <r>
    <n v="5168"/>
    <s v="CA-2011-121006"/>
    <x v="2"/>
    <d v="2011-11-10T00:00:00"/>
    <d v="2011-11-16T00:00:00"/>
    <x v="1"/>
    <s v="SC-20020"/>
    <x v="710"/>
    <x v="0"/>
    <s v="United States"/>
    <s v="Midland"/>
    <x v="12"/>
    <n v="48640"/>
    <x v="2"/>
    <s v="FUR-CH-10004997"/>
    <x v="0"/>
    <s v="Chairs"/>
    <x v="494"/>
    <n v="563.93999999999994"/>
    <n v="3"/>
    <n v="0"/>
    <n v="112.78800000000001"/>
    <s v="Nov"/>
    <x v="7"/>
    <n v="0"/>
  </r>
  <r>
    <n v="5169"/>
    <s v="CA-2011-121006"/>
    <x v="2"/>
    <d v="2011-11-10T00:00:00"/>
    <d v="2011-11-16T00:00:00"/>
    <x v="1"/>
    <s v="SC-20020"/>
    <x v="710"/>
    <x v="0"/>
    <s v="United States"/>
    <s v="Midland"/>
    <x v="12"/>
    <n v="48640"/>
    <x v="2"/>
    <s v="OFF-ST-10004950"/>
    <x v="1"/>
    <s v="Storage"/>
    <x v="1000"/>
    <n v="62.94"/>
    <n v="3"/>
    <n v="0"/>
    <n v="11.958600000000001"/>
    <s v="Nov"/>
    <x v="7"/>
    <n v="0"/>
  </r>
  <r>
    <n v="5170"/>
    <s v="CA-2011-121006"/>
    <x v="2"/>
    <d v="2011-11-10T00:00:00"/>
    <d v="2011-11-16T00:00:00"/>
    <x v="1"/>
    <s v="SC-20020"/>
    <x v="710"/>
    <x v="0"/>
    <s v="United States"/>
    <s v="Midland"/>
    <x v="12"/>
    <n v="48640"/>
    <x v="2"/>
    <s v="OFF-ST-10001490"/>
    <x v="1"/>
    <s v="Storage"/>
    <x v="513"/>
    <n v="535.41"/>
    <n v="3"/>
    <n v="0"/>
    <n v="160.62299999999993"/>
    <s v="Nov"/>
    <x v="7"/>
    <n v="0"/>
  </r>
  <r>
    <n v="5171"/>
    <s v="CA-2013-122903"/>
    <x v="0"/>
    <d v="2013-05-28T00:00:00"/>
    <d v="2013-05-30T00:00:00"/>
    <x v="0"/>
    <s v="LA-16780"/>
    <x v="156"/>
    <x v="1"/>
    <s v="United States"/>
    <s v="Detroit"/>
    <x v="12"/>
    <n v="48205"/>
    <x v="2"/>
    <s v="FUR-CH-10002024"/>
    <x v="0"/>
    <s v="Chairs"/>
    <x v="478"/>
    <n v="3504.9"/>
    <n v="5"/>
    <n v="0"/>
    <n v="700.98000000000013"/>
    <s v="May"/>
    <x v="35"/>
    <n v="1"/>
  </r>
  <r>
    <n v="5172"/>
    <s v="CA-2013-122903"/>
    <x v="0"/>
    <d v="2013-05-28T00:00:00"/>
    <d v="2013-05-30T00:00:00"/>
    <x v="0"/>
    <s v="LA-16780"/>
    <x v="156"/>
    <x v="1"/>
    <s v="United States"/>
    <s v="Detroit"/>
    <x v="12"/>
    <n v="48205"/>
    <x v="2"/>
    <s v="OFF-PA-10001790"/>
    <x v="1"/>
    <s v="Paper"/>
    <x v="687"/>
    <n v="144.12"/>
    <n v="3"/>
    <n v="0"/>
    <n v="69.177599999999984"/>
    <s v="May"/>
    <x v="35"/>
    <n v="0"/>
  </r>
  <r>
    <n v="5173"/>
    <s v="CA-2013-122903"/>
    <x v="0"/>
    <d v="2013-05-28T00:00:00"/>
    <d v="2013-05-30T00:00:00"/>
    <x v="0"/>
    <s v="LA-16780"/>
    <x v="156"/>
    <x v="1"/>
    <s v="United States"/>
    <s v="Detroit"/>
    <x v="12"/>
    <n v="48205"/>
    <x v="2"/>
    <s v="OFF-PA-10000994"/>
    <x v="1"/>
    <s v="Paper"/>
    <x v="904"/>
    <n v="314.54999999999995"/>
    <n v="3"/>
    <n v="0"/>
    <n v="150.98399999999998"/>
    <s v="May"/>
    <x v="35"/>
    <n v="0"/>
  </r>
  <r>
    <n v="5174"/>
    <s v="CA-2012-107741"/>
    <x v="1"/>
    <d v="2012-03-08T00:00:00"/>
    <d v="2012-03-10T00:00:00"/>
    <x v="2"/>
    <s v="FC-14335"/>
    <x v="712"/>
    <x v="1"/>
    <s v="United States"/>
    <s v="Pueblo"/>
    <x v="22"/>
    <n v="81001"/>
    <x v="1"/>
    <s v="OFF-AR-10002399"/>
    <x v="1"/>
    <s v="Art"/>
    <x v="316"/>
    <n v="3.4079999999999999"/>
    <n v="1"/>
    <n v="0.2"/>
    <n v="0.89459999999999995"/>
    <s v="Mar"/>
    <x v="29"/>
    <n v="1"/>
  </r>
  <r>
    <n v="5175"/>
    <s v="CA-2014-106432"/>
    <x v="3"/>
    <d v="2014-10-20T00:00:00"/>
    <d v="2014-10-25T00:00:00"/>
    <x v="1"/>
    <s v="CA-12265"/>
    <x v="244"/>
    <x v="0"/>
    <s v="United States"/>
    <s v="Waco"/>
    <x v="5"/>
    <n v="76706"/>
    <x v="2"/>
    <s v="OFF-BI-10002799"/>
    <x v="1"/>
    <s v="Binders"/>
    <x v="1450"/>
    <n v="2.0719999999999996"/>
    <n v="2"/>
    <n v="0.8"/>
    <n v="-3.5224000000000011"/>
    <s v="Oct"/>
    <x v="13"/>
    <n v="1"/>
  </r>
  <r>
    <n v="5176"/>
    <s v="CA-2014-106432"/>
    <x v="3"/>
    <d v="2014-10-20T00:00:00"/>
    <d v="2014-10-25T00:00:00"/>
    <x v="1"/>
    <s v="CA-12265"/>
    <x v="244"/>
    <x v="0"/>
    <s v="United States"/>
    <s v="Waco"/>
    <x v="5"/>
    <n v="76706"/>
    <x v="2"/>
    <s v="FUR-BO-10004360"/>
    <x v="0"/>
    <s v="Bookcases"/>
    <x v="1608"/>
    <n v="328.39919999999995"/>
    <n v="3"/>
    <n v="0.32"/>
    <n v="-91.758599999999973"/>
    <s v="Oct"/>
    <x v="13"/>
    <n v="0"/>
  </r>
  <r>
    <n v="5177"/>
    <s v="CA-2013-148908"/>
    <x v="0"/>
    <d v="2013-11-06T00:00:00"/>
    <d v="2013-11-09T00:00:00"/>
    <x v="2"/>
    <s v="JH-15985"/>
    <x v="98"/>
    <x v="0"/>
    <s v="United States"/>
    <s v="San Francisco"/>
    <x v="1"/>
    <n v="94109"/>
    <x v="1"/>
    <s v="OFF-BI-10002082"/>
    <x v="1"/>
    <s v="Binders"/>
    <x v="1173"/>
    <n v="53.248000000000005"/>
    <n v="2"/>
    <n v="0.2"/>
    <n v="19.968"/>
    <s v="Nov"/>
    <x v="0"/>
    <n v="1"/>
  </r>
  <r>
    <n v="5178"/>
    <s v="CA-2013-123015"/>
    <x v="0"/>
    <d v="2013-12-27T00:00:00"/>
    <d v="2013-12-31T00:00:00"/>
    <x v="1"/>
    <s v="AJ-10795"/>
    <x v="295"/>
    <x v="1"/>
    <s v="United States"/>
    <s v="New York City"/>
    <x v="15"/>
    <n v="10024"/>
    <x v="3"/>
    <s v="OFF-BI-10004967"/>
    <x v="1"/>
    <s v="Binders"/>
    <x v="253"/>
    <n v="4.9920000000000009"/>
    <n v="3"/>
    <n v="0.2"/>
    <n v="1.6848000000000001"/>
    <s v="Dec"/>
    <x v="5"/>
    <n v="1"/>
  </r>
  <r>
    <n v="5179"/>
    <s v="US-2012-120502"/>
    <x v="1"/>
    <d v="2012-04-13T00:00:00"/>
    <d v="2012-04-19T00:00:00"/>
    <x v="1"/>
    <s v="BT-11395"/>
    <x v="387"/>
    <x v="1"/>
    <s v="United States"/>
    <s v="Los Angeles"/>
    <x v="1"/>
    <n v="90036"/>
    <x v="1"/>
    <s v="FUR-FU-10004973"/>
    <x v="0"/>
    <s v="Furnishings"/>
    <x v="1134"/>
    <n v="37.68"/>
    <n v="2"/>
    <n v="0"/>
    <n v="15.825600000000001"/>
    <s v="Apr"/>
    <x v="19"/>
    <n v="1"/>
  </r>
  <r>
    <n v="5180"/>
    <s v="US-2012-120502"/>
    <x v="1"/>
    <d v="2012-04-13T00:00:00"/>
    <d v="2012-04-19T00:00:00"/>
    <x v="1"/>
    <s v="BT-11395"/>
    <x v="387"/>
    <x v="1"/>
    <s v="United States"/>
    <s v="Los Angeles"/>
    <x v="1"/>
    <n v="90036"/>
    <x v="1"/>
    <s v="TEC-PH-10003645"/>
    <x v="2"/>
    <s v="Phones"/>
    <x v="294"/>
    <n v="258.57600000000002"/>
    <n v="2"/>
    <n v="0.2"/>
    <n v="19.393200000000007"/>
    <s v="Apr"/>
    <x v="19"/>
    <n v="0"/>
  </r>
  <r>
    <n v="5181"/>
    <s v="US-2012-120502"/>
    <x v="1"/>
    <d v="2012-04-13T00:00:00"/>
    <d v="2012-04-19T00:00:00"/>
    <x v="1"/>
    <s v="BT-11395"/>
    <x v="387"/>
    <x v="1"/>
    <s v="United States"/>
    <s v="Los Angeles"/>
    <x v="1"/>
    <n v="90036"/>
    <x v="1"/>
    <s v="OFF-AP-10004980"/>
    <x v="1"/>
    <s v="Appliances"/>
    <x v="967"/>
    <n v="75.84"/>
    <n v="2"/>
    <n v="0"/>
    <n v="29.577600000000004"/>
    <s v="Apr"/>
    <x v="19"/>
    <n v="0"/>
  </r>
  <r>
    <n v="5182"/>
    <s v="CA-2014-108749"/>
    <x v="3"/>
    <d v="2014-09-13T00:00:00"/>
    <d v="2014-09-16T00:00:00"/>
    <x v="2"/>
    <s v="DJ-13510"/>
    <x v="137"/>
    <x v="1"/>
    <s v="United States"/>
    <s v="Woonsocket"/>
    <x v="34"/>
    <n v="2895"/>
    <x v="3"/>
    <s v="OFF-PA-10003797"/>
    <x v="1"/>
    <s v="Paper"/>
    <x v="1701"/>
    <n v="45.36"/>
    <n v="7"/>
    <n v="0"/>
    <n v="21.772800000000004"/>
    <s v="Sep"/>
    <x v="15"/>
    <n v="1"/>
  </r>
  <r>
    <n v="5183"/>
    <s v="CA-2014-108749"/>
    <x v="3"/>
    <d v="2014-09-13T00:00:00"/>
    <d v="2014-09-16T00:00:00"/>
    <x v="2"/>
    <s v="DJ-13510"/>
    <x v="137"/>
    <x v="1"/>
    <s v="United States"/>
    <s v="Woonsocket"/>
    <x v="34"/>
    <n v="2895"/>
    <x v="3"/>
    <s v="OFF-BI-10003707"/>
    <x v="1"/>
    <s v="Binders"/>
    <x v="776"/>
    <n v="45.78"/>
    <n v="3"/>
    <n v="0"/>
    <n v="22.89"/>
    <s v="Sep"/>
    <x v="15"/>
    <n v="0"/>
  </r>
  <r>
    <n v="5184"/>
    <s v="CA-2014-163335"/>
    <x v="3"/>
    <d v="2014-09-25T00:00:00"/>
    <d v="2014-09-28T00:00:00"/>
    <x v="2"/>
    <s v="AG-10675"/>
    <x v="165"/>
    <x v="0"/>
    <s v="United States"/>
    <s v="Columbus"/>
    <x v="32"/>
    <n v="31907"/>
    <x v="0"/>
    <s v="OFF-ST-10000885"/>
    <x v="1"/>
    <s v="Storage"/>
    <x v="1657"/>
    <n v="40.29"/>
    <n v="3"/>
    <n v="0"/>
    <n v="10.0725"/>
    <s v="Sep"/>
    <x v="15"/>
    <n v="1"/>
  </r>
  <r>
    <n v="5185"/>
    <s v="CA-2014-163335"/>
    <x v="3"/>
    <d v="2014-09-25T00:00:00"/>
    <d v="2014-09-28T00:00:00"/>
    <x v="2"/>
    <s v="AG-10675"/>
    <x v="165"/>
    <x v="0"/>
    <s v="United States"/>
    <s v="Columbus"/>
    <x v="32"/>
    <n v="31907"/>
    <x v="0"/>
    <s v="OFF-BI-10002827"/>
    <x v="1"/>
    <s v="Binders"/>
    <x v="549"/>
    <n v="38.71"/>
    <n v="7"/>
    <n v="0"/>
    <n v="17.8066"/>
    <s v="Sep"/>
    <x v="15"/>
    <n v="0"/>
  </r>
  <r>
    <n v="5186"/>
    <s v="CA-2012-134719"/>
    <x v="1"/>
    <d v="2012-10-10T00:00:00"/>
    <d v="2012-10-15T00:00:00"/>
    <x v="1"/>
    <s v="JD-15790"/>
    <x v="479"/>
    <x v="0"/>
    <s v="United States"/>
    <s v="Jacksonville"/>
    <x v="2"/>
    <n v="32216"/>
    <x v="0"/>
    <s v="OFF-ST-10004459"/>
    <x v="1"/>
    <s v="Storage"/>
    <x v="454"/>
    <n v="1801.6320000000001"/>
    <n v="6"/>
    <n v="0.2"/>
    <n v="-337.80600000000004"/>
    <s v="Oct"/>
    <x v="2"/>
    <n v="1"/>
  </r>
  <r>
    <n v="5187"/>
    <s v="US-2012-154389"/>
    <x v="1"/>
    <d v="2012-11-27T00:00:00"/>
    <d v="2012-12-03T00:00:00"/>
    <x v="1"/>
    <s v="EH-14125"/>
    <x v="258"/>
    <x v="2"/>
    <s v="United States"/>
    <s v="Philadelphia"/>
    <x v="9"/>
    <n v="19140"/>
    <x v="3"/>
    <s v="TEC-PH-10002789"/>
    <x v="2"/>
    <s v="Phones"/>
    <x v="1577"/>
    <n v="748.75200000000007"/>
    <n v="8"/>
    <n v="0.4"/>
    <n v="-162.22960000000006"/>
    <s v="Nov"/>
    <x v="6"/>
    <n v="1"/>
  </r>
  <r>
    <n v="5188"/>
    <s v="CA-2012-115567"/>
    <x v="1"/>
    <d v="2012-09-13T00:00:00"/>
    <d v="2012-09-18T00:00:00"/>
    <x v="1"/>
    <s v="ZC-21910"/>
    <x v="233"/>
    <x v="0"/>
    <s v="United States"/>
    <s v="Columbus"/>
    <x v="14"/>
    <n v="47201"/>
    <x v="2"/>
    <s v="TEC-AC-10001314"/>
    <x v="2"/>
    <s v="Accessories"/>
    <x v="943"/>
    <n v="199.96"/>
    <n v="4"/>
    <n v="0"/>
    <n v="15.996799999999979"/>
    <s v="Sep"/>
    <x v="11"/>
    <n v="1"/>
  </r>
  <r>
    <n v="5189"/>
    <s v="CA-2012-115567"/>
    <x v="1"/>
    <d v="2012-09-13T00:00:00"/>
    <d v="2012-09-18T00:00:00"/>
    <x v="1"/>
    <s v="ZC-21910"/>
    <x v="233"/>
    <x v="0"/>
    <s v="United States"/>
    <s v="Columbus"/>
    <x v="14"/>
    <n v="47201"/>
    <x v="2"/>
    <s v="FUR-CH-10000015"/>
    <x v="0"/>
    <s v="Chairs"/>
    <x v="373"/>
    <n v="1516.2"/>
    <n v="7"/>
    <n v="0"/>
    <n v="394.21199999999999"/>
    <s v="Sep"/>
    <x v="11"/>
    <n v="0"/>
  </r>
  <r>
    <n v="5190"/>
    <s v="US-2014-136679"/>
    <x v="3"/>
    <d v="2014-11-15T00:00:00"/>
    <d v="2014-11-19T00:00:00"/>
    <x v="1"/>
    <s v="XP-21865"/>
    <x v="190"/>
    <x v="0"/>
    <s v="United States"/>
    <s v="Pasadena"/>
    <x v="5"/>
    <n v="77506"/>
    <x v="2"/>
    <s v="TEC-AC-10004855"/>
    <x v="2"/>
    <s v="Accessories"/>
    <x v="1047"/>
    <n v="167.95200000000003"/>
    <n v="6"/>
    <n v="0.2"/>
    <n v="-27.292200000000001"/>
    <s v="Nov"/>
    <x v="23"/>
    <n v="1"/>
  </r>
  <r>
    <n v="5191"/>
    <s v="US-2014-136679"/>
    <x v="3"/>
    <d v="2014-11-15T00:00:00"/>
    <d v="2014-11-19T00:00:00"/>
    <x v="1"/>
    <s v="XP-21865"/>
    <x v="190"/>
    <x v="0"/>
    <s v="United States"/>
    <s v="Pasadena"/>
    <x v="5"/>
    <n v="77506"/>
    <x v="2"/>
    <s v="OFF-AR-10003582"/>
    <x v="1"/>
    <s v="Art"/>
    <x v="1451"/>
    <n v="45.04"/>
    <n v="2"/>
    <n v="0.2"/>
    <n v="4.5040000000000031"/>
    <s v="Nov"/>
    <x v="23"/>
    <n v="0"/>
  </r>
  <r>
    <n v="5192"/>
    <s v="US-2014-141943"/>
    <x v="3"/>
    <d v="2014-05-06T00:00:00"/>
    <d v="2014-05-10T00:00:00"/>
    <x v="1"/>
    <s v="DK-12985"/>
    <x v="213"/>
    <x v="0"/>
    <s v="United States"/>
    <s v="San Francisco"/>
    <x v="1"/>
    <n v="94122"/>
    <x v="1"/>
    <s v="OFF-EN-10003448"/>
    <x v="1"/>
    <s v="Envelopes"/>
    <x v="1702"/>
    <n v="23.16"/>
    <n v="2"/>
    <n v="0"/>
    <n v="11.58"/>
    <s v="May"/>
    <x v="24"/>
    <n v="1"/>
  </r>
  <r>
    <n v="5193"/>
    <s v="CA-2011-101560"/>
    <x v="2"/>
    <d v="2011-11-28T00:00:00"/>
    <d v="2011-12-01T00:00:00"/>
    <x v="0"/>
    <s v="CS-12250"/>
    <x v="294"/>
    <x v="1"/>
    <s v="United States"/>
    <s v="Columbia"/>
    <x v="20"/>
    <n v="29203"/>
    <x v="0"/>
    <s v="FUR-FU-10003773"/>
    <x v="0"/>
    <s v="Furnishings"/>
    <x v="125"/>
    <n v="397.59999999999997"/>
    <n v="5"/>
    <n v="0"/>
    <n v="43.735999999999962"/>
    <s v="Nov"/>
    <x v="7"/>
    <n v="1"/>
  </r>
  <r>
    <n v="5194"/>
    <s v="CA-2011-101560"/>
    <x v="2"/>
    <d v="2011-11-28T00:00:00"/>
    <d v="2011-12-01T00:00:00"/>
    <x v="0"/>
    <s v="CS-12250"/>
    <x v="294"/>
    <x v="1"/>
    <s v="United States"/>
    <s v="Columbia"/>
    <x v="20"/>
    <n v="29203"/>
    <x v="0"/>
    <s v="OFF-PA-10001363"/>
    <x v="1"/>
    <s v="Paper"/>
    <x v="1616"/>
    <n v="85.96"/>
    <n v="7"/>
    <n v="0"/>
    <n v="40.401199999999996"/>
    <s v="Nov"/>
    <x v="7"/>
    <n v="0"/>
  </r>
  <r>
    <n v="5195"/>
    <s v="CA-2011-101560"/>
    <x v="2"/>
    <d v="2011-11-28T00:00:00"/>
    <d v="2011-12-01T00:00:00"/>
    <x v="0"/>
    <s v="CS-12250"/>
    <x v="294"/>
    <x v="1"/>
    <s v="United States"/>
    <s v="Columbia"/>
    <x v="20"/>
    <n v="29203"/>
    <x v="0"/>
    <s v="OFF-AR-10004757"/>
    <x v="1"/>
    <s v="Art"/>
    <x v="342"/>
    <n v="13.12"/>
    <n v="4"/>
    <n v="0"/>
    <n v="4.3295999999999992"/>
    <s v="Nov"/>
    <x v="7"/>
    <n v="0"/>
  </r>
  <r>
    <n v="5196"/>
    <s v="CA-2011-101560"/>
    <x v="2"/>
    <d v="2011-11-28T00:00:00"/>
    <d v="2011-12-01T00:00:00"/>
    <x v="0"/>
    <s v="CS-12250"/>
    <x v="294"/>
    <x v="1"/>
    <s v="United States"/>
    <s v="Columbia"/>
    <x v="20"/>
    <n v="29203"/>
    <x v="0"/>
    <s v="OFF-BI-10000309"/>
    <x v="1"/>
    <s v="Binders"/>
    <x v="334"/>
    <n v="45.660000000000004"/>
    <n v="3"/>
    <n v="0"/>
    <n v="22.3734"/>
    <s v="Nov"/>
    <x v="7"/>
    <n v="0"/>
  </r>
  <r>
    <n v="5197"/>
    <s v="CA-2011-159709"/>
    <x v="2"/>
    <d v="2011-05-10T00:00:00"/>
    <d v="2011-05-15T00:00:00"/>
    <x v="1"/>
    <s v="AI-10855"/>
    <x v="482"/>
    <x v="0"/>
    <s v="United States"/>
    <s v="Kent"/>
    <x v="4"/>
    <n v="98031"/>
    <x v="1"/>
    <s v="OFF-EN-10001434"/>
    <x v="1"/>
    <s v="Envelopes"/>
    <x v="434"/>
    <n v="158.13"/>
    <n v="3"/>
    <n v="0"/>
    <n v="77.483699999999999"/>
    <s v="May"/>
    <x v="8"/>
    <n v="1"/>
  </r>
  <r>
    <n v="5198"/>
    <s v="CA-2011-159709"/>
    <x v="2"/>
    <d v="2011-05-10T00:00:00"/>
    <d v="2011-05-15T00:00:00"/>
    <x v="1"/>
    <s v="AI-10855"/>
    <x v="482"/>
    <x v="0"/>
    <s v="United States"/>
    <s v="Kent"/>
    <x v="4"/>
    <n v="98031"/>
    <x v="1"/>
    <s v="TEC-PH-10003988"/>
    <x v="2"/>
    <s v="Phones"/>
    <x v="47"/>
    <n v="43.6"/>
    <n v="5"/>
    <n v="0.2"/>
    <n v="4.3600000000000012"/>
    <s v="May"/>
    <x v="8"/>
    <n v="0"/>
  </r>
  <r>
    <n v="5199"/>
    <s v="CA-2013-103982"/>
    <x v="0"/>
    <d v="2013-03-04T00:00:00"/>
    <d v="2013-03-09T00:00:00"/>
    <x v="1"/>
    <s v="AA-10315"/>
    <x v="397"/>
    <x v="0"/>
    <s v="United States"/>
    <s v="Round Rock"/>
    <x v="5"/>
    <n v="78664"/>
    <x v="2"/>
    <s v="OFF-SU-10000151"/>
    <x v="1"/>
    <s v="Supplies"/>
    <x v="1336"/>
    <n v="3930.0720000000001"/>
    <n v="3"/>
    <n v="0.2"/>
    <n v="-786.01440000000025"/>
    <s v="Mar"/>
    <x v="17"/>
    <n v="1"/>
  </r>
  <r>
    <n v="5200"/>
    <s v="CA-2013-103982"/>
    <x v="0"/>
    <d v="2013-03-04T00:00:00"/>
    <d v="2013-03-09T00:00:00"/>
    <x v="1"/>
    <s v="AA-10315"/>
    <x v="397"/>
    <x v="0"/>
    <s v="United States"/>
    <s v="Round Rock"/>
    <x v="5"/>
    <n v="78664"/>
    <x v="2"/>
    <s v="OFF-FA-10001332"/>
    <x v="1"/>
    <s v="Fasteners"/>
    <x v="1561"/>
    <n v="2.3039999999999998"/>
    <n v="1"/>
    <n v="0.2"/>
    <n v="0.77759999999999996"/>
    <s v="Mar"/>
    <x v="17"/>
    <n v="0"/>
  </r>
  <r>
    <n v="5201"/>
    <s v="CA-2013-103982"/>
    <x v="0"/>
    <d v="2013-03-04T00:00:00"/>
    <d v="2013-03-09T00:00:00"/>
    <x v="1"/>
    <s v="AA-10315"/>
    <x v="397"/>
    <x v="0"/>
    <s v="United States"/>
    <s v="Round Rock"/>
    <x v="5"/>
    <n v="78664"/>
    <x v="2"/>
    <s v="TEC-PH-10000895"/>
    <x v="2"/>
    <s v="Phones"/>
    <x v="1128"/>
    <n v="431.97600000000006"/>
    <n v="3"/>
    <n v="0.2"/>
    <n v="32.398200000000017"/>
    <s v="Mar"/>
    <x v="17"/>
    <n v="0"/>
  </r>
  <r>
    <n v="5202"/>
    <s v="CA-2013-103982"/>
    <x v="0"/>
    <d v="2013-03-04T00:00:00"/>
    <d v="2013-03-09T00:00:00"/>
    <x v="1"/>
    <s v="AA-10315"/>
    <x v="397"/>
    <x v="0"/>
    <s v="United States"/>
    <s v="Round Rock"/>
    <x v="5"/>
    <n v="78664"/>
    <x v="2"/>
    <s v="TEC-AC-10002857"/>
    <x v="2"/>
    <s v="Accessories"/>
    <x v="535"/>
    <n v="41.720000000000006"/>
    <n v="7"/>
    <n v="0.2"/>
    <n v="5.7364999999999977"/>
    <s v="Mar"/>
    <x v="17"/>
    <n v="0"/>
  </r>
  <r>
    <n v="5203"/>
    <s v="CA-2012-142454"/>
    <x v="1"/>
    <d v="2012-08-15T00:00:00"/>
    <d v="2012-08-19T00:00:00"/>
    <x v="1"/>
    <s v="RE-19450"/>
    <x v="681"/>
    <x v="0"/>
    <s v="United States"/>
    <s v="Oakland"/>
    <x v="1"/>
    <n v="94601"/>
    <x v="1"/>
    <s v="FUR-FU-10004018"/>
    <x v="0"/>
    <s v="Furnishings"/>
    <x v="927"/>
    <n v="104.23"/>
    <n v="7"/>
    <n v="0"/>
    <n v="28.142100000000006"/>
    <s v="Aug"/>
    <x v="37"/>
    <n v="1"/>
  </r>
  <r>
    <n v="5204"/>
    <s v="CA-2012-142454"/>
    <x v="1"/>
    <d v="2012-08-15T00:00:00"/>
    <d v="2012-08-19T00:00:00"/>
    <x v="1"/>
    <s v="RE-19450"/>
    <x v="681"/>
    <x v="0"/>
    <s v="United States"/>
    <s v="Oakland"/>
    <x v="1"/>
    <n v="94601"/>
    <x v="1"/>
    <s v="OFF-ST-10003638"/>
    <x v="1"/>
    <s v="Storage"/>
    <x v="1222"/>
    <n v="70.260000000000005"/>
    <n v="3"/>
    <n v="0"/>
    <n v="18.970199999999998"/>
    <s v="Aug"/>
    <x v="37"/>
    <n v="0"/>
  </r>
  <r>
    <n v="5205"/>
    <s v="CA-2012-102015"/>
    <x v="1"/>
    <d v="2012-09-12T00:00:00"/>
    <d v="2012-09-18T00:00:00"/>
    <x v="1"/>
    <s v="TM-21010"/>
    <x v="612"/>
    <x v="0"/>
    <s v="United States"/>
    <s v="Auburn"/>
    <x v="15"/>
    <n v="13021"/>
    <x v="3"/>
    <s v="OFF-AR-10004685"/>
    <x v="1"/>
    <s v="Art"/>
    <x v="181"/>
    <n v="9.26"/>
    <n v="2"/>
    <n v="0"/>
    <n v="3.0557999999999996"/>
    <s v="Sep"/>
    <x v="11"/>
    <n v="1"/>
  </r>
  <r>
    <n v="5206"/>
    <s v="CA-2012-102015"/>
    <x v="1"/>
    <d v="2012-09-12T00:00:00"/>
    <d v="2012-09-18T00:00:00"/>
    <x v="1"/>
    <s v="TM-21010"/>
    <x v="612"/>
    <x v="0"/>
    <s v="United States"/>
    <s v="Auburn"/>
    <x v="15"/>
    <n v="13021"/>
    <x v="3"/>
    <s v="OFF-ST-10001713"/>
    <x v="1"/>
    <s v="Storage"/>
    <x v="45"/>
    <n v="105.98"/>
    <n v="2"/>
    <n v="0"/>
    <n v="4.2391999999999967"/>
    <s v="Sep"/>
    <x v="11"/>
    <n v="0"/>
  </r>
  <r>
    <n v="5207"/>
    <s v="CA-2012-102015"/>
    <x v="1"/>
    <d v="2012-09-12T00:00:00"/>
    <d v="2012-09-18T00:00:00"/>
    <x v="1"/>
    <s v="TM-21010"/>
    <x v="612"/>
    <x v="0"/>
    <s v="United States"/>
    <s v="Auburn"/>
    <x v="15"/>
    <n v="13021"/>
    <x v="3"/>
    <s v="OFF-FA-10000490"/>
    <x v="1"/>
    <s v="Fasteners"/>
    <x v="307"/>
    <n v="1.24"/>
    <n v="1"/>
    <n v="0"/>
    <n v="0.58279999999999998"/>
    <s v="Sep"/>
    <x v="11"/>
    <n v="0"/>
  </r>
  <r>
    <n v="5208"/>
    <s v="CA-2012-102015"/>
    <x v="1"/>
    <d v="2012-09-12T00:00:00"/>
    <d v="2012-09-18T00:00:00"/>
    <x v="1"/>
    <s v="TM-21010"/>
    <x v="612"/>
    <x v="0"/>
    <s v="United States"/>
    <s v="Auburn"/>
    <x v="15"/>
    <n v="13021"/>
    <x v="3"/>
    <s v="OFF-LA-10002043"/>
    <x v="1"/>
    <s v="Labels"/>
    <x v="252"/>
    <n v="20.7"/>
    <n v="2"/>
    <n v="0"/>
    <n v="9.9359999999999999"/>
    <s v="Sep"/>
    <x v="11"/>
    <n v="0"/>
  </r>
  <r>
    <n v="5209"/>
    <s v="CA-2012-102015"/>
    <x v="1"/>
    <d v="2012-09-12T00:00:00"/>
    <d v="2012-09-18T00:00:00"/>
    <x v="1"/>
    <s v="TM-21010"/>
    <x v="612"/>
    <x v="0"/>
    <s v="United States"/>
    <s v="Auburn"/>
    <x v="15"/>
    <n v="13021"/>
    <x v="3"/>
    <s v="OFF-PA-10002464"/>
    <x v="1"/>
    <s v="Paper"/>
    <x v="993"/>
    <n v="28.900000000000002"/>
    <n v="5"/>
    <n v="0"/>
    <n v="14.161000000000001"/>
    <s v="Sep"/>
    <x v="11"/>
    <n v="0"/>
  </r>
  <r>
    <n v="5210"/>
    <s v="CA-2012-102015"/>
    <x v="1"/>
    <d v="2012-09-12T00:00:00"/>
    <d v="2012-09-18T00:00:00"/>
    <x v="1"/>
    <s v="TM-21010"/>
    <x v="612"/>
    <x v="0"/>
    <s v="United States"/>
    <s v="Auburn"/>
    <x v="15"/>
    <n v="13021"/>
    <x v="3"/>
    <s v="OFF-EN-10002504"/>
    <x v="1"/>
    <s v="Envelopes"/>
    <x v="113"/>
    <n v="27.18"/>
    <n v="1"/>
    <n v="0"/>
    <n v="12.7746"/>
    <s v="Sep"/>
    <x v="11"/>
    <n v="0"/>
  </r>
  <r>
    <n v="5211"/>
    <s v="CA-2012-156755"/>
    <x v="1"/>
    <d v="2012-01-12T00:00:00"/>
    <d v="2012-01-18T00:00:00"/>
    <x v="1"/>
    <s v="YS-21880"/>
    <x v="453"/>
    <x v="1"/>
    <s v="United States"/>
    <s v="Newark"/>
    <x v="13"/>
    <n v="19711"/>
    <x v="3"/>
    <s v="OFF-ST-10002615"/>
    <x v="1"/>
    <s v="Storage"/>
    <x v="1427"/>
    <n v="465.18"/>
    <n v="3"/>
    <n v="0"/>
    <n v="120.94680000000001"/>
    <s v="Jan"/>
    <x v="26"/>
    <n v="1"/>
  </r>
  <r>
    <n v="5212"/>
    <s v="CA-2012-130876"/>
    <x v="1"/>
    <d v="2012-05-12T00:00:00"/>
    <d v="2012-05-16T00:00:00"/>
    <x v="0"/>
    <s v="AZ-10750"/>
    <x v="616"/>
    <x v="0"/>
    <s v="United States"/>
    <s v="New York City"/>
    <x v="15"/>
    <n v="10024"/>
    <x v="3"/>
    <s v="OFF-ST-10004258"/>
    <x v="1"/>
    <s v="Storage"/>
    <x v="754"/>
    <n v="36.630000000000003"/>
    <n v="3"/>
    <n v="0"/>
    <n v="9.8901000000000039"/>
    <s v="May"/>
    <x v="33"/>
    <n v="1"/>
  </r>
  <r>
    <n v="5213"/>
    <s v="CA-2013-145898"/>
    <x v="0"/>
    <d v="2013-09-27T00:00:00"/>
    <d v="2013-09-27T00:00:00"/>
    <x v="3"/>
    <s v="CM-12445"/>
    <x v="320"/>
    <x v="0"/>
    <s v="United States"/>
    <s v="Redlands"/>
    <x v="1"/>
    <n v="92374"/>
    <x v="1"/>
    <s v="OFF-ST-10004507"/>
    <x v="1"/>
    <s v="Storage"/>
    <x v="452"/>
    <n v="51.449999999999996"/>
    <n v="3"/>
    <n v="0"/>
    <n v="13.891499999999999"/>
    <s v="Sep"/>
    <x v="21"/>
    <n v="1"/>
  </r>
  <r>
    <n v="5214"/>
    <s v="CA-2013-145898"/>
    <x v="0"/>
    <d v="2013-09-27T00:00:00"/>
    <d v="2013-09-27T00:00:00"/>
    <x v="3"/>
    <s v="CM-12445"/>
    <x v="320"/>
    <x v="0"/>
    <s v="United States"/>
    <s v="Redlands"/>
    <x v="1"/>
    <n v="92374"/>
    <x v="1"/>
    <s v="OFF-LA-10000262"/>
    <x v="1"/>
    <s v="Labels"/>
    <x v="932"/>
    <n v="7.83"/>
    <n v="3"/>
    <n v="0"/>
    <n v="3.6017999999999999"/>
    <s v="Sep"/>
    <x v="21"/>
    <n v="0"/>
  </r>
  <r>
    <n v="5215"/>
    <s v="CA-2013-145898"/>
    <x v="0"/>
    <d v="2013-09-27T00:00:00"/>
    <d v="2013-09-27T00:00:00"/>
    <x v="3"/>
    <s v="CM-12445"/>
    <x v="320"/>
    <x v="0"/>
    <s v="United States"/>
    <s v="Redlands"/>
    <x v="1"/>
    <n v="92374"/>
    <x v="1"/>
    <s v="OFF-AR-10002445"/>
    <x v="1"/>
    <s v="Art"/>
    <x v="1637"/>
    <n v="35.4"/>
    <n v="5"/>
    <n v="0"/>
    <n v="13.452000000000002"/>
    <s v="Sep"/>
    <x v="21"/>
    <n v="0"/>
  </r>
  <r>
    <n v="5216"/>
    <s v="CA-2013-145898"/>
    <x v="0"/>
    <d v="2013-09-27T00:00:00"/>
    <d v="2013-09-27T00:00:00"/>
    <x v="3"/>
    <s v="CM-12445"/>
    <x v="320"/>
    <x v="0"/>
    <s v="United States"/>
    <s v="Redlands"/>
    <x v="1"/>
    <n v="92374"/>
    <x v="1"/>
    <s v="OFF-PA-10001667"/>
    <x v="1"/>
    <s v="Paper"/>
    <x v="453"/>
    <n v="29.900000000000002"/>
    <n v="5"/>
    <n v="0"/>
    <n v="13.454999999999998"/>
    <s v="Sep"/>
    <x v="21"/>
    <n v="0"/>
  </r>
  <r>
    <n v="5217"/>
    <s v="US-2014-159562"/>
    <x v="3"/>
    <d v="2014-09-10T00:00:00"/>
    <d v="2014-09-16T00:00:00"/>
    <x v="1"/>
    <s v="JB-16000"/>
    <x v="677"/>
    <x v="0"/>
    <s v="United States"/>
    <s v="Roseville"/>
    <x v="12"/>
    <n v="48066"/>
    <x v="2"/>
    <s v="OFF-EN-10000461"/>
    <x v="1"/>
    <s v="Envelopes"/>
    <x v="746"/>
    <n v="17.48"/>
    <n v="2"/>
    <n v="0"/>
    <n v="8.2156000000000002"/>
    <s v="Sep"/>
    <x v="15"/>
    <n v="1"/>
  </r>
  <r>
    <n v="5218"/>
    <s v="CA-2014-134635"/>
    <x v="3"/>
    <d v="2014-04-16T00:00:00"/>
    <d v="2014-04-18T00:00:00"/>
    <x v="0"/>
    <s v="NS-18640"/>
    <x v="374"/>
    <x v="1"/>
    <s v="United States"/>
    <s v="Los Angeles"/>
    <x v="1"/>
    <n v="90049"/>
    <x v="1"/>
    <s v="OFF-PA-10002254"/>
    <x v="1"/>
    <s v="Paper"/>
    <x v="145"/>
    <n v="79.14"/>
    <n v="3"/>
    <n v="0"/>
    <n v="36.404399999999995"/>
    <s v="Apr"/>
    <x v="4"/>
    <n v="1"/>
  </r>
  <r>
    <n v="5219"/>
    <s v="CA-2014-167080"/>
    <x v="3"/>
    <d v="2014-06-11T00:00:00"/>
    <d v="2014-06-15T00:00:00"/>
    <x v="1"/>
    <s v="LC-16930"/>
    <x v="18"/>
    <x v="1"/>
    <s v="United States"/>
    <s v="New York City"/>
    <x v="15"/>
    <n v="10011"/>
    <x v="3"/>
    <s v="OFF-AR-10001868"/>
    <x v="1"/>
    <s v="Art"/>
    <x v="59"/>
    <n v="8.4"/>
    <n v="5"/>
    <n v="0"/>
    <n v="4.2"/>
    <s v="Jun"/>
    <x v="27"/>
    <n v="1"/>
  </r>
  <r>
    <n v="5220"/>
    <s v="CA-2014-145653"/>
    <x v="3"/>
    <d v="2014-09-02T00:00:00"/>
    <d v="2014-09-02T00:00:00"/>
    <x v="3"/>
    <s v="CA-12775"/>
    <x v="222"/>
    <x v="0"/>
    <s v="United States"/>
    <s v="Detroit"/>
    <x v="12"/>
    <n v="48205"/>
    <x v="2"/>
    <s v="FUR-CH-10004875"/>
    <x v="0"/>
    <s v="Chairs"/>
    <x v="1436"/>
    <n v="498.26000000000005"/>
    <n v="7"/>
    <n v="0"/>
    <n v="134.53020000000001"/>
    <s v="Sep"/>
    <x v="15"/>
    <n v="1"/>
  </r>
  <r>
    <n v="5221"/>
    <s v="CA-2011-140487"/>
    <x v="2"/>
    <d v="2011-06-14T00:00:00"/>
    <d v="2011-06-20T00:00:00"/>
    <x v="1"/>
    <s v="SR-20425"/>
    <x v="676"/>
    <x v="2"/>
    <s v="United States"/>
    <s v="Detroit"/>
    <x v="12"/>
    <n v="48234"/>
    <x v="2"/>
    <s v="FUR-BO-10000711"/>
    <x v="0"/>
    <s v="Bookcases"/>
    <x v="1605"/>
    <n v="212.94"/>
    <n v="3"/>
    <n v="0"/>
    <n v="57.4938"/>
    <s v="Jun"/>
    <x v="3"/>
    <n v="1"/>
  </r>
  <r>
    <n v="5222"/>
    <s v="CA-2014-117401"/>
    <x v="3"/>
    <d v="2014-05-19T00:00:00"/>
    <d v="2014-05-23T00:00:00"/>
    <x v="0"/>
    <s v="PP-18955"/>
    <x v="452"/>
    <x v="2"/>
    <s v="United States"/>
    <s v="Springfield"/>
    <x v="25"/>
    <n v="65807"/>
    <x v="2"/>
    <s v="OFF-AP-10000938"/>
    <x v="1"/>
    <s v="Appliances"/>
    <x v="1703"/>
    <n v="706.86"/>
    <n v="7"/>
    <n v="0"/>
    <n v="197.92079999999999"/>
    <s v="May"/>
    <x v="24"/>
    <n v="1"/>
  </r>
  <r>
    <n v="5223"/>
    <s v="CA-2014-117401"/>
    <x v="3"/>
    <d v="2014-05-19T00:00:00"/>
    <d v="2014-05-23T00:00:00"/>
    <x v="0"/>
    <s v="PP-18955"/>
    <x v="452"/>
    <x v="2"/>
    <s v="United States"/>
    <s v="Springfield"/>
    <x v="25"/>
    <n v="65807"/>
    <x v="2"/>
    <s v="TEC-PH-10003555"/>
    <x v="2"/>
    <s v="Phones"/>
    <x v="457"/>
    <n v="114.94999999999999"/>
    <n v="5"/>
    <n v="0"/>
    <n v="2.2990000000000066"/>
    <s v="May"/>
    <x v="24"/>
    <n v="0"/>
  </r>
  <r>
    <n v="5224"/>
    <s v="CA-2014-117401"/>
    <x v="3"/>
    <d v="2014-05-19T00:00:00"/>
    <d v="2014-05-23T00:00:00"/>
    <x v="0"/>
    <s v="PP-18955"/>
    <x v="452"/>
    <x v="2"/>
    <s v="United States"/>
    <s v="Springfield"/>
    <x v="25"/>
    <n v="65807"/>
    <x v="2"/>
    <s v="OFF-BI-10001267"/>
    <x v="1"/>
    <s v="Binders"/>
    <x v="1466"/>
    <n v="43.19"/>
    <n v="7"/>
    <n v="0"/>
    <n v="20.731199999999998"/>
    <s v="May"/>
    <x v="24"/>
    <n v="0"/>
  </r>
  <r>
    <n v="5225"/>
    <s v="US-2014-109582"/>
    <x v="3"/>
    <d v="2014-09-13T00:00:00"/>
    <d v="2014-09-18T00:00:00"/>
    <x v="0"/>
    <s v="JM-15865"/>
    <x v="622"/>
    <x v="0"/>
    <s v="United States"/>
    <s v="Los Angeles"/>
    <x v="1"/>
    <n v="90036"/>
    <x v="1"/>
    <s v="OFF-PA-10004071"/>
    <x v="1"/>
    <s v="Paper"/>
    <x v="412"/>
    <n v="166.44"/>
    <n v="3"/>
    <n v="0"/>
    <n v="79.891199999999998"/>
    <s v="Sep"/>
    <x v="15"/>
    <n v="1"/>
  </r>
  <r>
    <n v="5226"/>
    <s v="CA-2013-119865"/>
    <x v="0"/>
    <d v="2013-06-22T00:00:00"/>
    <d v="2013-06-27T00:00:00"/>
    <x v="1"/>
    <s v="AS-10090"/>
    <x v="548"/>
    <x v="0"/>
    <s v="United States"/>
    <s v="New York City"/>
    <x v="15"/>
    <n v="10011"/>
    <x v="3"/>
    <s v="OFF-BI-10001553"/>
    <x v="1"/>
    <s v="Binders"/>
    <x v="1293"/>
    <n v="36.56"/>
    <n v="5"/>
    <n v="0.2"/>
    <n v="12.795999999999999"/>
    <s v="Jun"/>
    <x v="1"/>
    <n v="1"/>
  </r>
  <r>
    <n v="5227"/>
    <s v="CA-2013-119865"/>
    <x v="0"/>
    <d v="2013-06-22T00:00:00"/>
    <d v="2013-06-27T00:00:00"/>
    <x v="1"/>
    <s v="AS-10090"/>
    <x v="548"/>
    <x v="0"/>
    <s v="United States"/>
    <s v="New York City"/>
    <x v="15"/>
    <n v="10011"/>
    <x v="3"/>
    <s v="OFF-BI-10003007"/>
    <x v="1"/>
    <s v="Binders"/>
    <x v="1542"/>
    <n v="186.14400000000001"/>
    <n v="6"/>
    <n v="0.2"/>
    <n v="60.496799999999993"/>
    <s v="Jun"/>
    <x v="1"/>
    <n v="0"/>
  </r>
  <r>
    <n v="5228"/>
    <s v="CA-2013-119865"/>
    <x v="0"/>
    <d v="2013-06-22T00:00:00"/>
    <d v="2013-06-27T00:00:00"/>
    <x v="1"/>
    <s v="AS-10090"/>
    <x v="548"/>
    <x v="0"/>
    <s v="United States"/>
    <s v="New York City"/>
    <x v="15"/>
    <n v="10011"/>
    <x v="3"/>
    <s v="FUR-BO-10003272"/>
    <x v="0"/>
    <s v="Bookcases"/>
    <x v="582"/>
    <n v="353.56799999999998"/>
    <n v="2"/>
    <n v="0.2"/>
    <n v="-44.196000000000026"/>
    <s v="Jun"/>
    <x v="1"/>
    <n v="0"/>
  </r>
  <r>
    <n v="5229"/>
    <s v="US-2011-147648"/>
    <x v="2"/>
    <d v="2011-11-26T00:00:00"/>
    <d v="2011-12-01T00:00:00"/>
    <x v="1"/>
    <s v="LS-16975"/>
    <x v="60"/>
    <x v="2"/>
    <s v="United States"/>
    <s v="San Francisco"/>
    <x v="1"/>
    <n v="94109"/>
    <x v="1"/>
    <s v="OFF-PA-10001033"/>
    <x v="1"/>
    <s v="Paper"/>
    <x v="1500"/>
    <n v="81.98"/>
    <n v="2"/>
    <n v="0"/>
    <n v="40.170200000000001"/>
    <s v="Nov"/>
    <x v="7"/>
    <n v="1"/>
  </r>
  <r>
    <n v="5230"/>
    <s v="CA-2014-124436"/>
    <x v="3"/>
    <d v="2014-03-20T00:00:00"/>
    <d v="2014-03-23T00:00:00"/>
    <x v="0"/>
    <s v="SA-20830"/>
    <x v="193"/>
    <x v="0"/>
    <s v="United States"/>
    <s v="Fresno"/>
    <x v="1"/>
    <n v="93727"/>
    <x v="1"/>
    <s v="OFF-BI-10001553"/>
    <x v="1"/>
    <s v="Binders"/>
    <x v="1293"/>
    <n v="14.624000000000002"/>
    <n v="2"/>
    <n v="0.2"/>
    <n v="5.1183999999999994"/>
    <s v="Mar"/>
    <x v="42"/>
    <n v="1"/>
  </r>
  <r>
    <n v="5231"/>
    <s v="CA-2014-124436"/>
    <x v="3"/>
    <d v="2014-03-20T00:00:00"/>
    <d v="2014-03-23T00:00:00"/>
    <x v="0"/>
    <s v="SA-20830"/>
    <x v="193"/>
    <x v="0"/>
    <s v="United States"/>
    <s v="Fresno"/>
    <x v="1"/>
    <n v="93727"/>
    <x v="1"/>
    <s v="FUR-TA-10001095"/>
    <x v="0"/>
    <s v="Tables"/>
    <x v="611"/>
    <n v="697.16"/>
    <n v="5"/>
    <n v="0.2"/>
    <n v="8.7144999999999868"/>
    <s v="Mar"/>
    <x v="42"/>
    <n v="0"/>
  </r>
  <r>
    <n v="5232"/>
    <s v="CA-2014-124436"/>
    <x v="3"/>
    <d v="2014-03-20T00:00:00"/>
    <d v="2014-03-23T00:00:00"/>
    <x v="0"/>
    <s v="SA-20830"/>
    <x v="193"/>
    <x v="0"/>
    <s v="United States"/>
    <s v="Fresno"/>
    <x v="1"/>
    <n v="93727"/>
    <x v="1"/>
    <s v="FUR-FU-10001185"/>
    <x v="0"/>
    <s v="Furnishings"/>
    <x v="1414"/>
    <n v="30.93"/>
    <n v="1"/>
    <n v="0"/>
    <n v="12.6813"/>
    <s v="Mar"/>
    <x v="42"/>
    <n v="0"/>
  </r>
  <r>
    <n v="5233"/>
    <s v="CA-2014-124436"/>
    <x v="3"/>
    <d v="2014-03-20T00:00:00"/>
    <d v="2014-03-23T00:00:00"/>
    <x v="0"/>
    <s v="SA-20830"/>
    <x v="193"/>
    <x v="0"/>
    <s v="United States"/>
    <s v="Fresno"/>
    <x v="1"/>
    <n v="93727"/>
    <x v="1"/>
    <s v="OFF-BI-10000343"/>
    <x v="1"/>
    <s v="Binders"/>
    <x v="184"/>
    <n v="27.496000000000002"/>
    <n v="7"/>
    <n v="0.2"/>
    <n v="9.2798999999999996"/>
    <s v="Mar"/>
    <x v="42"/>
    <n v="0"/>
  </r>
  <r>
    <n v="5234"/>
    <s v="CA-2011-115084"/>
    <x v="2"/>
    <d v="2011-10-18T00:00:00"/>
    <d v="2011-10-22T00:00:00"/>
    <x v="1"/>
    <s v="LS-17200"/>
    <x v="624"/>
    <x v="1"/>
    <s v="United States"/>
    <s v="Texarkana"/>
    <x v="36"/>
    <n v="71854"/>
    <x v="0"/>
    <s v="FUR-CH-10004626"/>
    <x v="0"/>
    <s v="Chairs"/>
    <x v="1697"/>
    <n v="605.34"/>
    <n v="6"/>
    <n v="0"/>
    <n v="145.2816"/>
    <s v="Oct"/>
    <x v="18"/>
    <n v="1"/>
  </r>
  <r>
    <n v="5235"/>
    <s v="CA-2014-131037"/>
    <x v="3"/>
    <d v="2014-08-23T00:00:00"/>
    <d v="2014-08-24T00:00:00"/>
    <x v="2"/>
    <s v="TM-21490"/>
    <x v="746"/>
    <x v="0"/>
    <s v="United States"/>
    <s v="San Francisco"/>
    <x v="1"/>
    <n v="94110"/>
    <x v="1"/>
    <s v="FUR-TA-10001768"/>
    <x v="0"/>
    <s v="Tables"/>
    <x v="114"/>
    <n v="210.00800000000001"/>
    <n v="1"/>
    <n v="0.2"/>
    <n v="2.625099999999982"/>
    <s v="Aug"/>
    <x v="43"/>
    <n v="1"/>
  </r>
  <r>
    <n v="5236"/>
    <s v="CA-2013-111143"/>
    <x v="0"/>
    <d v="2013-11-20T00:00:00"/>
    <d v="2013-11-23T00:00:00"/>
    <x v="2"/>
    <s v="TT-21265"/>
    <x v="640"/>
    <x v="1"/>
    <s v="United States"/>
    <s v="Indianapolis"/>
    <x v="14"/>
    <n v="46203"/>
    <x v="2"/>
    <s v="OFF-AP-10001947"/>
    <x v="1"/>
    <s v="Appliances"/>
    <x v="1528"/>
    <n v="54.96"/>
    <n v="3"/>
    <n v="0"/>
    <n v="15.938399999999998"/>
    <s v="Nov"/>
    <x v="0"/>
    <n v="1"/>
  </r>
  <r>
    <n v="5237"/>
    <s v="CA-2011-166744"/>
    <x v="2"/>
    <d v="2011-09-20T00:00:00"/>
    <d v="2011-09-24T00:00:00"/>
    <x v="1"/>
    <s v="DN-13690"/>
    <x v="35"/>
    <x v="0"/>
    <s v="United States"/>
    <s v="Columbia"/>
    <x v="39"/>
    <n v="21044"/>
    <x v="3"/>
    <s v="FUR-FU-10004952"/>
    <x v="0"/>
    <s v="Furnishings"/>
    <x v="845"/>
    <n v="164.22"/>
    <n v="3"/>
    <n v="0"/>
    <n v="50.908200000000001"/>
    <s v="Sep"/>
    <x v="30"/>
    <n v="1"/>
  </r>
  <r>
    <n v="5238"/>
    <s v="CA-2011-166744"/>
    <x v="2"/>
    <d v="2011-09-20T00:00:00"/>
    <d v="2011-09-24T00:00:00"/>
    <x v="1"/>
    <s v="DN-13690"/>
    <x v="35"/>
    <x v="0"/>
    <s v="United States"/>
    <s v="Columbia"/>
    <x v="39"/>
    <n v="21044"/>
    <x v="3"/>
    <s v="FUR-BO-10001337"/>
    <x v="0"/>
    <s v="Bookcases"/>
    <x v="425"/>
    <n v="362.94"/>
    <n v="3"/>
    <n v="0"/>
    <n v="36.293999999999997"/>
    <s v="Sep"/>
    <x v="30"/>
    <n v="0"/>
  </r>
  <r>
    <n v="5239"/>
    <s v="CA-2011-166744"/>
    <x v="2"/>
    <d v="2011-09-20T00:00:00"/>
    <d v="2011-09-24T00:00:00"/>
    <x v="1"/>
    <s v="DN-13690"/>
    <x v="35"/>
    <x v="0"/>
    <s v="United States"/>
    <s v="Columbia"/>
    <x v="39"/>
    <n v="21044"/>
    <x v="3"/>
    <s v="TEC-AC-10003628"/>
    <x v="2"/>
    <s v="Accessories"/>
    <x v="244"/>
    <n v="59.98"/>
    <n v="2"/>
    <n v="0"/>
    <n v="26.391200000000005"/>
    <s v="Sep"/>
    <x v="30"/>
    <n v="0"/>
  </r>
  <r>
    <n v="5240"/>
    <s v="CA-2013-116561"/>
    <x v="0"/>
    <d v="2013-09-12T00:00:00"/>
    <d v="2013-09-18T00:00:00"/>
    <x v="1"/>
    <s v="EB-14110"/>
    <x v="686"/>
    <x v="0"/>
    <s v="United States"/>
    <s v="San Jose"/>
    <x v="1"/>
    <n v="95123"/>
    <x v="1"/>
    <s v="OFF-ST-10004186"/>
    <x v="1"/>
    <s v="Storage"/>
    <x v="16"/>
    <n v="332.94"/>
    <n v="3"/>
    <n v="0"/>
    <n v="6.6587999999999994"/>
    <s v="Sep"/>
    <x v="21"/>
    <n v="1"/>
  </r>
  <r>
    <n v="5241"/>
    <s v="CA-2013-116561"/>
    <x v="0"/>
    <d v="2013-09-12T00:00:00"/>
    <d v="2013-09-18T00:00:00"/>
    <x v="1"/>
    <s v="EB-14110"/>
    <x v="686"/>
    <x v="0"/>
    <s v="United States"/>
    <s v="San Jose"/>
    <x v="1"/>
    <n v="95123"/>
    <x v="1"/>
    <s v="OFF-BI-10001658"/>
    <x v="1"/>
    <s v="Binders"/>
    <x v="439"/>
    <n v="39.872000000000007"/>
    <n v="2"/>
    <n v="0.2"/>
    <n v="12.958399999999999"/>
    <s v="Sep"/>
    <x v="21"/>
    <n v="0"/>
  </r>
  <r>
    <n v="5242"/>
    <s v="CA-2013-110730"/>
    <x v="0"/>
    <d v="2013-09-24T00:00:00"/>
    <d v="2013-09-27T00:00:00"/>
    <x v="0"/>
    <s v="CM-11815"/>
    <x v="698"/>
    <x v="1"/>
    <s v="United States"/>
    <s v="Seattle"/>
    <x v="4"/>
    <n v="98115"/>
    <x v="1"/>
    <s v="OFF-SU-10004737"/>
    <x v="1"/>
    <s v="Supplies"/>
    <x v="1704"/>
    <n v="13.68"/>
    <n v="2"/>
    <n v="0"/>
    <n v="3.6936"/>
    <s v="Sep"/>
    <x v="21"/>
    <n v="1"/>
  </r>
  <r>
    <n v="5243"/>
    <s v="CA-2014-146367"/>
    <x v="3"/>
    <d v="2014-08-05T00:00:00"/>
    <d v="2014-08-09T00:00:00"/>
    <x v="1"/>
    <s v="HM-14860"/>
    <x v="447"/>
    <x v="1"/>
    <s v="United States"/>
    <s v="Carrollton"/>
    <x v="5"/>
    <n v="75007"/>
    <x v="2"/>
    <s v="OFF-BI-10002827"/>
    <x v="1"/>
    <s v="Binders"/>
    <x v="549"/>
    <n v="3.3179999999999996"/>
    <n v="3"/>
    <n v="0.8"/>
    <n v="-5.6406000000000018"/>
    <s v="Aug"/>
    <x v="43"/>
    <n v="1"/>
  </r>
  <r>
    <n v="5244"/>
    <s v="CA-2013-149454"/>
    <x v="0"/>
    <d v="2013-07-26T00:00:00"/>
    <d v="2013-07-27T00:00:00"/>
    <x v="2"/>
    <s v="KM-16375"/>
    <x v="454"/>
    <x v="2"/>
    <s v="United States"/>
    <s v="Arlington"/>
    <x v="17"/>
    <n v="22204"/>
    <x v="0"/>
    <s v="OFF-BI-10003694"/>
    <x v="1"/>
    <s v="Binders"/>
    <x v="850"/>
    <n v="10.44"/>
    <n v="1"/>
    <n v="0"/>
    <n v="4.8023999999999996"/>
    <s v="Jul"/>
    <x v="16"/>
    <n v="1"/>
  </r>
  <r>
    <n v="5245"/>
    <s v="CA-2013-156265"/>
    <x v="0"/>
    <d v="2013-08-03T00:00:00"/>
    <d v="2013-08-05T00:00:00"/>
    <x v="0"/>
    <s v="BF-11020"/>
    <x v="292"/>
    <x v="1"/>
    <s v="United States"/>
    <s v="Los Angeles"/>
    <x v="1"/>
    <n v="90032"/>
    <x v="1"/>
    <s v="FUR-TA-10001691"/>
    <x v="0"/>
    <s v="Tables"/>
    <x v="1705"/>
    <n v="136.46400000000003"/>
    <n v="2"/>
    <n v="0.2"/>
    <n v="15.352199999999989"/>
    <s v="Aug"/>
    <x v="28"/>
    <n v="1"/>
  </r>
  <r>
    <n v="5246"/>
    <s v="CA-2013-156265"/>
    <x v="0"/>
    <d v="2013-08-03T00:00:00"/>
    <d v="2013-08-05T00:00:00"/>
    <x v="0"/>
    <s v="BF-11020"/>
    <x v="292"/>
    <x v="1"/>
    <s v="United States"/>
    <s v="Los Angeles"/>
    <x v="1"/>
    <n v="90032"/>
    <x v="1"/>
    <s v="TEC-PH-10001918"/>
    <x v="2"/>
    <s v="Phones"/>
    <x v="191"/>
    <n v="333.57600000000002"/>
    <n v="3"/>
    <n v="0.2"/>
    <n v="33.357600000000019"/>
    <s v="Aug"/>
    <x v="28"/>
    <n v="0"/>
  </r>
  <r>
    <n v="5247"/>
    <s v="CA-2013-156265"/>
    <x v="0"/>
    <d v="2013-08-03T00:00:00"/>
    <d v="2013-08-05T00:00:00"/>
    <x v="0"/>
    <s v="BF-11020"/>
    <x v="292"/>
    <x v="1"/>
    <s v="United States"/>
    <s v="Los Angeles"/>
    <x v="1"/>
    <n v="90032"/>
    <x v="1"/>
    <s v="OFF-BI-10000285"/>
    <x v="1"/>
    <s v="Binders"/>
    <x v="456"/>
    <n v="12.544"/>
    <n v="2"/>
    <n v="0.2"/>
    <n v="4.7039999999999997"/>
    <s v="Aug"/>
    <x v="28"/>
    <n v="0"/>
  </r>
  <r>
    <n v="5248"/>
    <s v="US-2012-168914"/>
    <x v="1"/>
    <d v="2012-05-21T00:00:00"/>
    <d v="2012-05-27T00:00:00"/>
    <x v="1"/>
    <s v="JE-15745"/>
    <x v="32"/>
    <x v="0"/>
    <s v="United States"/>
    <s v="Frankfort"/>
    <x v="10"/>
    <n v="60423"/>
    <x v="2"/>
    <s v="OFF-AP-10000358"/>
    <x v="1"/>
    <s v="Appliances"/>
    <x v="95"/>
    <n v="20.767999999999997"/>
    <n v="8"/>
    <n v="0.8"/>
    <n v="-52.958400000000012"/>
    <s v="May"/>
    <x v="33"/>
    <n v="1"/>
  </r>
  <r>
    <n v="5249"/>
    <s v="US-2014-110989"/>
    <x v="3"/>
    <d v="2014-11-04T00:00:00"/>
    <d v="2014-11-06T00:00:00"/>
    <x v="0"/>
    <s v="EJ-14155"/>
    <x v="412"/>
    <x v="0"/>
    <s v="United States"/>
    <s v="Seattle"/>
    <x v="4"/>
    <n v="98105"/>
    <x v="1"/>
    <s v="TEC-AC-10002345"/>
    <x v="2"/>
    <s v="Accessories"/>
    <x v="173"/>
    <n v="43.5"/>
    <n v="3"/>
    <n v="0"/>
    <n v="10.875"/>
    <s v="Nov"/>
    <x v="23"/>
    <n v="1"/>
  </r>
  <r>
    <n v="5250"/>
    <s v="CA-2012-106215"/>
    <x v="1"/>
    <d v="2012-04-16T00:00:00"/>
    <d v="2012-04-21T00:00:00"/>
    <x v="1"/>
    <s v="BN-11470"/>
    <x v="272"/>
    <x v="1"/>
    <s v="United States"/>
    <s v="Philadelphia"/>
    <x v="9"/>
    <n v="19143"/>
    <x v="3"/>
    <s v="OFF-FA-10001229"/>
    <x v="1"/>
    <s v="Fasteners"/>
    <x v="33"/>
    <n v="12.576000000000001"/>
    <n v="4"/>
    <n v="0.2"/>
    <n v="4.0871999999999993"/>
    <s v="Apr"/>
    <x v="19"/>
    <n v="1"/>
  </r>
  <r>
    <n v="5251"/>
    <s v="US-2013-169369"/>
    <x v="0"/>
    <d v="2013-12-13T00:00:00"/>
    <d v="2013-12-19T00:00:00"/>
    <x v="1"/>
    <s v="EC-14050"/>
    <x v="685"/>
    <x v="0"/>
    <s v="United States"/>
    <s v="Columbus"/>
    <x v="32"/>
    <n v="31907"/>
    <x v="0"/>
    <s v="TEC-AC-10001314"/>
    <x v="2"/>
    <s v="Accessories"/>
    <x v="943"/>
    <n v="249.95000000000002"/>
    <n v="5"/>
    <n v="0"/>
    <n v="19.995999999999974"/>
    <s v="Dec"/>
    <x v="5"/>
    <n v="1"/>
  </r>
  <r>
    <n v="5252"/>
    <s v="US-2013-169369"/>
    <x v="0"/>
    <d v="2013-12-13T00:00:00"/>
    <d v="2013-12-19T00:00:00"/>
    <x v="1"/>
    <s v="EC-14050"/>
    <x v="685"/>
    <x v="0"/>
    <s v="United States"/>
    <s v="Columbus"/>
    <x v="32"/>
    <n v="31907"/>
    <x v="0"/>
    <s v="OFF-PA-10004438"/>
    <x v="1"/>
    <s v="Paper"/>
    <x v="1472"/>
    <n v="49.12"/>
    <n v="4"/>
    <n v="0"/>
    <n v="23.086399999999998"/>
    <s v="Dec"/>
    <x v="5"/>
    <n v="0"/>
  </r>
  <r>
    <n v="5253"/>
    <s v="CA-2012-132318"/>
    <x v="1"/>
    <d v="2012-10-30T00:00:00"/>
    <d v="2012-11-02T00:00:00"/>
    <x v="2"/>
    <s v="TT-21220"/>
    <x v="627"/>
    <x v="0"/>
    <s v="United States"/>
    <s v="Virginia Beach"/>
    <x v="17"/>
    <n v="23464"/>
    <x v="0"/>
    <s v="OFF-AP-10000026"/>
    <x v="1"/>
    <s v="Appliances"/>
    <x v="1282"/>
    <n v="182.91"/>
    <n v="3"/>
    <n v="0"/>
    <n v="53.043899999999979"/>
    <s v="Oct"/>
    <x v="2"/>
    <n v="1"/>
  </r>
  <r>
    <n v="5254"/>
    <s v="US-2011-131982"/>
    <x v="2"/>
    <d v="2011-03-07T00:00:00"/>
    <d v="2011-03-11T00:00:00"/>
    <x v="0"/>
    <s v="NP-18685"/>
    <x v="472"/>
    <x v="2"/>
    <s v="United States"/>
    <s v="Des Moines"/>
    <x v="4"/>
    <n v="98198"/>
    <x v="1"/>
    <s v="OFF-BI-10004224"/>
    <x v="1"/>
    <s v="Binders"/>
    <x v="1061"/>
    <n v="107.64800000000001"/>
    <n v="2"/>
    <n v="0.2"/>
    <n v="33.639999999999986"/>
    <s v="Mar"/>
    <x v="34"/>
    <n v="1"/>
  </r>
  <r>
    <n v="5255"/>
    <s v="CA-2012-125185"/>
    <x v="1"/>
    <d v="2012-03-05T00:00:00"/>
    <d v="2012-03-07T00:00:00"/>
    <x v="0"/>
    <s v="AH-10195"/>
    <x v="124"/>
    <x v="1"/>
    <s v="United States"/>
    <s v="Bethlehem"/>
    <x v="9"/>
    <n v="18018"/>
    <x v="3"/>
    <s v="FUR-CH-10002647"/>
    <x v="0"/>
    <s v="Chairs"/>
    <x v="470"/>
    <n v="99.372"/>
    <n v="2"/>
    <n v="0.3"/>
    <n v="-7.0979999999999919"/>
    <s v="Mar"/>
    <x v="29"/>
    <n v="1"/>
  </r>
  <r>
    <n v="5256"/>
    <s v="CA-2012-125185"/>
    <x v="1"/>
    <d v="2012-03-05T00:00:00"/>
    <d v="2012-03-07T00:00:00"/>
    <x v="0"/>
    <s v="AH-10195"/>
    <x v="124"/>
    <x v="1"/>
    <s v="United States"/>
    <s v="Bethlehem"/>
    <x v="9"/>
    <n v="18018"/>
    <x v="3"/>
    <s v="FUR-FU-10003247"/>
    <x v="0"/>
    <s v="Furnishings"/>
    <x v="1456"/>
    <n v="33.568000000000005"/>
    <n v="2"/>
    <n v="0.2"/>
    <n v="-5.4548000000000041"/>
    <s v="Mar"/>
    <x v="29"/>
    <n v="0"/>
  </r>
  <r>
    <n v="5257"/>
    <s v="CA-2013-130078"/>
    <x v="0"/>
    <d v="2013-08-09T00:00:00"/>
    <d v="2013-08-15T00:00:00"/>
    <x v="1"/>
    <s v="CC-12145"/>
    <x v="230"/>
    <x v="0"/>
    <s v="United States"/>
    <s v="Oklahoma City"/>
    <x v="26"/>
    <n v="73120"/>
    <x v="2"/>
    <s v="OFF-PA-10003270"/>
    <x v="1"/>
    <s v="Paper"/>
    <x v="1415"/>
    <n v="10.56"/>
    <n v="2"/>
    <n v="0"/>
    <n v="4.7519999999999998"/>
    <s v="Aug"/>
    <x v="28"/>
    <n v="1"/>
  </r>
  <r>
    <n v="5258"/>
    <s v="US-2014-114034"/>
    <x v="3"/>
    <d v="2014-01-04T00:00:00"/>
    <d v="2014-01-09T00:00:00"/>
    <x v="1"/>
    <s v="DL-13315"/>
    <x v="111"/>
    <x v="0"/>
    <s v="United States"/>
    <s v="Rancho Cucamonga"/>
    <x v="1"/>
    <n v="91730"/>
    <x v="1"/>
    <s v="OFF-PA-10004735"/>
    <x v="1"/>
    <s v="Paper"/>
    <x v="819"/>
    <n v="38.880000000000003"/>
    <n v="6"/>
    <n v="0"/>
    <n v="18.662400000000002"/>
    <s v="Jan"/>
    <x v="44"/>
    <n v="1"/>
  </r>
  <r>
    <n v="5259"/>
    <s v="US-2014-115595"/>
    <x v="3"/>
    <d v="2014-10-10T00:00:00"/>
    <d v="2014-10-12T00:00:00"/>
    <x v="2"/>
    <s v="XP-21865"/>
    <x v="190"/>
    <x v="0"/>
    <s v="United States"/>
    <s v="Los Angeles"/>
    <x v="1"/>
    <n v="90032"/>
    <x v="1"/>
    <s v="OFF-PA-10001745"/>
    <x v="1"/>
    <s v="Paper"/>
    <x v="720"/>
    <n v="35.200000000000003"/>
    <n v="5"/>
    <n v="0"/>
    <n v="16.543999999999997"/>
    <s v="Oct"/>
    <x v="13"/>
    <n v="1"/>
  </r>
  <r>
    <n v="5260"/>
    <s v="CA-2014-158722"/>
    <x v="3"/>
    <d v="2014-10-21T00:00:00"/>
    <d v="2014-10-27T00:00:00"/>
    <x v="1"/>
    <s v="MA-17560"/>
    <x v="15"/>
    <x v="2"/>
    <s v="United States"/>
    <s v="Philadelphia"/>
    <x v="9"/>
    <n v="19120"/>
    <x v="3"/>
    <s v="OFF-PA-10000176"/>
    <x v="1"/>
    <s v="Paper"/>
    <x v="634"/>
    <n v="45.527999999999999"/>
    <n v="3"/>
    <n v="0.2"/>
    <n v="15.934799999999997"/>
    <s v="Oct"/>
    <x v="13"/>
    <n v="1"/>
  </r>
  <r>
    <n v="5261"/>
    <s v="CA-2011-105165"/>
    <x v="2"/>
    <d v="2011-09-07T00:00:00"/>
    <d v="2011-09-10T00:00:00"/>
    <x v="2"/>
    <s v="SZ-20035"/>
    <x v="449"/>
    <x v="2"/>
    <s v="United States"/>
    <s v="Houston"/>
    <x v="5"/>
    <n v="77036"/>
    <x v="2"/>
    <s v="TEC-PH-10000675"/>
    <x v="2"/>
    <s v="Phones"/>
    <x v="1338"/>
    <n v="196.77600000000001"/>
    <n v="3"/>
    <n v="0.2"/>
    <n v="14.758199999999995"/>
    <s v="Sep"/>
    <x v="30"/>
    <n v="1"/>
  </r>
  <r>
    <n v="5262"/>
    <s v="CA-2011-105165"/>
    <x v="2"/>
    <d v="2011-09-07T00:00:00"/>
    <d v="2011-09-10T00:00:00"/>
    <x v="2"/>
    <s v="SZ-20035"/>
    <x v="449"/>
    <x v="2"/>
    <s v="United States"/>
    <s v="Houston"/>
    <x v="5"/>
    <n v="77036"/>
    <x v="2"/>
    <s v="OFF-BI-10000050"/>
    <x v="1"/>
    <s v="Binders"/>
    <x v="343"/>
    <n v="2.9199999999999995"/>
    <n v="2"/>
    <n v="0.8"/>
    <n v="-4.8180000000000005"/>
    <s v="Sep"/>
    <x v="30"/>
    <n v="0"/>
  </r>
  <r>
    <n v="5263"/>
    <s v="CA-2011-105165"/>
    <x v="2"/>
    <d v="2011-09-07T00:00:00"/>
    <d v="2011-09-10T00:00:00"/>
    <x v="2"/>
    <s v="SZ-20035"/>
    <x v="449"/>
    <x v="2"/>
    <s v="United States"/>
    <s v="Houston"/>
    <x v="5"/>
    <n v="77036"/>
    <x v="2"/>
    <s v="FUR-TA-10004154"/>
    <x v="0"/>
    <s v="Tables"/>
    <x v="730"/>
    <n v="200.79500000000002"/>
    <n v="1"/>
    <n v="0.3"/>
    <n v="-22.948000000000008"/>
    <s v="Sep"/>
    <x v="30"/>
    <n v="0"/>
  </r>
  <r>
    <n v="5264"/>
    <s v="CA-2011-105165"/>
    <x v="2"/>
    <d v="2011-09-07T00:00:00"/>
    <d v="2011-09-10T00:00:00"/>
    <x v="2"/>
    <s v="SZ-20035"/>
    <x v="449"/>
    <x v="2"/>
    <s v="United States"/>
    <s v="Houston"/>
    <x v="5"/>
    <n v="77036"/>
    <x v="2"/>
    <s v="TEC-AC-10002718"/>
    <x v="2"/>
    <s v="Accessories"/>
    <x v="1183"/>
    <n v="46.688000000000002"/>
    <n v="4"/>
    <n v="0.2"/>
    <n v="-2.9180000000000028"/>
    <s v="Sep"/>
    <x v="30"/>
    <n v="0"/>
  </r>
  <r>
    <n v="5265"/>
    <s v="CA-2011-105165"/>
    <x v="2"/>
    <d v="2011-09-07T00:00:00"/>
    <d v="2011-09-10T00:00:00"/>
    <x v="2"/>
    <s v="SZ-20035"/>
    <x v="449"/>
    <x v="2"/>
    <s v="United States"/>
    <s v="Houston"/>
    <x v="5"/>
    <n v="77036"/>
    <x v="2"/>
    <s v="OFF-AR-10003179"/>
    <x v="1"/>
    <s v="Art"/>
    <x v="1565"/>
    <n v="21.864000000000001"/>
    <n v="3"/>
    <n v="0.2"/>
    <n v="3.5528999999999984"/>
    <s v="Sep"/>
    <x v="30"/>
    <n v="0"/>
  </r>
  <r>
    <n v="5266"/>
    <s v="CA-2014-147452"/>
    <x v="3"/>
    <d v="2014-10-01T00:00:00"/>
    <d v="2014-10-04T00:00:00"/>
    <x v="2"/>
    <s v="CS-11845"/>
    <x v="688"/>
    <x v="1"/>
    <s v="United States"/>
    <s v="Seattle"/>
    <x v="4"/>
    <n v="98103"/>
    <x v="1"/>
    <s v="OFF-PA-10001838"/>
    <x v="1"/>
    <s v="Paper"/>
    <x v="999"/>
    <n v="11.76"/>
    <n v="2"/>
    <n v="0"/>
    <n v="5.7623999999999995"/>
    <s v="Oct"/>
    <x v="13"/>
    <n v="1"/>
  </r>
  <r>
    <n v="5267"/>
    <s v="CA-2014-147452"/>
    <x v="3"/>
    <d v="2014-10-01T00:00:00"/>
    <d v="2014-10-04T00:00:00"/>
    <x v="2"/>
    <s v="CS-11845"/>
    <x v="688"/>
    <x v="1"/>
    <s v="United States"/>
    <s v="Seattle"/>
    <x v="4"/>
    <n v="98103"/>
    <x v="1"/>
    <s v="OFF-PA-10004039"/>
    <x v="1"/>
    <s v="Paper"/>
    <x v="1538"/>
    <n v="167.94"/>
    <n v="3"/>
    <n v="0"/>
    <n v="82.290599999999998"/>
    <s v="Oct"/>
    <x v="13"/>
    <n v="0"/>
  </r>
  <r>
    <n v="5268"/>
    <s v="CA-2014-147452"/>
    <x v="3"/>
    <d v="2014-10-01T00:00:00"/>
    <d v="2014-10-04T00:00:00"/>
    <x v="2"/>
    <s v="CS-11845"/>
    <x v="688"/>
    <x v="1"/>
    <s v="United States"/>
    <s v="Seattle"/>
    <x v="4"/>
    <n v="98103"/>
    <x v="1"/>
    <s v="OFF-AP-10001626"/>
    <x v="1"/>
    <s v="Appliances"/>
    <x v="1016"/>
    <n v="3.89"/>
    <n v="1"/>
    <n v="0"/>
    <n v="1.0114000000000001"/>
    <s v="Oct"/>
    <x v="13"/>
    <n v="0"/>
  </r>
  <r>
    <n v="5269"/>
    <s v="US-2014-114657"/>
    <x v="3"/>
    <d v="2014-11-17T00:00:00"/>
    <d v="2014-11-22T00:00:00"/>
    <x v="1"/>
    <s v="MH-18115"/>
    <x v="414"/>
    <x v="2"/>
    <s v="United States"/>
    <s v="Yonkers"/>
    <x v="15"/>
    <n v="10701"/>
    <x v="3"/>
    <s v="TEC-MA-10003173"/>
    <x v="2"/>
    <s v="Machines"/>
    <x v="1706"/>
    <n v="52.44"/>
    <n v="4"/>
    <n v="0"/>
    <n v="24.122399999999995"/>
    <s v="Nov"/>
    <x v="23"/>
    <n v="1"/>
  </r>
  <r>
    <n v="5270"/>
    <s v="CA-2014-144484"/>
    <x v="3"/>
    <d v="2014-09-12T00:00:00"/>
    <d v="2014-09-12T00:00:00"/>
    <x v="3"/>
    <s v="CB-12025"/>
    <x v="90"/>
    <x v="0"/>
    <s v="United States"/>
    <s v="San Francisco"/>
    <x v="1"/>
    <n v="94110"/>
    <x v="1"/>
    <s v="FUR-FU-10000260"/>
    <x v="0"/>
    <s v="Furnishings"/>
    <x v="74"/>
    <n v="32.36"/>
    <n v="4"/>
    <n v="0"/>
    <n v="11.6496"/>
    <s v="Sep"/>
    <x v="15"/>
    <n v="1"/>
  </r>
  <r>
    <n v="5271"/>
    <s v="CA-2014-144484"/>
    <x v="3"/>
    <d v="2014-09-12T00:00:00"/>
    <d v="2014-09-12T00:00:00"/>
    <x v="3"/>
    <s v="CB-12025"/>
    <x v="90"/>
    <x v="0"/>
    <s v="United States"/>
    <s v="San Francisco"/>
    <x v="1"/>
    <n v="94110"/>
    <x v="1"/>
    <s v="OFF-AP-10004487"/>
    <x v="1"/>
    <s v="Appliances"/>
    <x v="715"/>
    <n v="406.59999999999997"/>
    <n v="5"/>
    <n v="0"/>
    <n v="113.84799999999998"/>
    <s v="Sep"/>
    <x v="15"/>
    <n v="0"/>
  </r>
  <r>
    <n v="5272"/>
    <s v="CA-2014-125913"/>
    <x v="3"/>
    <d v="2014-01-17T00:00:00"/>
    <d v="2014-01-17T00:00:00"/>
    <x v="3"/>
    <s v="JO-15145"/>
    <x v="705"/>
    <x v="1"/>
    <s v="United States"/>
    <s v="Los Angeles"/>
    <x v="1"/>
    <n v="90008"/>
    <x v="1"/>
    <s v="FUR-FU-10001487"/>
    <x v="0"/>
    <s v="Furnishings"/>
    <x v="5"/>
    <n v="27.92"/>
    <n v="4"/>
    <n v="0"/>
    <n v="8.0967999999999982"/>
    <s v="Jan"/>
    <x v="44"/>
    <n v="1"/>
  </r>
  <r>
    <n v="5273"/>
    <s v="CA-2014-125913"/>
    <x v="3"/>
    <d v="2014-01-17T00:00:00"/>
    <d v="2014-01-17T00:00:00"/>
    <x v="3"/>
    <s v="JO-15145"/>
    <x v="705"/>
    <x v="1"/>
    <s v="United States"/>
    <s v="Los Angeles"/>
    <x v="1"/>
    <n v="90008"/>
    <x v="1"/>
    <s v="FUR-TA-10001520"/>
    <x v="0"/>
    <s v="Tables"/>
    <x v="711"/>
    <n v="399.67200000000003"/>
    <n v="7"/>
    <n v="0.2"/>
    <n v="-14.987700000000061"/>
    <s v="Jan"/>
    <x v="44"/>
    <n v="0"/>
  </r>
  <r>
    <n v="5274"/>
    <s v="US-2013-158309"/>
    <x v="0"/>
    <d v="2013-11-27T00:00:00"/>
    <d v="2013-11-30T00:00:00"/>
    <x v="2"/>
    <s v="PA-19060"/>
    <x v="50"/>
    <x v="2"/>
    <s v="United States"/>
    <s v="Miami"/>
    <x v="2"/>
    <n v="33142"/>
    <x v="0"/>
    <s v="OFF-BI-10000145"/>
    <x v="1"/>
    <s v="Binders"/>
    <x v="735"/>
    <n v="3.7440000000000007"/>
    <n v="4"/>
    <n v="0.7"/>
    <n v="-2.6207999999999991"/>
    <s v="Nov"/>
    <x v="0"/>
    <n v="1"/>
  </r>
  <r>
    <n v="5275"/>
    <s v="CA-2012-162887"/>
    <x v="1"/>
    <d v="2012-11-07T00:00:00"/>
    <d v="2012-11-09T00:00:00"/>
    <x v="0"/>
    <s v="SV-20785"/>
    <x v="647"/>
    <x v="0"/>
    <s v="United States"/>
    <s v="Burlington"/>
    <x v="42"/>
    <s v="05408"/>
    <x v="3"/>
    <s v="FUR-CH-10000595"/>
    <x v="0"/>
    <s v="Chairs"/>
    <x v="463"/>
    <n v="715.2"/>
    <n v="3"/>
    <n v="0"/>
    <n v="178.79999999999998"/>
    <s v="Nov"/>
    <x v="6"/>
    <n v="1"/>
  </r>
  <r>
    <n v="5276"/>
    <s v="CA-2014-147333"/>
    <x v="3"/>
    <d v="2014-12-15T00:00:00"/>
    <d v="2014-12-21T00:00:00"/>
    <x v="1"/>
    <s v="KL-16555"/>
    <x v="126"/>
    <x v="1"/>
    <s v="United States"/>
    <s v="Fayetteville"/>
    <x v="36"/>
    <n v="72701"/>
    <x v="0"/>
    <s v="TEC-AC-10004469"/>
    <x v="2"/>
    <s v="Accessories"/>
    <x v="238"/>
    <n v="159.80000000000001"/>
    <n v="4"/>
    <n v="0"/>
    <n v="70.312000000000012"/>
    <s v="Dec"/>
    <x v="22"/>
    <n v="1"/>
  </r>
  <r>
    <n v="5277"/>
    <s v="CA-2014-147333"/>
    <x v="3"/>
    <d v="2014-12-15T00:00:00"/>
    <d v="2014-12-21T00:00:00"/>
    <x v="1"/>
    <s v="KL-16555"/>
    <x v="126"/>
    <x v="1"/>
    <s v="United States"/>
    <s v="Fayetteville"/>
    <x v="36"/>
    <n v="72701"/>
    <x v="0"/>
    <s v="TEC-AC-10003038"/>
    <x v="2"/>
    <s v="Accessories"/>
    <x v="1024"/>
    <n v="44.75"/>
    <n v="5"/>
    <n v="0"/>
    <n v="8.5024999999999942"/>
    <s v="Dec"/>
    <x v="22"/>
    <n v="0"/>
  </r>
  <r>
    <n v="5278"/>
    <s v="CA-2011-113859"/>
    <x v="2"/>
    <d v="2011-09-13T00:00:00"/>
    <d v="2011-09-17T00:00:00"/>
    <x v="1"/>
    <s v="BC-11125"/>
    <x v="604"/>
    <x v="2"/>
    <s v="United States"/>
    <s v="Odessa"/>
    <x v="5"/>
    <n v="79762"/>
    <x v="2"/>
    <s v="FUR-CH-10004698"/>
    <x v="0"/>
    <s v="Chairs"/>
    <x v="166"/>
    <n v="340.11599999999999"/>
    <n v="6"/>
    <n v="0.3"/>
    <n v="-9.717599999999976"/>
    <s v="Sep"/>
    <x v="30"/>
    <n v="1"/>
  </r>
  <r>
    <n v="5279"/>
    <s v="CA-2011-159681"/>
    <x v="2"/>
    <d v="2011-12-07T00:00:00"/>
    <d v="2011-12-13T00:00:00"/>
    <x v="1"/>
    <s v="PO-18850"/>
    <x v="138"/>
    <x v="0"/>
    <s v="United States"/>
    <s v="Virginia Beach"/>
    <x v="17"/>
    <n v="23464"/>
    <x v="0"/>
    <s v="OFF-PA-10003641"/>
    <x v="1"/>
    <s v="Paper"/>
    <x v="938"/>
    <n v="105.52"/>
    <n v="4"/>
    <n v="0"/>
    <n v="48.539199999999994"/>
    <s v="Dec"/>
    <x v="20"/>
    <n v="1"/>
  </r>
  <r>
    <n v="5280"/>
    <s v="US-2014-104094"/>
    <x v="3"/>
    <d v="2014-09-08T00:00:00"/>
    <d v="2014-09-12T00:00:00"/>
    <x v="1"/>
    <s v="AG-10675"/>
    <x v="165"/>
    <x v="0"/>
    <s v="United States"/>
    <s v="Milwaukee"/>
    <x v="6"/>
    <n v="53209"/>
    <x v="2"/>
    <s v="TEC-AC-10002134"/>
    <x v="2"/>
    <s v="Accessories"/>
    <x v="1536"/>
    <n v="13.48"/>
    <n v="1"/>
    <n v="0"/>
    <n v="1.8872"/>
    <s v="Sep"/>
    <x v="15"/>
    <n v="1"/>
  </r>
  <r>
    <n v="5281"/>
    <s v="CA-2014-152709"/>
    <x v="3"/>
    <d v="2014-10-08T00:00:00"/>
    <d v="2014-10-13T00:00:00"/>
    <x v="1"/>
    <s v="DB-13210"/>
    <x v="203"/>
    <x v="0"/>
    <s v="United States"/>
    <s v="Detroit"/>
    <x v="12"/>
    <n v="48234"/>
    <x v="2"/>
    <s v="OFF-ST-10001837"/>
    <x v="1"/>
    <s v="Storage"/>
    <x v="1331"/>
    <n v="85.52"/>
    <n v="2"/>
    <n v="0"/>
    <n v="22.235199999999999"/>
    <s v="Oct"/>
    <x v="13"/>
    <n v="1"/>
  </r>
  <r>
    <n v="5282"/>
    <s v="CA-2012-105158"/>
    <x v="1"/>
    <d v="2012-09-05T00:00:00"/>
    <d v="2012-09-10T00:00:00"/>
    <x v="1"/>
    <s v="SP-20860"/>
    <x v="133"/>
    <x v="1"/>
    <s v="United States"/>
    <s v="Rochester"/>
    <x v="11"/>
    <n v="55901"/>
    <x v="2"/>
    <s v="FUR-FU-10001706"/>
    <x v="0"/>
    <s v="Furnishings"/>
    <x v="50"/>
    <n v="6.16"/>
    <n v="2"/>
    <n v="0"/>
    <n v="2.9567999999999999"/>
    <s v="Sep"/>
    <x v="11"/>
    <n v="1"/>
  </r>
  <r>
    <n v="5283"/>
    <s v="CA-2012-105158"/>
    <x v="1"/>
    <d v="2012-09-05T00:00:00"/>
    <d v="2012-09-10T00:00:00"/>
    <x v="1"/>
    <s v="SP-20860"/>
    <x v="133"/>
    <x v="1"/>
    <s v="United States"/>
    <s v="Rochester"/>
    <x v="11"/>
    <n v="55901"/>
    <x v="2"/>
    <s v="OFF-PA-10001970"/>
    <x v="1"/>
    <s v="Paper"/>
    <x v="311"/>
    <n v="36.839999999999996"/>
    <n v="3"/>
    <n v="0"/>
    <n v="17.314799999999998"/>
    <s v="Sep"/>
    <x v="11"/>
    <n v="0"/>
  </r>
  <r>
    <n v="5284"/>
    <s v="CA-2011-133424"/>
    <x v="2"/>
    <d v="2011-03-30T00:00:00"/>
    <d v="2011-04-04T00:00:00"/>
    <x v="1"/>
    <s v="Dl-13600"/>
    <x v="114"/>
    <x v="1"/>
    <s v="United States"/>
    <s v="Seattle"/>
    <x v="4"/>
    <n v="98105"/>
    <x v="1"/>
    <s v="OFF-ST-10002957"/>
    <x v="1"/>
    <s v="Storage"/>
    <x v="1483"/>
    <n v="15.84"/>
    <n v="3"/>
    <n v="0"/>
    <n v="0"/>
    <s v="Mar"/>
    <x v="34"/>
    <n v="1"/>
  </r>
  <r>
    <n v="5285"/>
    <s v="CA-2011-133424"/>
    <x v="2"/>
    <d v="2011-03-30T00:00:00"/>
    <d v="2011-04-04T00:00:00"/>
    <x v="1"/>
    <s v="Dl-13600"/>
    <x v="114"/>
    <x v="1"/>
    <s v="United States"/>
    <s v="Seattle"/>
    <x v="4"/>
    <n v="98105"/>
    <x v="1"/>
    <s v="OFF-LA-10002312"/>
    <x v="1"/>
    <s v="Labels"/>
    <x v="574"/>
    <n v="44.400000000000006"/>
    <n v="3"/>
    <n v="0"/>
    <n v="22.200000000000003"/>
    <s v="Mar"/>
    <x v="34"/>
    <n v="0"/>
  </r>
  <r>
    <n v="5286"/>
    <s v="CA-2014-105991"/>
    <x v="3"/>
    <d v="2014-05-06T00:00:00"/>
    <d v="2014-05-07T00:00:00"/>
    <x v="2"/>
    <s v="LH-17020"/>
    <x v="293"/>
    <x v="0"/>
    <s v="United States"/>
    <s v="Louisville"/>
    <x v="22"/>
    <n v="80027"/>
    <x v="1"/>
    <s v="OFF-EN-10002600"/>
    <x v="1"/>
    <s v="Envelopes"/>
    <x v="111"/>
    <n v="21.240000000000002"/>
    <n v="9"/>
    <n v="0.2"/>
    <n v="7.4339999999999993"/>
    <s v="May"/>
    <x v="24"/>
    <n v="1"/>
  </r>
  <r>
    <n v="5287"/>
    <s v="CA-2014-105991"/>
    <x v="3"/>
    <d v="2014-05-06T00:00:00"/>
    <d v="2014-05-07T00:00:00"/>
    <x v="2"/>
    <s v="LH-17020"/>
    <x v="293"/>
    <x v="0"/>
    <s v="United States"/>
    <s v="Louisville"/>
    <x v="22"/>
    <n v="80027"/>
    <x v="1"/>
    <s v="OFF-BI-10003274"/>
    <x v="1"/>
    <s v="Binders"/>
    <x v="122"/>
    <n v="9.5520000000000014"/>
    <n v="8"/>
    <n v="0.7"/>
    <n v="-7.3231999999999999"/>
    <s v="May"/>
    <x v="24"/>
    <n v="0"/>
  </r>
  <r>
    <n v="5288"/>
    <s v="CA-2014-105991"/>
    <x v="3"/>
    <d v="2014-05-06T00:00:00"/>
    <d v="2014-05-07T00:00:00"/>
    <x v="2"/>
    <s v="LH-17020"/>
    <x v="293"/>
    <x v="0"/>
    <s v="United States"/>
    <s v="Louisville"/>
    <x v="22"/>
    <n v="80027"/>
    <x v="1"/>
    <s v="FUR-BO-10004467"/>
    <x v="0"/>
    <s v="Bookcases"/>
    <x v="883"/>
    <n v="89.991000000000014"/>
    <n v="3"/>
    <n v="0.7"/>
    <n v="-152.9847"/>
    <s v="May"/>
    <x v="24"/>
    <n v="0"/>
  </r>
  <r>
    <n v="5289"/>
    <s v="US-2014-136784"/>
    <x v="3"/>
    <d v="2014-05-01T00:00:00"/>
    <d v="2014-05-06T00:00:00"/>
    <x v="1"/>
    <s v="AD-10180"/>
    <x v="57"/>
    <x v="2"/>
    <s v="United States"/>
    <s v="San Francisco"/>
    <x v="1"/>
    <n v="94122"/>
    <x v="1"/>
    <s v="OFF-PA-10000675"/>
    <x v="1"/>
    <s v="Paper"/>
    <x v="1106"/>
    <n v="163.96"/>
    <n v="4"/>
    <n v="0"/>
    <n v="80.340400000000002"/>
    <s v="May"/>
    <x v="24"/>
    <n v="1"/>
  </r>
  <r>
    <n v="5290"/>
    <s v="CA-2011-146283"/>
    <x v="2"/>
    <d v="2011-09-08T00:00:00"/>
    <d v="2011-09-15T00:00:00"/>
    <x v="1"/>
    <s v="KT-16465"/>
    <x v="446"/>
    <x v="0"/>
    <s v="United States"/>
    <s v="Houston"/>
    <x v="5"/>
    <n v="77036"/>
    <x v="2"/>
    <s v="OFF-PA-10002259"/>
    <x v="1"/>
    <s v="Paper"/>
    <x v="848"/>
    <n v="17.904"/>
    <n v="2"/>
    <n v="0.2"/>
    <n v="6.2664"/>
    <s v="Sep"/>
    <x v="30"/>
    <n v="1"/>
  </r>
  <r>
    <n v="5291"/>
    <s v="CA-2011-146283"/>
    <x v="2"/>
    <d v="2011-09-08T00:00:00"/>
    <d v="2011-09-15T00:00:00"/>
    <x v="1"/>
    <s v="KT-16465"/>
    <x v="446"/>
    <x v="0"/>
    <s v="United States"/>
    <s v="Houston"/>
    <x v="5"/>
    <n v="77036"/>
    <x v="2"/>
    <s v="FUR-CH-10004287"/>
    <x v="0"/>
    <s v="Chairs"/>
    <x v="156"/>
    <n v="966.69999999999982"/>
    <n v="5"/>
    <n v="0.3"/>
    <n v="-13.810000000000116"/>
    <s v="Sep"/>
    <x v="30"/>
    <n v="0"/>
  </r>
  <r>
    <n v="5292"/>
    <s v="CA-2011-146283"/>
    <x v="2"/>
    <d v="2011-09-08T00:00:00"/>
    <d v="2011-09-15T00:00:00"/>
    <x v="1"/>
    <s v="KT-16465"/>
    <x v="446"/>
    <x v="0"/>
    <s v="United States"/>
    <s v="Houston"/>
    <x v="5"/>
    <n v="77036"/>
    <x v="2"/>
    <s v="OFF-PA-10000482"/>
    <x v="1"/>
    <s v="Paper"/>
    <x v="67"/>
    <n v="182.11199999999999"/>
    <n v="6"/>
    <n v="0.2"/>
    <n v="61.46279999999998"/>
    <s v="Sep"/>
    <x v="30"/>
    <n v="0"/>
  </r>
  <r>
    <n v="5293"/>
    <s v="CA-2014-151218"/>
    <x v="3"/>
    <d v="2014-06-21T00:00:00"/>
    <d v="2014-06-24T00:00:00"/>
    <x v="2"/>
    <s v="PJ-19015"/>
    <x v="307"/>
    <x v="0"/>
    <s v="United States"/>
    <s v="Miami"/>
    <x v="2"/>
    <n v="33180"/>
    <x v="0"/>
    <s v="OFF-ST-10004835"/>
    <x v="1"/>
    <s v="Storage"/>
    <x v="1406"/>
    <n v="4.4640000000000004"/>
    <n v="1"/>
    <n v="0.2"/>
    <n v="0.33479999999999999"/>
    <s v="Jun"/>
    <x v="27"/>
    <n v="1"/>
  </r>
  <r>
    <n v="5294"/>
    <s v="CA-2012-111073"/>
    <x v="1"/>
    <d v="2012-12-26T00:00:00"/>
    <d v="2012-12-30T00:00:00"/>
    <x v="1"/>
    <s v="MC-18100"/>
    <x v="498"/>
    <x v="0"/>
    <s v="United States"/>
    <s v="Medina"/>
    <x v="24"/>
    <n v="44256"/>
    <x v="3"/>
    <s v="FUR-TA-10004086"/>
    <x v="0"/>
    <s v="Tables"/>
    <x v="824"/>
    <n v="51.588000000000001"/>
    <n v="1"/>
    <n v="0.4"/>
    <n v="-15.476400000000005"/>
    <s v="Dec"/>
    <x v="14"/>
    <n v="1"/>
  </r>
  <r>
    <n v="5295"/>
    <s v="CA-2014-144883"/>
    <x v="3"/>
    <d v="2014-08-16T00:00:00"/>
    <d v="2014-08-20T00:00:00"/>
    <x v="1"/>
    <s v="BO-11350"/>
    <x v="635"/>
    <x v="1"/>
    <s v="United States"/>
    <s v="Roseville"/>
    <x v="11"/>
    <n v="55113"/>
    <x v="2"/>
    <s v="OFF-LA-10000305"/>
    <x v="1"/>
    <s v="Labels"/>
    <x v="1707"/>
    <n v="50.4"/>
    <n v="8"/>
    <n v="0"/>
    <n v="23.183999999999997"/>
    <s v="Aug"/>
    <x v="43"/>
    <n v="1"/>
  </r>
  <r>
    <n v="5296"/>
    <s v="CA-2014-142174"/>
    <x v="3"/>
    <d v="2014-03-05T00:00:00"/>
    <d v="2014-03-10T00:00:00"/>
    <x v="1"/>
    <s v="DP-13000"/>
    <x v="24"/>
    <x v="0"/>
    <s v="United States"/>
    <s v="Houston"/>
    <x v="5"/>
    <n v="77041"/>
    <x v="2"/>
    <s v="OFF-PA-10000806"/>
    <x v="1"/>
    <s v="Paper"/>
    <x v="948"/>
    <n v="89.567999999999998"/>
    <n v="2"/>
    <n v="0.2"/>
    <n v="32.468400000000003"/>
    <s v="Mar"/>
    <x v="42"/>
    <n v="1"/>
  </r>
  <r>
    <n v="5297"/>
    <s v="CA-2014-108791"/>
    <x v="3"/>
    <d v="2014-07-28T00:00:00"/>
    <d v="2014-08-01T00:00:00"/>
    <x v="1"/>
    <s v="TM-21490"/>
    <x v="746"/>
    <x v="0"/>
    <s v="United States"/>
    <s v="Yonkers"/>
    <x v="15"/>
    <n v="10701"/>
    <x v="3"/>
    <s v="FUR-FU-10004018"/>
    <x v="0"/>
    <s v="Furnishings"/>
    <x v="927"/>
    <n v="14.89"/>
    <n v="1"/>
    <n v="0"/>
    <n v="4.0203000000000007"/>
    <s v="Jul"/>
    <x v="10"/>
    <n v="1"/>
  </r>
  <r>
    <n v="5298"/>
    <s v="CA-2014-108791"/>
    <x v="3"/>
    <d v="2014-07-28T00:00:00"/>
    <d v="2014-08-01T00:00:00"/>
    <x v="1"/>
    <s v="TM-21490"/>
    <x v="746"/>
    <x v="0"/>
    <s v="United States"/>
    <s v="Yonkers"/>
    <x v="15"/>
    <n v="10701"/>
    <x v="3"/>
    <s v="TEC-PH-10002660"/>
    <x v="2"/>
    <s v="Phones"/>
    <x v="697"/>
    <n v="543.91999999999996"/>
    <n v="8"/>
    <n v="0"/>
    <n v="135.98000000000002"/>
    <s v="Jul"/>
    <x v="10"/>
    <n v="0"/>
  </r>
  <r>
    <n v="5299"/>
    <s v="CA-2013-106656"/>
    <x v="0"/>
    <d v="2013-09-24T00:00:00"/>
    <d v="2013-09-27T00:00:00"/>
    <x v="2"/>
    <s v="DV-13045"/>
    <x v="1"/>
    <x v="1"/>
    <s v="United States"/>
    <s v="San Diego"/>
    <x v="1"/>
    <n v="92037"/>
    <x v="1"/>
    <s v="OFF-EN-10001509"/>
    <x v="1"/>
    <s v="Envelopes"/>
    <x v="29"/>
    <n v="4.08"/>
    <n v="2"/>
    <n v="0"/>
    <n v="1.9175999999999997"/>
    <s v="Sep"/>
    <x v="21"/>
    <n v="1"/>
  </r>
  <r>
    <n v="5300"/>
    <s v="CA-2013-106656"/>
    <x v="0"/>
    <d v="2013-09-24T00:00:00"/>
    <d v="2013-09-27T00:00:00"/>
    <x v="2"/>
    <s v="DV-13045"/>
    <x v="1"/>
    <x v="1"/>
    <s v="United States"/>
    <s v="San Diego"/>
    <x v="1"/>
    <n v="92037"/>
    <x v="1"/>
    <s v="OFF-LA-10003148"/>
    <x v="1"/>
    <s v="Labels"/>
    <x v="164"/>
    <n v="18.899999999999999"/>
    <n v="3"/>
    <n v="0"/>
    <n v="8.6939999999999991"/>
    <s v="Sep"/>
    <x v="21"/>
    <n v="0"/>
  </r>
  <r>
    <n v="5301"/>
    <s v="CA-2013-113831"/>
    <x v="0"/>
    <d v="2013-05-31T00:00:00"/>
    <d v="2013-06-04T00:00:00"/>
    <x v="1"/>
    <s v="AH-10690"/>
    <x v="706"/>
    <x v="1"/>
    <s v="United States"/>
    <s v="Springfield"/>
    <x v="17"/>
    <n v="22153"/>
    <x v="0"/>
    <s v="FUR-TA-10002645"/>
    <x v="0"/>
    <s v="Tables"/>
    <x v="1313"/>
    <n v="2275.5"/>
    <n v="10"/>
    <n v="0"/>
    <n v="386.83499999999981"/>
    <s v="May"/>
    <x v="35"/>
    <n v="1"/>
  </r>
  <r>
    <n v="5302"/>
    <s v="CA-2013-113831"/>
    <x v="0"/>
    <d v="2013-05-31T00:00:00"/>
    <d v="2013-06-04T00:00:00"/>
    <x v="1"/>
    <s v="AH-10690"/>
    <x v="706"/>
    <x v="1"/>
    <s v="United States"/>
    <s v="Springfield"/>
    <x v="17"/>
    <n v="22153"/>
    <x v="0"/>
    <s v="TEC-AC-10003033"/>
    <x v="2"/>
    <s v="Accessories"/>
    <x v="756"/>
    <n v="1979.6999999999998"/>
    <n v="6"/>
    <n v="0"/>
    <n v="653.30099999999982"/>
    <s v="May"/>
    <x v="35"/>
    <n v="0"/>
  </r>
  <r>
    <n v="5303"/>
    <s v="CA-2013-113831"/>
    <x v="0"/>
    <d v="2013-05-31T00:00:00"/>
    <d v="2013-06-04T00:00:00"/>
    <x v="1"/>
    <s v="AH-10690"/>
    <x v="706"/>
    <x v="1"/>
    <s v="United States"/>
    <s v="Springfield"/>
    <x v="17"/>
    <n v="22153"/>
    <x v="0"/>
    <s v="OFF-LA-10001297"/>
    <x v="1"/>
    <s v="Labels"/>
    <x v="483"/>
    <n v="62.099999999999994"/>
    <n v="6"/>
    <n v="0"/>
    <n v="29.808"/>
    <s v="May"/>
    <x v="35"/>
    <n v="0"/>
  </r>
  <r>
    <n v="5304"/>
    <s v="US-2011-139500"/>
    <x v="2"/>
    <d v="2011-11-16T00:00:00"/>
    <d v="2011-11-20T00:00:00"/>
    <x v="1"/>
    <s v="AB-10165"/>
    <x v="269"/>
    <x v="0"/>
    <s v="United States"/>
    <s v="Decatur"/>
    <x v="10"/>
    <n v="62521"/>
    <x v="2"/>
    <s v="FUR-CH-10002017"/>
    <x v="0"/>
    <s v="Chairs"/>
    <x v="1368"/>
    <n v="37.295999999999999"/>
    <n v="2"/>
    <n v="0.3"/>
    <n v="-1.0656000000000017"/>
    <s v="Nov"/>
    <x v="7"/>
    <n v="1"/>
  </r>
  <r>
    <n v="5305"/>
    <s v="US-2011-166310"/>
    <x v="2"/>
    <d v="2011-09-21T00:00:00"/>
    <d v="2011-09-23T00:00:00"/>
    <x v="2"/>
    <s v="JS-15940"/>
    <x v="185"/>
    <x v="2"/>
    <s v="United States"/>
    <s v="Garland"/>
    <x v="5"/>
    <n v="75043"/>
    <x v="2"/>
    <s v="FUR-FU-10001546"/>
    <x v="0"/>
    <s v="Furnishings"/>
    <x v="1423"/>
    <n v="8.5440000000000005"/>
    <n v="2"/>
    <n v="0.6"/>
    <n v="-7.4759999999999991"/>
    <s v="Sep"/>
    <x v="30"/>
    <n v="1"/>
  </r>
  <r>
    <n v="5306"/>
    <s v="US-2013-168410"/>
    <x v="0"/>
    <d v="2013-02-21T00:00:00"/>
    <d v="2013-02-26T00:00:00"/>
    <x v="1"/>
    <s v="BV-11245"/>
    <x v="296"/>
    <x v="1"/>
    <s v="United States"/>
    <s v="Oceanside"/>
    <x v="15"/>
    <n v="11572"/>
    <x v="3"/>
    <s v="FUR-FU-10000629"/>
    <x v="0"/>
    <s v="Furnishings"/>
    <x v="93"/>
    <n v="68.949999999999989"/>
    <n v="5"/>
    <n v="0"/>
    <n v="28.959000000000003"/>
    <s v="Feb"/>
    <x v="47"/>
    <n v="1"/>
  </r>
  <r>
    <n v="5307"/>
    <s v="US-2013-168410"/>
    <x v="0"/>
    <d v="2013-02-21T00:00:00"/>
    <d v="2013-02-26T00:00:00"/>
    <x v="1"/>
    <s v="BV-11245"/>
    <x v="296"/>
    <x v="1"/>
    <s v="United States"/>
    <s v="Oceanside"/>
    <x v="15"/>
    <n v="11572"/>
    <x v="3"/>
    <s v="OFF-ST-10000036"/>
    <x v="1"/>
    <s v="Storage"/>
    <x v="590"/>
    <n v="296.37"/>
    <n v="3"/>
    <n v="0"/>
    <n v="80.019899999999993"/>
    <s v="Feb"/>
    <x v="47"/>
    <n v="0"/>
  </r>
  <r>
    <n v="5308"/>
    <s v="US-2013-168410"/>
    <x v="0"/>
    <d v="2013-02-21T00:00:00"/>
    <d v="2013-02-26T00:00:00"/>
    <x v="1"/>
    <s v="BV-11245"/>
    <x v="296"/>
    <x v="1"/>
    <s v="United States"/>
    <s v="Oceanside"/>
    <x v="15"/>
    <n v="11572"/>
    <x v="3"/>
    <s v="TEC-PH-10002583"/>
    <x v="2"/>
    <s v="Phones"/>
    <x v="1708"/>
    <n v="39.979999999999997"/>
    <n v="2"/>
    <n v="0"/>
    <n v="1.9989999999999952"/>
    <s v="Feb"/>
    <x v="47"/>
    <n v="0"/>
  </r>
  <r>
    <n v="5309"/>
    <s v="CA-2014-131254"/>
    <x v="3"/>
    <d v="2014-11-20T00:00:00"/>
    <d v="2014-11-22T00:00:00"/>
    <x v="2"/>
    <s v="NC-18415"/>
    <x v="720"/>
    <x v="0"/>
    <s v="United States"/>
    <s v="Houston"/>
    <x v="5"/>
    <n v="77095"/>
    <x v="2"/>
    <s v="FUR-CH-10003774"/>
    <x v="0"/>
    <s v="Chairs"/>
    <x v="1185"/>
    <n v="191.05799999999999"/>
    <n v="3"/>
    <n v="0.3"/>
    <n v="-46.399800000000013"/>
    <s v="Nov"/>
    <x v="23"/>
    <n v="1"/>
  </r>
  <r>
    <n v="5310"/>
    <s v="CA-2014-131254"/>
    <x v="3"/>
    <d v="2014-11-20T00:00:00"/>
    <d v="2014-11-22T00:00:00"/>
    <x v="2"/>
    <s v="NC-18415"/>
    <x v="720"/>
    <x v="0"/>
    <s v="United States"/>
    <s v="Houston"/>
    <x v="5"/>
    <n v="77095"/>
    <x v="2"/>
    <s v="OFF-AR-10003876"/>
    <x v="1"/>
    <s v="Art"/>
    <x v="1709"/>
    <n v="13.040000000000001"/>
    <n v="5"/>
    <n v="0.2"/>
    <n v="3.9120000000000004"/>
    <s v="Nov"/>
    <x v="23"/>
    <n v="0"/>
  </r>
  <r>
    <n v="5311"/>
    <s v="CA-2014-131254"/>
    <x v="3"/>
    <d v="2014-11-20T00:00:00"/>
    <d v="2014-11-22T00:00:00"/>
    <x v="2"/>
    <s v="NC-18415"/>
    <x v="720"/>
    <x v="0"/>
    <s v="United States"/>
    <s v="Houston"/>
    <x v="5"/>
    <n v="77095"/>
    <x v="2"/>
    <s v="OFF-BI-10003527"/>
    <x v="1"/>
    <s v="Binders"/>
    <x v="446"/>
    <n v="1525.1879999999996"/>
    <n v="6"/>
    <n v="0.8"/>
    <n v="-2287.7820000000002"/>
    <s v="Nov"/>
    <x v="23"/>
    <n v="0"/>
  </r>
  <r>
    <n v="5312"/>
    <s v="CA-2013-123414"/>
    <x v="0"/>
    <d v="2013-08-22T00:00:00"/>
    <d v="2013-08-28T00:00:00"/>
    <x v="1"/>
    <s v="SU-20665"/>
    <x v="711"/>
    <x v="2"/>
    <s v="United States"/>
    <s v="Greenville"/>
    <x v="3"/>
    <n v="27834"/>
    <x v="0"/>
    <s v="OFF-LA-10004559"/>
    <x v="1"/>
    <s v="Labels"/>
    <x v="1340"/>
    <n v="9.2159999999999993"/>
    <n v="4"/>
    <n v="0.2"/>
    <n v="3.3408000000000002"/>
    <s v="Aug"/>
    <x v="28"/>
    <n v="1"/>
  </r>
  <r>
    <n v="5313"/>
    <s v="CA-2013-123414"/>
    <x v="0"/>
    <d v="2013-08-22T00:00:00"/>
    <d v="2013-08-28T00:00:00"/>
    <x v="1"/>
    <s v="SU-20665"/>
    <x v="711"/>
    <x v="2"/>
    <s v="United States"/>
    <s v="Greenville"/>
    <x v="3"/>
    <n v="27834"/>
    <x v="0"/>
    <s v="OFF-SU-10002573"/>
    <x v="1"/>
    <s v="Supplies"/>
    <x v="350"/>
    <n v="28.048000000000002"/>
    <n v="2"/>
    <n v="0.2"/>
    <n v="3.5059999999999967"/>
    <s v="Aug"/>
    <x v="28"/>
    <n v="0"/>
  </r>
  <r>
    <n v="5314"/>
    <s v="CA-2014-137876"/>
    <x v="3"/>
    <d v="2014-05-01T00:00:00"/>
    <d v="2014-05-06T00:00:00"/>
    <x v="1"/>
    <s v="DJ-13510"/>
    <x v="137"/>
    <x v="1"/>
    <s v="United States"/>
    <s v="San Francisco"/>
    <x v="1"/>
    <n v="94110"/>
    <x v="1"/>
    <s v="FUR-FU-10000222"/>
    <x v="0"/>
    <s v="Furnishings"/>
    <x v="591"/>
    <n v="64.959999999999994"/>
    <n v="2"/>
    <n v="0"/>
    <n v="21.436799999999998"/>
    <s v="May"/>
    <x v="24"/>
    <n v="1"/>
  </r>
  <r>
    <n v="5315"/>
    <s v="CA-2014-137876"/>
    <x v="3"/>
    <d v="2014-05-01T00:00:00"/>
    <d v="2014-05-06T00:00:00"/>
    <x v="1"/>
    <s v="DJ-13510"/>
    <x v="137"/>
    <x v="1"/>
    <s v="United States"/>
    <s v="San Francisco"/>
    <x v="1"/>
    <n v="94110"/>
    <x v="1"/>
    <s v="OFF-EN-10001219"/>
    <x v="1"/>
    <s v="Envelopes"/>
    <x v="583"/>
    <n v="30.56"/>
    <n v="4"/>
    <n v="0"/>
    <n v="14.974399999999999"/>
    <s v="May"/>
    <x v="24"/>
    <n v="0"/>
  </r>
  <r>
    <n v="5316"/>
    <s v="CA-2013-154060"/>
    <x v="0"/>
    <d v="2013-05-03T00:00:00"/>
    <d v="2013-05-09T00:00:00"/>
    <x v="1"/>
    <s v="DL-12865"/>
    <x v="297"/>
    <x v="0"/>
    <s v="United States"/>
    <s v="Greensboro"/>
    <x v="3"/>
    <n v="27405"/>
    <x v="0"/>
    <s v="FUR-CH-10002304"/>
    <x v="0"/>
    <s v="Chairs"/>
    <x v="782"/>
    <n v="187.05600000000001"/>
    <n v="9"/>
    <n v="0.2"/>
    <n v="11.69100000000001"/>
    <s v="May"/>
    <x v="35"/>
    <n v="1"/>
  </r>
  <r>
    <n v="5317"/>
    <s v="US-2014-162558"/>
    <x v="3"/>
    <d v="2014-10-03T00:00:00"/>
    <d v="2014-10-06T00:00:00"/>
    <x v="2"/>
    <s v="Dp-13240"/>
    <x v="656"/>
    <x v="2"/>
    <s v="United States"/>
    <s v="Knoxville"/>
    <x v="18"/>
    <n v="37918"/>
    <x v="0"/>
    <s v="FUR-FU-10002364"/>
    <x v="0"/>
    <s v="Furnishings"/>
    <x v="1231"/>
    <n v="11.808"/>
    <n v="2"/>
    <n v="0.2"/>
    <n v="1.3283999999999985"/>
    <s v="Oct"/>
    <x v="13"/>
    <n v="1"/>
  </r>
  <r>
    <n v="5318"/>
    <s v="US-2014-162558"/>
    <x v="3"/>
    <d v="2014-10-03T00:00:00"/>
    <d v="2014-10-06T00:00:00"/>
    <x v="2"/>
    <s v="Dp-13240"/>
    <x v="656"/>
    <x v="2"/>
    <s v="United States"/>
    <s v="Knoxville"/>
    <x v="18"/>
    <n v="37918"/>
    <x v="0"/>
    <s v="FUR-FU-10004864"/>
    <x v="0"/>
    <s v="Furnishings"/>
    <x v="1710"/>
    <n v="9.6560000000000006"/>
    <n v="1"/>
    <n v="0.2"/>
    <n v="1.5691000000000002"/>
    <s v="Oct"/>
    <x v="13"/>
    <n v="0"/>
  </r>
  <r>
    <n v="5319"/>
    <s v="US-2014-162558"/>
    <x v="3"/>
    <d v="2014-10-03T00:00:00"/>
    <d v="2014-10-06T00:00:00"/>
    <x v="2"/>
    <s v="Dp-13240"/>
    <x v="656"/>
    <x v="2"/>
    <s v="United States"/>
    <s v="Knoxville"/>
    <x v="18"/>
    <n v="37918"/>
    <x v="0"/>
    <s v="OFF-PA-10003172"/>
    <x v="1"/>
    <s v="Paper"/>
    <x v="846"/>
    <n v="20.736000000000004"/>
    <n v="4"/>
    <n v="0.2"/>
    <n v="7.2576000000000001"/>
    <s v="Oct"/>
    <x v="13"/>
    <n v="0"/>
  </r>
  <r>
    <n v="5320"/>
    <s v="US-2014-162558"/>
    <x v="3"/>
    <d v="2014-10-03T00:00:00"/>
    <d v="2014-10-06T00:00:00"/>
    <x v="2"/>
    <s v="Dp-13240"/>
    <x v="656"/>
    <x v="2"/>
    <s v="United States"/>
    <s v="Knoxville"/>
    <x v="18"/>
    <n v="37918"/>
    <x v="0"/>
    <s v="OFF-BI-10000977"/>
    <x v="1"/>
    <s v="Binders"/>
    <x v="982"/>
    <n v="27.360000000000003"/>
    <n v="3"/>
    <n v="0.7"/>
    <n v="-21.887999999999991"/>
    <s v="Oct"/>
    <x v="13"/>
    <n v="0"/>
  </r>
  <r>
    <n v="5321"/>
    <s v="US-2014-162558"/>
    <x v="3"/>
    <d v="2014-10-03T00:00:00"/>
    <d v="2014-10-06T00:00:00"/>
    <x v="2"/>
    <s v="Dp-13240"/>
    <x v="656"/>
    <x v="2"/>
    <s v="United States"/>
    <s v="Knoxville"/>
    <x v="18"/>
    <n v="37918"/>
    <x v="0"/>
    <s v="FUR-TA-10000198"/>
    <x v="0"/>
    <s v="Tables"/>
    <x v="589"/>
    <n v="2314.116"/>
    <n v="7"/>
    <n v="0.4"/>
    <n v="-1002.7836000000001"/>
    <s v="Oct"/>
    <x v="13"/>
    <n v="0"/>
  </r>
  <r>
    <n v="5322"/>
    <s v="US-2014-162558"/>
    <x v="3"/>
    <d v="2014-10-03T00:00:00"/>
    <d v="2014-10-06T00:00:00"/>
    <x v="2"/>
    <s v="Dp-13240"/>
    <x v="656"/>
    <x v="2"/>
    <s v="United States"/>
    <s v="Knoxville"/>
    <x v="18"/>
    <n v="37918"/>
    <x v="0"/>
    <s v="OFF-BI-10003984"/>
    <x v="1"/>
    <s v="Binders"/>
    <x v="690"/>
    <n v="34.236000000000004"/>
    <n v="4"/>
    <n v="0.7"/>
    <n v="-26.247599999999998"/>
    <s v="Oct"/>
    <x v="13"/>
    <n v="0"/>
  </r>
  <r>
    <n v="5323"/>
    <s v="US-2014-162558"/>
    <x v="3"/>
    <d v="2014-10-03T00:00:00"/>
    <d v="2014-10-06T00:00:00"/>
    <x v="2"/>
    <s v="Dp-13240"/>
    <x v="656"/>
    <x v="2"/>
    <s v="United States"/>
    <s v="Knoxville"/>
    <x v="18"/>
    <n v="37918"/>
    <x v="0"/>
    <s v="FUR-FU-10003691"/>
    <x v="0"/>
    <s v="Furnishings"/>
    <x v="877"/>
    <n v="19.760000000000002"/>
    <n v="2"/>
    <n v="0.2"/>
    <n v="5.9279999999999999"/>
    <s v="Oct"/>
    <x v="13"/>
    <n v="0"/>
  </r>
  <r>
    <n v="5324"/>
    <s v="CA-2014-134439"/>
    <x v="3"/>
    <d v="2014-09-19T00:00:00"/>
    <d v="2014-09-24T00:00:00"/>
    <x v="0"/>
    <s v="TM-21010"/>
    <x v="612"/>
    <x v="0"/>
    <s v="United States"/>
    <s v="Grand Island"/>
    <x v="8"/>
    <n v="68801"/>
    <x v="2"/>
    <s v="OFF-PA-10004082"/>
    <x v="1"/>
    <s v="Paper"/>
    <x v="224"/>
    <n v="15.96"/>
    <n v="2"/>
    <n v="0"/>
    <n v="7.98"/>
    <s v="Sep"/>
    <x v="15"/>
    <n v="1"/>
  </r>
  <r>
    <n v="5325"/>
    <s v="CA-2012-119508"/>
    <x v="1"/>
    <d v="2012-12-04T00:00:00"/>
    <d v="2012-12-09T00:00:00"/>
    <x v="1"/>
    <s v="TZ-21580"/>
    <x v="356"/>
    <x v="0"/>
    <s v="United States"/>
    <s v="Lakewood"/>
    <x v="1"/>
    <n v="90712"/>
    <x v="1"/>
    <s v="OFF-AR-10003723"/>
    <x v="1"/>
    <s v="Art"/>
    <x v="1150"/>
    <n v="16.899999999999999"/>
    <n v="5"/>
    <n v="0"/>
    <n v="6.2530000000000001"/>
    <s v="Dec"/>
    <x v="14"/>
    <n v="1"/>
  </r>
  <r>
    <n v="5326"/>
    <s v="CA-2012-119508"/>
    <x v="1"/>
    <d v="2012-12-04T00:00:00"/>
    <d v="2012-12-09T00:00:00"/>
    <x v="1"/>
    <s v="TZ-21580"/>
    <x v="356"/>
    <x v="0"/>
    <s v="United States"/>
    <s v="Lakewood"/>
    <x v="1"/>
    <n v="90712"/>
    <x v="1"/>
    <s v="FUR-FU-10004270"/>
    <x v="0"/>
    <s v="Furnishings"/>
    <x v="989"/>
    <n v="25.08"/>
    <n v="6"/>
    <n v="0"/>
    <n v="9.0288000000000004"/>
    <s v="Dec"/>
    <x v="14"/>
    <n v="0"/>
  </r>
  <r>
    <n v="5327"/>
    <s v="CA-2012-152681"/>
    <x v="1"/>
    <d v="2012-01-17T00:00:00"/>
    <d v="2012-01-22T00:00:00"/>
    <x v="1"/>
    <s v="SC-20260"/>
    <x v="609"/>
    <x v="1"/>
    <s v="United States"/>
    <s v="Lawrence"/>
    <x v="31"/>
    <n v="1841"/>
    <x v="3"/>
    <s v="OFF-AR-10003183"/>
    <x v="1"/>
    <s v="Art"/>
    <x v="1390"/>
    <n v="6.68"/>
    <n v="2"/>
    <n v="0"/>
    <n v="2.0039999999999996"/>
    <s v="Jan"/>
    <x v="26"/>
    <n v="1"/>
  </r>
  <r>
    <n v="5328"/>
    <s v="CA-2011-130813"/>
    <x v="2"/>
    <d v="2011-01-07T00:00:00"/>
    <d v="2011-01-09T00:00:00"/>
    <x v="0"/>
    <s v="LS-17230"/>
    <x v="721"/>
    <x v="0"/>
    <s v="United States"/>
    <s v="Los Angeles"/>
    <x v="1"/>
    <n v="90049"/>
    <x v="1"/>
    <s v="OFF-PA-10002005"/>
    <x v="1"/>
    <s v="Paper"/>
    <x v="505"/>
    <n v="19.440000000000001"/>
    <n v="3"/>
    <n v="0"/>
    <n v="9.3312000000000008"/>
    <s v="Jan"/>
    <x v="46"/>
    <n v="1"/>
  </r>
  <r>
    <n v="5329"/>
    <s v="CA-2012-120320"/>
    <x v="1"/>
    <d v="2012-03-05T00:00:00"/>
    <d v="2012-03-09T00:00:00"/>
    <x v="1"/>
    <s v="MV-18190"/>
    <x v="160"/>
    <x v="0"/>
    <s v="United States"/>
    <s v="Houston"/>
    <x v="5"/>
    <n v="77036"/>
    <x v="2"/>
    <s v="TEC-PH-10000149"/>
    <x v="2"/>
    <s v="Phones"/>
    <x v="419"/>
    <n v="31.92"/>
    <n v="2"/>
    <n v="0.2"/>
    <n v="2.3939999999999984"/>
    <s v="Mar"/>
    <x v="29"/>
    <n v="1"/>
  </r>
  <r>
    <n v="5330"/>
    <s v="CA-2013-111941"/>
    <x v="0"/>
    <d v="2013-12-26T00:00:00"/>
    <d v="2013-12-29T00:00:00"/>
    <x v="0"/>
    <s v="BD-11620"/>
    <x v="379"/>
    <x v="0"/>
    <s v="United States"/>
    <s v="New York City"/>
    <x v="15"/>
    <n v="10035"/>
    <x v="3"/>
    <s v="OFF-BI-10001524"/>
    <x v="1"/>
    <s v="Binders"/>
    <x v="298"/>
    <n v="33.568000000000005"/>
    <n v="2"/>
    <n v="0.2"/>
    <n v="11.748799999999997"/>
    <s v="Dec"/>
    <x v="5"/>
    <n v="1"/>
  </r>
  <r>
    <n v="5331"/>
    <s v="CA-2013-123120"/>
    <x v="0"/>
    <d v="2013-09-05T00:00:00"/>
    <d v="2013-09-09T00:00:00"/>
    <x v="1"/>
    <s v="CV-12295"/>
    <x v="610"/>
    <x v="0"/>
    <s v="United States"/>
    <s v="New York City"/>
    <x v="15"/>
    <n v="10011"/>
    <x v="3"/>
    <s v="FUR-FU-10004748"/>
    <x v="0"/>
    <s v="Furnishings"/>
    <x v="1243"/>
    <n v="63.94"/>
    <n v="1"/>
    <n v="0"/>
    <n v="24.936599999999999"/>
    <s v="Sep"/>
    <x v="21"/>
    <n v="1"/>
  </r>
  <r>
    <n v="5332"/>
    <s v="CA-2013-123120"/>
    <x v="0"/>
    <d v="2013-09-05T00:00:00"/>
    <d v="2013-09-09T00:00:00"/>
    <x v="1"/>
    <s v="CV-12295"/>
    <x v="610"/>
    <x v="0"/>
    <s v="United States"/>
    <s v="New York City"/>
    <x v="15"/>
    <n v="10011"/>
    <x v="3"/>
    <s v="OFF-BI-10001460"/>
    <x v="1"/>
    <s v="Binders"/>
    <x v="58"/>
    <n v="60.600000000000009"/>
    <n v="5"/>
    <n v="0.2"/>
    <n v="20.452499999999997"/>
    <s v="Sep"/>
    <x v="21"/>
    <n v="0"/>
  </r>
  <r>
    <n v="5333"/>
    <s v="CA-2013-123120"/>
    <x v="0"/>
    <d v="2013-09-05T00:00:00"/>
    <d v="2013-09-09T00:00:00"/>
    <x v="1"/>
    <s v="CV-12295"/>
    <x v="610"/>
    <x v="0"/>
    <s v="United States"/>
    <s v="New York City"/>
    <x v="15"/>
    <n v="10011"/>
    <x v="3"/>
    <s v="OFF-SU-10002503"/>
    <x v="1"/>
    <s v="Supplies"/>
    <x v="669"/>
    <n v="22.72"/>
    <n v="4"/>
    <n v="0"/>
    <n v="6.5887999999999991"/>
    <s v="Sep"/>
    <x v="21"/>
    <n v="0"/>
  </r>
  <r>
    <n v="5334"/>
    <s v="CA-2011-103331"/>
    <x v="2"/>
    <d v="2011-08-26T00:00:00"/>
    <d v="2011-09-01T00:00:00"/>
    <x v="1"/>
    <s v="KB-16315"/>
    <x v="41"/>
    <x v="0"/>
    <s v="United States"/>
    <s v="Newark"/>
    <x v="13"/>
    <n v="19711"/>
    <x v="3"/>
    <s v="FUR-FU-10001731"/>
    <x v="0"/>
    <s v="Furnishings"/>
    <x v="1547"/>
    <n v="10.68"/>
    <n v="4"/>
    <n v="0"/>
    <n v="4.0583999999999998"/>
    <s v="Aug"/>
    <x v="9"/>
    <n v="1"/>
  </r>
  <r>
    <n v="5335"/>
    <s v="CA-2011-103331"/>
    <x v="2"/>
    <d v="2011-08-26T00:00:00"/>
    <d v="2011-09-01T00:00:00"/>
    <x v="1"/>
    <s v="KB-16315"/>
    <x v="41"/>
    <x v="0"/>
    <s v="United States"/>
    <s v="Newark"/>
    <x v="13"/>
    <n v="19711"/>
    <x v="3"/>
    <s v="OFF-PA-10002160"/>
    <x v="1"/>
    <s v="Paper"/>
    <x v="1190"/>
    <n v="17.34"/>
    <n v="3"/>
    <n v="0"/>
    <n v="8.4966000000000008"/>
    <s v="Aug"/>
    <x v="9"/>
    <n v="0"/>
  </r>
  <r>
    <n v="5336"/>
    <s v="CA-2011-103331"/>
    <x v="2"/>
    <d v="2011-08-26T00:00:00"/>
    <d v="2011-09-01T00:00:00"/>
    <x v="1"/>
    <s v="KB-16315"/>
    <x v="41"/>
    <x v="0"/>
    <s v="United States"/>
    <s v="Newark"/>
    <x v="13"/>
    <n v="19711"/>
    <x v="3"/>
    <s v="OFF-PA-10002659"/>
    <x v="1"/>
    <s v="Paper"/>
    <x v="922"/>
    <n v="3.38"/>
    <n v="1"/>
    <n v="0"/>
    <n v="1.5547999999999997"/>
    <s v="Aug"/>
    <x v="9"/>
    <n v="0"/>
  </r>
  <r>
    <n v="5337"/>
    <s v="CA-2012-169278"/>
    <x v="1"/>
    <d v="2012-05-21T00:00:00"/>
    <d v="2012-05-25T00:00:00"/>
    <x v="1"/>
    <s v="ME-18010"/>
    <x v="545"/>
    <x v="1"/>
    <s v="United States"/>
    <s v="Seattle"/>
    <x v="4"/>
    <n v="98105"/>
    <x v="1"/>
    <s v="OFF-BI-10001636"/>
    <x v="1"/>
    <s v="Binders"/>
    <x v="668"/>
    <n v="26.975999999999999"/>
    <n v="4"/>
    <n v="0.2"/>
    <n v="8.767199999999999"/>
    <s v="May"/>
    <x v="33"/>
    <n v="1"/>
  </r>
  <r>
    <n v="5338"/>
    <s v="CA-2014-111577"/>
    <x v="3"/>
    <d v="2014-10-17T00:00:00"/>
    <d v="2014-10-22T00:00:00"/>
    <x v="1"/>
    <s v="AJ-10780"/>
    <x v="321"/>
    <x v="1"/>
    <s v="United States"/>
    <s v="Scottsdale"/>
    <x v="16"/>
    <n v="85254"/>
    <x v="1"/>
    <s v="OFF-PA-10000062"/>
    <x v="1"/>
    <s v="Paper"/>
    <x v="1375"/>
    <n v="307.77600000000001"/>
    <n v="7"/>
    <n v="0.2"/>
    <n v="111.5688"/>
    <s v="Oct"/>
    <x v="13"/>
    <n v="1"/>
  </r>
  <r>
    <n v="5339"/>
    <s v="CA-2012-146486"/>
    <x v="1"/>
    <d v="2012-11-09T00:00:00"/>
    <d v="2012-11-14T00:00:00"/>
    <x v="0"/>
    <s v="DV-13465"/>
    <x v="231"/>
    <x v="0"/>
    <s v="United States"/>
    <s v="Oceanside"/>
    <x v="15"/>
    <n v="11572"/>
    <x v="3"/>
    <s v="OFF-ST-10002554"/>
    <x v="1"/>
    <s v="Storage"/>
    <x v="1144"/>
    <n v="244.54999999999998"/>
    <n v="5"/>
    <n v="0"/>
    <n v="4.8910000000000053"/>
    <s v="Nov"/>
    <x v="6"/>
    <n v="1"/>
  </r>
  <r>
    <n v="5340"/>
    <s v="CA-2012-146486"/>
    <x v="1"/>
    <d v="2012-11-09T00:00:00"/>
    <d v="2012-11-14T00:00:00"/>
    <x v="0"/>
    <s v="DV-13465"/>
    <x v="231"/>
    <x v="0"/>
    <s v="United States"/>
    <s v="Oceanside"/>
    <x v="15"/>
    <n v="11572"/>
    <x v="3"/>
    <s v="OFF-EN-10001509"/>
    <x v="1"/>
    <s v="Envelopes"/>
    <x v="29"/>
    <n v="12.24"/>
    <n v="6"/>
    <n v="0"/>
    <n v="5.7527999999999988"/>
    <s v="Nov"/>
    <x v="6"/>
    <n v="0"/>
  </r>
  <r>
    <n v="5341"/>
    <s v="CA-2012-146486"/>
    <x v="1"/>
    <d v="2012-11-09T00:00:00"/>
    <d v="2012-11-14T00:00:00"/>
    <x v="0"/>
    <s v="DV-13465"/>
    <x v="231"/>
    <x v="0"/>
    <s v="United States"/>
    <s v="Oceanside"/>
    <x v="15"/>
    <n v="11572"/>
    <x v="3"/>
    <s v="TEC-AC-10002018"/>
    <x v="2"/>
    <s v="Accessories"/>
    <x v="1674"/>
    <n v="13.98"/>
    <n v="2"/>
    <n v="0"/>
    <n v="6.011400000000001"/>
    <s v="Nov"/>
    <x v="6"/>
    <n v="0"/>
  </r>
  <r>
    <n v="5342"/>
    <s v="CA-2012-146486"/>
    <x v="1"/>
    <d v="2012-11-09T00:00:00"/>
    <d v="2012-11-14T00:00:00"/>
    <x v="0"/>
    <s v="DV-13465"/>
    <x v="231"/>
    <x v="0"/>
    <s v="United States"/>
    <s v="Oceanside"/>
    <x v="15"/>
    <n v="11572"/>
    <x v="3"/>
    <s v="TEC-AC-10002637"/>
    <x v="2"/>
    <s v="Accessories"/>
    <x v="1308"/>
    <n v="899.95"/>
    <n v="5"/>
    <n v="0"/>
    <n v="53.996999999999957"/>
    <s v="Nov"/>
    <x v="6"/>
    <n v="0"/>
  </r>
  <r>
    <n v="5343"/>
    <s v="US-2011-168501"/>
    <x v="2"/>
    <d v="2011-11-21T00:00:00"/>
    <d v="2011-11-27T00:00:00"/>
    <x v="1"/>
    <s v="JK-15325"/>
    <x v="759"/>
    <x v="1"/>
    <s v="United States"/>
    <s v="Dallas"/>
    <x v="5"/>
    <n v="75220"/>
    <x v="2"/>
    <s v="OFF-EN-10001509"/>
    <x v="1"/>
    <s v="Envelopes"/>
    <x v="29"/>
    <n v="1.6320000000000001"/>
    <n v="1"/>
    <n v="0.2"/>
    <n v="0.55079999999999985"/>
    <s v="Nov"/>
    <x v="7"/>
    <n v="1"/>
  </r>
  <r>
    <n v="5344"/>
    <s v="US-2011-168501"/>
    <x v="2"/>
    <d v="2011-11-21T00:00:00"/>
    <d v="2011-11-27T00:00:00"/>
    <x v="1"/>
    <s v="JK-15325"/>
    <x v="759"/>
    <x v="1"/>
    <s v="United States"/>
    <s v="Dallas"/>
    <x v="5"/>
    <n v="75220"/>
    <x v="2"/>
    <s v="TEC-PH-10004922"/>
    <x v="2"/>
    <s v="Phones"/>
    <x v="1067"/>
    <n v="267.95999999999998"/>
    <n v="5"/>
    <n v="0.2"/>
    <n v="16.747500000000016"/>
    <s v="Nov"/>
    <x v="7"/>
    <n v="0"/>
  </r>
  <r>
    <n v="5345"/>
    <s v="CA-2012-112053"/>
    <x v="1"/>
    <d v="2012-10-11T00:00:00"/>
    <d v="2012-10-13T00:00:00"/>
    <x v="0"/>
    <s v="SH-20395"/>
    <x v="129"/>
    <x v="0"/>
    <s v="United States"/>
    <s v="Rochester"/>
    <x v="15"/>
    <n v="14609"/>
    <x v="3"/>
    <s v="TEC-AC-10002550"/>
    <x v="2"/>
    <s v="Accessories"/>
    <x v="1539"/>
    <n v="31.95"/>
    <n v="1"/>
    <n v="0"/>
    <n v="2.2364999999999995"/>
    <s v="Oct"/>
    <x v="2"/>
    <n v="1"/>
  </r>
  <r>
    <n v="5346"/>
    <s v="CA-2014-108539"/>
    <x v="3"/>
    <d v="2014-03-22T00:00:00"/>
    <d v="2014-03-24T00:00:00"/>
    <x v="0"/>
    <s v="SC-20725"/>
    <x v="56"/>
    <x v="0"/>
    <s v="United States"/>
    <s v="Los Angeles"/>
    <x v="1"/>
    <n v="90045"/>
    <x v="1"/>
    <s v="OFF-ST-10003208"/>
    <x v="1"/>
    <s v="Storage"/>
    <x v="243"/>
    <n v="725.84"/>
    <n v="4"/>
    <n v="0"/>
    <n v="210.4935999999999"/>
    <s v="Mar"/>
    <x v="42"/>
    <n v="1"/>
  </r>
  <r>
    <n v="5347"/>
    <s v="CA-2014-108539"/>
    <x v="3"/>
    <d v="2014-03-22T00:00:00"/>
    <d v="2014-03-24T00:00:00"/>
    <x v="0"/>
    <s v="SC-20725"/>
    <x v="56"/>
    <x v="0"/>
    <s v="United States"/>
    <s v="Los Angeles"/>
    <x v="1"/>
    <n v="90045"/>
    <x v="1"/>
    <s v="OFF-BI-10003981"/>
    <x v="1"/>
    <s v="Binders"/>
    <x v="109"/>
    <n v="10.896000000000001"/>
    <n v="3"/>
    <n v="0.2"/>
    <n v="3.9497999999999998"/>
    <s v="Mar"/>
    <x v="42"/>
    <n v="0"/>
  </r>
  <r>
    <n v="5348"/>
    <s v="CA-2014-108539"/>
    <x v="3"/>
    <d v="2014-03-22T00:00:00"/>
    <d v="2014-03-24T00:00:00"/>
    <x v="0"/>
    <s v="SC-20725"/>
    <x v="56"/>
    <x v="0"/>
    <s v="United States"/>
    <s v="Los Angeles"/>
    <x v="1"/>
    <n v="90045"/>
    <x v="1"/>
    <s v="OFF-BI-10001031"/>
    <x v="1"/>
    <s v="Binders"/>
    <x v="865"/>
    <n v="8.5440000000000005"/>
    <n v="2"/>
    <n v="0.2"/>
    <n v="2.8835999999999995"/>
    <s v="Mar"/>
    <x v="42"/>
    <n v="0"/>
  </r>
  <r>
    <n v="5349"/>
    <s v="CA-2012-149811"/>
    <x v="1"/>
    <d v="2012-01-04T00:00:00"/>
    <d v="2012-01-10T00:00:00"/>
    <x v="1"/>
    <s v="CS-12250"/>
    <x v="294"/>
    <x v="1"/>
    <s v="United States"/>
    <s v="Woodbury"/>
    <x v="11"/>
    <n v="55125"/>
    <x v="2"/>
    <s v="OFF-BI-10003676"/>
    <x v="1"/>
    <s v="Binders"/>
    <x v="816"/>
    <n v="32.339999999999996"/>
    <n v="3"/>
    <n v="0"/>
    <n v="15.523199999999999"/>
    <s v="Jan"/>
    <x v="26"/>
    <n v="1"/>
  </r>
  <r>
    <n v="5350"/>
    <s v="CA-2012-149811"/>
    <x v="1"/>
    <d v="2012-01-04T00:00:00"/>
    <d v="2012-01-10T00:00:00"/>
    <x v="1"/>
    <s v="CS-12250"/>
    <x v="294"/>
    <x v="1"/>
    <s v="United States"/>
    <s v="Woodbury"/>
    <x v="11"/>
    <n v="55125"/>
    <x v="2"/>
    <s v="OFF-PA-10004082"/>
    <x v="1"/>
    <s v="Paper"/>
    <x v="224"/>
    <n v="39.900000000000006"/>
    <n v="5"/>
    <n v="0"/>
    <n v="19.950000000000003"/>
    <s v="Jan"/>
    <x v="26"/>
    <n v="0"/>
  </r>
  <r>
    <n v="5351"/>
    <s v="US-2014-103814"/>
    <x v="3"/>
    <d v="2014-12-10T00:00:00"/>
    <d v="2014-12-17T00:00:00"/>
    <x v="1"/>
    <s v="LH-16900"/>
    <x v="23"/>
    <x v="0"/>
    <s v="United States"/>
    <s v="Park Ridge"/>
    <x v="10"/>
    <n v="60068"/>
    <x v="2"/>
    <s v="OFF-PA-10001019"/>
    <x v="1"/>
    <s v="Paper"/>
    <x v="675"/>
    <n v="143.85600000000002"/>
    <n v="9"/>
    <n v="0.2"/>
    <n v="48.551399999999994"/>
    <s v="Dec"/>
    <x v="22"/>
    <n v="1"/>
  </r>
  <r>
    <n v="5352"/>
    <s v="CA-2013-123932"/>
    <x v="0"/>
    <d v="2013-09-07T00:00:00"/>
    <d v="2013-09-13T00:00:00"/>
    <x v="1"/>
    <s v="YC-21895"/>
    <x v="289"/>
    <x v="1"/>
    <s v="United States"/>
    <s v="Dallas"/>
    <x v="5"/>
    <n v="75217"/>
    <x v="2"/>
    <s v="OFF-PA-10004665"/>
    <x v="1"/>
    <s v="Paper"/>
    <x v="1380"/>
    <n v="41.92"/>
    <n v="4"/>
    <n v="0.2"/>
    <n v="15.195999999999998"/>
    <s v="Sep"/>
    <x v="21"/>
    <n v="1"/>
  </r>
  <r>
    <n v="5353"/>
    <s v="CA-2013-123932"/>
    <x v="0"/>
    <d v="2013-09-07T00:00:00"/>
    <d v="2013-09-13T00:00:00"/>
    <x v="1"/>
    <s v="YC-21895"/>
    <x v="289"/>
    <x v="1"/>
    <s v="United States"/>
    <s v="Dallas"/>
    <x v="5"/>
    <n v="75217"/>
    <x v="2"/>
    <s v="TEC-PH-10002447"/>
    <x v="2"/>
    <s v="Phones"/>
    <x v="53"/>
    <n v="329.58400000000006"/>
    <n v="2"/>
    <n v="0.2"/>
    <n v="37.078199999999981"/>
    <s v="Sep"/>
    <x v="21"/>
    <n v="0"/>
  </r>
  <r>
    <n v="5354"/>
    <s v="US-2013-101616"/>
    <x v="0"/>
    <d v="2013-09-04T00:00:00"/>
    <d v="2013-09-07T00:00:00"/>
    <x v="2"/>
    <s v="CY-12745"/>
    <x v="388"/>
    <x v="1"/>
    <s v="United States"/>
    <s v="Monroe"/>
    <x v="28"/>
    <n v="71203"/>
    <x v="0"/>
    <s v="OFF-BI-10000014"/>
    <x v="1"/>
    <s v="Binders"/>
    <x v="628"/>
    <n v="87.28"/>
    <n v="8"/>
    <n v="0"/>
    <n v="41.021599999999999"/>
    <s v="Sep"/>
    <x v="21"/>
    <n v="1"/>
  </r>
  <r>
    <n v="5355"/>
    <s v="CA-2011-113768"/>
    <x v="2"/>
    <d v="2011-05-13T00:00:00"/>
    <d v="2011-05-19T00:00:00"/>
    <x v="1"/>
    <s v="AH-10030"/>
    <x v="692"/>
    <x v="1"/>
    <s v="United States"/>
    <s v="Los Angeles"/>
    <x v="1"/>
    <n v="90004"/>
    <x v="1"/>
    <s v="FUR-CH-10002439"/>
    <x v="0"/>
    <s v="Chairs"/>
    <x v="1316"/>
    <n v="279.45600000000002"/>
    <n v="6"/>
    <n v="0.2"/>
    <n v="20.959199999999996"/>
    <s v="May"/>
    <x v="8"/>
    <n v="1"/>
  </r>
  <r>
    <n v="5356"/>
    <s v="CA-2011-113768"/>
    <x v="2"/>
    <d v="2011-05-13T00:00:00"/>
    <d v="2011-05-19T00:00:00"/>
    <x v="1"/>
    <s v="AH-10030"/>
    <x v="692"/>
    <x v="1"/>
    <s v="United States"/>
    <s v="Los Angeles"/>
    <x v="1"/>
    <n v="90004"/>
    <x v="1"/>
    <s v="OFF-PA-10003063"/>
    <x v="1"/>
    <s v="Paper"/>
    <x v="1711"/>
    <n v="8"/>
    <n v="2"/>
    <n v="0"/>
    <n v="3.84"/>
    <s v="May"/>
    <x v="8"/>
    <n v="0"/>
  </r>
  <r>
    <n v="5357"/>
    <s v="CA-2013-138037"/>
    <x v="0"/>
    <d v="2013-09-30T00:00:00"/>
    <d v="2013-10-04T00:00:00"/>
    <x v="1"/>
    <s v="AR-10540"/>
    <x v="481"/>
    <x v="0"/>
    <s v="United States"/>
    <s v="San Francisco"/>
    <x v="1"/>
    <n v="94109"/>
    <x v="1"/>
    <s v="OFF-BI-10002982"/>
    <x v="1"/>
    <s v="Binders"/>
    <x v="1258"/>
    <n v="27.240000000000002"/>
    <n v="5"/>
    <n v="0.2"/>
    <n v="9.5339999999999971"/>
    <s v="Sep"/>
    <x v="21"/>
    <n v="1"/>
  </r>
  <r>
    <n v="5358"/>
    <s v="CA-2011-150490"/>
    <x v="2"/>
    <d v="2011-08-05T00:00:00"/>
    <d v="2011-08-11T00:00:00"/>
    <x v="1"/>
    <s v="SS-20590"/>
    <x v="196"/>
    <x v="0"/>
    <s v="United States"/>
    <s v="San Francisco"/>
    <x v="1"/>
    <n v="94122"/>
    <x v="1"/>
    <s v="TEC-AC-10004510"/>
    <x v="2"/>
    <s v="Accessories"/>
    <x v="944"/>
    <n v="16.36"/>
    <n v="1"/>
    <n v="0"/>
    <n v="1.6359999999999992"/>
    <s v="Aug"/>
    <x v="9"/>
    <n v="1"/>
  </r>
  <r>
    <n v="5359"/>
    <s v="CA-2011-150490"/>
    <x v="2"/>
    <d v="2011-08-05T00:00:00"/>
    <d v="2011-08-11T00:00:00"/>
    <x v="1"/>
    <s v="SS-20590"/>
    <x v="196"/>
    <x v="0"/>
    <s v="United States"/>
    <s v="San Francisco"/>
    <x v="1"/>
    <n v="94122"/>
    <x v="1"/>
    <s v="OFF-ST-10000321"/>
    <x v="1"/>
    <s v="Storage"/>
    <x v="1534"/>
    <n v="15.78"/>
    <n v="2"/>
    <n v="0"/>
    <n v="0.63119999999999798"/>
    <s v="Aug"/>
    <x v="9"/>
    <n v="0"/>
  </r>
  <r>
    <n v="5360"/>
    <s v="CA-2011-150490"/>
    <x v="2"/>
    <d v="2011-08-05T00:00:00"/>
    <d v="2011-08-11T00:00:00"/>
    <x v="1"/>
    <s v="SS-20590"/>
    <x v="196"/>
    <x v="0"/>
    <s v="United States"/>
    <s v="San Francisco"/>
    <x v="1"/>
    <n v="94122"/>
    <x v="1"/>
    <s v="OFF-AR-10004602"/>
    <x v="1"/>
    <s v="Art"/>
    <x v="1217"/>
    <n v="45.98"/>
    <n v="2"/>
    <n v="0"/>
    <n v="12.874400000000001"/>
    <s v="Aug"/>
    <x v="9"/>
    <n v="0"/>
  </r>
  <r>
    <n v="5361"/>
    <s v="US-2014-126060"/>
    <x v="3"/>
    <d v="2014-04-15T00:00:00"/>
    <d v="2014-04-19T00:00:00"/>
    <x v="1"/>
    <s v="DW-13585"/>
    <x v="61"/>
    <x v="1"/>
    <s v="United States"/>
    <s v="Fayetteville"/>
    <x v="3"/>
    <n v="28314"/>
    <x v="0"/>
    <s v="FUR-BO-10003433"/>
    <x v="0"/>
    <s v="Bookcases"/>
    <x v="911"/>
    <n v="198.27200000000002"/>
    <n v="8"/>
    <n v="0.2"/>
    <n v="-32.219200000000022"/>
    <s v="Apr"/>
    <x v="4"/>
    <n v="1"/>
  </r>
  <r>
    <n v="5362"/>
    <s v="CA-2014-100951"/>
    <x v="3"/>
    <d v="2014-06-10T00:00:00"/>
    <d v="2014-06-11T00:00:00"/>
    <x v="2"/>
    <s v="NC-18625"/>
    <x v="544"/>
    <x v="1"/>
    <s v="United States"/>
    <s v="Dallas"/>
    <x v="5"/>
    <n v="75217"/>
    <x v="2"/>
    <s v="OFF-ST-10001496"/>
    <x v="1"/>
    <s v="Storage"/>
    <x v="726"/>
    <n v="720.7600000000001"/>
    <n v="5"/>
    <n v="0.2"/>
    <n v="54.056999999999988"/>
    <s v="Jun"/>
    <x v="27"/>
    <n v="1"/>
  </r>
  <r>
    <n v="5363"/>
    <s v="CA-2013-122014"/>
    <x v="0"/>
    <d v="2013-12-30T00:00:00"/>
    <d v="2014-01-03T00:00:00"/>
    <x v="1"/>
    <s v="CD-11920"/>
    <x v="303"/>
    <x v="0"/>
    <s v="United States"/>
    <s v="Wichita"/>
    <x v="41"/>
    <n v="67212"/>
    <x v="2"/>
    <s v="FUR-FU-10000672"/>
    <x v="0"/>
    <s v="Furnishings"/>
    <x v="1508"/>
    <n v="70.56"/>
    <n v="6"/>
    <n v="0"/>
    <n v="23.990399999999994"/>
    <s v="Dec"/>
    <x v="5"/>
    <n v="1"/>
  </r>
  <r>
    <n v="5364"/>
    <s v="CA-2013-122014"/>
    <x v="0"/>
    <d v="2013-12-30T00:00:00"/>
    <d v="2014-01-03T00:00:00"/>
    <x v="1"/>
    <s v="CD-11920"/>
    <x v="303"/>
    <x v="0"/>
    <s v="United States"/>
    <s v="Wichita"/>
    <x v="41"/>
    <n v="67212"/>
    <x v="2"/>
    <s v="OFF-AP-10001293"/>
    <x v="1"/>
    <s v="Appliances"/>
    <x v="1337"/>
    <n v="81.96"/>
    <n v="2"/>
    <n v="0"/>
    <n v="22.948799999999999"/>
    <s v="Dec"/>
    <x v="5"/>
    <n v="0"/>
  </r>
  <r>
    <n v="5365"/>
    <s v="CA-2011-123477"/>
    <x v="2"/>
    <d v="2011-01-19T00:00:00"/>
    <d v="2011-01-22T00:00:00"/>
    <x v="0"/>
    <s v="DW-13195"/>
    <x v="694"/>
    <x v="1"/>
    <s v="United States"/>
    <s v="Springfield"/>
    <x v="21"/>
    <n v="97477"/>
    <x v="1"/>
    <s v="OFF-AP-10000692"/>
    <x v="1"/>
    <s v="Appliances"/>
    <x v="1241"/>
    <n v="64.864000000000004"/>
    <n v="4"/>
    <n v="0.2"/>
    <n v="6.4864000000000033"/>
    <s v="Jan"/>
    <x v="46"/>
    <n v="1"/>
  </r>
  <r>
    <n v="5366"/>
    <s v="CA-2013-107790"/>
    <x v="0"/>
    <d v="2013-11-21T00:00:00"/>
    <d v="2013-11-25T00:00:00"/>
    <x v="1"/>
    <s v="EH-13990"/>
    <x v="552"/>
    <x v="0"/>
    <s v="United States"/>
    <s v="Houston"/>
    <x v="5"/>
    <n v="77041"/>
    <x v="2"/>
    <s v="TEC-PH-10004539"/>
    <x v="2"/>
    <s v="Phones"/>
    <x v="852"/>
    <n v="151.19200000000001"/>
    <n v="1"/>
    <n v="0.2"/>
    <n v="13.229299999999995"/>
    <s v="Nov"/>
    <x v="0"/>
    <n v="1"/>
  </r>
  <r>
    <n v="5367"/>
    <s v="CA-2014-158071"/>
    <x v="3"/>
    <d v="2014-06-11T00:00:00"/>
    <d v="2014-06-16T00:00:00"/>
    <x v="1"/>
    <s v="BD-11320"/>
    <x v="217"/>
    <x v="0"/>
    <s v="United States"/>
    <s v="Seattle"/>
    <x v="4"/>
    <n v="98103"/>
    <x v="1"/>
    <s v="TEC-PH-10002923"/>
    <x v="2"/>
    <s v="Phones"/>
    <x v="680"/>
    <n v="88.77600000000001"/>
    <n v="3"/>
    <n v="0.2"/>
    <n v="7.7679000000000009"/>
    <s v="Jun"/>
    <x v="27"/>
    <n v="1"/>
  </r>
  <r>
    <n v="5368"/>
    <s v="CA-2014-158071"/>
    <x v="3"/>
    <d v="2014-06-11T00:00:00"/>
    <d v="2014-06-16T00:00:00"/>
    <x v="1"/>
    <s v="BD-11320"/>
    <x v="217"/>
    <x v="0"/>
    <s v="United States"/>
    <s v="Seattle"/>
    <x v="4"/>
    <n v="98103"/>
    <x v="1"/>
    <s v="OFF-LA-10004689"/>
    <x v="1"/>
    <s v="Labels"/>
    <x v="261"/>
    <n v="11.56"/>
    <n v="4"/>
    <n v="0"/>
    <n v="5.4332000000000003"/>
    <s v="Jun"/>
    <x v="27"/>
    <n v="0"/>
  </r>
  <r>
    <n v="5369"/>
    <s v="CA-2014-158071"/>
    <x v="3"/>
    <d v="2014-06-11T00:00:00"/>
    <d v="2014-06-16T00:00:00"/>
    <x v="1"/>
    <s v="BD-11320"/>
    <x v="217"/>
    <x v="0"/>
    <s v="United States"/>
    <s v="Seattle"/>
    <x v="4"/>
    <n v="98103"/>
    <x v="1"/>
    <s v="OFF-ST-10001228"/>
    <x v="1"/>
    <s v="Storage"/>
    <x v="445"/>
    <n v="15.58"/>
    <n v="1"/>
    <n v="0"/>
    <n v="3.8949999999999996"/>
    <s v="Jun"/>
    <x v="27"/>
    <n v="0"/>
  </r>
  <r>
    <n v="5370"/>
    <s v="CA-2014-147403"/>
    <x v="3"/>
    <d v="2014-09-11T00:00:00"/>
    <d v="2014-09-14T00:00:00"/>
    <x v="2"/>
    <s v="KH-16630"/>
    <x v="175"/>
    <x v="1"/>
    <s v="United States"/>
    <s v="Akron"/>
    <x v="24"/>
    <n v="44312"/>
    <x v="3"/>
    <s v="OFF-PA-10003302"/>
    <x v="1"/>
    <s v="Paper"/>
    <x v="1712"/>
    <n v="85.055999999999997"/>
    <n v="3"/>
    <n v="0.2"/>
    <n v="28.706399999999991"/>
    <s v="Sep"/>
    <x v="15"/>
    <n v="1"/>
  </r>
  <r>
    <n v="5371"/>
    <s v="US-2014-136721"/>
    <x v="3"/>
    <d v="2014-04-09T00:00:00"/>
    <d v="2014-04-13T00:00:00"/>
    <x v="1"/>
    <s v="NH-18610"/>
    <x v="468"/>
    <x v="1"/>
    <s v="United States"/>
    <s v="Oak Park"/>
    <x v="12"/>
    <n v="48237"/>
    <x v="2"/>
    <s v="FUR-FU-10004665"/>
    <x v="0"/>
    <s v="Furnishings"/>
    <x v="1345"/>
    <n v="273.95999999999998"/>
    <n v="2"/>
    <n v="0"/>
    <n v="71.229600000000005"/>
    <s v="Apr"/>
    <x v="4"/>
    <n v="1"/>
  </r>
  <r>
    <n v="5372"/>
    <s v="US-2014-136721"/>
    <x v="3"/>
    <d v="2014-04-09T00:00:00"/>
    <d v="2014-04-13T00:00:00"/>
    <x v="1"/>
    <s v="NH-18610"/>
    <x v="468"/>
    <x v="1"/>
    <s v="United States"/>
    <s v="Oak Park"/>
    <x v="12"/>
    <n v="48237"/>
    <x v="2"/>
    <s v="FUR-FU-10004188"/>
    <x v="0"/>
    <s v="Furnishings"/>
    <x v="734"/>
    <n v="306.89999999999998"/>
    <n v="3"/>
    <n v="0"/>
    <n v="79.793999999999997"/>
    <s v="Apr"/>
    <x v="4"/>
    <n v="0"/>
  </r>
  <r>
    <n v="5373"/>
    <s v="CA-2012-118738"/>
    <x v="1"/>
    <d v="2012-10-24T00:00:00"/>
    <d v="2012-10-30T00:00:00"/>
    <x v="1"/>
    <s v="AG-10495"/>
    <x v="122"/>
    <x v="1"/>
    <s v="United States"/>
    <s v="Houston"/>
    <x v="5"/>
    <n v="77041"/>
    <x v="2"/>
    <s v="OFF-PA-10003177"/>
    <x v="1"/>
    <s v="Paper"/>
    <x v="89"/>
    <n v="15.552000000000003"/>
    <n v="3"/>
    <n v="0.2"/>
    <n v="5.4432"/>
    <s v="Oct"/>
    <x v="2"/>
    <n v="1"/>
  </r>
  <r>
    <n v="5374"/>
    <s v="CA-2012-118738"/>
    <x v="1"/>
    <d v="2012-10-24T00:00:00"/>
    <d v="2012-10-30T00:00:00"/>
    <x v="1"/>
    <s v="AG-10495"/>
    <x v="122"/>
    <x v="1"/>
    <s v="United States"/>
    <s v="Houston"/>
    <x v="5"/>
    <n v="77041"/>
    <x v="2"/>
    <s v="FUR-TA-10002607"/>
    <x v="0"/>
    <s v="Tables"/>
    <x v="221"/>
    <n v="347.36099999999999"/>
    <n v="7"/>
    <n v="0.3"/>
    <n v="-69.472199999999958"/>
    <s v="Oct"/>
    <x v="2"/>
    <n v="0"/>
  </r>
  <r>
    <n v="5375"/>
    <s v="CA-2012-118738"/>
    <x v="1"/>
    <d v="2012-10-24T00:00:00"/>
    <d v="2012-10-30T00:00:00"/>
    <x v="1"/>
    <s v="AG-10495"/>
    <x v="122"/>
    <x v="1"/>
    <s v="United States"/>
    <s v="Houston"/>
    <x v="5"/>
    <n v="77041"/>
    <x v="2"/>
    <s v="OFF-PA-10001166"/>
    <x v="1"/>
    <s v="Paper"/>
    <x v="769"/>
    <n v="10.368000000000002"/>
    <n v="2"/>
    <n v="0.2"/>
    <n v="3.6288"/>
    <s v="Oct"/>
    <x v="2"/>
    <n v="0"/>
  </r>
  <r>
    <n v="5376"/>
    <s v="CA-2014-134152"/>
    <x v="3"/>
    <d v="2014-05-28T00:00:00"/>
    <d v="2014-06-01T00:00:00"/>
    <x v="1"/>
    <s v="RP-19855"/>
    <x v="532"/>
    <x v="1"/>
    <s v="United States"/>
    <s v="Seattle"/>
    <x v="4"/>
    <n v="98103"/>
    <x v="1"/>
    <s v="TEC-AC-10004510"/>
    <x v="2"/>
    <s v="Accessories"/>
    <x v="944"/>
    <n v="98.16"/>
    <n v="6"/>
    <n v="0"/>
    <n v="9.8159999999999954"/>
    <s v="May"/>
    <x v="24"/>
    <n v="1"/>
  </r>
  <r>
    <n v="5377"/>
    <s v="CA-2014-134152"/>
    <x v="3"/>
    <d v="2014-05-28T00:00:00"/>
    <d v="2014-06-01T00:00:00"/>
    <x v="1"/>
    <s v="RP-19855"/>
    <x v="532"/>
    <x v="1"/>
    <s v="United States"/>
    <s v="Seattle"/>
    <x v="4"/>
    <n v="98103"/>
    <x v="1"/>
    <s v="OFF-AR-10004062"/>
    <x v="1"/>
    <s v="Art"/>
    <x v="33"/>
    <n v="31.44"/>
    <n v="3"/>
    <n v="0"/>
    <n v="7.86"/>
    <s v="May"/>
    <x v="24"/>
    <n v="0"/>
  </r>
  <r>
    <n v="5378"/>
    <s v="CA-2011-125542"/>
    <x v="2"/>
    <d v="2011-12-05T00:00:00"/>
    <d v="2011-12-07T00:00:00"/>
    <x v="2"/>
    <s v="NB-18655"/>
    <x v="240"/>
    <x v="1"/>
    <s v="United States"/>
    <s v="Philadelphia"/>
    <x v="9"/>
    <n v="19134"/>
    <x v="3"/>
    <s v="OFF-EN-10000056"/>
    <x v="1"/>
    <s v="Envelopes"/>
    <x v="627"/>
    <n v="348.488"/>
    <n v="7"/>
    <n v="0.2"/>
    <n v="117.61469999999996"/>
    <s v="Dec"/>
    <x v="20"/>
    <n v="1"/>
  </r>
  <r>
    <n v="5379"/>
    <s v="CA-2011-125542"/>
    <x v="2"/>
    <d v="2011-12-05T00:00:00"/>
    <d v="2011-12-07T00:00:00"/>
    <x v="2"/>
    <s v="NB-18655"/>
    <x v="240"/>
    <x v="1"/>
    <s v="United States"/>
    <s v="Philadelphia"/>
    <x v="9"/>
    <n v="19134"/>
    <x v="3"/>
    <s v="OFF-ST-10001469"/>
    <x v="1"/>
    <s v="Storage"/>
    <x v="394"/>
    <n v="172.73599999999999"/>
    <n v="4"/>
    <n v="0.2"/>
    <n v="-30.228800000000007"/>
    <s v="Dec"/>
    <x v="20"/>
    <n v="0"/>
  </r>
  <r>
    <n v="5380"/>
    <s v="CA-2013-136021"/>
    <x v="0"/>
    <d v="2013-08-15T00:00:00"/>
    <d v="2013-08-19T00:00:00"/>
    <x v="1"/>
    <s v="JM-15580"/>
    <x v="758"/>
    <x v="0"/>
    <s v="United States"/>
    <s v="Los Angeles"/>
    <x v="1"/>
    <n v="90045"/>
    <x v="1"/>
    <s v="OFF-PA-10000551"/>
    <x v="1"/>
    <s v="Paper"/>
    <x v="1237"/>
    <n v="15.54"/>
    <n v="3"/>
    <n v="0"/>
    <n v="7.6145999999999994"/>
    <s v="Aug"/>
    <x v="28"/>
    <n v="1"/>
  </r>
  <r>
    <n v="5381"/>
    <s v="CA-2013-136021"/>
    <x v="0"/>
    <d v="2013-08-15T00:00:00"/>
    <d v="2013-08-19T00:00:00"/>
    <x v="1"/>
    <s v="JM-15580"/>
    <x v="758"/>
    <x v="0"/>
    <s v="United States"/>
    <s v="Los Angeles"/>
    <x v="1"/>
    <n v="90045"/>
    <x v="1"/>
    <s v="TEC-MA-10000423"/>
    <x v="2"/>
    <s v="Machines"/>
    <x v="1713"/>
    <n v="105.55199999999999"/>
    <n v="6"/>
    <n v="0.2"/>
    <n v="35.623799999999996"/>
    <s v="Aug"/>
    <x v="28"/>
    <n v="0"/>
  </r>
  <r>
    <n v="5382"/>
    <s v="CA-2013-149195"/>
    <x v="0"/>
    <d v="2013-09-06T00:00:00"/>
    <d v="2013-09-08T00:00:00"/>
    <x v="0"/>
    <s v="DM-13525"/>
    <x v="760"/>
    <x v="1"/>
    <s v="United States"/>
    <s v="Houston"/>
    <x v="5"/>
    <n v="77070"/>
    <x v="2"/>
    <s v="OFF-PA-10001870"/>
    <x v="1"/>
    <s v="Paper"/>
    <x v="674"/>
    <n v="25.920000000000005"/>
    <n v="5"/>
    <n v="0.2"/>
    <n v="9.0719999999999992"/>
    <s v="Sep"/>
    <x v="21"/>
    <n v="1"/>
  </r>
  <r>
    <n v="5383"/>
    <s v="CA-2013-149195"/>
    <x v="0"/>
    <d v="2013-09-06T00:00:00"/>
    <d v="2013-09-08T00:00:00"/>
    <x v="0"/>
    <s v="DM-13525"/>
    <x v="760"/>
    <x v="1"/>
    <s v="United States"/>
    <s v="Houston"/>
    <x v="5"/>
    <n v="77070"/>
    <x v="2"/>
    <s v="OFF-FA-10001843"/>
    <x v="1"/>
    <s v="Fasteners"/>
    <x v="33"/>
    <n v="15.808000000000002"/>
    <n v="8"/>
    <n v="0.2"/>
    <n v="5.3352000000000004"/>
    <s v="Sep"/>
    <x v="21"/>
    <n v="0"/>
  </r>
  <r>
    <n v="5384"/>
    <s v="CA-2013-149195"/>
    <x v="0"/>
    <d v="2013-09-06T00:00:00"/>
    <d v="2013-09-08T00:00:00"/>
    <x v="0"/>
    <s v="DM-13525"/>
    <x v="760"/>
    <x v="1"/>
    <s v="United States"/>
    <s v="Houston"/>
    <x v="5"/>
    <n v="77070"/>
    <x v="2"/>
    <s v="OFF-PA-10002036"/>
    <x v="1"/>
    <s v="Paper"/>
    <x v="325"/>
    <n v="10.368000000000002"/>
    <n v="2"/>
    <n v="0.2"/>
    <n v="3.7584"/>
    <s v="Sep"/>
    <x v="21"/>
    <n v="0"/>
  </r>
  <r>
    <n v="5385"/>
    <s v="CA-2014-161410"/>
    <x v="3"/>
    <d v="2014-06-27T00:00:00"/>
    <d v="2014-07-04T00:00:00"/>
    <x v="1"/>
    <s v="CC-12220"/>
    <x v="417"/>
    <x v="0"/>
    <s v="United States"/>
    <s v="Philadelphia"/>
    <x v="9"/>
    <n v="19143"/>
    <x v="3"/>
    <s v="TEC-PH-10001760"/>
    <x v="2"/>
    <s v="Phones"/>
    <x v="254"/>
    <n v="358.2"/>
    <n v="3"/>
    <n v="0.4"/>
    <n v="41.79000000000002"/>
    <s v="Jun"/>
    <x v="27"/>
    <n v="1"/>
  </r>
  <r>
    <n v="5386"/>
    <s v="CA-2014-161410"/>
    <x v="3"/>
    <d v="2014-06-27T00:00:00"/>
    <d v="2014-07-04T00:00:00"/>
    <x v="1"/>
    <s v="CC-12220"/>
    <x v="417"/>
    <x v="0"/>
    <s v="United States"/>
    <s v="Philadelphia"/>
    <x v="9"/>
    <n v="19143"/>
    <x v="3"/>
    <s v="TEC-PH-10000673"/>
    <x v="2"/>
    <s v="Phones"/>
    <x v="1396"/>
    <n v="545.91599999999994"/>
    <n v="14"/>
    <n v="0.4"/>
    <n v="72.788800000000037"/>
    <s v="Jun"/>
    <x v="27"/>
    <n v="0"/>
  </r>
  <r>
    <n v="5387"/>
    <s v="CA-2014-152786"/>
    <x v="3"/>
    <d v="2014-03-13T00:00:00"/>
    <d v="2014-03-18T00:00:00"/>
    <x v="1"/>
    <s v="GA-14725"/>
    <x v="315"/>
    <x v="0"/>
    <s v="United States"/>
    <s v="Rogers"/>
    <x v="36"/>
    <n v="72756"/>
    <x v="0"/>
    <s v="OFF-BI-10000829"/>
    <x v="1"/>
    <s v="Binders"/>
    <x v="304"/>
    <n v="40.410000000000004"/>
    <n v="9"/>
    <n v="0"/>
    <n v="18.5886"/>
    <s v="Mar"/>
    <x v="42"/>
    <n v="1"/>
  </r>
  <r>
    <n v="5388"/>
    <s v="CA-2014-164707"/>
    <x v="3"/>
    <d v="2014-02-19T00:00:00"/>
    <d v="2014-02-22T00:00:00"/>
    <x v="0"/>
    <s v="CV-12805"/>
    <x v="51"/>
    <x v="1"/>
    <s v="United States"/>
    <s v="Los Angeles"/>
    <x v="1"/>
    <n v="90045"/>
    <x v="1"/>
    <s v="TEC-PH-10001924"/>
    <x v="2"/>
    <s v="Phones"/>
    <x v="426"/>
    <n v="167.976"/>
    <n v="3"/>
    <n v="0.2"/>
    <n v="10.498500000000007"/>
    <s v="Feb"/>
    <x v="31"/>
    <n v="1"/>
  </r>
  <r>
    <n v="5389"/>
    <s v="CA-2014-164707"/>
    <x v="3"/>
    <d v="2014-02-19T00:00:00"/>
    <d v="2014-02-22T00:00:00"/>
    <x v="0"/>
    <s v="CV-12805"/>
    <x v="51"/>
    <x v="1"/>
    <s v="United States"/>
    <s v="Los Angeles"/>
    <x v="1"/>
    <n v="90045"/>
    <x v="1"/>
    <s v="TEC-AC-10004864"/>
    <x v="2"/>
    <s v="Accessories"/>
    <x v="1289"/>
    <n v="109.53"/>
    <n v="3"/>
    <n v="0"/>
    <n v="47.097900000000003"/>
    <s v="Feb"/>
    <x v="31"/>
    <n v="0"/>
  </r>
  <r>
    <n v="5390"/>
    <s v="CA-2014-164707"/>
    <x v="3"/>
    <d v="2014-02-19T00:00:00"/>
    <d v="2014-02-22T00:00:00"/>
    <x v="0"/>
    <s v="CV-12805"/>
    <x v="51"/>
    <x v="1"/>
    <s v="United States"/>
    <s v="Los Angeles"/>
    <x v="1"/>
    <n v="90045"/>
    <x v="1"/>
    <s v="OFF-LA-10004345"/>
    <x v="1"/>
    <s v="Labels"/>
    <x v="517"/>
    <n v="9.82"/>
    <n v="2"/>
    <n v="0"/>
    <n v="4.8117999999999999"/>
    <s v="Feb"/>
    <x v="31"/>
    <n v="0"/>
  </r>
  <r>
    <n v="5391"/>
    <s v="CA-2014-163874"/>
    <x v="3"/>
    <d v="2014-11-11T00:00:00"/>
    <d v="2014-11-13T00:00:00"/>
    <x v="0"/>
    <s v="NC-18535"/>
    <x v="714"/>
    <x v="1"/>
    <s v="United States"/>
    <s v="Seattle"/>
    <x v="4"/>
    <n v="98105"/>
    <x v="1"/>
    <s v="OFF-BI-10000088"/>
    <x v="1"/>
    <s v="Binders"/>
    <x v="1025"/>
    <n v="26.352000000000004"/>
    <n v="3"/>
    <n v="0.2"/>
    <n v="9.5525999999999982"/>
    <s v="Nov"/>
    <x v="23"/>
    <n v="1"/>
  </r>
  <r>
    <n v="5392"/>
    <s v="US-2011-123183"/>
    <x v="2"/>
    <d v="2011-11-19T00:00:00"/>
    <d v="2011-11-25T00:00:00"/>
    <x v="1"/>
    <s v="GR-14560"/>
    <x v="744"/>
    <x v="1"/>
    <s v="United States"/>
    <s v="Wilmington"/>
    <x v="13"/>
    <n v="19805"/>
    <x v="3"/>
    <s v="OFF-LA-10002787"/>
    <x v="1"/>
    <s v="Labels"/>
    <x v="542"/>
    <n v="22.5"/>
    <n v="6"/>
    <n v="0"/>
    <n v="10.799999999999999"/>
    <s v="Nov"/>
    <x v="7"/>
    <n v="1"/>
  </r>
  <r>
    <n v="5393"/>
    <s v="US-2011-123183"/>
    <x v="2"/>
    <d v="2011-11-19T00:00:00"/>
    <d v="2011-11-25T00:00:00"/>
    <x v="1"/>
    <s v="GR-14560"/>
    <x v="744"/>
    <x v="1"/>
    <s v="United States"/>
    <s v="Wilmington"/>
    <x v="13"/>
    <n v="19805"/>
    <x v="3"/>
    <s v="OFF-LA-10001569"/>
    <x v="1"/>
    <s v="Labels"/>
    <x v="633"/>
    <n v="9.9600000000000009"/>
    <n v="2"/>
    <n v="0"/>
    <n v="4.5815999999999999"/>
    <s v="Nov"/>
    <x v="7"/>
    <n v="0"/>
  </r>
  <r>
    <n v="5394"/>
    <s v="US-2011-123183"/>
    <x v="2"/>
    <d v="2011-11-19T00:00:00"/>
    <d v="2011-11-25T00:00:00"/>
    <x v="1"/>
    <s v="GR-14560"/>
    <x v="744"/>
    <x v="1"/>
    <s v="United States"/>
    <s v="Wilmington"/>
    <x v="13"/>
    <n v="19805"/>
    <x v="3"/>
    <s v="OFF-BI-10002429"/>
    <x v="1"/>
    <s v="Binders"/>
    <x v="467"/>
    <n v="213.08"/>
    <n v="7"/>
    <n v="0"/>
    <n v="102.2784"/>
    <s v="Nov"/>
    <x v="7"/>
    <n v="0"/>
  </r>
  <r>
    <n v="5395"/>
    <s v="US-2011-123183"/>
    <x v="2"/>
    <d v="2011-11-19T00:00:00"/>
    <d v="2011-11-25T00:00:00"/>
    <x v="1"/>
    <s v="GR-14560"/>
    <x v="744"/>
    <x v="1"/>
    <s v="United States"/>
    <s v="Wilmington"/>
    <x v="13"/>
    <n v="19805"/>
    <x v="3"/>
    <s v="FUR-BO-10000362"/>
    <x v="0"/>
    <s v="Bookcases"/>
    <x v="1037"/>
    <n v="1025.8799999999999"/>
    <n v="6"/>
    <n v="0"/>
    <n v="235.95240000000001"/>
    <s v="Nov"/>
    <x v="7"/>
    <n v="0"/>
  </r>
  <r>
    <n v="5396"/>
    <s v="CA-2011-104829"/>
    <x v="2"/>
    <d v="2011-11-18T00:00:00"/>
    <d v="2011-11-21T00:00:00"/>
    <x v="0"/>
    <s v="JG-15805"/>
    <x v="189"/>
    <x v="1"/>
    <s v="United States"/>
    <s v="Provo"/>
    <x v="7"/>
    <n v="84604"/>
    <x v="1"/>
    <s v="OFF-PA-10003016"/>
    <x v="1"/>
    <s v="Paper"/>
    <x v="1385"/>
    <n v="21.98"/>
    <n v="7"/>
    <n v="0"/>
    <n v="9.8909999999999982"/>
    <s v="Nov"/>
    <x v="7"/>
    <n v="1"/>
  </r>
  <r>
    <n v="5397"/>
    <s v="US-2013-147340"/>
    <x v="0"/>
    <d v="2013-09-25T00:00:00"/>
    <d v="2013-09-25T00:00:00"/>
    <x v="3"/>
    <s v="EB-13750"/>
    <x v="494"/>
    <x v="1"/>
    <s v="United States"/>
    <s v="San Francisco"/>
    <x v="1"/>
    <n v="94110"/>
    <x v="1"/>
    <s v="FUR-FU-10002501"/>
    <x v="0"/>
    <s v="Furnishings"/>
    <x v="1284"/>
    <n v="63.2"/>
    <n v="5"/>
    <n v="0"/>
    <n v="23.384"/>
    <s v="Sep"/>
    <x v="21"/>
    <n v="1"/>
  </r>
  <r>
    <n v="5398"/>
    <s v="CA-2013-145492"/>
    <x v="0"/>
    <d v="2013-11-21T00:00:00"/>
    <d v="2013-11-28T00:00:00"/>
    <x v="1"/>
    <s v="MC-17605"/>
    <x v="204"/>
    <x v="1"/>
    <s v="United States"/>
    <s v="Los Angeles"/>
    <x v="1"/>
    <n v="90004"/>
    <x v="1"/>
    <s v="OFF-AP-10003622"/>
    <x v="1"/>
    <s v="Appliances"/>
    <x v="188"/>
    <n v="39"/>
    <n v="12"/>
    <n v="0"/>
    <n v="11.309999999999999"/>
    <s v="Nov"/>
    <x v="0"/>
    <n v="1"/>
  </r>
  <r>
    <n v="5399"/>
    <s v="CA-2013-163202"/>
    <x v="0"/>
    <d v="2013-09-28T00:00:00"/>
    <d v="2013-10-03T00:00:00"/>
    <x v="1"/>
    <s v="BM-11650"/>
    <x v="312"/>
    <x v="1"/>
    <s v="United States"/>
    <s v="Lancaster"/>
    <x v="24"/>
    <n v="43130"/>
    <x v="3"/>
    <s v="OFF-BI-10002764"/>
    <x v="1"/>
    <s v="Binders"/>
    <x v="502"/>
    <n v="2.907"/>
    <n v="3"/>
    <n v="0.7"/>
    <n v="-2.0348999999999995"/>
    <s v="Sep"/>
    <x v="21"/>
    <n v="1"/>
  </r>
  <r>
    <n v="5400"/>
    <s v="CA-2013-117681"/>
    <x v="0"/>
    <d v="2013-04-10T00:00:00"/>
    <d v="2013-04-15T00:00:00"/>
    <x v="1"/>
    <s v="HF-14995"/>
    <x v="520"/>
    <x v="0"/>
    <s v="United States"/>
    <s v="Los Angeles"/>
    <x v="1"/>
    <n v="90004"/>
    <x v="1"/>
    <s v="FUR-BO-10001798"/>
    <x v="0"/>
    <s v="Bookcases"/>
    <x v="0"/>
    <n v="556.66499999999996"/>
    <n v="5"/>
    <n v="0.15"/>
    <n v="6.5490000000000208"/>
    <s v="Apr"/>
    <x v="25"/>
    <n v="1"/>
  </r>
  <r>
    <n v="5401"/>
    <s v="CA-2014-132262"/>
    <x v="3"/>
    <d v="2014-09-22T00:00:00"/>
    <d v="2014-09-24T00:00:00"/>
    <x v="2"/>
    <s v="ML-18265"/>
    <x v="761"/>
    <x v="0"/>
    <s v="United States"/>
    <s v="Seattle"/>
    <x v="4"/>
    <n v="98103"/>
    <x v="1"/>
    <s v="TEC-AC-10000158"/>
    <x v="2"/>
    <s v="Accessories"/>
    <x v="353"/>
    <n v="71.98"/>
    <n v="2"/>
    <n v="0"/>
    <n v="15.1158"/>
    <s v="Sep"/>
    <x v="15"/>
    <n v="1"/>
  </r>
  <r>
    <n v="5402"/>
    <s v="CA-2014-132262"/>
    <x v="3"/>
    <d v="2014-09-22T00:00:00"/>
    <d v="2014-09-24T00:00:00"/>
    <x v="2"/>
    <s v="ML-18265"/>
    <x v="761"/>
    <x v="0"/>
    <s v="United States"/>
    <s v="Seattle"/>
    <x v="4"/>
    <n v="98103"/>
    <x v="1"/>
    <s v="TEC-AC-10000303"/>
    <x v="2"/>
    <s v="Accessories"/>
    <x v="429"/>
    <n v="79.98"/>
    <n v="2"/>
    <n v="0"/>
    <n v="26.3934"/>
    <s v="Sep"/>
    <x v="15"/>
    <n v="0"/>
  </r>
  <r>
    <n v="5403"/>
    <s v="CA-2014-123043"/>
    <x v="3"/>
    <d v="2014-08-25T00:00:00"/>
    <d v="2014-08-30T00:00:00"/>
    <x v="1"/>
    <s v="AH-10195"/>
    <x v="124"/>
    <x v="1"/>
    <s v="United States"/>
    <s v="New York City"/>
    <x v="15"/>
    <n v="10024"/>
    <x v="3"/>
    <s v="OFF-BI-10003910"/>
    <x v="1"/>
    <s v="Binders"/>
    <x v="8"/>
    <n v="24.672000000000001"/>
    <n v="4"/>
    <n v="0.2"/>
    <n v="7.71"/>
    <s v="Aug"/>
    <x v="43"/>
    <n v="1"/>
  </r>
  <r>
    <n v="5404"/>
    <s v="CA-2014-123043"/>
    <x v="3"/>
    <d v="2014-08-25T00:00:00"/>
    <d v="2014-08-30T00:00:00"/>
    <x v="1"/>
    <s v="AH-10195"/>
    <x v="124"/>
    <x v="1"/>
    <s v="United States"/>
    <s v="New York City"/>
    <x v="15"/>
    <n v="10024"/>
    <x v="3"/>
    <s v="OFF-BI-10000138"/>
    <x v="1"/>
    <s v="Binders"/>
    <x v="600"/>
    <n v="3.7439999999999998"/>
    <n v="1"/>
    <n v="0.2"/>
    <n v="1.3104"/>
    <s v="Aug"/>
    <x v="43"/>
    <n v="0"/>
  </r>
  <r>
    <n v="5405"/>
    <s v="US-2013-143280"/>
    <x v="0"/>
    <d v="2013-02-22T00:00:00"/>
    <d v="2013-02-26T00:00:00"/>
    <x v="1"/>
    <s v="TZ-21580"/>
    <x v="356"/>
    <x v="0"/>
    <s v="United States"/>
    <s v="Los Angeles"/>
    <x v="1"/>
    <n v="90045"/>
    <x v="1"/>
    <s v="TEC-PH-10002398"/>
    <x v="2"/>
    <s v="Phones"/>
    <x v="285"/>
    <n v="445.96000000000004"/>
    <n v="5"/>
    <n v="0.2"/>
    <n v="55.744999999999948"/>
    <s v="Feb"/>
    <x v="47"/>
    <n v="1"/>
  </r>
  <r>
    <n v="5406"/>
    <s v="US-2013-143280"/>
    <x v="0"/>
    <d v="2013-02-22T00:00:00"/>
    <d v="2013-02-26T00:00:00"/>
    <x v="1"/>
    <s v="TZ-21580"/>
    <x v="356"/>
    <x v="0"/>
    <s v="United States"/>
    <s v="Los Angeles"/>
    <x v="1"/>
    <n v="90045"/>
    <x v="1"/>
    <s v="TEC-AC-10003399"/>
    <x v="2"/>
    <s v="Accessories"/>
    <x v="1497"/>
    <n v="36.24"/>
    <n v="1"/>
    <n v="0"/>
    <n v="15.220800000000001"/>
    <s v="Feb"/>
    <x v="47"/>
    <n v="0"/>
  </r>
  <r>
    <n v="5407"/>
    <s v="US-2013-143280"/>
    <x v="0"/>
    <d v="2013-02-22T00:00:00"/>
    <d v="2013-02-26T00:00:00"/>
    <x v="1"/>
    <s v="TZ-21580"/>
    <x v="356"/>
    <x v="0"/>
    <s v="United States"/>
    <s v="Los Angeles"/>
    <x v="1"/>
    <n v="90045"/>
    <x v="1"/>
    <s v="OFF-FA-10000992"/>
    <x v="1"/>
    <s v="Fasteners"/>
    <x v="1033"/>
    <n v="10.649999999999999"/>
    <n v="3"/>
    <n v="0"/>
    <n v="5.0054999999999996"/>
    <s v="Feb"/>
    <x v="47"/>
    <n v="0"/>
  </r>
  <r>
    <n v="5408"/>
    <s v="CA-2014-108854"/>
    <x v="3"/>
    <d v="2014-12-09T00:00:00"/>
    <d v="2014-12-15T00:00:00"/>
    <x v="1"/>
    <s v="DM-13345"/>
    <x v="664"/>
    <x v="1"/>
    <s v="United States"/>
    <s v="San Francisco"/>
    <x v="1"/>
    <n v="94109"/>
    <x v="1"/>
    <s v="OFF-PA-10003022"/>
    <x v="1"/>
    <s v="Paper"/>
    <x v="1714"/>
    <n v="87.92"/>
    <n v="4"/>
    <n v="0"/>
    <n v="40.443199999999997"/>
    <s v="Dec"/>
    <x v="22"/>
    <n v="1"/>
  </r>
  <r>
    <n v="5409"/>
    <s v="CA-2014-108854"/>
    <x v="3"/>
    <d v="2014-12-09T00:00:00"/>
    <d v="2014-12-15T00:00:00"/>
    <x v="1"/>
    <s v="DM-13345"/>
    <x v="664"/>
    <x v="1"/>
    <s v="United States"/>
    <s v="San Francisco"/>
    <x v="1"/>
    <n v="94109"/>
    <x v="1"/>
    <s v="OFF-BI-10002854"/>
    <x v="1"/>
    <s v="Binders"/>
    <x v="895"/>
    <n v="22.424000000000003"/>
    <n v="1"/>
    <n v="0.2"/>
    <n v="8.4089999999999989"/>
    <s v="Dec"/>
    <x v="22"/>
    <n v="0"/>
  </r>
  <r>
    <n v="5410"/>
    <s v="CA-2014-108854"/>
    <x v="3"/>
    <d v="2014-12-09T00:00:00"/>
    <d v="2014-12-15T00:00:00"/>
    <x v="1"/>
    <s v="DM-13345"/>
    <x v="664"/>
    <x v="1"/>
    <s v="United States"/>
    <s v="San Francisco"/>
    <x v="1"/>
    <n v="94109"/>
    <x v="1"/>
    <s v="OFF-BI-10001670"/>
    <x v="1"/>
    <s v="Binders"/>
    <x v="438"/>
    <n v="90.480000000000018"/>
    <n v="3"/>
    <n v="0.2"/>
    <n v="33.93"/>
    <s v="Dec"/>
    <x v="22"/>
    <n v="0"/>
  </r>
  <r>
    <n v="5411"/>
    <s v="CA-2014-108854"/>
    <x v="3"/>
    <d v="2014-12-09T00:00:00"/>
    <d v="2014-12-15T00:00:00"/>
    <x v="1"/>
    <s v="DM-13345"/>
    <x v="664"/>
    <x v="1"/>
    <s v="United States"/>
    <s v="San Francisco"/>
    <x v="1"/>
    <n v="94109"/>
    <x v="1"/>
    <s v="OFF-ST-10001837"/>
    <x v="1"/>
    <s v="Storage"/>
    <x v="1331"/>
    <n v="42.76"/>
    <n v="1"/>
    <n v="0"/>
    <n v="11.117599999999999"/>
    <s v="Dec"/>
    <x v="22"/>
    <n v="0"/>
  </r>
  <r>
    <n v="5412"/>
    <s v="CA-2014-166856"/>
    <x v="3"/>
    <d v="2014-09-19T00:00:00"/>
    <d v="2014-09-23T00:00:00"/>
    <x v="1"/>
    <s v="TS-21505"/>
    <x v="700"/>
    <x v="0"/>
    <s v="United States"/>
    <s v="Clovis"/>
    <x v="27"/>
    <n v="88101"/>
    <x v="1"/>
    <s v="OFF-BI-10002012"/>
    <x v="1"/>
    <s v="Binders"/>
    <x v="742"/>
    <n v="10.080000000000002"/>
    <n v="7"/>
    <n v="0.2"/>
    <n v="3.5279999999999996"/>
    <s v="Sep"/>
    <x v="15"/>
    <n v="1"/>
  </r>
  <r>
    <n v="5413"/>
    <s v="CA-2014-166856"/>
    <x v="3"/>
    <d v="2014-09-19T00:00:00"/>
    <d v="2014-09-23T00:00:00"/>
    <x v="1"/>
    <s v="TS-21505"/>
    <x v="700"/>
    <x v="0"/>
    <s v="United States"/>
    <s v="Clovis"/>
    <x v="27"/>
    <n v="88101"/>
    <x v="1"/>
    <s v="TEC-AC-10004992"/>
    <x v="2"/>
    <s v="Accessories"/>
    <x v="1715"/>
    <n v="101.34"/>
    <n v="3"/>
    <n v="0"/>
    <n v="8.1071999999999917"/>
    <s v="Sep"/>
    <x v="15"/>
    <n v="0"/>
  </r>
  <r>
    <n v="5414"/>
    <s v="CA-2013-153157"/>
    <x v="0"/>
    <d v="2013-09-12T00:00:00"/>
    <d v="2013-09-15T00:00:00"/>
    <x v="2"/>
    <s v="TB-21625"/>
    <x v="577"/>
    <x v="0"/>
    <s v="United States"/>
    <s v="Wichita"/>
    <x v="41"/>
    <n v="67212"/>
    <x v="2"/>
    <s v="TEC-PH-10003171"/>
    <x v="2"/>
    <s v="Phones"/>
    <x v="1495"/>
    <n v="224.75"/>
    <n v="5"/>
    <n v="0"/>
    <n v="62.929999999999993"/>
    <s v="Sep"/>
    <x v="21"/>
    <n v="1"/>
  </r>
  <r>
    <n v="5415"/>
    <s v="US-2014-125647"/>
    <x v="3"/>
    <d v="2014-09-24T00:00:00"/>
    <d v="2014-09-29T00:00:00"/>
    <x v="1"/>
    <s v="LC-16870"/>
    <x v="48"/>
    <x v="0"/>
    <s v="United States"/>
    <s v="Chicago"/>
    <x v="10"/>
    <n v="60653"/>
    <x v="2"/>
    <s v="OFF-AP-10000390"/>
    <x v="1"/>
    <s v="Appliances"/>
    <x v="1691"/>
    <n v="73.175999999999974"/>
    <n v="6"/>
    <n v="0.8"/>
    <n v="-197.57520000000002"/>
    <s v="Sep"/>
    <x v="15"/>
    <n v="1"/>
  </r>
  <r>
    <n v="5416"/>
    <s v="US-2014-125647"/>
    <x v="3"/>
    <d v="2014-09-24T00:00:00"/>
    <d v="2014-09-29T00:00:00"/>
    <x v="1"/>
    <s v="LC-16870"/>
    <x v="48"/>
    <x v="0"/>
    <s v="United States"/>
    <s v="Chicago"/>
    <x v="10"/>
    <n v="60653"/>
    <x v="2"/>
    <s v="OFF-PA-10004888"/>
    <x v="1"/>
    <s v="Paper"/>
    <x v="959"/>
    <n v="20.736000000000004"/>
    <n v="4"/>
    <n v="0.2"/>
    <n v="7.2576000000000001"/>
    <s v="Sep"/>
    <x v="15"/>
    <n v="0"/>
  </r>
  <r>
    <n v="5417"/>
    <s v="US-2014-125647"/>
    <x v="3"/>
    <d v="2014-09-24T00:00:00"/>
    <d v="2014-09-29T00:00:00"/>
    <x v="1"/>
    <s v="LC-16870"/>
    <x v="48"/>
    <x v="0"/>
    <s v="United States"/>
    <s v="Chicago"/>
    <x v="10"/>
    <n v="60653"/>
    <x v="2"/>
    <s v="TEC-PH-10004188"/>
    <x v="2"/>
    <s v="Phones"/>
    <x v="763"/>
    <n v="39.984000000000002"/>
    <n v="2"/>
    <n v="0.2"/>
    <n v="-8.9963999999999995"/>
    <s v="Sep"/>
    <x v="15"/>
    <n v="0"/>
  </r>
  <r>
    <n v="5418"/>
    <s v="CA-2011-132542"/>
    <x v="2"/>
    <d v="2011-10-06T00:00:00"/>
    <d v="2011-10-08T00:00:00"/>
    <x v="0"/>
    <s v="AM-10360"/>
    <x v="87"/>
    <x v="1"/>
    <s v="United States"/>
    <s v="Omaha"/>
    <x v="8"/>
    <n v="68104"/>
    <x v="2"/>
    <s v="OFF-BI-10004099"/>
    <x v="1"/>
    <s v="Binders"/>
    <x v="1716"/>
    <n v="15.36"/>
    <n v="2"/>
    <n v="0"/>
    <n v="7.68"/>
    <s v="Oct"/>
    <x v="18"/>
    <n v="1"/>
  </r>
  <r>
    <n v="5419"/>
    <s v="CA-2012-110877"/>
    <x v="1"/>
    <d v="2012-10-23T00:00:00"/>
    <d v="2012-10-26T00:00:00"/>
    <x v="2"/>
    <s v="JE-15715"/>
    <x v="555"/>
    <x v="0"/>
    <s v="United States"/>
    <s v="Houston"/>
    <x v="5"/>
    <n v="77041"/>
    <x v="2"/>
    <s v="OFF-PA-10004621"/>
    <x v="1"/>
    <s v="Paper"/>
    <x v="738"/>
    <n v="36.288000000000011"/>
    <n v="7"/>
    <n v="0.2"/>
    <n v="12.700800000000001"/>
    <s v="Oct"/>
    <x v="2"/>
    <n v="1"/>
  </r>
  <r>
    <n v="5420"/>
    <s v="CA-2012-110877"/>
    <x v="1"/>
    <d v="2012-10-23T00:00:00"/>
    <d v="2012-10-26T00:00:00"/>
    <x v="2"/>
    <s v="JE-15715"/>
    <x v="555"/>
    <x v="0"/>
    <s v="United States"/>
    <s v="Houston"/>
    <x v="5"/>
    <n v="77041"/>
    <x v="2"/>
    <s v="TEC-PH-10002103"/>
    <x v="2"/>
    <s v="Phones"/>
    <x v="534"/>
    <n v="150.38399999999999"/>
    <n v="2"/>
    <n v="0.2"/>
    <n v="15.038400000000003"/>
    <s v="Oct"/>
    <x v="2"/>
    <n v="0"/>
  </r>
  <r>
    <n v="5421"/>
    <s v="US-2013-151827"/>
    <x v="0"/>
    <d v="2013-04-01T00:00:00"/>
    <d v="2013-04-03T00:00:00"/>
    <x v="0"/>
    <s v="CS-11950"/>
    <x v="229"/>
    <x v="0"/>
    <s v="United States"/>
    <s v="Philadelphia"/>
    <x v="9"/>
    <n v="19134"/>
    <x v="3"/>
    <s v="TEC-PH-10002789"/>
    <x v="2"/>
    <s v="Phones"/>
    <x v="1577"/>
    <n v="280.78200000000004"/>
    <n v="3"/>
    <n v="0.4"/>
    <n v="-60.836100000000016"/>
    <s v="Apr"/>
    <x v="25"/>
    <n v="1"/>
  </r>
  <r>
    <n v="5422"/>
    <s v="US-2013-151827"/>
    <x v="0"/>
    <d v="2013-04-01T00:00:00"/>
    <d v="2013-04-03T00:00:00"/>
    <x v="0"/>
    <s v="CS-11950"/>
    <x v="229"/>
    <x v="0"/>
    <s v="United States"/>
    <s v="Philadelphia"/>
    <x v="9"/>
    <n v="19134"/>
    <x v="3"/>
    <s v="TEC-AC-10003289"/>
    <x v="2"/>
    <s v="Accessories"/>
    <x v="1209"/>
    <n v="31.983999999999998"/>
    <n v="2"/>
    <n v="0.2"/>
    <n v="1.1993999999999998"/>
    <s v="Apr"/>
    <x v="25"/>
    <n v="0"/>
  </r>
  <r>
    <n v="5423"/>
    <s v="US-2013-163258"/>
    <x v="0"/>
    <d v="2013-12-30T00:00:00"/>
    <d v="2014-01-03T00:00:00"/>
    <x v="1"/>
    <s v="PF-19225"/>
    <x v="418"/>
    <x v="0"/>
    <s v="United States"/>
    <s v="Los Angeles"/>
    <x v="1"/>
    <n v="90045"/>
    <x v="1"/>
    <s v="OFF-BI-10000138"/>
    <x v="1"/>
    <s v="Binders"/>
    <x v="600"/>
    <n v="11.231999999999999"/>
    <n v="3"/>
    <n v="0.2"/>
    <n v="3.9312000000000005"/>
    <s v="Dec"/>
    <x v="5"/>
    <n v="1"/>
  </r>
  <r>
    <n v="5424"/>
    <s v="CA-2014-103009"/>
    <x v="3"/>
    <d v="2014-11-04T00:00:00"/>
    <d v="2014-11-06T00:00:00"/>
    <x v="0"/>
    <s v="PJ-18835"/>
    <x v="601"/>
    <x v="1"/>
    <s v="United States"/>
    <s v="Richmond"/>
    <x v="0"/>
    <n v="40475"/>
    <x v="0"/>
    <s v="OFF-PA-10001215"/>
    <x v="1"/>
    <s v="Paper"/>
    <x v="1717"/>
    <n v="26.400000000000002"/>
    <n v="5"/>
    <n v="0"/>
    <n v="11.879999999999999"/>
    <s v="Nov"/>
    <x v="23"/>
    <n v="1"/>
  </r>
  <r>
    <n v="5425"/>
    <s v="US-2014-120649"/>
    <x v="3"/>
    <d v="2014-01-21T00:00:00"/>
    <d v="2014-01-27T00:00:00"/>
    <x v="1"/>
    <s v="JF-15490"/>
    <x v="223"/>
    <x v="0"/>
    <s v="United States"/>
    <s v="Waterbury"/>
    <x v="29"/>
    <n v="6708"/>
    <x v="3"/>
    <s v="OFF-AR-10001545"/>
    <x v="1"/>
    <s v="Art"/>
    <x v="812"/>
    <n v="3.52"/>
    <n v="2"/>
    <n v="0"/>
    <n v="1.0207999999999999"/>
    <s v="Jan"/>
    <x v="44"/>
    <n v="1"/>
  </r>
  <r>
    <n v="5426"/>
    <s v="CA-2013-153598"/>
    <x v="0"/>
    <d v="2013-12-04T00:00:00"/>
    <d v="2013-12-07T00:00:00"/>
    <x v="2"/>
    <s v="NM-18520"/>
    <x v="392"/>
    <x v="0"/>
    <s v="United States"/>
    <s v="Los Angeles"/>
    <x v="1"/>
    <n v="90045"/>
    <x v="1"/>
    <s v="TEC-AC-10003870"/>
    <x v="2"/>
    <s v="Accessories"/>
    <x v="1718"/>
    <n v="1649.95"/>
    <n v="5"/>
    <n v="0"/>
    <n v="659.98"/>
    <s v="Dec"/>
    <x v="5"/>
    <n v="1"/>
  </r>
  <r>
    <n v="5427"/>
    <s v="CA-2013-153598"/>
    <x v="0"/>
    <d v="2013-12-04T00:00:00"/>
    <d v="2013-12-07T00:00:00"/>
    <x v="2"/>
    <s v="NM-18520"/>
    <x v="392"/>
    <x v="0"/>
    <s v="United States"/>
    <s v="Los Angeles"/>
    <x v="1"/>
    <n v="90045"/>
    <x v="1"/>
    <s v="FUR-FU-10001085"/>
    <x v="0"/>
    <s v="Furnishings"/>
    <x v="1590"/>
    <n v="111.89999999999999"/>
    <n v="6"/>
    <n v="0"/>
    <n v="51.47399999999999"/>
    <s v="Dec"/>
    <x v="5"/>
    <n v="0"/>
  </r>
  <r>
    <n v="5428"/>
    <s v="US-2013-108497"/>
    <x v="0"/>
    <d v="2013-06-15T00:00:00"/>
    <d v="2013-06-15T00:00:00"/>
    <x v="3"/>
    <s v="MH-17290"/>
    <x v="762"/>
    <x v="2"/>
    <s v="United States"/>
    <s v="Los Angeles"/>
    <x v="1"/>
    <n v="90036"/>
    <x v="1"/>
    <s v="FUR-BO-10004218"/>
    <x v="0"/>
    <s v="Bookcases"/>
    <x v="1584"/>
    <n v="599.16499999999996"/>
    <n v="5"/>
    <n v="0.15"/>
    <n v="35.245000000000005"/>
    <s v="Jun"/>
    <x v="1"/>
    <n v="1"/>
  </r>
  <r>
    <n v="5429"/>
    <s v="CA-2013-113096"/>
    <x v="0"/>
    <d v="2013-09-03T00:00:00"/>
    <d v="2013-09-05T00:00:00"/>
    <x v="2"/>
    <s v="SZ-20035"/>
    <x v="449"/>
    <x v="2"/>
    <s v="United States"/>
    <s v="San Francisco"/>
    <x v="1"/>
    <n v="94122"/>
    <x v="1"/>
    <s v="OFF-ST-10003455"/>
    <x v="1"/>
    <s v="Storage"/>
    <x v="169"/>
    <n v="46.53"/>
    <n v="3"/>
    <n v="0"/>
    <n v="12.097800000000001"/>
    <s v="Sep"/>
    <x v="21"/>
    <n v="1"/>
  </r>
  <r>
    <n v="5430"/>
    <s v="CA-2011-136861"/>
    <x v="2"/>
    <d v="2011-09-05T00:00:00"/>
    <d v="2011-09-07T00:00:00"/>
    <x v="2"/>
    <s v="PR-18880"/>
    <x v="701"/>
    <x v="0"/>
    <s v="United States"/>
    <s v="Saint Petersburg"/>
    <x v="2"/>
    <n v="33710"/>
    <x v="0"/>
    <s v="FUR-FU-10001967"/>
    <x v="0"/>
    <s v="Furnishings"/>
    <x v="293"/>
    <n v="31.983999999999998"/>
    <n v="2"/>
    <n v="0.2"/>
    <n v="1.9989999999999979"/>
    <s v="Sep"/>
    <x v="30"/>
    <n v="1"/>
  </r>
  <r>
    <n v="5431"/>
    <s v="CA-2014-117422"/>
    <x v="3"/>
    <d v="2014-10-22T00:00:00"/>
    <d v="2014-10-26T00:00:00"/>
    <x v="1"/>
    <s v="FC-14245"/>
    <x v="763"/>
    <x v="2"/>
    <s v="United States"/>
    <s v="Lakewood"/>
    <x v="24"/>
    <n v="44107"/>
    <x v="3"/>
    <s v="OFF-AP-10000938"/>
    <x v="1"/>
    <s v="Appliances"/>
    <x v="1703"/>
    <n v="161.56800000000001"/>
    <n v="2"/>
    <n v="0.2"/>
    <n v="16.156799999999997"/>
    <s v="Oct"/>
    <x v="13"/>
    <n v="1"/>
  </r>
  <r>
    <n v="5432"/>
    <s v="CA-2014-117422"/>
    <x v="3"/>
    <d v="2014-10-22T00:00:00"/>
    <d v="2014-10-26T00:00:00"/>
    <x v="1"/>
    <s v="FC-14245"/>
    <x v="763"/>
    <x v="2"/>
    <s v="United States"/>
    <s v="Lakewood"/>
    <x v="24"/>
    <n v="44107"/>
    <x v="3"/>
    <s v="OFF-PA-10002195"/>
    <x v="1"/>
    <s v="Paper"/>
    <x v="719"/>
    <n v="4.0640000000000001"/>
    <n v="1"/>
    <n v="0.2"/>
    <n v="1.3715999999999999"/>
    <s v="Oct"/>
    <x v="13"/>
    <n v="0"/>
  </r>
  <r>
    <n v="5433"/>
    <s v="CA-2014-117422"/>
    <x v="3"/>
    <d v="2014-10-22T00:00:00"/>
    <d v="2014-10-26T00:00:00"/>
    <x v="1"/>
    <s v="FC-14245"/>
    <x v="763"/>
    <x v="2"/>
    <s v="United States"/>
    <s v="Lakewood"/>
    <x v="24"/>
    <n v="44107"/>
    <x v="3"/>
    <s v="OFF-BI-10002799"/>
    <x v="1"/>
    <s v="Binders"/>
    <x v="1450"/>
    <n v="6.2160000000000002"/>
    <n v="4"/>
    <n v="0.7"/>
    <n v="-4.9727999999999994"/>
    <s v="Oct"/>
    <x v="13"/>
    <n v="0"/>
  </r>
  <r>
    <n v="5434"/>
    <s v="CA-2014-129707"/>
    <x v="3"/>
    <d v="2014-04-26T00:00:00"/>
    <d v="2014-04-30T00:00:00"/>
    <x v="1"/>
    <s v="LH-16750"/>
    <x v="405"/>
    <x v="0"/>
    <s v="United States"/>
    <s v="Chandler"/>
    <x v="16"/>
    <n v="85224"/>
    <x v="1"/>
    <s v="OFF-AR-10000246"/>
    <x v="1"/>
    <s v="Art"/>
    <x v="21"/>
    <n v="8.895999999999999"/>
    <n v="4"/>
    <n v="0.2"/>
    <n v="0.66719999999999979"/>
    <s v="Apr"/>
    <x v="4"/>
    <n v="1"/>
  </r>
  <r>
    <n v="5435"/>
    <s v="CA-2012-160171"/>
    <x v="1"/>
    <d v="2012-10-19T00:00:00"/>
    <d v="2012-10-24T00:00:00"/>
    <x v="1"/>
    <s v="RM-19675"/>
    <x v="84"/>
    <x v="2"/>
    <s v="United States"/>
    <s v="Los Angeles"/>
    <x v="1"/>
    <n v="90008"/>
    <x v="1"/>
    <s v="OFF-AP-10000275"/>
    <x v="1"/>
    <s v="Appliances"/>
    <x v="1719"/>
    <n v="1640.6999999999998"/>
    <n v="5"/>
    <n v="0"/>
    <n v="459.39599999999996"/>
    <s v="Oct"/>
    <x v="2"/>
    <n v="1"/>
  </r>
  <r>
    <n v="5436"/>
    <s v="CA-2012-160171"/>
    <x v="1"/>
    <d v="2012-10-19T00:00:00"/>
    <d v="2012-10-24T00:00:00"/>
    <x v="1"/>
    <s v="RM-19675"/>
    <x v="84"/>
    <x v="2"/>
    <s v="United States"/>
    <s v="Los Angeles"/>
    <x v="1"/>
    <n v="90008"/>
    <x v="1"/>
    <s v="TEC-AC-10000892"/>
    <x v="2"/>
    <s v="Accessories"/>
    <x v="290"/>
    <n v="270"/>
    <n v="3"/>
    <n v="0"/>
    <n v="97.199999999999989"/>
    <s v="Oct"/>
    <x v="2"/>
    <n v="0"/>
  </r>
  <r>
    <n v="5437"/>
    <s v="CA-2011-103317"/>
    <x v="2"/>
    <d v="2011-07-05T00:00:00"/>
    <d v="2011-07-08T00:00:00"/>
    <x v="2"/>
    <s v="DM-13525"/>
    <x v="760"/>
    <x v="1"/>
    <s v="United States"/>
    <s v="Palm Coast"/>
    <x v="2"/>
    <n v="32137"/>
    <x v="0"/>
    <s v="FUR-FU-10001591"/>
    <x v="0"/>
    <s v="Furnishings"/>
    <x v="1101"/>
    <n v="19.52"/>
    <n v="2"/>
    <n v="0.2"/>
    <n v="5.3680000000000012"/>
    <s v="Jul"/>
    <x v="39"/>
    <n v="1"/>
  </r>
  <r>
    <n v="5438"/>
    <s v="CA-2011-103317"/>
    <x v="2"/>
    <d v="2011-07-05T00:00:00"/>
    <d v="2011-07-08T00:00:00"/>
    <x v="2"/>
    <s v="DM-13525"/>
    <x v="760"/>
    <x v="1"/>
    <s v="United States"/>
    <s v="Palm Coast"/>
    <x v="2"/>
    <n v="32137"/>
    <x v="0"/>
    <s v="OFF-BI-10001787"/>
    <x v="1"/>
    <s v="Binders"/>
    <x v="1482"/>
    <n v="9.8100000000000023"/>
    <n v="5"/>
    <n v="0.7"/>
    <n v="-6.8669999999999973"/>
    <s v="Jul"/>
    <x v="39"/>
    <n v="0"/>
  </r>
  <r>
    <n v="5439"/>
    <s v="CA-2011-103317"/>
    <x v="2"/>
    <d v="2011-07-05T00:00:00"/>
    <d v="2011-07-08T00:00:00"/>
    <x v="2"/>
    <s v="DM-13525"/>
    <x v="760"/>
    <x v="1"/>
    <s v="United States"/>
    <s v="Palm Coast"/>
    <x v="2"/>
    <n v="32137"/>
    <x v="0"/>
    <s v="FUR-FU-10003192"/>
    <x v="0"/>
    <s v="Furnishings"/>
    <x v="1720"/>
    <n v="213.21600000000001"/>
    <n v="3"/>
    <n v="0.2"/>
    <n v="15.991199999999992"/>
    <s v="Jul"/>
    <x v="39"/>
    <n v="0"/>
  </r>
  <r>
    <n v="5440"/>
    <s v="CA-2013-167115"/>
    <x v="0"/>
    <d v="2013-04-05T00:00:00"/>
    <d v="2013-04-10T00:00:00"/>
    <x v="1"/>
    <s v="EH-14185"/>
    <x v="699"/>
    <x v="0"/>
    <s v="United States"/>
    <s v="New York City"/>
    <x v="15"/>
    <n v="10035"/>
    <x v="3"/>
    <s v="OFF-BI-10004600"/>
    <x v="1"/>
    <s v="Binders"/>
    <x v="1477"/>
    <n v="588.78399999999999"/>
    <n v="2"/>
    <n v="0.2"/>
    <n v="183.99499999999998"/>
    <s v="Apr"/>
    <x v="25"/>
    <n v="1"/>
  </r>
  <r>
    <n v="5441"/>
    <s v="US-2014-153633"/>
    <x v="3"/>
    <d v="2014-11-14T00:00:00"/>
    <d v="2014-11-19T00:00:00"/>
    <x v="0"/>
    <s v="TC-21295"/>
    <x v="646"/>
    <x v="0"/>
    <s v="United States"/>
    <s v="Jupiter"/>
    <x v="2"/>
    <n v="33458"/>
    <x v="0"/>
    <s v="OFF-AR-10002335"/>
    <x v="1"/>
    <s v="Art"/>
    <x v="673"/>
    <n v="2.0640000000000001"/>
    <n v="1"/>
    <n v="0.2"/>
    <n v="0.15480000000000005"/>
    <s v="Nov"/>
    <x v="23"/>
    <n v="1"/>
  </r>
  <r>
    <n v="5442"/>
    <s v="CA-2014-155929"/>
    <x v="3"/>
    <d v="2014-09-10T00:00:00"/>
    <d v="2014-09-14T00:00:00"/>
    <x v="1"/>
    <s v="AI-10855"/>
    <x v="482"/>
    <x v="0"/>
    <s v="United States"/>
    <s v="Glendale"/>
    <x v="16"/>
    <n v="85301"/>
    <x v="1"/>
    <s v="OFF-PA-10000859"/>
    <x v="1"/>
    <s v="Paper"/>
    <x v="1721"/>
    <n v="6.3680000000000003"/>
    <n v="2"/>
    <n v="0.2"/>
    <n v="2.3879999999999999"/>
    <s v="Sep"/>
    <x v="15"/>
    <n v="1"/>
  </r>
  <r>
    <n v="5443"/>
    <s v="CA-2012-148712"/>
    <x v="1"/>
    <d v="2012-04-17T00:00:00"/>
    <d v="2012-04-23T00:00:00"/>
    <x v="1"/>
    <s v="JM-15535"/>
    <x v="341"/>
    <x v="0"/>
    <s v="United States"/>
    <s v="New York City"/>
    <x v="15"/>
    <n v="10035"/>
    <x v="3"/>
    <s v="TEC-AC-10003198"/>
    <x v="2"/>
    <s v="Accessories"/>
    <x v="761"/>
    <n v="99.6"/>
    <n v="1"/>
    <n v="0"/>
    <n v="36.851999999999997"/>
    <s v="Apr"/>
    <x v="19"/>
    <n v="1"/>
  </r>
  <r>
    <n v="5444"/>
    <s v="CA-2012-148712"/>
    <x v="1"/>
    <d v="2012-04-17T00:00:00"/>
    <d v="2012-04-23T00:00:00"/>
    <x v="1"/>
    <s v="JM-15535"/>
    <x v="341"/>
    <x v="0"/>
    <s v="United States"/>
    <s v="New York City"/>
    <x v="15"/>
    <n v="10035"/>
    <x v="3"/>
    <s v="OFF-BI-10001900"/>
    <x v="1"/>
    <s v="Binders"/>
    <x v="1099"/>
    <n v="62.296000000000006"/>
    <n v="13"/>
    <n v="0.2"/>
    <n v="21.024899999999999"/>
    <s v="Apr"/>
    <x v="19"/>
    <n v="0"/>
  </r>
  <r>
    <n v="5445"/>
    <s v="CA-2012-148712"/>
    <x v="1"/>
    <d v="2012-04-17T00:00:00"/>
    <d v="2012-04-23T00:00:00"/>
    <x v="1"/>
    <s v="JM-15535"/>
    <x v="341"/>
    <x v="0"/>
    <s v="United States"/>
    <s v="New York City"/>
    <x v="15"/>
    <n v="10035"/>
    <x v="3"/>
    <s v="OFF-AR-10000614"/>
    <x v="1"/>
    <s v="Art"/>
    <x v="1722"/>
    <n v="10.709999999999999"/>
    <n v="3"/>
    <n v="0"/>
    <n v="2.7845999999999997"/>
    <s v="Apr"/>
    <x v="19"/>
    <n v="0"/>
  </r>
  <r>
    <n v="5446"/>
    <s v="CA-2013-128307"/>
    <x v="0"/>
    <d v="2013-07-26T00:00:00"/>
    <d v="2013-07-30T00:00:00"/>
    <x v="1"/>
    <s v="BE-11335"/>
    <x v="336"/>
    <x v="2"/>
    <s v="United States"/>
    <s v="Houston"/>
    <x v="5"/>
    <n v="77041"/>
    <x v="2"/>
    <s v="OFF-EN-10003040"/>
    <x v="1"/>
    <s v="Envelopes"/>
    <x v="1224"/>
    <n v="20.936000000000003"/>
    <n v="1"/>
    <n v="0.2"/>
    <n v="7.0659000000000001"/>
    <s v="Jul"/>
    <x v="16"/>
    <n v="1"/>
  </r>
  <r>
    <n v="5447"/>
    <s v="US-2013-127425"/>
    <x v="0"/>
    <d v="2013-08-27T00:00:00"/>
    <d v="2013-09-01T00:00:00"/>
    <x v="1"/>
    <s v="DR-12880"/>
    <x v="112"/>
    <x v="1"/>
    <s v="United States"/>
    <s v="New York City"/>
    <x v="15"/>
    <n v="10035"/>
    <x v="3"/>
    <s v="TEC-PH-10003442"/>
    <x v="2"/>
    <s v="Phones"/>
    <x v="879"/>
    <n v="33"/>
    <n v="6"/>
    <n v="0"/>
    <n v="8.25"/>
    <s v="Aug"/>
    <x v="28"/>
    <n v="1"/>
  </r>
  <r>
    <n v="5448"/>
    <s v="US-2013-127425"/>
    <x v="0"/>
    <d v="2013-08-27T00:00:00"/>
    <d v="2013-09-01T00:00:00"/>
    <x v="1"/>
    <s v="DR-12880"/>
    <x v="112"/>
    <x v="1"/>
    <s v="United States"/>
    <s v="New York City"/>
    <x v="15"/>
    <n v="10035"/>
    <x v="3"/>
    <s v="TEC-AC-10002800"/>
    <x v="2"/>
    <s v="Accessories"/>
    <x v="1207"/>
    <n v="249.95000000000002"/>
    <n v="5"/>
    <n v="0"/>
    <n v="87.482499999999987"/>
    <s v="Aug"/>
    <x v="28"/>
    <n v="0"/>
  </r>
  <r>
    <n v="5449"/>
    <s v="US-2011-119081"/>
    <x v="2"/>
    <d v="2011-09-12T00:00:00"/>
    <d v="2011-09-19T00:00:00"/>
    <x v="1"/>
    <s v="TA-21385"/>
    <x v="638"/>
    <x v="2"/>
    <s v="United States"/>
    <s v="Olathe"/>
    <x v="41"/>
    <n v="66062"/>
    <x v="2"/>
    <s v="OFF-SU-10000157"/>
    <x v="1"/>
    <s v="Supplies"/>
    <x v="1399"/>
    <n v="357.93"/>
    <n v="3"/>
    <n v="0"/>
    <n v="7.158600000000007"/>
    <s v="Sep"/>
    <x v="30"/>
    <n v="1"/>
  </r>
  <r>
    <n v="5450"/>
    <s v="US-2011-119081"/>
    <x v="2"/>
    <d v="2011-09-12T00:00:00"/>
    <d v="2011-09-19T00:00:00"/>
    <x v="1"/>
    <s v="TA-21385"/>
    <x v="638"/>
    <x v="2"/>
    <s v="United States"/>
    <s v="Olathe"/>
    <x v="41"/>
    <n v="66062"/>
    <x v="2"/>
    <s v="TEC-AC-10001542"/>
    <x v="2"/>
    <s v="Accessories"/>
    <x v="1669"/>
    <n v="57.400000000000006"/>
    <n v="5"/>
    <n v="0"/>
    <n v="10.905999999999993"/>
    <s v="Sep"/>
    <x v="30"/>
    <n v="0"/>
  </r>
  <r>
    <n v="5451"/>
    <s v="US-2011-119081"/>
    <x v="2"/>
    <d v="2011-09-12T00:00:00"/>
    <d v="2011-09-19T00:00:00"/>
    <x v="1"/>
    <s v="TA-21385"/>
    <x v="638"/>
    <x v="2"/>
    <s v="United States"/>
    <s v="Olathe"/>
    <x v="41"/>
    <n v="66062"/>
    <x v="2"/>
    <s v="OFF-BI-10004519"/>
    <x v="1"/>
    <s v="Binders"/>
    <x v="880"/>
    <n v="331.96"/>
    <n v="2"/>
    <n v="0"/>
    <n v="149.38199999999998"/>
    <s v="Sep"/>
    <x v="30"/>
    <n v="0"/>
  </r>
  <r>
    <n v="5452"/>
    <s v="US-2011-119081"/>
    <x v="2"/>
    <d v="2011-09-12T00:00:00"/>
    <d v="2011-09-19T00:00:00"/>
    <x v="1"/>
    <s v="TA-21385"/>
    <x v="638"/>
    <x v="2"/>
    <s v="United States"/>
    <s v="Olathe"/>
    <x v="41"/>
    <n v="66062"/>
    <x v="2"/>
    <s v="FUR-FU-10003464"/>
    <x v="0"/>
    <s v="Furnishings"/>
    <x v="1470"/>
    <n v="40.56"/>
    <n v="2"/>
    <n v="0"/>
    <n v="12.979199999999999"/>
    <s v="Sep"/>
    <x v="30"/>
    <n v="0"/>
  </r>
  <r>
    <n v="5453"/>
    <s v="CA-2013-140613"/>
    <x v="0"/>
    <d v="2013-07-23T00:00:00"/>
    <d v="2013-07-30T00:00:00"/>
    <x v="1"/>
    <s v="KN-16705"/>
    <x v="607"/>
    <x v="2"/>
    <s v="United States"/>
    <s v="Sparks"/>
    <x v="33"/>
    <n v="89431"/>
    <x v="1"/>
    <s v="OFF-SU-10004261"/>
    <x v="1"/>
    <s v="Supplies"/>
    <x v="605"/>
    <n v="86.199999999999989"/>
    <n v="5"/>
    <n v="0"/>
    <n v="24.997999999999987"/>
    <s v="Jul"/>
    <x v="16"/>
    <n v="1"/>
  </r>
  <r>
    <n v="5454"/>
    <s v="US-2014-108700"/>
    <x v="3"/>
    <d v="2014-05-20T00:00:00"/>
    <d v="2014-05-24T00:00:00"/>
    <x v="1"/>
    <s v="PJ-18835"/>
    <x v="601"/>
    <x v="1"/>
    <s v="United States"/>
    <s v="Rockford"/>
    <x v="10"/>
    <n v="61107"/>
    <x v="2"/>
    <s v="OFF-PA-10004733"/>
    <x v="1"/>
    <s v="Paper"/>
    <x v="1571"/>
    <n v="38.016000000000005"/>
    <n v="6"/>
    <n v="0.2"/>
    <n v="13.780799999999996"/>
    <s v="May"/>
    <x v="24"/>
    <n v="1"/>
  </r>
  <r>
    <n v="5455"/>
    <s v="CA-2014-160962"/>
    <x v="3"/>
    <d v="2014-04-29T00:00:00"/>
    <d v="2014-05-03T00:00:00"/>
    <x v="1"/>
    <s v="MC-17605"/>
    <x v="204"/>
    <x v="1"/>
    <s v="United States"/>
    <s v="Philadelphia"/>
    <x v="9"/>
    <n v="19143"/>
    <x v="3"/>
    <s v="OFF-ST-10001325"/>
    <x v="1"/>
    <s v="Storage"/>
    <x v="466"/>
    <n v="8.3840000000000003"/>
    <n v="1"/>
    <n v="0.2"/>
    <n v="0.73360000000000003"/>
    <s v="Apr"/>
    <x v="4"/>
    <n v="1"/>
  </r>
  <r>
    <n v="5456"/>
    <s v="CA-2014-160962"/>
    <x v="3"/>
    <d v="2014-04-29T00:00:00"/>
    <d v="2014-05-03T00:00:00"/>
    <x v="1"/>
    <s v="MC-17605"/>
    <x v="204"/>
    <x v="1"/>
    <s v="United States"/>
    <s v="Philadelphia"/>
    <x v="9"/>
    <n v="19143"/>
    <x v="3"/>
    <s v="OFF-AR-10003056"/>
    <x v="1"/>
    <s v="Art"/>
    <x v="18"/>
    <n v="6.8480000000000008"/>
    <n v="2"/>
    <n v="0.2"/>
    <n v="0.77039999999999909"/>
    <s v="Apr"/>
    <x v="4"/>
    <n v="0"/>
  </r>
  <r>
    <n v="5457"/>
    <s v="CA-2014-130631"/>
    <x v="3"/>
    <d v="2014-12-30T00:00:00"/>
    <d v="2015-01-03T00:00:00"/>
    <x v="1"/>
    <s v="BS-11755"/>
    <x v="94"/>
    <x v="0"/>
    <s v="United States"/>
    <s v="Edmonds"/>
    <x v="4"/>
    <n v="98026"/>
    <x v="1"/>
    <s v="OFF-FA-10000089"/>
    <x v="1"/>
    <s v="Fasteners"/>
    <x v="1723"/>
    <n v="19.600000000000001"/>
    <n v="5"/>
    <n v="0"/>
    <n v="9.6039999999999992"/>
    <s v="Dec"/>
    <x v="22"/>
    <n v="1"/>
  </r>
  <r>
    <n v="5458"/>
    <s v="CA-2014-130631"/>
    <x v="3"/>
    <d v="2014-12-30T00:00:00"/>
    <d v="2015-01-03T00:00:00"/>
    <x v="1"/>
    <s v="BS-11755"/>
    <x v="94"/>
    <x v="0"/>
    <s v="United States"/>
    <s v="Edmonds"/>
    <x v="4"/>
    <n v="98026"/>
    <x v="1"/>
    <s v="FUR-FU-10004093"/>
    <x v="0"/>
    <s v="Furnishings"/>
    <x v="1159"/>
    <n v="68.459999999999994"/>
    <n v="2"/>
    <n v="0"/>
    <n v="20.537999999999997"/>
    <s v="Dec"/>
    <x v="22"/>
    <n v="0"/>
  </r>
  <r>
    <n v="5459"/>
    <s v="CA-2014-116680"/>
    <x v="3"/>
    <d v="2014-09-05T00:00:00"/>
    <d v="2014-09-07T00:00:00"/>
    <x v="0"/>
    <s v="PK-19075"/>
    <x v="7"/>
    <x v="0"/>
    <s v="United States"/>
    <s v="San Francisco"/>
    <x v="1"/>
    <n v="94122"/>
    <x v="1"/>
    <s v="OFF-BI-10004022"/>
    <x v="1"/>
    <s v="Binders"/>
    <x v="748"/>
    <n v="13.343999999999998"/>
    <n v="6"/>
    <n v="0.2"/>
    <n v="4.3367999999999993"/>
    <s v="Sep"/>
    <x v="15"/>
    <n v="1"/>
  </r>
  <r>
    <n v="5460"/>
    <s v="CA-2014-116680"/>
    <x v="3"/>
    <d v="2014-09-05T00:00:00"/>
    <d v="2014-09-07T00:00:00"/>
    <x v="0"/>
    <s v="PK-19075"/>
    <x v="7"/>
    <x v="0"/>
    <s v="United States"/>
    <s v="San Francisco"/>
    <x v="1"/>
    <n v="94122"/>
    <x v="1"/>
    <s v="FUR-TA-10001771"/>
    <x v="0"/>
    <s v="Tables"/>
    <x v="1724"/>
    <n v="1478.2719999999999"/>
    <n v="8"/>
    <n v="0.2"/>
    <n v="92.392000000000053"/>
    <s v="Sep"/>
    <x v="15"/>
    <n v="0"/>
  </r>
  <r>
    <n v="5461"/>
    <s v="US-2011-107405"/>
    <x v="2"/>
    <d v="2011-03-21T00:00:00"/>
    <d v="2011-03-25T00:00:00"/>
    <x v="1"/>
    <s v="TS-21205"/>
    <x v="131"/>
    <x v="1"/>
    <s v="United States"/>
    <s v="Asheville"/>
    <x v="3"/>
    <n v="28806"/>
    <x v="0"/>
    <s v="OFF-ST-10002301"/>
    <x v="1"/>
    <s v="Storage"/>
    <x v="1490"/>
    <n v="16.272000000000002"/>
    <n v="1"/>
    <n v="0.2"/>
    <n v="-3.864600000000002"/>
    <s v="Mar"/>
    <x v="34"/>
    <n v="1"/>
  </r>
  <r>
    <n v="5462"/>
    <s v="CA-2014-101574"/>
    <x v="3"/>
    <d v="2014-09-29T00:00:00"/>
    <d v="2014-10-05T00:00:00"/>
    <x v="1"/>
    <s v="BD-11725"/>
    <x v="232"/>
    <x v="0"/>
    <s v="United States"/>
    <s v="Los Angeles"/>
    <x v="1"/>
    <n v="90032"/>
    <x v="1"/>
    <s v="FUR-FU-10001706"/>
    <x v="0"/>
    <s v="Furnishings"/>
    <x v="50"/>
    <n v="9.24"/>
    <n v="3"/>
    <n v="0"/>
    <n v="4.4352"/>
    <s v="Sep"/>
    <x v="15"/>
    <n v="1"/>
  </r>
  <r>
    <n v="5463"/>
    <s v="CA-2011-146591"/>
    <x v="2"/>
    <d v="2011-01-20T00:00:00"/>
    <d v="2011-01-21T00:00:00"/>
    <x v="2"/>
    <s v="TS-21340"/>
    <x v="358"/>
    <x v="0"/>
    <s v="United States"/>
    <s v="Scottsdale"/>
    <x v="16"/>
    <n v="85254"/>
    <x v="1"/>
    <s v="OFF-BI-10003676"/>
    <x v="1"/>
    <s v="Binders"/>
    <x v="816"/>
    <n v="32.340000000000003"/>
    <n v="10"/>
    <n v="0.7"/>
    <n v="-23.716000000000001"/>
    <s v="Jan"/>
    <x v="46"/>
    <n v="1"/>
  </r>
  <r>
    <n v="5464"/>
    <s v="CA-2011-146591"/>
    <x v="2"/>
    <d v="2011-01-20T00:00:00"/>
    <d v="2011-01-21T00:00:00"/>
    <x v="2"/>
    <s v="TS-21340"/>
    <x v="358"/>
    <x v="0"/>
    <s v="United States"/>
    <s v="Scottsdale"/>
    <x v="16"/>
    <n v="85254"/>
    <x v="1"/>
    <s v="OFF-PA-10000659"/>
    <x v="1"/>
    <s v="Paper"/>
    <x v="1286"/>
    <n v="56.064"/>
    <n v="4"/>
    <n v="0.2"/>
    <n v="19.622399999999999"/>
    <s v="Jan"/>
    <x v="46"/>
    <n v="0"/>
  </r>
  <r>
    <n v="5465"/>
    <s v="CA-2011-146591"/>
    <x v="2"/>
    <d v="2011-01-20T00:00:00"/>
    <d v="2011-01-21T00:00:00"/>
    <x v="2"/>
    <s v="TS-21340"/>
    <x v="358"/>
    <x v="0"/>
    <s v="United States"/>
    <s v="Scottsdale"/>
    <x v="16"/>
    <n v="85254"/>
    <x v="1"/>
    <s v="OFF-EN-10002504"/>
    <x v="1"/>
    <s v="Envelopes"/>
    <x v="113"/>
    <n v="108.72"/>
    <n v="5"/>
    <n v="0.2"/>
    <n v="36.692999999999998"/>
    <s v="Jan"/>
    <x v="46"/>
    <n v="0"/>
  </r>
  <r>
    <n v="5466"/>
    <s v="CA-2011-146591"/>
    <x v="2"/>
    <d v="2011-01-20T00:00:00"/>
    <d v="2011-01-21T00:00:00"/>
    <x v="2"/>
    <s v="TS-21340"/>
    <x v="358"/>
    <x v="0"/>
    <s v="United States"/>
    <s v="Scottsdale"/>
    <x v="16"/>
    <n v="85254"/>
    <x v="1"/>
    <s v="FUR-BO-10001972"/>
    <x v="0"/>
    <s v="Bookcases"/>
    <x v="362"/>
    <n v="181.47000000000003"/>
    <n v="5"/>
    <n v="0.7"/>
    <n v="-320.59699999999998"/>
    <s v="Jan"/>
    <x v="46"/>
    <n v="0"/>
  </r>
  <r>
    <n v="5467"/>
    <s v="CA-2011-107706"/>
    <x v="2"/>
    <d v="2011-02-15T00:00:00"/>
    <d v="2011-02-20T00:00:00"/>
    <x v="0"/>
    <s v="ST-20530"/>
    <x v="461"/>
    <x v="0"/>
    <s v="United States"/>
    <s v="Houston"/>
    <x v="5"/>
    <n v="77095"/>
    <x v="2"/>
    <s v="OFF-PA-10000466"/>
    <x v="1"/>
    <s v="Paper"/>
    <x v="933"/>
    <n v="16.176000000000002"/>
    <n v="3"/>
    <n v="0.2"/>
    <n v="6.0659999999999989"/>
    <s v="Feb"/>
    <x v="45"/>
    <n v="1"/>
  </r>
  <r>
    <n v="5468"/>
    <s v="CA-2013-122448"/>
    <x v="0"/>
    <d v="2013-06-10T00:00:00"/>
    <d v="2013-06-15T00:00:00"/>
    <x v="1"/>
    <s v="DB-13210"/>
    <x v="203"/>
    <x v="0"/>
    <s v="United States"/>
    <s v="San Francisco"/>
    <x v="1"/>
    <n v="94109"/>
    <x v="1"/>
    <s v="FUR-CH-10002774"/>
    <x v="0"/>
    <s v="Chairs"/>
    <x v="23"/>
    <n v="122.352"/>
    <n v="3"/>
    <n v="0.2"/>
    <n v="13.764599999999994"/>
    <s v="Jun"/>
    <x v="1"/>
    <n v="1"/>
  </r>
  <r>
    <n v="5469"/>
    <s v="CA-2011-132451"/>
    <x v="2"/>
    <d v="2011-09-26T00:00:00"/>
    <d v="2011-09-27T00:00:00"/>
    <x v="2"/>
    <s v="KF-16285"/>
    <x v="580"/>
    <x v="2"/>
    <s v="United States"/>
    <s v="San Diego"/>
    <x v="1"/>
    <n v="92105"/>
    <x v="1"/>
    <s v="FUR-CH-10000454"/>
    <x v="0"/>
    <s v="Chairs"/>
    <x v="1"/>
    <n v="585.55200000000002"/>
    <n v="3"/>
    <n v="0.2"/>
    <n v="73.19399999999996"/>
    <s v="Sep"/>
    <x v="30"/>
    <n v="1"/>
  </r>
  <r>
    <n v="5470"/>
    <s v="CA-2011-132451"/>
    <x v="2"/>
    <d v="2011-09-26T00:00:00"/>
    <d v="2011-09-27T00:00:00"/>
    <x v="2"/>
    <s v="KF-16285"/>
    <x v="580"/>
    <x v="2"/>
    <s v="United States"/>
    <s v="San Diego"/>
    <x v="1"/>
    <n v="92105"/>
    <x v="1"/>
    <s v="OFF-PA-10004888"/>
    <x v="1"/>
    <s v="Paper"/>
    <x v="959"/>
    <n v="19.440000000000001"/>
    <n v="3"/>
    <n v="0"/>
    <n v="9.3312000000000008"/>
    <s v="Sep"/>
    <x v="30"/>
    <n v="0"/>
  </r>
  <r>
    <n v="5471"/>
    <s v="CA-2013-158547"/>
    <x v="0"/>
    <d v="2013-05-31T00:00:00"/>
    <d v="2013-06-05T00:00:00"/>
    <x v="1"/>
    <s v="JM-16195"/>
    <x v="594"/>
    <x v="0"/>
    <s v="United States"/>
    <s v="Hamilton"/>
    <x v="24"/>
    <n v="45011"/>
    <x v="3"/>
    <s v="OFF-AP-10003842"/>
    <x v="1"/>
    <s v="Appliances"/>
    <x v="1247"/>
    <n v="123.92000000000002"/>
    <n v="5"/>
    <n v="0.2"/>
    <n v="9.2939999999999969"/>
    <s v="May"/>
    <x v="35"/>
    <n v="1"/>
  </r>
  <r>
    <n v="5472"/>
    <s v="CA-2014-116946"/>
    <x v="3"/>
    <d v="2014-12-20T00:00:00"/>
    <d v="2014-12-24T00:00:00"/>
    <x v="1"/>
    <s v="TS-21505"/>
    <x v="700"/>
    <x v="0"/>
    <s v="United States"/>
    <s v="Parker"/>
    <x v="22"/>
    <n v="80134"/>
    <x v="1"/>
    <s v="FUR-FU-10000320"/>
    <x v="0"/>
    <s v="Furnishings"/>
    <x v="1512"/>
    <n v="13.360000000000001"/>
    <n v="5"/>
    <n v="0.2"/>
    <n v="4.0080000000000009"/>
    <s v="Dec"/>
    <x v="22"/>
    <n v="1"/>
  </r>
  <r>
    <n v="5473"/>
    <s v="CA-2014-116946"/>
    <x v="3"/>
    <d v="2014-12-20T00:00:00"/>
    <d v="2014-12-24T00:00:00"/>
    <x v="1"/>
    <s v="TS-21505"/>
    <x v="700"/>
    <x v="0"/>
    <s v="United States"/>
    <s v="Parker"/>
    <x v="22"/>
    <n v="80134"/>
    <x v="1"/>
    <s v="OFF-ST-10002554"/>
    <x v="1"/>
    <s v="Storage"/>
    <x v="1144"/>
    <n v="78.256"/>
    <n v="2"/>
    <n v="0.2"/>
    <n v="-17.607599999999998"/>
    <s v="Dec"/>
    <x v="22"/>
    <n v="0"/>
  </r>
  <r>
    <n v="5474"/>
    <s v="CA-2014-116946"/>
    <x v="3"/>
    <d v="2014-12-20T00:00:00"/>
    <d v="2014-12-24T00:00:00"/>
    <x v="1"/>
    <s v="TS-21505"/>
    <x v="700"/>
    <x v="0"/>
    <s v="United States"/>
    <s v="Parker"/>
    <x v="22"/>
    <n v="80134"/>
    <x v="1"/>
    <s v="FUR-BO-10000468"/>
    <x v="0"/>
    <s v="Bookcases"/>
    <x v="1171"/>
    <n v="102.01800000000001"/>
    <n v="7"/>
    <n v="0.7"/>
    <n v="-183.6323999999999"/>
    <s v="Dec"/>
    <x v="22"/>
    <n v="0"/>
  </r>
  <r>
    <n v="5475"/>
    <s v="CA-2014-121741"/>
    <x v="3"/>
    <d v="2014-12-27T00:00:00"/>
    <d v="2014-12-27T00:00:00"/>
    <x v="3"/>
    <s v="YC-21895"/>
    <x v="289"/>
    <x v="1"/>
    <s v="United States"/>
    <s v="Fremont"/>
    <x v="8"/>
    <n v="68025"/>
    <x v="2"/>
    <s v="OFF-ST-10004459"/>
    <x v="1"/>
    <s v="Storage"/>
    <x v="454"/>
    <n v="750.68"/>
    <n v="2"/>
    <n v="0"/>
    <n v="37.533999999999992"/>
    <s v="Dec"/>
    <x v="22"/>
    <n v="1"/>
  </r>
  <r>
    <n v="5476"/>
    <s v="CA-2014-169691"/>
    <x v="3"/>
    <d v="2014-06-16T00:00:00"/>
    <d v="2014-06-19T00:00:00"/>
    <x v="2"/>
    <s v="Dp-13240"/>
    <x v="656"/>
    <x v="2"/>
    <s v="United States"/>
    <s v="Maple Grove"/>
    <x v="11"/>
    <n v="55369"/>
    <x v="2"/>
    <s v="OFF-LA-10002312"/>
    <x v="1"/>
    <s v="Labels"/>
    <x v="574"/>
    <n v="44.400000000000006"/>
    <n v="3"/>
    <n v="0"/>
    <n v="22.200000000000003"/>
    <s v="Jun"/>
    <x v="27"/>
    <n v="1"/>
  </r>
  <r>
    <n v="5477"/>
    <s v="CA-2014-169691"/>
    <x v="3"/>
    <d v="2014-06-16T00:00:00"/>
    <d v="2014-06-19T00:00:00"/>
    <x v="2"/>
    <s v="Dp-13240"/>
    <x v="656"/>
    <x v="2"/>
    <s v="United States"/>
    <s v="Maple Grove"/>
    <x v="11"/>
    <n v="55369"/>
    <x v="2"/>
    <s v="OFF-ST-10001291"/>
    <x v="1"/>
    <s v="Storage"/>
    <x v="1017"/>
    <n v="84.55"/>
    <n v="5"/>
    <n v="0"/>
    <n v="22.828499999999998"/>
    <s v="Jun"/>
    <x v="27"/>
    <n v="0"/>
  </r>
  <r>
    <n v="5478"/>
    <s v="CA-2014-169691"/>
    <x v="3"/>
    <d v="2014-06-16T00:00:00"/>
    <d v="2014-06-19T00:00:00"/>
    <x v="2"/>
    <s v="Dp-13240"/>
    <x v="656"/>
    <x v="2"/>
    <s v="United States"/>
    <s v="Maple Grove"/>
    <x v="11"/>
    <n v="55369"/>
    <x v="2"/>
    <s v="OFF-PA-10003022"/>
    <x v="1"/>
    <s v="Paper"/>
    <x v="1644"/>
    <n v="17.940000000000001"/>
    <n v="3"/>
    <n v="0"/>
    <n v="8.7906000000000013"/>
    <s v="Jun"/>
    <x v="27"/>
    <n v="0"/>
  </r>
  <r>
    <n v="5479"/>
    <s v="CA-2013-121356"/>
    <x v="0"/>
    <d v="2013-11-21T00:00:00"/>
    <d v="2013-11-25T00:00:00"/>
    <x v="1"/>
    <s v="SJ-20500"/>
    <x v="81"/>
    <x v="0"/>
    <s v="United States"/>
    <s v="Newark"/>
    <x v="13"/>
    <n v="19711"/>
    <x v="3"/>
    <s v="OFF-BI-10002133"/>
    <x v="1"/>
    <s v="Binders"/>
    <x v="1138"/>
    <n v="128.39999999999998"/>
    <n v="3"/>
    <n v="0"/>
    <n v="62.915999999999997"/>
    <s v="Nov"/>
    <x v="0"/>
    <n v="1"/>
  </r>
  <r>
    <n v="5480"/>
    <s v="CA-2011-101770"/>
    <x v="2"/>
    <d v="2011-03-31T00:00:00"/>
    <d v="2011-04-04T00:00:00"/>
    <x v="1"/>
    <s v="KB-16240"/>
    <x v="208"/>
    <x v="1"/>
    <s v="United States"/>
    <s v="Miami"/>
    <x v="2"/>
    <n v="33180"/>
    <x v="0"/>
    <s v="OFF-BI-10001097"/>
    <x v="1"/>
    <s v="Binders"/>
    <x v="789"/>
    <n v="1.8690000000000004"/>
    <n v="1"/>
    <n v="0.7"/>
    <n v="-1.3082999999999996"/>
    <s v="Mar"/>
    <x v="34"/>
    <n v="1"/>
  </r>
  <r>
    <n v="5481"/>
    <s v="CA-2014-105487"/>
    <x v="3"/>
    <d v="2014-10-09T00:00:00"/>
    <d v="2014-10-15T00:00:00"/>
    <x v="1"/>
    <s v="CS-12250"/>
    <x v="294"/>
    <x v="1"/>
    <s v="United States"/>
    <s v="San Diego"/>
    <x v="1"/>
    <n v="92105"/>
    <x v="1"/>
    <s v="TEC-PH-10001336"/>
    <x v="2"/>
    <s v="Phones"/>
    <x v="941"/>
    <n v="103.19200000000001"/>
    <n v="1"/>
    <n v="0.2"/>
    <n v="11.609099999999998"/>
    <s v="Oct"/>
    <x v="13"/>
    <n v="1"/>
  </r>
  <r>
    <n v="5482"/>
    <s v="CA-2014-105487"/>
    <x v="3"/>
    <d v="2014-10-09T00:00:00"/>
    <d v="2014-10-15T00:00:00"/>
    <x v="1"/>
    <s v="CS-12250"/>
    <x v="294"/>
    <x v="1"/>
    <s v="United States"/>
    <s v="San Diego"/>
    <x v="1"/>
    <n v="92105"/>
    <x v="1"/>
    <s v="TEC-AC-10002305"/>
    <x v="2"/>
    <s v="Accessories"/>
    <x v="1521"/>
    <n v="36"/>
    <n v="2"/>
    <n v="0"/>
    <n v="6.4799999999999969"/>
    <s v="Oct"/>
    <x v="13"/>
    <n v="0"/>
  </r>
  <r>
    <n v="5483"/>
    <s v="CA-2014-105487"/>
    <x v="3"/>
    <d v="2014-10-09T00:00:00"/>
    <d v="2014-10-15T00:00:00"/>
    <x v="1"/>
    <s v="CS-12250"/>
    <x v="294"/>
    <x v="1"/>
    <s v="United States"/>
    <s v="San Diego"/>
    <x v="1"/>
    <n v="92105"/>
    <x v="1"/>
    <s v="TEC-AC-10003610"/>
    <x v="2"/>
    <s v="Accessories"/>
    <x v="598"/>
    <n v="239.96"/>
    <n v="4"/>
    <n v="0"/>
    <n v="115.1808"/>
    <s v="Oct"/>
    <x v="13"/>
    <n v="0"/>
  </r>
  <r>
    <n v="5484"/>
    <s v="CA-2014-105487"/>
    <x v="3"/>
    <d v="2014-10-09T00:00:00"/>
    <d v="2014-10-15T00:00:00"/>
    <x v="1"/>
    <s v="CS-12250"/>
    <x v="294"/>
    <x v="1"/>
    <s v="United States"/>
    <s v="San Diego"/>
    <x v="1"/>
    <n v="92105"/>
    <x v="1"/>
    <s v="OFF-ST-10002301"/>
    <x v="1"/>
    <s v="Storage"/>
    <x v="1490"/>
    <n v="40.68"/>
    <n v="2"/>
    <n v="0"/>
    <n v="0.40679999999999694"/>
    <s v="Oct"/>
    <x v="13"/>
    <n v="0"/>
  </r>
  <r>
    <n v="5485"/>
    <s v="CA-2014-148999"/>
    <x v="3"/>
    <d v="2014-01-31T00:00:00"/>
    <d v="2014-02-05T00:00:00"/>
    <x v="1"/>
    <s v="EB-13870"/>
    <x v="12"/>
    <x v="0"/>
    <s v="United States"/>
    <s v="Miami"/>
    <x v="2"/>
    <n v="33142"/>
    <x v="0"/>
    <s v="FUR-CH-10002044"/>
    <x v="0"/>
    <s v="Chairs"/>
    <x v="1725"/>
    <n v="419.13599999999997"/>
    <n v="4"/>
    <n v="0.2"/>
    <n v="-68.1096"/>
    <s v="Jan"/>
    <x v="44"/>
    <n v="1"/>
  </r>
  <r>
    <n v="5486"/>
    <s v="CA-2011-107573"/>
    <x v="2"/>
    <d v="2011-12-12T00:00:00"/>
    <d v="2011-12-17T00:00:00"/>
    <x v="1"/>
    <s v="PB-19150"/>
    <x v="171"/>
    <x v="0"/>
    <s v="United States"/>
    <s v="Miami"/>
    <x v="2"/>
    <n v="33178"/>
    <x v="0"/>
    <s v="OFF-EN-10001099"/>
    <x v="1"/>
    <s v="Envelopes"/>
    <x v="33"/>
    <n v="23.472000000000001"/>
    <n v="3"/>
    <n v="0.2"/>
    <n v="7.6283999999999974"/>
    <s v="Dec"/>
    <x v="20"/>
    <n v="1"/>
  </r>
  <r>
    <n v="5487"/>
    <s v="CA-2012-156608"/>
    <x v="1"/>
    <d v="2012-10-24T00:00:00"/>
    <d v="2012-10-29T00:00:00"/>
    <x v="1"/>
    <s v="MT-18070"/>
    <x v="192"/>
    <x v="2"/>
    <s v="United States"/>
    <s v="San Antonio"/>
    <x v="5"/>
    <n v="78207"/>
    <x v="2"/>
    <s v="OFF-BI-10004140"/>
    <x v="1"/>
    <s v="Binders"/>
    <x v="304"/>
    <n v="3.5919999999999992"/>
    <n v="4"/>
    <n v="0.8"/>
    <n v="-6.2860000000000031"/>
    <s v="Oct"/>
    <x v="2"/>
    <n v="1"/>
  </r>
  <r>
    <n v="5488"/>
    <s v="CA-2014-134495"/>
    <x v="3"/>
    <d v="2014-04-02T00:00:00"/>
    <d v="2014-04-05T00:00:00"/>
    <x v="0"/>
    <s v="BF-11020"/>
    <x v="292"/>
    <x v="1"/>
    <s v="United States"/>
    <s v="Jacksonville"/>
    <x v="2"/>
    <n v="32216"/>
    <x v="0"/>
    <s v="TEC-PH-10004897"/>
    <x v="2"/>
    <s v="Phones"/>
    <x v="1115"/>
    <n v="23.976000000000003"/>
    <n v="3"/>
    <n v="0.2"/>
    <n v="-5.694300000000001"/>
    <s v="Apr"/>
    <x v="4"/>
    <n v="1"/>
  </r>
  <r>
    <n v="5489"/>
    <s v="CA-2014-134495"/>
    <x v="3"/>
    <d v="2014-04-02T00:00:00"/>
    <d v="2014-04-05T00:00:00"/>
    <x v="0"/>
    <s v="BF-11020"/>
    <x v="292"/>
    <x v="1"/>
    <s v="United States"/>
    <s v="Jacksonville"/>
    <x v="2"/>
    <n v="32216"/>
    <x v="0"/>
    <s v="OFF-LA-10000262"/>
    <x v="1"/>
    <s v="Labels"/>
    <x v="932"/>
    <n v="6.2640000000000002"/>
    <n v="3"/>
    <n v="0.2"/>
    <n v="2.0358000000000001"/>
    <s v="Apr"/>
    <x v="4"/>
    <n v="0"/>
  </r>
  <r>
    <n v="5490"/>
    <s v="CA-2014-134495"/>
    <x v="3"/>
    <d v="2014-04-02T00:00:00"/>
    <d v="2014-04-05T00:00:00"/>
    <x v="0"/>
    <s v="BF-11020"/>
    <x v="292"/>
    <x v="1"/>
    <s v="United States"/>
    <s v="Jacksonville"/>
    <x v="2"/>
    <n v="32216"/>
    <x v="0"/>
    <s v="OFF-AP-10002222"/>
    <x v="1"/>
    <s v="Appliances"/>
    <x v="33"/>
    <n v="20.808"/>
    <n v="3"/>
    <n v="0.2"/>
    <n v="1.8207000000000013"/>
    <s v="Apr"/>
    <x v="4"/>
    <n v="0"/>
  </r>
  <r>
    <n v="5491"/>
    <s v="CA-2014-134495"/>
    <x v="3"/>
    <d v="2014-04-02T00:00:00"/>
    <d v="2014-04-05T00:00:00"/>
    <x v="0"/>
    <s v="BF-11020"/>
    <x v="292"/>
    <x v="1"/>
    <s v="United States"/>
    <s v="Jacksonville"/>
    <x v="2"/>
    <n v="32216"/>
    <x v="0"/>
    <s v="FUR-CH-10003774"/>
    <x v="0"/>
    <s v="Chairs"/>
    <x v="1185"/>
    <n v="218.35200000000003"/>
    <n v="3"/>
    <n v="0.2"/>
    <n v="-19.105800000000016"/>
    <s v="Apr"/>
    <x v="4"/>
    <n v="0"/>
  </r>
  <r>
    <n v="5492"/>
    <s v="CA-2014-164098"/>
    <x v="3"/>
    <d v="2014-01-27T00:00:00"/>
    <d v="2014-01-28T00:00:00"/>
    <x v="2"/>
    <s v="CG-12520"/>
    <x v="0"/>
    <x v="0"/>
    <s v="United States"/>
    <s v="Houston"/>
    <x v="5"/>
    <n v="77070"/>
    <x v="2"/>
    <s v="OFF-ST-10000615"/>
    <x v="1"/>
    <s v="Storage"/>
    <x v="75"/>
    <n v="18.16"/>
    <n v="2"/>
    <n v="0.2"/>
    <n v="1.8160000000000016"/>
    <s v="Jan"/>
    <x v="44"/>
    <n v="1"/>
  </r>
  <r>
    <n v="5493"/>
    <s v="CA-2011-105249"/>
    <x v="2"/>
    <d v="2011-11-28T00:00:00"/>
    <d v="2011-11-28T00:00:00"/>
    <x v="3"/>
    <s v="DH-13675"/>
    <x v="723"/>
    <x v="2"/>
    <s v="United States"/>
    <s v="San Francisco"/>
    <x v="1"/>
    <n v="94122"/>
    <x v="1"/>
    <s v="OFF-SU-10001225"/>
    <x v="1"/>
    <s v="Supplies"/>
    <x v="33"/>
    <n v="7.36"/>
    <n v="2"/>
    <n v="0"/>
    <n v="0.14719999999999978"/>
    <s v="Nov"/>
    <x v="7"/>
    <n v="1"/>
  </r>
  <r>
    <n v="5494"/>
    <s v="CA-2011-105249"/>
    <x v="2"/>
    <d v="2011-11-28T00:00:00"/>
    <d v="2011-11-28T00:00:00"/>
    <x v="3"/>
    <s v="DH-13675"/>
    <x v="723"/>
    <x v="2"/>
    <s v="United States"/>
    <s v="San Francisco"/>
    <x v="1"/>
    <n v="94122"/>
    <x v="1"/>
    <s v="OFF-LA-10002043"/>
    <x v="1"/>
    <s v="Labels"/>
    <x v="252"/>
    <n v="41.4"/>
    <n v="4"/>
    <n v="0"/>
    <n v="19.872"/>
    <s v="Nov"/>
    <x v="7"/>
    <n v="0"/>
  </r>
  <r>
    <n v="5495"/>
    <s v="CA-2011-105249"/>
    <x v="2"/>
    <d v="2011-11-28T00:00:00"/>
    <d v="2011-11-28T00:00:00"/>
    <x v="3"/>
    <s v="DH-13675"/>
    <x v="723"/>
    <x v="2"/>
    <s v="United States"/>
    <s v="San Francisco"/>
    <x v="1"/>
    <n v="94122"/>
    <x v="1"/>
    <s v="FUR-BO-10000330"/>
    <x v="0"/>
    <s v="Bookcases"/>
    <x v="1098"/>
    <n v="411.33199999999999"/>
    <n v="4"/>
    <n v="0.15"/>
    <n v="-4.8391999999999769"/>
    <s v="Nov"/>
    <x v="7"/>
    <n v="0"/>
  </r>
  <r>
    <n v="5496"/>
    <s v="CA-2012-113523"/>
    <x v="1"/>
    <d v="2012-09-04T00:00:00"/>
    <d v="2012-09-08T00:00:00"/>
    <x v="1"/>
    <s v="SC-20440"/>
    <x v="464"/>
    <x v="1"/>
    <s v="United States"/>
    <s v="Philadelphia"/>
    <x v="9"/>
    <n v="19140"/>
    <x v="3"/>
    <s v="OFF-BI-10001249"/>
    <x v="1"/>
    <s v="Binders"/>
    <x v="1182"/>
    <n v="7.6560000000000006"/>
    <n v="4"/>
    <n v="0.7"/>
    <n v="-6.1247999999999987"/>
    <s v="Sep"/>
    <x v="11"/>
    <n v="1"/>
  </r>
  <r>
    <n v="5497"/>
    <s v="CA-2014-117821"/>
    <x v="3"/>
    <d v="2014-06-13T00:00:00"/>
    <d v="2014-06-17T00:00:00"/>
    <x v="1"/>
    <s v="HG-15025"/>
    <x v="643"/>
    <x v="0"/>
    <s v="United States"/>
    <s v="Marion"/>
    <x v="24"/>
    <n v="43302"/>
    <x v="3"/>
    <s v="TEC-AC-10004469"/>
    <x v="2"/>
    <s v="Accessories"/>
    <x v="238"/>
    <n v="63.920000000000009"/>
    <n v="2"/>
    <n v="0.2"/>
    <n v="19.176000000000002"/>
    <s v="Jun"/>
    <x v="27"/>
    <n v="1"/>
  </r>
  <r>
    <n v="5498"/>
    <s v="CA-2014-164378"/>
    <x v="3"/>
    <d v="2014-07-16T00:00:00"/>
    <d v="2014-07-19T00:00:00"/>
    <x v="0"/>
    <s v="MM-18055"/>
    <x v="514"/>
    <x v="0"/>
    <s v="United States"/>
    <s v="New York City"/>
    <x v="15"/>
    <n v="10024"/>
    <x v="3"/>
    <s v="OFF-AR-10001177"/>
    <x v="1"/>
    <s v="Art"/>
    <x v="1215"/>
    <n v="6.56"/>
    <n v="2"/>
    <n v="0"/>
    <n v="1.9023999999999992"/>
    <s v="Jul"/>
    <x v="10"/>
    <n v="1"/>
  </r>
  <r>
    <n v="5499"/>
    <s v="CA-2014-164378"/>
    <x v="3"/>
    <d v="2014-07-16T00:00:00"/>
    <d v="2014-07-19T00:00:00"/>
    <x v="0"/>
    <s v="MM-18055"/>
    <x v="514"/>
    <x v="0"/>
    <s v="United States"/>
    <s v="New York City"/>
    <x v="15"/>
    <n v="10024"/>
    <x v="3"/>
    <s v="OFF-LA-10000634"/>
    <x v="1"/>
    <s v="Labels"/>
    <x v="283"/>
    <n v="7.83"/>
    <n v="3"/>
    <n v="0"/>
    <n v="3.6017999999999999"/>
    <s v="Jul"/>
    <x v="10"/>
    <n v="0"/>
  </r>
  <r>
    <n v="5500"/>
    <s v="CA-2014-164378"/>
    <x v="3"/>
    <d v="2014-07-16T00:00:00"/>
    <d v="2014-07-19T00:00:00"/>
    <x v="0"/>
    <s v="MM-18055"/>
    <x v="514"/>
    <x v="0"/>
    <s v="United States"/>
    <s v="New York City"/>
    <x v="15"/>
    <n v="10024"/>
    <x v="3"/>
    <s v="TEC-AC-10004708"/>
    <x v="2"/>
    <s v="Accessories"/>
    <x v="337"/>
    <n v="41.9"/>
    <n v="2"/>
    <n v="0"/>
    <n v="8.7989999999999995"/>
    <s v="Jul"/>
    <x v="10"/>
    <n v="0"/>
  </r>
  <r>
    <n v="5501"/>
    <s v="CA-2014-164378"/>
    <x v="3"/>
    <d v="2014-07-16T00:00:00"/>
    <d v="2014-07-19T00:00:00"/>
    <x v="0"/>
    <s v="MM-18055"/>
    <x v="514"/>
    <x v="0"/>
    <s v="United States"/>
    <s v="New York City"/>
    <x v="15"/>
    <n v="10024"/>
    <x v="3"/>
    <s v="FUR-CH-10002084"/>
    <x v="0"/>
    <s v="Chairs"/>
    <x v="1240"/>
    <n v="664.14599999999996"/>
    <n v="6"/>
    <n v="0.1"/>
    <n v="88.552800000000005"/>
    <s v="Jul"/>
    <x v="10"/>
    <n v="0"/>
  </r>
  <r>
    <n v="5502"/>
    <s v="CA-2014-164378"/>
    <x v="3"/>
    <d v="2014-07-16T00:00:00"/>
    <d v="2014-07-19T00:00:00"/>
    <x v="0"/>
    <s v="MM-18055"/>
    <x v="514"/>
    <x v="0"/>
    <s v="United States"/>
    <s v="New York City"/>
    <x v="15"/>
    <n v="10024"/>
    <x v="3"/>
    <s v="OFF-PA-10004519"/>
    <x v="1"/>
    <s v="Paper"/>
    <x v="1036"/>
    <n v="8.9600000000000009"/>
    <n v="2"/>
    <n v="0"/>
    <n v="4.3904000000000005"/>
    <s v="Jul"/>
    <x v="10"/>
    <n v="0"/>
  </r>
  <r>
    <n v="5503"/>
    <s v="CA-2014-127782"/>
    <x v="3"/>
    <d v="2014-11-03T00:00:00"/>
    <d v="2014-11-07T00:00:00"/>
    <x v="1"/>
    <s v="TH-21115"/>
    <x v="764"/>
    <x v="1"/>
    <s v="United States"/>
    <s v="Philadelphia"/>
    <x v="9"/>
    <n v="19140"/>
    <x v="3"/>
    <s v="FUR-FU-10001847"/>
    <x v="0"/>
    <s v="Furnishings"/>
    <x v="1355"/>
    <n v="3.3119999999999998"/>
    <n v="1"/>
    <n v="0.2"/>
    <n v="0.66239999999999977"/>
    <s v="Nov"/>
    <x v="23"/>
    <n v="1"/>
  </r>
  <r>
    <n v="5504"/>
    <s v="CA-2014-127782"/>
    <x v="3"/>
    <d v="2014-11-03T00:00:00"/>
    <d v="2014-11-07T00:00:00"/>
    <x v="1"/>
    <s v="TH-21115"/>
    <x v="764"/>
    <x v="1"/>
    <s v="United States"/>
    <s v="Philadelphia"/>
    <x v="9"/>
    <n v="19140"/>
    <x v="3"/>
    <s v="OFF-AP-10001962"/>
    <x v="1"/>
    <s v="Appliances"/>
    <x v="1594"/>
    <n v="20.136000000000003"/>
    <n v="3"/>
    <n v="0.2"/>
    <n v="1.2584999999999997"/>
    <s v="Nov"/>
    <x v="23"/>
    <n v="0"/>
  </r>
  <r>
    <n v="5505"/>
    <s v="CA-2014-127782"/>
    <x v="3"/>
    <d v="2014-11-03T00:00:00"/>
    <d v="2014-11-07T00:00:00"/>
    <x v="1"/>
    <s v="TH-21115"/>
    <x v="764"/>
    <x v="1"/>
    <s v="United States"/>
    <s v="Philadelphia"/>
    <x v="9"/>
    <n v="19140"/>
    <x v="3"/>
    <s v="OFF-EN-10003845"/>
    <x v="1"/>
    <s v="Envelopes"/>
    <x v="431"/>
    <n v="8.8559999999999999"/>
    <n v="3"/>
    <n v="0.2"/>
    <n v="2.8781999999999992"/>
    <s v="Nov"/>
    <x v="23"/>
    <n v="0"/>
  </r>
  <r>
    <n v="5506"/>
    <s v="CA-2014-127782"/>
    <x v="3"/>
    <d v="2014-11-03T00:00:00"/>
    <d v="2014-11-07T00:00:00"/>
    <x v="1"/>
    <s v="TH-21115"/>
    <x v="764"/>
    <x v="1"/>
    <s v="United States"/>
    <s v="Philadelphia"/>
    <x v="9"/>
    <n v="19140"/>
    <x v="3"/>
    <s v="TEC-PH-10001817"/>
    <x v="2"/>
    <s v="Phones"/>
    <x v="1097"/>
    <n v="859.19999999999993"/>
    <n v="4"/>
    <n v="0.4"/>
    <n v="-186.15999999999997"/>
    <s v="Nov"/>
    <x v="23"/>
    <n v="0"/>
  </r>
  <r>
    <n v="5507"/>
    <s v="US-2013-162026"/>
    <x v="0"/>
    <d v="2013-10-09T00:00:00"/>
    <d v="2013-10-09T00:00:00"/>
    <x v="3"/>
    <s v="JE-15745"/>
    <x v="32"/>
    <x v="0"/>
    <s v="United States"/>
    <s v="Los Angeles"/>
    <x v="1"/>
    <n v="90036"/>
    <x v="1"/>
    <s v="OFF-PA-10000167"/>
    <x v="1"/>
    <s v="Paper"/>
    <x v="1071"/>
    <n v="61.96"/>
    <n v="2"/>
    <n v="0"/>
    <n v="27.881999999999998"/>
    <s v="Oct"/>
    <x v="32"/>
    <n v="1"/>
  </r>
  <r>
    <n v="5508"/>
    <s v="CA-2013-150000"/>
    <x v="0"/>
    <d v="2013-04-09T00:00:00"/>
    <d v="2013-04-15T00:00:00"/>
    <x v="1"/>
    <s v="PG-18820"/>
    <x v="310"/>
    <x v="0"/>
    <s v="United States"/>
    <s v="Smyrna"/>
    <x v="32"/>
    <n v="30080"/>
    <x v="0"/>
    <s v="OFF-EN-10002973"/>
    <x v="1"/>
    <s v="Envelopes"/>
    <x v="1319"/>
    <n v="17.920000000000002"/>
    <n v="4"/>
    <n v="0"/>
    <n v="8.6016000000000012"/>
    <s v="Apr"/>
    <x v="25"/>
    <n v="1"/>
  </r>
  <r>
    <n v="5509"/>
    <s v="CA-2012-168529"/>
    <x v="1"/>
    <d v="2012-10-08T00:00:00"/>
    <d v="2012-10-12T00:00:00"/>
    <x v="1"/>
    <s v="MB-17305"/>
    <x v="93"/>
    <x v="0"/>
    <s v="United States"/>
    <s v="San Francisco"/>
    <x v="1"/>
    <n v="94122"/>
    <x v="1"/>
    <s v="FUR-FU-10001588"/>
    <x v="0"/>
    <s v="Furnishings"/>
    <x v="284"/>
    <n v="145.9"/>
    <n v="5"/>
    <n v="0"/>
    <n v="62.736999999999995"/>
    <s v="Oct"/>
    <x v="2"/>
    <n v="1"/>
  </r>
  <r>
    <n v="5510"/>
    <s v="US-2014-152569"/>
    <x v="3"/>
    <d v="2014-05-16T00:00:00"/>
    <d v="2014-05-21T00:00:00"/>
    <x v="1"/>
    <s v="JD-16015"/>
    <x v="557"/>
    <x v="0"/>
    <s v="United States"/>
    <s v="Chicago"/>
    <x v="10"/>
    <n v="60653"/>
    <x v="2"/>
    <s v="OFF-PA-10001736"/>
    <x v="1"/>
    <s v="Paper"/>
    <x v="129"/>
    <n v="56.704000000000001"/>
    <n v="2"/>
    <n v="0.2"/>
    <n v="19.137599999999992"/>
    <s v="May"/>
    <x v="24"/>
    <n v="1"/>
  </r>
  <r>
    <n v="5511"/>
    <s v="US-2014-152569"/>
    <x v="3"/>
    <d v="2014-05-16T00:00:00"/>
    <d v="2014-05-21T00:00:00"/>
    <x v="1"/>
    <s v="JD-16015"/>
    <x v="557"/>
    <x v="0"/>
    <s v="United States"/>
    <s v="Chicago"/>
    <x v="10"/>
    <n v="60653"/>
    <x v="2"/>
    <s v="TEC-PH-10002185"/>
    <x v="2"/>
    <s v="Phones"/>
    <x v="1072"/>
    <n v="11.120000000000001"/>
    <n v="2"/>
    <n v="0.2"/>
    <n v="3.4749999999999996"/>
    <s v="May"/>
    <x v="24"/>
    <n v="0"/>
  </r>
  <r>
    <n v="5512"/>
    <s v="US-2011-137680"/>
    <x v="2"/>
    <d v="2011-02-25T00:00:00"/>
    <d v="2011-03-02T00:00:00"/>
    <x v="1"/>
    <s v="JH-15430"/>
    <x v="371"/>
    <x v="0"/>
    <s v="United States"/>
    <s v="Medford"/>
    <x v="21"/>
    <n v="97504"/>
    <x v="1"/>
    <s v="OFF-PA-10000174"/>
    <x v="1"/>
    <s v="Paper"/>
    <x v="1515"/>
    <n v="32.896000000000001"/>
    <n v="4"/>
    <n v="0.2"/>
    <n v="11.102399999999996"/>
    <s v="Feb"/>
    <x v="45"/>
    <n v="1"/>
  </r>
  <r>
    <n v="5513"/>
    <s v="US-2011-137680"/>
    <x v="2"/>
    <d v="2011-02-25T00:00:00"/>
    <d v="2011-03-02T00:00:00"/>
    <x v="1"/>
    <s v="JH-15430"/>
    <x v="371"/>
    <x v="0"/>
    <s v="United States"/>
    <s v="Medford"/>
    <x v="21"/>
    <n v="97504"/>
    <x v="1"/>
    <s v="OFF-PA-10000069"/>
    <x v="1"/>
    <s v="Paper"/>
    <x v="1569"/>
    <n v="22.776000000000003"/>
    <n v="3"/>
    <n v="0.2"/>
    <n v="7.6868999999999996"/>
    <s v="Feb"/>
    <x v="45"/>
    <n v="0"/>
  </r>
  <r>
    <n v="5514"/>
    <s v="CA-2012-103177"/>
    <x v="1"/>
    <d v="2012-05-30T00:00:00"/>
    <d v="2012-06-01T00:00:00"/>
    <x v="2"/>
    <s v="EN-13780"/>
    <x v="633"/>
    <x v="0"/>
    <s v="United States"/>
    <s v="New York City"/>
    <x v="15"/>
    <n v="10009"/>
    <x v="3"/>
    <s v="TEC-PH-10001795"/>
    <x v="2"/>
    <s v="Phones"/>
    <x v="1726"/>
    <n v="239.96999999999997"/>
    <n v="3"/>
    <n v="0"/>
    <n v="2.3996999999999815"/>
    <s v="May"/>
    <x v="33"/>
    <n v="1"/>
  </r>
  <r>
    <n v="5515"/>
    <s v="CA-2012-103177"/>
    <x v="1"/>
    <d v="2012-05-30T00:00:00"/>
    <d v="2012-06-01T00:00:00"/>
    <x v="2"/>
    <s v="EN-13780"/>
    <x v="633"/>
    <x v="0"/>
    <s v="United States"/>
    <s v="New York City"/>
    <x v="15"/>
    <n v="10009"/>
    <x v="3"/>
    <s v="OFF-AP-10004540"/>
    <x v="1"/>
    <s v="Appliances"/>
    <x v="1294"/>
    <n v="160.32"/>
    <n v="2"/>
    <n v="0"/>
    <n v="44.889600000000002"/>
    <s v="May"/>
    <x v="33"/>
    <n v="0"/>
  </r>
  <r>
    <n v="5516"/>
    <s v="CA-2012-103177"/>
    <x v="1"/>
    <d v="2012-05-30T00:00:00"/>
    <d v="2012-06-01T00:00:00"/>
    <x v="2"/>
    <s v="EN-13780"/>
    <x v="633"/>
    <x v="0"/>
    <s v="United States"/>
    <s v="New York City"/>
    <x v="15"/>
    <n v="10009"/>
    <x v="3"/>
    <s v="TEC-PH-10001527"/>
    <x v="2"/>
    <s v="Phones"/>
    <x v="1276"/>
    <n v="128.85000000000002"/>
    <n v="3"/>
    <n v="0"/>
    <n v="3.8654999999999973"/>
    <s v="May"/>
    <x v="33"/>
    <n v="0"/>
  </r>
  <r>
    <n v="5517"/>
    <s v="US-2013-138408"/>
    <x v="0"/>
    <d v="2013-11-19T00:00:00"/>
    <d v="2013-11-22T00:00:00"/>
    <x v="0"/>
    <s v="KC-16255"/>
    <x v="346"/>
    <x v="1"/>
    <s v="United States"/>
    <s v="Huntsville"/>
    <x v="19"/>
    <n v="35810"/>
    <x v="0"/>
    <s v="TEC-AC-10003870"/>
    <x v="2"/>
    <s v="Accessories"/>
    <x v="1718"/>
    <n v="1319.96"/>
    <n v="4"/>
    <n v="0"/>
    <n v="527.98400000000004"/>
    <s v="Nov"/>
    <x v="0"/>
    <n v="1"/>
  </r>
  <r>
    <n v="5518"/>
    <s v="CA-2014-117667"/>
    <x v="3"/>
    <d v="2014-12-05T00:00:00"/>
    <d v="2014-12-10T00:00:00"/>
    <x v="1"/>
    <s v="MS-17980"/>
    <x v="99"/>
    <x v="1"/>
    <s v="United States"/>
    <s v="Philadelphia"/>
    <x v="9"/>
    <n v="19134"/>
    <x v="3"/>
    <s v="FUR-CH-10004540"/>
    <x v="0"/>
    <s v="Chairs"/>
    <x v="862"/>
    <n v="239.95999999999998"/>
    <n v="10"/>
    <n v="0.3"/>
    <n v="-10.283999999999992"/>
    <s v="Dec"/>
    <x v="22"/>
    <n v="1"/>
  </r>
  <r>
    <n v="5519"/>
    <s v="CA-2014-117667"/>
    <x v="3"/>
    <d v="2014-12-05T00:00:00"/>
    <d v="2014-12-10T00:00:00"/>
    <x v="1"/>
    <s v="MS-17980"/>
    <x v="99"/>
    <x v="1"/>
    <s v="United States"/>
    <s v="Philadelphia"/>
    <x v="9"/>
    <n v="19134"/>
    <x v="3"/>
    <s v="FUR-FU-10004093"/>
    <x v="0"/>
    <s v="Furnishings"/>
    <x v="1159"/>
    <n v="54.768000000000001"/>
    <n v="2"/>
    <n v="0.2"/>
    <n v="6.8459999999999965"/>
    <s v="Dec"/>
    <x v="22"/>
    <n v="0"/>
  </r>
  <r>
    <n v="5520"/>
    <s v="CA-2014-117667"/>
    <x v="3"/>
    <d v="2014-12-05T00:00:00"/>
    <d v="2014-12-10T00:00:00"/>
    <x v="1"/>
    <s v="MS-17980"/>
    <x v="99"/>
    <x v="1"/>
    <s v="United States"/>
    <s v="Philadelphia"/>
    <x v="9"/>
    <n v="19134"/>
    <x v="3"/>
    <s v="OFF-AR-10000716"/>
    <x v="1"/>
    <s v="Art"/>
    <x v="786"/>
    <n v="13.392000000000001"/>
    <n v="3"/>
    <n v="0.2"/>
    <n v="3.1806000000000005"/>
    <s v="Dec"/>
    <x v="22"/>
    <n v="0"/>
  </r>
  <r>
    <n v="5521"/>
    <s v="CA-2014-117667"/>
    <x v="3"/>
    <d v="2014-12-05T00:00:00"/>
    <d v="2014-12-10T00:00:00"/>
    <x v="1"/>
    <s v="MS-17980"/>
    <x v="99"/>
    <x v="1"/>
    <s v="United States"/>
    <s v="Philadelphia"/>
    <x v="9"/>
    <n v="19134"/>
    <x v="3"/>
    <s v="OFF-PA-10002709"/>
    <x v="1"/>
    <s v="Paper"/>
    <x v="1658"/>
    <n v="23.92"/>
    <n v="5"/>
    <n v="0.2"/>
    <n v="8.6709999999999994"/>
    <s v="Dec"/>
    <x v="22"/>
    <n v="0"/>
  </r>
  <r>
    <n v="5522"/>
    <s v="CA-2014-117667"/>
    <x v="3"/>
    <d v="2014-12-05T00:00:00"/>
    <d v="2014-12-10T00:00:00"/>
    <x v="1"/>
    <s v="MS-17980"/>
    <x v="99"/>
    <x v="1"/>
    <s v="United States"/>
    <s v="Philadelphia"/>
    <x v="9"/>
    <n v="19134"/>
    <x v="3"/>
    <s v="TEC-AC-10000580"/>
    <x v="2"/>
    <s v="Accessories"/>
    <x v="897"/>
    <n v="255.96799999999999"/>
    <n v="4"/>
    <n v="0.2"/>
    <n v="-28.796399999999984"/>
    <s v="Dec"/>
    <x v="22"/>
    <n v="0"/>
  </r>
  <r>
    <n v="5523"/>
    <s v="CA-2013-110982"/>
    <x v="0"/>
    <d v="2013-06-06T00:00:00"/>
    <d v="2013-06-08T00:00:00"/>
    <x v="2"/>
    <s v="CK-12205"/>
    <x v="237"/>
    <x v="0"/>
    <s v="United States"/>
    <s v="Santa Clara"/>
    <x v="1"/>
    <n v="95051"/>
    <x v="1"/>
    <s v="OFF-BI-10000829"/>
    <x v="1"/>
    <s v="Binders"/>
    <x v="304"/>
    <n v="21.552000000000003"/>
    <n v="6"/>
    <n v="0.2"/>
    <n v="7.0043999999999977"/>
    <s v="Jun"/>
    <x v="1"/>
    <n v="1"/>
  </r>
  <r>
    <n v="5524"/>
    <s v="CA-2013-110982"/>
    <x v="0"/>
    <d v="2013-06-06T00:00:00"/>
    <d v="2013-06-08T00:00:00"/>
    <x v="2"/>
    <s v="CK-12205"/>
    <x v="237"/>
    <x v="0"/>
    <s v="United States"/>
    <s v="Santa Clara"/>
    <x v="1"/>
    <n v="95051"/>
    <x v="1"/>
    <s v="OFF-AP-10004859"/>
    <x v="1"/>
    <s v="Appliances"/>
    <x v="921"/>
    <n v="58.24"/>
    <n v="4"/>
    <n v="0"/>
    <n v="15.724800000000002"/>
    <s v="Jun"/>
    <x v="1"/>
    <n v="0"/>
  </r>
  <r>
    <n v="5525"/>
    <s v="CA-2013-147123"/>
    <x v="0"/>
    <d v="2013-12-11T00:00:00"/>
    <d v="2013-12-13T00:00:00"/>
    <x v="2"/>
    <s v="SJ-20125"/>
    <x v="319"/>
    <x v="2"/>
    <s v="United States"/>
    <s v="Long Beach"/>
    <x v="1"/>
    <n v="90805"/>
    <x v="1"/>
    <s v="OFF-PA-10000575"/>
    <x v="1"/>
    <s v="Paper"/>
    <x v="1050"/>
    <n v="80.28"/>
    <n v="12"/>
    <n v="0"/>
    <n v="36.928799999999995"/>
    <s v="Dec"/>
    <x v="5"/>
    <n v="1"/>
  </r>
  <r>
    <n v="5526"/>
    <s v="CA-2014-154501"/>
    <x v="3"/>
    <d v="2014-05-01T00:00:00"/>
    <d v="2014-05-06T00:00:00"/>
    <x v="1"/>
    <s v="EA-14035"/>
    <x v="105"/>
    <x v="1"/>
    <s v="United States"/>
    <s v="Los Angeles"/>
    <x v="1"/>
    <n v="90008"/>
    <x v="1"/>
    <s v="OFF-AR-10002804"/>
    <x v="1"/>
    <s v="Art"/>
    <x v="279"/>
    <n v="9.7799999999999994"/>
    <n v="2"/>
    <n v="0"/>
    <n v="4.0098000000000003"/>
    <s v="May"/>
    <x v="24"/>
    <n v="1"/>
  </r>
  <r>
    <n v="5527"/>
    <s v="CA-2014-166933"/>
    <x v="3"/>
    <d v="2014-04-25T00:00:00"/>
    <d v="2014-04-29T00:00:00"/>
    <x v="1"/>
    <s v="MG-17890"/>
    <x v="450"/>
    <x v="2"/>
    <s v="United States"/>
    <s v="Santa Barbara"/>
    <x v="1"/>
    <n v="93101"/>
    <x v="1"/>
    <s v="OFF-FA-10002676"/>
    <x v="1"/>
    <s v="Fasteners"/>
    <x v="1069"/>
    <n v="1.81"/>
    <n v="1"/>
    <n v="0"/>
    <n v="0.65159999999999996"/>
    <s v="Apr"/>
    <x v="4"/>
    <n v="1"/>
  </r>
  <r>
    <n v="5528"/>
    <s v="CA-2012-142055"/>
    <x v="1"/>
    <d v="2012-05-08T00:00:00"/>
    <d v="2012-05-10T00:00:00"/>
    <x v="2"/>
    <s v="AB-10255"/>
    <x v="437"/>
    <x v="2"/>
    <s v="United States"/>
    <s v="New York City"/>
    <x v="15"/>
    <n v="10009"/>
    <x v="3"/>
    <s v="OFF-PA-10003465"/>
    <x v="1"/>
    <s v="Paper"/>
    <x v="418"/>
    <n v="37.94"/>
    <n v="2"/>
    <n v="0"/>
    <n v="18.211199999999998"/>
    <s v="May"/>
    <x v="33"/>
    <n v="1"/>
  </r>
  <r>
    <n v="5529"/>
    <s v="CA-2012-137106"/>
    <x v="1"/>
    <d v="2012-03-31T00:00:00"/>
    <d v="2012-04-04T00:00:00"/>
    <x v="1"/>
    <s v="SC-20260"/>
    <x v="609"/>
    <x v="1"/>
    <s v="United States"/>
    <s v="Jacksonville"/>
    <x v="2"/>
    <n v="32216"/>
    <x v="0"/>
    <s v="TEC-PH-10000011"/>
    <x v="2"/>
    <s v="Phones"/>
    <x v="220"/>
    <n v="79.959999999999994"/>
    <n v="5"/>
    <n v="0.2"/>
    <n v="27.985999999999994"/>
    <s v="Mar"/>
    <x v="29"/>
    <n v="1"/>
  </r>
  <r>
    <n v="5530"/>
    <s v="CA-2014-136609"/>
    <x v="3"/>
    <d v="2014-08-07T00:00:00"/>
    <d v="2014-08-12T00:00:00"/>
    <x v="1"/>
    <s v="TB-21355"/>
    <x v="422"/>
    <x v="1"/>
    <s v="United States"/>
    <s v="Cedar Hill"/>
    <x v="5"/>
    <n v="75104"/>
    <x v="2"/>
    <s v="OFF-PA-10004381"/>
    <x v="1"/>
    <s v="Paper"/>
    <x v="1675"/>
    <n v="115.29600000000001"/>
    <n v="3"/>
    <n v="0.2"/>
    <n v="40.353599999999986"/>
    <s v="Aug"/>
    <x v="43"/>
    <n v="1"/>
  </r>
  <r>
    <n v="5531"/>
    <s v="CA-2014-160885"/>
    <x v="3"/>
    <d v="2014-12-03T00:00:00"/>
    <d v="2014-12-07T00:00:00"/>
    <x v="1"/>
    <s v="JK-16090"/>
    <x v="765"/>
    <x v="0"/>
    <s v="United States"/>
    <s v="Omaha"/>
    <x v="8"/>
    <n v="68104"/>
    <x v="2"/>
    <s v="TEC-PH-10001795"/>
    <x v="2"/>
    <s v="Phones"/>
    <x v="641"/>
    <n v="2479.96"/>
    <n v="4"/>
    <n v="0"/>
    <n v="743.98799999999983"/>
    <s v="Dec"/>
    <x v="22"/>
    <n v="1"/>
  </r>
  <r>
    <n v="5532"/>
    <s v="US-2013-167472"/>
    <x v="0"/>
    <d v="2013-06-07T00:00:00"/>
    <d v="2013-06-08T00:00:00"/>
    <x v="2"/>
    <s v="CK-12595"/>
    <x v="242"/>
    <x v="0"/>
    <s v="United States"/>
    <s v="Little Rock"/>
    <x v="36"/>
    <n v="72209"/>
    <x v="0"/>
    <s v="TEC-AC-10001109"/>
    <x v="2"/>
    <s v="Accessories"/>
    <x v="998"/>
    <n v="179.94"/>
    <n v="6"/>
    <n v="0"/>
    <n v="75.57480000000001"/>
    <s v="Jun"/>
    <x v="1"/>
    <n v="1"/>
  </r>
  <r>
    <n v="5533"/>
    <s v="US-2013-167472"/>
    <x v="0"/>
    <d v="2013-06-07T00:00:00"/>
    <d v="2013-06-08T00:00:00"/>
    <x v="2"/>
    <s v="CK-12595"/>
    <x v="242"/>
    <x v="0"/>
    <s v="United States"/>
    <s v="Little Rock"/>
    <x v="36"/>
    <n v="72209"/>
    <x v="0"/>
    <s v="TEC-AC-10003038"/>
    <x v="2"/>
    <s v="Accessories"/>
    <x v="1024"/>
    <n v="26.849999999999998"/>
    <n v="3"/>
    <n v="0"/>
    <n v="5.101499999999997"/>
    <s v="Jun"/>
    <x v="1"/>
    <n v="0"/>
  </r>
  <r>
    <n v="5534"/>
    <s v="US-2013-167472"/>
    <x v="0"/>
    <d v="2013-06-07T00:00:00"/>
    <d v="2013-06-08T00:00:00"/>
    <x v="2"/>
    <s v="CK-12595"/>
    <x v="242"/>
    <x v="0"/>
    <s v="United States"/>
    <s v="Little Rock"/>
    <x v="36"/>
    <n v="72209"/>
    <x v="0"/>
    <s v="TEC-AC-10003174"/>
    <x v="2"/>
    <s v="Accessories"/>
    <x v="614"/>
    <n v="323.37"/>
    <n v="3"/>
    <n v="0"/>
    <n v="129.34800000000001"/>
    <s v="Jun"/>
    <x v="1"/>
    <n v="0"/>
  </r>
  <r>
    <n v="5535"/>
    <s v="US-2013-167472"/>
    <x v="0"/>
    <d v="2013-06-07T00:00:00"/>
    <d v="2013-06-08T00:00:00"/>
    <x v="2"/>
    <s v="CK-12595"/>
    <x v="242"/>
    <x v="0"/>
    <s v="United States"/>
    <s v="Little Rock"/>
    <x v="36"/>
    <n v="72209"/>
    <x v="0"/>
    <s v="OFF-PA-10000157"/>
    <x v="1"/>
    <s v="Paper"/>
    <x v="364"/>
    <n v="59.94"/>
    <n v="3"/>
    <n v="0"/>
    <n v="28.171799999999998"/>
    <s v="Jun"/>
    <x v="1"/>
    <n v="0"/>
  </r>
  <r>
    <n v="5536"/>
    <s v="US-2013-167472"/>
    <x v="0"/>
    <d v="2013-06-07T00:00:00"/>
    <d v="2013-06-08T00:00:00"/>
    <x v="2"/>
    <s v="CK-12595"/>
    <x v="242"/>
    <x v="0"/>
    <s v="United States"/>
    <s v="Little Rock"/>
    <x v="36"/>
    <n v="72209"/>
    <x v="0"/>
    <s v="OFF-BI-10001721"/>
    <x v="1"/>
    <s v="Binders"/>
    <x v="94"/>
    <n v="64.14"/>
    <n v="3"/>
    <n v="0"/>
    <n v="30.787199999999999"/>
    <s v="Jun"/>
    <x v="1"/>
    <n v="0"/>
  </r>
  <r>
    <n v="5537"/>
    <s v="US-2013-167472"/>
    <x v="0"/>
    <d v="2013-06-07T00:00:00"/>
    <d v="2013-06-08T00:00:00"/>
    <x v="2"/>
    <s v="CK-12595"/>
    <x v="242"/>
    <x v="0"/>
    <s v="United States"/>
    <s v="Little Rock"/>
    <x v="36"/>
    <n v="72209"/>
    <x v="0"/>
    <s v="OFF-BI-10000591"/>
    <x v="1"/>
    <s v="Binders"/>
    <x v="1045"/>
    <n v="11.67"/>
    <n v="3"/>
    <n v="0"/>
    <n v="5.6015999999999995"/>
    <s v="Jun"/>
    <x v="1"/>
    <n v="0"/>
  </r>
  <r>
    <n v="5538"/>
    <s v="US-2013-167472"/>
    <x v="0"/>
    <d v="2013-06-07T00:00:00"/>
    <d v="2013-06-08T00:00:00"/>
    <x v="2"/>
    <s v="CK-12595"/>
    <x v="242"/>
    <x v="0"/>
    <s v="United States"/>
    <s v="Little Rock"/>
    <x v="36"/>
    <n v="72209"/>
    <x v="0"/>
    <s v="OFF-PA-10001534"/>
    <x v="1"/>
    <s v="Paper"/>
    <x v="1461"/>
    <n v="12.96"/>
    <n v="2"/>
    <n v="0"/>
    <n v="6.2208000000000006"/>
    <s v="Jun"/>
    <x v="1"/>
    <n v="0"/>
  </r>
  <r>
    <n v="5539"/>
    <s v="CA-2012-120551"/>
    <x v="1"/>
    <d v="2012-04-13T00:00:00"/>
    <d v="2012-04-20T00:00:00"/>
    <x v="1"/>
    <s v="SS-20590"/>
    <x v="196"/>
    <x v="0"/>
    <s v="United States"/>
    <s v="Norfolk"/>
    <x v="8"/>
    <n v="68701"/>
    <x v="2"/>
    <s v="OFF-BI-10002071"/>
    <x v="1"/>
    <s v="Binders"/>
    <x v="692"/>
    <n v="17.43"/>
    <n v="3"/>
    <n v="0"/>
    <n v="8.0177999999999994"/>
    <s v="Apr"/>
    <x v="19"/>
    <n v="1"/>
  </r>
  <r>
    <n v="5540"/>
    <s v="US-2014-150595"/>
    <x v="3"/>
    <d v="2014-05-23T00:00:00"/>
    <d v="2014-05-27T00:00:00"/>
    <x v="1"/>
    <s v="LE-16810"/>
    <x v="97"/>
    <x v="0"/>
    <s v="United States"/>
    <s v="Chicago"/>
    <x v="10"/>
    <n v="60653"/>
    <x v="2"/>
    <s v="FUR-CH-10000513"/>
    <x v="0"/>
    <s v="Chairs"/>
    <x v="70"/>
    <n v="181.98599999999999"/>
    <n v="2"/>
    <n v="0.3"/>
    <n v="-54.595799999999997"/>
    <s v="May"/>
    <x v="24"/>
    <n v="1"/>
  </r>
  <r>
    <n v="5541"/>
    <s v="US-2014-150595"/>
    <x v="3"/>
    <d v="2014-05-23T00:00:00"/>
    <d v="2014-05-27T00:00:00"/>
    <x v="1"/>
    <s v="LE-16810"/>
    <x v="97"/>
    <x v="0"/>
    <s v="United States"/>
    <s v="Chicago"/>
    <x v="10"/>
    <n v="60653"/>
    <x v="2"/>
    <s v="OFF-BI-10003274"/>
    <x v="1"/>
    <s v="Binders"/>
    <x v="122"/>
    <n v="1.5919999999999996"/>
    <n v="2"/>
    <n v="0.8"/>
    <n v="-2.6268000000000002"/>
    <s v="May"/>
    <x v="24"/>
    <n v="0"/>
  </r>
  <r>
    <n v="5542"/>
    <s v="US-2014-150595"/>
    <x v="3"/>
    <d v="2014-05-23T00:00:00"/>
    <d v="2014-05-27T00:00:00"/>
    <x v="1"/>
    <s v="LE-16810"/>
    <x v="97"/>
    <x v="0"/>
    <s v="United States"/>
    <s v="Chicago"/>
    <x v="10"/>
    <n v="60653"/>
    <x v="2"/>
    <s v="OFF-SU-10000381"/>
    <x v="1"/>
    <s v="Supplies"/>
    <x v="654"/>
    <n v="22.344000000000001"/>
    <n v="3"/>
    <n v="0.2"/>
    <n v="2.5136999999999983"/>
    <s v="May"/>
    <x v="24"/>
    <n v="0"/>
  </r>
  <r>
    <n v="5543"/>
    <s v="CA-2013-134936"/>
    <x v="0"/>
    <d v="2013-12-20T00:00:00"/>
    <d v="2013-12-26T00:00:00"/>
    <x v="1"/>
    <s v="ES-14080"/>
    <x v="20"/>
    <x v="1"/>
    <s v="United States"/>
    <s v="Tucson"/>
    <x v="16"/>
    <n v="85705"/>
    <x v="1"/>
    <s v="FUR-TA-10001086"/>
    <x v="0"/>
    <s v="Tables"/>
    <x v="1727"/>
    <n v="455.97"/>
    <n v="6"/>
    <n v="0.5"/>
    <n v="-218.86559999999997"/>
    <s v="Dec"/>
    <x v="5"/>
    <n v="1"/>
  </r>
  <r>
    <n v="5544"/>
    <s v="CA-2013-134936"/>
    <x v="0"/>
    <d v="2013-12-20T00:00:00"/>
    <d v="2013-12-26T00:00:00"/>
    <x v="1"/>
    <s v="ES-14080"/>
    <x v="20"/>
    <x v="1"/>
    <s v="United States"/>
    <s v="Tucson"/>
    <x v="16"/>
    <n v="85705"/>
    <x v="1"/>
    <s v="OFF-BI-10000174"/>
    <x v="1"/>
    <s v="Binders"/>
    <x v="1435"/>
    <n v="10.440000000000001"/>
    <n v="6"/>
    <n v="0.7"/>
    <n v="-7.6559999999999988"/>
    <s v="Dec"/>
    <x v="5"/>
    <n v="0"/>
  </r>
  <r>
    <n v="5545"/>
    <s v="CA-2013-134936"/>
    <x v="0"/>
    <d v="2013-12-20T00:00:00"/>
    <d v="2013-12-26T00:00:00"/>
    <x v="1"/>
    <s v="ES-14080"/>
    <x v="20"/>
    <x v="1"/>
    <s v="United States"/>
    <s v="Tucson"/>
    <x v="16"/>
    <n v="85705"/>
    <x v="1"/>
    <s v="OFF-BI-10002103"/>
    <x v="1"/>
    <s v="Binders"/>
    <x v="525"/>
    <n v="5.2140000000000004"/>
    <n v="2"/>
    <n v="0.7"/>
    <n v="-4.1711999999999989"/>
    <s v="Dec"/>
    <x v="5"/>
    <n v="0"/>
  </r>
  <r>
    <n v="5546"/>
    <s v="CA-2014-102967"/>
    <x v="3"/>
    <d v="2014-09-23T00:00:00"/>
    <d v="2014-09-27T00:00:00"/>
    <x v="1"/>
    <s v="MG-17890"/>
    <x v="450"/>
    <x v="2"/>
    <s v="United States"/>
    <s v="Concord"/>
    <x v="38"/>
    <n v="3301"/>
    <x v="3"/>
    <s v="OFF-ST-10001590"/>
    <x v="1"/>
    <s v="Storage"/>
    <x v="146"/>
    <n v="67.400000000000006"/>
    <n v="5"/>
    <n v="0"/>
    <n v="17.523999999999997"/>
    <s v="Sep"/>
    <x v="15"/>
    <n v="1"/>
  </r>
  <r>
    <n v="5547"/>
    <s v="CA-2014-151008"/>
    <x v="3"/>
    <d v="2014-09-08T00:00:00"/>
    <d v="2014-09-09T00:00:00"/>
    <x v="2"/>
    <s v="JM-16195"/>
    <x v="594"/>
    <x v="0"/>
    <s v="United States"/>
    <s v="Draper"/>
    <x v="7"/>
    <n v="84020"/>
    <x v="1"/>
    <s v="FUR-FU-10002396"/>
    <x v="0"/>
    <s v="Furnishings"/>
    <x v="1581"/>
    <n v="25.16"/>
    <n v="2"/>
    <n v="0"/>
    <n v="10.567200000000001"/>
    <s v="Sep"/>
    <x v="15"/>
    <n v="1"/>
  </r>
  <r>
    <n v="5548"/>
    <s v="CA-2014-151008"/>
    <x v="3"/>
    <d v="2014-09-08T00:00:00"/>
    <d v="2014-09-09T00:00:00"/>
    <x v="2"/>
    <s v="JM-16195"/>
    <x v="594"/>
    <x v="0"/>
    <s v="United States"/>
    <s v="Draper"/>
    <x v="7"/>
    <n v="84020"/>
    <x v="1"/>
    <s v="TEC-PH-10002807"/>
    <x v="2"/>
    <s v="Phones"/>
    <x v="1230"/>
    <n v="126.56"/>
    <n v="4"/>
    <n v="0.2"/>
    <n v="47.459999999999994"/>
    <s v="Sep"/>
    <x v="15"/>
    <n v="0"/>
  </r>
  <r>
    <n v="5549"/>
    <s v="CA-2011-159800"/>
    <x v="2"/>
    <d v="2011-11-28T00:00:00"/>
    <d v="2011-12-01T00:00:00"/>
    <x v="2"/>
    <s v="SG-20470"/>
    <x v="495"/>
    <x v="0"/>
    <s v="United States"/>
    <s v="San Francisco"/>
    <x v="1"/>
    <n v="94109"/>
    <x v="1"/>
    <s v="OFF-AP-10004859"/>
    <x v="1"/>
    <s v="Appliances"/>
    <x v="921"/>
    <n v="43.68"/>
    <n v="3"/>
    <n v="0"/>
    <n v="11.793600000000001"/>
    <s v="Nov"/>
    <x v="7"/>
    <n v="1"/>
  </r>
  <r>
    <n v="5550"/>
    <s v="CA-2011-159800"/>
    <x v="2"/>
    <d v="2011-11-28T00:00:00"/>
    <d v="2011-12-01T00:00:00"/>
    <x v="2"/>
    <s v="SG-20470"/>
    <x v="495"/>
    <x v="0"/>
    <s v="United States"/>
    <s v="San Francisco"/>
    <x v="1"/>
    <n v="94109"/>
    <x v="1"/>
    <s v="TEC-AC-10003447"/>
    <x v="2"/>
    <s v="Accessories"/>
    <x v="798"/>
    <n v="139.92999999999998"/>
    <n v="7"/>
    <n v="0"/>
    <n v="34.982499999999987"/>
    <s v="Nov"/>
    <x v="7"/>
    <n v="0"/>
  </r>
  <r>
    <n v="5551"/>
    <s v="US-2011-159618"/>
    <x v="2"/>
    <d v="2011-11-12T00:00:00"/>
    <d v="2011-11-16T00:00:00"/>
    <x v="1"/>
    <s v="DB-12970"/>
    <x v="715"/>
    <x v="1"/>
    <s v="United States"/>
    <s v="Houston"/>
    <x v="5"/>
    <n v="77036"/>
    <x v="2"/>
    <s v="OFF-AR-10003183"/>
    <x v="1"/>
    <s v="Art"/>
    <x v="1390"/>
    <n v="2.6720000000000002"/>
    <n v="1"/>
    <n v="0.2"/>
    <n v="0.33399999999999974"/>
    <s v="Nov"/>
    <x v="7"/>
    <n v="1"/>
  </r>
  <r>
    <n v="5552"/>
    <s v="US-2011-159618"/>
    <x v="2"/>
    <d v="2011-11-12T00:00:00"/>
    <d v="2011-11-16T00:00:00"/>
    <x v="1"/>
    <s v="DB-12970"/>
    <x v="715"/>
    <x v="1"/>
    <s v="United States"/>
    <s v="Houston"/>
    <x v="5"/>
    <n v="77036"/>
    <x v="2"/>
    <s v="OFF-SU-10000432"/>
    <x v="1"/>
    <s v="Supplies"/>
    <x v="1549"/>
    <n v="16.656000000000002"/>
    <n v="6"/>
    <n v="0.2"/>
    <n v="-3.123000000000002"/>
    <s v="Nov"/>
    <x v="7"/>
    <n v="0"/>
  </r>
  <r>
    <n v="5553"/>
    <s v="US-2011-159618"/>
    <x v="2"/>
    <d v="2011-11-12T00:00:00"/>
    <d v="2011-11-16T00:00:00"/>
    <x v="1"/>
    <s v="DB-12970"/>
    <x v="715"/>
    <x v="1"/>
    <s v="United States"/>
    <s v="Houston"/>
    <x v="5"/>
    <n v="77036"/>
    <x v="2"/>
    <s v="TEC-AC-10003832"/>
    <x v="2"/>
    <s v="Accessories"/>
    <x v="458"/>
    <n v="79.512000000000015"/>
    <n v="3"/>
    <n v="0.2"/>
    <n v="20.8719"/>
    <s v="Nov"/>
    <x v="7"/>
    <n v="0"/>
  </r>
  <r>
    <n v="5554"/>
    <s v="US-2011-159618"/>
    <x v="2"/>
    <d v="2011-11-12T00:00:00"/>
    <d v="2011-11-16T00:00:00"/>
    <x v="1"/>
    <s v="DB-12970"/>
    <x v="715"/>
    <x v="1"/>
    <s v="United States"/>
    <s v="Houston"/>
    <x v="5"/>
    <n v="77036"/>
    <x v="2"/>
    <s v="OFF-PA-10004100"/>
    <x v="1"/>
    <s v="Paper"/>
    <x v="257"/>
    <n v="36.288000000000011"/>
    <n v="7"/>
    <n v="0.2"/>
    <n v="12.700800000000001"/>
    <s v="Nov"/>
    <x v="7"/>
    <n v="0"/>
  </r>
  <r>
    <n v="5555"/>
    <s v="US-2011-159618"/>
    <x v="2"/>
    <d v="2011-11-12T00:00:00"/>
    <d v="2011-11-16T00:00:00"/>
    <x v="1"/>
    <s v="DB-12970"/>
    <x v="715"/>
    <x v="1"/>
    <s v="United States"/>
    <s v="Houston"/>
    <x v="5"/>
    <n v="77036"/>
    <x v="2"/>
    <s v="FUR-BO-10004467"/>
    <x v="0"/>
    <s v="Bookcases"/>
    <x v="883"/>
    <n v="67.993199999999987"/>
    <n v="1"/>
    <n v="0.32"/>
    <n v="-12.998700000000007"/>
    <s v="Nov"/>
    <x v="7"/>
    <n v="0"/>
  </r>
  <r>
    <n v="5556"/>
    <s v="CA-2014-116113"/>
    <x v="3"/>
    <d v="2014-10-03T00:00:00"/>
    <d v="2014-10-07T00:00:00"/>
    <x v="0"/>
    <s v="JW-15220"/>
    <x v="478"/>
    <x v="1"/>
    <s v="United States"/>
    <s v="Montgomery"/>
    <x v="19"/>
    <n v="36116"/>
    <x v="0"/>
    <s v="FUR-FU-10002963"/>
    <x v="0"/>
    <s v="Furnishings"/>
    <x v="1502"/>
    <n v="10.16"/>
    <n v="2"/>
    <n v="0"/>
    <n v="3.4543999999999997"/>
    <s v="Oct"/>
    <x v="13"/>
    <n v="1"/>
  </r>
  <r>
    <n v="5557"/>
    <s v="CA-2012-125066"/>
    <x v="1"/>
    <d v="2012-12-14T00:00:00"/>
    <d v="2012-12-18T00:00:00"/>
    <x v="1"/>
    <s v="KD-16495"/>
    <x v="470"/>
    <x v="1"/>
    <s v="United States"/>
    <s v="Jackson"/>
    <x v="35"/>
    <n v="39212"/>
    <x v="0"/>
    <s v="FUR-FU-10003829"/>
    <x v="0"/>
    <s v="Furnishings"/>
    <x v="1369"/>
    <n v="6.16"/>
    <n v="2"/>
    <n v="0"/>
    <n v="1.9711999999999996"/>
    <s v="Dec"/>
    <x v="14"/>
    <n v="1"/>
  </r>
  <r>
    <n v="5558"/>
    <s v="CA-2012-125066"/>
    <x v="1"/>
    <d v="2012-12-14T00:00:00"/>
    <d v="2012-12-18T00:00:00"/>
    <x v="1"/>
    <s v="KD-16495"/>
    <x v="470"/>
    <x v="1"/>
    <s v="United States"/>
    <s v="Jackson"/>
    <x v="35"/>
    <n v="39212"/>
    <x v="0"/>
    <s v="OFF-AR-10003582"/>
    <x v="1"/>
    <s v="Art"/>
    <x v="1451"/>
    <n v="56.3"/>
    <n v="2"/>
    <n v="0"/>
    <n v="15.764000000000003"/>
    <s v="Dec"/>
    <x v="14"/>
    <n v="0"/>
  </r>
  <r>
    <n v="5559"/>
    <s v="US-2012-114741"/>
    <x v="1"/>
    <d v="2012-12-06T00:00:00"/>
    <d v="2012-12-10T00:00:00"/>
    <x v="1"/>
    <s v="IL-15100"/>
    <x v="582"/>
    <x v="0"/>
    <s v="United States"/>
    <s v="North Las Vegas"/>
    <x v="33"/>
    <n v="89031"/>
    <x v="1"/>
    <s v="OFF-PA-10000048"/>
    <x v="1"/>
    <s v="Paper"/>
    <x v="1728"/>
    <n v="6.48"/>
    <n v="1"/>
    <n v="0"/>
    <n v="3.1104000000000003"/>
    <s v="Dec"/>
    <x v="14"/>
    <n v="1"/>
  </r>
  <r>
    <n v="5560"/>
    <s v="US-2012-114741"/>
    <x v="1"/>
    <d v="2012-12-06T00:00:00"/>
    <d v="2012-12-10T00:00:00"/>
    <x v="1"/>
    <s v="IL-15100"/>
    <x v="582"/>
    <x v="0"/>
    <s v="United States"/>
    <s v="North Las Vegas"/>
    <x v="33"/>
    <n v="89031"/>
    <x v="1"/>
    <s v="OFF-ST-10000078"/>
    <x v="1"/>
    <s v="Storage"/>
    <x v="1218"/>
    <n v="1325.8500000000001"/>
    <n v="5"/>
    <n v="0"/>
    <n v="238.65299999999991"/>
    <s v="Dec"/>
    <x v="14"/>
    <n v="0"/>
  </r>
  <r>
    <n v="5561"/>
    <s v="US-2012-114741"/>
    <x v="1"/>
    <d v="2012-12-06T00:00:00"/>
    <d v="2012-12-10T00:00:00"/>
    <x v="1"/>
    <s v="IL-15100"/>
    <x v="582"/>
    <x v="0"/>
    <s v="United States"/>
    <s v="North Las Vegas"/>
    <x v="33"/>
    <n v="89031"/>
    <x v="1"/>
    <s v="OFF-LA-10004853"/>
    <x v="1"/>
    <s v="Labels"/>
    <x v="683"/>
    <n v="14.940000000000001"/>
    <n v="3"/>
    <n v="0"/>
    <n v="6.8723999999999998"/>
    <s v="Dec"/>
    <x v="14"/>
    <n v="0"/>
  </r>
  <r>
    <n v="5562"/>
    <s v="CA-2014-133263"/>
    <x v="3"/>
    <d v="2014-04-01T00:00:00"/>
    <d v="2014-04-03T00:00:00"/>
    <x v="0"/>
    <s v="JE-15610"/>
    <x v="531"/>
    <x v="1"/>
    <s v="United States"/>
    <s v="Atlanta"/>
    <x v="32"/>
    <n v="30318"/>
    <x v="0"/>
    <s v="OFF-BI-10001153"/>
    <x v="1"/>
    <s v="Binders"/>
    <x v="300"/>
    <n v="34.54"/>
    <n v="1"/>
    <n v="0"/>
    <n v="17.27"/>
    <s v="Apr"/>
    <x v="4"/>
    <n v="1"/>
  </r>
  <r>
    <n v="5563"/>
    <s v="CA-2014-133263"/>
    <x v="3"/>
    <d v="2014-04-01T00:00:00"/>
    <d v="2014-04-03T00:00:00"/>
    <x v="0"/>
    <s v="JE-15610"/>
    <x v="531"/>
    <x v="1"/>
    <s v="United States"/>
    <s v="Atlanta"/>
    <x v="32"/>
    <n v="30318"/>
    <x v="0"/>
    <s v="TEC-CO-10001449"/>
    <x v="2"/>
    <s v="Copiers"/>
    <x v="303"/>
    <n v="2999.95"/>
    <n v="5"/>
    <n v="0"/>
    <n v="1439.9760000000001"/>
    <s v="Apr"/>
    <x v="4"/>
    <n v="0"/>
  </r>
  <r>
    <n v="5564"/>
    <s v="CA-2014-133263"/>
    <x v="3"/>
    <d v="2014-04-01T00:00:00"/>
    <d v="2014-04-03T00:00:00"/>
    <x v="0"/>
    <s v="JE-15610"/>
    <x v="531"/>
    <x v="1"/>
    <s v="United States"/>
    <s v="Atlanta"/>
    <x v="32"/>
    <n v="30318"/>
    <x v="0"/>
    <s v="OFF-BI-10000474"/>
    <x v="1"/>
    <s v="Binders"/>
    <x v="27"/>
    <n v="64.12"/>
    <n v="4"/>
    <n v="0"/>
    <n v="30.7776"/>
    <s v="Apr"/>
    <x v="4"/>
    <n v="0"/>
  </r>
  <r>
    <n v="5565"/>
    <s v="CA-2014-157966"/>
    <x v="3"/>
    <d v="2014-03-14T00:00:00"/>
    <d v="2014-03-14T00:00:00"/>
    <x v="3"/>
    <s v="SU-20665"/>
    <x v="711"/>
    <x v="2"/>
    <s v="United States"/>
    <s v="Chicago"/>
    <x v="10"/>
    <n v="60610"/>
    <x v="2"/>
    <s v="OFF-AR-10000799"/>
    <x v="1"/>
    <s v="Art"/>
    <x v="1493"/>
    <n v="19.456000000000003"/>
    <n v="4"/>
    <n v="0.2"/>
    <n v="2.188799999999997"/>
    <s v="Mar"/>
    <x v="42"/>
    <n v="1"/>
  </r>
  <r>
    <n v="5566"/>
    <s v="CA-2014-157966"/>
    <x v="3"/>
    <d v="2014-03-14T00:00:00"/>
    <d v="2014-03-14T00:00:00"/>
    <x v="3"/>
    <s v="SU-20665"/>
    <x v="711"/>
    <x v="2"/>
    <s v="United States"/>
    <s v="Chicago"/>
    <x v="10"/>
    <n v="60610"/>
    <x v="2"/>
    <s v="TEC-MA-10002109"/>
    <x v="2"/>
    <s v="Machines"/>
    <x v="1729"/>
    <n v="209.98599999999999"/>
    <n v="2"/>
    <n v="0.3"/>
    <n v="8.9993999999999801"/>
    <s v="Mar"/>
    <x v="42"/>
    <n v="0"/>
  </r>
  <r>
    <n v="5567"/>
    <s v="CA-2014-157966"/>
    <x v="3"/>
    <d v="2014-03-14T00:00:00"/>
    <d v="2014-03-14T00:00:00"/>
    <x v="3"/>
    <s v="SU-20665"/>
    <x v="711"/>
    <x v="2"/>
    <s v="United States"/>
    <s v="Chicago"/>
    <x v="10"/>
    <n v="60610"/>
    <x v="2"/>
    <s v="OFF-AR-10003338"/>
    <x v="1"/>
    <s v="Art"/>
    <x v="1430"/>
    <n v="29.760000000000005"/>
    <n v="5"/>
    <n v="0.2"/>
    <n v="1.8599999999999994"/>
    <s v="Mar"/>
    <x v="42"/>
    <n v="0"/>
  </r>
  <r>
    <n v="5568"/>
    <s v="CA-2014-157966"/>
    <x v="3"/>
    <d v="2014-03-14T00:00:00"/>
    <d v="2014-03-14T00:00:00"/>
    <x v="3"/>
    <s v="SU-20665"/>
    <x v="711"/>
    <x v="2"/>
    <s v="United States"/>
    <s v="Chicago"/>
    <x v="10"/>
    <n v="60610"/>
    <x v="2"/>
    <s v="FUR-CH-10003606"/>
    <x v="0"/>
    <s v="Chairs"/>
    <x v="1566"/>
    <n v="89.768000000000001"/>
    <n v="1"/>
    <n v="0.3"/>
    <n v="-2.5647999999999982"/>
    <s v="Mar"/>
    <x v="42"/>
    <n v="0"/>
  </r>
  <r>
    <n v="5569"/>
    <s v="CA-2014-157966"/>
    <x v="3"/>
    <d v="2014-03-14T00:00:00"/>
    <d v="2014-03-14T00:00:00"/>
    <x v="3"/>
    <s v="SU-20665"/>
    <x v="711"/>
    <x v="2"/>
    <s v="United States"/>
    <s v="Chicago"/>
    <x v="10"/>
    <n v="60610"/>
    <x v="2"/>
    <s v="TEC-CO-10001449"/>
    <x v="2"/>
    <s v="Copiers"/>
    <x v="303"/>
    <n v="959.98400000000004"/>
    <n v="2"/>
    <n v="0.2"/>
    <n v="335.99440000000004"/>
    <s v="Mar"/>
    <x v="42"/>
    <n v="0"/>
  </r>
  <r>
    <n v="5570"/>
    <s v="CA-2014-157966"/>
    <x v="3"/>
    <d v="2014-03-14T00:00:00"/>
    <d v="2014-03-14T00:00:00"/>
    <x v="3"/>
    <s v="SU-20665"/>
    <x v="711"/>
    <x v="2"/>
    <s v="United States"/>
    <s v="Chicago"/>
    <x v="10"/>
    <n v="60610"/>
    <x v="2"/>
    <s v="OFF-PA-10001934"/>
    <x v="1"/>
    <s v="Paper"/>
    <x v="543"/>
    <n v="15.552000000000003"/>
    <n v="3"/>
    <n v="0.2"/>
    <n v="5.6375999999999999"/>
    <s v="Mar"/>
    <x v="42"/>
    <n v="0"/>
  </r>
  <r>
    <n v="5571"/>
    <s v="CA-2014-157966"/>
    <x v="3"/>
    <d v="2014-03-14T00:00:00"/>
    <d v="2014-03-14T00:00:00"/>
    <x v="3"/>
    <s v="SU-20665"/>
    <x v="711"/>
    <x v="2"/>
    <s v="United States"/>
    <s v="Chicago"/>
    <x v="10"/>
    <n v="60610"/>
    <x v="2"/>
    <s v="TEC-PH-10001527"/>
    <x v="2"/>
    <s v="Phones"/>
    <x v="1276"/>
    <n v="34.360000000000007"/>
    <n v="1"/>
    <n v="0.2"/>
    <n v="-7.3015000000000025"/>
    <s v="Mar"/>
    <x v="42"/>
    <n v="0"/>
  </r>
  <r>
    <n v="5572"/>
    <s v="CA-2011-151162"/>
    <x v="2"/>
    <d v="2011-12-05T00:00:00"/>
    <d v="2011-12-09T00:00:00"/>
    <x v="1"/>
    <s v="EA-14035"/>
    <x v="105"/>
    <x v="1"/>
    <s v="United States"/>
    <s v="Columbus"/>
    <x v="24"/>
    <n v="43229"/>
    <x v="3"/>
    <s v="OFF-PA-10001033"/>
    <x v="1"/>
    <s v="Paper"/>
    <x v="1500"/>
    <n v="98.376000000000005"/>
    <n v="3"/>
    <n v="0.2"/>
    <n v="35.661300000000004"/>
    <s v="Dec"/>
    <x v="20"/>
    <n v="1"/>
  </r>
  <r>
    <n v="5573"/>
    <s v="CA-2011-151162"/>
    <x v="2"/>
    <d v="2011-12-05T00:00:00"/>
    <d v="2011-12-09T00:00:00"/>
    <x v="1"/>
    <s v="EA-14035"/>
    <x v="105"/>
    <x v="1"/>
    <s v="United States"/>
    <s v="Columbus"/>
    <x v="24"/>
    <n v="43229"/>
    <x v="3"/>
    <s v="OFF-BI-10003719"/>
    <x v="1"/>
    <s v="Binders"/>
    <x v="684"/>
    <n v="29.940000000000005"/>
    <n v="4"/>
    <n v="0.7"/>
    <n v="-23.952000000000005"/>
    <s v="Dec"/>
    <x v="20"/>
    <n v="0"/>
  </r>
  <r>
    <n v="5574"/>
    <s v="CA-2011-151162"/>
    <x v="2"/>
    <d v="2011-12-05T00:00:00"/>
    <d v="2011-12-09T00:00:00"/>
    <x v="1"/>
    <s v="EA-14035"/>
    <x v="105"/>
    <x v="1"/>
    <s v="United States"/>
    <s v="Columbus"/>
    <x v="24"/>
    <n v="43229"/>
    <x v="3"/>
    <s v="OFF-PA-10003036"/>
    <x v="1"/>
    <s v="Paper"/>
    <x v="1730"/>
    <n v="17.472000000000001"/>
    <n v="3"/>
    <n v="0.2"/>
    <n v="5.6783999999999981"/>
    <s v="Dec"/>
    <x v="20"/>
    <n v="0"/>
  </r>
  <r>
    <n v="5575"/>
    <s v="CA-2011-151162"/>
    <x v="2"/>
    <d v="2011-12-05T00:00:00"/>
    <d v="2011-12-09T00:00:00"/>
    <x v="1"/>
    <s v="EA-14035"/>
    <x v="105"/>
    <x v="1"/>
    <s v="United States"/>
    <s v="Columbus"/>
    <x v="24"/>
    <n v="43229"/>
    <x v="3"/>
    <s v="TEC-PH-10001870"/>
    <x v="2"/>
    <s v="Phones"/>
    <x v="1731"/>
    <n v="36.738"/>
    <n v="1"/>
    <n v="0.4"/>
    <n v="-9.1845000000000034"/>
    <s v="Dec"/>
    <x v="20"/>
    <n v="0"/>
  </r>
  <r>
    <n v="5576"/>
    <s v="CA-2011-151162"/>
    <x v="2"/>
    <d v="2011-12-05T00:00:00"/>
    <d v="2011-12-09T00:00:00"/>
    <x v="1"/>
    <s v="EA-14035"/>
    <x v="105"/>
    <x v="1"/>
    <s v="United States"/>
    <s v="Columbus"/>
    <x v="24"/>
    <n v="43229"/>
    <x v="3"/>
    <s v="TEC-PH-10001809"/>
    <x v="2"/>
    <s v="Phones"/>
    <x v="1164"/>
    <n v="179.93999999999997"/>
    <n v="2"/>
    <n v="0.4"/>
    <n v="-44.984999999999999"/>
    <s v="Dec"/>
    <x v="20"/>
    <n v="0"/>
  </r>
  <r>
    <n v="5577"/>
    <s v="CA-2013-136686"/>
    <x v="0"/>
    <d v="2013-12-13T00:00:00"/>
    <d v="2013-12-17T00:00:00"/>
    <x v="1"/>
    <s v="RF-19840"/>
    <x v="167"/>
    <x v="0"/>
    <s v="United States"/>
    <s v="Pasadena"/>
    <x v="1"/>
    <n v="91104"/>
    <x v="1"/>
    <s v="FUR-FU-10004864"/>
    <x v="0"/>
    <s v="Furnishings"/>
    <x v="436"/>
    <n v="383.64"/>
    <n v="6"/>
    <n v="0"/>
    <n v="122.76479999999999"/>
    <s v="Dec"/>
    <x v="5"/>
    <n v="1"/>
  </r>
  <r>
    <n v="5578"/>
    <s v="CA-2013-136686"/>
    <x v="0"/>
    <d v="2013-12-13T00:00:00"/>
    <d v="2013-12-17T00:00:00"/>
    <x v="1"/>
    <s v="RF-19840"/>
    <x v="167"/>
    <x v="0"/>
    <s v="United States"/>
    <s v="Pasadena"/>
    <x v="1"/>
    <n v="91104"/>
    <x v="1"/>
    <s v="OFF-AP-10002350"/>
    <x v="1"/>
    <s v="Appliances"/>
    <x v="545"/>
    <n v="56.519999999999996"/>
    <n v="3"/>
    <n v="0"/>
    <n v="15.8256"/>
    <s v="Dec"/>
    <x v="5"/>
    <n v="0"/>
  </r>
  <r>
    <n v="5579"/>
    <s v="CA-2014-137498"/>
    <x v="3"/>
    <d v="2014-09-10T00:00:00"/>
    <d v="2014-09-15T00:00:00"/>
    <x v="0"/>
    <s v="LC-17050"/>
    <x v="702"/>
    <x v="0"/>
    <s v="United States"/>
    <s v="Los Angeles"/>
    <x v="1"/>
    <n v="90004"/>
    <x v="1"/>
    <s v="OFF-AR-10003829"/>
    <x v="1"/>
    <s v="Art"/>
    <x v="934"/>
    <n v="6.56"/>
    <n v="2"/>
    <n v="0"/>
    <n v="1.9023999999999992"/>
    <s v="Sep"/>
    <x v="15"/>
    <n v="1"/>
  </r>
  <r>
    <n v="5580"/>
    <s v="CA-2014-137498"/>
    <x v="3"/>
    <d v="2014-09-10T00:00:00"/>
    <d v="2014-09-15T00:00:00"/>
    <x v="0"/>
    <s v="LC-17050"/>
    <x v="702"/>
    <x v="0"/>
    <s v="United States"/>
    <s v="Los Angeles"/>
    <x v="1"/>
    <n v="90004"/>
    <x v="1"/>
    <s v="FUR-CH-10003833"/>
    <x v="0"/>
    <s v="Chairs"/>
    <x v="1200"/>
    <n v="243.92"/>
    <n v="5"/>
    <n v="0.2"/>
    <n v="-15.245000000000005"/>
    <s v="Sep"/>
    <x v="15"/>
    <n v="0"/>
  </r>
  <r>
    <n v="5581"/>
    <s v="CA-2014-137498"/>
    <x v="3"/>
    <d v="2014-09-10T00:00:00"/>
    <d v="2014-09-15T00:00:00"/>
    <x v="0"/>
    <s v="LC-17050"/>
    <x v="702"/>
    <x v="0"/>
    <s v="United States"/>
    <s v="Los Angeles"/>
    <x v="1"/>
    <n v="90004"/>
    <x v="1"/>
    <s v="OFF-PA-10000143"/>
    <x v="1"/>
    <s v="Paper"/>
    <x v="1692"/>
    <n v="47.52"/>
    <n v="9"/>
    <n v="0"/>
    <n v="22.809600000000003"/>
    <s v="Sep"/>
    <x v="15"/>
    <n v="0"/>
  </r>
  <r>
    <n v="5582"/>
    <s v="CA-2014-163818"/>
    <x v="3"/>
    <d v="2014-10-05T00:00:00"/>
    <d v="2014-10-09T00:00:00"/>
    <x v="1"/>
    <s v="PS-18970"/>
    <x v="28"/>
    <x v="2"/>
    <s v="United States"/>
    <s v="Clinton"/>
    <x v="39"/>
    <n v="20735"/>
    <x v="3"/>
    <s v="FUR-FU-10000076"/>
    <x v="0"/>
    <s v="Furnishings"/>
    <x v="875"/>
    <n v="19.98"/>
    <n v="1"/>
    <n v="0"/>
    <n v="8.5914000000000019"/>
    <s v="Oct"/>
    <x v="13"/>
    <n v="1"/>
  </r>
  <r>
    <n v="5583"/>
    <s v="CA-2013-161158"/>
    <x v="0"/>
    <d v="2013-05-10T00:00:00"/>
    <d v="2013-05-14T00:00:00"/>
    <x v="1"/>
    <s v="PS-18970"/>
    <x v="28"/>
    <x v="2"/>
    <s v="United States"/>
    <s v="New York City"/>
    <x v="15"/>
    <n v="10024"/>
    <x v="3"/>
    <s v="OFF-AR-10000462"/>
    <x v="1"/>
    <s v="Art"/>
    <x v="885"/>
    <n v="8"/>
    <n v="5"/>
    <n v="0"/>
    <n v="3.4400000000000008"/>
    <s v="May"/>
    <x v="35"/>
    <n v="1"/>
  </r>
  <r>
    <n v="5584"/>
    <s v="CA-2011-116673"/>
    <x v="2"/>
    <d v="2011-12-15T00:00:00"/>
    <d v="2011-12-19T00:00:00"/>
    <x v="0"/>
    <s v="JO-15280"/>
    <x v="123"/>
    <x v="0"/>
    <s v="United States"/>
    <s v="San Diego"/>
    <x v="1"/>
    <n v="92037"/>
    <x v="1"/>
    <s v="FUR-FU-10003829"/>
    <x v="0"/>
    <s v="Furnishings"/>
    <x v="1369"/>
    <n v="6.16"/>
    <n v="2"/>
    <n v="0"/>
    <n v="1.9711999999999996"/>
    <s v="Dec"/>
    <x v="20"/>
    <n v="1"/>
  </r>
  <r>
    <n v="5585"/>
    <s v="CA-2014-105333"/>
    <x v="3"/>
    <d v="2014-12-01T00:00:00"/>
    <d v="2014-12-05T00:00:00"/>
    <x v="1"/>
    <s v="VP-21730"/>
    <x v="163"/>
    <x v="2"/>
    <s v="United States"/>
    <s v="New York City"/>
    <x v="15"/>
    <n v="10011"/>
    <x v="3"/>
    <s v="OFF-ST-10002182"/>
    <x v="1"/>
    <s v="Storage"/>
    <x v="1732"/>
    <n v="83.56"/>
    <n v="4"/>
    <n v="0"/>
    <n v="1.6711999999999989"/>
    <s v="Dec"/>
    <x v="22"/>
    <n v="1"/>
  </r>
  <r>
    <n v="5586"/>
    <s v="CA-2014-105333"/>
    <x v="3"/>
    <d v="2014-12-01T00:00:00"/>
    <d v="2014-12-05T00:00:00"/>
    <x v="1"/>
    <s v="VP-21730"/>
    <x v="163"/>
    <x v="2"/>
    <s v="United States"/>
    <s v="New York City"/>
    <x v="15"/>
    <n v="10011"/>
    <x v="3"/>
    <s v="TEC-PH-10001468"/>
    <x v="2"/>
    <s v="Phones"/>
    <x v="1733"/>
    <n v="546.06000000000006"/>
    <n v="3"/>
    <n v="0"/>
    <n v="163.81799999999998"/>
    <s v="Dec"/>
    <x v="22"/>
    <n v="0"/>
  </r>
  <r>
    <n v="5587"/>
    <s v="CA-2014-105333"/>
    <x v="3"/>
    <d v="2014-12-01T00:00:00"/>
    <d v="2014-12-05T00:00:00"/>
    <x v="1"/>
    <s v="VP-21730"/>
    <x v="163"/>
    <x v="2"/>
    <s v="United States"/>
    <s v="New York City"/>
    <x v="15"/>
    <n v="10011"/>
    <x v="3"/>
    <s v="OFF-ST-10001809"/>
    <x v="1"/>
    <s v="Storage"/>
    <x v="430"/>
    <n v="269.49"/>
    <n v="3"/>
    <n v="0"/>
    <n v="5.3897999999999939"/>
    <s v="Dec"/>
    <x v="22"/>
    <n v="0"/>
  </r>
  <r>
    <n v="5588"/>
    <s v="CA-2012-149993"/>
    <x v="1"/>
    <d v="2012-03-19T00:00:00"/>
    <d v="2012-03-20T00:00:00"/>
    <x v="2"/>
    <s v="GA-14725"/>
    <x v="315"/>
    <x v="0"/>
    <s v="United States"/>
    <s v="Lancaster"/>
    <x v="1"/>
    <n v="93534"/>
    <x v="1"/>
    <s v="OFF-FA-10001561"/>
    <x v="1"/>
    <s v="Fasteners"/>
    <x v="831"/>
    <n v="10.9"/>
    <n v="5"/>
    <n v="0"/>
    <n v="3.5970000000000004"/>
    <s v="Mar"/>
    <x v="29"/>
    <n v="1"/>
  </r>
  <r>
    <n v="5589"/>
    <s v="CA-2011-168158"/>
    <x v="2"/>
    <d v="2011-07-19T00:00:00"/>
    <d v="2011-07-24T00:00:00"/>
    <x v="1"/>
    <s v="EM-14140"/>
    <x v="670"/>
    <x v="2"/>
    <s v="United States"/>
    <s v="Great Falls"/>
    <x v="37"/>
    <n v="59405"/>
    <x v="1"/>
    <s v="OFF-BI-10001759"/>
    <x v="1"/>
    <s v="Binders"/>
    <x v="725"/>
    <n v="6.0960000000000001"/>
    <n v="2"/>
    <n v="0.2"/>
    <n v="2.2098"/>
    <s v="Jul"/>
    <x v="39"/>
    <n v="1"/>
  </r>
  <r>
    <n v="5590"/>
    <s v="CA-2013-115224"/>
    <x v="0"/>
    <d v="2013-12-09T00:00:00"/>
    <d v="2013-12-12T00:00:00"/>
    <x v="0"/>
    <s v="DB-13615"/>
    <x v="140"/>
    <x v="0"/>
    <s v="United States"/>
    <s v="San Francisco"/>
    <x v="1"/>
    <n v="94110"/>
    <x v="1"/>
    <s v="OFF-ST-10000615"/>
    <x v="1"/>
    <s v="Storage"/>
    <x v="75"/>
    <n v="34.049999999999997"/>
    <n v="3"/>
    <n v="0"/>
    <n v="9.5340000000000025"/>
    <s v="Dec"/>
    <x v="5"/>
    <n v="1"/>
  </r>
  <r>
    <n v="5591"/>
    <s v="CA-2013-115224"/>
    <x v="0"/>
    <d v="2013-12-09T00:00:00"/>
    <d v="2013-12-12T00:00:00"/>
    <x v="0"/>
    <s v="DB-13615"/>
    <x v="140"/>
    <x v="0"/>
    <s v="United States"/>
    <s v="San Francisco"/>
    <x v="1"/>
    <n v="94110"/>
    <x v="1"/>
    <s v="OFF-ST-10003816"/>
    <x v="1"/>
    <s v="Storage"/>
    <x v="710"/>
    <n v="352.38"/>
    <n v="2"/>
    <n v="0"/>
    <n v="81.047399999999982"/>
    <s v="Dec"/>
    <x v="5"/>
    <n v="0"/>
  </r>
  <r>
    <n v="5592"/>
    <s v="CA-2011-164742"/>
    <x v="2"/>
    <d v="2011-10-13T00:00:00"/>
    <d v="2011-10-18T00:00:00"/>
    <x v="0"/>
    <s v="ML-17395"/>
    <x v="504"/>
    <x v="1"/>
    <s v="United States"/>
    <s v="Lakewood"/>
    <x v="30"/>
    <n v="8701"/>
    <x v="3"/>
    <s v="FUR-CH-10002880"/>
    <x v="0"/>
    <s v="Chairs"/>
    <x v="801"/>
    <n v="245.98"/>
    <n v="2"/>
    <n v="0"/>
    <n v="27.057799999999986"/>
    <s v="Oct"/>
    <x v="18"/>
    <n v="1"/>
  </r>
  <r>
    <n v="5593"/>
    <s v="CA-2011-164742"/>
    <x v="2"/>
    <d v="2011-10-13T00:00:00"/>
    <d v="2011-10-18T00:00:00"/>
    <x v="0"/>
    <s v="ML-17395"/>
    <x v="504"/>
    <x v="1"/>
    <s v="United States"/>
    <s v="Lakewood"/>
    <x v="30"/>
    <n v="8701"/>
    <x v="3"/>
    <s v="OFF-BI-10004738"/>
    <x v="1"/>
    <s v="Binders"/>
    <x v="92"/>
    <n v="18.940000000000001"/>
    <n v="1"/>
    <n v="0"/>
    <n v="9.4700000000000006"/>
    <s v="Oct"/>
    <x v="18"/>
    <n v="0"/>
  </r>
  <r>
    <n v="5594"/>
    <s v="US-2014-108014"/>
    <x v="3"/>
    <d v="2014-11-20T00:00:00"/>
    <d v="2014-11-26T00:00:00"/>
    <x v="1"/>
    <s v="JH-15430"/>
    <x v="371"/>
    <x v="0"/>
    <s v="United States"/>
    <s v="Cleveland"/>
    <x v="24"/>
    <n v="44105"/>
    <x v="3"/>
    <s v="OFF-BI-10003984"/>
    <x v="1"/>
    <s v="Binders"/>
    <x v="690"/>
    <n v="59.913000000000011"/>
    <n v="7"/>
    <n v="0.7"/>
    <n v="-45.933299999999988"/>
    <s v="Nov"/>
    <x v="23"/>
    <n v="1"/>
  </r>
  <r>
    <n v="5595"/>
    <s v="CA-2014-160325"/>
    <x v="3"/>
    <d v="2014-09-25T00:00:00"/>
    <d v="2014-09-25T00:00:00"/>
    <x v="3"/>
    <s v="BP-11095"/>
    <x v="162"/>
    <x v="1"/>
    <s v="United States"/>
    <s v="Lawrence"/>
    <x v="31"/>
    <n v="1841"/>
    <x v="3"/>
    <s v="TEC-PH-10000984"/>
    <x v="2"/>
    <s v="Phones"/>
    <x v="465"/>
    <n v="391.98"/>
    <n v="2"/>
    <n v="0"/>
    <n v="109.75440000000003"/>
    <s v="Sep"/>
    <x v="15"/>
    <n v="1"/>
  </r>
  <r>
    <n v="5596"/>
    <s v="CA-2014-160325"/>
    <x v="3"/>
    <d v="2014-09-25T00:00:00"/>
    <d v="2014-09-25T00:00:00"/>
    <x v="3"/>
    <s v="BP-11095"/>
    <x v="162"/>
    <x v="1"/>
    <s v="United States"/>
    <s v="Lawrence"/>
    <x v="31"/>
    <n v="1841"/>
    <x v="3"/>
    <s v="TEC-PH-10001944"/>
    <x v="2"/>
    <s v="Phones"/>
    <x v="1262"/>
    <n v="437.84999999999997"/>
    <n v="3"/>
    <n v="0"/>
    <n v="131.35499999999996"/>
    <s v="Sep"/>
    <x v="15"/>
    <n v="0"/>
  </r>
  <r>
    <n v="5597"/>
    <s v="CA-2012-159779"/>
    <x v="1"/>
    <d v="2012-09-25T00:00:00"/>
    <d v="2012-09-29T00:00:00"/>
    <x v="1"/>
    <s v="SB-20185"/>
    <x v="766"/>
    <x v="0"/>
    <s v="United States"/>
    <s v="Concord"/>
    <x v="38"/>
    <n v="3301"/>
    <x v="3"/>
    <s v="OFF-BI-10002735"/>
    <x v="1"/>
    <s v="Binders"/>
    <x v="141"/>
    <n v="68.62"/>
    <n v="2"/>
    <n v="0"/>
    <n v="32.251400000000004"/>
    <s v="Sep"/>
    <x v="11"/>
    <n v="1"/>
  </r>
  <r>
    <n v="5598"/>
    <s v="CA-2014-151176"/>
    <x v="3"/>
    <d v="2014-02-14T00:00:00"/>
    <d v="2014-02-21T00:00:00"/>
    <x v="1"/>
    <s v="SV-20785"/>
    <x v="647"/>
    <x v="0"/>
    <s v="United States"/>
    <s v="Baltimore"/>
    <x v="39"/>
    <n v="21215"/>
    <x v="3"/>
    <s v="OFF-SU-10001165"/>
    <x v="1"/>
    <s v="Supplies"/>
    <x v="1039"/>
    <n v="25.02"/>
    <n v="3"/>
    <n v="0"/>
    <n v="6.5052000000000003"/>
    <s v="Feb"/>
    <x v="31"/>
    <n v="1"/>
  </r>
  <r>
    <n v="5599"/>
    <s v="CA-2014-151176"/>
    <x v="3"/>
    <d v="2014-02-14T00:00:00"/>
    <d v="2014-02-21T00:00:00"/>
    <x v="1"/>
    <s v="SV-20785"/>
    <x v="647"/>
    <x v="0"/>
    <s v="United States"/>
    <s v="Baltimore"/>
    <x v="39"/>
    <n v="21215"/>
    <x v="3"/>
    <s v="OFF-AR-10000614"/>
    <x v="1"/>
    <s v="Art"/>
    <x v="1722"/>
    <n v="10.709999999999999"/>
    <n v="3"/>
    <n v="0"/>
    <n v="2.7845999999999997"/>
    <s v="Feb"/>
    <x v="31"/>
    <n v="0"/>
  </r>
  <r>
    <n v="5600"/>
    <s v="CA-2011-108903"/>
    <x v="2"/>
    <d v="2011-10-03T00:00:00"/>
    <d v="2011-10-03T00:00:00"/>
    <x v="3"/>
    <s v="DO-13435"/>
    <x v="157"/>
    <x v="0"/>
    <s v="United States"/>
    <s v="Columbus"/>
    <x v="24"/>
    <n v="43229"/>
    <x v="3"/>
    <s v="OFF-AR-10004010"/>
    <x v="1"/>
    <s v="Art"/>
    <x v="1734"/>
    <n v="55.984000000000009"/>
    <n v="2"/>
    <n v="0.2"/>
    <n v="4.1987999999999985"/>
    <s v="Oct"/>
    <x v="18"/>
    <n v="1"/>
  </r>
  <r>
    <n v="5601"/>
    <s v="CA-2011-108903"/>
    <x v="2"/>
    <d v="2011-10-03T00:00:00"/>
    <d v="2011-10-03T00:00:00"/>
    <x v="3"/>
    <s v="DO-13435"/>
    <x v="157"/>
    <x v="0"/>
    <s v="United States"/>
    <s v="Columbus"/>
    <x v="24"/>
    <n v="43229"/>
    <x v="3"/>
    <s v="OFF-EN-10004030"/>
    <x v="1"/>
    <s v="Envelopes"/>
    <x v="135"/>
    <n v="14.480000000000002"/>
    <n v="5"/>
    <n v="0.2"/>
    <n v="4.8869999999999987"/>
    <s v="Oct"/>
    <x v="18"/>
    <n v="0"/>
  </r>
  <r>
    <n v="5602"/>
    <s v="CA-2011-108903"/>
    <x v="2"/>
    <d v="2011-10-03T00:00:00"/>
    <d v="2011-10-03T00:00:00"/>
    <x v="3"/>
    <s v="DO-13435"/>
    <x v="157"/>
    <x v="0"/>
    <s v="United States"/>
    <s v="Columbus"/>
    <x v="24"/>
    <n v="43229"/>
    <x v="3"/>
    <s v="TEC-AC-10003023"/>
    <x v="2"/>
    <s v="Accessories"/>
    <x v="1070"/>
    <n v="142.488"/>
    <n v="3"/>
    <n v="0.2"/>
    <n v="-3.5622000000000043"/>
    <s v="Oct"/>
    <x v="18"/>
    <n v="0"/>
  </r>
  <r>
    <n v="5603"/>
    <s v="CA-2013-117919"/>
    <x v="0"/>
    <d v="2013-08-28T00:00:00"/>
    <d v="2013-08-30T00:00:00"/>
    <x v="0"/>
    <s v="TB-21355"/>
    <x v="422"/>
    <x v="1"/>
    <s v="United States"/>
    <s v="Houston"/>
    <x v="5"/>
    <n v="77041"/>
    <x v="2"/>
    <s v="OFF-ST-10003572"/>
    <x v="1"/>
    <s v="Storage"/>
    <x v="1735"/>
    <n v="14.16"/>
    <n v="1"/>
    <n v="0.2"/>
    <n v="1.0620000000000003"/>
    <s v="Aug"/>
    <x v="28"/>
    <n v="1"/>
  </r>
  <r>
    <n v="5604"/>
    <s v="CA-2013-117919"/>
    <x v="0"/>
    <d v="2013-08-28T00:00:00"/>
    <d v="2013-08-30T00:00:00"/>
    <x v="0"/>
    <s v="TB-21355"/>
    <x v="422"/>
    <x v="1"/>
    <s v="United States"/>
    <s v="Houston"/>
    <x v="5"/>
    <n v="77041"/>
    <x v="2"/>
    <s v="OFF-PA-10004353"/>
    <x v="1"/>
    <s v="Paper"/>
    <x v="1652"/>
    <n v="79.920000000000016"/>
    <n v="5"/>
    <n v="0.2"/>
    <n v="27.972000000000001"/>
    <s v="Aug"/>
    <x v="28"/>
    <n v="0"/>
  </r>
  <r>
    <n v="5605"/>
    <s v="CA-2012-142475"/>
    <x v="1"/>
    <d v="2012-12-03T00:00:00"/>
    <d v="2012-12-07T00:00:00"/>
    <x v="1"/>
    <s v="BS-11380"/>
    <x v="510"/>
    <x v="1"/>
    <s v="United States"/>
    <s v="New York City"/>
    <x v="15"/>
    <n v="10011"/>
    <x v="3"/>
    <s v="OFF-BI-10003718"/>
    <x v="1"/>
    <s v="Binders"/>
    <x v="1660"/>
    <n v="590.35199999999998"/>
    <n v="6"/>
    <n v="0.2"/>
    <n v="206.62319999999997"/>
    <s v="Dec"/>
    <x v="14"/>
    <n v="1"/>
  </r>
  <r>
    <n v="5606"/>
    <s v="CA-2013-134516"/>
    <x v="0"/>
    <d v="2013-09-21T00:00:00"/>
    <d v="2013-09-26T00:00:00"/>
    <x v="1"/>
    <s v="FM-14215"/>
    <x v="524"/>
    <x v="1"/>
    <s v="United States"/>
    <s v="Greensboro"/>
    <x v="3"/>
    <n v="27405"/>
    <x v="0"/>
    <s v="FUR-FU-10001546"/>
    <x v="0"/>
    <s v="Furnishings"/>
    <x v="1423"/>
    <n v="17.088000000000001"/>
    <n v="2"/>
    <n v="0.2"/>
    <n v="1.0679999999999996"/>
    <s v="Sep"/>
    <x v="21"/>
    <n v="1"/>
  </r>
  <r>
    <n v="5607"/>
    <s v="CA-2013-134516"/>
    <x v="0"/>
    <d v="2013-09-21T00:00:00"/>
    <d v="2013-09-26T00:00:00"/>
    <x v="1"/>
    <s v="FM-14215"/>
    <x v="524"/>
    <x v="1"/>
    <s v="United States"/>
    <s v="Greensboro"/>
    <x v="3"/>
    <n v="27405"/>
    <x v="0"/>
    <s v="FUR-CH-10002880"/>
    <x v="0"/>
    <s v="Chairs"/>
    <x v="801"/>
    <n v="98.391999999999996"/>
    <n v="1"/>
    <n v="0.2"/>
    <n v="-11.069100000000006"/>
    <s v="Sep"/>
    <x v="21"/>
    <n v="0"/>
  </r>
  <r>
    <n v="5608"/>
    <s v="CA-2014-105193"/>
    <x v="3"/>
    <d v="2014-03-26T00:00:00"/>
    <d v="2014-04-01T00:00:00"/>
    <x v="1"/>
    <s v="JL-15835"/>
    <x v="252"/>
    <x v="0"/>
    <s v="United States"/>
    <s v="New York City"/>
    <x v="15"/>
    <n v="10024"/>
    <x v="3"/>
    <s v="OFF-AR-10001547"/>
    <x v="1"/>
    <s v="Art"/>
    <x v="147"/>
    <n v="11.05"/>
    <n v="5"/>
    <n v="0"/>
    <n v="2.9835000000000003"/>
    <s v="Mar"/>
    <x v="42"/>
    <n v="1"/>
  </r>
  <r>
    <n v="5609"/>
    <s v="CA-2012-168634"/>
    <x v="1"/>
    <d v="2012-12-06T00:00:00"/>
    <d v="2012-12-11T00:00:00"/>
    <x v="1"/>
    <s v="AF-10870"/>
    <x v="578"/>
    <x v="0"/>
    <s v="United States"/>
    <s v="San Francisco"/>
    <x v="1"/>
    <n v="94109"/>
    <x v="1"/>
    <s v="OFF-AP-10001626"/>
    <x v="1"/>
    <s v="Appliances"/>
    <x v="1016"/>
    <n v="7.78"/>
    <n v="2"/>
    <n v="0"/>
    <n v="2.0228000000000002"/>
    <s v="Dec"/>
    <x v="14"/>
    <n v="1"/>
  </r>
  <r>
    <n v="5610"/>
    <s v="CA-2014-117198"/>
    <x v="3"/>
    <d v="2014-09-01T00:00:00"/>
    <d v="2014-09-06T00:00:00"/>
    <x v="1"/>
    <s v="BG-11035"/>
    <x v="767"/>
    <x v="0"/>
    <s v="United States"/>
    <s v="Monroe"/>
    <x v="28"/>
    <n v="71203"/>
    <x v="0"/>
    <s v="TEC-AC-10003033"/>
    <x v="2"/>
    <s v="Accessories"/>
    <x v="756"/>
    <n v="659.9"/>
    <n v="2"/>
    <n v="0"/>
    <n v="217.76699999999994"/>
    <s v="Sep"/>
    <x v="15"/>
    <n v="1"/>
  </r>
  <r>
    <n v="5611"/>
    <s v="CA-2012-145828"/>
    <x v="1"/>
    <d v="2012-10-05T00:00:00"/>
    <d v="2012-10-07T00:00:00"/>
    <x v="2"/>
    <s v="MB-17305"/>
    <x v="93"/>
    <x v="0"/>
    <s v="United States"/>
    <s v="Cincinnati"/>
    <x v="24"/>
    <n v="45231"/>
    <x v="3"/>
    <s v="TEC-AC-10002323"/>
    <x v="2"/>
    <s v="Accessories"/>
    <x v="175"/>
    <n v="53.040000000000006"/>
    <n v="3"/>
    <n v="0.2"/>
    <n v="-4.6409999999999982"/>
    <s v="Oct"/>
    <x v="2"/>
    <n v="1"/>
  </r>
  <r>
    <n v="5612"/>
    <s v="CA-2014-121027"/>
    <x v="3"/>
    <d v="2014-08-19T00:00:00"/>
    <d v="2014-08-23T00:00:00"/>
    <x v="1"/>
    <s v="HW-14935"/>
    <x v="304"/>
    <x v="1"/>
    <s v="United States"/>
    <s v="Seattle"/>
    <x v="4"/>
    <n v="98105"/>
    <x v="1"/>
    <s v="TEC-AC-10002049"/>
    <x v="2"/>
    <s v="Accessories"/>
    <x v="1053"/>
    <n v="843.9"/>
    <n v="2"/>
    <n v="0"/>
    <n v="371.31600000000003"/>
    <s v="Aug"/>
    <x v="43"/>
    <n v="1"/>
  </r>
  <r>
    <n v="5613"/>
    <s v="CA-2014-121027"/>
    <x v="3"/>
    <d v="2014-08-19T00:00:00"/>
    <d v="2014-08-23T00:00:00"/>
    <x v="1"/>
    <s v="HW-14935"/>
    <x v="304"/>
    <x v="1"/>
    <s v="United States"/>
    <s v="Seattle"/>
    <x v="4"/>
    <n v="98105"/>
    <x v="1"/>
    <s v="TEC-AC-10002253"/>
    <x v="2"/>
    <s v="Accessories"/>
    <x v="572"/>
    <n v="1496.16"/>
    <n v="9"/>
    <n v="0"/>
    <n v="224.42400000000006"/>
    <s v="Aug"/>
    <x v="43"/>
    <n v="0"/>
  </r>
  <r>
    <n v="5614"/>
    <s v="CA-2013-147431"/>
    <x v="0"/>
    <d v="2013-02-02T00:00:00"/>
    <d v="2013-02-07T00:00:00"/>
    <x v="1"/>
    <s v="AB-10105"/>
    <x v="455"/>
    <x v="0"/>
    <s v="United States"/>
    <s v="New York City"/>
    <x v="15"/>
    <n v="10011"/>
    <x v="3"/>
    <s v="OFF-ST-10003994"/>
    <x v="1"/>
    <s v="Storage"/>
    <x v="1736"/>
    <n v="117.96"/>
    <n v="2"/>
    <n v="0"/>
    <n v="5.8979999999999961"/>
    <s v="Feb"/>
    <x v="47"/>
    <n v="1"/>
  </r>
  <r>
    <n v="5615"/>
    <s v="CA-2013-158001"/>
    <x v="0"/>
    <d v="2013-08-24T00:00:00"/>
    <d v="2013-08-28T00:00:00"/>
    <x v="1"/>
    <s v="JP-15460"/>
    <x v="687"/>
    <x v="1"/>
    <s v="United States"/>
    <s v="New York City"/>
    <x v="15"/>
    <n v="10035"/>
    <x v="3"/>
    <s v="OFF-AR-10002399"/>
    <x v="1"/>
    <s v="Art"/>
    <x v="316"/>
    <n v="21.299999999999997"/>
    <n v="5"/>
    <n v="0"/>
    <n v="8.7330000000000005"/>
    <s v="Aug"/>
    <x v="28"/>
    <n v="1"/>
  </r>
  <r>
    <n v="5616"/>
    <s v="CA-2013-158001"/>
    <x v="0"/>
    <d v="2013-08-24T00:00:00"/>
    <d v="2013-08-28T00:00:00"/>
    <x v="1"/>
    <s v="JP-15460"/>
    <x v="687"/>
    <x v="1"/>
    <s v="United States"/>
    <s v="New York City"/>
    <x v="15"/>
    <n v="10035"/>
    <x v="3"/>
    <s v="OFF-AP-10002118"/>
    <x v="1"/>
    <s v="Appliances"/>
    <x v="77"/>
    <n v="1040.8"/>
    <n v="5"/>
    <n v="0"/>
    <n v="281.01600000000008"/>
    <s v="Aug"/>
    <x v="28"/>
    <n v="0"/>
  </r>
  <r>
    <n v="5617"/>
    <s v="CA-2013-158001"/>
    <x v="0"/>
    <d v="2013-08-24T00:00:00"/>
    <d v="2013-08-28T00:00:00"/>
    <x v="1"/>
    <s v="JP-15460"/>
    <x v="687"/>
    <x v="1"/>
    <s v="United States"/>
    <s v="New York City"/>
    <x v="15"/>
    <n v="10035"/>
    <x v="3"/>
    <s v="OFF-AR-10001954"/>
    <x v="1"/>
    <s v="Art"/>
    <x v="558"/>
    <n v="29.339999999999996"/>
    <n v="6"/>
    <n v="0"/>
    <n v="7.9218000000000002"/>
    <s v="Aug"/>
    <x v="28"/>
    <n v="0"/>
  </r>
  <r>
    <n v="5618"/>
    <s v="CA-2014-125745"/>
    <x v="3"/>
    <d v="2014-07-01T00:00:00"/>
    <d v="2014-07-05T00:00:00"/>
    <x v="1"/>
    <s v="DV-13045"/>
    <x v="1"/>
    <x v="1"/>
    <s v="United States"/>
    <s v="Memphis"/>
    <x v="18"/>
    <n v="38109"/>
    <x v="0"/>
    <s v="FUR-FU-10001591"/>
    <x v="0"/>
    <s v="Furnishings"/>
    <x v="1101"/>
    <n v="19.52"/>
    <n v="2"/>
    <n v="0.2"/>
    <n v="5.3680000000000012"/>
    <s v="Jul"/>
    <x v="10"/>
    <n v="1"/>
  </r>
  <r>
    <n v="5619"/>
    <s v="CA-2012-101154"/>
    <x v="1"/>
    <d v="2012-09-18T00:00:00"/>
    <d v="2012-09-21T00:00:00"/>
    <x v="2"/>
    <s v="CM-12190"/>
    <x v="496"/>
    <x v="0"/>
    <s v="United States"/>
    <s v="San Diego"/>
    <x v="1"/>
    <n v="92105"/>
    <x v="1"/>
    <s v="OFF-ST-10004186"/>
    <x v="1"/>
    <s v="Storage"/>
    <x v="16"/>
    <n v="443.92"/>
    <n v="4"/>
    <n v="0"/>
    <n v="8.8783999999999992"/>
    <s v="Sep"/>
    <x v="11"/>
    <n v="1"/>
  </r>
  <r>
    <n v="5620"/>
    <s v="US-2013-124163"/>
    <x v="0"/>
    <d v="2013-09-26T00:00:00"/>
    <d v="2013-10-01T00:00:00"/>
    <x v="1"/>
    <s v="SC-20695"/>
    <x v="281"/>
    <x v="1"/>
    <s v="United States"/>
    <s v="La Crosse"/>
    <x v="6"/>
    <n v="54601"/>
    <x v="2"/>
    <s v="TEC-AC-10001908"/>
    <x v="2"/>
    <s v="Accessories"/>
    <x v="292"/>
    <n v="499.95"/>
    <n v="5"/>
    <n v="0"/>
    <n v="174.98249999999999"/>
    <s v="Sep"/>
    <x v="21"/>
    <n v="1"/>
  </r>
  <r>
    <n v="5621"/>
    <s v="US-2013-124163"/>
    <x v="0"/>
    <d v="2013-09-26T00:00:00"/>
    <d v="2013-10-01T00:00:00"/>
    <x v="1"/>
    <s v="SC-20695"/>
    <x v="281"/>
    <x v="1"/>
    <s v="United States"/>
    <s v="La Crosse"/>
    <x v="6"/>
    <n v="54601"/>
    <x v="2"/>
    <s v="OFF-AR-10000817"/>
    <x v="1"/>
    <s v="Art"/>
    <x v="1255"/>
    <n v="3.04"/>
    <n v="1"/>
    <n v="0"/>
    <n v="1.0335999999999999"/>
    <s v="Sep"/>
    <x v="21"/>
    <n v="0"/>
  </r>
  <r>
    <n v="5622"/>
    <s v="US-2013-124163"/>
    <x v="0"/>
    <d v="2013-09-26T00:00:00"/>
    <d v="2013-10-01T00:00:00"/>
    <x v="1"/>
    <s v="SC-20695"/>
    <x v="281"/>
    <x v="1"/>
    <s v="United States"/>
    <s v="La Crosse"/>
    <x v="6"/>
    <n v="54601"/>
    <x v="2"/>
    <s v="FUR-CH-10004218"/>
    <x v="0"/>
    <s v="Chairs"/>
    <x v="38"/>
    <n v="201.96"/>
    <n v="2"/>
    <n v="0"/>
    <n v="50.490000000000009"/>
    <s v="Sep"/>
    <x v="21"/>
    <n v="0"/>
  </r>
  <r>
    <n v="5623"/>
    <s v="US-2013-124163"/>
    <x v="0"/>
    <d v="2013-09-26T00:00:00"/>
    <d v="2013-10-01T00:00:00"/>
    <x v="1"/>
    <s v="SC-20695"/>
    <x v="281"/>
    <x v="1"/>
    <s v="United States"/>
    <s v="La Crosse"/>
    <x v="6"/>
    <n v="54601"/>
    <x v="2"/>
    <s v="FUR-FU-10000755"/>
    <x v="0"/>
    <s v="Furnishings"/>
    <x v="1443"/>
    <n v="68.64"/>
    <n v="11"/>
    <n v="0"/>
    <n v="17.160000000000004"/>
    <s v="Sep"/>
    <x v="21"/>
    <n v="0"/>
  </r>
  <r>
    <n v="5624"/>
    <s v="CA-2013-121748"/>
    <x v="0"/>
    <d v="2013-10-25T00:00:00"/>
    <d v="2013-10-29T00:00:00"/>
    <x v="0"/>
    <s v="VW-21775"/>
    <x v="100"/>
    <x v="1"/>
    <s v="United States"/>
    <s v="Los Angeles"/>
    <x v="1"/>
    <n v="90032"/>
    <x v="1"/>
    <s v="TEC-AC-10003063"/>
    <x v="2"/>
    <s v="Accessories"/>
    <x v="1052"/>
    <n v="100"/>
    <n v="4"/>
    <n v="0"/>
    <n v="21"/>
    <s v="Oct"/>
    <x v="32"/>
    <n v="1"/>
  </r>
  <r>
    <n v="5625"/>
    <s v="CA-2013-121748"/>
    <x v="0"/>
    <d v="2013-10-25T00:00:00"/>
    <d v="2013-10-29T00:00:00"/>
    <x v="0"/>
    <s v="VW-21775"/>
    <x v="100"/>
    <x v="1"/>
    <s v="United States"/>
    <s v="Los Angeles"/>
    <x v="1"/>
    <n v="90032"/>
    <x v="1"/>
    <s v="TEC-AC-10002637"/>
    <x v="2"/>
    <s v="Accessories"/>
    <x v="1308"/>
    <n v="359.98"/>
    <n v="2"/>
    <n v="0"/>
    <n v="21.598799999999983"/>
    <s v="Oct"/>
    <x v="32"/>
    <n v="0"/>
  </r>
  <r>
    <n v="5626"/>
    <s v="CA-2011-126683"/>
    <x v="2"/>
    <d v="2011-09-29T00:00:00"/>
    <d v="2011-10-01T00:00:00"/>
    <x v="0"/>
    <s v="PP-18955"/>
    <x v="452"/>
    <x v="2"/>
    <s v="United States"/>
    <s v="Seattle"/>
    <x v="4"/>
    <n v="98115"/>
    <x v="1"/>
    <s v="FUR-FU-10001706"/>
    <x v="0"/>
    <s v="Furnishings"/>
    <x v="50"/>
    <n v="6.16"/>
    <n v="2"/>
    <n v="0"/>
    <n v="2.9567999999999999"/>
    <s v="Sep"/>
    <x v="30"/>
    <n v="1"/>
  </r>
  <r>
    <n v="5627"/>
    <s v="CA-2011-126683"/>
    <x v="2"/>
    <d v="2011-09-29T00:00:00"/>
    <d v="2011-10-01T00:00:00"/>
    <x v="0"/>
    <s v="PP-18955"/>
    <x v="452"/>
    <x v="2"/>
    <s v="United States"/>
    <s v="Seattle"/>
    <x v="4"/>
    <n v="98115"/>
    <x v="1"/>
    <s v="FUR-TA-10002958"/>
    <x v="0"/>
    <s v="Tables"/>
    <x v="956"/>
    <n v="2348.8200000000002"/>
    <n v="9"/>
    <n v="0"/>
    <n v="399.29939999999976"/>
    <s v="Sep"/>
    <x v="30"/>
    <n v="0"/>
  </r>
  <r>
    <n v="5628"/>
    <s v="CA-2014-148810"/>
    <x v="3"/>
    <d v="2014-06-27T00:00:00"/>
    <d v="2014-07-02T00:00:00"/>
    <x v="1"/>
    <s v="DR-12880"/>
    <x v="112"/>
    <x v="1"/>
    <s v="United States"/>
    <s v="Miami"/>
    <x v="2"/>
    <n v="33180"/>
    <x v="0"/>
    <s v="OFF-LA-10004689"/>
    <x v="1"/>
    <s v="Labels"/>
    <x v="261"/>
    <n v="13.872000000000002"/>
    <n v="6"/>
    <n v="0.2"/>
    <n v="4.6818000000000008"/>
    <s v="Jun"/>
    <x v="27"/>
    <n v="1"/>
  </r>
  <r>
    <n v="5629"/>
    <s v="CA-2014-148810"/>
    <x v="3"/>
    <d v="2014-06-27T00:00:00"/>
    <d v="2014-07-02T00:00:00"/>
    <x v="1"/>
    <s v="DR-12880"/>
    <x v="112"/>
    <x v="1"/>
    <s v="United States"/>
    <s v="Miami"/>
    <x v="2"/>
    <n v="33180"/>
    <x v="0"/>
    <s v="FUR-CH-10001545"/>
    <x v="0"/>
    <s v="Chairs"/>
    <x v="1737"/>
    <n v="273.55200000000002"/>
    <n v="3"/>
    <n v="0.2"/>
    <n v="-13.677599999999998"/>
    <s v="Jun"/>
    <x v="27"/>
    <n v="0"/>
  </r>
  <r>
    <n v="5630"/>
    <s v="US-2013-146066"/>
    <x v="0"/>
    <d v="2013-08-22T00:00:00"/>
    <d v="2013-08-24T00:00:00"/>
    <x v="0"/>
    <s v="RB-19465"/>
    <x v="46"/>
    <x v="2"/>
    <s v="United States"/>
    <s v="Philadelphia"/>
    <x v="9"/>
    <n v="19143"/>
    <x v="3"/>
    <s v="FUR-TA-10002530"/>
    <x v="0"/>
    <s v="Tables"/>
    <x v="983"/>
    <n v="815.29199999999992"/>
    <n v="9"/>
    <n v="0.4"/>
    <n v="-339.7050000000001"/>
    <s v="Aug"/>
    <x v="28"/>
    <n v="1"/>
  </r>
  <r>
    <n v="5631"/>
    <s v="CA-2011-127614"/>
    <x v="2"/>
    <d v="2011-02-12T00:00:00"/>
    <d v="2011-02-16T00:00:00"/>
    <x v="1"/>
    <s v="NF-18385"/>
    <x v="173"/>
    <x v="0"/>
    <s v="United States"/>
    <s v="Chesapeake"/>
    <x v="17"/>
    <n v="23320"/>
    <x v="0"/>
    <s v="TEC-AC-10001432"/>
    <x v="2"/>
    <s v="Accessories"/>
    <x v="471"/>
    <n v="234.45000000000002"/>
    <n v="3"/>
    <n v="0"/>
    <n v="103.15800000000003"/>
    <s v="Feb"/>
    <x v="45"/>
    <n v="1"/>
  </r>
  <r>
    <n v="5632"/>
    <s v="CA-2011-127614"/>
    <x v="2"/>
    <d v="2011-02-12T00:00:00"/>
    <d v="2011-02-16T00:00:00"/>
    <x v="1"/>
    <s v="NF-18385"/>
    <x v="173"/>
    <x v="0"/>
    <s v="United States"/>
    <s v="Chesapeake"/>
    <x v="17"/>
    <n v="23320"/>
    <x v="0"/>
    <s v="FUR-TA-10003715"/>
    <x v="0"/>
    <s v="Tables"/>
    <x v="1003"/>
    <n v="1256.22"/>
    <n v="6"/>
    <n v="0"/>
    <n v="75.37319999999994"/>
    <s v="Feb"/>
    <x v="45"/>
    <n v="0"/>
  </r>
  <r>
    <n v="5633"/>
    <s v="CA-2011-127614"/>
    <x v="2"/>
    <d v="2011-02-12T00:00:00"/>
    <d v="2011-02-16T00:00:00"/>
    <x v="1"/>
    <s v="NF-18385"/>
    <x v="173"/>
    <x v="0"/>
    <s v="United States"/>
    <s v="Chesapeake"/>
    <x v="17"/>
    <n v="23320"/>
    <x v="0"/>
    <s v="OFF-BI-10003291"/>
    <x v="1"/>
    <s v="Binders"/>
    <x v="44"/>
    <n v="17.46"/>
    <n v="2"/>
    <n v="0"/>
    <n v="8.2061999999999991"/>
    <s v="Feb"/>
    <x v="45"/>
    <n v="0"/>
  </r>
  <r>
    <n v="5634"/>
    <s v="CA-2013-101742"/>
    <x v="0"/>
    <d v="2013-09-24T00:00:00"/>
    <d v="2013-09-29T00:00:00"/>
    <x v="0"/>
    <s v="CR-12580"/>
    <x v="615"/>
    <x v="2"/>
    <s v="United States"/>
    <s v="New York City"/>
    <x v="15"/>
    <n v="10009"/>
    <x v="3"/>
    <s v="OFF-BI-10004187"/>
    <x v="1"/>
    <s v="Binders"/>
    <x v="33"/>
    <n v="10.528"/>
    <n v="7"/>
    <n v="0.2"/>
    <n v="3.6847999999999987"/>
    <s v="Sep"/>
    <x v="21"/>
    <n v="1"/>
  </r>
  <r>
    <n v="5635"/>
    <s v="CA-2012-134943"/>
    <x v="1"/>
    <d v="2012-12-05T00:00:00"/>
    <d v="2012-12-06T00:00:00"/>
    <x v="2"/>
    <s v="SU-20665"/>
    <x v="711"/>
    <x v="2"/>
    <s v="United States"/>
    <s v="Ann Arbor"/>
    <x v="12"/>
    <n v="48104"/>
    <x v="2"/>
    <s v="OFF-BI-10000666"/>
    <x v="1"/>
    <s v="Binders"/>
    <x v="980"/>
    <n v="152.79999999999998"/>
    <n v="5"/>
    <n v="0"/>
    <n v="76.399999999999991"/>
    <s v="Dec"/>
    <x v="14"/>
    <n v="1"/>
  </r>
  <r>
    <n v="5636"/>
    <s v="CA-2014-123022"/>
    <x v="3"/>
    <d v="2014-09-04T00:00:00"/>
    <d v="2014-09-09T00:00:00"/>
    <x v="1"/>
    <s v="SC-20050"/>
    <x v="337"/>
    <x v="2"/>
    <s v="United States"/>
    <s v="La Mesa"/>
    <x v="1"/>
    <n v="91941"/>
    <x v="1"/>
    <s v="OFF-BI-10002225"/>
    <x v="1"/>
    <s v="Binders"/>
    <x v="336"/>
    <n v="82.56"/>
    <n v="5"/>
    <n v="0.2"/>
    <n v="28.896000000000001"/>
    <s v="Sep"/>
    <x v="15"/>
    <n v="1"/>
  </r>
  <r>
    <n v="5637"/>
    <s v="CA-2014-123022"/>
    <x v="3"/>
    <d v="2014-09-04T00:00:00"/>
    <d v="2014-09-09T00:00:00"/>
    <x v="1"/>
    <s v="SC-20050"/>
    <x v="337"/>
    <x v="2"/>
    <s v="United States"/>
    <s v="La Mesa"/>
    <x v="1"/>
    <n v="91941"/>
    <x v="1"/>
    <s v="TEC-AC-10000474"/>
    <x v="2"/>
    <s v="Accessories"/>
    <x v="1501"/>
    <n v="284.96999999999997"/>
    <n v="3"/>
    <n v="0"/>
    <n v="85.490999999999957"/>
    <s v="Sep"/>
    <x v="15"/>
    <n v="0"/>
  </r>
  <r>
    <n v="5638"/>
    <s v="CA-2014-113208"/>
    <x v="3"/>
    <d v="2014-03-27T00:00:00"/>
    <d v="2014-04-03T00:00:00"/>
    <x v="1"/>
    <s v="ML-18040"/>
    <x v="614"/>
    <x v="1"/>
    <s v="United States"/>
    <s v="Dearborn"/>
    <x v="12"/>
    <n v="48126"/>
    <x v="2"/>
    <s v="FUR-FU-10004245"/>
    <x v="0"/>
    <s v="Furnishings"/>
    <x v="1738"/>
    <n v="60.84"/>
    <n v="3"/>
    <n v="0"/>
    <n v="23.119199999999999"/>
    <s v="Mar"/>
    <x v="42"/>
    <n v="1"/>
  </r>
  <r>
    <n v="5639"/>
    <s v="CA-2011-154893"/>
    <x v="2"/>
    <d v="2011-12-21T00:00:00"/>
    <d v="2011-12-27T00:00:00"/>
    <x v="1"/>
    <s v="GM-14440"/>
    <x v="306"/>
    <x v="0"/>
    <s v="United States"/>
    <s v="San Diego"/>
    <x v="1"/>
    <n v="92024"/>
    <x v="1"/>
    <s v="FUR-CH-10004287"/>
    <x v="0"/>
    <s v="Chairs"/>
    <x v="156"/>
    <n v="1325.76"/>
    <n v="6"/>
    <n v="0.2"/>
    <n v="149.14799999999991"/>
    <s v="Dec"/>
    <x v="20"/>
    <n v="1"/>
  </r>
  <r>
    <n v="5640"/>
    <s v="CA-2011-154893"/>
    <x v="2"/>
    <d v="2011-12-21T00:00:00"/>
    <d v="2011-12-27T00:00:00"/>
    <x v="1"/>
    <s v="GM-14440"/>
    <x v="306"/>
    <x v="0"/>
    <s v="United States"/>
    <s v="San Diego"/>
    <x v="1"/>
    <n v="92024"/>
    <x v="1"/>
    <s v="FUR-CH-10000595"/>
    <x v="0"/>
    <s v="Chairs"/>
    <x v="463"/>
    <n v="572.16000000000008"/>
    <n v="3"/>
    <n v="0.2"/>
    <n v="35.759999999999962"/>
    <s v="Dec"/>
    <x v="20"/>
    <n v="0"/>
  </r>
  <r>
    <n v="5641"/>
    <s v="CA-2011-147900"/>
    <x v="2"/>
    <d v="2011-09-23T00:00:00"/>
    <d v="2011-09-28T00:00:00"/>
    <x v="1"/>
    <s v="JK-15640"/>
    <x v="82"/>
    <x v="2"/>
    <s v="United States"/>
    <s v="Lakewood"/>
    <x v="24"/>
    <n v="44107"/>
    <x v="3"/>
    <s v="OFF-PA-10003063"/>
    <x v="1"/>
    <s v="Paper"/>
    <x v="1711"/>
    <n v="28.8"/>
    <n v="9"/>
    <n v="0.2"/>
    <n v="10.080000000000002"/>
    <s v="Sep"/>
    <x v="30"/>
    <n v="1"/>
  </r>
  <r>
    <n v="5642"/>
    <s v="CA-2014-106355"/>
    <x v="3"/>
    <d v="2014-04-03T00:00:00"/>
    <d v="2014-04-06T00:00:00"/>
    <x v="2"/>
    <s v="AT-10435"/>
    <x v="401"/>
    <x v="2"/>
    <s v="United States"/>
    <s v="Meriden"/>
    <x v="29"/>
    <n v="6450"/>
    <x v="3"/>
    <s v="OFF-AR-10000246"/>
    <x v="1"/>
    <s v="Art"/>
    <x v="21"/>
    <n v="11.12"/>
    <n v="4"/>
    <n v="0"/>
    <n v="2.8911999999999995"/>
    <s v="Apr"/>
    <x v="4"/>
    <n v="1"/>
  </r>
  <r>
    <n v="5643"/>
    <s v="CA-2013-127985"/>
    <x v="0"/>
    <d v="2013-04-02T00:00:00"/>
    <d v="2013-04-06T00:00:00"/>
    <x v="0"/>
    <s v="DB-12910"/>
    <x v="626"/>
    <x v="2"/>
    <s v="United States"/>
    <s v="Columbus"/>
    <x v="32"/>
    <n v="31907"/>
    <x v="0"/>
    <s v="FUR-FU-10003274"/>
    <x v="0"/>
    <s v="Furnishings"/>
    <x v="245"/>
    <n v="7.04"/>
    <n v="4"/>
    <n v="0"/>
    <n v="3.0976000000000004"/>
    <s v="Apr"/>
    <x v="25"/>
    <n v="1"/>
  </r>
  <r>
    <n v="5644"/>
    <s v="CA-2012-166604"/>
    <x v="1"/>
    <d v="2012-05-15T00:00:00"/>
    <d v="2012-05-20T00:00:00"/>
    <x v="0"/>
    <s v="AH-10690"/>
    <x v="706"/>
    <x v="1"/>
    <s v="United States"/>
    <s v="Roswell"/>
    <x v="32"/>
    <n v="30076"/>
    <x v="0"/>
    <s v="OFF-EN-10004147"/>
    <x v="1"/>
    <s v="Envelopes"/>
    <x v="1279"/>
    <n v="17.940000000000001"/>
    <n v="3"/>
    <n v="0"/>
    <n v="8.7906000000000013"/>
    <s v="May"/>
    <x v="33"/>
    <n v="1"/>
  </r>
  <r>
    <n v="5645"/>
    <s v="CA-2014-120719"/>
    <x v="3"/>
    <d v="2014-03-24T00:00:00"/>
    <d v="2014-03-27T00:00:00"/>
    <x v="2"/>
    <s v="SJ-20125"/>
    <x v="319"/>
    <x v="2"/>
    <s v="United States"/>
    <s v="Seattle"/>
    <x v="4"/>
    <n v="98105"/>
    <x v="1"/>
    <s v="OFF-BI-10002103"/>
    <x v="1"/>
    <s v="Binders"/>
    <x v="525"/>
    <n v="34.76"/>
    <n v="5"/>
    <n v="0.2"/>
    <n v="11.296999999999999"/>
    <s v="Mar"/>
    <x v="42"/>
    <n v="1"/>
  </r>
  <r>
    <n v="5646"/>
    <s v="CA-2014-127117"/>
    <x v="3"/>
    <d v="2014-04-15T00:00:00"/>
    <d v="2014-04-20T00:00:00"/>
    <x v="1"/>
    <s v="HM-14860"/>
    <x v="447"/>
    <x v="1"/>
    <s v="United States"/>
    <s v="Morristown"/>
    <x v="30"/>
    <n v="7960"/>
    <x v="3"/>
    <s v="FUR-FU-10004018"/>
    <x v="0"/>
    <s v="Furnishings"/>
    <x v="927"/>
    <n v="74.45"/>
    <n v="5"/>
    <n v="0"/>
    <n v="20.101500000000001"/>
    <s v="Apr"/>
    <x v="4"/>
    <n v="1"/>
  </r>
  <r>
    <n v="5647"/>
    <s v="CA-2012-104241"/>
    <x v="1"/>
    <d v="2012-01-04T00:00:00"/>
    <d v="2012-01-09T00:00:00"/>
    <x v="1"/>
    <s v="AG-10495"/>
    <x v="122"/>
    <x v="1"/>
    <s v="United States"/>
    <s v="Alexandria"/>
    <x v="17"/>
    <n v="22304"/>
    <x v="0"/>
    <s v="FUR-FU-10001473"/>
    <x v="0"/>
    <s v="Furnishings"/>
    <x v="984"/>
    <n v="192.22"/>
    <n v="14"/>
    <n v="0"/>
    <n v="69.199200000000005"/>
    <s v="Jan"/>
    <x v="26"/>
    <n v="1"/>
  </r>
  <r>
    <n v="5648"/>
    <s v="CA-2014-168179"/>
    <x v="3"/>
    <d v="2014-11-03T00:00:00"/>
    <d v="2014-11-08T00:00:00"/>
    <x v="1"/>
    <s v="JB-16000"/>
    <x v="677"/>
    <x v="0"/>
    <s v="United States"/>
    <s v="Salt Lake City"/>
    <x v="7"/>
    <n v="84106"/>
    <x v="1"/>
    <s v="OFF-PA-10001800"/>
    <x v="1"/>
    <s v="Paper"/>
    <x v="580"/>
    <n v="19.440000000000001"/>
    <n v="3"/>
    <n v="0"/>
    <n v="9.3312000000000008"/>
    <s v="Nov"/>
    <x v="23"/>
    <n v="1"/>
  </r>
  <r>
    <n v="5649"/>
    <s v="CA-2014-142342"/>
    <x v="3"/>
    <d v="2014-07-18T00:00:00"/>
    <d v="2014-07-20T00:00:00"/>
    <x v="0"/>
    <s v="AJ-10795"/>
    <x v="295"/>
    <x v="1"/>
    <s v="United States"/>
    <s v="Apple Valley"/>
    <x v="1"/>
    <n v="92307"/>
    <x v="1"/>
    <s v="OFF-PA-10004609"/>
    <x v="1"/>
    <s v="Paper"/>
    <x v="1494"/>
    <n v="32.400000000000006"/>
    <n v="5"/>
    <n v="0"/>
    <n v="15.552000000000001"/>
    <s v="Jul"/>
    <x v="10"/>
    <n v="1"/>
  </r>
  <r>
    <n v="5650"/>
    <s v="CA-2014-142342"/>
    <x v="3"/>
    <d v="2014-07-18T00:00:00"/>
    <d v="2014-07-20T00:00:00"/>
    <x v="0"/>
    <s v="AJ-10795"/>
    <x v="295"/>
    <x v="1"/>
    <s v="United States"/>
    <s v="Apple Valley"/>
    <x v="1"/>
    <n v="92307"/>
    <x v="1"/>
    <s v="OFF-EN-10002592"/>
    <x v="1"/>
    <s v="Envelopes"/>
    <x v="1702"/>
    <n v="57.9"/>
    <n v="5"/>
    <n v="0"/>
    <n v="28.95"/>
    <s v="Jul"/>
    <x v="10"/>
    <n v="0"/>
  </r>
  <r>
    <n v="5651"/>
    <s v="CA-2014-142342"/>
    <x v="3"/>
    <d v="2014-07-18T00:00:00"/>
    <d v="2014-07-20T00:00:00"/>
    <x v="0"/>
    <s v="AJ-10795"/>
    <x v="295"/>
    <x v="1"/>
    <s v="United States"/>
    <s v="Apple Valley"/>
    <x v="1"/>
    <n v="92307"/>
    <x v="1"/>
    <s v="OFF-ST-10002957"/>
    <x v="1"/>
    <s v="Storage"/>
    <x v="1483"/>
    <n v="10.56"/>
    <n v="2"/>
    <n v="0"/>
    <n v="0"/>
    <s v="Jul"/>
    <x v="10"/>
    <n v="0"/>
  </r>
  <r>
    <n v="5652"/>
    <s v="CA-2014-142342"/>
    <x v="3"/>
    <d v="2014-07-18T00:00:00"/>
    <d v="2014-07-20T00:00:00"/>
    <x v="0"/>
    <s v="AJ-10795"/>
    <x v="295"/>
    <x v="1"/>
    <s v="United States"/>
    <s v="Apple Valley"/>
    <x v="1"/>
    <n v="92307"/>
    <x v="1"/>
    <s v="FUR-BO-10002613"/>
    <x v="0"/>
    <s v="Bookcases"/>
    <x v="177"/>
    <n v="1194.165"/>
    <n v="5"/>
    <n v="0.15"/>
    <n v="210.73499999999993"/>
    <s v="Jul"/>
    <x v="10"/>
    <n v="0"/>
  </r>
  <r>
    <n v="5653"/>
    <s v="CA-2014-109099"/>
    <x v="3"/>
    <d v="2014-10-07T00:00:00"/>
    <d v="2014-10-12T00:00:00"/>
    <x v="1"/>
    <s v="MM-18280"/>
    <x v="152"/>
    <x v="1"/>
    <s v="United States"/>
    <s v="New York City"/>
    <x v="15"/>
    <n v="10009"/>
    <x v="3"/>
    <s v="OFF-PA-10001033"/>
    <x v="1"/>
    <s v="Paper"/>
    <x v="1500"/>
    <n v="40.99"/>
    <n v="1"/>
    <n v="0"/>
    <n v="20.085100000000001"/>
    <s v="Oct"/>
    <x v="13"/>
    <n v="1"/>
  </r>
  <r>
    <n v="5654"/>
    <s v="US-2011-134187"/>
    <x v="2"/>
    <d v="2011-11-04T00:00:00"/>
    <d v="2011-11-11T00:00:00"/>
    <x v="1"/>
    <s v="TH-21235"/>
    <x v="260"/>
    <x v="1"/>
    <s v="United States"/>
    <s v="Long Beach"/>
    <x v="1"/>
    <n v="90805"/>
    <x v="1"/>
    <s v="OFF-AR-10000940"/>
    <x v="1"/>
    <s v="Art"/>
    <x v="134"/>
    <n v="2.94"/>
    <n v="1"/>
    <n v="0"/>
    <n v="0.79380000000000006"/>
    <s v="Nov"/>
    <x v="7"/>
    <n v="1"/>
  </r>
  <r>
    <n v="5655"/>
    <s v="CA-2013-145261"/>
    <x v="0"/>
    <d v="2013-12-19T00:00:00"/>
    <d v="2013-12-22T00:00:00"/>
    <x v="2"/>
    <s v="AH-10120"/>
    <x v="571"/>
    <x v="2"/>
    <s v="United States"/>
    <s v="Salem"/>
    <x v="21"/>
    <n v="97301"/>
    <x v="1"/>
    <s v="OFF-BI-10001670"/>
    <x v="1"/>
    <s v="Binders"/>
    <x v="438"/>
    <n v="45.240000000000009"/>
    <n v="4"/>
    <n v="0.7"/>
    <n v="-30.159999999999997"/>
    <s v="Dec"/>
    <x v="5"/>
    <n v="1"/>
  </r>
  <r>
    <n v="5656"/>
    <s v="CA-2013-145261"/>
    <x v="0"/>
    <d v="2013-12-19T00:00:00"/>
    <d v="2013-12-22T00:00:00"/>
    <x v="2"/>
    <s v="AH-10120"/>
    <x v="571"/>
    <x v="2"/>
    <s v="United States"/>
    <s v="Salem"/>
    <x v="21"/>
    <n v="97301"/>
    <x v="1"/>
    <s v="OFF-AR-10004078"/>
    <x v="1"/>
    <s v="Art"/>
    <x v="507"/>
    <n v="18.687999999999999"/>
    <n v="4"/>
    <n v="0.2"/>
    <n v="2.3359999999999994"/>
    <s v="Dec"/>
    <x v="5"/>
    <n v="0"/>
  </r>
  <r>
    <n v="5657"/>
    <s v="CA-2013-145261"/>
    <x v="0"/>
    <d v="2013-12-19T00:00:00"/>
    <d v="2013-12-22T00:00:00"/>
    <x v="2"/>
    <s v="AH-10120"/>
    <x v="571"/>
    <x v="2"/>
    <s v="United States"/>
    <s v="Salem"/>
    <x v="21"/>
    <n v="97301"/>
    <x v="1"/>
    <s v="OFF-PA-10003036"/>
    <x v="1"/>
    <s v="Paper"/>
    <x v="1730"/>
    <n v="11.648000000000001"/>
    <n v="2"/>
    <n v="0.2"/>
    <n v="3.7855999999999992"/>
    <s v="Dec"/>
    <x v="5"/>
    <n v="0"/>
  </r>
  <r>
    <n v="5658"/>
    <s v="CA-2013-145261"/>
    <x v="0"/>
    <d v="2013-12-19T00:00:00"/>
    <d v="2013-12-22T00:00:00"/>
    <x v="2"/>
    <s v="AH-10120"/>
    <x v="571"/>
    <x v="2"/>
    <s v="United States"/>
    <s v="Salem"/>
    <x v="21"/>
    <n v="97301"/>
    <x v="1"/>
    <s v="TEC-AC-10000991"/>
    <x v="2"/>
    <s v="Accessories"/>
    <x v="432"/>
    <n v="112.77600000000001"/>
    <n v="3"/>
    <n v="0.2"/>
    <n v="-8.4581999999999979"/>
    <s v="Dec"/>
    <x v="5"/>
    <n v="0"/>
  </r>
  <r>
    <n v="5659"/>
    <s v="CA-2013-145261"/>
    <x v="0"/>
    <d v="2013-12-19T00:00:00"/>
    <d v="2013-12-22T00:00:00"/>
    <x v="2"/>
    <s v="AH-10120"/>
    <x v="571"/>
    <x v="2"/>
    <s v="United States"/>
    <s v="Salem"/>
    <x v="21"/>
    <n v="97301"/>
    <x v="1"/>
    <s v="FUR-TA-10002530"/>
    <x v="0"/>
    <s v="Tables"/>
    <x v="983"/>
    <n v="377.45"/>
    <n v="5"/>
    <n v="0.5"/>
    <n v="-264.21500000000003"/>
    <s v="Dec"/>
    <x v="5"/>
    <n v="0"/>
  </r>
  <r>
    <n v="5660"/>
    <s v="CA-2013-145261"/>
    <x v="0"/>
    <d v="2013-12-19T00:00:00"/>
    <d v="2013-12-22T00:00:00"/>
    <x v="2"/>
    <s v="AH-10120"/>
    <x v="571"/>
    <x v="2"/>
    <s v="United States"/>
    <s v="Salem"/>
    <x v="21"/>
    <n v="97301"/>
    <x v="1"/>
    <s v="OFF-LA-10000407"/>
    <x v="1"/>
    <s v="Labels"/>
    <x v="1486"/>
    <n v="15.936000000000002"/>
    <n v="4"/>
    <n v="0.2"/>
    <n v="5.1791999999999998"/>
    <s v="Dec"/>
    <x v="5"/>
    <n v="0"/>
  </r>
  <r>
    <n v="5661"/>
    <s v="CA-2013-145261"/>
    <x v="0"/>
    <d v="2013-12-19T00:00:00"/>
    <d v="2013-12-22T00:00:00"/>
    <x v="2"/>
    <s v="AH-10120"/>
    <x v="571"/>
    <x v="2"/>
    <s v="United States"/>
    <s v="Salem"/>
    <x v="21"/>
    <n v="97301"/>
    <x v="1"/>
    <s v="TEC-PH-10004833"/>
    <x v="2"/>
    <s v="Phones"/>
    <x v="1354"/>
    <n v="28.68"/>
    <n v="3"/>
    <n v="0.2"/>
    <n v="-7.17"/>
    <s v="Dec"/>
    <x v="5"/>
    <n v="0"/>
  </r>
  <r>
    <n v="5662"/>
    <s v="CA-2013-108875"/>
    <x v="0"/>
    <d v="2013-09-25T00:00:00"/>
    <d v="2013-10-02T00:00:00"/>
    <x v="1"/>
    <s v="CL-12700"/>
    <x v="642"/>
    <x v="2"/>
    <s v="United States"/>
    <s v="Aurora"/>
    <x v="22"/>
    <n v="80013"/>
    <x v="1"/>
    <s v="FUR-FU-10002671"/>
    <x v="0"/>
    <s v="Furnishings"/>
    <x v="275"/>
    <n v="21.44"/>
    <n v="2"/>
    <n v="0.2"/>
    <n v="7.5039999999999987"/>
    <s v="Sep"/>
    <x v="21"/>
    <n v="1"/>
  </r>
  <r>
    <n v="5663"/>
    <s v="CA-2013-108875"/>
    <x v="0"/>
    <d v="2013-09-25T00:00:00"/>
    <d v="2013-10-02T00:00:00"/>
    <x v="1"/>
    <s v="CL-12700"/>
    <x v="642"/>
    <x v="2"/>
    <s v="United States"/>
    <s v="Aurora"/>
    <x v="22"/>
    <n v="80013"/>
    <x v="1"/>
    <s v="OFF-ST-10001370"/>
    <x v="1"/>
    <s v="Storage"/>
    <x v="1023"/>
    <n v="511.05600000000004"/>
    <n v="9"/>
    <n v="0.2"/>
    <n v="-95.823000000000079"/>
    <s v="Sep"/>
    <x v="21"/>
    <n v="0"/>
  </r>
  <r>
    <n v="5664"/>
    <s v="CA-2013-141957"/>
    <x v="0"/>
    <d v="2013-07-22T00:00:00"/>
    <d v="2013-07-22T00:00:00"/>
    <x v="3"/>
    <s v="JG-15310"/>
    <x v="684"/>
    <x v="1"/>
    <s v="United States"/>
    <s v="Newark"/>
    <x v="24"/>
    <n v="43055"/>
    <x v="3"/>
    <s v="OFF-AR-10000914"/>
    <x v="1"/>
    <s v="Art"/>
    <x v="1739"/>
    <n v="18.656000000000002"/>
    <n v="2"/>
    <n v="0.2"/>
    <n v="1.3992000000000013"/>
    <s v="Jul"/>
    <x v="16"/>
    <n v="1"/>
  </r>
  <r>
    <n v="5665"/>
    <s v="CA-2013-141957"/>
    <x v="0"/>
    <d v="2013-07-22T00:00:00"/>
    <d v="2013-07-22T00:00:00"/>
    <x v="3"/>
    <s v="JG-15310"/>
    <x v="684"/>
    <x v="1"/>
    <s v="United States"/>
    <s v="Newark"/>
    <x v="24"/>
    <n v="43055"/>
    <x v="3"/>
    <s v="OFF-BI-10001116"/>
    <x v="1"/>
    <s v="Binders"/>
    <x v="1066"/>
    <n v="11.088000000000003"/>
    <n v="7"/>
    <n v="0.7"/>
    <n v="-8.1311999999999998"/>
    <s v="Jul"/>
    <x v="16"/>
    <n v="0"/>
  </r>
  <r>
    <n v="5666"/>
    <s v="CA-2013-141957"/>
    <x v="0"/>
    <d v="2013-07-22T00:00:00"/>
    <d v="2013-07-22T00:00:00"/>
    <x v="3"/>
    <s v="JG-15310"/>
    <x v="684"/>
    <x v="1"/>
    <s v="United States"/>
    <s v="Newark"/>
    <x v="24"/>
    <n v="43055"/>
    <x v="3"/>
    <s v="OFF-ST-10002276"/>
    <x v="1"/>
    <s v="Storage"/>
    <x v="223"/>
    <n v="66.688000000000002"/>
    <n v="1"/>
    <n v="0.2"/>
    <n v="4.1680000000000028"/>
    <s v="Jul"/>
    <x v="16"/>
    <n v="0"/>
  </r>
  <r>
    <n v="5667"/>
    <s v="CA-2013-141957"/>
    <x v="0"/>
    <d v="2013-07-22T00:00:00"/>
    <d v="2013-07-22T00:00:00"/>
    <x v="3"/>
    <s v="JG-15310"/>
    <x v="684"/>
    <x v="1"/>
    <s v="United States"/>
    <s v="Newark"/>
    <x v="24"/>
    <n v="43055"/>
    <x v="3"/>
    <s v="OFF-ST-10004340"/>
    <x v="1"/>
    <s v="Storage"/>
    <x v="809"/>
    <n v="99.488"/>
    <n v="2"/>
    <n v="0.2"/>
    <n v="8.7052000000000049"/>
    <s v="Jul"/>
    <x v="16"/>
    <n v="0"/>
  </r>
  <r>
    <n v="5668"/>
    <s v="CA-2013-142405"/>
    <x v="0"/>
    <d v="2013-06-12T00:00:00"/>
    <d v="2013-06-16T00:00:00"/>
    <x v="1"/>
    <s v="SE-20110"/>
    <x v="339"/>
    <x v="0"/>
    <s v="United States"/>
    <s v="Seattle"/>
    <x v="4"/>
    <n v="98103"/>
    <x v="1"/>
    <s v="OFF-LA-10004093"/>
    <x v="1"/>
    <s v="Labels"/>
    <x v="670"/>
    <n v="14.62"/>
    <n v="2"/>
    <n v="0"/>
    <n v="6.8713999999999995"/>
    <s v="Jun"/>
    <x v="1"/>
    <n v="1"/>
  </r>
  <r>
    <n v="5669"/>
    <s v="CA-2013-142405"/>
    <x v="0"/>
    <d v="2013-06-12T00:00:00"/>
    <d v="2013-06-16T00:00:00"/>
    <x v="1"/>
    <s v="SE-20110"/>
    <x v="339"/>
    <x v="0"/>
    <s v="United States"/>
    <s v="Seattle"/>
    <x v="4"/>
    <n v="98103"/>
    <x v="1"/>
    <s v="OFF-BI-10004728"/>
    <x v="1"/>
    <s v="Binders"/>
    <x v="539"/>
    <n v="53.984000000000002"/>
    <n v="14"/>
    <n v="0.2"/>
    <n v="17.544800000000002"/>
    <s v="Jun"/>
    <x v="1"/>
    <n v="0"/>
  </r>
  <r>
    <n v="5670"/>
    <s v="CA-2013-142405"/>
    <x v="0"/>
    <d v="2013-06-12T00:00:00"/>
    <d v="2013-06-16T00:00:00"/>
    <x v="1"/>
    <s v="SE-20110"/>
    <x v="339"/>
    <x v="0"/>
    <s v="United States"/>
    <s v="Seattle"/>
    <x v="4"/>
    <n v="98103"/>
    <x v="1"/>
    <s v="TEC-AC-10003095"/>
    <x v="2"/>
    <s v="Accessories"/>
    <x v="1277"/>
    <n v="389.97"/>
    <n v="3"/>
    <n v="0"/>
    <n v="132.58980000000003"/>
    <s v="Jun"/>
    <x v="1"/>
    <n v="0"/>
  </r>
  <r>
    <n v="5671"/>
    <s v="CA-2012-141012"/>
    <x v="1"/>
    <d v="2012-06-09T00:00:00"/>
    <d v="2012-06-11T00:00:00"/>
    <x v="0"/>
    <s v="TG-21640"/>
    <x v="228"/>
    <x v="0"/>
    <s v="United States"/>
    <s v="Pocatello"/>
    <x v="45"/>
    <n v="83201"/>
    <x v="1"/>
    <s v="FUR-FU-10003192"/>
    <x v="0"/>
    <s v="Furnishings"/>
    <x v="1720"/>
    <n v="355.36"/>
    <n v="4"/>
    <n v="0"/>
    <n v="92.393599999999992"/>
    <s v="Jun"/>
    <x v="40"/>
    <n v="1"/>
  </r>
  <r>
    <n v="5672"/>
    <s v="CA-2012-141012"/>
    <x v="1"/>
    <d v="2012-06-09T00:00:00"/>
    <d v="2012-06-11T00:00:00"/>
    <x v="0"/>
    <s v="TG-21640"/>
    <x v="228"/>
    <x v="0"/>
    <s v="United States"/>
    <s v="Pocatello"/>
    <x v="45"/>
    <n v="83201"/>
    <x v="1"/>
    <s v="TEC-PH-10004522"/>
    <x v="2"/>
    <s v="Phones"/>
    <x v="1695"/>
    <n v="140.376"/>
    <n v="3"/>
    <n v="0.2"/>
    <n v="8.7735000000000056"/>
    <s v="Jun"/>
    <x v="40"/>
    <n v="0"/>
  </r>
  <r>
    <n v="5673"/>
    <s v="CA-2014-127922"/>
    <x v="3"/>
    <d v="2014-10-28T00:00:00"/>
    <d v="2014-11-04T00:00:00"/>
    <x v="1"/>
    <s v="SH-19975"/>
    <x v="64"/>
    <x v="1"/>
    <s v="United States"/>
    <s v="Dallas"/>
    <x v="5"/>
    <n v="75081"/>
    <x v="2"/>
    <s v="OFF-EN-10003068"/>
    <x v="1"/>
    <s v="Envelopes"/>
    <x v="1632"/>
    <n v="15.840000000000002"/>
    <n v="2"/>
    <n v="0.2"/>
    <n v="5.5439999999999987"/>
    <s v="Oct"/>
    <x v="13"/>
    <n v="1"/>
  </r>
  <r>
    <n v="5674"/>
    <s v="CA-2014-127922"/>
    <x v="3"/>
    <d v="2014-10-28T00:00:00"/>
    <d v="2014-11-04T00:00:00"/>
    <x v="1"/>
    <s v="SH-19975"/>
    <x v="64"/>
    <x v="1"/>
    <s v="United States"/>
    <s v="Dallas"/>
    <x v="5"/>
    <n v="75081"/>
    <x v="2"/>
    <s v="OFF-PA-10001204"/>
    <x v="1"/>
    <s v="Paper"/>
    <x v="518"/>
    <n v="8.4480000000000004"/>
    <n v="2"/>
    <n v="0.2"/>
    <n v="2.6399999999999997"/>
    <s v="Oct"/>
    <x v="13"/>
    <n v="0"/>
  </r>
  <r>
    <n v="5675"/>
    <s v="CA-2013-146318"/>
    <x v="0"/>
    <d v="2013-01-22T00:00:00"/>
    <d v="2013-01-27T00:00:00"/>
    <x v="1"/>
    <s v="MC-17275"/>
    <x v="507"/>
    <x v="0"/>
    <s v="United States"/>
    <s v="Seattle"/>
    <x v="4"/>
    <n v="98105"/>
    <x v="1"/>
    <s v="OFF-PA-10003953"/>
    <x v="1"/>
    <s v="Paper"/>
    <x v="638"/>
    <n v="12.96"/>
    <n v="2"/>
    <n v="0"/>
    <n v="6.2208000000000006"/>
    <s v="Jan"/>
    <x v="12"/>
    <n v="1"/>
  </r>
  <r>
    <n v="5676"/>
    <s v="CA-2011-135993"/>
    <x v="2"/>
    <d v="2011-05-28T00:00:00"/>
    <d v="2011-06-02T00:00:00"/>
    <x v="1"/>
    <s v="PJ-18835"/>
    <x v="601"/>
    <x v="1"/>
    <s v="United States"/>
    <s v="Seattle"/>
    <x v="4"/>
    <n v="98115"/>
    <x v="1"/>
    <s v="TEC-PH-10001552"/>
    <x v="2"/>
    <s v="Phones"/>
    <x v="178"/>
    <n v="57.408000000000008"/>
    <n v="6"/>
    <n v="0.2"/>
    <n v="5.7408000000000019"/>
    <s v="May"/>
    <x v="8"/>
    <n v="1"/>
  </r>
  <r>
    <n v="5677"/>
    <s v="CA-2011-135993"/>
    <x v="2"/>
    <d v="2011-05-28T00:00:00"/>
    <d v="2011-06-02T00:00:00"/>
    <x v="1"/>
    <s v="PJ-18835"/>
    <x v="601"/>
    <x v="1"/>
    <s v="United States"/>
    <s v="Seattle"/>
    <x v="4"/>
    <n v="98115"/>
    <x v="1"/>
    <s v="TEC-AC-10004877"/>
    <x v="2"/>
    <s v="Accessories"/>
    <x v="1670"/>
    <n v="27.6"/>
    <n v="4"/>
    <n v="0"/>
    <n v="2.2079999999999984"/>
    <s v="May"/>
    <x v="8"/>
    <n v="0"/>
  </r>
  <r>
    <n v="5678"/>
    <s v="CA-2011-126802"/>
    <x v="2"/>
    <d v="2011-12-29T00:00:00"/>
    <d v="2012-01-05T00:00:00"/>
    <x v="1"/>
    <s v="ZC-21910"/>
    <x v="233"/>
    <x v="0"/>
    <s v="United States"/>
    <s v="Chicago"/>
    <x v="10"/>
    <n v="60610"/>
    <x v="2"/>
    <s v="FUR-FU-10000193"/>
    <x v="0"/>
    <s v="Furnishings"/>
    <x v="1503"/>
    <n v="38.975999999999999"/>
    <n v="3"/>
    <n v="0.6"/>
    <n v="-50.66879999999999"/>
    <s v="Dec"/>
    <x v="20"/>
    <n v="1"/>
  </r>
  <r>
    <n v="5679"/>
    <s v="CA-2013-143924"/>
    <x v="0"/>
    <d v="2013-07-29T00:00:00"/>
    <d v="2013-08-04T00:00:00"/>
    <x v="1"/>
    <s v="SC-20680"/>
    <x v="649"/>
    <x v="2"/>
    <s v="United States"/>
    <s v="Holland"/>
    <x v="12"/>
    <n v="49423"/>
    <x v="2"/>
    <s v="OFF-FA-10000735"/>
    <x v="1"/>
    <s v="Fasteners"/>
    <x v="33"/>
    <n v="20.439999999999998"/>
    <n v="7"/>
    <n v="0"/>
    <n v="9.1979999999999986"/>
    <s v="Jul"/>
    <x v="16"/>
    <n v="1"/>
  </r>
  <r>
    <n v="5680"/>
    <s v="CA-2013-143924"/>
    <x v="0"/>
    <d v="2013-07-29T00:00:00"/>
    <d v="2013-08-04T00:00:00"/>
    <x v="1"/>
    <s v="SC-20680"/>
    <x v="649"/>
    <x v="2"/>
    <s v="United States"/>
    <s v="Holland"/>
    <x v="12"/>
    <n v="49423"/>
    <x v="2"/>
    <s v="OFF-PA-10002120"/>
    <x v="1"/>
    <s v="Paper"/>
    <x v="514"/>
    <n v="109.92"/>
    <n v="2"/>
    <n v="0"/>
    <n v="53.860799999999998"/>
    <s v="Jul"/>
    <x v="16"/>
    <n v="0"/>
  </r>
  <r>
    <n v="5681"/>
    <s v="CA-2013-141551"/>
    <x v="0"/>
    <d v="2013-09-25T00:00:00"/>
    <d v="2013-10-01T00:00:00"/>
    <x v="1"/>
    <s v="BP-11230"/>
    <x v="546"/>
    <x v="0"/>
    <s v="United States"/>
    <s v="Broken Arrow"/>
    <x v="26"/>
    <n v="74012"/>
    <x v="2"/>
    <s v="OFF-BI-10001249"/>
    <x v="1"/>
    <s v="Binders"/>
    <x v="1182"/>
    <n v="6.38"/>
    <n v="1"/>
    <n v="0"/>
    <n v="2.9347999999999996"/>
    <s v="Sep"/>
    <x v="21"/>
    <n v="1"/>
  </r>
  <r>
    <n v="5682"/>
    <s v="CA-2013-141551"/>
    <x v="0"/>
    <d v="2013-09-25T00:00:00"/>
    <d v="2013-10-01T00:00:00"/>
    <x v="1"/>
    <s v="BP-11230"/>
    <x v="546"/>
    <x v="0"/>
    <s v="United States"/>
    <s v="Broken Arrow"/>
    <x v="26"/>
    <n v="74012"/>
    <x v="2"/>
    <s v="OFF-PA-10001569"/>
    <x v="1"/>
    <s v="Paper"/>
    <x v="55"/>
    <n v="6.48"/>
    <n v="1"/>
    <n v="0"/>
    <n v="3.1104000000000003"/>
    <s v="Sep"/>
    <x v="21"/>
    <n v="0"/>
  </r>
  <r>
    <n v="5683"/>
    <s v="CA-2011-164315"/>
    <x v="2"/>
    <d v="2011-04-02T00:00:00"/>
    <d v="2011-04-08T00:00:00"/>
    <x v="1"/>
    <s v="RD-19585"/>
    <x v="361"/>
    <x v="0"/>
    <s v="United States"/>
    <s v="Athens"/>
    <x v="32"/>
    <n v="30605"/>
    <x v="0"/>
    <s v="OFF-PA-10004248"/>
    <x v="1"/>
    <s v="Paper"/>
    <x v="1615"/>
    <n v="15.84"/>
    <n v="3"/>
    <n v="0"/>
    <n v="7.1280000000000001"/>
    <s v="Apr"/>
    <x v="41"/>
    <n v="1"/>
  </r>
  <r>
    <n v="5684"/>
    <s v="CA-2011-164315"/>
    <x v="2"/>
    <d v="2011-04-02T00:00:00"/>
    <d v="2011-04-08T00:00:00"/>
    <x v="1"/>
    <s v="RD-19585"/>
    <x v="361"/>
    <x v="0"/>
    <s v="United States"/>
    <s v="Athens"/>
    <x v="32"/>
    <n v="30605"/>
    <x v="0"/>
    <s v="TEC-PH-10001128"/>
    <x v="2"/>
    <s v="Phones"/>
    <x v="1499"/>
    <n v="1049.93"/>
    <n v="7"/>
    <n v="0"/>
    <n v="293.98040000000003"/>
    <s v="Apr"/>
    <x v="41"/>
    <n v="0"/>
  </r>
  <r>
    <n v="5685"/>
    <s v="CA-2011-164315"/>
    <x v="2"/>
    <d v="2011-04-02T00:00:00"/>
    <d v="2011-04-08T00:00:00"/>
    <x v="1"/>
    <s v="RD-19585"/>
    <x v="361"/>
    <x v="0"/>
    <s v="United States"/>
    <s v="Athens"/>
    <x v="32"/>
    <n v="30605"/>
    <x v="0"/>
    <s v="OFF-AP-10003842"/>
    <x v="1"/>
    <s v="Appliances"/>
    <x v="1247"/>
    <n v="154.9"/>
    <n v="5"/>
    <n v="0"/>
    <n v="40.274000000000001"/>
    <s v="Apr"/>
    <x v="41"/>
    <n v="0"/>
  </r>
  <r>
    <n v="5686"/>
    <s v="CA-2012-131072"/>
    <x v="1"/>
    <d v="2012-11-05T00:00:00"/>
    <d v="2012-11-05T00:00:00"/>
    <x v="3"/>
    <s v="KL-16645"/>
    <x v="107"/>
    <x v="0"/>
    <s v="United States"/>
    <s v="Seattle"/>
    <x v="4"/>
    <n v="98105"/>
    <x v="1"/>
    <s v="OFF-BI-10002794"/>
    <x v="1"/>
    <s v="Binders"/>
    <x v="102"/>
    <n v="98.352000000000004"/>
    <n v="3"/>
    <n v="0.2"/>
    <n v="35.652599999999993"/>
    <s v="Nov"/>
    <x v="6"/>
    <n v="1"/>
  </r>
  <r>
    <n v="5687"/>
    <s v="CA-2011-131541"/>
    <x v="2"/>
    <d v="2011-07-28T00:00:00"/>
    <d v="2011-07-28T00:00:00"/>
    <x v="3"/>
    <s v="CK-12205"/>
    <x v="237"/>
    <x v="0"/>
    <s v="United States"/>
    <s v="Apopka"/>
    <x v="2"/>
    <n v="32712"/>
    <x v="0"/>
    <s v="OFF-FA-10000621"/>
    <x v="1"/>
    <s v="Fasteners"/>
    <x v="110"/>
    <n v="14.320000000000002"/>
    <n v="5"/>
    <n v="0.2"/>
    <n v="5.1910000000000007"/>
    <s v="Jul"/>
    <x v="39"/>
    <n v="1"/>
  </r>
  <r>
    <n v="5688"/>
    <s v="CA-2011-131541"/>
    <x v="2"/>
    <d v="2011-07-28T00:00:00"/>
    <d v="2011-07-28T00:00:00"/>
    <x v="3"/>
    <s v="CK-12205"/>
    <x v="237"/>
    <x v="0"/>
    <s v="United States"/>
    <s v="Apopka"/>
    <x v="2"/>
    <n v="32712"/>
    <x v="0"/>
    <s v="FUR-FU-10003623"/>
    <x v="0"/>
    <s v="Furnishings"/>
    <x v="1226"/>
    <n v="129.88800000000001"/>
    <n v="6"/>
    <n v="0.2"/>
    <n v="12.988799999999991"/>
    <s v="Jul"/>
    <x v="39"/>
    <n v="0"/>
  </r>
  <r>
    <n v="5689"/>
    <s v="CA-2011-131541"/>
    <x v="2"/>
    <d v="2011-07-28T00:00:00"/>
    <d v="2011-07-28T00:00:00"/>
    <x v="3"/>
    <s v="CK-12205"/>
    <x v="237"/>
    <x v="0"/>
    <s v="United States"/>
    <s v="Apopka"/>
    <x v="2"/>
    <n v="32712"/>
    <x v="0"/>
    <s v="OFF-EN-10000781"/>
    <x v="1"/>
    <s v="Envelopes"/>
    <x v="746"/>
    <n v="48.944000000000003"/>
    <n v="7"/>
    <n v="0.2"/>
    <n v="16.518599999999999"/>
    <s v="Jul"/>
    <x v="39"/>
    <n v="0"/>
  </r>
  <r>
    <n v="5690"/>
    <s v="CA-2012-119550"/>
    <x v="1"/>
    <d v="2012-12-26T00:00:00"/>
    <d v="2012-12-31T00:00:00"/>
    <x v="1"/>
    <s v="RB-19705"/>
    <x v="42"/>
    <x v="2"/>
    <s v="United States"/>
    <s v="Houston"/>
    <x v="5"/>
    <n v="77070"/>
    <x v="2"/>
    <s v="FUR-CH-10002044"/>
    <x v="0"/>
    <s v="Chairs"/>
    <x v="1725"/>
    <n v="275.05799999999999"/>
    <n v="3"/>
    <n v="0.3"/>
    <n v="-90.376199999999997"/>
    <s v="Dec"/>
    <x v="14"/>
    <n v="1"/>
  </r>
  <r>
    <n v="5691"/>
    <s v="US-2012-138093"/>
    <x v="1"/>
    <d v="2012-12-10T00:00:00"/>
    <d v="2012-12-16T00:00:00"/>
    <x v="1"/>
    <s v="KM-16225"/>
    <x v="366"/>
    <x v="1"/>
    <s v="United States"/>
    <s v="Baltimore"/>
    <x v="39"/>
    <n v="21215"/>
    <x v="3"/>
    <s v="OFF-AR-10000817"/>
    <x v="1"/>
    <s v="Art"/>
    <x v="1255"/>
    <n v="27.36"/>
    <n v="9"/>
    <n v="0"/>
    <n v="9.3023999999999987"/>
    <s v="Dec"/>
    <x v="14"/>
    <n v="1"/>
  </r>
  <r>
    <n v="5692"/>
    <s v="US-2012-138093"/>
    <x v="1"/>
    <d v="2012-12-10T00:00:00"/>
    <d v="2012-12-16T00:00:00"/>
    <x v="1"/>
    <s v="KM-16225"/>
    <x v="366"/>
    <x v="1"/>
    <s v="United States"/>
    <s v="Baltimore"/>
    <x v="39"/>
    <n v="21215"/>
    <x v="3"/>
    <s v="OFF-PA-10001509"/>
    <x v="1"/>
    <s v="Paper"/>
    <x v="417"/>
    <n v="44.75"/>
    <n v="5"/>
    <n v="0"/>
    <n v="20.584999999999994"/>
    <s v="Dec"/>
    <x v="14"/>
    <n v="0"/>
  </r>
  <r>
    <n v="5693"/>
    <s v="US-2012-138093"/>
    <x v="1"/>
    <d v="2012-12-10T00:00:00"/>
    <d v="2012-12-16T00:00:00"/>
    <x v="1"/>
    <s v="KM-16225"/>
    <x v="366"/>
    <x v="1"/>
    <s v="United States"/>
    <s v="Baltimore"/>
    <x v="39"/>
    <n v="21215"/>
    <x v="3"/>
    <s v="TEC-PH-10004667"/>
    <x v="2"/>
    <s v="Phones"/>
    <x v="519"/>
    <n v="134.99"/>
    <n v="1"/>
    <n v="0"/>
    <n v="36.447299999999998"/>
    <s v="Dec"/>
    <x v="14"/>
    <n v="0"/>
  </r>
  <r>
    <n v="5694"/>
    <s v="US-2012-138093"/>
    <x v="1"/>
    <d v="2012-12-10T00:00:00"/>
    <d v="2012-12-16T00:00:00"/>
    <x v="1"/>
    <s v="KM-16225"/>
    <x v="366"/>
    <x v="1"/>
    <s v="United States"/>
    <s v="Baltimore"/>
    <x v="39"/>
    <n v="21215"/>
    <x v="3"/>
    <s v="OFF-PA-10000143"/>
    <x v="1"/>
    <s v="Paper"/>
    <x v="1692"/>
    <n v="26.400000000000002"/>
    <n v="5"/>
    <n v="0"/>
    <n v="12.672000000000001"/>
    <s v="Dec"/>
    <x v="14"/>
    <n v="0"/>
  </r>
  <r>
    <n v="5695"/>
    <s v="US-2012-138093"/>
    <x v="1"/>
    <d v="2012-12-10T00:00:00"/>
    <d v="2012-12-16T00:00:00"/>
    <x v="1"/>
    <s v="KM-16225"/>
    <x v="366"/>
    <x v="1"/>
    <s v="United States"/>
    <s v="Baltimore"/>
    <x v="39"/>
    <n v="21215"/>
    <x v="3"/>
    <s v="FUR-CH-10000785"/>
    <x v="0"/>
    <s v="Chairs"/>
    <x v="320"/>
    <n v="542.93999999999994"/>
    <n v="3"/>
    <n v="0"/>
    <n v="141.1644"/>
    <s v="Dec"/>
    <x v="14"/>
    <n v="0"/>
  </r>
  <r>
    <n v="5696"/>
    <s v="CA-2013-126165"/>
    <x v="0"/>
    <d v="2013-05-06T00:00:00"/>
    <d v="2013-05-08T00:00:00"/>
    <x v="0"/>
    <s v="AH-10465"/>
    <x v="733"/>
    <x v="0"/>
    <s v="United States"/>
    <s v="San Francisco"/>
    <x v="1"/>
    <n v="94109"/>
    <x v="1"/>
    <s v="FUR-TA-10001676"/>
    <x v="0"/>
    <s v="Tables"/>
    <x v="957"/>
    <n v="71.088000000000008"/>
    <n v="2"/>
    <n v="0.2"/>
    <n v="-1.7772000000000041"/>
    <s v="May"/>
    <x v="35"/>
    <n v="1"/>
  </r>
  <r>
    <n v="5697"/>
    <s v="CA-2014-126123"/>
    <x v="3"/>
    <d v="2014-10-15T00:00:00"/>
    <d v="2014-10-19T00:00:00"/>
    <x v="1"/>
    <s v="AG-10765"/>
    <x v="326"/>
    <x v="2"/>
    <s v="United States"/>
    <s v="Chicago"/>
    <x v="10"/>
    <n v="60623"/>
    <x v="2"/>
    <s v="OFF-BI-10000309"/>
    <x v="1"/>
    <s v="Binders"/>
    <x v="334"/>
    <n v="27.395999999999997"/>
    <n v="9"/>
    <n v="0.8"/>
    <n v="-42.46380000000002"/>
    <s v="Oct"/>
    <x v="13"/>
    <n v="1"/>
  </r>
  <r>
    <n v="5698"/>
    <s v="CA-2014-126123"/>
    <x v="3"/>
    <d v="2014-10-15T00:00:00"/>
    <d v="2014-10-19T00:00:00"/>
    <x v="1"/>
    <s v="AG-10765"/>
    <x v="326"/>
    <x v="2"/>
    <s v="United States"/>
    <s v="Chicago"/>
    <x v="10"/>
    <n v="60623"/>
    <x v="2"/>
    <s v="OFF-BI-10004224"/>
    <x v="1"/>
    <s v="Binders"/>
    <x v="1061"/>
    <n v="13.455999999999998"/>
    <n v="1"/>
    <n v="0.8"/>
    <n v="-23.548000000000009"/>
    <s v="Oct"/>
    <x v="13"/>
    <n v="0"/>
  </r>
  <r>
    <n v="5699"/>
    <s v="CA-2013-143441"/>
    <x v="0"/>
    <d v="2013-11-06T00:00:00"/>
    <d v="2013-11-06T00:00:00"/>
    <x v="3"/>
    <s v="EB-14170"/>
    <x v="432"/>
    <x v="0"/>
    <s v="United States"/>
    <s v="Laredo"/>
    <x v="5"/>
    <n v="78041"/>
    <x v="2"/>
    <s v="OFF-LA-10002312"/>
    <x v="1"/>
    <s v="Labels"/>
    <x v="574"/>
    <n v="11.840000000000002"/>
    <n v="1"/>
    <n v="0.2"/>
    <n v="4.4399999999999995"/>
    <s v="Nov"/>
    <x v="0"/>
    <n v="1"/>
  </r>
  <r>
    <n v="5700"/>
    <s v="CA-2014-148320"/>
    <x v="3"/>
    <d v="2014-11-04T00:00:00"/>
    <d v="2014-11-09T00:00:00"/>
    <x v="1"/>
    <s v="PG-18895"/>
    <x v="38"/>
    <x v="0"/>
    <s v="United States"/>
    <s v="San Francisco"/>
    <x v="1"/>
    <n v="94109"/>
    <x v="1"/>
    <s v="OFF-PA-10003022"/>
    <x v="1"/>
    <s v="Paper"/>
    <x v="1644"/>
    <n v="35.880000000000003"/>
    <n v="6"/>
    <n v="0"/>
    <n v="17.581200000000003"/>
    <s v="Nov"/>
    <x v="23"/>
    <n v="1"/>
  </r>
  <r>
    <n v="5701"/>
    <s v="CA-2013-125661"/>
    <x v="0"/>
    <d v="2013-11-25T00:00:00"/>
    <d v="2013-11-27T00:00:00"/>
    <x v="2"/>
    <s v="CA-12055"/>
    <x v="402"/>
    <x v="2"/>
    <s v="United States"/>
    <s v="Cleveland"/>
    <x v="24"/>
    <n v="44105"/>
    <x v="3"/>
    <s v="OFF-EN-10001532"/>
    <x v="1"/>
    <s v="Envelopes"/>
    <x v="613"/>
    <n v="40.752000000000002"/>
    <n v="3"/>
    <n v="0.2"/>
    <n v="15.281999999999998"/>
    <s v="Nov"/>
    <x v="0"/>
    <n v="1"/>
  </r>
  <r>
    <n v="5702"/>
    <s v="CA-2013-125661"/>
    <x v="0"/>
    <d v="2013-11-25T00:00:00"/>
    <d v="2013-11-27T00:00:00"/>
    <x v="2"/>
    <s v="CA-12055"/>
    <x v="402"/>
    <x v="2"/>
    <s v="United States"/>
    <s v="Cleveland"/>
    <x v="24"/>
    <n v="44105"/>
    <x v="3"/>
    <s v="TEC-AC-10004855"/>
    <x v="2"/>
    <s v="Accessories"/>
    <x v="1047"/>
    <n v="139.96000000000004"/>
    <n v="5"/>
    <n v="0.2"/>
    <n v="-22.743500000000004"/>
    <s v="Nov"/>
    <x v="0"/>
    <n v="0"/>
  </r>
  <r>
    <n v="5703"/>
    <s v="US-2011-123519"/>
    <x v="2"/>
    <d v="2011-12-14T00:00:00"/>
    <d v="2011-12-21T00:00:00"/>
    <x v="1"/>
    <s v="SS-20875"/>
    <x v="286"/>
    <x v="0"/>
    <s v="United States"/>
    <s v="Marion"/>
    <x v="24"/>
    <n v="43302"/>
    <x v="3"/>
    <s v="OFF-AR-10003829"/>
    <x v="1"/>
    <s v="Art"/>
    <x v="934"/>
    <n v="2.6240000000000001"/>
    <n v="1"/>
    <n v="0.2"/>
    <n v="0.29519999999999957"/>
    <s v="Dec"/>
    <x v="20"/>
    <n v="1"/>
  </r>
  <r>
    <n v="5704"/>
    <s v="US-2011-123519"/>
    <x v="2"/>
    <d v="2011-12-14T00:00:00"/>
    <d v="2011-12-21T00:00:00"/>
    <x v="1"/>
    <s v="SS-20875"/>
    <x v="286"/>
    <x v="0"/>
    <s v="United States"/>
    <s v="Marion"/>
    <x v="24"/>
    <n v="43302"/>
    <x v="3"/>
    <s v="FUR-TA-10002645"/>
    <x v="0"/>
    <s v="Tables"/>
    <x v="1313"/>
    <n v="136.53"/>
    <n v="1"/>
    <n v="0.4"/>
    <n v="-52.336500000000029"/>
    <s v="Dec"/>
    <x v="20"/>
    <n v="0"/>
  </r>
  <r>
    <n v="5705"/>
    <s v="US-2011-123519"/>
    <x v="2"/>
    <d v="2011-12-14T00:00:00"/>
    <d v="2011-12-21T00:00:00"/>
    <x v="1"/>
    <s v="SS-20875"/>
    <x v="286"/>
    <x v="0"/>
    <s v="United States"/>
    <s v="Marion"/>
    <x v="24"/>
    <n v="43302"/>
    <x v="3"/>
    <s v="TEC-AC-10003033"/>
    <x v="2"/>
    <s v="Accessories"/>
    <x v="756"/>
    <n v="263.95999999999998"/>
    <n v="1"/>
    <n v="0.2"/>
    <n v="42.893499999999975"/>
    <s v="Dec"/>
    <x v="20"/>
    <n v="0"/>
  </r>
  <r>
    <n v="5706"/>
    <s v="CA-2011-155593"/>
    <x v="2"/>
    <d v="2011-11-03T00:00:00"/>
    <d v="2011-11-08T00:00:00"/>
    <x v="1"/>
    <s v="RP-19390"/>
    <x v="261"/>
    <x v="0"/>
    <s v="United States"/>
    <s v="Fairfield"/>
    <x v="29"/>
    <n v="6824"/>
    <x v="3"/>
    <s v="OFF-SU-10002522"/>
    <x v="1"/>
    <s v="Supplies"/>
    <x v="1544"/>
    <n v="11.64"/>
    <n v="3"/>
    <n v="0"/>
    <n v="3.3755999999999986"/>
    <s v="Nov"/>
    <x v="7"/>
    <n v="1"/>
  </r>
  <r>
    <n v="5707"/>
    <s v="CA-2014-136000"/>
    <x v="3"/>
    <d v="2014-09-23T00:00:00"/>
    <d v="2014-09-26T00:00:00"/>
    <x v="0"/>
    <s v="SC-20440"/>
    <x v="464"/>
    <x v="1"/>
    <s v="United States"/>
    <s v="New York City"/>
    <x v="15"/>
    <n v="10009"/>
    <x v="3"/>
    <s v="OFF-BI-10004828"/>
    <x v="1"/>
    <s v="Binders"/>
    <x v="1578"/>
    <n v="40.176000000000002"/>
    <n v="3"/>
    <n v="0.2"/>
    <n v="14.563799999999997"/>
    <s v="Sep"/>
    <x v="15"/>
    <n v="1"/>
  </r>
  <r>
    <n v="5708"/>
    <s v="US-2012-160857"/>
    <x v="1"/>
    <d v="2012-05-08T00:00:00"/>
    <d v="2012-05-15T00:00:00"/>
    <x v="1"/>
    <s v="NW-18400"/>
    <x v="508"/>
    <x v="0"/>
    <s v="United States"/>
    <s v="New York City"/>
    <x v="15"/>
    <n v="10024"/>
    <x v="3"/>
    <s v="FUR-FU-10001095"/>
    <x v="0"/>
    <s v="Furnishings"/>
    <x v="741"/>
    <n v="79.44"/>
    <n v="3"/>
    <n v="0"/>
    <n v="30.187200000000001"/>
    <s v="May"/>
    <x v="33"/>
    <n v="1"/>
  </r>
  <r>
    <n v="5709"/>
    <s v="US-2012-160857"/>
    <x v="1"/>
    <d v="2012-05-08T00:00:00"/>
    <d v="2012-05-15T00:00:00"/>
    <x v="1"/>
    <s v="NW-18400"/>
    <x v="508"/>
    <x v="0"/>
    <s v="United States"/>
    <s v="New York City"/>
    <x v="15"/>
    <n v="10024"/>
    <x v="3"/>
    <s v="OFF-SU-10000157"/>
    <x v="1"/>
    <s v="Supplies"/>
    <x v="1399"/>
    <n v="357.93"/>
    <n v="3"/>
    <n v="0"/>
    <n v="7.158600000000007"/>
    <s v="May"/>
    <x v="33"/>
    <n v="0"/>
  </r>
  <r>
    <n v="5710"/>
    <s v="US-2012-160857"/>
    <x v="1"/>
    <d v="2012-05-08T00:00:00"/>
    <d v="2012-05-15T00:00:00"/>
    <x v="1"/>
    <s v="NW-18400"/>
    <x v="508"/>
    <x v="0"/>
    <s v="United States"/>
    <s v="New York City"/>
    <x v="15"/>
    <n v="10024"/>
    <x v="3"/>
    <s v="FUR-CH-10002647"/>
    <x v="0"/>
    <s v="Chairs"/>
    <x v="470"/>
    <n v="127.76400000000001"/>
    <n v="2"/>
    <n v="0.1"/>
    <n v="21.294000000000008"/>
    <s v="May"/>
    <x v="33"/>
    <n v="0"/>
  </r>
  <r>
    <n v="5711"/>
    <s v="US-2012-160857"/>
    <x v="1"/>
    <d v="2012-05-08T00:00:00"/>
    <d v="2012-05-15T00:00:00"/>
    <x v="1"/>
    <s v="NW-18400"/>
    <x v="508"/>
    <x v="0"/>
    <s v="United States"/>
    <s v="New York City"/>
    <x v="15"/>
    <n v="10024"/>
    <x v="3"/>
    <s v="TEC-CO-10004115"/>
    <x v="2"/>
    <s v="Copiers"/>
    <x v="356"/>
    <n v="2799.944"/>
    <n v="7"/>
    <n v="0.2"/>
    <n v="1014.9797"/>
    <s v="May"/>
    <x v="33"/>
    <n v="0"/>
  </r>
  <r>
    <n v="5712"/>
    <s v="US-2012-160857"/>
    <x v="1"/>
    <d v="2012-05-08T00:00:00"/>
    <d v="2012-05-15T00:00:00"/>
    <x v="1"/>
    <s v="NW-18400"/>
    <x v="508"/>
    <x v="0"/>
    <s v="United States"/>
    <s v="New York City"/>
    <x v="15"/>
    <n v="10024"/>
    <x v="3"/>
    <s v="OFF-PA-10003363"/>
    <x v="1"/>
    <s v="Paper"/>
    <x v="1520"/>
    <n v="19.440000000000001"/>
    <n v="3"/>
    <n v="0"/>
    <n v="9.3312000000000008"/>
    <s v="May"/>
    <x v="33"/>
    <n v="0"/>
  </r>
  <r>
    <n v="5713"/>
    <s v="CA-2014-115805"/>
    <x v="3"/>
    <d v="2014-08-01T00:00:00"/>
    <d v="2014-08-01T00:00:00"/>
    <x v="3"/>
    <s v="KW-16435"/>
    <x v="147"/>
    <x v="0"/>
    <s v="United States"/>
    <s v="Chicago"/>
    <x v="10"/>
    <n v="60653"/>
    <x v="2"/>
    <s v="TEC-PH-10003092"/>
    <x v="2"/>
    <s v="Phones"/>
    <x v="516"/>
    <n v="36.792000000000002"/>
    <n v="1"/>
    <n v="0.2"/>
    <n v="4.1390999999999991"/>
    <s v="Aug"/>
    <x v="43"/>
    <n v="1"/>
  </r>
  <r>
    <n v="5714"/>
    <s v="US-2011-143707"/>
    <x v="2"/>
    <d v="2011-03-01T00:00:00"/>
    <d v="2011-03-05T00:00:00"/>
    <x v="1"/>
    <s v="HR-14770"/>
    <x v="367"/>
    <x v="2"/>
    <s v="United States"/>
    <s v="New York City"/>
    <x v="15"/>
    <n v="10035"/>
    <x v="3"/>
    <s v="TEC-PH-10003655"/>
    <x v="2"/>
    <s v="Phones"/>
    <x v="854"/>
    <n v="5.9399999999999995"/>
    <n v="3"/>
    <n v="0"/>
    <n v="1.6037999999999999"/>
    <s v="Mar"/>
    <x v="34"/>
    <n v="1"/>
  </r>
  <r>
    <n v="5715"/>
    <s v="CA-2014-116939"/>
    <x v="3"/>
    <d v="2014-09-26T00:00:00"/>
    <d v="2014-09-30T00:00:00"/>
    <x v="1"/>
    <s v="AG-10900"/>
    <x v="151"/>
    <x v="0"/>
    <s v="United States"/>
    <s v="Richmond"/>
    <x v="17"/>
    <n v="23223"/>
    <x v="0"/>
    <s v="OFF-ST-10001476"/>
    <x v="1"/>
    <s v="Storage"/>
    <x v="827"/>
    <n v="177.54999999999998"/>
    <n v="5"/>
    <n v="0"/>
    <n v="47.938500000000005"/>
    <s v="Sep"/>
    <x v="15"/>
    <n v="1"/>
  </r>
  <r>
    <n v="5716"/>
    <s v="CA-2012-124107"/>
    <x v="1"/>
    <d v="2012-10-09T00:00:00"/>
    <d v="2012-10-12T00:00:00"/>
    <x v="0"/>
    <s v="BM-11650"/>
    <x v="312"/>
    <x v="1"/>
    <s v="United States"/>
    <s v="Ann Arbor"/>
    <x v="12"/>
    <n v="48104"/>
    <x v="2"/>
    <s v="TEC-AC-10002049"/>
    <x v="2"/>
    <s v="Accessories"/>
    <x v="688"/>
    <n v="619.94999999999993"/>
    <n v="5"/>
    <n v="0"/>
    <n v="111.59099999999995"/>
    <s v="Oct"/>
    <x v="2"/>
    <n v="1"/>
  </r>
  <r>
    <n v="5717"/>
    <s v="CA-2012-124107"/>
    <x v="1"/>
    <d v="2012-10-09T00:00:00"/>
    <d v="2012-10-12T00:00:00"/>
    <x v="0"/>
    <s v="BM-11650"/>
    <x v="312"/>
    <x v="1"/>
    <s v="United States"/>
    <s v="Ann Arbor"/>
    <x v="12"/>
    <n v="48104"/>
    <x v="2"/>
    <s v="TEC-PH-10003875"/>
    <x v="2"/>
    <s v="Phones"/>
    <x v="119"/>
    <n v="29.160000000000004"/>
    <n v="3"/>
    <n v="0"/>
    <n v="8.4563999999999986"/>
    <s v="Oct"/>
    <x v="2"/>
    <n v="0"/>
  </r>
  <r>
    <n v="5718"/>
    <s v="CA-2012-124107"/>
    <x v="1"/>
    <d v="2012-10-09T00:00:00"/>
    <d v="2012-10-12T00:00:00"/>
    <x v="0"/>
    <s v="BM-11650"/>
    <x v="312"/>
    <x v="1"/>
    <s v="United States"/>
    <s v="Ann Arbor"/>
    <x v="12"/>
    <n v="48104"/>
    <x v="2"/>
    <s v="OFF-EN-10003286"/>
    <x v="1"/>
    <s v="Envelopes"/>
    <x v="33"/>
    <n v="57.959999999999994"/>
    <n v="7"/>
    <n v="0"/>
    <n v="27.241199999999996"/>
    <s v="Oct"/>
    <x v="2"/>
    <n v="0"/>
  </r>
  <r>
    <n v="5719"/>
    <s v="CA-2012-124107"/>
    <x v="1"/>
    <d v="2012-10-09T00:00:00"/>
    <d v="2012-10-12T00:00:00"/>
    <x v="0"/>
    <s v="BM-11650"/>
    <x v="312"/>
    <x v="1"/>
    <s v="United States"/>
    <s v="Ann Arbor"/>
    <x v="12"/>
    <n v="48104"/>
    <x v="2"/>
    <s v="OFF-AP-10003971"/>
    <x v="1"/>
    <s v="Appliances"/>
    <x v="914"/>
    <n v="29.402999999999999"/>
    <n v="3"/>
    <n v="0.1"/>
    <n v="5.2272000000000007"/>
    <s v="Oct"/>
    <x v="2"/>
    <n v="0"/>
  </r>
  <r>
    <n v="5720"/>
    <s v="CA-2014-126550"/>
    <x v="3"/>
    <d v="2014-03-30T00:00:00"/>
    <d v="2014-04-03T00:00:00"/>
    <x v="0"/>
    <s v="RD-19720"/>
    <x v="742"/>
    <x v="0"/>
    <s v="United States"/>
    <s v="Lafayette"/>
    <x v="14"/>
    <n v="47905"/>
    <x v="2"/>
    <s v="OFF-ST-10001031"/>
    <x v="1"/>
    <s v="Storage"/>
    <x v="1551"/>
    <n v="81.400000000000006"/>
    <n v="5"/>
    <n v="0"/>
    <n v="21.164000000000005"/>
    <s v="Mar"/>
    <x v="42"/>
    <n v="1"/>
  </r>
  <r>
    <n v="5721"/>
    <s v="CA-2012-138674"/>
    <x v="1"/>
    <d v="2012-11-14T00:00:00"/>
    <d v="2012-11-17T00:00:00"/>
    <x v="2"/>
    <s v="KB-16585"/>
    <x v="10"/>
    <x v="1"/>
    <s v="United States"/>
    <s v="Springfield"/>
    <x v="21"/>
    <n v="97477"/>
    <x v="1"/>
    <s v="OFF-FA-10000304"/>
    <x v="1"/>
    <s v="Fasteners"/>
    <x v="52"/>
    <n v="8.7200000000000006"/>
    <n v="5"/>
    <n v="0.2"/>
    <n v="2.289000000000001"/>
    <s v="Nov"/>
    <x v="6"/>
    <n v="1"/>
  </r>
  <r>
    <n v="5722"/>
    <s v="CA-2012-138674"/>
    <x v="1"/>
    <d v="2012-11-14T00:00:00"/>
    <d v="2012-11-17T00:00:00"/>
    <x v="2"/>
    <s v="KB-16585"/>
    <x v="10"/>
    <x v="1"/>
    <s v="United States"/>
    <s v="Springfield"/>
    <x v="21"/>
    <n v="97477"/>
    <x v="1"/>
    <s v="TEC-AC-10000358"/>
    <x v="2"/>
    <s v="Accessories"/>
    <x v="1278"/>
    <n v="91.176000000000016"/>
    <n v="3"/>
    <n v="0.2"/>
    <n v="4.5587999999999944"/>
    <s v="Nov"/>
    <x v="6"/>
    <n v="0"/>
  </r>
  <r>
    <n v="5723"/>
    <s v="CA-2012-138674"/>
    <x v="1"/>
    <d v="2012-11-14T00:00:00"/>
    <d v="2012-11-17T00:00:00"/>
    <x v="2"/>
    <s v="KB-16585"/>
    <x v="10"/>
    <x v="1"/>
    <s v="United States"/>
    <s v="Springfield"/>
    <x v="21"/>
    <n v="97477"/>
    <x v="1"/>
    <s v="TEC-AC-10002800"/>
    <x v="2"/>
    <s v="Accessories"/>
    <x v="1207"/>
    <n v="159.96800000000002"/>
    <n v="4"/>
    <n v="0.2"/>
    <n v="29.993999999999986"/>
    <s v="Nov"/>
    <x v="6"/>
    <n v="0"/>
  </r>
  <r>
    <n v="5724"/>
    <s v="CA-2013-165820"/>
    <x v="0"/>
    <d v="2013-09-27T00:00:00"/>
    <d v="2013-10-01T00:00:00"/>
    <x v="1"/>
    <s v="DW-13585"/>
    <x v="61"/>
    <x v="1"/>
    <s v="United States"/>
    <s v="San Francisco"/>
    <x v="1"/>
    <n v="94109"/>
    <x v="1"/>
    <s v="OFF-PA-10004735"/>
    <x v="1"/>
    <s v="Paper"/>
    <x v="819"/>
    <n v="12.96"/>
    <n v="2"/>
    <n v="0"/>
    <n v="6.2208000000000006"/>
    <s v="Sep"/>
    <x v="21"/>
    <n v="1"/>
  </r>
  <r>
    <n v="5725"/>
    <s v="CA-2011-103191"/>
    <x v="2"/>
    <d v="2011-09-22T00:00:00"/>
    <d v="2011-09-27T00:00:00"/>
    <x v="1"/>
    <s v="VG-21805"/>
    <x v="500"/>
    <x v="1"/>
    <s v="United States"/>
    <s v="Chicago"/>
    <x v="10"/>
    <n v="60653"/>
    <x v="2"/>
    <s v="OFF-ST-10002574"/>
    <x v="1"/>
    <s v="Storage"/>
    <x v="926"/>
    <n v="331.536"/>
    <n v="3"/>
    <n v="0.2"/>
    <n v="-82.884"/>
    <s v="Sep"/>
    <x v="30"/>
    <n v="1"/>
  </r>
  <r>
    <n v="5726"/>
    <s v="CA-2012-103933"/>
    <x v="1"/>
    <d v="2012-09-25T00:00:00"/>
    <d v="2012-09-27T00:00:00"/>
    <x v="2"/>
    <s v="DR-12880"/>
    <x v="112"/>
    <x v="1"/>
    <s v="United States"/>
    <s v="New York City"/>
    <x v="15"/>
    <n v="10011"/>
    <x v="3"/>
    <s v="TEC-AC-10004171"/>
    <x v="2"/>
    <s v="Accessories"/>
    <x v="1312"/>
    <n v="899.91"/>
    <n v="9"/>
    <n v="0"/>
    <n v="395.96040000000005"/>
    <s v="Sep"/>
    <x v="11"/>
    <n v="1"/>
  </r>
  <r>
    <n v="5727"/>
    <s v="CA-2012-110548"/>
    <x v="1"/>
    <d v="2012-05-04T00:00:00"/>
    <d v="2012-05-08T00:00:00"/>
    <x v="1"/>
    <s v="AH-10690"/>
    <x v="706"/>
    <x v="1"/>
    <s v="United States"/>
    <s v="Houston"/>
    <x v="5"/>
    <n v="77095"/>
    <x v="2"/>
    <s v="TEC-PH-10002922"/>
    <x v="2"/>
    <s v="Phones"/>
    <x v="965"/>
    <n v="946.34400000000005"/>
    <n v="7"/>
    <n v="0.2"/>
    <n v="118.29299999999989"/>
    <s v="May"/>
    <x v="33"/>
    <n v="1"/>
  </r>
  <r>
    <n v="5728"/>
    <s v="CA-2014-117324"/>
    <x v="3"/>
    <d v="2014-12-09T00:00:00"/>
    <d v="2014-12-14T00:00:00"/>
    <x v="1"/>
    <s v="JP-15520"/>
    <x v="187"/>
    <x v="0"/>
    <s v="United States"/>
    <s v="Madison"/>
    <x v="6"/>
    <n v="53711"/>
    <x v="2"/>
    <s v="TEC-AC-10003023"/>
    <x v="2"/>
    <s v="Accessories"/>
    <x v="1070"/>
    <n v="178.10999999999999"/>
    <n v="3"/>
    <n v="0"/>
    <n v="32.059799999999996"/>
    <s v="Dec"/>
    <x v="22"/>
    <n v="1"/>
  </r>
  <r>
    <n v="5729"/>
    <s v="CA-2014-117324"/>
    <x v="3"/>
    <d v="2014-12-09T00:00:00"/>
    <d v="2014-12-14T00:00:00"/>
    <x v="1"/>
    <s v="JP-15520"/>
    <x v="187"/>
    <x v="0"/>
    <s v="United States"/>
    <s v="Madison"/>
    <x v="6"/>
    <n v="53711"/>
    <x v="2"/>
    <s v="OFF-AP-10003590"/>
    <x v="1"/>
    <s v="Appliances"/>
    <x v="947"/>
    <n v="1089.75"/>
    <n v="3"/>
    <n v="0"/>
    <n v="305.13000000000011"/>
    <s v="Dec"/>
    <x v="22"/>
    <n v="0"/>
  </r>
  <r>
    <n v="5730"/>
    <s v="CA-2014-117324"/>
    <x v="3"/>
    <d v="2014-12-09T00:00:00"/>
    <d v="2014-12-14T00:00:00"/>
    <x v="1"/>
    <s v="JP-15520"/>
    <x v="187"/>
    <x v="0"/>
    <s v="United States"/>
    <s v="Madison"/>
    <x v="6"/>
    <n v="53711"/>
    <x v="2"/>
    <s v="OFF-LA-10003510"/>
    <x v="1"/>
    <s v="Labels"/>
    <x v="575"/>
    <n v="61.06"/>
    <n v="2"/>
    <n v="0"/>
    <n v="28.087600000000002"/>
    <s v="Dec"/>
    <x v="22"/>
    <n v="0"/>
  </r>
  <r>
    <n v="5731"/>
    <s v="CA-2014-117324"/>
    <x v="3"/>
    <d v="2014-12-09T00:00:00"/>
    <d v="2014-12-14T00:00:00"/>
    <x v="1"/>
    <s v="JP-15520"/>
    <x v="187"/>
    <x v="0"/>
    <s v="United States"/>
    <s v="Madison"/>
    <x v="6"/>
    <n v="53711"/>
    <x v="2"/>
    <s v="FUR-BO-10003159"/>
    <x v="0"/>
    <s v="Bookcases"/>
    <x v="1100"/>
    <n v="459.92"/>
    <n v="4"/>
    <n v="0"/>
    <n v="41.392799999999966"/>
    <s v="Dec"/>
    <x v="22"/>
    <n v="0"/>
  </r>
  <r>
    <n v="5732"/>
    <s v="CA-2014-117324"/>
    <x v="3"/>
    <d v="2014-12-09T00:00:00"/>
    <d v="2014-12-14T00:00:00"/>
    <x v="1"/>
    <s v="JP-15520"/>
    <x v="187"/>
    <x v="0"/>
    <s v="United States"/>
    <s v="Madison"/>
    <x v="6"/>
    <n v="53711"/>
    <x v="2"/>
    <s v="OFF-PA-10002713"/>
    <x v="1"/>
    <s v="Paper"/>
    <x v="317"/>
    <n v="27.52"/>
    <n v="4"/>
    <n v="0"/>
    <n v="12.659199999999998"/>
    <s v="Dec"/>
    <x v="22"/>
    <n v="0"/>
  </r>
  <r>
    <n v="5733"/>
    <s v="CA-2014-143574"/>
    <x v="3"/>
    <d v="2014-06-30T00:00:00"/>
    <d v="2014-07-03T00:00:00"/>
    <x v="2"/>
    <s v="DR-12880"/>
    <x v="112"/>
    <x v="1"/>
    <s v="United States"/>
    <s v="Milford"/>
    <x v="29"/>
    <n v="6460"/>
    <x v="3"/>
    <s v="FUR-BO-10002598"/>
    <x v="0"/>
    <s v="Bookcases"/>
    <x v="1509"/>
    <n v="638.82000000000005"/>
    <n v="9"/>
    <n v="0"/>
    <n v="185.25779999999997"/>
    <s v="Jun"/>
    <x v="27"/>
    <n v="1"/>
  </r>
  <r>
    <n v="5734"/>
    <s v="CA-2014-143574"/>
    <x v="3"/>
    <d v="2014-06-30T00:00:00"/>
    <d v="2014-07-03T00:00:00"/>
    <x v="2"/>
    <s v="DR-12880"/>
    <x v="112"/>
    <x v="1"/>
    <s v="United States"/>
    <s v="Milford"/>
    <x v="29"/>
    <n v="6460"/>
    <x v="3"/>
    <s v="OFF-SU-10002537"/>
    <x v="1"/>
    <s v="Supplies"/>
    <x v="676"/>
    <n v="30.69"/>
    <n v="3"/>
    <n v="0"/>
    <n v="7.9794000000000018"/>
    <s v="Jun"/>
    <x v="27"/>
    <n v="0"/>
  </r>
  <r>
    <n v="5735"/>
    <s v="CA-2014-143574"/>
    <x v="3"/>
    <d v="2014-06-30T00:00:00"/>
    <d v="2014-07-03T00:00:00"/>
    <x v="2"/>
    <s v="DR-12880"/>
    <x v="112"/>
    <x v="1"/>
    <s v="United States"/>
    <s v="Milford"/>
    <x v="29"/>
    <n v="6460"/>
    <x v="3"/>
    <s v="FUR-FU-10003976"/>
    <x v="0"/>
    <s v="Furnishings"/>
    <x v="964"/>
    <n v="25.16"/>
    <n v="2"/>
    <n v="0"/>
    <n v="8.5543999999999976"/>
    <s v="Jun"/>
    <x v="27"/>
    <n v="0"/>
  </r>
  <r>
    <n v="5736"/>
    <s v="CA-2011-111773"/>
    <x v="2"/>
    <d v="2011-06-29T00:00:00"/>
    <d v="2011-07-03T00:00:00"/>
    <x v="1"/>
    <s v="JK-15625"/>
    <x v="600"/>
    <x v="0"/>
    <s v="United States"/>
    <s v="New York City"/>
    <x v="15"/>
    <n v="10024"/>
    <x v="3"/>
    <s v="OFF-BI-10000174"/>
    <x v="1"/>
    <s v="Binders"/>
    <x v="1435"/>
    <n v="13.919999999999998"/>
    <n v="3"/>
    <n v="0.2"/>
    <n v="4.8720000000000008"/>
    <s v="Jun"/>
    <x v="3"/>
    <n v="1"/>
  </r>
  <r>
    <n v="5737"/>
    <s v="CA-2011-148614"/>
    <x v="2"/>
    <d v="2011-01-21T00:00:00"/>
    <d v="2011-01-26T00:00:00"/>
    <x v="1"/>
    <s v="MV-17485"/>
    <x v="597"/>
    <x v="0"/>
    <s v="United States"/>
    <s v="Los Angeles"/>
    <x v="1"/>
    <n v="90049"/>
    <x v="1"/>
    <s v="OFF-PA-10002893"/>
    <x v="1"/>
    <s v="Paper"/>
    <x v="359"/>
    <n v="19.36"/>
    <n v="2"/>
    <n v="0"/>
    <n v="9.2927999999999997"/>
    <s v="Jan"/>
    <x v="46"/>
    <n v="1"/>
  </r>
  <r>
    <n v="5738"/>
    <s v="CA-2011-148614"/>
    <x v="2"/>
    <d v="2011-01-21T00:00:00"/>
    <d v="2011-01-26T00:00:00"/>
    <x v="1"/>
    <s v="MV-17485"/>
    <x v="597"/>
    <x v="0"/>
    <s v="United States"/>
    <s v="Los Angeles"/>
    <x v="1"/>
    <n v="90049"/>
    <x v="1"/>
    <s v="FUR-FU-10003194"/>
    <x v="0"/>
    <s v="Furnishings"/>
    <x v="76"/>
    <n v="19.3"/>
    <n v="2"/>
    <n v="0"/>
    <n v="5.7899999999999991"/>
    <s v="Jan"/>
    <x v="46"/>
    <n v="0"/>
  </r>
  <r>
    <n v="5739"/>
    <s v="CA-2014-156139"/>
    <x v="3"/>
    <d v="2014-01-01T00:00:00"/>
    <d v="2014-01-07T00:00:00"/>
    <x v="1"/>
    <s v="BP-11155"/>
    <x v="669"/>
    <x v="0"/>
    <s v="United States"/>
    <s v="San Francisco"/>
    <x v="1"/>
    <n v="94109"/>
    <x v="1"/>
    <s v="OFF-BI-10004233"/>
    <x v="1"/>
    <s v="Binders"/>
    <x v="1377"/>
    <n v="38.376000000000005"/>
    <n v="3"/>
    <n v="0.2"/>
    <n v="13.4316"/>
    <s v="Jan"/>
    <x v="44"/>
    <n v="1"/>
  </r>
  <r>
    <n v="5740"/>
    <s v="US-2014-147886"/>
    <x v="3"/>
    <d v="2014-03-29T00:00:00"/>
    <d v="2014-04-01T00:00:00"/>
    <x v="2"/>
    <s v="DH-13075"/>
    <x v="704"/>
    <x v="1"/>
    <s v="United States"/>
    <s v="Fairfield"/>
    <x v="1"/>
    <n v="94533"/>
    <x v="1"/>
    <s v="OFF-PA-10000232"/>
    <x v="1"/>
    <s v="Paper"/>
    <x v="1622"/>
    <n v="12.96"/>
    <n v="2"/>
    <n v="0"/>
    <n v="6.3504000000000005"/>
    <s v="Mar"/>
    <x v="42"/>
    <n v="1"/>
  </r>
  <r>
    <n v="5741"/>
    <s v="US-2014-147886"/>
    <x v="3"/>
    <d v="2014-03-29T00:00:00"/>
    <d v="2014-04-01T00:00:00"/>
    <x v="2"/>
    <s v="DH-13075"/>
    <x v="704"/>
    <x v="1"/>
    <s v="United States"/>
    <s v="Fairfield"/>
    <x v="1"/>
    <n v="94533"/>
    <x v="1"/>
    <s v="FUR-FU-10001095"/>
    <x v="0"/>
    <s v="Furnishings"/>
    <x v="741"/>
    <n v="26.48"/>
    <n v="1"/>
    <n v="0"/>
    <n v="10.0624"/>
    <s v="Mar"/>
    <x v="42"/>
    <n v="0"/>
  </r>
  <r>
    <n v="5742"/>
    <s v="US-2014-147886"/>
    <x v="3"/>
    <d v="2014-03-29T00:00:00"/>
    <d v="2014-04-01T00:00:00"/>
    <x v="2"/>
    <s v="DH-13075"/>
    <x v="704"/>
    <x v="1"/>
    <s v="United States"/>
    <s v="Fairfield"/>
    <x v="1"/>
    <n v="94533"/>
    <x v="1"/>
    <s v="TEC-MA-10004679"/>
    <x v="2"/>
    <s v="Machines"/>
    <x v="1074"/>
    <n v="532.72"/>
    <n v="2"/>
    <n v="0.2"/>
    <n v="53.271999999999991"/>
    <s v="Mar"/>
    <x v="42"/>
    <n v="0"/>
  </r>
  <r>
    <n v="5743"/>
    <s v="US-2014-147886"/>
    <x v="3"/>
    <d v="2014-03-29T00:00:00"/>
    <d v="2014-04-01T00:00:00"/>
    <x v="2"/>
    <s v="DH-13075"/>
    <x v="704"/>
    <x v="1"/>
    <s v="United States"/>
    <s v="Fairfield"/>
    <x v="1"/>
    <n v="94533"/>
    <x v="1"/>
    <s v="OFF-PA-10003651"/>
    <x v="1"/>
    <s v="Paper"/>
    <x v="646"/>
    <n v="26.72"/>
    <n v="4"/>
    <n v="0"/>
    <n v="12.8256"/>
    <s v="Mar"/>
    <x v="42"/>
    <n v="0"/>
  </r>
  <r>
    <n v="5744"/>
    <s v="US-2014-147886"/>
    <x v="3"/>
    <d v="2014-03-29T00:00:00"/>
    <d v="2014-04-01T00:00:00"/>
    <x v="2"/>
    <s v="DH-13075"/>
    <x v="704"/>
    <x v="1"/>
    <s v="United States"/>
    <s v="Fairfield"/>
    <x v="1"/>
    <n v="94533"/>
    <x v="1"/>
    <s v="OFF-PA-10000743"/>
    <x v="1"/>
    <s v="Paper"/>
    <x v="573"/>
    <n v="20.04"/>
    <n v="3"/>
    <n v="0"/>
    <n v="9.6191999999999993"/>
    <s v="Mar"/>
    <x v="42"/>
    <n v="0"/>
  </r>
  <r>
    <n v="5745"/>
    <s v="US-2014-147886"/>
    <x v="3"/>
    <d v="2014-03-29T00:00:00"/>
    <d v="2014-04-01T00:00:00"/>
    <x v="2"/>
    <s v="DH-13075"/>
    <x v="704"/>
    <x v="1"/>
    <s v="United States"/>
    <s v="Fairfield"/>
    <x v="1"/>
    <n v="94533"/>
    <x v="1"/>
    <s v="OFF-ST-10002743"/>
    <x v="1"/>
    <s v="Storage"/>
    <x v="413"/>
    <n v="795.48"/>
    <n v="7"/>
    <n v="0"/>
    <n v="7.9547999999999632"/>
    <s v="Mar"/>
    <x v="42"/>
    <n v="0"/>
  </r>
  <r>
    <n v="5746"/>
    <s v="US-2014-147886"/>
    <x v="3"/>
    <d v="2014-03-29T00:00:00"/>
    <d v="2014-04-01T00:00:00"/>
    <x v="2"/>
    <s v="DH-13075"/>
    <x v="704"/>
    <x v="1"/>
    <s v="United States"/>
    <s v="Fairfield"/>
    <x v="1"/>
    <n v="94533"/>
    <x v="1"/>
    <s v="FUR-FU-10003829"/>
    <x v="0"/>
    <s v="Furnishings"/>
    <x v="1369"/>
    <n v="21.560000000000002"/>
    <n v="7"/>
    <n v="0"/>
    <n v="6.8991999999999987"/>
    <s v="Mar"/>
    <x v="42"/>
    <n v="0"/>
  </r>
  <r>
    <n v="5747"/>
    <s v="CA-2013-113733"/>
    <x v="0"/>
    <d v="2013-12-09T00:00:00"/>
    <d v="2013-12-13T00:00:00"/>
    <x v="1"/>
    <s v="LH-16900"/>
    <x v="23"/>
    <x v="0"/>
    <s v="United States"/>
    <s v="Greenville"/>
    <x v="3"/>
    <n v="27834"/>
    <x v="0"/>
    <s v="TEC-PH-10002496"/>
    <x v="2"/>
    <s v="Phones"/>
    <x v="490"/>
    <n v="249.58400000000003"/>
    <n v="2"/>
    <n v="0.2"/>
    <n v="31.197999999999986"/>
    <s v="Dec"/>
    <x v="5"/>
    <n v="1"/>
  </r>
  <r>
    <n v="5748"/>
    <s v="CA-2013-113733"/>
    <x v="0"/>
    <d v="2013-12-09T00:00:00"/>
    <d v="2013-12-13T00:00:00"/>
    <x v="1"/>
    <s v="LH-16900"/>
    <x v="23"/>
    <x v="0"/>
    <s v="United States"/>
    <s v="Greenville"/>
    <x v="3"/>
    <n v="27834"/>
    <x v="0"/>
    <s v="TEC-AC-10002473"/>
    <x v="2"/>
    <s v="Accessories"/>
    <x v="713"/>
    <n v="68.111999999999995"/>
    <n v="3"/>
    <n v="0.2"/>
    <n v="17.879399999999997"/>
    <s v="Dec"/>
    <x v="5"/>
    <n v="0"/>
  </r>
  <r>
    <n v="5749"/>
    <s v="CA-2013-113733"/>
    <x v="0"/>
    <d v="2013-12-09T00:00:00"/>
    <d v="2013-12-13T00:00:00"/>
    <x v="1"/>
    <s v="LH-16900"/>
    <x v="23"/>
    <x v="0"/>
    <s v="United States"/>
    <s v="Greenville"/>
    <x v="3"/>
    <n v="27834"/>
    <x v="0"/>
    <s v="TEC-AC-10004877"/>
    <x v="2"/>
    <s v="Accessories"/>
    <x v="1670"/>
    <n v="16.560000000000002"/>
    <n v="3"/>
    <n v="0.2"/>
    <n v="-2.4840000000000018"/>
    <s v="Dec"/>
    <x v="5"/>
    <n v="0"/>
  </r>
  <r>
    <n v="5750"/>
    <s v="CA-2014-104913"/>
    <x v="3"/>
    <d v="2014-11-19T00:00:00"/>
    <d v="2014-11-23T00:00:00"/>
    <x v="1"/>
    <s v="DK-13090"/>
    <x v="54"/>
    <x v="0"/>
    <s v="United States"/>
    <s v="Long Beach"/>
    <x v="15"/>
    <n v="11561"/>
    <x v="3"/>
    <s v="TEC-PH-10000923"/>
    <x v="2"/>
    <s v="Phones"/>
    <x v="1225"/>
    <n v="74.95"/>
    <n v="5"/>
    <n v="0"/>
    <n v="36.725500000000004"/>
    <s v="Nov"/>
    <x v="23"/>
    <n v="1"/>
  </r>
  <r>
    <n v="5751"/>
    <s v="CA-2011-145800"/>
    <x v="2"/>
    <d v="2011-05-30T00:00:00"/>
    <d v="2011-06-05T00:00:00"/>
    <x v="1"/>
    <s v="SS-20410"/>
    <x v="757"/>
    <x v="0"/>
    <s v="United States"/>
    <s v="Buffalo Grove"/>
    <x v="10"/>
    <n v="60089"/>
    <x v="2"/>
    <s v="FUR-TA-10001539"/>
    <x v="0"/>
    <s v="Tables"/>
    <x v="10"/>
    <n v="355.45499999999998"/>
    <n v="3"/>
    <n v="0.5"/>
    <n v="-184.83660000000003"/>
    <s v="May"/>
    <x v="8"/>
    <n v="1"/>
  </r>
  <r>
    <n v="5752"/>
    <s v="CA-2013-125850"/>
    <x v="0"/>
    <d v="2013-01-22T00:00:00"/>
    <d v="2013-01-28T00:00:00"/>
    <x v="1"/>
    <s v="FP-14320"/>
    <x v="224"/>
    <x v="0"/>
    <s v="United States"/>
    <s v="San Diego"/>
    <x v="1"/>
    <n v="92037"/>
    <x v="1"/>
    <s v="OFF-LA-10003498"/>
    <x v="1"/>
    <s v="Labels"/>
    <x v="1740"/>
    <n v="44.400000000000006"/>
    <n v="3"/>
    <n v="0"/>
    <n v="22.200000000000003"/>
    <s v="Jan"/>
    <x v="12"/>
    <n v="1"/>
  </r>
  <r>
    <n v="5753"/>
    <s v="CA-2013-125850"/>
    <x v="0"/>
    <d v="2013-01-22T00:00:00"/>
    <d v="2013-01-28T00:00:00"/>
    <x v="1"/>
    <s v="FP-14320"/>
    <x v="224"/>
    <x v="0"/>
    <s v="United States"/>
    <s v="San Diego"/>
    <x v="1"/>
    <n v="92037"/>
    <x v="1"/>
    <s v="OFF-LA-10004484"/>
    <x v="1"/>
    <s v="Labels"/>
    <x v="612"/>
    <n v="20.65"/>
    <n v="5"/>
    <n v="0"/>
    <n v="9.4989999999999988"/>
    <s v="Jan"/>
    <x v="12"/>
    <n v="0"/>
  </r>
  <r>
    <n v="5754"/>
    <s v="CA-2013-118514"/>
    <x v="0"/>
    <d v="2013-02-03T00:00:00"/>
    <d v="2013-02-10T00:00:00"/>
    <x v="1"/>
    <s v="LC-17050"/>
    <x v="702"/>
    <x v="0"/>
    <s v="United States"/>
    <s v="Richmond"/>
    <x v="0"/>
    <n v="40475"/>
    <x v="0"/>
    <s v="FUR-CH-10000015"/>
    <x v="0"/>
    <s v="Chairs"/>
    <x v="373"/>
    <n v="866.4"/>
    <n v="4"/>
    <n v="0"/>
    <n v="225.26400000000001"/>
    <s v="Feb"/>
    <x v="47"/>
    <n v="1"/>
  </r>
  <r>
    <n v="5755"/>
    <s v="CA-2012-150749"/>
    <x v="1"/>
    <d v="2012-03-29T00:00:00"/>
    <d v="2012-04-03T00:00:00"/>
    <x v="0"/>
    <s v="AS-10240"/>
    <x v="238"/>
    <x v="0"/>
    <s v="United States"/>
    <s v="Springfield"/>
    <x v="17"/>
    <n v="22153"/>
    <x v="0"/>
    <s v="OFF-AR-10003732"/>
    <x v="1"/>
    <s v="Art"/>
    <x v="321"/>
    <n v="5.56"/>
    <n v="2"/>
    <n v="0"/>
    <n v="1.4455999999999998"/>
    <s v="Mar"/>
    <x v="29"/>
    <n v="1"/>
  </r>
  <r>
    <n v="5756"/>
    <s v="CA-2011-163748"/>
    <x v="2"/>
    <d v="2011-10-14T00:00:00"/>
    <d v="2011-10-18T00:00:00"/>
    <x v="1"/>
    <s v="HG-15025"/>
    <x v="643"/>
    <x v="0"/>
    <s v="United States"/>
    <s v="Fort Worth"/>
    <x v="5"/>
    <n v="76106"/>
    <x v="2"/>
    <s v="OFF-AP-10004052"/>
    <x v="1"/>
    <s v="Appliances"/>
    <x v="1662"/>
    <n v="3.1599999999999993"/>
    <n v="4"/>
    <n v="0.8"/>
    <n v="-8.532"/>
    <s v="Oct"/>
    <x v="18"/>
    <n v="1"/>
  </r>
  <r>
    <n v="5757"/>
    <s v="CA-2011-163748"/>
    <x v="2"/>
    <d v="2011-10-14T00:00:00"/>
    <d v="2011-10-18T00:00:00"/>
    <x v="1"/>
    <s v="HG-15025"/>
    <x v="643"/>
    <x v="0"/>
    <s v="United States"/>
    <s v="Fort Worth"/>
    <x v="5"/>
    <n v="76106"/>
    <x v="2"/>
    <s v="TEC-CO-10002095"/>
    <x v="2"/>
    <s v="Copiers"/>
    <x v="610"/>
    <n v="1999.96"/>
    <n v="5"/>
    <n v="0.2"/>
    <n v="624.98749999999995"/>
    <s v="Oct"/>
    <x v="18"/>
    <n v="0"/>
  </r>
  <r>
    <n v="5758"/>
    <s v="CA-2012-119634"/>
    <x v="1"/>
    <d v="2012-08-11T00:00:00"/>
    <d v="2012-08-16T00:00:00"/>
    <x v="1"/>
    <s v="BW-11065"/>
    <x v="768"/>
    <x v="0"/>
    <s v="United States"/>
    <s v="Raleigh"/>
    <x v="3"/>
    <n v="27604"/>
    <x v="0"/>
    <s v="FUR-FU-10004270"/>
    <x v="0"/>
    <s v="Furnishings"/>
    <x v="1372"/>
    <n v="46.152000000000001"/>
    <n v="3"/>
    <n v="0.2"/>
    <n v="12.114900000000002"/>
    <s v="Aug"/>
    <x v="37"/>
    <n v="1"/>
  </r>
  <r>
    <n v="5759"/>
    <s v="CA-2012-149300"/>
    <x v="1"/>
    <d v="2012-11-22T00:00:00"/>
    <d v="2012-11-23T00:00:00"/>
    <x v="2"/>
    <s v="BH-11710"/>
    <x v="3"/>
    <x v="0"/>
    <s v="United States"/>
    <s v="Hialeah"/>
    <x v="2"/>
    <n v="33012"/>
    <x v="0"/>
    <s v="TEC-MA-10000423"/>
    <x v="2"/>
    <s v="Machines"/>
    <x v="1713"/>
    <n v="32.984999999999999"/>
    <n v="3"/>
    <n v="0.5"/>
    <n v="-1.9791000000000025"/>
    <s v="Nov"/>
    <x v="6"/>
    <n v="1"/>
  </r>
  <r>
    <n v="5760"/>
    <s v="US-2013-111528"/>
    <x v="0"/>
    <d v="2013-12-31T00:00:00"/>
    <d v="2013-12-31T00:00:00"/>
    <x v="3"/>
    <s v="JP-16135"/>
    <x v="655"/>
    <x v="2"/>
    <s v="United States"/>
    <s v="Los Angeles"/>
    <x v="1"/>
    <n v="90032"/>
    <x v="1"/>
    <s v="OFF-ST-10001526"/>
    <x v="1"/>
    <s v="Storage"/>
    <x v="764"/>
    <n v="481.32"/>
    <n v="4"/>
    <n v="0"/>
    <n v="125.14319999999998"/>
    <s v="Dec"/>
    <x v="5"/>
    <n v="1"/>
  </r>
  <r>
    <n v="5761"/>
    <s v="US-2013-111528"/>
    <x v="0"/>
    <d v="2013-12-31T00:00:00"/>
    <d v="2013-12-31T00:00:00"/>
    <x v="3"/>
    <s v="JP-16135"/>
    <x v="655"/>
    <x v="2"/>
    <s v="United States"/>
    <s v="Los Angeles"/>
    <x v="1"/>
    <n v="90032"/>
    <x v="1"/>
    <s v="OFF-BI-10002194"/>
    <x v="1"/>
    <s v="Binders"/>
    <x v="411"/>
    <n v="6.3840000000000003"/>
    <n v="1"/>
    <n v="0.2"/>
    <n v="2.1546000000000003"/>
    <s v="Dec"/>
    <x v="5"/>
    <n v="0"/>
  </r>
  <r>
    <n v="5762"/>
    <s v="CA-2014-158169"/>
    <x v="3"/>
    <d v="2014-08-13T00:00:00"/>
    <d v="2014-08-16T00:00:00"/>
    <x v="2"/>
    <s v="JM-16195"/>
    <x v="594"/>
    <x v="0"/>
    <s v="United States"/>
    <s v="Lake Forest"/>
    <x v="1"/>
    <n v="92630"/>
    <x v="1"/>
    <s v="OFF-AP-10000828"/>
    <x v="1"/>
    <s v="Appliances"/>
    <x v="1087"/>
    <n v="542.93999999999994"/>
    <n v="3"/>
    <n v="0"/>
    <n v="152.02319999999997"/>
    <s v="Aug"/>
    <x v="43"/>
    <n v="1"/>
  </r>
  <r>
    <n v="5763"/>
    <s v="CA-2014-158169"/>
    <x v="3"/>
    <d v="2014-08-13T00:00:00"/>
    <d v="2014-08-16T00:00:00"/>
    <x v="2"/>
    <s v="JM-16195"/>
    <x v="594"/>
    <x v="0"/>
    <s v="United States"/>
    <s v="Lake Forest"/>
    <x v="1"/>
    <n v="92630"/>
    <x v="1"/>
    <s v="FUR-FU-10001473"/>
    <x v="0"/>
    <s v="Furnishings"/>
    <x v="984"/>
    <n v="54.92"/>
    <n v="4"/>
    <n v="0"/>
    <n v="19.7712"/>
    <s v="Aug"/>
    <x v="43"/>
    <n v="0"/>
  </r>
  <r>
    <n v="5764"/>
    <s v="CA-2012-162047"/>
    <x v="1"/>
    <d v="2012-11-03T00:00:00"/>
    <d v="2012-11-05T00:00:00"/>
    <x v="2"/>
    <s v="FH-14365"/>
    <x v="92"/>
    <x v="1"/>
    <s v="United States"/>
    <s v="Long Beach"/>
    <x v="15"/>
    <n v="11561"/>
    <x v="3"/>
    <s v="FUR-CH-10004983"/>
    <x v="0"/>
    <s v="Chairs"/>
    <x v="1560"/>
    <n v="1448.8200000000002"/>
    <n v="10"/>
    <n v="0.1"/>
    <n v="209.27399999999992"/>
    <s v="Nov"/>
    <x v="6"/>
    <n v="1"/>
  </r>
  <r>
    <n v="5765"/>
    <s v="CA-2012-117772"/>
    <x v="1"/>
    <d v="2012-09-10T00:00:00"/>
    <d v="2012-09-12T00:00:00"/>
    <x v="0"/>
    <s v="MC-17575"/>
    <x v="430"/>
    <x v="0"/>
    <s v="United States"/>
    <s v="Seattle"/>
    <x v="4"/>
    <n v="98103"/>
    <x v="1"/>
    <s v="OFF-ST-10003994"/>
    <x v="1"/>
    <s v="Storage"/>
    <x v="1736"/>
    <n v="353.88"/>
    <n v="6"/>
    <n v="0"/>
    <n v="17.693999999999988"/>
    <s v="Sep"/>
    <x v="11"/>
    <n v="1"/>
  </r>
  <r>
    <n v="5766"/>
    <s v="US-2011-126340"/>
    <x v="2"/>
    <d v="2011-11-08T00:00:00"/>
    <d v="2011-11-14T00:00:00"/>
    <x v="1"/>
    <s v="EB-13870"/>
    <x v="12"/>
    <x v="0"/>
    <s v="United States"/>
    <s v="Redding"/>
    <x v="1"/>
    <n v="96003"/>
    <x v="1"/>
    <s v="TEC-PH-10004447"/>
    <x v="2"/>
    <s v="Phones"/>
    <x v="857"/>
    <n v="333.57600000000002"/>
    <n v="3"/>
    <n v="0.2"/>
    <n v="25.018199999999993"/>
    <s v="Nov"/>
    <x v="7"/>
    <n v="1"/>
  </r>
  <r>
    <n v="5767"/>
    <s v="CA-2013-149685"/>
    <x v="0"/>
    <d v="2013-10-09T00:00:00"/>
    <d v="2013-10-16T00:00:00"/>
    <x v="1"/>
    <s v="PM-19135"/>
    <x v="327"/>
    <x v="2"/>
    <s v="United States"/>
    <s v="San Antonio"/>
    <x v="5"/>
    <n v="78207"/>
    <x v="2"/>
    <s v="OFF-LA-10004545"/>
    <x v="1"/>
    <s v="Labels"/>
    <x v="1328"/>
    <n v="60.144000000000005"/>
    <n v="6"/>
    <n v="0.2"/>
    <n v="20.298599999999993"/>
    <s v="Oct"/>
    <x v="32"/>
    <n v="1"/>
  </r>
  <r>
    <n v="5768"/>
    <s v="CA-2014-126396"/>
    <x v="3"/>
    <d v="2014-09-09T00:00:00"/>
    <d v="2014-09-13T00:00:00"/>
    <x v="0"/>
    <s v="AR-10345"/>
    <x v="753"/>
    <x v="1"/>
    <s v="United States"/>
    <s v="Houston"/>
    <x v="5"/>
    <n v="77070"/>
    <x v="2"/>
    <s v="TEC-AC-10003116"/>
    <x v="2"/>
    <s v="Accessories"/>
    <x v="920"/>
    <n v="85.2"/>
    <n v="6"/>
    <n v="0.2"/>
    <n v="20.234999999999996"/>
    <s v="Sep"/>
    <x v="15"/>
    <n v="1"/>
  </r>
  <r>
    <n v="5769"/>
    <s v="CA-2012-154900"/>
    <x v="1"/>
    <d v="2012-02-25T00:00:00"/>
    <d v="2012-03-01T00:00:00"/>
    <x v="1"/>
    <s v="SS-20875"/>
    <x v="286"/>
    <x v="0"/>
    <s v="United States"/>
    <s v="Leominster"/>
    <x v="31"/>
    <n v="1453"/>
    <x v="3"/>
    <s v="OFF-LA-10001641"/>
    <x v="1"/>
    <s v="Labels"/>
    <x v="1022"/>
    <n v="3.15"/>
    <n v="1"/>
    <n v="0"/>
    <n v="1.512"/>
    <s v="Feb"/>
    <x v="36"/>
    <n v="1"/>
  </r>
  <r>
    <n v="5770"/>
    <s v="CA-2012-154900"/>
    <x v="1"/>
    <d v="2012-02-25T00:00:00"/>
    <d v="2012-03-01T00:00:00"/>
    <x v="1"/>
    <s v="SS-20875"/>
    <x v="286"/>
    <x v="0"/>
    <s v="United States"/>
    <s v="Leominster"/>
    <x v="31"/>
    <n v="1453"/>
    <x v="3"/>
    <s v="OFF-PA-10002377"/>
    <x v="1"/>
    <s v="Paper"/>
    <x v="557"/>
    <n v="22.72"/>
    <n v="4"/>
    <n v="0"/>
    <n v="10.223999999999998"/>
    <s v="Feb"/>
    <x v="36"/>
    <n v="0"/>
  </r>
  <r>
    <n v="5771"/>
    <s v="CA-2012-103835"/>
    <x v="1"/>
    <d v="2012-09-24T00:00:00"/>
    <d v="2012-09-28T00:00:00"/>
    <x v="1"/>
    <s v="SC-20440"/>
    <x v="464"/>
    <x v="1"/>
    <s v="United States"/>
    <s v="Los Angeles"/>
    <x v="1"/>
    <n v="90032"/>
    <x v="1"/>
    <s v="FUR-FU-10000010"/>
    <x v="0"/>
    <s v="Furnishings"/>
    <x v="522"/>
    <n v="14.91"/>
    <n v="3"/>
    <n v="0"/>
    <n v="4.6220999999999997"/>
    <s v="Sep"/>
    <x v="11"/>
    <n v="1"/>
  </r>
  <r>
    <n v="5772"/>
    <s v="CA-2012-103835"/>
    <x v="1"/>
    <d v="2012-09-24T00:00:00"/>
    <d v="2012-09-28T00:00:00"/>
    <x v="1"/>
    <s v="SC-20440"/>
    <x v="464"/>
    <x v="1"/>
    <s v="United States"/>
    <s v="Los Angeles"/>
    <x v="1"/>
    <n v="90032"/>
    <x v="1"/>
    <s v="OFF-AP-10002651"/>
    <x v="1"/>
    <s v="Appliances"/>
    <x v="1341"/>
    <n v="1158.1199999999999"/>
    <n v="4"/>
    <n v="0"/>
    <n v="335.85479999999984"/>
    <s v="Sep"/>
    <x v="11"/>
    <n v="0"/>
  </r>
  <r>
    <n v="5773"/>
    <s v="CA-2012-158939"/>
    <x v="1"/>
    <d v="2012-11-26T00:00:00"/>
    <d v="2012-12-01T00:00:00"/>
    <x v="1"/>
    <s v="EA-14035"/>
    <x v="105"/>
    <x v="1"/>
    <s v="United States"/>
    <s v="Springfield"/>
    <x v="25"/>
    <n v="65807"/>
    <x v="2"/>
    <s v="TEC-CO-10002313"/>
    <x v="2"/>
    <s v="Copiers"/>
    <x v="345"/>
    <n v="599.99"/>
    <n v="1"/>
    <n v="0"/>
    <n v="233.99610000000001"/>
    <s v="Nov"/>
    <x v="6"/>
    <n v="1"/>
  </r>
  <r>
    <n v="5774"/>
    <s v="CA-2013-117408"/>
    <x v="0"/>
    <d v="2013-09-01T00:00:00"/>
    <d v="2013-09-07T00:00:00"/>
    <x v="1"/>
    <s v="TP-21130"/>
    <x v="236"/>
    <x v="0"/>
    <s v="United States"/>
    <s v="Waco"/>
    <x v="5"/>
    <n v="76706"/>
    <x v="2"/>
    <s v="OFF-ST-10001580"/>
    <x v="1"/>
    <s v="Storage"/>
    <x v="351"/>
    <n v="23.968000000000004"/>
    <n v="2"/>
    <n v="0.2"/>
    <n v="2.3967999999999989"/>
    <s v="Sep"/>
    <x v="21"/>
    <n v="1"/>
  </r>
  <r>
    <n v="5775"/>
    <s v="CA-2013-142398"/>
    <x v="0"/>
    <d v="2013-04-13T00:00:00"/>
    <d v="2013-04-17T00:00:00"/>
    <x v="1"/>
    <s v="BP-11290"/>
    <x v="443"/>
    <x v="0"/>
    <s v="United States"/>
    <s v="Los Angeles"/>
    <x v="1"/>
    <n v="90036"/>
    <x v="1"/>
    <s v="FUR-CH-10001545"/>
    <x v="0"/>
    <s v="Chairs"/>
    <x v="1737"/>
    <n v="638.28800000000012"/>
    <n v="7"/>
    <n v="0.2"/>
    <n v="-31.914400000000015"/>
    <s v="Apr"/>
    <x v="25"/>
    <n v="1"/>
  </r>
  <r>
    <n v="5776"/>
    <s v="CA-2013-142398"/>
    <x v="0"/>
    <d v="2013-04-13T00:00:00"/>
    <d v="2013-04-17T00:00:00"/>
    <x v="1"/>
    <s v="BP-11290"/>
    <x v="443"/>
    <x v="0"/>
    <s v="United States"/>
    <s v="Los Angeles"/>
    <x v="1"/>
    <n v="90036"/>
    <x v="1"/>
    <s v="OFF-BI-10004826"/>
    <x v="1"/>
    <s v="Binders"/>
    <x v="721"/>
    <n v="13.208000000000002"/>
    <n v="1"/>
    <n v="0.2"/>
    <n v="4.6228000000000007"/>
    <s v="Apr"/>
    <x v="25"/>
    <n v="0"/>
  </r>
  <r>
    <n v="5777"/>
    <s v="CA-2013-105277"/>
    <x v="0"/>
    <d v="2013-12-05T00:00:00"/>
    <d v="2013-12-09T00:00:00"/>
    <x v="1"/>
    <s v="LM-17065"/>
    <x v="215"/>
    <x v="0"/>
    <s v="United States"/>
    <s v="Auburn"/>
    <x v="15"/>
    <n v="13021"/>
    <x v="3"/>
    <s v="OFF-BI-10000301"/>
    <x v="1"/>
    <s v="Binders"/>
    <x v="619"/>
    <n v="15.528"/>
    <n v="3"/>
    <n v="0.2"/>
    <n v="5.8230000000000004"/>
    <s v="Dec"/>
    <x v="5"/>
    <n v="1"/>
  </r>
  <r>
    <n v="5778"/>
    <s v="CA-2013-112060"/>
    <x v="0"/>
    <d v="2013-12-05T00:00:00"/>
    <d v="2013-12-10T00:00:00"/>
    <x v="1"/>
    <s v="KT-16465"/>
    <x v="446"/>
    <x v="0"/>
    <s v="United States"/>
    <s v="San Francisco"/>
    <x v="1"/>
    <n v="94109"/>
    <x v="1"/>
    <s v="OFF-PA-10000994"/>
    <x v="1"/>
    <s v="Paper"/>
    <x v="904"/>
    <n v="104.85"/>
    <n v="1"/>
    <n v="0"/>
    <n v="50.327999999999996"/>
    <s v="Dec"/>
    <x v="5"/>
    <n v="1"/>
  </r>
  <r>
    <n v="5779"/>
    <s v="CA-2011-105270"/>
    <x v="2"/>
    <d v="2011-11-11T00:00:00"/>
    <d v="2011-11-18T00:00:00"/>
    <x v="1"/>
    <s v="AP-10915"/>
    <x v="275"/>
    <x v="0"/>
    <s v="United States"/>
    <s v="Los Angeles"/>
    <x v="1"/>
    <n v="90008"/>
    <x v="1"/>
    <s v="OFF-AR-10003156"/>
    <x v="1"/>
    <s v="Art"/>
    <x v="396"/>
    <n v="30.48"/>
    <n v="3"/>
    <n v="0"/>
    <n v="7.9248000000000012"/>
    <s v="Nov"/>
    <x v="7"/>
    <n v="1"/>
  </r>
  <r>
    <n v="5780"/>
    <s v="CA-2011-105270"/>
    <x v="2"/>
    <d v="2011-11-11T00:00:00"/>
    <d v="2011-11-18T00:00:00"/>
    <x v="1"/>
    <s v="AP-10915"/>
    <x v="275"/>
    <x v="0"/>
    <s v="United States"/>
    <s v="Los Angeles"/>
    <x v="1"/>
    <n v="90008"/>
    <x v="1"/>
    <s v="FUR-CH-10000988"/>
    <x v="0"/>
    <s v="Chairs"/>
    <x v="1132"/>
    <n v="112.64800000000001"/>
    <n v="1"/>
    <n v="0.2"/>
    <n v="11.264799999999997"/>
    <s v="Nov"/>
    <x v="7"/>
    <n v="0"/>
  </r>
  <r>
    <n v="5781"/>
    <s v="US-2012-159513"/>
    <x v="1"/>
    <d v="2012-04-02T00:00:00"/>
    <d v="2012-04-09T00:00:00"/>
    <x v="1"/>
    <s v="JD-15790"/>
    <x v="479"/>
    <x v="0"/>
    <s v="United States"/>
    <s v="Los Angeles"/>
    <x v="1"/>
    <n v="90049"/>
    <x v="1"/>
    <s v="TEC-MA-10003329"/>
    <x v="2"/>
    <s v="Machines"/>
    <x v="1741"/>
    <n v="71.975999999999999"/>
    <n v="3"/>
    <n v="0.2"/>
    <n v="24.291899999999998"/>
    <s v="Apr"/>
    <x v="19"/>
    <n v="1"/>
  </r>
  <r>
    <n v="5782"/>
    <s v="CA-2012-155586"/>
    <x v="1"/>
    <d v="2012-12-12T00:00:00"/>
    <d v="2012-12-16T00:00:00"/>
    <x v="0"/>
    <s v="XP-21865"/>
    <x v="190"/>
    <x v="0"/>
    <s v="United States"/>
    <s v="Chico"/>
    <x v="1"/>
    <n v="95928"/>
    <x v="1"/>
    <s v="OFF-AR-10001547"/>
    <x v="1"/>
    <s v="Art"/>
    <x v="147"/>
    <n v="2.21"/>
    <n v="1"/>
    <n v="0"/>
    <n v="0.59670000000000001"/>
    <s v="Dec"/>
    <x v="14"/>
    <n v="1"/>
  </r>
  <r>
    <n v="5783"/>
    <s v="CA-2012-155586"/>
    <x v="1"/>
    <d v="2012-12-12T00:00:00"/>
    <d v="2012-12-16T00:00:00"/>
    <x v="0"/>
    <s v="XP-21865"/>
    <x v="190"/>
    <x v="0"/>
    <s v="United States"/>
    <s v="Chico"/>
    <x v="1"/>
    <n v="95928"/>
    <x v="1"/>
    <s v="OFF-EN-10003072"/>
    <x v="1"/>
    <s v="Envelopes"/>
    <x v="767"/>
    <n v="15.52"/>
    <n v="4"/>
    <n v="0"/>
    <n v="7.4496000000000002"/>
    <s v="Dec"/>
    <x v="14"/>
    <n v="0"/>
  </r>
  <r>
    <n v="5784"/>
    <s v="CA-2012-155586"/>
    <x v="1"/>
    <d v="2012-12-12T00:00:00"/>
    <d v="2012-12-16T00:00:00"/>
    <x v="0"/>
    <s v="XP-21865"/>
    <x v="190"/>
    <x v="0"/>
    <s v="United States"/>
    <s v="Chico"/>
    <x v="1"/>
    <n v="95928"/>
    <x v="1"/>
    <s v="OFF-PA-10000726"/>
    <x v="1"/>
    <s v="Paper"/>
    <x v="1322"/>
    <n v="36.44"/>
    <n v="4"/>
    <n v="0"/>
    <n v="16.397999999999996"/>
    <s v="Dec"/>
    <x v="14"/>
    <n v="0"/>
  </r>
  <r>
    <n v="5785"/>
    <s v="CA-2014-141117"/>
    <x v="3"/>
    <d v="2014-10-03T00:00:00"/>
    <d v="2014-10-09T00:00:00"/>
    <x v="1"/>
    <s v="JK-16090"/>
    <x v="765"/>
    <x v="0"/>
    <s v="United States"/>
    <s v="Springfield"/>
    <x v="21"/>
    <n v="97477"/>
    <x v="1"/>
    <s v="FUR-BO-10001972"/>
    <x v="0"/>
    <s v="Bookcases"/>
    <x v="362"/>
    <n v="217.76400000000001"/>
    <n v="6"/>
    <n v="0.7"/>
    <n v="-384.71640000000002"/>
    <s v="Oct"/>
    <x v="13"/>
    <n v="1"/>
  </r>
  <r>
    <n v="5786"/>
    <s v="CA-2014-141117"/>
    <x v="3"/>
    <d v="2014-10-03T00:00:00"/>
    <d v="2014-10-09T00:00:00"/>
    <x v="1"/>
    <s v="JK-16090"/>
    <x v="765"/>
    <x v="0"/>
    <s v="United States"/>
    <s v="Springfield"/>
    <x v="21"/>
    <n v="97477"/>
    <x v="1"/>
    <s v="OFF-SU-10004664"/>
    <x v="1"/>
    <s v="Supplies"/>
    <x v="592"/>
    <n v="39.072000000000003"/>
    <n v="6"/>
    <n v="0.2"/>
    <n v="4.3955999999999982"/>
    <s v="Oct"/>
    <x v="13"/>
    <n v="0"/>
  </r>
  <r>
    <n v="5787"/>
    <s v="CA-2014-141117"/>
    <x v="3"/>
    <d v="2014-10-03T00:00:00"/>
    <d v="2014-10-09T00:00:00"/>
    <x v="1"/>
    <s v="JK-16090"/>
    <x v="765"/>
    <x v="0"/>
    <s v="United States"/>
    <s v="Springfield"/>
    <x v="21"/>
    <n v="97477"/>
    <x v="1"/>
    <s v="OFF-BI-10003676"/>
    <x v="1"/>
    <s v="Binders"/>
    <x v="816"/>
    <n v="22.638000000000002"/>
    <n v="7"/>
    <n v="0.7"/>
    <n v="-16.601199999999999"/>
    <s v="Oct"/>
    <x v="13"/>
    <n v="0"/>
  </r>
  <r>
    <n v="5788"/>
    <s v="CA-2014-141117"/>
    <x v="3"/>
    <d v="2014-10-03T00:00:00"/>
    <d v="2014-10-09T00:00:00"/>
    <x v="1"/>
    <s v="JK-16090"/>
    <x v="765"/>
    <x v="0"/>
    <s v="United States"/>
    <s v="Springfield"/>
    <x v="21"/>
    <n v="97477"/>
    <x v="1"/>
    <s v="OFF-AR-10003727"/>
    <x v="1"/>
    <s v="Art"/>
    <x v="1362"/>
    <n v="95.143999999999991"/>
    <n v="7"/>
    <n v="0.2"/>
    <n v="10.703699999999987"/>
    <s v="Oct"/>
    <x v="13"/>
    <n v="0"/>
  </r>
  <r>
    <n v="5789"/>
    <s v="CA-2014-115070"/>
    <x v="3"/>
    <d v="2014-04-11T00:00:00"/>
    <d v="2014-04-15T00:00:00"/>
    <x v="0"/>
    <s v="MG-18205"/>
    <x v="769"/>
    <x v="1"/>
    <s v="United States"/>
    <s v="Jacksonville"/>
    <x v="2"/>
    <n v="32216"/>
    <x v="0"/>
    <s v="FUR-FU-10003829"/>
    <x v="0"/>
    <s v="Furnishings"/>
    <x v="1369"/>
    <n v="12.320000000000002"/>
    <n v="5"/>
    <n v="0.2"/>
    <n v="1.8479999999999985"/>
    <s v="Apr"/>
    <x v="4"/>
    <n v="1"/>
  </r>
  <r>
    <n v="5790"/>
    <s v="CA-2014-115070"/>
    <x v="3"/>
    <d v="2014-04-11T00:00:00"/>
    <d v="2014-04-15T00:00:00"/>
    <x v="0"/>
    <s v="MG-18205"/>
    <x v="769"/>
    <x v="1"/>
    <s v="United States"/>
    <s v="Jacksonville"/>
    <x v="2"/>
    <n v="32216"/>
    <x v="0"/>
    <s v="OFF-BI-10003712"/>
    <x v="1"/>
    <s v="Binders"/>
    <x v="689"/>
    <n v="4.4190000000000005"/>
    <n v="3"/>
    <n v="0.7"/>
    <n v="-3.0933000000000002"/>
    <s v="Apr"/>
    <x v="4"/>
    <n v="0"/>
  </r>
  <r>
    <n v="5791"/>
    <s v="CA-2014-140186"/>
    <x v="3"/>
    <d v="2014-09-30T00:00:00"/>
    <d v="2014-10-03T00:00:00"/>
    <x v="2"/>
    <s v="PG-18820"/>
    <x v="310"/>
    <x v="0"/>
    <s v="United States"/>
    <s v="Bakersfield"/>
    <x v="1"/>
    <n v="93309"/>
    <x v="1"/>
    <s v="OFF-FA-10002280"/>
    <x v="1"/>
    <s v="Fasteners"/>
    <x v="653"/>
    <n v="35"/>
    <n v="7"/>
    <n v="0"/>
    <n v="16.8"/>
    <s v="Sep"/>
    <x v="15"/>
    <n v="1"/>
  </r>
  <r>
    <n v="5792"/>
    <s v="CA-2014-140186"/>
    <x v="3"/>
    <d v="2014-09-30T00:00:00"/>
    <d v="2014-10-03T00:00:00"/>
    <x v="2"/>
    <s v="PG-18820"/>
    <x v="310"/>
    <x v="0"/>
    <s v="United States"/>
    <s v="Bakersfield"/>
    <x v="1"/>
    <n v="93309"/>
    <x v="1"/>
    <s v="FUR-CH-10002961"/>
    <x v="0"/>
    <s v="Chairs"/>
    <x v="939"/>
    <n v="72.784000000000006"/>
    <n v="1"/>
    <n v="0.2"/>
    <n v="0"/>
    <s v="Sep"/>
    <x v="15"/>
    <n v="0"/>
  </r>
  <r>
    <n v="5793"/>
    <s v="CA-2014-140186"/>
    <x v="3"/>
    <d v="2014-09-30T00:00:00"/>
    <d v="2014-10-03T00:00:00"/>
    <x v="2"/>
    <s v="PG-18820"/>
    <x v="310"/>
    <x v="0"/>
    <s v="United States"/>
    <s v="Bakersfield"/>
    <x v="1"/>
    <n v="93309"/>
    <x v="1"/>
    <s v="OFF-AP-10002578"/>
    <x v="1"/>
    <s v="Appliances"/>
    <x v="409"/>
    <n v="97.84"/>
    <n v="2"/>
    <n v="0"/>
    <n v="25.438400000000001"/>
    <s v="Sep"/>
    <x v="15"/>
    <n v="0"/>
  </r>
  <r>
    <n v="5794"/>
    <s v="CA-2014-140186"/>
    <x v="3"/>
    <d v="2014-09-30T00:00:00"/>
    <d v="2014-10-03T00:00:00"/>
    <x v="2"/>
    <s v="PG-18820"/>
    <x v="310"/>
    <x v="0"/>
    <s v="United States"/>
    <s v="Bakersfield"/>
    <x v="1"/>
    <n v="93309"/>
    <x v="1"/>
    <s v="FUR-FU-10004848"/>
    <x v="0"/>
    <s v="Furnishings"/>
    <x v="28"/>
    <n v="51.75"/>
    <n v="1"/>
    <n v="0"/>
    <n v="15.524999999999999"/>
    <s v="Sep"/>
    <x v="15"/>
    <n v="0"/>
  </r>
  <r>
    <n v="5795"/>
    <s v="CA-2014-140186"/>
    <x v="3"/>
    <d v="2014-09-30T00:00:00"/>
    <d v="2014-10-03T00:00:00"/>
    <x v="2"/>
    <s v="PG-18820"/>
    <x v="310"/>
    <x v="0"/>
    <s v="United States"/>
    <s v="Bakersfield"/>
    <x v="1"/>
    <n v="93309"/>
    <x v="1"/>
    <s v="OFF-BI-10003364"/>
    <x v="1"/>
    <s v="Binders"/>
    <x v="698"/>
    <n v="46.672000000000004"/>
    <n v="2"/>
    <n v="0.2"/>
    <n v="16.3352"/>
    <s v="Sep"/>
    <x v="15"/>
    <n v="0"/>
  </r>
  <r>
    <n v="5796"/>
    <s v="CA-2011-124856"/>
    <x v="2"/>
    <d v="2011-09-29T00:00:00"/>
    <d v="2011-10-03T00:00:00"/>
    <x v="0"/>
    <s v="LD-17005"/>
    <x v="436"/>
    <x v="0"/>
    <s v="United States"/>
    <s v="New York City"/>
    <x v="15"/>
    <n v="10011"/>
    <x v="3"/>
    <s v="OFF-ST-10002615"/>
    <x v="1"/>
    <s v="Storage"/>
    <x v="1427"/>
    <n v="1395.54"/>
    <n v="9"/>
    <n v="0"/>
    <n v="362.84040000000005"/>
    <s v="Sep"/>
    <x v="30"/>
    <n v="1"/>
  </r>
  <r>
    <n v="5797"/>
    <s v="CA-2011-124856"/>
    <x v="2"/>
    <d v="2011-09-29T00:00:00"/>
    <d v="2011-10-03T00:00:00"/>
    <x v="0"/>
    <s v="LD-17005"/>
    <x v="436"/>
    <x v="0"/>
    <s v="United States"/>
    <s v="New York City"/>
    <x v="15"/>
    <n v="10011"/>
    <x v="3"/>
    <s v="FUR-FU-10000521"/>
    <x v="0"/>
    <s v="Furnishings"/>
    <x v="138"/>
    <n v="117.36"/>
    <n v="4"/>
    <n v="0"/>
    <n v="36.381599999999992"/>
    <s v="Sep"/>
    <x v="30"/>
    <n v="0"/>
  </r>
  <r>
    <n v="5798"/>
    <s v="CA-2011-124856"/>
    <x v="2"/>
    <d v="2011-09-29T00:00:00"/>
    <d v="2011-10-03T00:00:00"/>
    <x v="0"/>
    <s v="LD-17005"/>
    <x v="436"/>
    <x v="0"/>
    <s v="United States"/>
    <s v="New York City"/>
    <x v="15"/>
    <n v="10011"/>
    <x v="3"/>
    <s v="OFF-LA-10000121"/>
    <x v="1"/>
    <s v="Labels"/>
    <x v="902"/>
    <n v="18.899999999999999"/>
    <n v="3"/>
    <n v="0"/>
    <n v="8.6939999999999991"/>
    <s v="Sep"/>
    <x v="30"/>
    <n v="0"/>
  </r>
  <r>
    <n v="5799"/>
    <s v="CA-2011-124856"/>
    <x v="2"/>
    <d v="2011-09-29T00:00:00"/>
    <d v="2011-10-03T00:00:00"/>
    <x v="0"/>
    <s v="LD-17005"/>
    <x v="436"/>
    <x v="0"/>
    <s v="United States"/>
    <s v="New York City"/>
    <x v="15"/>
    <n v="10011"/>
    <x v="3"/>
    <s v="OFF-PA-10001289"/>
    <x v="1"/>
    <s v="Paper"/>
    <x v="952"/>
    <n v="77.52"/>
    <n v="2"/>
    <n v="0"/>
    <n v="37.9848"/>
    <s v="Sep"/>
    <x v="30"/>
    <n v="0"/>
  </r>
  <r>
    <n v="5800"/>
    <s v="CA-2011-166716"/>
    <x v="2"/>
    <d v="2011-08-20T00:00:00"/>
    <d v="2011-08-25T00:00:00"/>
    <x v="0"/>
    <s v="CR-12730"/>
    <x v="257"/>
    <x v="0"/>
    <s v="United States"/>
    <s v="Chicago"/>
    <x v="10"/>
    <n v="60610"/>
    <x v="2"/>
    <s v="FUR-CH-10004495"/>
    <x v="0"/>
    <s v="Chairs"/>
    <x v="1475"/>
    <n v="421.37200000000001"/>
    <n v="2"/>
    <n v="0.3"/>
    <n v="-6.0196000000000538"/>
    <s v="Aug"/>
    <x v="9"/>
    <n v="1"/>
  </r>
  <r>
    <n v="5801"/>
    <s v="CA-2011-123225"/>
    <x v="2"/>
    <d v="2011-07-11T00:00:00"/>
    <d v="2011-07-14T00:00:00"/>
    <x v="2"/>
    <s v="MN-17935"/>
    <x v="438"/>
    <x v="0"/>
    <s v="United States"/>
    <s v="El Paso"/>
    <x v="5"/>
    <n v="79907"/>
    <x v="2"/>
    <s v="TEC-PH-10000895"/>
    <x v="2"/>
    <s v="Phones"/>
    <x v="1128"/>
    <n v="575.96800000000007"/>
    <n v="4"/>
    <n v="0.2"/>
    <n v="43.197600000000023"/>
    <s v="Jul"/>
    <x v="39"/>
    <n v="1"/>
  </r>
  <r>
    <n v="5802"/>
    <s v="CA-2011-123225"/>
    <x v="2"/>
    <d v="2011-07-11T00:00:00"/>
    <d v="2011-07-14T00:00:00"/>
    <x v="2"/>
    <s v="MN-17935"/>
    <x v="438"/>
    <x v="0"/>
    <s v="United States"/>
    <s v="El Paso"/>
    <x v="5"/>
    <n v="79907"/>
    <x v="2"/>
    <s v="OFF-PA-10000552"/>
    <x v="1"/>
    <s v="Paper"/>
    <x v="1532"/>
    <n v="10.368000000000002"/>
    <n v="2"/>
    <n v="0.2"/>
    <n v="3.6288"/>
    <s v="Jul"/>
    <x v="39"/>
    <n v="0"/>
  </r>
  <r>
    <n v="5803"/>
    <s v="CA-2012-163440"/>
    <x v="1"/>
    <d v="2012-03-22T00:00:00"/>
    <d v="2012-03-24T00:00:00"/>
    <x v="2"/>
    <s v="RD-19900"/>
    <x v="76"/>
    <x v="0"/>
    <s v="United States"/>
    <s v="Thousand Oaks"/>
    <x v="1"/>
    <n v="91360"/>
    <x v="1"/>
    <s v="TEC-PH-10000376"/>
    <x v="2"/>
    <s v="Phones"/>
    <x v="428"/>
    <n v="15.984000000000002"/>
    <n v="2"/>
    <n v="0.2"/>
    <n v="1.1988000000000003"/>
    <s v="Mar"/>
    <x v="29"/>
    <n v="1"/>
  </r>
  <r>
    <n v="5804"/>
    <s v="US-2014-106796"/>
    <x v="3"/>
    <d v="2014-05-13T00:00:00"/>
    <d v="2014-05-20T00:00:00"/>
    <x v="1"/>
    <s v="JP-16135"/>
    <x v="655"/>
    <x v="2"/>
    <s v="United States"/>
    <s v="Springfield"/>
    <x v="24"/>
    <n v="45503"/>
    <x v="3"/>
    <s v="OFF-AR-10003504"/>
    <x v="1"/>
    <s v="Art"/>
    <x v="1026"/>
    <n v="10.272000000000002"/>
    <n v="3"/>
    <n v="0.2"/>
    <n v="1.1555999999999984"/>
    <s v="May"/>
    <x v="24"/>
    <n v="1"/>
  </r>
  <r>
    <n v="5805"/>
    <s v="CA-2014-113873"/>
    <x v="3"/>
    <d v="2014-11-14T00:00:00"/>
    <d v="2014-11-20T00:00:00"/>
    <x v="1"/>
    <s v="KE-16420"/>
    <x v="722"/>
    <x v="1"/>
    <s v="United States"/>
    <s v="Dallas"/>
    <x v="5"/>
    <n v="75220"/>
    <x v="2"/>
    <s v="OFF-ST-10000943"/>
    <x v="1"/>
    <s v="Storage"/>
    <x v="1195"/>
    <n v="61.792000000000002"/>
    <n v="4"/>
    <n v="0.2"/>
    <n v="6.1792000000000016"/>
    <s v="Nov"/>
    <x v="23"/>
    <n v="1"/>
  </r>
  <r>
    <n v="5806"/>
    <s v="CA-2014-113873"/>
    <x v="3"/>
    <d v="2014-11-14T00:00:00"/>
    <d v="2014-11-20T00:00:00"/>
    <x v="1"/>
    <s v="KE-16420"/>
    <x v="722"/>
    <x v="1"/>
    <s v="United States"/>
    <s v="Dallas"/>
    <x v="5"/>
    <n v="75220"/>
    <x v="2"/>
    <s v="FUR-BO-10003441"/>
    <x v="0"/>
    <s v="Bookcases"/>
    <x v="705"/>
    <n v="205.99919999999997"/>
    <n v="3"/>
    <n v="0.32"/>
    <n v="-27.264600000000016"/>
    <s v="Nov"/>
    <x v="23"/>
    <n v="0"/>
  </r>
  <r>
    <n v="5807"/>
    <s v="CA-2013-149783"/>
    <x v="0"/>
    <d v="2013-09-05T00:00:00"/>
    <d v="2013-09-08T00:00:00"/>
    <x v="0"/>
    <s v="DL-13315"/>
    <x v="111"/>
    <x v="0"/>
    <s v="United States"/>
    <s v="Knoxville"/>
    <x v="18"/>
    <n v="37918"/>
    <x v="0"/>
    <s v="OFF-PA-10002195"/>
    <x v="1"/>
    <s v="Paper"/>
    <x v="719"/>
    <n v="12.192"/>
    <n v="3"/>
    <n v="0.2"/>
    <n v="4.1147999999999998"/>
    <s v="Sep"/>
    <x v="21"/>
    <n v="1"/>
  </r>
  <r>
    <n v="5808"/>
    <s v="CA-2013-149783"/>
    <x v="0"/>
    <d v="2013-09-05T00:00:00"/>
    <d v="2013-09-08T00:00:00"/>
    <x v="0"/>
    <s v="DL-13315"/>
    <x v="111"/>
    <x v="0"/>
    <s v="United States"/>
    <s v="Knoxville"/>
    <x v="18"/>
    <n v="37918"/>
    <x v="0"/>
    <s v="OFF-AP-10001205"/>
    <x v="1"/>
    <s v="Appliances"/>
    <x v="1285"/>
    <n v="87.168000000000006"/>
    <n v="2"/>
    <n v="0.2"/>
    <n v="8.7168000000000063"/>
    <s v="Sep"/>
    <x v="21"/>
    <n v="0"/>
  </r>
  <r>
    <n v="5809"/>
    <s v="CA-2013-149783"/>
    <x v="0"/>
    <d v="2013-09-05T00:00:00"/>
    <d v="2013-09-08T00:00:00"/>
    <x v="0"/>
    <s v="DL-13315"/>
    <x v="111"/>
    <x v="0"/>
    <s v="United States"/>
    <s v="Knoxville"/>
    <x v="18"/>
    <n v="37918"/>
    <x v="0"/>
    <s v="OFF-AR-10002987"/>
    <x v="1"/>
    <s v="Art"/>
    <x v="1553"/>
    <n v="31.744"/>
    <n v="2"/>
    <n v="0.2"/>
    <n v="8.3328000000000024"/>
    <s v="Sep"/>
    <x v="21"/>
    <n v="0"/>
  </r>
  <r>
    <n v="5810"/>
    <s v="CA-2013-125017"/>
    <x v="0"/>
    <d v="2013-02-06T00:00:00"/>
    <d v="2013-02-11T00:00:00"/>
    <x v="1"/>
    <s v="KB-16240"/>
    <x v="208"/>
    <x v="1"/>
    <s v="United States"/>
    <s v="Chattanooga"/>
    <x v="18"/>
    <n v="37421"/>
    <x v="0"/>
    <s v="FUR-FU-10000723"/>
    <x v="0"/>
    <s v="Furnishings"/>
    <x v="475"/>
    <n v="132.22400000000002"/>
    <n v="4"/>
    <n v="0.2"/>
    <n v="-18.180799999999998"/>
    <s v="Feb"/>
    <x v="47"/>
    <n v="1"/>
  </r>
  <r>
    <n v="5811"/>
    <s v="US-2012-163279"/>
    <x v="1"/>
    <d v="2012-03-22T00:00:00"/>
    <d v="2012-03-26T00:00:00"/>
    <x v="1"/>
    <s v="JD-16150"/>
    <x v="251"/>
    <x v="1"/>
    <s v="United States"/>
    <s v="San Diego"/>
    <x v="1"/>
    <n v="92037"/>
    <x v="1"/>
    <s v="OFF-PA-10003127"/>
    <x v="1"/>
    <s v="Paper"/>
    <x v="33"/>
    <n v="105.52"/>
    <n v="4"/>
    <n v="0"/>
    <n v="48.539199999999994"/>
    <s v="Mar"/>
    <x v="29"/>
    <n v="1"/>
  </r>
  <r>
    <n v="5812"/>
    <s v="US-2012-163279"/>
    <x v="1"/>
    <d v="2012-03-22T00:00:00"/>
    <d v="2012-03-26T00:00:00"/>
    <x v="1"/>
    <s v="JD-16150"/>
    <x v="251"/>
    <x v="1"/>
    <s v="United States"/>
    <s v="San Diego"/>
    <x v="1"/>
    <n v="92037"/>
    <x v="1"/>
    <s v="FUR-FU-10000747"/>
    <x v="0"/>
    <s v="Furnishings"/>
    <x v="1742"/>
    <n v="91.96"/>
    <n v="2"/>
    <n v="0"/>
    <n v="15.633199999999988"/>
    <s v="Mar"/>
    <x v="29"/>
    <n v="0"/>
  </r>
  <r>
    <n v="5813"/>
    <s v="US-2012-163279"/>
    <x v="1"/>
    <d v="2012-03-22T00:00:00"/>
    <d v="2012-03-26T00:00:00"/>
    <x v="1"/>
    <s v="JD-16150"/>
    <x v="251"/>
    <x v="1"/>
    <s v="United States"/>
    <s v="San Diego"/>
    <x v="1"/>
    <n v="92037"/>
    <x v="1"/>
    <s v="TEC-PH-10001795"/>
    <x v="2"/>
    <s v="Phones"/>
    <x v="641"/>
    <n v="1487.9760000000001"/>
    <n v="3"/>
    <n v="0.2"/>
    <n v="185.99699999999984"/>
    <s v="Mar"/>
    <x v="29"/>
    <n v="0"/>
  </r>
  <r>
    <n v="5814"/>
    <s v="CA-2012-150196"/>
    <x v="1"/>
    <d v="2012-07-02T00:00:00"/>
    <d v="2012-07-03T00:00:00"/>
    <x v="2"/>
    <s v="SR-20740"/>
    <x v="256"/>
    <x v="2"/>
    <s v="United States"/>
    <s v="New York City"/>
    <x v="15"/>
    <n v="10024"/>
    <x v="3"/>
    <s v="OFF-PA-10003797"/>
    <x v="1"/>
    <s v="Paper"/>
    <x v="1701"/>
    <n v="19.440000000000001"/>
    <n v="3"/>
    <n v="0"/>
    <n v="9.3312000000000008"/>
    <s v="Jul"/>
    <x v="38"/>
    <n v="1"/>
  </r>
  <r>
    <n v="5815"/>
    <s v="US-2012-106495"/>
    <x v="1"/>
    <d v="2012-06-15T00:00:00"/>
    <d v="2012-06-17T00:00:00"/>
    <x v="2"/>
    <s v="AC-10450"/>
    <x v="549"/>
    <x v="0"/>
    <s v="United States"/>
    <s v="Tampa"/>
    <x v="2"/>
    <n v="33614"/>
    <x v="0"/>
    <s v="TEC-AC-10002718"/>
    <x v="2"/>
    <s v="Accessories"/>
    <x v="1183"/>
    <n v="11.672000000000001"/>
    <n v="1"/>
    <n v="0.2"/>
    <n v="-0.7295000000000007"/>
    <s v="Jun"/>
    <x v="40"/>
    <n v="1"/>
  </r>
  <r>
    <n v="5816"/>
    <s v="CA-2011-124730"/>
    <x v="2"/>
    <d v="2011-11-26T00:00:00"/>
    <d v="2011-11-26T00:00:00"/>
    <x v="3"/>
    <s v="LS-17245"/>
    <x v="201"/>
    <x v="0"/>
    <s v="United States"/>
    <s v="Utica"/>
    <x v="15"/>
    <n v="13501"/>
    <x v="3"/>
    <s v="TEC-PH-10002170"/>
    <x v="2"/>
    <s v="Phones"/>
    <x v="594"/>
    <n v="279.95999999999998"/>
    <n v="4"/>
    <n v="0"/>
    <n v="78.388800000000003"/>
    <s v="Nov"/>
    <x v="7"/>
    <n v="1"/>
  </r>
  <r>
    <n v="5817"/>
    <s v="CA-2011-124730"/>
    <x v="2"/>
    <d v="2011-11-26T00:00:00"/>
    <d v="2011-11-26T00:00:00"/>
    <x v="3"/>
    <s v="LS-17245"/>
    <x v="201"/>
    <x v="0"/>
    <s v="United States"/>
    <s v="Utica"/>
    <x v="15"/>
    <n v="13501"/>
    <x v="3"/>
    <s v="OFF-BI-10001078"/>
    <x v="1"/>
    <s v="Binders"/>
    <x v="61"/>
    <n v="12.912000000000001"/>
    <n v="3"/>
    <n v="0.2"/>
    <n v="4.6806000000000001"/>
    <s v="Nov"/>
    <x v="7"/>
    <n v="0"/>
  </r>
  <r>
    <n v="5818"/>
    <s v="CA-2011-124730"/>
    <x v="2"/>
    <d v="2011-11-26T00:00:00"/>
    <d v="2011-11-26T00:00:00"/>
    <x v="3"/>
    <s v="LS-17245"/>
    <x v="201"/>
    <x v="0"/>
    <s v="United States"/>
    <s v="Utica"/>
    <x v="15"/>
    <n v="13501"/>
    <x v="3"/>
    <s v="OFF-BI-10001031"/>
    <x v="1"/>
    <s v="Binders"/>
    <x v="865"/>
    <n v="17.088000000000001"/>
    <n v="4"/>
    <n v="0.2"/>
    <n v="5.767199999999999"/>
    <s v="Nov"/>
    <x v="7"/>
    <n v="0"/>
  </r>
  <r>
    <n v="5819"/>
    <s v="CA-2011-124730"/>
    <x v="2"/>
    <d v="2011-11-26T00:00:00"/>
    <d v="2011-11-26T00:00:00"/>
    <x v="3"/>
    <s v="LS-17245"/>
    <x v="201"/>
    <x v="0"/>
    <s v="United States"/>
    <s v="Utica"/>
    <x v="15"/>
    <n v="13501"/>
    <x v="3"/>
    <s v="OFF-LA-10001158"/>
    <x v="1"/>
    <s v="Labels"/>
    <x v="319"/>
    <n v="93.149999999999991"/>
    <n v="9"/>
    <n v="0"/>
    <n v="44.712000000000003"/>
    <s v="Nov"/>
    <x v="7"/>
    <n v="0"/>
  </r>
  <r>
    <n v="5820"/>
    <s v="CA-2011-124730"/>
    <x v="2"/>
    <d v="2011-11-26T00:00:00"/>
    <d v="2011-11-26T00:00:00"/>
    <x v="3"/>
    <s v="LS-17245"/>
    <x v="201"/>
    <x v="0"/>
    <s v="United States"/>
    <s v="Utica"/>
    <x v="15"/>
    <n v="13501"/>
    <x v="3"/>
    <s v="OFF-LA-10001613"/>
    <x v="1"/>
    <s v="Labels"/>
    <x v="736"/>
    <n v="11.52"/>
    <n v="4"/>
    <n v="0"/>
    <n v="5.6448"/>
    <s v="Nov"/>
    <x v="7"/>
    <n v="0"/>
  </r>
  <r>
    <n v="5821"/>
    <s v="CA-2014-117632"/>
    <x v="3"/>
    <d v="2014-05-13T00:00:00"/>
    <d v="2014-05-19T00:00:00"/>
    <x v="1"/>
    <s v="CS-12175"/>
    <x v="728"/>
    <x v="1"/>
    <s v="United States"/>
    <s v="San Francisco"/>
    <x v="1"/>
    <n v="94122"/>
    <x v="1"/>
    <s v="OFF-SU-10000157"/>
    <x v="1"/>
    <s v="Supplies"/>
    <x v="1399"/>
    <n v="238.62"/>
    <n v="2"/>
    <n v="0"/>
    <n v="4.7724000000000046"/>
    <s v="May"/>
    <x v="24"/>
    <n v="1"/>
  </r>
  <r>
    <n v="5822"/>
    <s v="CA-2014-117632"/>
    <x v="3"/>
    <d v="2014-05-13T00:00:00"/>
    <d v="2014-05-19T00:00:00"/>
    <x v="1"/>
    <s v="CS-12175"/>
    <x v="728"/>
    <x v="1"/>
    <s v="United States"/>
    <s v="San Francisco"/>
    <x v="1"/>
    <n v="94122"/>
    <x v="1"/>
    <s v="OFF-AP-10004868"/>
    <x v="1"/>
    <s v="Appliances"/>
    <x v="1018"/>
    <n v="7.77"/>
    <n v="1"/>
    <n v="0"/>
    <n v="2.0979000000000001"/>
    <s v="May"/>
    <x v="24"/>
    <n v="0"/>
  </r>
  <r>
    <n v="5823"/>
    <s v="CA-2014-117632"/>
    <x v="3"/>
    <d v="2014-05-13T00:00:00"/>
    <d v="2014-05-19T00:00:00"/>
    <x v="1"/>
    <s v="CS-12175"/>
    <x v="728"/>
    <x v="1"/>
    <s v="United States"/>
    <s v="San Francisco"/>
    <x v="1"/>
    <n v="94122"/>
    <x v="1"/>
    <s v="FUR-TA-10001520"/>
    <x v="0"/>
    <s v="Tables"/>
    <x v="711"/>
    <n v="285.48"/>
    <n v="5"/>
    <n v="0.2"/>
    <n v="-10.705500000000043"/>
    <s v="May"/>
    <x v="24"/>
    <n v="0"/>
  </r>
  <r>
    <n v="5824"/>
    <s v="CA-2014-117632"/>
    <x v="3"/>
    <d v="2014-05-13T00:00:00"/>
    <d v="2014-05-19T00:00:00"/>
    <x v="1"/>
    <s v="CS-12175"/>
    <x v="728"/>
    <x v="1"/>
    <s v="United States"/>
    <s v="San Francisco"/>
    <x v="1"/>
    <n v="94122"/>
    <x v="1"/>
    <s v="OFF-BI-10001900"/>
    <x v="1"/>
    <s v="Binders"/>
    <x v="1099"/>
    <n v="19.168000000000003"/>
    <n v="4"/>
    <n v="0.2"/>
    <n v="6.4691999999999998"/>
    <s v="May"/>
    <x v="24"/>
    <n v="0"/>
  </r>
  <r>
    <n v="5825"/>
    <s v="CA-2011-115056"/>
    <x v="2"/>
    <d v="2011-05-02T00:00:00"/>
    <d v="2011-05-02T00:00:00"/>
    <x v="3"/>
    <s v="AR-10510"/>
    <x v="239"/>
    <x v="0"/>
    <s v="United States"/>
    <s v="Columbus"/>
    <x v="24"/>
    <n v="43229"/>
    <x v="3"/>
    <s v="OFF-AP-10003971"/>
    <x v="1"/>
    <s v="Appliances"/>
    <x v="914"/>
    <n v="26.136000000000003"/>
    <n v="3"/>
    <n v="0.2"/>
    <n v="1.9602000000000004"/>
    <s v="May"/>
    <x v="8"/>
    <n v="1"/>
  </r>
  <r>
    <n v="5826"/>
    <s v="CA-2014-161067"/>
    <x v="3"/>
    <d v="2014-09-04T00:00:00"/>
    <d v="2014-09-07T00:00:00"/>
    <x v="0"/>
    <s v="KB-16405"/>
    <x v="683"/>
    <x v="2"/>
    <s v="United States"/>
    <s v="New York City"/>
    <x v="15"/>
    <n v="10035"/>
    <x v="3"/>
    <s v="OFF-PA-10000418"/>
    <x v="1"/>
    <s v="Paper"/>
    <x v="961"/>
    <n v="419.4"/>
    <n v="4"/>
    <n v="0"/>
    <n v="201.31199999999998"/>
    <s v="Sep"/>
    <x v="15"/>
    <n v="1"/>
  </r>
  <r>
    <n v="5827"/>
    <s v="CA-2014-161067"/>
    <x v="3"/>
    <d v="2014-09-04T00:00:00"/>
    <d v="2014-09-07T00:00:00"/>
    <x v="0"/>
    <s v="KB-16405"/>
    <x v="683"/>
    <x v="2"/>
    <s v="United States"/>
    <s v="New York City"/>
    <x v="15"/>
    <n v="10035"/>
    <x v="3"/>
    <s v="FUR-CH-10004626"/>
    <x v="0"/>
    <s v="Chairs"/>
    <x v="1697"/>
    <n v="90.801000000000002"/>
    <n v="1"/>
    <n v="0.1"/>
    <n v="14.124599999999999"/>
    <s v="Sep"/>
    <x v="15"/>
    <n v="0"/>
  </r>
  <r>
    <n v="5828"/>
    <s v="CA-2014-161067"/>
    <x v="3"/>
    <d v="2014-09-04T00:00:00"/>
    <d v="2014-09-07T00:00:00"/>
    <x v="0"/>
    <s v="KB-16405"/>
    <x v="683"/>
    <x v="2"/>
    <s v="United States"/>
    <s v="New York City"/>
    <x v="15"/>
    <n v="10035"/>
    <x v="3"/>
    <s v="FUR-CH-10004860"/>
    <x v="0"/>
    <s v="Chairs"/>
    <x v="210"/>
    <n v="181.76400000000001"/>
    <n v="2"/>
    <n v="0.1"/>
    <n v="-8.0784000000000198"/>
    <s v="Sep"/>
    <x v="15"/>
    <n v="0"/>
  </r>
  <r>
    <n v="5829"/>
    <s v="CA-2014-161067"/>
    <x v="3"/>
    <d v="2014-09-04T00:00:00"/>
    <d v="2014-09-07T00:00:00"/>
    <x v="0"/>
    <s v="KB-16405"/>
    <x v="683"/>
    <x v="2"/>
    <s v="United States"/>
    <s v="New York City"/>
    <x v="15"/>
    <n v="10035"/>
    <x v="3"/>
    <s v="OFF-AR-10003251"/>
    <x v="1"/>
    <s v="Art"/>
    <x v="1041"/>
    <n v="5.56"/>
    <n v="2"/>
    <n v="0"/>
    <n v="2.2239999999999998"/>
    <s v="Sep"/>
    <x v="15"/>
    <n v="0"/>
  </r>
  <r>
    <n v="5830"/>
    <s v="CA-2013-122063"/>
    <x v="0"/>
    <d v="2013-12-04T00:00:00"/>
    <d v="2013-12-08T00:00:00"/>
    <x v="1"/>
    <s v="MM-17920"/>
    <x v="462"/>
    <x v="0"/>
    <s v="United States"/>
    <s v="Richmond"/>
    <x v="14"/>
    <n v="47374"/>
    <x v="2"/>
    <s v="FUR-TA-10004575"/>
    <x v="0"/>
    <s v="Tables"/>
    <x v="306"/>
    <n v="581.96"/>
    <n v="2"/>
    <n v="0"/>
    <n v="104.75279999999998"/>
    <s v="Dec"/>
    <x v="5"/>
    <n v="1"/>
  </r>
  <r>
    <n v="5831"/>
    <s v="CA-2013-122063"/>
    <x v="0"/>
    <d v="2013-12-04T00:00:00"/>
    <d v="2013-12-08T00:00:00"/>
    <x v="1"/>
    <s v="MM-17920"/>
    <x v="462"/>
    <x v="0"/>
    <s v="United States"/>
    <s v="Richmond"/>
    <x v="14"/>
    <n v="47374"/>
    <x v="2"/>
    <s v="FUR-CH-10004754"/>
    <x v="0"/>
    <s v="Chairs"/>
    <x v="1123"/>
    <n v="29.98"/>
    <n v="1"/>
    <n v="0"/>
    <n v="8.0945999999999998"/>
    <s v="Dec"/>
    <x v="5"/>
    <n v="0"/>
  </r>
  <r>
    <n v="5832"/>
    <s v="CA-2012-111206"/>
    <x v="1"/>
    <d v="2012-07-18T00:00:00"/>
    <d v="2012-07-22T00:00:00"/>
    <x v="1"/>
    <s v="RF-19735"/>
    <x v="288"/>
    <x v="0"/>
    <s v="United States"/>
    <s v="San Diego"/>
    <x v="1"/>
    <n v="92105"/>
    <x v="1"/>
    <s v="TEC-AC-10003095"/>
    <x v="2"/>
    <s v="Accessories"/>
    <x v="1277"/>
    <n v="519.96"/>
    <n v="4"/>
    <n v="0"/>
    <n v="176.78640000000001"/>
    <s v="Jul"/>
    <x v="38"/>
    <n v="1"/>
  </r>
  <r>
    <n v="5833"/>
    <s v="CA-2013-142895"/>
    <x v="0"/>
    <d v="2013-07-22T00:00:00"/>
    <d v="2013-07-27T00:00:00"/>
    <x v="1"/>
    <s v="BP-11290"/>
    <x v="443"/>
    <x v="0"/>
    <s v="United States"/>
    <s v="Concord"/>
    <x v="3"/>
    <n v="28027"/>
    <x v="0"/>
    <s v="OFF-LA-10000262"/>
    <x v="1"/>
    <s v="Labels"/>
    <x v="932"/>
    <n v="6.2640000000000002"/>
    <n v="3"/>
    <n v="0.2"/>
    <n v="2.0358000000000001"/>
    <s v="Jul"/>
    <x v="16"/>
    <n v="1"/>
  </r>
  <r>
    <n v="5834"/>
    <s v="CA-2013-142895"/>
    <x v="0"/>
    <d v="2013-07-22T00:00:00"/>
    <d v="2013-07-27T00:00:00"/>
    <x v="1"/>
    <s v="BP-11290"/>
    <x v="443"/>
    <x v="0"/>
    <s v="United States"/>
    <s v="Concord"/>
    <x v="3"/>
    <n v="28027"/>
    <x v="0"/>
    <s v="FUR-CH-10002961"/>
    <x v="0"/>
    <s v="Chairs"/>
    <x v="939"/>
    <n v="363.92"/>
    <n v="5"/>
    <n v="0.2"/>
    <n v="0"/>
    <s v="Jul"/>
    <x v="16"/>
    <n v="0"/>
  </r>
  <r>
    <n v="5835"/>
    <s v="CA-2012-101868"/>
    <x v="1"/>
    <d v="2012-06-09T00:00:00"/>
    <d v="2012-06-16T00:00:00"/>
    <x v="1"/>
    <s v="MJ-17740"/>
    <x v="77"/>
    <x v="0"/>
    <s v="United States"/>
    <s v="Miami"/>
    <x v="2"/>
    <n v="33178"/>
    <x v="0"/>
    <s v="OFF-BI-10003876"/>
    <x v="1"/>
    <s v="Binders"/>
    <x v="1617"/>
    <n v="64.2"/>
    <n v="5"/>
    <n v="0.7"/>
    <n v="-42.799999999999983"/>
    <s v="Jun"/>
    <x v="40"/>
    <n v="1"/>
  </r>
  <r>
    <n v="5836"/>
    <s v="CA-2012-101868"/>
    <x v="1"/>
    <d v="2012-06-09T00:00:00"/>
    <d v="2012-06-16T00:00:00"/>
    <x v="1"/>
    <s v="MJ-17740"/>
    <x v="77"/>
    <x v="0"/>
    <s v="United States"/>
    <s v="Miami"/>
    <x v="2"/>
    <n v="33178"/>
    <x v="0"/>
    <s v="OFF-BI-10002133"/>
    <x v="1"/>
    <s v="Binders"/>
    <x v="1138"/>
    <n v="38.520000000000003"/>
    <n v="3"/>
    <n v="0.7"/>
    <n v="-26.963999999999999"/>
    <s v="Jun"/>
    <x v="40"/>
    <n v="0"/>
  </r>
  <r>
    <n v="5837"/>
    <s v="CA-2012-101868"/>
    <x v="1"/>
    <d v="2012-06-09T00:00:00"/>
    <d v="2012-06-16T00:00:00"/>
    <x v="1"/>
    <s v="MJ-17740"/>
    <x v="77"/>
    <x v="0"/>
    <s v="United States"/>
    <s v="Miami"/>
    <x v="2"/>
    <n v="33178"/>
    <x v="0"/>
    <s v="TEC-AC-10004396"/>
    <x v="2"/>
    <s v="Accessories"/>
    <x v="1679"/>
    <n v="72.599999999999994"/>
    <n v="5"/>
    <n v="0.2"/>
    <n v="-8.1674999999999933"/>
    <s v="Jun"/>
    <x v="40"/>
    <n v="0"/>
  </r>
  <r>
    <n v="5838"/>
    <s v="CA-2014-133207"/>
    <x v="3"/>
    <d v="2014-11-28T00:00:00"/>
    <d v="2014-12-04T00:00:00"/>
    <x v="1"/>
    <s v="DO-13645"/>
    <x v="770"/>
    <x v="0"/>
    <s v="United States"/>
    <s v="Los Angeles"/>
    <x v="1"/>
    <n v="90036"/>
    <x v="1"/>
    <s v="TEC-PH-10004100"/>
    <x v="2"/>
    <s v="Phones"/>
    <x v="1743"/>
    <n v="57.567999999999998"/>
    <n v="4"/>
    <n v="0.2"/>
    <n v="5.7568000000000019"/>
    <s v="Nov"/>
    <x v="23"/>
    <n v="1"/>
  </r>
  <r>
    <n v="5839"/>
    <s v="CA-2012-132948"/>
    <x v="1"/>
    <d v="2012-03-27T00:00:00"/>
    <d v="2012-04-03T00:00:00"/>
    <x v="1"/>
    <s v="MV-17485"/>
    <x v="597"/>
    <x v="0"/>
    <s v="United States"/>
    <s v="Seattle"/>
    <x v="4"/>
    <n v="98115"/>
    <x v="1"/>
    <s v="OFF-ST-10000636"/>
    <x v="1"/>
    <s v="Storage"/>
    <x v="1744"/>
    <n v="83.699999999999989"/>
    <n v="5"/>
    <n v="0"/>
    <n v="3.3479999999999954"/>
    <s v="Mar"/>
    <x v="29"/>
    <n v="1"/>
  </r>
  <r>
    <n v="5840"/>
    <s v="CA-2012-134992"/>
    <x v="1"/>
    <d v="2012-09-22T00:00:00"/>
    <d v="2012-09-26T00:00:00"/>
    <x v="0"/>
    <s v="MG-17875"/>
    <x v="675"/>
    <x v="2"/>
    <s v="United States"/>
    <s v="Arlington"/>
    <x v="17"/>
    <n v="22204"/>
    <x v="0"/>
    <s v="OFF-PA-10001972"/>
    <x v="1"/>
    <s v="Paper"/>
    <x v="1169"/>
    <n v="32.400000000000006"/>
    <n v="5"/>
    <n v="0"/>
    <n v="15.552000000000001"/>
    <s v="Sep"/>
    <x v="11"/>
    <n v="1"/>
  </r>
  <r>
    <n v="5841"/>
    <s v="CA-2012-134992"/>
    <x v="1"/>
    <d v="2012-09-22T00:00:00"/>
    <d v="2012-09-26T00:00:00"/>
    <x v="0"/>
    <s v="MG-17875"/>
    <x v="675"/>
    <x v="2"/>
    <s v="United States"/>
    <s v="Arlington"/>
    <x v="17"/>
    <n v="22204"/>
    <x v="0"/>
    <s v="FUR-FU-10002554"/>
    <x v="0"/>
    <s v="Furnishings"/>
    <x v="912"/>
    <n v="47.98"/>
    <n v="2"/>
    <n v="0"/>
    <n v="11.035399999999996"/>
    <s v="Sep"/>
    <x v="11"/>
    <n v="0"/>
  </r>
  <r>
    <n v="5842"/>
    <s v="CA-2012-126725"/>
    <x v="1"/>
    <d v="2012-11-17T00:00:00"/>
    <d v="2012-11-21T00:00:00"/>
    <x v="1"/>
    <s v="BS-11665"/>
    <x v="574"/>
    <x v="0"/>
    <s v="United States"/>
    <s v="San Diego"/>
    <x v="1"/>
    <n v="92105"/>
    <x v="1"/>
    <s v="TEC-PH-10003174"/>
    <x v="2"/>
    <s v="Phones"/>
    <x v="1745"/>
    <n v="415.96800000000007"/>
    <n v="4"/>
    <n v="0.2"/>
    <n v="51.995999999999981"/>
    <s v="Nov"/>
    <x v="6"/>
    <n v="1"/>
  </r>
  <r>
    <n v="5843"/>
    <s v="CA-2012-126725"/>
    <x v="1"/>
    <d v="2012-11-17T00:00:00"/>
    <d v="2012-11-21T00:00:00"/>
    <x v="1"/>
    <s v="BS-11665"/>
    <x v="574"/>
    <x v="0"/>
    <s v="United States"/>
    <s v="San Diego"/>
    <x v="1"/>
    <n v="92105"/>
    <x v="1"/>
    <s v="OFF-ST-10001418"/>
    <x v="1"/>
    <s v="Storage"/>
    <x v="870"/>
    <n v="304.89999999999998"/>
    <n v="5"/>
    <n v="0"/>
    <n v="6.097999999999999"/>
    <s v="Nov"/>
    <x v="6"/>
    <n v="0"/>
  </r>
  <r>
    <n v="5844"/>
    <s v="CA-2012-126725"/>
    <x v="1"/>
    <d v="2012-11-17T00:00:00"/>
    <d v="2012-11-21T00:00:00"/>
    <x v="1"/>
    <s v="BS-11665"/>
    <x v="574"/>
    <x v="0"/>
    <s v="United States"/>
    <s v="San Diego"/>
    <x v="1"/>
    <n v="92105"/>
    <x v="1"/>
    <s v="FUR-FU-10002813"/>
    <x v="0"/>
    <s v="Furnishings"/>
    <x v="1682"/>
    <n v="80.959999999999994"/>
    <n v="4"/>
    <n v="0"/>
    <n v="29.145599999999995"/>
    <s v="Nov"/>
    <x v="6"/>
    <n v="0"/>
  </r>
  <r>
    <n v="5845"/>
    <s v="CA-2012-126725"/>
    <x v="1"/>
    <d v="2012-11-17T00:00:00"/>
    <d v="2012-11-21T00:00:00"/>
    <x v="1"/>
    <s v="BS-11665"/>
    <x v="574"/>
    <x v="0"/>
    <s v="United States"/>
    <s v="San Diego"/>
    <x v="1"/>
    <n v="92105"/>
    <x v="1"/>
    <s v="OFF-ST-10000129"/>
    <x v="1"/>
    <s v="Storage"/>
    <x v="1646"/>
    <n v="777.21"/>
    <n v="7"/>
    <n v="0"/>
    <n v="54.404699999999963"/>
    <s v="Nov"/>
    <x v="6"/>
    <n v="0"/>
  </r>
  <r>
    <n v="5846"/>
    <s v="CA-2012-126725"/>
    <x v="1"/>
    <d v="2012-11-17T00:00:00"/>
    <d v="2012-11-21T00:00:00"/>
    <x v="1"/>
    <s v="BS-11665"/>
    <x v="574"/>
    <x v="0"/>
    <s v="United States"/>
    <s v="San Diego"/>
    <x v="1"/>
    <n v="92105"/>
    <x v="1"/>
    <s v="OFF-PA-10001639"/>
    <x v="1"/>
    <s v="Paper"/>
    <x v="972"/>
    <n v="32.400000000000006"/>
    <n v="5"/>
    <n v="0"/>
    <n v="15.552000000000001"/>
    <s v="Nov"/>
    <x v="6"/>
    <n v="0"/>
  </r>
  <r>
    <n v="5847"/>
    <s v="CA-2012-126725"/>
    <x v="1"/>
    <d v="2012-11-17T00:00:00"/>
    <d v="2012-11-21T00:00:00"/>
    <x v="1"/>
    <s v="BS-11665"/>
    <x v="574"/>
    <x v="0"/>
    <s v="United States"/>
    <s v="San Diego"/>
    <x v="1"/>
    <n v="92105"/>
    <x v="1"/>
    <s v="FUR-CH-10001708"/>
    <x v="0"/>
    <s v="Chairs"/>
    <x v="884"/>
    <n v="225.56799999999998"/>
    <n v="2"/>
    <n v="0.2"/>
    <n v="2.8195999999999799"/>
    <s v="Nov"/>
    <x v="6"/>
    <n v="0"/>
  </r>
  <r>
    <n v="5848"/>
    <s v="CA-2012-126725"/>
    <x v="1"/>
    <d v="2012-11-17T00:00:00"/>
    <d v="2012-11-21T00:00:00"/>
    <x v="1"/>
    <s v="BS-11665"/>
    <x v="574"/>
    <x v="0"/>
    <s v="United States"/>
    <s v="San Diego"/>
    <x v="1"/>
    <n v="92105"/>
    <x v="1"/>
    <s v="FUR-FU-10001591"/>
    <x v="0"/>
    <s v="Furnishings"/>
    <x v="1101"/>
    <n v="36.599999999999994"/>
    <n v="3"/>
    <n v="0"/>
    <n v="15.372000000000002"/>
    <s v="Nov"/>
    <x v="6"/>
    <n v="0"/>
  </r>
  <r>
    <n v="5849"/>
    <s v="CA-2012-121783"/>
    <x v="1"/>
    <d v="2012-11-10T00:00:00"/>
    <d v="2012-11-14T00:00:00"/>
    <x v="1"/>
    <s v="PO-19180"/>
    <x v="178"/>
    <x v="2"/>
    <s v="United States"/>
    <s v="Roseville"/>
    <x v="11"/>
    <n v="55113"/>
    <x v="2"/>
    <s v="OFF-AP-10003849"/>
    <x v="1"/>
    <s v="Appliances"/>
    <x v="833"/>
    <n v="715.64"/>
    <n v="2"/>
    <n v="0"/>
    <n v="178.90999999999997"/>
    <s v="Nov"/>
    <x v="6"/>
    <n v="1"/>
  </r>
  <r>
    <n v="5850"/>
    <s v="CA-2012-121783"/>
    <x v="1"/>
    <d v="2012-11-10T00:00:00"/>
    <d v="2012-11-14T00:00:00"/>
    <x v="1"/>
    <s v="PO-19180"/>
    <x v="178"/>
    <x v="2"/>
    <s v="United States"/>
    <s v="Roseville"/>
    <x v="11"/>
    <n v="55113"/>
    <x v="2"/>
    <s v="OFF-ST-10000078"/>
    <x v="1"/>
    <s v="Storage"/>
    <x v="1218"/>
    <n v="795.51"/>
    <n v="3"/>
    <n v="0"/>
    <n v="143.19179999999994"/>
    <s v="Nov"/>
    <x v="6"/>
    <n v="0"/>
  </r>
  <r>
    <n v="5851"/>
    <s v="CA-2012-121783"/>
    <x v="1"/>
    <d v="2012-11-10T00:00:00"/>
    <d v="2012-11-14T00:00:00"/>
    <x v="1"/>
    <s v="PO-19180"/>
    <x v="178"/>
    <x v="2"/>
    <s v="United States"/>
    <s v="Roseville"/>
    <x v="11"/>
    <n v="55113"/>
    <x v="2"/>
    <s v="TEC-CO-10001571"/>
    <x v="2"/>
    <s v="Copiers"/>
    <x v="1554"/>
    <n v="549.99"/>
    <n v="1"/>
    <n v="0"/>
    <n v="274.995"/>
    <s v="Nov"/>
    <x v="6"/>
    <n v="0"/>
  </r>
  <r>
    <n v="5852"/>
    <s v="CA-2012-121783"/>
    <x v="1"/>
    <d v="2012-11-10T00:00:00"/>
    <d v="2012-11-14T00:00:00"/>
    <x v="1"/>
    <s v="PO-19180"/>
    <x v="178"/>
    <x v="2"/>
    <s v="United States"/>
    <s v="Roseville"/>
    <x v="11"/>
    <n v="55113"/>
    <x v="2"/>
    <s v="OFF-BI-10001658"/>
    <x v="1"/>
    <s v="Binders"/>
    <x v="439"/>
    <n v="74.760000000000005"/>
    <n v="3"/>
    <n v="0"/>
    <n v="34.389600000000002"/>
    <s v="Nov"/>
    <x v="6"/>
    <n v="0"/>
  </r>
  <r>
    <n v="5853"/>
    <s v="CA-2012-121783"/>
    <x v="1"/>
    <d v="2012-11-10T00:00:00"/>
    <d v="2012-11-14T00:00:00"/>
    <x v="1"/>
    <s v="PO-19180"/>
    <x v="178"/>
    <x v="2"/>
    <s v="United States"/>
    <s v="Roseville"/>
    <x v="11"/>
    <n v="55113"/>
    <x v="2"/>
    <s v="FUR-FU-10004351"/>
    <x v="0"/>
    <s v="Furnishings"/>
    <x v="33"/>
    <n v="29.22"/>
    <n v="3"/>
    <n v="0"/>
    <n v="12.856800000000002"/>
    <s v="Nov"/>
    <x v="6"/>
    <n v="0"/>
  </r>
  <r>
    <n v="5854"/>
    <s v="US-2011-138835"/>
    <x v="2"/>
    <d v="2011-09-10T00:00:00"/>
    <d v="2011-09-14T00:00:00"/>
    <x v="1"/>
    <s v="DA-13450"/>
    <x v="526"/>
    <x v="2"/>
    <s v="United States"/>
    <s v="Virginia Beach"/>
    <x v="17"/>
    <n v="23464"/>
    <x v="0"/>
    <s v="OFF-BI-10003314"/>
    <x v="1"/>
    <s v="Binders"/>
    <x v="305"/>
    <n v="9.64"/>
    <n v="2"/>
    <n v="0"/>
    <n v="4.7236000000000002"/>
    <s v="Sep"/>
    <x v="30"/>
    <n v="1"/>
  </r>
  <r>
    <n v="5855"/>
    <s v="CA-2012-112214"/>
    <x v="1"/>
    <d v="2012-08-05T00:00:00"/>
    <d v="2012-08-11T00:00:00"/>
    <x v="1"/>
    <s v="AH-10690"/>
    <x v="706"/>
    <x v="1"/>
    <s v="United States"/>
    <s v="Dallas"/>
    <x v="5"/>
    <n v="75220"/>
    <x v="2"/>
    <s v="OFF-ST-10001505"/>
    <x v="1"/>
    <s v="Storage"/>
    <x v="1174"/>
    <n v="33.488000000000007"/>
    <n v="7"/>
    <n v="0.2"/>
    <n v="-1.2558000000000051"/>
    <s v="Aug"/>
    <x v="37"/>
    <n v="1"/>
  </r>
  <r>
    <n v="5856"/>
    <s v="CA-2012-112214"/>
    <x v="1"/>
    <d v="2012-08-05T00:00:00"/>
    <d v="2012-08-11T00:00:00"/>
    <x v="1"/>
    <s v="AH-10690"/>
    <x v="706"/>
    <x v="1"/>
    <s v="United States"/>
    <s v="Dallas"/>
    <x v="5"/>
    <n v="75220"/>
    <x v="2"/>
    <s v="OFF-SU-10003567"/>
    <x v="1"/>
    <s v="Supplies"/>
    <x v="1489"/>
    <n v="23.04"/>
    <n v="3"/>
    <n v="0.2"/>
    <n v="-4.895999999999999"/>
    <s v="Aug"/>
    <x v="37"/>
    <n v="0"/>
  </r>
  <r>
    <n v="5857"/>
    <s v="CA-2012-112214"/>
    <x v="1"/>
    <d v="2012-08-05T00:00:00"/>
    <d v="2012-08-11T00:00:00"/>
    <x v="1"/>
    <s v="AH-10690"/>
    <x v="706"/>
    <x v="1"/>
    <s v="United States"/>
    <s v="Dallas"/>
    <x v="5"/>
    <n v="75220"/>
    <x v="2"/>
    <s v="OFF-BI-10002982"/>
    <x v="1"/>
    <s v="Binders"/>
    <x v="1258"/>
    <n v="1.3619999999999997"/>
    <n v="1"/>
    <n v="0.8"/>
    <n v="-2.1792000000000007"/>
    <s v="Aug"/>
    <x v="37"/>
    <n v="0"/>
  </r>
  <r>
    <n v="5858"/>
    <s v="CA-2012-112214"/>
    <x v="1"/>
    <d v="2012-08-05T00:00:00"/>
    <d v="2012-08-11T00:00:00"/>
    <x v="1"/>
    <s v="AH-10690"/>
    <x v="706"/>
    <x v="1"/>
    <s v="United States"/>
    <s v="Dallas"/>
    <x v="5"/>
    <n v="75220"/>
    <x v="2"/>
    <s v="FUR-FU-10002364"/>
    <x v="0"/>
    <s v="Furnishings"/>
    <x v="1231"/>
    <n v="14.76"/>
    <n v="5"/>
    <n v="0.6"/>
    <n v="-11.439000000000004"/>
    <s v="Aug"/>
    <x v="37"/>
    <n v="0"/>
  </r>
  <r>
    <n v="5859"/>
    <s v="US-2014-153255"/>
    <x v="3"/>
    <d v="2014-09-04T00:00:00"/>
    <d v="2014-09-08T00:00:00"/>
    <x v="0"/>
    <s v="JK-15730"/>
    <x v="300"/>
    <x v="0"/>
    <s v="United States"/>
    <s v="Concord"/>
    <x v="1"/>
    <n v="94521"/>
    <x v="1"/>
    <s v="FUR-BO-10004218"/>
    <x v="0"/>
    <s v="Bookcases"/>
    <x v="1584"/>
    <n v="239.66599999999997"/>
    <n v="2"/>
    <n v="0.15"/>
    <n v="14.097999999999999"/>
    <s v="Sep"/>
    <x v="15"/>
    <n v="1"/>
  </r>
  <r>
    <n v="5860"/>
    <s v="CA-2012-108119"/>
    <x v="1"/>
    <d v="2012-11-01T00:00:00"/>
    <d v="2012-11-08T00:00:00"/>
    <x v="1"/>
    <s v="MS-17530"/>
    <x v="652"/>
    <x v="0"/>
    <s v="United States"/>
    <s v="Conway"/>
    <x v="36"/>
    <n v="72032"/>
    <x v="0"/>
    <s v="FUR-TA-10002530"/>
    <x v="0"/>
    <s v="Tables"/>
    <x v="983"/>
    <n v="301.95999999999998"/>
    <n v="2"/>
    <n v="0"/>
    <n v="45.293999999999983"/>
    <s v="Nov"/>
    <x v="6"/>
    <n v="1"/>
  </r>
  <r>
    <n v="5861"/>
    <s v="CA-2012-157434"/>
    <x v="1"/>
    <d v="2012-04-29T00:00:00"/>
    <d v="2012-05-04T00:00:00"/>
    <x v="0"/>
    <s v="JK-15640"/>
    <x v="82"/>
    <x v="2"/>
    <s v="United States"/>
    <s v="Philadelphia"/>
    <x v="9"/>
    <n v="19120"/>
    <x v="3"/>
    <s v="OFF-PA-10001526"/>
    <x v="1"/>
    <s v="Paper"/>
    <x v="1030"/>
    <n v="7.9680000000000009"/>
    <n v="2"/>
    <n v="0.2"/>
    <n v="2.8884000000000007"/>
    <s v="Apr"/>
    <x v="19"/>
    <n v="1"/>
  </r>
  <r>
    <n v="5862"/>
    <s v="CA-2013-101525"/>
    <x v="0"/>
    <d v="2013-05-02T00:00:00"/>
    <d v="2013-05-05T00:00:00"/>
    <x v="0"/>
    <s v="CM-12235"/>
    <x v="632"/>
    <x v="0"/>
    <s v="United States"/>
    <s v="Little Rock"/>
    <x v="36"/>
    <n v="72209"/>
    <x v="0"/>
    <s v="OFF-PA-10001497"/>
    <x v="1"/>
    <s v="Paper"/>
    <x v="1746"/>
    <n v="109.92"/>
    <n v="2"/>
    <n v="0"/>
    <n v="53.860799999999998"/>
    <s v="May"/>
    <x v="35"/>
    <n v="1"/>
  </r>
  <r>
    <n v="5863"/>
    <s v="CA-2013-101525"/>
    <x v="0"/>
    <d v="2013-05-02T00:00:00"/>
    <d v="2013-05-05T00:00:00"/>
    <x v="0"/>
    <s v="CM-12235"/>
    <x v="632"/>
    <x v="0"/>
    <s v="United States"/>
    <s v="Little Rock"/>
    <x v="36"/>
    <n v="72209"/>
    <x v="0"/>
    <s v="OFF-PA-10003936"/>
    <x v="1"/>
    <s v="Paper"/>
    <x v="1283"/>
    <n v="19.440000000000001"/>
    <n v="3"/>
    <n v="0"/>
    <n v="9.3312000000000008"/>
    <s v="May"/>
    <x v="35"/>
    <n v="0"/>
  </r>
  <r>
    <n v="5864"/>
    <s v="CA-2013-101525"/>
    <x v="0"/>
    <d v="2013-05-02T00:00:00"/>
    <d v="2013-05-05T00:00:00"/>
    <x v="0"/>
    <s v="CM-12235"/>
    <x v="632"/>
    <x v="0"/>
    <s v="United States"/>
    <s v="Little Rock"/>
    <x v="36"/>
    <n v="72209"/>
    <x v="0"/>
    <s v="OFF-AR-10000716"/>
    <x v="1"/>
    <s v="Art"/>
    <x v="786"/>
    <n v="11.16"/>
    <n v="2"/>
    <n v="0"/>
    <n v="4.3524000000000003"/>
    <s v="May"/>
    <x v="35"/>
    <n v="0"/>
  </r>
  <r>
    <n v="5865"/>
    <s v="US-2011-117968"/>
    <x v="2"/>
    <d v="2011-08-05T00:00:00"/>
    <d v="2011-08-07T00:00:00"/>
    <x v="0"/>
    <s v="RS-19420"/>
    <x v="602"/>
    <x v="1"/>
    <s v="United States"/>
    <s v="Meriden"/>
    <x v="29"/>
    <n v="6450"/>
    <x v="3"/>
    <s v="OFF-AP-10002765"/>
    <x v="1"/>
    <s v="Appliances"/>
    <x v="1252"/>
    <n v="79.47"/>
    <n v="3"/>
    <n v="0"/>
    <n v="22.251600000000003"/>
    <s v="Aug"/>
    <x v="9"/>
    <n v="1"/>
  </r>
  <r>
    <n v="5866"/>
    <s v="US-2011-117968"/>
    <x v="2"/>
    <d v="2011-08-05T00:00:00"/>
    <d v="2011-08-07T00:00:00"/>
    <x v="0"/>
    <s v="RS-19420"/>
    <x v="602"/>
    <x v="1"/>
    <s v="United States"/>
    <s v="Meriden"/>
    <x v="29"/>
    <n v="6450"/>
    <x v="3"/>
    <s v="OFF-AR-10004165"/>
    <x v="1"/>
    <s v="Art"/>
    <x v="1588"/>
    <n v="4.5599999999999996"/>
    <n v="2"/>
    <n v="0"/>
    <n v="2.0064000000000002"/>
    <s v="Aug"/>
    <x v="9"/>
    <n v="0"/>
  </r>
  <r>
    <n v="5867"/>
    <s v="US-2011-117968"/>
    <x v="2"/>
    <d v="2011-08-05T00:00:00"/>
    <d v="2011-08-07T00:00:00"/>
    <x v="0"/>
    <s v="RS-19420"/>
    <x v="602"/>
    <x v="1"/>
    <s v="United States"/>
    <s v="Meriden"/>
    <x v="29"/>
    <n v="6450"/>
    <x v="3"/>
    <s v="FUR-CH-10002335"/>
    <x v="0"/>
    <s v="Chairs"/>
    <x v="623"/>
    <n v="1133.3499999999999"/>
    <n v="5"/>
    <n v="0"/>
    <n v="294.67100000000005"/>
    <s v="Aug"/>
    <x v="9"/>
    <n v="0"/>
  </r>
  <r>
    <n v="5868"/>
    <s v="CA-2013-158211"/>
    <x v="0"/>
    <d v="2013-01-04T00:00:00"/>
    <d v="2013-01-08T00:00:00"/>
    <x v="1"/>
    <s v="BP-11185"/>
    <x v="130"/>
    <x v="1"/>
    <s v="United States"/>
    <s v="Philadelphia"/>
    <x v="9"/>
    <n v="19143"/>
    <x v="3"/>
    <s v="OFF-AR-10004078"/>
    <x v="1"/>
    <s v="Art"/>
    <x v="507"/>
    <n v="4.6719999999999997"/>
    <n v="1"/>
    <n v="0.2"/>
    <n v="0.58399999999999985"/>
    <s v="Jan"/>
    <x v="12"/>
    <n v="1"/>
  </r>
  <r>
    <n v="5869"/>
    <s v="CA-2013-158211"/>
    <x v="0"/>
    <d v="2013-01-04T00:00:00"/>
    <d v="2013-01-08T00:00:00"/>
    <x v="1"/>
    <s v="BP-11185"/>
    <x v="130"/>
    <x v="1"/>
    <s v="United States"/>
    <s v="Philadelphia"/>
    <x v="9"/>
    <n v="19143"/>
    <x v="3"/>
    <s v="OFF-BI-10002026"/>
    <x v="1"/>
    <s v="Binders"/>
    <x v="903"/>
    <n v="104.58000000000001"/>
    <n v="6"/>
    <n v="0.7"/>
    <n v="-80.178000000000026"/>
    <s v="Jan"/>
    <x v="12"/>
    <n v="0"/>
  </r>
  <r>
    <n v="5870"/>
    <s v="CA-2013-152247"/>
    <x v="0"/>
    <d v="2013-11-08T00:00:00"/>
    <d v="2013-11-13T00:00:00"/>
    <x v="1"/>
    <s v="MA-17995"/>
    <x v="671"/>
    <x v="2"/>
    <s v="United States"/>
    <s v="Cheyenne"/>
    <x v="47"/>
    <n v="82001"/>
    <x v="1"/>
    <s v="FUR-CH-10001215"/>
    <x v="0"/>
    <s v="Chairs"/>
    <x v="440"/>
    <n v="1603.1360000000002"/>
    <n v="4"/>
    <n v="0.2"/>
    <n v="100.19599999999997"/>
    <s v="Nov"/>
    <x v="0"/>
    <n v="1"/>
  </r>
  <r>
    <n v="5871"/>
    <s v="CA-2013-128223"/>
    <x v="0"/>
    <d v="2013-06-15T00:00:00"/>
    <d v="2013-06-15T00:00:00"/>
    <x v="3"/>
    <s v="EB-13705"/>
    <x v="182"/>
    <x v="1"/>
    <s v="United States"/>
    <s v="Anaheim"/>
    <x v="1"/>
    <n v="92804"/>
    <x v="1"/>
    <s v="FUR-TA-10001771"/>
    <x v="0"/>
    <s v="Tables"/>
    <x v="1724"/>
    <n v="1293.4879999999998"/>
    <n v="7"/>
    <n v="0.2"/>
    <n v="80.843000000000075"/>
    <s v="Jun"/>
    <x v="1"/>
    <n v="1"/>
  </r>
  <r>
    <n v="5872"/>
    <s v="CA-2013-154235"/>
    <x v="0"/>
    <d v="2013-09-25T00:00:00"/>
    <d v="2013-09-29T00:00:00"/>
    <x v="1"/>
    <s v="RD-19900"/>
    <x v="76"/>
    <x v="0"/>
    <s v="United States"/>
    <s v="Bloomington"/>
    <x v="14"/>
    <n v="47401"/>
    <x v="2"/>
    <s v="FUR-FU-10004006"/>
    <x v="0"/>
    <s v="Furnishings"/>
    <x v="101"/>
    <n v="127.94999999999999"/>
    <n v="3"/>
    <n v="0"/>
    <n v="21.751499999999986"/>
    <s v="Sep"/>
    <x v="21"/>
    <n v="1"/>
  </r>
  <r>
    <n v="5873"/>
    <s v="CA-2014-129910"/>
    <x v="3"/>
    <d v="2014-03-31T00:00:00"/>
    <d v="2014-04-04T00:00:00"/>
    <x v="1"/>
    <s v="ME-17320"/>
    <x v="467"/>
    <x v="2"/>
    <s v="United States"/>
    <s v="Columbus"/>
    <x v="32"/>
    <n v="31907"/>
    <x v="0"/>
    <s v="OFF-ST-10003282"/>
    <x v="1"/>
    <s v="Storage"/>
    <x v="42"/>
    <n v="59.76"/>
    <n v="1"/>
    <n v="0"/>
    <n v="16.732800000000005"/>
    <s v="Mar"/>
    <x v="42"/>
    <n v="1"/>
  </r>
  <r>
    <n v="5874"/>
    <s v="CA-2014-133095"/>
    <x v="3"/>
    <d v="2014-06-05T00:00:00"/>
    <d v="2014-06-05T00:00:00"/>
    <x v="3"/>
    <s v="EH-14005"/>
    <x v="382"/>
    <x v="2"/>
    <s v="United States"/>
    <s v="Jonesboro"/>
    <x v="36"/>
    <n v="72401"/>
    <x v="0"/>
    <s v="OFF-BI-10002353"/>
    <x v="1"/>
    <s v="Binders"/>
    <x v="1068"/>
    <n v="108.08"/>
    <n v="7"/>
    <n v="0"/>
    <n v="54.04"/>
    <s v="Jun"/>
    <x v="27"/>
    <n v="1"/>
  </r>
  <r>
    <n v="5875"/>
    <s v="CA-2014-133095"/>
    <x v="3"/>
    <d v="2014-06-05T00:00:00"/>
    <d v="2014-06-05T00:00:00"/>
    <x v="3"/>
    <s v="EH-14005"/>
    <x v="382"/>
    <x v="2"/>
    <s v="United States"/>
    <s v="Jonesboro"/>
    <x v="36"/>
    <n v="72401"/>
    <x v="0"/>
    <s v="OFF-BI-10004141"/>
    <x v="1"/>
    <s v="Binders"/>
    <x v="1287"/>
    <n v="9.5400000000000009"/>
    <n v="3"/>
    <n v="0"/>
    <n v="4.3883999999999999"/>
    <s v="Jun"/>
    <x v="27"/>
    <n v="0"/>
  </r>
  <r>
    <n v="5876"/>
    <s v="CA-2012-130554"/>
    <x v="1"/>
    <d v="2012-04-07T00:00:00"/>
    <d v="2012-04-09T00:00:00"/>
    <x v="2"/>
    <s v="FM-14290"/>
    <x v="86"/>
    <x v="2"/>
    <s v="United States"/>
    <s v="Philadelphia"/>
    <x v="9"/>
    <n v="19140"/>
    <x v="3"/>
    <s v="OFF-AR-10001954"/>
    <x v="1"/>
    <s v="Art"/>
    <x v="558"/>
    <n v="11.736000000000001"/>
    <n v="3"/>
    <n v="0.2"/>
    <n v="1.0268999999999999"/>
    <s v="Apr"/>
    <x v="19"/>
    <n v="1"/>
  </r>
  <r>
    <n v="5877"/>
    <s v="CA-2011-152443"/>
    <x v="2"/>
    <d v="2011-05-21T00:00:00"/>
    <d v="2011-05-26T00:00:00"/>
    <x v="1"/>
    <s v="FG-14260"/>
    <x v="435"/>
    <x v="2"/>
    <s v="United States"/>
    <s v="Lawrence"/>
    <x v="31"/>
    <n v="1841"/>
    <x v="3"/>
    <s v="OFF-BI-10001071"/>
    <x v="1"/>
    <s v="Binders"/>
    <x v="663"/>
    <n v="447.85999999999996"/>
    <n v="7"/>
    <n v="0"/>
    <n v="219.45140000000001"/>
    <s v="May"/>
    <x v="8"/>
    <n v="1"/>
  </r>
  <r>
    <n v="5878"/>
    <s v="CA-2011-152443"/>
    <x v="2"/>
    <d v="2011-05-21T00:00:00"/>
    <d v="2011-05-26T00:00:00"/>
    <x v="1"/>
    <s v="FG-14260"/>
    <x v="435"/>
    <x v="2"/>
    <s v="United States"/>
    <s v="Lawrence"/>
    <x v="31"/>
    <n v="1841"/>
    <x v="3"/>
    <s v="OFF-PA-10003022"/>
    <x v="1"/>
    <s v="Paper"/>
    <x v="1644"/>
    <n v="17.940000000000001"/>
    <n v="3"/>
    <n v="0"/>
    <n v="8.7906000000000013"/>
    <s v="May"/>
    <x v="8"/>
    <n v="0"/>
  </r>
  <r>
    <n v="5879"/>
    <s v="CA-2011-152443"/>
    <x v="2"/>
    <d v="2011-05-21T00:00:00"/>
    <d v="2011-05-26T00:00:00"/>
    <x v="1"/>
    <s v="FG-14260"/>
    <x v="435"/>
    <x v="2"/>
    <s v="United States"/>
    <s v="Lawrence"/>
    <x v="31"/>
    <n v="1841"/>
    <x v="3"/>
    <s v="OFF-AP-10001293"/>
    <x v="1"/>
    <s v="Appliances"/>
    <x v="1337"/>
    <n v="245.88"/>
    <n v="6"/>
    <n v="0"/>
    <n v="68.846399999999988"/>
    <s v="May"/>
    <x v="8"/>
    <n v="0"/>
  </r>
  <r>
    <n v="5880"/>
    <s v="CA-2013-133319"/>
    <x v="0"/>
    <d v="2013-09-06T00:00:00"/>
    <d v="2013-09-12T00:00:00"/>
    <x v="1"/>
    <s v="MV-17485"/>
    <x v="597"/>
    <x v="0"/>
    <s v="United States"/>
    <s v="New York City"/>
    <x v="15"/>
    <n v="10011"/>
    <x v="3"/>
    <s v="OFF-PA-10001815"/>
    <x v="1"/>
    <s v="Paper"/>
    <x v="1393"/>
    <n v="192.16"/>
    <n v="4"/>
    <n v="0"/>
    <n v="92.236799999999988"/>
    <s v="Sep"/>
    <x v="21"/>
    <n v="1"/>
  </r>
  <r>
    <n v="5881"/>
    <s v="CA-2013-133935"/>
    <x v="0"/>
    <d v="2013-09-19T00:00:00"/>
    <d v="2013-09-23T00:00:00"/>
    <x v="1"/>
    <s v="JW-15220"/>
    <x v="478"/>
    <x v="1"/>
    <s v="United States"/>
    <s v="San Diego"/>
    <x v="1"/>
    <n v="92105"/>
    <x v="1"/>
    <s v="FUR-CH-10001215"/>
    <x v="0"/>
    <s v="Chairs"/>
    <x v="440"/>
    <n v="801.5680000000001"/>
    <n v="2"/>
    <n v="0.2"/>
    <n v="50.097999999999985"/>
    <s v="Sep"/>
    <x v="21"/>
    <n v="1"/>
  </r>
  <r>
    <n v="5882"/>
    <s v="CA-2013-133935"/>
    <x v="0"/>
    <d v="2013-09-19T00:00:00"/>
    <d v="2013-09-23T00:00:00"/>
    <x v="1"/>
    <s v="JW-15220"/>
    <x v="478"/>
    <x v="1"/>
    <s v="United States"/>
    <s v="San Diego"/>
    <x v="1"/>
    <n v="92105"/>
    <x v="1"/>
    <s v="OFF-PA-10000100"/>
    <x v="1"/>
    <s v="Paper"/>
    <x v="825"/>
    <n v="368.91"/>
    <n v="9"/>
    <n v="0"/>
    <n v="180.76590000000002"/>
    <s v="Sep"/>
    <x v="21"/>
    <n v="0"/>
  </r>
  <r>
    <n v="5883"/>
    <s v="CA-2013-133935"/>
    <x v="0"/>
    <d v="2013-09-19T00:00:00"/>
    <d v="2013-09-23T00:00:00"/>
    <x v="1"/>
    <s v="JW-15220"/>
    <x v="478"/>
    <x v="1"/>
    <s v="United States"/>
    <s v="San Diego"/>
    <x v="1"/>
    <n v="92105"/>
    <x v="1"/>
    <s v="FUR-CH-10002880"/>
    <x v="0"/>
    <s v="Chairs"/>
    <x v="801"/>
    <n v="885.52800000000002"/>
    <n v="9"/>
    <n v="0.2"/>
    <n v="-99.621900000000068"/>
    <s v="Sep"/>
    <x v="21"/>
    <n v="0"/>
  </r>
  <r>
    <n v="5884"/>
    <s v="CA-2013-136301"/>
    <x v="0"/>
    <d v="2013-03-14T00:00:00"/>
    <d v="2013-03-16T00:00:00"/>
    <x v="0"/>
    <s v="EH-13765"/>
    <x v="553"/>
    <x v="1"/>
    <s v="United States"/>
    <s v="San Francisco"/>
    <x v="1"/>
    <n v="94109"/>
    <x v="1"/>
    <s v="FUR-FU-10004712"/>
    <x v="0"/>
    <s v="Furnishings"/>
    <x v="371"/>
    <n v="28.28"/>
    <n v="2"/>
    <n v="0"/>
    <n v="7.352800000000002"/>
    <s v="Mar"/>
    <x v="17"/>
    <n v="1"/>
  </r>
  <r>
    <n v="5885"/>
    <s v="CA-2013-136301"/>
    <x v="0"/>
    <d v="2013-03-14T00:00:00"/>
    <d v="2013-03-16T00:00:00"/>
    <x v="0"/>
    <s v="EH-13765"/>
    <x v="553"/>
    <x v="1"/>
    <s v="United States"/>
    <s v="San Francisco"/>
    <x v="1"/>
    <n v="94109"/>
    <x v="1"/>
    <s v="OFF-SU-10000151"/>
    <x v="1"/>
    <s v="Supplies"/>
    <x v="1336"/>
    <n v="4912.59"/>
    <n v="3"/>
    <n v="0"/>
    <n v="196.50359999999978"/>
    <s v="Mar"/>
    <x v="17"/>
    <n v="0"/>
  </r>
  <r>
    <n v="5886"/>
    <s v="US-2011-109456"/>
    <x v="2"/>
    <d v="2011-10-16T00:00:00"/>
    <d v="2011-10-17T00:00:00"/>
    <x v="3"/>
    <s v="LS-17245"/>
    <x v="201"/>
    <x v="0"/>
    <s v="United States"/>
    <s v="San Francisco"/>
    <x v="1"/>
    <n v="94110"/>
    <x v="1"/>
    <s v="OFF-BI-10000136"/>
    <x v="1"/>
    <s v="Binders"/>
    <x v="936"/>
    <n v="14.352000000000002"/>
    <n v="3"/>
    <n v="0.2"/>
    <n v="5.0231999999999992"/>
    <s v="Oct"/>
    <x v="18"/>
    <n v="1"/>
  </r>
  <r>
    <n v="5887"/>
    <s v="US-2011-109456"/>
    <x v="2"/>
    <d v="2011-10-16T00:00:00"/>
    <d v="2011-10-17T00:00:00"/>
    <x v="3"/>
    <s v="LS-17245"/>
    <x v="201"/>
    <x v="0"/>
    <s v="United States"/>
    <s v="San Francisco"/>
    <x v="1"/>
    <n v="94110"/>
    <x v="1"/>
    <s v="TEC-AC-10003610"/>
    <x v="2"/>
    <s v="Accessories"/>
    <x v="598"/>
    <n v="179.97"/>
    <n v="3"/>
    <n v="0"/>
    <n v="86.385600000000011"/>
    <s v="Oct"/>
    <x v="18"/>
    <n v="0"/>
  </r>
  <r>
    <n v="5888"/>
    <s v="CA-2014-151596"/>
    <x v="3"/>
    <d v="2014-10-09T00:00:00"/>
    <d v="2014-10-12T00:00:00"/>
    <x v="2"/>
    <s v="BP-11050"/>
    <x v="771"/>
    <x v="1"/>
    <s v="United States"/>
    <s v="Cranston"/>
    <x v="34"/>
    <n v="2920"/>
    <x v="3"/>
    <s v="OFF-ST-10001837"/>
    <x v="1"/>
    <s v="Storage"/>
    <x v="1331"/>
    <n v="42.76"/>
    <n v="1"/>
    <n v="0"/>
    <n v="11.117599999999999"/>
    <s v="Oct"/>
    <x v="13"/>
    <n v="1"/>
  </r>
  <r>
    <n v="5889"/>
    <s v="CA-2012-147879"/>
    <x v="1"/>
    <d v="2012-05-07T00:00:00"/>
    <d v="2012-05-12T00:00:00"/>
    <x v="1"/>
    <s v="CC-12220"/>
    <x v="417"/>
    <x v="0"/>
    <s v="United States"/>
    <s v="Owensboro"/>
    <x v="0"/>
    <n v="42301"/>
    <x v="0"/>
    <s v="OFF-PA-10001952"/>
    <x v="1"/>
    <s v="Paper"/>
    <x v="1747"/>
    <n v="45.68"/>
    <n v="2"/>
    <n v="0"/>
    <n v="21.012799999999999"/>
    <s v="May"/>
    <x v="33"/>
    <n v="1"/>
  </r>
  <r>
    <n v="5890"/>
    <s v="CA-2013-166625"/>
    <x v="0"/>
    <d v="2013-04-15T00:00:00"/>
    <d v="2013-04-18T00:00:00"/>
    <x v="2"/>
    <s v="JM-15580"/>
    <x v="758"/>
    <x v="0"/>
    <s v="United States"/>
    <s v="Baltimore"/>
    <x v="39"/>
    <n v="21215"/>
    <x v="3"/>
    <s v="OFF-BI-10002414"/>
    <x v="1"/>
    <s v="Binders"/>
    <x v="1076"/>
    <n v="25.06"/>
    <n v="2"/>
    <n v="0"/>
    <n v="11.778199999999998"/>
    <s v="Apr"/>
    <x v="25"/>
    <n v="1"/>
  </r>
  <r>
    <n v="5891"/>
    <s v="CA-2013-146157"/>
    <x v="0"/>
    <d v="2013-11-22T00:00:00"/>
    <d v="2013-11-27T00:00:00"/>
    <x v="1"/>
    <s v="RD-19720"/>
    <x v="742"/>
    <x v="0"/>
    <s v="United States"/>
    <s v="Chicago"/>
    <x v="10"/>
    <n v="60610"/>
    <x v="2"/>
    <s v="OFF-PA-10001790"/>
    <x v="1"/>
    <s v="Paper"/>
    <x v="687"/>
    <n v="38.432000000000002"/>
    <n v="1"/>
    <n v="0.2"/>
    <n v="13.451199999999996"/>
    <s v="Nov"/>
    <x v="0"/>
    <n v="1"/>
  </r>
  <r>
    <n v="5892"/>
    <s v="CA-2013-146157"/>
    <x v="0"/>
    <d v="2013-11-22T00:00:00"/>
    <d v="2013-11-27T00:00:00"/>
    <x v="1"/>
    <s v="RD-19720"/>
    <x v="742"/>
    <x v="0"/>
    <s v="United States"/>
    <s v="Chicago"/>
    <x v="10"/>
    <n v="60610"/>
    <x v="2"/>
    <s v="OFF-ST-10001590"/>
    <x v="1"/>
    <s v="Storage"/>
    <x v="146"/>
    <n v="21.568000000000001"/>
    <n v="2"/>
    <n v="0.2"/>
    <n v="1.6175999999999986"/>
    <s v="Nov"/>
    <x v="0"/>
    <n v="0"/>
  </r>
  <r>
    <n v="5893"/>
    <s v="CA-2013-146157"/>
    <x v="0"/>
    <d v="2013-11-22T00:00:00"/>
    <d v="2013-11-27T00:00:00"/>
    <x v="1"/>
    <s v="RD-19720"/>
    <x v="742"/>
    <x v="0"/>
    <s v="United States"/>
    <s v="Chicago"/>
    <x v="10"/>
    <n v="60610"/>
    <x v="2"/>
    <s v="TEC-AC-10003657"/>
    <x v="2"/>
    <s v="Accessories"/>
    <x v="151"/>
    <n v="81.576000000000008"/>
    <n v="3"/>
    <n v="0.2"/>
    <n v="2.0393999999999934"/>
    <s v="Nov"/>
    <x v="0"/>
    <n v="0"/>
  </r>
  <r>
    <n v="5894"/>
    <s v="CA-2014-159954"/>
    <x v="3"/>
    <d v="2014-09-11T00:00:00"/>
    <d v="2014-09-15T00:00:00"/>
    <x v="1"/>
    <s v="SS-20410"/>
    <x v="757"/>
    <x v="0"/>
    <s v="United States"/>
    <s v="Atlanta"/>
    <x v="32"/>
    <n v="30318"/>
    <x v="0"/>
    <s v="OFF-BI-10004876"/>
    <x v="1"/>
    <s v="Binders"/>
    <x v="977"/>
    <n v="2.78"/>
    <n v="1"/>
    <n v="0"/>
    <n v="1.3621999999999999"/>
    <s v="Sep"/>
    <x v="15"/>
    <n v="1"/>
  </r>
  <r>
    <n v="5895"/>
    <s v="CA-2014-100825"/>
    <x v="3"/>
    <d v="2014-09-10T00:00:00"/>
    <d v="2014-09-15T00:00:00"/>
    <x v="1"/>
    <s v="KD-16495"/>
    <x v="470"/>
    <x v="1"/>
    <s v="United States"/>
    <s v="Los Angeles"/>
    <x v="1"/>
    <n v="90036"/>
    <x v="1"/>
    <s v="OFF-ST-10003123"/>
    <x v="1"/>
    <s v="Storage"/>
    <x v="1268"/>
    <n v="99.87"/>
    <n v="3"/>
    <n v="0"/>
    <n v="23.968799999999998"/>
    <s v="Sep"/>
    <x v="15"/>
    <n v="1"/>
  </r>
  <r>
    <n v="5896"/>
    <s v="CA-2011-168305"/>
    <x v="2"/>
    <d v="2011-11-01T00:00:00"/>
    <d v="2011-11-08T00:00:00"/>
    <x v="1"/>
    <s v="PL-18925"/>
    <x v="484"/>
    <x v="2"/>
    <s v="United States"/>
    <s v="Los Angeles"/>
    <x v="1"/>
    <n v="90049"/>
    <x v="1"/>
    <s v="OFF-LA-10003498"/>
    <x v="1"/>
    <s v="Labels"/>
    <x v="1740"/>
    <n v="44.400000000000006"/>
    <n v="3"/>
    <n v="0"/>
    <n v="22.200000000000003"/>
    <s v="Nov"/>
    <x v="7"/>
    <n v="1"/>
  </r>
  <r>
    <n v="5897"/>
    <s v="CA-2011-168305"/>
    <x v="2"/>
    <d v="2011-11-01T00:00:00"/>
    <d v="2011-11-08T00:00:00"/>
    <x v="1"/>
    <s v="PL-18925"/>
    <x v="484"/>
    <x v="2"/>
    <s v="United States"/>
    <s v="Los Angeles"/>
    <x v="1"/>
    <n v="90049"/>
    <x v="1"/>
    <s v="OFF-PA-10004947"/>
    <x v="1"/>
    <s v="Paper"/>
    <x v="33"/>
    <n v="21.400000000000002"/>
    <n v="5"/>
    <n v="0"/>
    <n v="9.629999999999999"/>
    <s v="Nov"/>
    <x v="7"/>
    <n v="0"/>
  </r>
  <r>
    <n v="5898"/>
    <s v="CA-2013-167682"/>
    <x v="0"/>
    <d v="2013-04-04T00:00:00"/>
    <d v="2013-04-10T00:00:00"/>
    <x v="1"/>
    <s v="ZD-21925"/>
    <x v="9"/>
    <x v="0"/>
    <s v="United States"/>
    <s v="Richmond"/>
    <x v="14"/>
    <n v="47374"/>
    <x v="2"/>
    <s v="FUR-FU-10003799"/>
    <x v="0"/>
    <s v="Furnishings"/>
    <x v="90"/>
    <n v="71.12"/>
    <n v="4"/>
    <n v="0"/>
    <n v="22.047199999999997"/>
    <s v="Apr"/>
    <x v="25"/>
    <n v="1"/>
  </r>
  <r>
    <n v="5899"/>
    <s v="CA-2013-167682"/>
    <x v="0"/>
    <d v="2013-04-04T00:00:00"/>
    <d v="2013-04-10T00:00:00"/>
    <x v="1"/>
    <s v="ZD-21925"/>
    <x v="9"/>
    <x v="0"/>
    <s v="United States"/>
    <s v="Richmond"/>
    <x v="14"/>
    <n v="47374"/>
    <x v="2"/>
    <s v="TEC-PH-10000673"/>
    <x v="2"/>
    <s v="Phones"/>
    <x v="1396"/>
    <n v="259.95999999999998"/>
    <n v="4"/>
    <n v="0"/>
    <n v="124.7808"/>
    <s v="Apr"/>
    <x v="25"/>
    <n v="0"/>
  </r>
  <r>
    <n v="5900"/>
    <s v="CA-2014-108000"/>
    <x v="3"/>
    <d v="2014-01-13T00:00:00"/>
    <d v="2014-01-17T00:00:00"/>
    <x v="1"/>
    <s v="LS-16945"/>
    <x v="322"/>
    <x v="1"/>
    <s v="United States"/>
    <s v="San Francisco"/>
    <x v="1"/>
    <n v="94110"/>
    <x v="1"/>
    <s v="OFF-EN-10002621"/>
    <x v="1"/>
    <s v="Envelopes"/>
    <x v="33"/>
    <n v="9.7799999999999994"/>
    <n v="1"/>
    <n v="0"/>
    <n v="4.8899999999999997"/>
    <s v="Jan"/>
    <x v="44"/>
    <n v="1"/>
  </r>
  <r>
    <n v="5901"/>
    <s v="CA-2012-146465"/>
    <x v="1"/>
    <d v="2012-11-20T00:00:00"/>
    <d v="2012-11-24T00:00:00"/>
    <x v="1"/>
    <s v="PB-18805"/>
    <x v="583"/>
    <x v="2"/>
    <s v="United States"/>
    <s v="San Francisco"/>
    <x v="1"/>
    <n v="94122"/>
    <x v="1"/>
    <s v="OFF-BI-10004528"/>
    <x v="1"/>
    <s v="Binders"/>
    <x v="468"/>
    <n v="24.192"/>
    <n v="9"/>
    <n v="0.2"/>
    <n v="7.5599999999999987"/>
    <s v="Nov"/>
    <x v="6"/>
    <n v="1"/>
  </r>
  <r>
    <n v="5902"/>
    <s v="CA-2013-159639"/>
    <x v="0"/>
    <d v="2013-11-28T00:00:00"/>
    <d v="2013-12-03T00:00:00"/>
    <x v="1"/>
    <s v="PC-18745"/>
    <x v="331"/>
    <x v="1"/>
    <s v="United States"/>
    <s v="Westfield"/>
    <x v="30"/>
    <n v="7090"/>
    <x v="3"/>
    <s v="FUR-FU-10001889"/>
    <x v="0"/>
    <s v="Furnishings"/>
    <x v="1149"/>
    <n v="31.56"/>
    <n v="3"/>
    <n v="0"/>
    <n v="10.4148"/>
    <s v="Nov"/>
    <x v="0"/>
    <n v="1"/>
  </r>
  <r>
    <n v="5903"/>
    <s v="US-2014-153948"/>
    <x v="3"/>
    <d v="2014-11-07T00:00:00"/>
    <d v="2014-11-07T00:00:00"/>
    <x v="3"/>
    <s v="FM-14290"/>
    <x v="86"/>
    <x v="2"/>
    <s v="United States"/>
    <s v="San Francisco"/>
    <x v="1"/>
    <n v="94122"/>
    <x v="1"/>
    <s v="OFF-PA-10000157"/>
    <x v="1"/>
    <s v="Paper"/>
    <x v="364"/>
    <n v="59.94"/>
    <n v="3"/>
    <n v="0"/>
    <n v="28.171799999999998"/>
    <s v="Nov"/>
    <x v="23"/>
    <n v="1"/>
  </r>
  <r>
    <n v="5904"/>
    <s v="US-2014-153948"/>
    <x v="3"/>
    <d v="2014-11-07T00:00:00"/>
    <d v="2014-11-07T00:00:00"/>
    <x v="3"/>
    <s v="FM-14290"/>
    <x v="86"/>
    <x v="2"/>
    <s v="United States"/>
    <s v="San Francisco"/>
    <x v="1"/>
    <n v="94122"/>
    <x v="1"/>
    <s v="OFF-PA-10002764"/>
    <x v="1"/>
    <s v="Paper"/>
    <x v="33"/>
    <n v="45.36"/>
    <n v="4"/>
    <n v="0"/>
    <n v="22.226399999999998"/>
    <s v="Nov"/>
    <x v="23"/>
    <n v="0"/>
  </r>
  <r>
    <n v="5905"/>
    <s v="US-2014-153948"/>
    <x v="3"/>
    <d v="2014-11-07T00:00:00"/>
    <d v="2014-11-07T00:00:00"/>
    <x v="3"/>
    <s v="FM-14290"/>
    <x v="86"/>
    <x v="2"/>
    <s v="United States"/>
    <s v="San Francisco"/>
    <x v="1"/>
    <n v="94122"/>
    <x v="1"/>
    <s v="OFF-PA-10000143"/>
    <x v="1"/>
    <s v="Paper"/>
    <x v="1692"/>
    <n v="26.400000000000002"/>
    <n v="5"/>
    <n v="0"/>
    <n v="12.672000000000001"/>
    <s v="Nov"/>
    <x v="23"/>
    <n v="0"/>
  </r>
  <r>
    <n v="5906"/>
    <s v="US-2014-153948"/>
    <x v="3"/>
    <d v="2014-11-07T00:00:00"/>
    <d v="2014-11-07T00:00:00"/>
    <x v="3"/>
    <s v="FM-14290"/>
    <x v="86"/>
    <x v="2"/>
    <s v="United States"/>
    <s v="San Francisco"/>
    <x v="1"/>
    <n v="94122"/>
    <x v="1"/>
    <s v="OFF-LA-10000414"/>
    <x v="1"/>
    <s v="Labels"/>
    <x v="1634"/>
    <n v="41.4"/>
    <n v="4"/>
    <n v="0"/>
    <n v="19.872"/>
    <s v="Nov"/>
    <x v="23"/>
    <n v="0"/>
  </r>
  <r>
    <n v="5907"/>
    <s v="US-2014-153948"/>
    <x v="3"/>
    <d v="2014-11-07T00:00:00"/>
    <d v="2014-11-07T00:00:00"/>
    <x v="3"/>
    <s v="FM-14290"/>
    <x v="86"/>
    <x v="2"/>
    <s v="United States"/>
    <s v="San Francisco"/>
    <x v="1"/>
    <n v="94122"/>
    <x v="1"/>
    <s v="TEC-AC-10003441"/>
    <x v="2"/>
    <s v="Accessories"/>
    <x v="652"/>
    <n v="16.95"/>
    <n v="1"/>
    <n v="0"/>
    <n v="1.0169999999999995"/>
    <s v="Nov"/>
    <x v="23"/>
    <n v="0"/>
  </r>
  <r>
    <n v="5908"/>
    <s v="US-2013-113985"/>
    <x v="0"/>
    <d v="2013-12-03T00:00:00"/>
    <d v="2013-12-08T00:00:00"/>
    <x v="1"/>
    <s v="KD-16495"/>
    <x v="470"/>
    <x v="1"/>
    <s v="United States"/>
    <s v="San Jose"/>
    <x v="1"/>
    <n v="95123"/>
    <x v="1"/>
    <s v="OFF-BI-10002353"/>
    <x v="1"/>
    <s v="Binders"/>
    <x v="1068"/>
    <n v="24.704000000000001"/>
    <n v="2"/>
    <n v="0.2"/>
    <n v="9.2639999999999993"/>
    <s v="Dec"/>
    <x v="5"/>
    <n v="1"/>
  </r>
  <r>
    <n v="5909"/>
    <s v="US-2013-113985"/>
    <x v="0"/>
    <d v="2013-12-03T00:00:00"/>
    <d v="2013-12-08T00:00:00"/>
    <x v="1"/>
    <s v="KD-16495"/>
    <x v="470"/>
    <x v="1"/>
    <s v="United States"/>
    <s v="San Jose"/>
    <x v="1"/>
    <n v="95123"/>
    <x v="1"/>
    <s v="OFF-AP-10001303"/>
    <x v="1"/>
    <s v="Appliances"/>
    <x v="925"/>
    <n v="59.699999999999996"/>
    <n v="3"/>
    <n v="0"/>
    <n v="26.864999999999995"/>
    <s v="Dec"/>
    <x v="5"/>
    <n v="0"/>
  </r>
  <r>
    <n v="5910"/>
    <s v="US-2013-113985"/>
    <x v="0"/>
    <d v="2013-12-03T00:00:00"/>
    <d v="2013-12-08T00:00:00"/>
    <x v="1"/>
    <s v="KD-16495"/>
    <x v="470"/>
    <x v="1"/>
    <s v="United States"/>
    <s v="San Jose"/>
    <x v="1"/>
    <n v="95123"/>
    <x v="1"/>
    <s v="FUR-FU-10003026"/>
    <x v="0"/>
    <s v="Furnishings"/>
    <x v="1555"/>
    <n v="14.52"/>
    <n v="3"/>
    <n v="0"/>
    <n v="5.6627999999999998"/>
    <s v="Dec"/>
    <x v="5"/>
    <n v="0"/>
  </r>
  <r>
    <n v="5911"/>
    <s v="US-2013-113985"/>
    <x v="0"/>
    <d v="2013-12-03T00:00:00"/>
    <d v="2013-12-08T00:00:00"/>
    <x v="1"/>
    <s v="KD-16495"/>
    <x v="470"/>
    <x v="1"/>
    <s v="United States"/>
    <s v="San Jose"/>
    <x v="1"/>
    <n v="95123"/>
    <x v="1"/>
    <s v="OFF-BI-10000632"/>
    <x v="1"/>
    <s v="Binders"/>
    <x v="1288"/>
    <n v="104.184"/>
    <n v="3"/>
    <n v="0.2"/>
    <n v="33.8598"/>
    <s v="Dec"/>
    <x v="5"/>
    <n v="0"/>
  </r>
  <r>
    <n v="5912"/>
    <s v="CA-2013-155383"/>
    <x v="0"/>
    <d v="2013-12-18T00:00:00"/>
    <d v="2013-12-23T00:00:00"/>
    <x v="1"/>
    <s v="SC-20680"/>
    <x v="649"/>
    <x v="2"/>
    <s v="United States"/>
    <s v="Seattle"/>
    <x v="4"/>
    <n v="98115"/>
    <x v="1"/>
    <s v="OFF-ST-10001328"/>
    <x v="1"/>
    <s v="Storage"/>
    <x v="176"/>
    <n v="46.53"/>
    <n v="3"/>
    <n v="0"/>
    <n v="13.028400000000001"/>
    <s v="Dec"/>
    <x v="5"/>
    <n v="1"/>
  </r>
  <r>
    <n v="5913"/>
    <s v="CA-2011-120432"/>
    <x v="2"/>
    <d v="2011-08-24T00:00:00"/>
    <d v="2011-08-26T00:00:00"/>
    <x v="0"/>
    <s v="DW-13585"/>
    <x v="61"/>
    <x v="1"/>
    <s v="United States"/>
    <s v="Owensboro"/>
    <x v="0"/>
    <n v="42301"/>
    <x v="0"/>
    <s v="OFF-SU-10004661"/>
    <x v="1"/>
    <s v="Supplies"/>
    <x v="1748"/>
    <n v="25.5"/>
    <n v="3"/>
    <n v="0"/>
    <n v="6.63"/>
    <s v="Aug"/>
    <x v="9"/>
    <n v="1"/>
  </r>
  <r>
    <n v="5914"/>
    <s v="US-2012-126977"/>
    <x v="1"/>
    <d v="2012-09-17T00:00:00"/>
    <d v="2012-09-23T00:00:00"/>
    <x v="1"/>
    <s v="PF-19120"/>
    <x v="724"/>
    <x v="0"/>
    <s v="United States"/>
    <s v="New York City"/>
    <x v="15"/>
    <n v="10035"/>
    <x v="3"/>
    <s v="OFF-ST-10000617"/>
    <x v="1"/>
    <s v="Storage"/>
    <x v="379"/>
    <n v="14.9"/>
    <n v="5"/>
    <n v="0"/>
    <n v="1.0429999999999984"/>
    <s v="Sep"/>
    <x v="11"/>
    <n v="1"/>
  </r>
  <r>
    <n v="5915"/>
    <s v="US-2012-126977"/>
    <x v="1"/>
    <d v="2012-09-17T00:00:00"/>
    <d v="2012-09-23T00:00:00"/>
    <x v="1"/>
    <s v="PF-19120"/>
    <x v="724"/>
    <x v="0"/>
    <s v="United States"/>
    <s v="New York City"/>
    <x v="15"/>
    <n v="10035"/>
    <x v="3"/>
    <s v="OFF-LA-10002762"/>
    <x v="1"/>
    <s v="Labels"/>
    <x v="49"/>
    <n v="87.71"/>
    <n v="7"/>
    <n v="0"/>
    <n v="41.223699999999994"/>
    <s v="Sep"/>
    <x v="11"/>
    <n v="0"/>
  </r>
  <r>
    <n v="5916"/>
    <s v="US-2012-126977"/>
    <x v="1"/>
    <d v="2012-09-17T00:00:00"/>
    <d v="2012-09-23T00:00:00"/>
    <x v="1"/>
    <s v="PF-19120"/>
    <x v="724"/>
    <x v="0"/>
    <s v="United States"/>
    <s v="New York City"/>
    <x v="15"/>
    <n v="10035"/>
    <x v="3"/>
    <s v="FUR-CH-10001973"/>
    <x v="0"/>
    <s v="Chairs"/>
    <x v="896"/>
    <n v="199.76400000000001"/>
    <n v="2"/>
    <n v="0.1"/>
    <n v="8.8783999999999956"/>
    <s v="Sep"/>
    <x v="11"/>
    <n v="0"/>
  </r>
  <r>
    <n v="5917"/>
    <s v="US-2012-126977"/>
    <x v="1"/>
    <d v="2012-09-17T00:00:00"/>
    <d v="2012-09-23T00:00:00"/>
    <x v="1"/>
    <s v="PF-19120"/>
    <x v="724"/>
    <x v="0"/>
    <s v="United States"/>
    <s v="New York City"/>
    <x v="15"/>
    <n v="10035"/>
    <x v="3"/>
    <s v="OFF-ST-10003058"/>
    <x v="1"/>
    <s v="Storage"/>
    <x v="388"/>
    <n v="94.6"/>
    <n v="4"/>
    <n v="0"/>
    <n v="27.433999999999997"/>
    <s v="Sep"/>
    <x v="11"/>
    <n v="0"/>
  </r>
  <r>
    <n v="5918"/>
    <s v="US-2012-126977"/>
    <x v="1"/>
    <d v="2012-09-17T00:00:00"/>
    <d v="2012-09-23T00:00:00"/>
    <x v="1"/>
    <s v="PF-19120"/>
    <x v="724"/>
    <x v="0"/>
    <s v="United States"/>
    <s v="New York City"/>
    <x v="15"/>
    <n v="10035"/>
    <x v="3"/>
    <s v="FUR-BO-10004834"/>
    <x v="0"/>
    <s v="Bookcases"/>
    <x v="26"/>
    <n v="4228.7040000000006"/>
    <n v="6"/>
    <n v="0.2"/>
    <n v="158.57639999999992"/>
    <s v="Sep"/>
    <x v="11"/>
    <n v="0"/>
  </r>
  <r>
    <n v="5919"/>
    <s v="US-2012-126977"/>
    <x v="1"/>
    <d v="2012-09-17T00:00:00"/>
    <d v="2012-09-23T00:00:00"/>
    <x v="1"/>
    <s v="PF-19120"/>
    <x v="724"/>
    <x v="0"/>
    <s v="United States"/>
    <s v="New York City"/>
    <x v="15"/>
    <n v="10035"/>
    <x v="3"/>
    <s v="FUR-BO-10002213"/>
    <x v="0"/>
    <s v="Bookcases"/>
    <x v="1223"/>
    <n v="2003.9200000000003"/>
    <n v="5"/>
    <n v="0.2"/>
    <n v="-25.049000000000149"/>
    <s v="Sep"/>
    <x v="11"/>
    <n v="0"/>
  </r>
  <r>
    <n v="5920"/>
    <s v="US-2012-126977"/>
    <x v="1"/>
    <d v="2012-09-17T00:00:00"/>
    <d v="2012-09-23T00:00:00"/>
    <x v="1"/>
    <s v="PF-19120"/>
    <x v="724"/>
    <x v="0"/>
    <s v="United States"/>
    <s v="New York City"/>
    <x v="15"/>
    <n v="10035"/>
    <x v="3"/>
    <s v="TEC-PH-10002170"/>
    <x v="2"/>
    <s v="Phones"/>
    <x v="594"/>
    <n v="209.96999999999997"/>
    <n v="3"/>
    <n v="0"/>
    <n v="58.791600000000003"/>
    <s v="Sep"/>
    <x v="11"/>
    <n v="0"/>
  </r>
  <r>
    <n v="5921"/>
    <s v="US-2012-126977"/>
    <x v="1"/>
    <d v="2012-09-17T00:00:00"/>
    <d v="2012-09-23T00:00:00"/>
    <x v="1"/>
    <s v="PF-19120"/>
    <x v="724"/>
    <x v="0"/>
    <s v="United States"/>
    <s v="New York City"/>
    <x v="15"/>
    <n v="10035"/>
    <x v="3"/>
    <s v="TEC-AC-10003033"/>
    <x v="2"/>
    <s v="Accessories"/>
    <x v="756"/>
    <n v="659.9"/>
    <n v="2"/>
    <n v="0"/>
    <n v="217.76699999999994"/>
    <s v="Sep"/>
    <x v="11"/>
    <n v="0"/>
  </r>
  <r>
    <n v="5922"/>
    <s v="US-2012-126977"/>
    <x v="1"/>
    <d v="2012-09-17T00:00:00"/>
    <d v="2012-09-23T00:00:00"/>
    <x v="1"/>
    <s v="PF-19120"/>
    <x v="724"/>
    <x v="0"/>
    <s v="United States"/>
    <s v="New York City"/>
    <x v="15"/>
    <n v="10035"/>
    <x v="3"/>
    <s v="OFF-PA-10004071"/>
    <x v="1"/>
    <s v="Paper"/>
    <x v="412"/>
    <n v="110.96"/>
    <n v="2"/>
    <n v="0"/>
    <n v="53.260799999999996"/>
    <s v="Sep"/>
    <x v="11"/>
    <n v="0"/>
  </r>
  <r>
    <n v="5923"/>
    <s v="US-2012-126977"/>
    <x v="1"/>
    <d v="2012-09-17T00:00:00"/>
    <d v="2012-09-23T00:00:00"/>
    <x v="1"/>
    <s v="PF-19120"/>
    <x v="724"/>
    <x v="0"/>
    <s v="United States"/>
    <s v="New York City"/>
    <x v="15"/>
    <n v="10035"/>
    <x v="3"/>
    <s v="TEC-PH-10000169"/>
    <x v="2"/>
    <s v="Phones"/>
    <x v="1029"/>
    <n v="67.8"/>
    <n v="4"/>
    <n v="0"/>
    <n v="1.3559999999999945"/>
    <s v="Sep"/>
    <x v="11"/>
    <n v="0"/>
  </r>
  <r>
    <n v="5924"/>
    <s v="CA-2013-130288"/>
    <x v="0"/>
    <d v="2013-11-27T00:00:00"/>
    <d v="2013-12-01T00:00:00"/>
    <x v="0"/>
    <s v="DK-13225"/>
    <x v="158"/>
    <x v="1"/>
    <s v="United States"/>
    <s v="New York City"/>
    <x v="15"/>
    <n v="10011"/>
    <x v="3"/>
    <s v="FUR-TA-10002958"/>
    <x v="0"/>
    <s v="Tables"/>
    <x v="956"/>
    <n v="313.17599999999999"/>
    <n v="2"/>
    <n v="0.4"/>
    <n v="-120.05080000000007"/>
    <s v="Nov"/>
    <x v="0"/>
    <n v="1"/>
  </r>
  <r>
    <n v="5925"/>
    <s v="CA-2014-146458"/>
    <x v="3"/>
    <d v="2014-11-20T00:00:00"/>
    <d v="2014-11-23T00:00:00"/>
    <x v="0"/>
    <s v="RB-19435"/>
    <x v="579"/>
    <x v="0"/>
    <s v="United States"/>
    <s v="Springfield"/>
    <x v="17"/>
    <n v="22153"/>
    <x v="0"/>
    <s v="OFF-AR-10001177"/>
    <x v="1"/>
    <s v="Art"/>
    <x v="1215"/>
    <n v="22.959999999999997"/>
    <n v="7"/>
    <n v="0"/>
    <n v="6.6583999999999968"/>
    <s v="Nov"/>
    <x v="23"/>
    <n v="1"/>
  </r>
  <r>
    <n v="5926"/>
    <s v="CA-2014-150420"/>
    <x v="3"/>
    <d v="2014-06-04T00:00:00"/>
    <d v="2014-06-09T00:00:00"/>
    <x v="1"/>
    <s v="GD-14590"/>
    <x v="241"/>
    <x v="1"/>
    <s v="United States"/>
    <s v="Bellingham"/>
    <x v="4"/>
    <n v="98226"/>
    <x v="1"/>
    <s v="TEC-AC-10004975"/>
    <x v="2"/>
    <s v="Accessories"/>
    <x v="973"/>
    <n v="1099.5"/>
    <n v="10"/>
    <n v="0"/>
    <n v="362.83500000000004"/>
    <s v="Jun"/>
    <x v="27"/>
    <n v="1"/>
  </r>
  <r>
    <n v="5927"/>
    <s v="US-2011-118997"/>
    <x v="2"/>
    <d v="2011-04-08T00:00:00"/>
    <d v="2011-04-12T00:00:00"/>
    <x v="1"/>
    <s v="RA-19885"/>
    <x v="19"/>
    <x v="1"/>
    <s v="United States"/>
    <s v="Decatur"/>
    <x v="19"/>
    <n v="35601"/>
    <x v="0"/>
    <s v="FUR-TA-10001086"/>
    <x v="0"/>
    <s v="Tables"/>
    <x v="1727"/>
    <n v="1215.92"/>
    <n v="8"/>
    <n v="0"/>
    <n v="316.13920000000007"/>
    <s v="Apr"/>
    <x v="41"/>
    <n v="1"/>
  </r>
  <r>
    <n v="5928"/>
    <s v="CA-2011-114314"/>
    <x v="2"/>
    <d v="2011-10-11T00:00:00"/>
    <d v="2011-10-15T00:00:00"/>
    <x v="1"/>
    <s v="DB-13555"/>
    <x v="587"/>
    <x v="1"/>
    <s v="United States"/>
    <s v="Fayetteville"/>
    <x v="36"/>
    <n v="72701"/>
    <x v="0"/>
    <s v="OFF-LA-10000240"/>
    <x v="1"/>
    <s v="Labels"/>
    <x v="2"/>
    <n v="7.31"/>
    <n v="1"/>
    <n v="0"/>
    <n v="3.4356999999999998"/>
    <s v="Oct"/>
    <x v="18"/>
    <n v="1"/>
  </r>
  <r>
    <n v="5929"/>
    <s v="CA-2011-114314"/>
    <x v="2"/>
    <d v="2011-10-11T00:00:00"/>
    <d v="2011-10-15T00:00:00"/>
    <x v="1"/>
    <s v="DB-13555"/>
    <x v="587"/>
    <x v="1"/>
    <s v="United States"/>
    <s v="Fayetteville"/>
    <x v="36"/>
    <n v="72701"/>
    <x v="0"/>
    <s v="FUR-FU-10002107"/>
    <x v="0"/>
    <s v="Furnishings"/>
    <x v="1324"/>
    <n v="8.92"/>
    <n v="4"/>
    <n v="0"/>
    <n v="3.9248000000000003"/>
    <s v="Oct"/>
    <x v="18"/>
    <n v="0"/>
  </r>
  <r>
    <n v="5930"/>
    <s v="US-2014-169551"/>
    <x v="3"/>
    <d v="2014-07-08T00:00:00"/>
    <d v="2014-07-10T00:00:00"/>
    <x v="2"/>
    <s v="RL-19615"/>
    <x v="210"/>
    <x v="0"/>
    <s v="United States"/>
    <s v="Philadelphia"/>
    <x v="9"/>
    <n v="19120"/>
    <x v="3"/>
    <s v="FUR-BO-10001519"/>
    <x v="0"/>
    <s v="Bookcases"/>
    <x v="666"/>
    <n v="87.210000000000008"/>
    <n v="3"/>
    <n v="0.5"/>
    <n v="-45.349200000000003"/>
    <s v="Jul"/>
    <x v="10"/>
    <n v="1"/>
  </r>
  <r>
    <n v="5931"/>
    <s v="US-2014-169551"/>
    <x v="3"/>
    <d v="2014-07-08T00:00:00"/>
    <d v="2014-07-10T00:00:00"/>
    <x v="2"/>
    <s v="RL-19615"/>
    <x v="210"/>
    <x v="0"/>
    <s v="United States"/>
    <s v="Philadelphia"/>
    <x v="9"/>
    <n v="19120"/>
    <x v="3"/>
    <s v="OFF-PA-10004100"/>
    <x v="1"/>
    <s v="Paper"/>
    <x v="257"/>
    <n v="15.552000000000003"/>
    <n v="3"/>
    <n v="0.2"/>
    <n v="5.4432"/>
    <s v="Jul"/>
    <x v="10"/>
    <n v="0"/>
  </r>
  <r>
    <n v="5932"/>
    <s v="US-2014-169551"/>
    <x v="3"/>
    <d v="2014-07-08T00:00:00"/>
    <d v="2014-07-10T00:00:00"/>
    <x v="2"/>
    <s v="RL-19615"/>
    <x v="210"/>
    <x v="0"/>
    <s v="United States"/>
    <s v="Philadelphia"/>
    <x v="9"/>
    <n v="19120"/>
    <x v="3"/>
    <s v="TEC-PH-10001363"/>
    <x v="2"/>
    <s v="Phones"/>
    <x v="427"/>
    <n v="683.98799999999994"/>
    <n v="2"/>
    <n v="0.4"/>
    <n v="-113.9980000000001"/>
    <s v="Jul"/>
    <x v="10"/>
    <n v="0"/>
  </r>
  <r>
    <n v="5933"/>
    <s v="US-2014-169551"/>
    <x v="3"/>
    <d v="2014-07-08T00:00:00"/>
    <d v="2014-07-10T00:00:00"/>
    <x v="2"/>
    <s v="RL-19615"/>
    <x v="210"/>
    <x v="0"/>
    <s v="United States"/>
    <s v="Philadelphia"/>
    <x v="9"/>
    <n v="19120"/>
    <x v="3"/>
    <s v="OFF-ST-10004835"/>
    <x v="1"/>
    <s v="Storage"/>
    <x v="1406"/>
    <n v="13.392000000000001"/>
    <n v="3"/>
    <n v="0.2"/>
    <n v="1.0044"/>
    <s v="Jul"/>
    <x v="10"/>
    <n v="0"/>
  </r>
  <r>
    <n v="5934"/>
    <s v="US-2014-169551"/>
    <x v="3"/>
    <d v="2014-07-08T00:00:00"/>
    <d v="2014-07-10T00:00:00"/>
    <x v="2"/>
    <s v="RL-19615"/>
    <x v="210"/>
    <x v="0"/>
    <s v="United States"/>
    <s v="Philadelphia"/>
    <x v="9"/>
    <n v="19120"/>
    <x v="3"/>
    <s v="TEC-AC-10002018"/>
    <x v="2"/>
    <s v="Accessories"/>
    <x v="1674"/>
    <n v="16.776000000000003"/>
    <n v="3"/>
    <n v="0.2"/>
    <n v="4.8231000000000002"/>
    <s v="Jul"/>
    <x v="10"/>
    <n v="0"/>
  </r>
  <r>
    <n v="5935"/>
    <s v="US-2014-169551"/>
    <x v="3"/>
    <d v="2014-07-08T00:00:00"/>
    <d v="2014-07-10T00:00:00"/>
    <x v="2"/>
    <s v="RL-19615"/>
    <x v="210"/>
    <x v="0"/>
    <s v="United States"/>
    <s v="Philadelphia"/>
    <x v="9"/>
    <n v="19120"/>
    <x v="3"/>
    <s v="TEC-AC-10003033"/>
    <x v="2"/>
    <s v="Accessories"/>
    <x v="756"/>
    <n v="527.91999999999996"/>
    <n v="2"/>
    <n v="0.2"/>
    <n v="85.786999999999949"/>
    <s v="Jul"/>
    <x v="10"/>
    <n v="0"/>
  </r>
  <r>
    <n v="5936"/>
    <s v="CA-2013-103107"/>
    <x v="0"/>
    <d v="2013-07-05T00:00:00"/>
    <d v="2013-07-05T00:00:00"/>
    <x v="3"/>
    <s v="RB-19465"/>
    <x v="46"/>
    <x v="2"/>
    <s v="United States"/>
    <s v="Seattle"/>
    <x v="4"/>
    <n v="98103"/>
    <x v="1"/>
    <s v="FUR-FU-10000221"/>
    <x v="0"/>
    <s v="Furnishings"/>
    <x v="529"/>
    <n v="25.4"/>
    <n v="5"/>
    <n v="0"/>
    <n v="8.6359999999999992"/>
    <s v="Jul"/>
    <x v="16"/>
    <n v="1"/>
  </r>
  <r>
    <n v="5937"/>
    <s v="CA-2013-103107"/>
    <x v="0"/>
    <d v="2013-07-05T00:00:00"/>
    <d v="2013-07-05T00:00:00"/>
    <x v="3"/>
    <s v="RB-19465"/>
    <x v="46"/>
    <x v="2"/>
    <s v="United States"/>
    <s v="Seattle"/>
    <x v="4"/>
    <n v="98103"/>
    <x v="1"/>
    <s v="TEC-PH-10001198"/>
    <x v="2"/>
    <s v="Phones"/>
    <x v="1168"/>
    <n v="177.48000000000002"/>
    <n v="3"/>
    <n v="0.2"/>
    <n v="19.966499999999982"/>
    <s v="Jul"/>
    <x v="16"/>
    <n v="0"/>
  </r>
  <r>
    <n v="5938"/>
    <s v="CA-2013-103107"/>
    <x v="0"/>
    <d v="2013-07-05T00:00:00"/>
    <d v="2013-07-05T00:00:00"/>
    <x v="3"/>
    <s v="RB-19465"/>
    <x v="46"/>
    <x v="2"/>
    <s v="United States"/>
    <s v="Seattle"/>
    <x v="4"/>
    <n v="98103"/>
    <x v="1"/>
    <s v="TEC-PH-10002564"/>
    <x v="2"/>
    <s v="Phones"/>
    <x v="976"/>
    <n v="71.975999999999999"/>
    <n v="3"/>
    <n v="0.2"/>
    <n v="8.9969999999999892"/>
    <s v="Jul"/>
    <x v="16"/>
    <n v="0"/>
  </r>
  <r>
    <n v="5939"/>
    <s v="CA-2014-122077"/>
    <x v="3"/>
    <d v="2014-05-20T00:00:00"/>
    <d v="2014-05-26T00:00:00"/>
    <x v="1"/>
    <s v="JF-15295"/>
    <x v="639"/>
    <x v="0"/>
    <s v="United States"/>
    <s v="Plano"/>
    <x v="5"/>
    <n v="75023"/>
    <x v="2"/>
    <s v="TEC-PH-10003811"/>
    <x v="2"/>
    <s v="Phones"/>
    <x v="1187"/>
    <n v="95.992000000000004"/>
    <n v="1"/>
    <n v="0.2"/>
    <n v="9.5991999999999997"/>
    <s v="May"/>
    <x v="24"/>
    <n v="1"/>
  </r>
  <r>
    <n v="5940"/>
    <s v="CA-2014-122077"/>
    <x v="3"/>
    <d v="2014-05-20T00:00:00"/>
    <d v="2014-05-26T00:00:00"/>
    <x v="1"/>
    <s v="JF-15295"/>
    <x v="639"/>
    <x v="0"/>
    <s v="United States"/>
    <s v="Plano"/>
    <x v="5"/>
    <n v="75023"/>
    <x v="2"/>
    <s v="OFF-LA-10004178"/>
    <x v="1"/>
    <s v="Labels"/>
    <x v="1700"/>
    <n v="13.216000000000001"/>
    <n v="4"/>
    <n v="0.2"/>
    <n v="4.2951999999999995"/>
    <s v="May"/>
    <x v="24"/>
    <n v="0"/>
  </r>
  <r>
    <n v="5941"/>
    <s v="CA-2014-112431"/>
    <x v="3"/>
    <d v="2014-10-13T00:00:00"/>
    <d v="2014-10-15T00:00:00"/>
    <x v="0"/>
    <s v="RW-19690"/>
    <x v="355"/>
    <x v="0"/>
    <s v="United States"/>
    <s v="Los Angeles"/>
    <x v="1"/>
    <n v="90049"/>
    <x v="1"/>
    <s v="TEC-AC-10001465"/>
    <x v="2"/>
    <s v="Accessories"/>
    <x v="473"/>
    <n v="435.84000000000003"/>
    <n v="12"/>
    <n v="0"/>
    <n v="130.75199999999995"/>
    <s v="Oct"/>
    <x v="13"/>
    <n v="1"/>
  </r>
  <r>
    <n v="5942"/>
    <s v="CA-2014-112431"/>
    <x v="3"/>
    <d v="2014-10-13T00:00:00"/>
    <d v="2014-10-15T00:00:00"/>
    <x v="0"/>
    <s v="RW-19690"/>
    <x v="355"/>
    <x v="0"/>
    <s v="United States"/>
    <s v="Los Angeles"/>
    <x v="1"/>
    <n v="90049"/>
    <x v="1"/>
    <s v="OFF-AR-10000940"/>
    <x v="1"/>
    <s v="Art"/>
    <x v="134"/>
    <n v="5.88"/>
    <n v="2"/>
    <n v="0"/>
    <n v="1.5876000000000001"/>
    <s v="Oct"/>
    <x v="13"/>
    <n v="0"/>
  </r>
  <r>
    <n v="5943"/>
    <s v="CA-2013-151092"/>
    <x v="0"/>
    <d v="2013-08-07T00:00:00"/>
    <d v="2013-08-14T00:00:00"/>
    <x v="1"/>
    <s v="VG-21790"/>
    <x v="364"/>
    <x v="0"/>
    <s v="United States"/>
    <s v="Los Angeles"/>
    <x v="1"/>
    <n v="90032"/>
    <x v="1"/>
    <s v="TEC-PH-10001700"/>
    <x v="2"/>
    <s v="Phones"/>
    <x v="193"/>
    <n v="211.16800000000001"/>
    <n v="4"/>
    <n v="0.2"/>
    <n v="18.477200000000011"/>
    <s v="Aug"/>
    <x v="28"/>
    <n v="1"/>
  </r>
  <r>
    <n v="5944"/>
    <s v="CA-2011-104178"/>
    <x v="2"/>
    <d v="2011-08-25T00:00:00"/>
    <d v="2011-08-29T00:00:00"/>
    <x v="1"/>
    <s v="JM-15265"/>
    <x v="25"/>
    <x v="1"/>
    <s v="United States"/>
    <s v="Los Angeles"/>
    <x v="1"/>
    <n v="90036"/>
    <x v="1"/>
    <s v="FUR-FU-10000771"/>
    <x v="0"/>
    <s v="Furnishings"/>
    <x v="1426"/>
    <n v="6.28"/>
    <n v="1"/>
    <n v="0"/>
    <n v="2.6376000000000004"/>
    <s v="Aug"/>
    <x v="9"/>
    <n v="1"/>
  </r>
  <r>
    <n v="5945"/>
    <s v="CA-2011-104178"/>
    <x v="2"/>
    <d v="2011-08-25T00:00:00"/>
    <d v="2011-08-29T00:00:00"/>
    <x v="1"/>
    <s v="JM-15265"/>
    <x v="25"/>
    <x v="1"/>
    <s v="United States"/>
    <s v="Los Angeles"/>
    <x v="1"/>
    <n v="90036"/>
    <x v="1"/>
    <s v="TEC-AC-10002399"/>
    <x v="2"/>
    <s v="Accessories"/>
    <x v="448"/>
    <n v="95.1"/>
    <n v="5"/>
    <n v="0"/>
    <n v="30.431999999999995"/>
    <s v="Aug"/>
    <x v="9"/>
    <n v="0"/>
  </r>
  <r>
    <n v="5946"/>
    <s v="CA-2011-104178"/>
    <x v="2"/>
    <d v="2011-08-25T00:00:00"/>
    <d v="2011-08-29T00:00:00"/>
    <x v="1"/>
    <s v="JM-15265"/>
    <x v="25"/>
    <x v="1"/>
    <s v="United States"/>
    <s v="Los Angeles"/>
    <x v="1"/>
    <n v="90036"/>
    <x v="1"/>
    <s v="OFF-PA-10004983"/>
    <x v="1"/>
    <s v="Paper"/>
    <x v="1323"/>
    <n v="25.92"/>
    <n v="4"/>
    <n v="0"/>
    <n v="12.441600000000001"/>
    <s v="Aug"/>
    <x v="9"/>
    <n v="0"/>
  </r>
  <r>
    <n v="5947"/>
    <s v="CA-2011-104178"/>
    <x v="2"/>
    <d v="2011-08-25T00:00:00"/>
    <d v="2011-08-29T00:00:00"/>
    <x v="1"/>
    <s v="JM-15265"/>
    <x v="25"/>
    <x v="1"/>
    <s v="United States"/>
    <s v="Los Angeles"/>
    <x v="1"/>
    <n v="90036"/>
    <x v="1"/>
    <s v="OFF-ST-10004258"/>
    <x v="1"/>
    <s v="Storage"/>
    <x v="754"/>
    <n v="48.84"/>
    <n v="4"/>
    <n v="0"/>
    <n v="13.186800000000005"/>
    <s v="Aug"/>
    <x v="9"/>
    <n v="0"/>
  </r>
  <r>
    <n v="5948"/>
    <s v="CA-2012-115924"/>
    <x v="1"/>
    <d v="2012-09-14T00:00:00"/>
    <d v="2012-09-18T00:00:00"/>
    <x v="0"/>
    <s v="BE-11455"/>
    <x v="534"/>
    <x v="2"/>
    <s v="United States"/>
    <s v="Des Moines"/>
    <x v="23"/>
    <n v="50315"/>
    <x v="2"/>
    <s v="OFF-BI-10004040"/>
    <x v="1"/>
    <s v="Binders"/>
    <x v="1478"/>
    <n v="25.9"/>
    <n v="5"/>
    <n v="0"/>
    <n v="12.690999999999999"/>
    <s v="Sep"/>
    <x v="11"/>
    <n v="1"/>
  </r>
  <r>
    <n v="5949"/>
    <s v="CA-2014-161046"/>
    <x v="3"/>
    <d v="2014-03-06T00:00:00"/>
    <d v="2014-03-06T00:00:00"/>
    <x v="3"/>
    <s v="CB-12535"/>
    <x v="118"/>
    <x v="1"/>
    <s v="United States"/>
    <s v="Southaven"/>
    <x v="35"/>
    <n v="38671"/>
    <x v="0"/>
    <s v="OFF-EN-10003862"/>
    <x v="1"/>
    <s v="Envelopes"/>
    <x v="753"/>
    <n v="42.68"/>
    <n v="4"/>
    <n v="0"/>
    <n v="19.6328"/>
    <s v="Mar"/>
    <x v="42"/>
    <n v="1"/>
  </r>
  <r>
    <n v="5950"/>
    <s v="CA-2014-161046"/>
    <x v="3"/>
    <d v="2014-03-06T00:00:00"/>
    <d v="2014-03-06T00:00:00"/>
    <x v="3"/>
    <s v="CB-12535"/>
    <x v="118"/>
    <x v="1"/>
    <s v="United States"/>
    <s v="Southaven"/>
    <x v="35"/>
    <n v="38671"/>
    <x v="0"/>
    <s v="TEC-AC-10004571"/>
    <x v="2"/>
    <s v="Accessories"/>
    <x v="404"/>
    <n v="299.96999999999997"/>
    <n v="3"/>
    <n v="0"/>
    <n v="125.98740000000001"/>
    <s v="Mar"/>
    <x v="42"/>
    <n v="0"/>
  </r>
  <r>
    <n v="5951"/>
    <s v="CA-2014-161046"/>
    <x v="3"/>
    <d v="2014-03-06T00:00:00"/>
    <d v="2014-03-06T00:00:00"/>
    <x v="3"/>
    <s v="CB-12535"/>
    <x v="118"/>
    <x v="1"/>
    <s v="United States"/>
    <s v="Southaven"/>
    <x v="35"/>
    <n v="38671"/>
    <x v="0"/>
    <s v="OFF-AP-10000891"/>
    <x v="1"/>
    <s v="Appliances"/>
    <x v="163"/>
    <n v="262.24"/>
    <n v="2"/>
    <n v="0"/>
    <n v="78.671999999999997"/>
    <s v="Mar"/>
    <x v="42"/>
    <n v="0"/>
  </r>
  <r>
    <n v="5952"/>
    <s v="CA-2014-161046"/>
    <x v="3"/>
    <d v="2014-03-06T00:00:00"/>
    <d v="2014-03-06T00:00:00"/>
    <x v="3"/>
    <s v="CB-12535"/>
    <x v="118"/>
    <x v="1"/>
    <s v="United States"/>
    <s v="Southaven"/>
    <x v="35"/>
    <n v="38671"/>
    <x v="0"/>
    <s v="OFF-BI-10002026"/>
    <x v="1"/>
    <s v="Binders"/>
    <x v="1749"/>
    <n v="234.36"/>
    <n v="6"/>
    <n v="0"/>
    <n v="112.49279999999999"/>
    <s v="Mar"/>
    <x v="42"/>
    <n v="0"/>
  </r>
  <r>
    <n v="5953"/>
    <s v="US-2014-141698"/>
    <x v="3"/>
    <d v="2014-04-16T00:00:00"/>
    <d v="2014-04-22T00:00:00"/>
    <x v="1"/>
    <s v="SD-20485"/>
    <x v="174"/>
    <x v="2"/>
    <s v="United States"/>
    <s v="Houston"/>
    <x v="5"/>
    <n v="77041"/>
    <x v="2"/>
    <s v="OFF-PA-10001826"/>
    <x v="1"/>
    <s v="Paper"/>
    <x v="1750"/>
    <n v="20.736000000000004"/>
    <n v="4"/>
    <n v="0.2"/>
    <n v="7.2576000000000001"/>
    <s v="Apr"/>
    <x v="4"/>
    <n v="1"/>
  </r>
  <r>
    <n v="5954"/>
    <s v="US-2011-105151"/>
    <x v="2"/>
    <d v="2011-03-30T00:00:00"/>
    <d v="2011-03-31T00:00:00"/>
    <x v="2"/>
    <s v="SG-20890"/>
    <x v="737"/>
    <x v="1"/>
    <s v="United States"/>
    <s v="New York City"/>
    <x v="15"/>
    <n v="10009"/>
    <x v="3"/>
    <s v="OFF-AR-10001231"/>
    <x v="1"/>
    <s v="Art"/>
    <x v="1686"/>
    <n v="10.5"/>
    <n v="5"/>
    <n v="0"/>
    <n v="2.9400000000000004"/>
    <s v="Mar"/>
    <x v="34"/>
    <n v="1"/>
  </r>
  <r>
    <n v="5955"/>
    <s v="CA-2011-155796"/>
    <x v="2"/>
    <d v="2011-11-11T00:00:00"/>
    <d v="2011-11-15T00:00:00"/>
    <x v="0"/>
    <s v="TS-21430"/>
    <x v="747"/>
    <x v="1"/>
    <s v="United States"/>
    <s v="Reading"/>
    <x v="9"/>
    <n v="19601"/>
    <x v="3"/>
    <s v="FUR-FU-10000409"/>
    <x v="0"/>
    <s v="Furnishings"/>
    <x v="1421"/>
    <n v="23.968000000000004"/>
    <n v="2"/>
    <n v="0.2"/>
    <n v="7.7896000000000001"/>
    <s v="Nov"/>
    <x v="7"/>
    <n v="1"/>
  </r>
  <r>
    <n v="5956"/>
    <s v="CA-2011-155796"/>
    <x v="2"/>
    <d v="2011-11-11T00:00:00"/>
    <d v="2011-11-15T00:00:00"/>
    <x v="0"/>
    <s v="TS-21430"/>
    <x v="747"/>
    <x v="1"/>
    <s v="United States"/>
    <s v="Reading"/>
    <x v="9"/>
    <n v="19601"/>
    <x v="3"/>
    <s v="FUR-BO-10002545"/>
    <x v="0"/>
    <s v="Bookcases"/>
    <x v="37"/>
    <n v="521.96"/>
    <n v="4"/>
    <n v="0.5"/>
    <n v="-250.54079999999999"/>
    <s v="Nov"/>
    <x v="7"/>
    <n v="0"/>
  </r>
  <r>
    <n v="5957"/>
    <s v="CA-2013-127138"/>
    <x v="0"/>
    <d v="2013-03-13T00:00:00"/>
    <d v="2013-03-16T00:00:00"/>
    <x v="0"/>
    <s v="DK-13225"/>
    <x v="158"/>
    <x v="1"/>
    <s v="United States"/>
    <s v="San Francisco"/>
    <x v="1"/>
    <n v="94109"/>
    <x v="1"/>
    <s v="OFF-ST-10002756"/>
    <x v="1"/>
    <s v="Storage"/>
    <x v="270"/>
    <n v="676.55"/>
    <n v="5"/>
    <n v="0"/>
    <n v="6.7655000000000598"/>
    <s v="Mar"/>
    <x v="17"/>
    <n v="1"/>
  </r>
  <r>
    <n v="5958"/>
    <s v="CA-2013-127138"/>
    <x v="0"/>
    <d v="2013-03-13T00:00:00"/>
    <d v="2013-03-16T00:00:00"/>
    <x v="0"/>
    <s v="DK-13225"/>
    <x v="158"/>
    <x v="1"/>
    <s v="United States"/>
    <s v="San Francisco"/>
    <x v="1"/>
    <n v="94109"/>
    <x v="1"/>
    <s v="OFF-AP-10003842"/>
    <x v="1"/>
    <s v="Appliances"/>
    <x v="1247"/>
    <n v="154.9"/>
    <n v="5"/>
    <n v="0"/>
    <n v="40.274000000000001"/>
    <s v="Mar"/>
    <x v="17"/>
    <n v="0"/>
  </r>
  <r>
    <n v="5959"/>
    <s v="CA-2013-127138"/>
    <x v="0"/>
    <d v="2013-03-13T00:00:00"/>
    <d v="2013-03-16T00:00:00"/>
    <x v="0"/>
    <s v="DK-13225"/>
    <x v="158"/>
    <x v="1"/>
    <s v="United States"/>
    <s v="San Francisco"/>
    <x v="1"/>
    <n v="94109"/>
    <x v="1"/>
    <s v="OFF-EN-10004459"/>
    <x v="1"/>
    <s v="Envelopes"/>
    <x v="655"/>
    <n v="30.56"/>
    <n v="4"/>
    <n v="0"/>
    <n v="14.974399999999999"/>
    <s v="Mar"/>
    <x v="17"/>
    <n v="0"/>
  </r>
  <r>
    <n v="5960"/>
    <s v="CA-2013-127138"/>
    <x v="0"/>
    <d v="2013-03-13T00:00:00"/>
    <d v="2013-03-16T00:00:00"/>
    <x v="0"/>
    <s v="DK-13225"/>
    <x v="158"/>
    <x v="1"/>
    <s v="United States"/>
    <s v="San Francisco"/>
    <x v="1"/>
    <n v="94109"/>
    <x v="1"/>
    <s v="FUR-CH-10003746"/>
    <x v="0"/>
    <s v="Chairs"/>
    <x v="617"/>
    <n v="770.35200000000009"/>
    <n v="3"/>
    <n v="0.2"/>
    <n v="77.035199999999975"/>
    <s v="Mar"/>
    <x v="17"/>
    <n v="0"/>
  </r>
  <r>
    <n v="5961"/>
    <s v="CA-2014-150602"/>
    <x v="3"/>
    <d v="2014-02-10T00:00:00"/>
    <d v="2014-02-15T00:00:00"/>
    <x v="0"/>
    <s v="ML-17395"/>
    <x v="504"/>
    <x v="1"/>
    <s v="United States"/>
    <s v="Los Angeles"/>
    <x v="1"/>
    <n v="90045"/>
    <x v="1"/>
    <s v="FUR-FU-10003142"/>
    <x v="0"/>
    <s v="Furnishings"/>
    <x v="1201"/>
    <n v="21.12"/>
    <n v="4"/>
    <n v="0"/>
    <n v="6.5471999999999984"/>
    <s v="Feb"/>
    <x v="31"/>
    <n v="1"/>
  </r>
  <r>
    <n v="5962"/>
    <s v="CA-2011-140732"/>
    <x v="2"/>
    <d v="2011-11-11T00:00:00"/>
    <d v="2011-11-13T00:00:00"/>
    <x v="0"/>
    <s v="MA-17560"/>
    <x v="15"/>
    <x v="2"/>
    <s v="United States"/>
    <s v="Los Angeles"/>
    <x v="1"/>
    <n v="90004"/>
    <x v="1"/>
    <s v="TEC-PH-10001425"/>
    <x v="2"/>
    <s v="Phones"/>
    <x v="511"/>
    <n v="575.928"/>
    <n v="9"/>
    <n v="0.2"/>
    <n v="57.592799999999983"/>
    <s v="Nov"/>
    <x v="7"/>
    <n v="1"/>
  </r>
  <r>
    <n v="5963"/>
    <s v="CA-2011-140732"/>
    <x v="2"/>
    <d v="2011-11-11T00:00:00"/>
    <d v="2011-11-13T00:00:00"/>
    <x v="0"/>
    <s v="MA-17560"/>
    <x v="15"/>
    <x v="2"/>
    <s v="United States"/>
    <s v="Los Angeles"/>
    <x v="1"/>
    <n v="90004"/>
    <x v="1"/>
    <s v="OFF-AP-10001626"/>
    <x v="1"/>
    <s v="Appliances"/>
    <x v="1016"/>
    <n v="7.78"/>
    <n v="2"/>
    <n v="0"/>
    <n v="2.0228000000000002"/>
    <s v="Nov"/>
    <x v="7"/>
    <n v="0"/>
  </r>
  <r>
    <n v="5964"/>
    <s v="CA-2011-140732"/>
    <x v="2"/>
    <d v="2011-11-11T00:00:00"/>
    <d v="2011-11-13T00:00:00"/>
    <x v="0"/>
    <s v="MA-17560"/>
    <x v="15"/>
    <x v="2"/>
    <s v="United States"/>
    <s v="Los Angeles"/>
    <x v="1"/>
    <n v="90004"/>
    <x v="1"/>
    <s v="OFF-PA-10003625"/>
    <x v="1"/>
    <s v="Paper"/>
    <x v="750"/>
    <n v="123.92"/>
    <n v="4"/>
    <n v="0"/>
    <n v="55.763999999999996"/>
    <s v="Nov"/>
    <x v="7"/>
    <n v="0"/>
  </r>
  <r>
    <n v="5965"/>
    <s v="CA-2014-119011"/>
    <x v="3"/>
    <d v="2014-08-21T00:00:00"/>
    <d v="2014-08-26T00:00:00"/>
    <x v="1"/>
    <s v="LR-17035"/>
    <x v="756"/>
    <x v="1"/>
    <s v="United States"/>
    <s v="San Francisco"/>
    <x v="1"/>
    <n v="94109"/>
    <x v="1"/>
    <s v="OFF-SU-10004768"/>
    <x v="1"/>
    <s v="Supplies"/>
    <x v="1299"/>
    <n v="17.22"/>
    <n v="3"/>
    <n v="0"/>
    <n v="5.1659999999999986"/>
    <s v="Aug"/>
    <x v="43"/>
    <n v="1"/>
  </r>
  <r>
    <n v="5966"/>
    <s v="CA-2014-119011"/>
    <x v="3"/>
    <d v="2014-08-21T00:00:00"/>
    <d v="2014-08-26T00:00:00"/>
    <x v="1"/>
    <s v="LR-17035"/>
    <x v="756"/>
    <x v="1"/>
    <s v="United States"/>
    <s v="San Francisco"/>
    <x v="1"/>
    <n v="94109"/>
    <x v="1"/>
    <s v="OFF-ST-10000777"/>
    <x v="1"/>
    <s v="Storage"/>
    <x v="117"/>
    <n v="226.56"/>
    <n v="6"/>
    <n v="0"/>
    <n v="63.436800000000005"/>
    <s v="Aug"/>
    <x v="43"/>
    <n v="0"/>
  </r>
  <r>
    <n v="5967"/>
    <s v="CA-2014-119011"/>
    <x v="3"/>
    <d v="2014-08-21T00:00:00"/>
    <d v="2014-08-26T00:00:00"/>
    <x v="1"/>
    <s v="LR-17035"/>
    <x v="756"/>
    <x v="1"/>
    <s v="United States"/>
    <s v="San Francisco"/>
    <x v="1"/>
    <n v="94109"/>
    <x v="1"/>
    <s v="TEC-PH-10003171"/>
    <x v="2"/>
    <s v="Phones"/>
    <x v="1495"/>
    <n v="107.88"/>
    <n v="3"/>
    <n v="0.2"/>
    <n v="10.787999999999997"/>
    <s v="Aug"/>
    <x v="43"/>
    <n v="0"/>
  </r>
  <r>
    <n v="5968"/>
    <s v="CA-2013-166912"/>
    <x v="0"/>
    <d v="2013-01-15T00:00:00"/>
    <d v="2013-01-17T00:00:00"/>
    <x v="2"/>
    <s v="BE-11335"/>
    <x v="336"/>
    <x v="2"/>
    <s v="United States"/>
    <s v="New York City"/>
    <x v="15"/>
    <n v="10009"/>
    <x v="3"/>
    <s v="OFF-PA-10001033"/>
    <x v="1"/>
    <s v="Paper"/>
    <x v="1500"/>
    <n v="81.98"/>
    <n v="2"/>
    <n v="0"/>
    <n v="40.170200000000001"/>
    <s v="Jan"/>
    <x v="12"/>
    <n v="1"/>
  </r>
  <r>
    <n v="5969"/>
    <s v="CA-2011-141726"/>
    <x v="2"/>
    <d v="2011-07-20T00:00:00"/>
    <d v="2011-07-22T00:00:00"/>
    <x v="2"/>
    <s v="CC-12145"/>
    <x v="230"/>
    <x v="0"/>
    <s v="United States"/>
    <s v="San Diego"/>
    <x v="1"/>
    <n v="92105"/>
    <x v="1"/>
    <s v="OFF-PA-10000418"/>
    <x v="1"/>
    <s v="Paper"/>
    <x v="961"/>
    <n v="104.85"/>
    <n v="1"/>
    <n v="0"/>
    <n v="50.327999999999996"/>
    <s v="Jul"/>
    <x v="39"/>
    <n v="1"/>
  </r>
  <r>
    <n v="5970"/>
    <s v="CA-2011-141726"/>
    <x v="2"/>
    <d v="2011-07-20T00:00:00"/>
    <d v="2011-07-22T00:00:00"/>
    <x v="2"/>
    <s v="CC-12145"/>
    <x v="230"/>
    <x v="0"/>
    <s v="United States"/>
    <s v="San Diego"/>
    <x v="1"/>
    <n v="92105"/>
    <x v="1"/>
    <s v="OFF-BI-10001982"/>
    <x v="1"/>
    <s v="Binders"/>
    <x v="301"/>
    <n v="8.7040000000000006"/>
    <n v="2"/>
    <n v="0.2"/>
    <n v="3.1551999999999998"/>
    <s v="Jul"/>
    <x v="39"/>
    <n v="0"/>
  </r>
  <r>
    <n v="5971"/>
    <s v="CA-2011-141726"/>
    <x v="2"/>
    <d v="2011-07-20T00:00:00"/>
    <d v="2011-07-22T00:00:00"/>
    <x v="2"/>
    <s v="CC-12145"/>
    <x v="230"/>
    <x v="0"/>
    <s v="United States"/>
    <s v="San Diego"/>
    <x v="1"/>
    <n v="92105"/>
    <x v="1"/>
    <s v="OFF-PA-10002230"/>
    <x v="1"/>
    <s v="Paper"/>
    <x v="384"/>
    <n v="19.920000000000002"/>
    <n v="4"/>
    <n v="0"/>
    <n v="9.7608000000000015"/>
    <s v="Jul"/>
    <x v="39"/>
    <n v="0"/>
  </r>
  <r>
    <n v="5972"/>
    <s v="CA-2011-141726"/>
    <x v="2"/>
    <d v="2011-07-20T00:00:00"/>
    <d v="2011-07-22T00:00:00"/>
    <x v="2"/>
    <s v="CC-12145"/>
    <x v="230"/>
    <x v="0"/>
    <s v="United States"/>
    <s v="San Diego"/>
    <x v="1"/>
    <n v="92105"/>
    <x v="1"/>
    <s v="FUR-FU-10003577"/>
    <x v="0"/>
    <s v="Furnishings"/>
    <x v="608"/>
    <n v="43.019999999999996"/>
    <n v="3"/>
    <n v="0"/>
    <n v="15.4872"/>
    <s v="Jul"/>
    <x v="39"/>
    <n v="0"/>
  </r>
  <r>
    <n v="5973"/>
    <s v="CA-2014-115105"/>
    <x v="3"/>
    <d v="2014-02-07T00:00:00"/>
    <d v="2014-02-12T00:00:00"/>
    <x v="1"/>
    <s v="BD-11770"/>
    <x v="420"/>
    <x v="0"/>
    <s v="United States"/>
    <s v="New York City"/>
    <x v="15"/>
    <n v="10024"/>
    <x v="3"/>
    <s v="FUR-BO-10001811"/>
    <x v="0"/>
    <s v="Bookcases"/>
    <x v="779"/>
    <n v="240.78400000000002"/>
    <n v="1"/>
    <n v="0.2"/>
    <n v="30.097999999999978"/>
    <s v="Feb"/>
    <x v="31"/>
    <n v="1"/>
  </r>
  <r>
    <n v="5974"/>
    <s v="CA-2012-143980"/>
    <x v="1"/>
    <d v="2012-12-25T00:00:00"/>
    <d v="2012-12-29T00:00:00"/>
    <x v="1"/>
    <s v="JK-15640"/>
    <x v="82"/>
    <x v="2"/>
    <s v="United States"/>
    <s v="New York City"/>
    <x v="15"/>
    <n v="10011"/>
    <x v="3"/>
    <s v="OFF-AP-10003779"/>
    <x v="1"/>
    <s v="Appliances"/>
    <x v="1448"/>
    <n v="414.96"/>
    <n v="2"/>
    <n v="0"/>
    <n v="124.48799999999994"/>
    <s v="Dec"/>
    <x v="14"/>
    <n v="1"/>
  </r>
  <r>
    <n v="5975"/>
    <s v="CA-2013-135636"/>
    <x v="0"/>
    <d v="2013-10-09T00:00:00"/>
    <d v="2013-10-14T00:00:00"/>
    <x v="1"/>
    <s v="DB-13615"/>
    <x v="140"/>
    <x v="0"/>
    <s v="United States"/>
    <s v="Charlotte"/>
    <x v="3"/>
    <n v="28205"/>
    <x v="0"/>
    <s v="OFF-ST-10000676"/>
    <x v="1"/>
    <s v="Storage"/>
    <x v="871"/>
    <n v="387.72"/>
    <n v="5"/>
    <n v="0.2"/>
    <n v="-67.851000000000028"/>
    <s v="Oct"/>
    <x v="32"/>
    <n v="1"/>
  </r>
  <r>
    <n v="5976"/>
    <s v="CA-2014-102155"/>
    <x v="3"/>
    <d v="2014-07-14T00:00:00"/>
    <d v="2014-07-18T00:00:00"/>
    <x v="1"/>
    <s v="RR-19525"/>
    <x v="645"/>
    <x v="1"/>
    <s v="United States"/>
    <s v="Overland Park"/>
    <x v="41"/>
    <n v="66212"/>
    <x v="2"/>
    <s v="OFF-ST-10001496"/>
    <x v="1"/>
    <s v="Storage"/>
    <x v="726"/>
    <n v="360.38"/>
    <n v="2"/>
    <n v="0"/>
    <n v="93.698800000000006"/>
    <s v="Jul"/>
    <x v="10"/>
    <n v="1"/>
  </r>
  <r>
    <n v="5977"/>
    <s v="CA-2014-102155"/>
    <x v="3"/>
    <d v="2014-07-14T00:00:00"/>
    <d v="2014-07-18T00:00:00"/>
    <x v="1"/>
    <s v="RR-19525"/>
    <x v="645"/>
    <x v="1"/>
    <s v="United States"/>
    <s v="Overland Park"/>
    <x v="41"/>
    <n v="66212"/>
    <x v="2"/>
    <s v="OFF-PA-10003673"/>
    <x v="1"/>
    <s v="Paper"/>
    <x v="971"/>
    <n v="13.56"/>
    <n v="2"/>
    <n v="0"/>
    <n v="6.2375999999999996"/>
    <s v="Jul"/>
    <x v="10"/>
    <n v="0"/>
  </r>
  <r>
    <n v="5978"/>
    <s v="CA-2014-116953"/>
    <x v="3"/>
    <d v="2014-04-25T00:00:00"/>
    <d v="2014-04-26T00:00:00"/>
    <x v="2"/>
    <s v="SV-20935"/>
    <x v="603"/>
    <x v="0"/>
    <s v="United States"/>
    <s v="Mesa"/>
    <x v="16"/>
    <n v="85204"/>
    <x v="1"/>
    <s v="TEC-PH-10004614"/>
    <x v="2"/>
    <s v="Phones"/>
    <x v="299"/>
    <n v="552"/>
    <n v="10"/>
    <n v="0.2"/>
    <n v="34.5"/>
    <s v="Apr"/>
    <x v="4"/>
    <n v="1"/>
  </r>
  <r>
    <n v="5979"/>
    <s v="CA-2011-117765"/>
    <x v="2"/>
    <d v="2011-09-07T00:00:00"/>
    <d v="2011-09-13T00:00:00"/>
    <x v="1"/>
    <s v="RB-19465"/>
    <x v="46"/>
    <x v="2"/>
    <s v="United States"/>
    <s v="Tulsa"/>
    <x v="26"/>
    <n v="74133"/>
    <x v="2"/>
    <s v="FUR-TA-10001039"/>
    <x v="0"/>
    <s v="Tables"/>
    <x v="824"/>
    <n v="429.90000000000003"/>
    <n v="5"/>
    <n v="0"/>
    <n v="111.77400000000003"/>
    <s v="Sep"/>
    <x v="30"/>
    <n v="1"/>
  </r>
  <r>
    <n v="5980"/>
    <s v="CA-2011-117765"/>
    <x v="2"/>
    <d v="2011-09-07T00:00:00"/>
    <d v="2011-09-13T00:00:00"/>
    <x v="1"/>
    <s v="RB-19465"/>
    <x v="46"/>
    <x v="2"/>
    <s v="United States"/>
    <s v="Tulsa"/>
    <x v="26"/>
    <n v="74133"/>
    <x v="2"/>
    <s v="OFF-BI-10000474"/>
    <x v="1"/>
    <s v="Binders"/>
    <x v="27"/>
    <n v="32.06"/>
    <n v="2"/>
    <n v="0"/>
    <n v="15.3888"/>
    <s v="Sep"/>
    <x v="30"/>
    <n v="0"/>
  </r>
  <r>
    <n v="5981"/>
    <s v="CA-2011-117765"/>
    <x v="2"/>
    <d v="2011-09-07T00:00:00"/>
    <d v="2011-09-13T00:00:00"/>
    <x v="1"/>
    <s v="RB-19465"/>
    <x v="46"/>
    <x v="2"/>
    <s v="United States"/>
    <s v="Tulsa"/>
    <x v="26"/>
    <n v="74133"/>
    <x v="2"/>
    <s v="FUR-CH-10004698"/>
    <x v="0"/>
    <s v="Chairs"/>
    <x v="166"/>
    <n v="161.96"/>
    <n v="2"/>
    <n v="0"/>
    <n v="45.348800000000011"/>
    <s v="Sep"/>
    <x v="30"/>
    <n v="0"/>
  </r>
  <r>
    <n v="5982"/>
    <s v="CA-2011-117765"/>
    <x v="2"/>
    <d v="2011-09-07T00:00:00"/>
    <d v="2011-09-13T00:00:00"/>
    <x v="1"/>
    <s v="RB-19465"/>
    <x v="46"/>
    <x v="2"/>
    <s v="United States"/>
    <s v="Tulsa"/>
    <x v="26"/>
    <n v="74133"/>
    <x v="2"/>
    <s v="OFF-ST-10003327"/>
    <x v="1"/>
    <s v="Storage"/>
    <x v="333"/>
    <n v="19.86"/>
    <n v="2"/>
    <n v="0"/>
    <n v="5.7593999999999976"/>
    <s v="Sep"/>
    <x v="30"/>
    <n v="0"/>
  </r>
  <r>
    <n v="5983"/>
    <s v="CA-2013-114895"/>
    <x v="0"/>
    <d v="2013-11-22T00:00:00"/>
    <d v="2013-11-29T00:00:00"/>
    <x v="1"/>
    <s v="MV-18190"/>
    <x v="160"/>
    <x v="0"/>
    <s v="United States"/>
    <s v="New York City"/>
    <x v="15"/>
    <n v="10035"/>
    <x v="3"/>
    <s v="OFF-PA-10000232"/>
    <x v="1"/>
    <s v="Paper"/>
    <x v="1622"/>
    <n v="12.96"/>
    <n v="2"/>
    <n v="0"/>
    <n v="6.3504000000000005"/>
    <s v="Nov"/>
    <x v="0"/>
    <n v="1"/>
  </r>
  <r>
    <n v="5984"/>
    <s v="CA-2014-112984"/>
    <x v="3"/>
    <d v="2014-09-17T00:00:00"/>
    <d v="2014-09-19T00:00:00"/>
    <x v="0"/>
    <s v="EH-14185"/>
    <x v="699"/>
    <x v="0"/>
    <s v="United States"/>
    <s v="Philadelphia"/>
    <x v="9"/>
    <n v="19143"/>
    <x v="3"/>
    <s v="OFF-PA-10003657"/>
    <x v="1"/>
    <s v="Paper"/>
    <x v="624"/>
    <n v="20.544000000000004"/>
    <n v="6"/>
    <n v="0.2"/>
    <n v="6.4199999999999964"/>
    <s v="Sep"/>
    <x v="15"/>
    <n v="1"/>
  </r>
  <r>
    <n v="5985"/>
    <s v="CA-2013-163776"/>
    <x v="0"/>
    <d v="2013-07-20T00:00:00"/>
    <d v="2013-07-26T00:00:00"/>
    <x v="1"/>
    <s v="JS-16030"/>
    <x v="559"/>
    <x v="0"/>
    <s v="United States"/>
    <s v="Hattiesburg"/>
    <x v="35"/>
    <n v="39401"/>
    <x v="0"/>
    <s v="FUR-FU-10001185"/>
    <x v="0"/>
    <s v="Furnishings"/>
    <x v="1414"/>
    <n v="185.57999999999998"/>
    <n v="6"/>
    <n v="0"/>
    <n v="76.087800000000001"/>
    <s v="Jul"/>
    <x v="16"/>
    <n v="1"/>
  </r>
  <r>
    <n v="5986"/>
    <s v="CA-2013-163776"/>
    <x v="0"/>
    <d v="2013-07-20T00:00:00"/>
    <d v="2013-07-26T00:00:00"/>
    <x v="1"/>
    <s v="JS-16030"/>
    <x v="559"/>
    <x v="0"/>
    <s v="United States"/>
    <s v="Hattiesburg"/>
    <x v="35"/>
    <n v="39401"/>
    <x v="0"/>
    <s v="OFF-BI-10003007"/>
    <x v="1"/>
    <s v="Binders"/>
    <x v="1542"/>
    <n v="77.56"/>
    <n v="2"/>
    <n v="0"/>
    <n v="35.677599999999998"/>
    <s v="Jul"/>
    <x v="16"/>
    <n v="0"/>
  </r>
  <r>
    <n v="5987"/>
    <s v="CA-2013-163776"/>
    <x v="0"/>
    <d v="2013-07-20T00:00:00"/>
    <d v="2013-07-26T00:00:00"/>
    <x v="1"/>
    <s v="JS-16030"/>
    <x v="559"/>
    <x v="0"/>
    <s v="United States"/>
    <s v="Hattiesburg"/>
    <x v="35"/>
    <n v="39401"/>
    <x v="0"/>
    <s v="OFF-ST-10002485"/>
    <x v="1"/>
    <s v="Storage"/>
    <x v="209"/>
    <n v="87.92"/>
    <n v="4"/>
    <n v="0"/>
    <n v="0.87919999999999732"/>
    <s v="Jul"/>
    <x v="16"/>
    <n v="0"/>
  </r>
  <r>
    <n v="5988"/>
    <s v="CA-2013-163776"/>
    <x v="0"/>
    <d v="2013-07-20T00:00:00"/>
    <d v="2013-07-26T00:00:00"/>
    <x v="1"/>
    <s v="JS-16030"/>
    <x v="559"/>
    <x v="0"/>
    <s v="United States"/>
    <s v="Hattiesburg"/>
    <x v="35"/>
    <n v="39401"/>
    <x v="0"/>
    <s v="OFF-PA-10001033"/>
    <x v="1"/>
    <s v="Paper"/>
    <x v="1500"/>
    <n v="245.94"/>
    <n v="6"/>
    <n v="0"/>
    <n v="120.51060000000001"/>
    <s v="Jul"/>
    <x v="16"/>
    <n v="0"/>
  </r>
  <r>
    <n v="5989"/>
    <s v="CA-2013-163776"/>
    <x v="0"/>
    <d v="2013-07-20T00:00:00"/>
    <d v="2013-07-26T00:00:00"/>
    <x v="1"/>
    <s v="JS-16030"/>
    <x v="559"/>
    <x v="0"/>
    <s v="United States"/>
    <s v="Hattiesburg"/>
    <x v="35"/>
    <n v="39401"/>
    <x v="0"/>
    <s v="OFF-BI-10000404"/>
    <x v="1"/>
    <s v="Binders"/>
    <x v="476"/>
    <n v="8.6"/>
    <n v="1"/>
    <n v="0"/>
    <n v="4.0419999999999998"/>
    <s v="Jul"/>
    <x v="16"/>
    <n v="0"/>
  </r>
  <r>
    <n v="5990"/>
    <s v="CA-2013-163776"/>
    <x v="0"/>
    <d v="2013-07-20T00:00:00"/>
    <d v="2013-07-26T00:00:00"/>
    <x v="1"/>
    <s v="JS-16030"/>
    <x v="559"/>
    <x v="0"/>
    <s v="United States"/>
    <s v="Hattiesburg"/>
    <x v="35"/>
    <n v="39401"/>
    <x v="0"/>
    <s v="FUR-BO-10003546"/>
    <x v="0"/>
    <s v="Bookcases"/>
    <x v="1638"/>
    <n v="504.90000000000003"/>
    <n v="5"/>
    <n v="0"/>
    <n v="126.22500000000002"/>
    <s v="Jul"/>
    <x v="16"/>
    <n v="0"/>
  </r>
  <r>
    <n v="5991"/>
    <s v="US-2014-163300"/>
    <x v="3"/>
    <d v="2014-09-16T00:00:00"/>
    <d v="2014-09-22T00:00:00"/>
    <x v="1"/>
    <s v="ES-14020"/>
    <x v="301"/>
    <x v="0"/>
    <s v="United States"/>
    <s v="Los Angeles"/>
    <x v="1"/>
    <n v="90049"/>
    <x v="1"/>
    <s v="OFF-BI-10004390"/>
    <x v="1"/>
    <s v="Binders"/>
    <x v="1155"/>
    <n v="2357.4880000000003"/>
    <n v="7"/>
    <n v="0.2"/>
    <n v="884.05799999999999"/>
    <s v="Sep"/>
    <x v="15"/>
    <n v="1"/>
  </r>
  <r>
    <n v="5992"/>
    <s v="US-2014-163300"/>
    <x v="3"/>
    <d v="2014-09-16T00:00:00"/>
    <d v="2014-09-22T00:00:00"/>
    <x v="1"/>
    <s v="ES-14020"/>
    <x v="301"/>
    <x v="0"/>
    <s v="United States"/>
    <s v="Los Angeles"/>
    <x v="1"/>
    <n v="90049"/>
    <x v="1"/>
    <s v="TEC-PH-10001700"/>
    <x v="2"/>
    <s v="Phones"/>
    <x v="193"/>
    <n v="369.54399999999998"/>
    <n v="7"/>
    <n v="0.2"/>
    <n v="32.335100000000025"/>
    <s v="Sep"/>
    <x v="15"/>
    <n v="0"/>
  </r>
  <r>
    <n v="5993"/>
    <s v="US-2014-163300"/>
    <x v="3"/>
    <d v="2014-09-16T00:00:00"/>
    <d v="2014-09-22T00:00:00"/>
    <x v="1"/>
    <s v="ES-14020"/>
    <x v="301"/>
    <x v="0"/>
    <s v="United States"/>
    <s v="Los Angeles"/>
    <x v="1"/>
    <n v="90049"/>
    <x v="1"/>
    <s v="FUR-CH-10003396"/>
    <x v="0"/>
    <s v="Chairs"/>
    <x v="385"/>
    <n v="184.75200000000001"/>
    <n v="3"/>
    <n v="0.2"/>
    <n v="-20.784600000000012"/>
    <s v="Sep"/>
    <x v="15"/>
    <n v="0"/>
  </r>
  <r>
    <n v="5994"/>
    <s v="CA-2013-162187"/>
    <x v="0"/>
    <d v="2013-12-12T00:00:00"/>
    <d v="2013-12-12T00:00:00"/>
    <x v="3"/>
    <s v="NS-18640"/>
    <x v="374"/>
    <x v="1"/>
    <s v="United States"/>
    <s v="Columbus"/>
    <x v="24"/>
    <n v="43229"/>
    <x v="3"/>
    <s v="OFF-ST-10001558"/>
    <x v="1"/>
    <s v="Storage"/>
    <x v="712"/>
    <n v="64.959999999999994"/>
    <n v="5"/>
    <n v="0.2"/>
    <n v="-4.0599999999999987"/>
    <s v="Dec"/>
    <x v="5"/>
    <n v="1"/>
  </r>
  <r>
    <n v="5995"/>
    <s v="CA-2013-162187"/>
    <x v="0"/>
    <d v="2013-12-12T00:00:00"/>
    <d v="2013-12-12T00:00:00"/>
    <x v="3"/>
    <s v="NS-18640"/>
    <x v="374"/>
    <x v="1"/>
    <s v="United States"/>
    <s v="Columbus"/>
    <x v="24"/>
    <n v="43229"/>
    <x v="3"/>
    <s v="OFF-SU-10004782"/>
    <x v="1"/>
    <s v="Supplies"/>
    <x v="1548"/>
    <n v="13.52"/>
    <n v="2"/>
    <n v="0.2"/>
    <n v="1.6899999999999986"/>
    <s v="Dec"/>
    <x v="5"/>
    <n v="0"/>
  </r>
  <r>
    <n v="5996"/>
    <s v="CA-2013-162187"/>
    <x v="0"/>
    <d v="2013-12-12T00:00:00"/>
    <d v="2013-12-12T00:00:00"/>
    <x v="3"/>
    <s v="NS-18640"/>
    <x v="374"/>
    <x v="1"/>
    <s v="United States"/>
    <s v="Columbus"/>
    <x v="24"/>
    <n v="43229"/>
    <x v="3"/>
    <s v="FUR-CH-10003298"/>
    <x v="0"/>
    <s v="Chairs"/>
    <x v="1567"/>
    <n v="458.42999999999995"/>
    <n v="5"/>
    <n v="0.3"/>
    <n v="-137.52900000000002"/>
    <s v="Dec"/>
    <x v="5"/>
    <n v="0"/>
  </r>
  <r>
    <n v="5997"/>
    <s v="CA-2013-162187"/>
    <x v="0"/>
    <d v="2013-12-12T00:00:00"/>
    <d v="2013-12-12T00:00:00"/>
    <x v="3"/>
    <s v="NS-18640"/>
    <x v="374"/>
    <x v="1"/>
    <s v="United States"/>
    <s v="Columbus"/>
    <x v="24"/>
    <n v="43229"/>
    <x v="3"/>
    <s v="OFF-AP-10000576"/>
    <x v="1"/>
    <s v="Appliances"/>
    <x v="842"/>
    <n v="387.13600000000002"/>
    <n v="4"/>
    <n v="0.2"/>
    <n v="24.196000000000012"/>
    <s v="Dec"/>
    <x v="5"/>
    <n v="0"/>
  </r>
  <r>
    <n v="5998"/>
    <s v="CA-2013-162187"/>
    <x v="0"/>
    <d v="2013-12-12T00:00:00"/>
    <d v="2013-12-12T00:00:00"/>
    <x v="3"/>
    <s v="NS-18640"/>
    <x v="374"/>
    <x v="1"/>
    <s v="United States"/>
    <s v="Columbus"/>
    <x v="24"/>
    <n v="43229"/>
    <x v="3"/>
    <s v="FUR-TA-10003008"/>
    <x v="0"/>
    <s v="Tables"/>
    <x v="946"/>
    <n v="328.59000000000003"/>
    <n v="3"/>
    <n v="0.4"/>
    <n v="-147.8655"/>
    <s v="Dec"/>
    <x v="5"/>
    <n v="0"/>
  </r>
  <r>
    <n v="5999"/>
    <s v="US-2011-112991"/>
    <x v="2"/>
    <d v="2011-12-10T00:00:00"/>
    <d v="2011-12-14T00:00:00"/>
    <x v="1"/>
    <s v="SH-19975"/>
    <x v="64"/>
    <x v="1"/>
    <s v="United States"/>
    <s v="Caldwell"/>
    <x v="45"/>
    <n v="83605"/>
    <x v="1"/>
    <s v="FUR-CH-10001708"/>
    <x v="0"/>
    <s v="Chairs"/>
    <x v="884"/>
    <n v="338.35199999999998"/>
    <n v="3"/>
    <n v="0.2"/>
    <n v="4.2293999999999699"/>
    <s v="Dec"/>
    <x v="20"/>
    <n v="1"/>
  </r>
  <r>
    <n v="6000"/>
    <s v="US-2011-112991"/>
    <x v="2"/>
    <d v="2011-12-10T00:00:00"/>
    <d v="2011-12-14T00:00:00"/>
    <x v="1"/>
    <s v="SH-19975"/>
    <x v="64"/>
    <x v="1"/>
    <s v="United States"/>
    <s v="Caldwell"/>
    <x v="45"/>
    <n v="83605"/>
    <x v="1"/>
    <s v="OFF-PA-10000019"/>
    <x v="1"/>
    <s v="Paper"/>
    <x v="704"/>
    <n v="25.92"/>
    <n v="4"/>
    <n v="0"/>
    <n v="12.441600000000001"/>
    <s v="Dec"/>
    <x v="20"/>
    <n v="0"/>
  </r>
  <r>
    <n v="6001"/>
    <s v="US-2011-112991"/>
    <x v="2"/>
    <d v="2011-12-10T00:00:00"/>
    <d v="2011-12-14T00:00:00"/>
    <x v="1"/>
    <s v="SH-19975"/>
    <x v="64"/>
    <x v="1"/>
    <s v="United States"/>
    <s v="Caldwell"/>
    <x v="45"/>
    <n v="83605"/>
    <x v="1"/>
    <s v="OFF-PA-10002222"/>
    <x v="1"/>
    <s v="Paper"/>
    <x v="389"/>
    <n v="91.36"/>
    <n v="4"/>
    <n v="0"/>
    <n v="42.025599999999997"/>
    <s v="Dec"/>
    <x v="20"/>
    <n v="0"/>
  </r>
  <r>
    <n v="6002"/>
    <s v="CA-2011-124079"/>
    <x v="2"/>
    <d v="2011-12-13T00:00:00"/>
    <d v="2011-12-17T00:00:00"/>
    <x v="1"/>
    <s v="RF-19345"/>
    <x v="575"/>
    <x v="1"/>
    <s v="United States"/>
    <s v="Phoenix"/>
    <x v="16"/>
    <n v="85023"/>
    <x v="1"/>
    <s v="FUR-FU-10002553"/>
    <x v="0"/>
    <s v="Furnishings"/>
    <x v="1121"/>
    <n v="87.960000000000008"/>
    <n v="3"/>
    <n v="0.2"/>
    <n v="7.6965000000000039"/>
    <s v="Dec"/>
    <x v="20"/>
    <n v="1"/>
  </r>
  <r>
    <n v="6003"/>
    <s v="CA-2011-124079"/>
    <x v="2"/>
    <d v="2011-12-13T00:00:00"/>
    <d v="2011-12-17T00:00:00"/>
    <x v="1"/>
    <s v="RF-19345"/>
    <x v="575"/>
    <x v="1"/>
    <s v="United States"/>
    <s v="Phoenix"/>
    <x v="16"/>
    <n v="85023"/>
    <x v="1"/>
    <s v="OFF-BI-10002103"/>
    <x v="1"/>
    <s v="Binders"/>
    <x v="525"/>
    <n v="5.2140000000000004"/>
    <n v="2"/>
    <n v="0.7"/>
    <n v="-4.1711999999999989"/>
    <s v="Dec"/>
    <x v="20"/>
    <n v="0"/>
  </r>
  <r>
    <n v="6004"/>
    <s v="US-2014-146878"/>
    <x v="3"/>
    <d v="2014-09-22T00:00:00"/>
    <d v="2014-09-28T00:00:00"/>
    <x v="1"/>
    <s v="DL-12865"/>
    <x v="297"/>
    <x v="0"/>
    <s v="United States"/>
    <s v="Miami"/>
    <x v="2"/>
    <n v="33142"/>
    <x v="0"/>
    <s v="OFF-BI-10002794"/>
    <x v="1"/>
    <s v="Binders"/>
    <x v="102"/>
    <n v="12.294"/>
    <n v="1"/>
    <n v="0.7"/>
    <n v="-8.6057999999999986"/>
    <s v="Sep"/>
    <x v="15"/>
    <n v="1"/>
  </r>
  <r>
    <n v="6005"/>
    <s v="CA-2014-107244"/>
    <x v="3"/>
    <d v="2014-09-08T00:00:00"/>
    <d v="2014-09-12T00:00:00"/>
    <x v="1"/>
    <s v="AG-10390"/>
    <x v="369"/>
    <x v="0"/>
    <s v="United States"/>
    <s v="Los Angeles"/>
    <x v="1"/>
    <n v="90004"/>
    <x v="1"/>
    <s v="FUR-FU-10002597"/>
    <x v="0"/>
    <s v="Furnishings"/>
    <x v="621"/>
    <n v="19.760000000000002"/>
    <n v="4"/>
    <n v="0"/>
    <n v="8.2992000000000008"/>
    <s v="Sep"/>
    <x v="15"/>
    <n v="1"/>
  </r>
  <r>
    <n v="6006"/>
    <s v="CA-2012-100657"/>
    <x v="1"/>
    <d v="2012-11-02T00:00:00"/>
    <d v="2012-11-07T00:00:00"/>
    <x v="1"/>
    <s v="SW-20245"/>
    <x v="573"/>
    <x v="0"/>
    <s v="United States"/>
    <s v="Troy"/>
    <x v="15"/>
    <n v="12180"/>
    <x v="3"/>
    <s v="FUR-CH-10003535"/>
    <x v="0"/>
    <s v="Chairs"/>
    <x v="1513"/>
    <n v="109.764"/>
    <n v="2"/>
    <n v="0.1"/>
    <n v="8.5371999999999968"/>
    <s v="Nov"/>
    <x v="6"/>
    <n v="1"/>
  </r>
  <r>
    <n v="6007"/>
    <s v="CA-2014-129581"/>
    <x v="3"/>
    <d v="2014-12-12T00:00:00"/>
    <d v="2014-12-19T00:00:00"/>
    <x v="1"/>
    <s v="KN-16390"/>
    <x v="471"/>
    <x v="1"/>
    <s v="United States"/>
    <s v="New Bedford"/>
    <x v="31"/>
    <n v="2740"/>
    <x v="3"/>
    <s v="TEC-PH-10001527"/>
    <x v="2"/>
    <s v="Phones"/>
    <x v="1276"/>
    <n v="128.85000000000002"/>
    <n v="3"/>
    <n v="0"/>
    <n v="3.8654999999999973"/>
    <s v="Dec"/>
    <x v="22"/>
    <n v="1"/>
  </r>
  <r>
    <n v="6008"/>
    <s v="CA-2014-129028"/>
    <x v="3"/>
    <d v="2014-04-02T00:00:00"/>
    <d v="2014-04-04T00:00:00"/>
    <x v="2"/>
    <s v="GB-14530"/>
    <x v="334"/>
    <x v="1"/>
    <s v="United States"/>
    <s v="Florence"/>
    <x v="20"/>
    <n v="29501"/>
    <x v="0"/>
    <s v="FUR-FU-10004006"/>
    <x v="0"/>
    <s v="Furnishings"/>
    <x v="101"/>
    <n v="127.94999999999999"/>
    <n v="3"/>
    <n v="0"/>
    <n v="21.751499999999986"/>
    <s v="Apr"/>
    <x v="4"/>
    <n v="1"/>
  </r>
  <r>
    <n v="6009"/>
    <s v="CA-2012-135580"/>
    <x v="1"/>
    <d v="2012-12-30T00:00:00"/>
    <d v="2013-01-03T00:00:00"/>
    <x v="1"/>
    <s v="CL-12565"/>
    <x v="52"/>
    <x v="0"/>
    <s v="United States"/>
    <s v="Los Angeles"/>
    <x v="1"/>
    <n v="90049"/>
    <x v="1"/>
    <s v="OFF-PA-10000595"/>
    <x v="1"/>
    <s v="Paper"/>
    <x v="1117"/>
    <n v="68.52"/>
    <n v="3"/>
    <n v="0"/>
    <n v="31.519199999999998"/>
    <s v="Dec"/>
    <x v="14"/>
    <n v="1"/>
  </r>
  <r>
    <n v="6010"/>
    <s v="CA-2012-135580"/>
    <x v="1"/>
    <d v="2012-12-30T00:00:00"/>
    <d v="2013-01-03T00:00:00"/>
    <x v="1"/>
    <s v="CL-12565"/>
    <x v="52"/>
    <x v="0"/>
    <s v="United States"/>
    <s v="Los Angeles"/>
    <x v="1"/>
    <n v="90049"/>
    <x v="1"/>
    <s v="OFF-ST-10000798"/>
    <x v="1"/>
    <s v="Storage"/>
    <x v="348"/>
    <n v="74.94"/>
    <n v="3"/>
    <n v="0"/>
    <n v="14.238599999999995"/>
    <s v="Dec"/>
    <x v="14"/>
    <n v="0"/>
  </r>
  <r>
    <n v="6011"/>
    <s v="CA-2012-135580"/>
    <x v="1"/>
    <d v="2012-12-30T00:00:00"/>
    <d v="2013-01-03T00:00:00"/>
    <x v="1"/>
    <s v="CL-12565"/>
    <x v="52"/>
    <x v="0"/>
    <s v="United States"/>
    <s v="Los Angeles"/>
    <x v="1"/>
    <n v="90049"/>
    <x v="1"/>
    <s v="TEC-MA-10004002"/>
    <x v="2"/>
    <s v="Machines"/>
    <x v="662"/>
    <n v="2548.5600000000004"/>
    <n v="6"/>
    <n v="0.2"/>
    <n v="286.71299999999962"/>
    <s v="Dec"/>
    <x v="14"/>
    <n v="0"/>
  </r>
  <r>
    <n v="6012"/>
    <s v="CA-2012-135580"/>
    <x v="1"/>
    <d v="2012-12-30T00:00:00"/>
    <d v="2013-01-03T00:00:00"/>
    <x v="1"/>
    <s v="CL-12565"/>
    <x v="52"/>
    <x v="0"/>
    <s v="United States"/>
    <s v="Los Angeles"/>
    <x v="1"/>
    <n v="90049"/>
    <x v="1"/>
    <s v="OFF-EN-10003296"/>
    <x v="1"/>
    <s v="Envelopes"/>
    <x v="229"/>
    <n v="271.44"/>
    <n v="3"/>
    <n v="0"/>
    <n v="122.148"/>
    <s v="Dec"/>
    <x v="14"/>
    <n v="0"/>
  </r>
  <r>
    <n v="6013"/>
    <s v="CA-2012-135580"/>
    <x v="1"/>
    <d v="2012-12-30T00:00:00"/>
    <d v="2013-01-03T00:00:00"/>
    <x v="1"/>
    <s v="CL-12565"/>
    <x v="52"/>
    <x v="0"/>
    <s v="United States"/>
    <s v="Los Angeles"/>
    <x v="1"/>
    <n v="90049"/>
    <x v="1"/>
    <s v="TEC-PH-10004345"/>
    <x v="2"/>
    <s v="Phones"/>
    <x v="1167"/>
    <n v="287.88"/>
    <n v="3"/>
    <n v="0.2"/>
    <n v="35.984999999999999"/>
    <s v="Dec"/>
    <x v="14"/>
    <n v="0"/>
  </r>
  <r>
    <n v="6014"/>
    <s v="CA-2013-159016"/>
    <x v="0"/>
    <d v="2013-03-11T00:00:00"/>
    <d v="2013-03-12T00:00:00"/>
    <x v="2"/>
    <s v="KF-16285"/>
    <x v="580"/>
    <x v="2"/>
    <s v="United States"/>
    <s v="Los Angeles"/>
    <x v="1"/>
    <n v="90008"/>
    <x v="1"/>
    <s v="OFF-PA-10004405"/>
    <x v="1"/>
    <s v="Paper"/>
    <x v="1082"/>
    <n v="14.9"/>
    <n v="5"/>
    <n v="0"/>
    <n v="7.1519999999999992"/>
    <s v="Mar"/>
    <x v="17"/>
    <n v="1"/>
  </r>
  <r>
    <n v="6015"/>
    <s v="CA-2013-159016"/>
    <x v="0"/>
    <d v="2013-03-11T00:00:00"/>
    <d v="2013-03-12T00:00:00"/>
    <x v="2"/>
    <s v="KF-16285"/>
    <x v="580"/>
    <x v="2"/>
    <s v="United States"/>
    <s v="Los Angeles"/>
    <x v="1"/>
    <n v="90008"/>
    <x v="1"/>
    <s v="TEC-PH-10002885"/>
    <x v="2"/>
    <s v="Phones"/>
    <x v="1127"/>
    <n v="4158.9120000000003"/>
    <n v="8"/>
    <n v="0.2"/>
    <n v="363.90480000000025"/>
    <s v="Mar"/>
    <x v="17"/>
    <n v="0"/>
  </r>
  <r>
    <n v="6016"/>
    <s v="CA-2011-102652"/>
    <x v="2"/>
    <d v="2011-04-06T00:00:00"/>
    <d v="2011-04-12T00:00:00"/>
    <x v="1"/>
    <s v="AY-10555"/>
    <x v="672"/>
    <x v="1"/>
    <s v="United States"/>
    <s v="Los Angeles"/>
    <x v="1"/>
    <n v="90049"/>
    <x v="1"/>
    <s v="FUR-FU-10000747"/>
    <x v="0"/>
    <s v="Furnishings"/>
    <x v="1742"/>
    <n v="91.96"/>
    <n v="2"/>
    <n v="0"/>
    <n v="15.633199999999988"/>
    <s v="Apr"/>
    <x v="41"/>
    <n v="1"/>
  </r>
  <r>
    <n v="6017"/>
    <s v="CA-2011-102652"/>
    <x v="2"/>
    <d v="2011-04-06T00:00:00"/>
    <d v="2011-04-12T00:00:00"/>
    <x v="1"/>
    <s v="AY-10555"/>
    <x v="672"/>
    <x v="1"/>
    <s v="United States"/>
    <s v="Los Angeles"/>
    <x v="1"/>
    <n v="90049"/>
    <x v="1"/>
    <s v="FUR-FU-10001918"/>
    <x v="0"/>
    <s v="Furnishings"/>
    <x v="280"/>
    <n v="33.11"/>
    <n v="7"/>
    <n v="0"/>
    <n v="12.912900000000004"/>
    <s v="Apr"/>
    <x v="41"/>
    <n v="0"/>
  </r>
  <r>
    <n v="6018"/>
    <s v="CA-2011-102652"/>
    <x v="2"/>
    <d v="2011-04-06T00:00:00"/>
    <d v="2011-04-12T00:00:00"/>
    <x v="1"/>
    <s v="AY-10555"/>
    <x v="672"/>
    <x v="1"/>
    <s v="United States"/>
    <s v="Los Angeles"/>
    <x v="1"/>
    <n v="90049"/>
    <x v="1"/>
    <s v="OFF-PA-10003309"/>
    <x v="1"/>
    <s v="Paper"/>
    <x v="1143"/>
    <n v="19.440000000000001"/>
    <n v="3"/>
    <n v="0"/>
    <n v="9.3312000000000008"/>
    <s v="Apr"/>
    <x v="41"/>
    <n v="0"/>
  </r>
  <r>
    <n v="6019"/>
    <s v="CA-2011-102652"/>
    <x v="2"/>
    <d v="2011-04-06T00:00:00"/>
    <d v="2011-04-12T00:00:00"/>
    <x v="1"/>
    <s v="AY-10555"/>
    <x v="672"/>
    <x v="1"/>
    <s v="United States"/>
    <s v="Los Angeles"/>
    <x v="1"/>
    <n v="90049"/>
    <x v="1"/>
    <s v="OFF-PA-10001977"/>
    <x v="1"/>
    <s v="Paper"/>
    <x v="1464"/>
    <n v="55.48"/>
    <n v="1"/>
    <n v="0"/>
    <n v="26.630399999999998"/>
    <s v="Apr"/>
    <x v="41"/>
    <n v="0"/>
  </r>
  <r>
    <n v="6020"/>
    <s v="CA-2011-152422"/>
    <x v="2"/>
    <d v="2011-10-05T00:00:00"/>
    <d v="2011-10-10T00:00:00"/>
    <x v="0"/>
    <s v="BD-11635"/>
    <x v="631"/>
    <x v="0"/>
    <s v="United States"/>
    <s v="Columbus"/>
    <x v="24"/>
    <n v="43229"/>
    <x v="3"/>
    <s v="OFF-AP-10002892"/>
    <x v="1"/>
    <s v="Appliances"/>
    <x v="9"/>
    <n v="91.92"/>
    <n v="5"/>
    <n v="0.2"/>
    <n v="11.489999999999991"/>
    <s v="Oct"/>
    <x v="18"/>
    <n v="1"/>
  </r>
  <r>
    <n v="6021"/>
    <s v="US-2013-156692"/>
    <x v="0"/>
    <d v="2013-08-14T00:00:00"/>
    <d v="2013-08-14T00:00:00"/>
    <x v="3"/>
    <s v="HG-15025"/>
    <x v="643"/>
    <x v="0"/>
    <s v="United States"/>
    <s v="Kenner"/>
    <x v="28"/>
    <n v="70065"/>
    <x v="0"/>
    <s v="OFF-AP-10002222"/>
    <x v="1"/>
    <s v="Appliances"/>
    <x v="33"/>
    <n v="17.34"/>
    <n v="2"/>
    <n v="0"/>
    <n v="4.6818000000000008"/>
    <s v="Aug"/>
    <x v="28"/>
    <n v="1"/>
  </r>
  <r>
    <n v="6022"/>
    <s v="US-2013-156692"/>
    <x v="0"/>
    <d v="2013-08-14T00:00:00"/>
    <d v="2013-08-14T00:00:00"/>
    <x v="3"/>
    <s v="HG-15025"/>
    <x v="643"/>
    <x v="0"/>
    <s v="United States"/>
    <s v="Kenner"/>
    <x v="28"/>
    <n v="70065"/>
    <x v="0"/>
    <s v="TEC-AC-10000158"/>
    <x v="2"/>
    <s v="Accessories"/>
    <x v="353"/>
    <n v="71.98"/>
    <n v="2"/>
    <n v="0"/>
    <n v="15.1158"/>
    <s v="Aug"/>
    <x v="28"/>
    <n v="0"/>
  </r>
  <r>
    <n v="6023"/>
    <s v="CA-2011-130869"/>
    <x v="2"/>
    <d v="2011-11-17T00:00:00"/>
    <d v="2011-11-21T00:00:00"/>
    <x v="1"/>
    <s v="CB-12025"/>
    <x v="90"/>
    <x v="0"/>
    <s v="United States"/>
    <s v="Cedar Hill"/>
    <x v="5"/>
    <n v="75104"/>
    <x v="2"/>
    <s v="OFF-EN-10002600"/>
    <x v="1"/>
    <s v="Envelopes"/>
    <x v="111"/>
    <n v="7.080000000000001"/>
    <n v="3"/>
    <n v="0.2"/>
    <n v="2.4779999999999989"/>
    <s v="Nov"/>
    <x v="7"/>
    <n v="1"/>
  </r>
  <r>
    <n v="6024"/>
    <s v="US-2014-128832"/>
    <x v="3"/>
    <d v="2014-04-25T00:00:00"/>
    <d v="2014-04-28T00:00:00"/>
    <x v="2"/>
    <s v="LS-16945"/>
    <x v="322"/>
    <x v="1"/>
    <s v="United States"/>
    <s v="Providence"/>
    <x v="34"/>
    <n v="2908"/>
    <x v="3"/>
    <s v="TEC-AC-10004855"/>
    <x v="2"/>
    <s v="Accessories"/>
    <x v="1047"/>
    <n v="69.98"/>
    <n v="2"/>
    <n v="0"/>
    <n v="4.8986000000000018"/>
    <s v="Apr"/>
    <x v="4"/>
    <n v="1"/>
  </r>
  <r>
    <n v="6025"/>
    <s v="CA-2014-139717"/>
    <x v="3"/>
    <d v="2014-08-25T00:00:00"/>
    <d v="2014-08-27T00:00:00"/>
    <x v="0"/>
    <s v="DM-13015"/>
    <x v="661"/>
    <x v="0"/>
    <s v="United States"/>
    <s v="Lancaster"/>
    <x v="24"/>
    <n v="43130"/>
    <x v="3"/>
    <s v="OFF-AP-10000938"/>
    <x v="1"/>
    <s v="Appliances"/>
    <x v="1703"/>
    <n v="646.27200000000005"/>
    <n v="8"/>
    <n v="0.2"/>
    <n v="64.627199999999988"/>
    <s v="Aug"/>
    <x v="43"/>
    <n v="1"/>
  </r>
  <r>
    <n v="6026"/>
    <s v="CA-2014-139717"/>
    <x v="3"/>
    <d v="2014-08-25T00:00:00"/>
    <d v="2014-08-27T00:00:00"/>
    <x v="0"/>
    <s v="DM-13015"/>
    <x v="661"/>
    <x v="0"/>
    <s v="United States"/>
    <s v="Lancaster"/>
    <x v="24"/>
    <n v="43130"/>
    <x v="3"/>
    <s v="OFF-PA-10002195"/>
    <x v="1"/>
    <s v="Paper"/>
    <x v="1543"/>
    <n v="10.368000000000002"/>
    <n v="2"/>
    <n v="0.2"/>
    <n v="3.7584"/>
    <s v="Aug"/>
    <x v="43"/>
    <n v="0"/>
  </r>
  <r>
    <n v="6027"/>
    <s v="CA-2014-136007"/>
    <x v="3"/>
    <d v="2014-02-24T00:00:00"/>
    <d v="2014-03-03T00:00:00"/>
    <x v="1"/>
    <s v="AC-10615"/>
    <x v="556"/>
    <x v="1"/>
    <s v="United States"/>
    <s v="Seattle"/>
    <x v="4"/>
    <n v="98115"/>
    <x v="1"/>
    <s v="OFF-FA-10002701"/>
    <x v="1"/>
    <s v="Fasteners"/>
    <x v="1449"/>
    <n v="8.4"/>
    <n v="5"/>
    <n v="0"/>
    <n v="0.33599999999999963"/>
    <s v="Feb"/>
    <x v="31"/>
    <n v="1"/>
  </r>
  <r>
    <n v="6028"/>
    <s v="CA-2014-136007"/>
    <x v="3"/>
    <d v="2014-02-24T00:00:00"/>
    <d v="2014-03-03T00:00:00"/>
    <x v="1"/>
    <s v="AC-10615"/>
    <x v="556"/>
    <x v="1"/>
    <s v="United States"/>
    <s v="Seattle"/>
    <x v="4"/>
    <n v="98115"/>
    <x v="1"/>
    <s v="TEC-PH-10003589"/>
    <x v="2"/>
    <s v="Phones"/>
    <x v="818"/>
    <n v="71.959999999999994"/>
    <n v="5"/>
    <n v="0.2"/>
    <n v="25.185999999999996"/>
    <s v="Feb"/>
    <x v="31"/>
    <n v="0"/>
  </r>
  <r>
    <n v="6029"/>
    <s v="CA-2013-157364"/>
    <x v="0"/>
    <d v="2013-11-20T00:00:00"/>
    <d v="2013-11-22T00:00:00"/>
    <x v="2"/>
    <s v="LT-17110"/>
    <x v="299"/>
    <x v="0"/>
    <s v="United States"/>
    <s v="Jacksonville"/>
    <x v="3"/>
    <n v="28540"/>
    <x v="0"/>
    <s v="OFF-AR-10003752"/>
    <x v="1"/>
    <s v="Art"/>
    <x v="677"/>
    <n v="18.48"/>
    <n v="2"/>
    <n v="0.2"/>
    <n v="6.0059999999999993"/>
    <s v="Nov"/>
    <x v="0"/>
    <n v="1"/>
  </r>
  <r>
    <n v="6030"/>
    <s v="US-2013-112970"/>
    <x v="0"/>
    <d v="2013-11-15T00:00:00"/>
    <d v="2013-11-16T00:00:00"/>
    <x v="2"/>
    <s v="TB-21250"/>
    <x v="621"/>
    <x v="0"/>
    <s v="United States"/>
    <s v="Los Angeles"/>
    <x v="1"/>
    <n v="90049"/>
    <x v="1"/>
    <s v="OFF-AR-10003829"/>
    <x v="1"/>
    <s v="Art"/>
    <x v="934"/>
    <n v="9.84"/>
    <n v="3"/>
    <n v="0"/>
    <n v="2.8535999999999988"/>
    <s v="Nov"/>
    <x v="0"/>
    <n v="1"/>
  </r>
  <r>
    <n v="6031"/>
    <s v="US-2014-152492"/>
    <x v="3"/>
    <d v="2014-07-07T00:00:00"/>
    <d v="2014-07-07T00:00:00"/>
    <x v="3"/>
    <s v="AH-10585"/>
    <x v="738"/>
    <x v="0"/>
    <s v="United States"/>
    <s v="Miami"/>
    <x v="2"/>
    <n v="33142"/>
    <x v="0"/>
    <s v="FUR-CH-10000155"/>
    <x v="0"/>
    <s v="Chairs"/>
    <x v="1157"/>
    <n v="239.24"/>
    <n v="1"/>
    <n v="0.2"/>
    <n v="23.924000000000007"/>
    <s v="Jul"/>
    <x v="10"/>
    <n v="1"/>
  </r>
  <r>
    <n v="6032"/>
    <s v="CA-2013-101168"/>
    <x v="0"/>
    <d v="2013-12-26T00:00:00"/>
    <d v="2014-01-02T00:00:00"/>
    <x v="1"/>
    <s v="SS-20140"/>
    <x v="164"/>
    <x v="1"/>
    <s v="United States"/>
    <s v="Nashua"/>
    <x v="38"/>
    <n v="3060"/>
    <x v="3"/>
    <s v="FUR-FU-10003142"/>
    <x v="0"/>
    <s v="Furnishings"/>
    <x v="1201"/>
    <n v="21.12"/>
    <n v="4"/>
    <n v="0"/>
    <n v="6.5471999999999984"/>
    <s v="Dec"/>
    <x v="5"/>
    <n v="1"/>
  </r>
  <r>
    <n v="6033"/>
    <s v="CA-2014-104010"/>
    <x v="3"/>
    <d v="2014-04-24T00:00:00"/>
    <d v="2014-04-26T00:00:00"/>
    <x v="2"/>
    <s v="TD-20995"/>
    <x v="143"/>
    <x v="0"/>
    <s v="United States"/>
    <s v="New York City"/>
    <x v="15"/>
    <n v="10011"/>
    <x v="3"/>
    <s v="OFF-SU-10001218"/>
    <x v="1"/>
    <s v="Supplies"/>
    <x v="133"/>
    <n v="54.900000000000006"/>
    <n v="5"/>
    <n v="0"/>
    <n v="15.372000000000003"/>
    <s v="Apr"/>
    <x v="4"/>
    <n v="1"/>
  </r>
  <r>
    <n v="6034"/>
    <s v="CA-2012-130253"/>
    <x v="1"/>
    <d v="2012-12-14T00:00:00"/>
    <d v="2012-12-18T00:00:00"/>
    <x v="1"/>
    <s v="PP-18955"/>
    <x v="452"/>
    <x v="2"/>
    <s v="United States"/>
    <s v="Los Angeles"/>
    <x v="1"/>
    <n v="90036"/>
    <x v="1"/>
    <s v="FUR-FU-10002963"/>
    <x v="0"/>
    <s v="Furnishings"/>
    <x v="1502"/>
    <n v="15.24"/>
    <n v="3"/>
    <n v="0"/>
    <n v="5.1815999999999995"/>
    <s v="Dec"/>
    <x v="14"/>
    <n v="1"/>
  </r>
  <r>
    <n v="6035"/>
    <s v="US-2012-155369"/>
    <x v="1"/>
    <d v="2012-04-19T00:00:00"/>
    <d v="2012-04-25T00:00:00"/>
    <x v="1"/>
    <s v="PG-18820"/>
    <x v="310"/>
    <x v="0"/>
    <s v="United States"/>
    <s v="Carrollton"/>
    <x v="5"/>
    <n v="75007"/>
    <x v="2"/>
    <s v="OFF-AP-10002578"/>
    <x v="1"/>
    <s v="Appliances"/>
    <x v="409"/>
    <n v="19.567999999999998"/>
    <n v="2"/>
    <n v="0.8"/>
    <n v="-52.833600000000004"/>
    <s v="Apr"/>
    <x v="19"/>
    <n v="1"/>
  </r>
  <r>
    <n v="6036"/>
    <s v="US-2012-155369"/>
    <x v="1"/>
    <d v="2012-04-19T00:00:00"/>
    <d v="2012-04-25T00:00:00"/>
    <x v="1"/>
    <s v="PG-18820"/>
    <x v="310"/>
    <x v="0"/>
    <s v="United States"/>
    <s v="Carrollton"/>
    <x v="5"/>
    <n v="75007"/>
    <x v="2"/>
    <s v="OFF-BI-10003925"/>
    <x v="1"/>
    <s v="Binders"/>
    <x v="751"/>
    <n v="310.39199999999994"/>
    <n v="4"/>
    <n v="0.8"/>
    <n v="-512.14680000000021"/>
    <s v="Apr"/>
    <x v="19"/>
    <n v="0"/>
  </r>
  <r>
    <n v="6037"/>
    <s v="CA-2013-131205"/>
    <x v="0"/>
    <d v="2013-09-05T00:00:00"/>
    <d v="2013-09-09T00:00:00"/>
    <x v="1"/>
    <s v="AA-10645"/>
    <x v="731"/>
    <x v="0"/>
    <s v="United States"/>
    <s v="Georgetown"/>
    <x v="0"/>
    <n v="40324"/>
    <x v="0"/>
    <s v="FUR-FU-10003347"/>
    <x v="0"/>
    <s v="Furnishings"/>
    <x v="374"/>
    <n v="42.599999999999994"/>
    <n v="3"/>
    <n v="0"/>
    <n v="16.614000000000001"/>
    <s v="Sep"/>
    <x v="21"/>
    <n v="1"/>
  </r>
  <r>
    <n v="6038"/>
    <s v="CA-2013-131205"/>
    <x v="0"/>
    <d v="2013-09-05T00:00:00"/>
    <d v="2013-09-09T00:00:00"/>
    <x v="1"/>
    <s v="AA-10645"/>
    <x v="731"/>
    <x v="0"/>
    <s v="United States"/>
    <s v="Georgetown"/>
    <x v="0"/>
    <n v="40324"/>
    <x v="0"/>
    <s v="OFF-BI-10000315"/>
    <x v="1"/>
    <s v="Binders"/>
    <x v="407"/>
    <n v="113.94"/>
    <n v="6"/>
    <n v="0"/>
    <n v="54.691199999999995"/>
    <s v="Sep"/>
    <x v="21"/>
    <n v="0"/>
  </r>
  <r>
    <n v="6039"/>
    <s v="CA-2013-131205"/>
    <x v="0"/>
    <d v="2013-09-05T00:00:00"/>
    <d v="2013-09-09T00:00:00"/>
    <x v="1"/>
    <s v="AA-10645"/>
    <x v="731"/>
    <x v="0"/>
    <s v="United States"/>
    <s v="Georgetown"/>
    <x v="0"/>
    <n v="40324"/>
    <x v="0"/>
    <s v="OFF-ST-10002583"/>
    <x v="1"/>
    <s v="Storage"/>
    <x v="566"/>
    <n v="129.91999999999999"/>
    <n v="4"/>
    <n v="0"/>
    <n v="5.1967999999999961"/>
    <s v="Sep"/>
    <x v="21"/>
    <n v="0"/>
  </r>
  <r>
    <n v="6040"/>
    <s v="CA-2013-131205"/>
    <x v="0"/>
    <d v="2013-09-05T00:00:00"/>
    <d v="2013-09-09T00:00:00"/>
    <x v="1"/>
    <s v="AA-10645"/>
    <x v="731"/>
    <x v="0"/>
    <s v="United States"/>
    <s v="Georgetown"/>
    <x v="0"/>
    <n v="40324"/>
    <x v="0"/>
    <s v="OFF-AR-10003469"/>
    <x v="1"/>
    <s v="Art"/>
    <x v="1249"/>
    <n v="5.28"/>
    <n v="3"/>
    <n v="0"/>
    <n v="2.5343999999999998"/>
    <s v="Sep"/>
    <x v="21"/>
    <n v="0"/>
  </r>
  <r>
    <n v="6041"/>
    <s v="CA-2014-122364"/>
    <x v="3"/>
    <d v="2014-09-25T00:00:00"/>
    <d v="2014-09-30T00:00:00"/>
    <x v="1"/>
    <s v="FA-14230"/>
    <x v="135"/>
    <x v="1"/>
    <s v="United States"/>
    <s v="Los Angeles"/>
    <x v="1"/>
    <n v="90008"/>
    <x v="1"/>
    <s v="TEC-PH-10001817"/>
    <x v="2"/>
    <s v="Phones"/>
    <x v="1097"/>
    <n v="859.2"/>
    <n v="3"/>
    <n v="0.2"/>
    <n v="75.180000000000064"/>
    <s v="Sep"/>
    <x v="15"/>
    <n v="1"/>
  </r>
  <r>
    <n v="6042"/>
    <s v="CA-2014-122364"/>
    <x v="3"/>
    <d v="2014-09-25T00:00:00"/>
    <d v="2014-09-30T00:00:00"/>
    <x v="1"/>
    <s v="FA-14230"/>
    <x v="135"/>
    <x v="1"/>
    <s v="United States"/>
    <s v="Los Angeles"/>
    <x v="1"/>
    <n v="90008"/>
    <x v="1"/>
    <s v="TEC-MA-10001031"/>
    <x v="2"/>
    <s v="Machines"/>
    <x v="1751"/>
    <n v="506.28"/>
    <n v="3"/>
    <n v="0.2"/>
    <n v="177.19799999999998"/>
    <s v="Sep"/>
    <x v="15"/>
    <n v="0"/>
  </r>
  <r>
    <n v="6043"/>
    <s v="CA-2013-117912"/>
    <x v="0"/>
    <d v="2013-02-04T00:00:00"/>
    <d v="2013-02-08T00:00:00"/>
    <x v="1"/>
    <s v="TB-21520"/>
    <x v="14"/>
    <x v="0"/>
    <s v="United States"/>
    <s v="Sierra Vista"/>
    <x v="16"/>
    <n v="85635"/>
    <x v="1"/>
    <s v="FUR-FU-10002088"/>
    <x v="0"/>
    <s v="Furnishings"/>
    <x v="1084"/>
    <n v="14.368000000000002"/>
    <n v="2"/>
    <n v="0.2"/>
    <n v="3.9512"/>
    <s v="Feb"/>
    <x v="47"/>
    <n v="1"/>
  </r>
  <r>
    <n v="6044"/>
    <s v="CA-2014-145702"/>
    <x v="3"/>
    <d v="2014-05-20T00:00:00"/>
    <d v="2014-05-25T00:00:00"/>
    <x v="0"/>
    <s v="AH-10075"/>
    <x v="340"/>
    <x v="1"/>
    <s v="United States"/>
    <s v="Knoxville"/>
    <x v="18"/>
    <n v="37918"/>
    <x v="0"/>
    <s v="FUR-CH-10001482"/>
    <x v="0"/>
    <s v="Chairs"/>
    <x v="536"/>
    <n v="314.35199999999998"/>
    <n v="3"/>
    <n v="0.2"/>
    <n v="-35.36460000000001"/>
    <s v="May"/>
    <x v="24"/>
    <n v="1"/>
  </r>
  <r>
    <n v="6045"/>
    <s v="CA-2014-145702"/>
    <x v="3"/>
    <d v="2014-05-20T00:00:00"/>
    <d v="2014-05-25T00:00:00"/>
    <x v="0"/>
    <s v="AH-10075"/>
    <x v="340"/>
    <x v="1"/>
    <s v="United States"/>
    <s v="Knoxville"/>
    <x v="18"/>
    <n v="37918"/>
    <x v="0"/>
    <s v="OFF-PA-10001526"/>
    <x v="1"/>
    <s v="Paper"/>
    <x v="1030"/>
    <n v="27.888000000000002"/>
    <n v="7"/>
    <n v="0.2"/>
    <n v="10.109400000000001"/>
    <s v="May"/>
    <x v="24"/>
    <n v="0"/>
  </r>
  <r>
    <n v="6046"/>
    <s v="CA-2012-113215"/>
    <x v="1"/>
    <d v="2012-09-03T00:00:00"/>
    <d v="2012-09-08T00:00:00"/>
    <x v="1"/>
    <s v="CP-12085"/>
    <x v="434"/>
    <x v="1"/>
    <s v="United States"/>
    <s v="Tucson"/>
    <x v="16"/>
    <n v="85705"/>
    <x v="1"/>
    <s v="FUR-FU-10002937"/>
    <x v="0"/>
    <s v="Furnishings"/>
    <x v="1051"/>
    <n v="238.15200000000004"/>
    <n v="3"/>
    <n v="0.2"/>
    <n v="89.306999999999988"/>
    <s v="Sep"/>
    <x v="11"/>
    <n v="1"/>
  </r>
  <r>
    <n v="6047"/>
    <s v="CA-2013-154662"/>
    <x v="0"/>
    <d v="2013-06-10T00:00:00"/>
    <d v="2013-06-17T00:00:00"/>
    <x v="1"/>
    <s v="BF-11215"/>
    <x v="682"/>
    <x v="2"/>
    <s v="United States"/>
    <s v="Minneapolis"/>
    <x v="11"/>
    <n v="55407"/>
    <x v="2"/>
    <s v="FUR-TA-10001771"/>
    <x v="0"/>
    <s v="Tables"/>
    <x v="1724"/>
    <n v="692.93999999999994"/>
    <n v="3"/>
    <n v="0"/>
    <n v="173.23500000000001"/>
    <s v="Jun"/>
    <x v="1"/>
    <n v="1"/>
  </r>
  <r>
    <n v="6048"/>
    <s v="CA-2012-105571"/>
    <x v="1"/>
    <d v="2012-11-07T00:00:00"/>
    <d v="2012-11-11T00:00:00"/>
    <x v="1"/>
    <s v="CP-12340"/>
    <x v="291"/>
    <x v="1"/>
    <s v="United States"/>
    <s v="Miami"/>
    <x v="2"/>
    <n v="33142"/>
    <x v="0"/>
    <s v="OFF-BI-10003305"/>
    <x v="1"/>
    <s v="Binders"/>
    <x v="565"/>
    <n v="16.146000000000004"/>
    <n v="9"/>
    <n v="0.7"/>
    <n v="-12.916800000000002"/>
    <s v="Nov"/>
    <x v="6"/>
    <n v="1"/>
  </r>
  <r>
    <n v="6049"/>
    <s v="CA-2012-105571"/>
    <x v="1"/>
    <d v="2012-11-07T00:00:00"/>
    <d v="2012-11-11T00:00:00"/>
    <x v="1"/>
    <s v="CP-12340"/>
    <x v="291"/>
    <x v="1"/>
    <s v="United States"/>
    <s v="Miami"/>
    <x v="2"/>
    <n v="33142"/>
    <x v="0"/>
    <s v="OFF-BI-10001359"/>
    <x v="1"/>
    <s v="Binders"/>
    <x v="1153"/>
    <n v="1345.4850000000001"/>
    <n v="5"/>
    <n v="0.7"/>
    <n v="-1031.5385000000001"/>
    <s v="Nov"/>
    <x v="6"/>
    <n v="0"/>
  </r>
  <r>
    <n v="6050"/>
    <s v="CA-2013-152765"/>
    <x v="0"/>
    <d v="2013-06-16T00:00:00"/>
    <d v="2013-06-19T00:00:00"/>
    <x v="2"/>
    <s v="LS-17245"/>
    <x v="201"/>
    <x v="0"/>
    <s v="United States"/>
    <s v="Houston"/>
    <x v="5"/>
    <n v="77036"/>
    <x v="2"/>
    <s v="OFF-PA-10000483"/>
    <x v="1"/>
    <s v="Paper"/>
    <x v="1672"/>
    <n v="173.48800000000003"/>
    <n v="7"/>
    <n v="0.2"/>
    <n v="54.214999999999982"/>
    <s v="Jun"/>
    <x v="1"/>
    <n v="1"/>
  </r>
  <r>
    <n v="6051"/>
    <s v="CA-2012-153878"/>
    <x v="1"/>
    <d v="2012-04-25T00:00:00"/>
    <d v="2012-04-30T00:00:00"/>
    <x v="1"/>
    <s v="TS-21655"/>
    <x v="772"/>
    <x v="0"/>
    <s v="United States"/>
    <s v="Milwaukee"/>
    <x v="6"/>
    <n v="53209"/>
    <x v="2"/>
    <s v="OFF-AR-10000658"/>
    <x v="1"/>
    <s v="Art"/>
    <x v="328"/>
    <n v="57.75"/>
    <n v="5"/>
    <n v="0"/>
    <n v="16.170000000000002"/>
    <s v="Apr"/>
    <x v="19"/>
    <n v="1"/>
  </r>
  <r>
    <n v="6052"/>
    <s v="CA-2012-153878"/>
    <x v="1"/>
    <d v="2012-04-25T00:00:00"/>
    <d v="2012-04-30T00:00:00"/>
    <x v="1"/>
    <s v="TS-21655"/>
    <x v="772"/>
    <x v="0"/>
    <s v="United States"/>
    <s v="Milwaukee"/>
    <x v="6"/>
    <n v="53209"/>
    <x v="2"/>
    <s v="OFF-AP-10001205"/>
    <x v="1"/>
    <s v="Appliances"/>
    <x v="1285"/>
    <n v="272.39999999999998"/>
    <n v="5"/>
    <n v="0"/>
    <n v="76.27200000000002"/>
    <s v="Apr"/>
    <x v="19"/>
    <n v="0"/>
  </r>
  <r>
    <n v="6053"/>
    <s v="CA-2013-124016"/>
    <x v="0"/>
    <d v="2013-09-24T00:00:00"/>
    <d v="2013-09-27T00:00:00"/>
    <x v="0"/>
    <s v="JS-15940"/>
    <x v="185"/>
    <x v="2"/>
    <s v="United States"/>
    <s v="Lancaster"/>
    <x v="24"/>
    <n v="43130"/>
    <x v="3"/>
    <s v="OFF-PA-10002586"/>
    <x v="1"/>
    <s v="Paper"/>
    <x v="1007"/>
    <n v="11.952000000000002"/>
    <n v="3"/>
    <n v="0.2"/>
    <n v="4.0338000000000003"/>
    <s v="Sep"/>
    <x v="21"/>
    <n v="1"/>
  </r>
  <r>
    <n v="6054"/>
    <s v="CA-2013-124016"/>
    <x v="0"/>
    <d v="2013-09-24T00:00:00"/>
    <d v="2013-09-27T00:00:00"/>
    <x v="0"/>
    <s v="JS-15940"/>
    <x v="185"/>
    <x v="2"/>
    <s v="United States"/>
    <s v="Lancaster"/>
    <x v="24"/>
    <n v="43130"/>
    <x v="3"/>
    <s v="FUR-FU-10004963"/>
    <x v="0"/>
    <s v="Furnishings"/>
    <x v="1434"/>
    <n v="28"/>
    <n v="4"/>
    <n v="0.2"/>
    <n v="7.7000000000000028"/>
    <s v="Sep"/>
    <x v="21"/>
    <n v="0"/>
  </r>
  <r>
    <n v="6055"/>
    <s v="CA-2013-124016"/>
    <x v="0"/>
    <d v="2013-09-24T00:00:00"/>
    <d v="2013-09-27T00:00:00"/>
    <x v="0"/>
    <s v="JS-15940"/>
    <x v="185"/>
    <x v="2"/>
    <s v="United States"/>
    <s v="Lancaster"/>
    <x v="24"/>
    <n v="43130"/>
    <x v="3"/>
    <s v="OFF-BI-10002071"/>
    <x v="1"/>
    <s v="Binders"/>
    <x v="692"/>
    <n v="12.201000000000001"/>
    <n v="7"/>
    <n v="0.7"/>
    <n v="-9.7607999999999961"/>
    <s v="Sep"/>
    <x v="21"/>
    <n v="0"/>
  </r>
  <r>
    <n v="6056"/>
    <s v="CA-2013-113551"/>
    <x v="0"/>
    <d v="2013-08-19T00:00:00"/>
    <d v="2013-08-21T00:00:00"/>
    <x v="2"/>
    <s v="NF-18385"/>
    <x v="173"/>
    <x v="0"/>
    <s v="United States"/>
    <s v="Edinburg"/>
    <x v="5"/>
    <n v="78539"/>
    <x v="2"/>
    <s v="OFF-BI-10001617"/>
    <x v="1"/>
    <s v="Binders"/>
    <x v="1315"/>
    <n v="2.0679999999999996"/>
    <n v="1"/>
    <n v="0.8"/>
    <n v="-3.4122000000000003"/>
    <s v="Aug"/>
    <x v="28"/>
    <n v="1"/>
  </r>
  <r>
    <n v="6057"/>
    <s v="CA-2013-113551"/>
    <x v="0"/>
    <d v="2013-08-19T00:00:00"/>
    <d v="2013-08-21T00:00:00"/>
    <x v="2"/>
    <s v="NF-18385"/>
    <x v="173"/>
    <x v="0"/>
    <s v="United States"/>
    <s v="Edinburg"/>
    <x v="5"/>
    <n v="78539"/>
    <x v="2"/>
    <s v="OFF-PA-10004665"/>
    <x v="1"/>
    <s v="Paper"/>
    <x v="1380"/>
    <n v="83.84"/>
    <n v="8"/>
    <n v="0.2"/>
    <n v="30.391999999999996"/>
    <s v="Aug"/>
    <x v="28"/>
    <n v="0"/>
  </r>
  <r>
    <n v="6058"/>
    <s v="CA-2011-107524"/>
    <x v="2"/>
    <d v="2011-03-02T00:00:00"/>
    <d v="2011-03-08T00:00:00"/>
    <x v="1"/>
    <s v="KN-16705"/>
    <x v="607"/>
    <x v="2"/>
    <s v="United States"/>
    <s v="New York City"/>
    <x v="15"/>
    <n v="10009"/>
    <x v="3"/>
    <s v="OFF-EN-10001990"/>
    <x v="1"/>
    <s v="Envelopes"/>
    <x v="33"/>
    <n v="11.36"/>
    <n v="2"/>
    <n v="0"/>
    <n v="5.3391999999999991"/>
    <s v="Mar"/>
    <x v="34"/>
    <n v="1"/>
  </r>
  <r>
    <n v="6059"/>
    <s v="CA-2011-107524"/>
    <x v="2"/>
    <d v="2011-03-02T00:00:00"/>
    <d v="2011-03-08T00:00:00"/>
    <x v="1"/>
    <s v="KN-16705"/>
    <x v="607"/>
    <x v="2"/>
    <s v="United States"/>
    <s v="New York City"/>
    <x v="15"/>
    <n v="10009"/>
    <x v="3"/>
    <s v="OFF-PA-10000587"/>
    <x v="1"/>
    <s v="Paper"/>
    <x v="57"/>
    <n v="36.4"/>
    <n v="5"/>
    <n v="0"/>
    <n v="17.472000000000001"/>
    <s v="Mar"/>
    <x v="34"/>
    <n v="0"/>
  </r>
  <r>
    <n v="6060"/>
    <s v="CA-2011-138072"/>
    <x v="2"/>
    <d v="2011-12-30T00:00:00"/>
    <d v="2012-01-03T00:00:00"/>
    <x v="1"/>
    <s v="GA-14725"/>
    <x v="315"/>
    <x v="0"/>
    <s v="United States"/>
    <s v="Philadelphia"/>
    <x v="9"/>
    <n v="19120"/>
    <x v="3"/>
    <s v="TEC-AC-10004859"/>
    <x v="2"/>
    <s v="Accessories"/>
    <x v="1545"/>
    <n v="27.968000000000004"/>
    <n v="2"/>
    <n v="0.2"/>
    <n v="6.9920000000000009"/>
    <s v="Dec"/>
    <x v="20"/>
    <n v="1"/>
  </r>
  <r>
    <n v="6061"/>
    <s v="CA-2012-134201"/>
    <x v="1"/>
    <d v="2012-04-10T00:00:00"/>
    <d v="2012-04-16T00:00:00"/>
    <x v="1"/>
    <s v="EH-14125"/>
    <x v="258"/>
    <x v="2"/>
    <s v="United States"/>
    <s v="Rochester"/>
    <x v="15"/>
    <n v="14609"/>
    <x v="3"/>
    <s v="OFF-ST-10001476"/>
    <x v="1"/>
    <s v="Storage"/>
    <x v="827"/>
    <n v="142.04"/>
    <n v="4"/>
    <n v="0"/>
    <n v="38.350800000000007"/>
    <s v="Apr"/>
    <x v="19"/>
    <n v="1"/>
  </r>
  <r>
    <n v="6062"/>
    <s v="CA-2012-134201"/>
    <x v="1"/>
    <d v="2012-04-10T00:00:00"/>
    <d v="2012-04-16T00:00:00"/>
    <x v="1"/>
    <s v="EH-14125"/>
    <x v="258"/>
    <x v="2"/>
    <s v="United States"/>
    <s v="Rochester"/>
    <x v="15"/>
    <n v="14609"/>
    <x v="3"/>
    <s v="OFF-AR-10002804"/>
    <x v="1"/>
    <s v="Art"/>
    <x v="279"/>
    <n v="14.669999999999998"/>
    <n v="3"/>
    <n v="0"/>
    <n v="6.0147000000000004"/>
    <s v="Apr"/>
    <x v="19"/>
    <n v="0"/>
  </r>
  <r>
    <n v="6063"/>
    <s v="CA-2012-111780"/>
    <x v="1"/>
    <d v="2012-12-25T00:00:00"/>
    <d v="2012-12-30T00:00:00"/>
    <x v="0"/>
    <s v="RA-19285"/>
    <x v="267"/>
    <x v="0"/>
    <s v="United States"/>
    <s v="San Diego"/>
    <x v="1"/>
    <n v="92037"/>
    <x v="1"/>
    <s v="TEC-CO-10004202"/>
    <x v="2"/>
    <s v="Copiers"/>
    <x v="836"/>
    <n v="1199.96"/>
    <n v="5"/>
    <n v="0.2"/>
    <n v="224.99249999999995"/>
    <s v="Dec"/>
    <x v="14"/>
    <n v="1"/>
  </r>
  <r>
    <n v="6064"/>
    <s v="CA-2012-111780"/>
    <x v="1"/>
    <d v="2012-12-25T00:00:00"/>
    <d v="2012-12-30T00:00:00"/>
    <x v="0"/>
    <s v="RA-19285"/>
    <x v="267"/>
    <x v="0"/>
    <s v="United States"/>
    <s v="San Diego"/>
    <x v="1"/>
    <n v="92037"/>
    <x v="1"/>
    <s v="OFF-PA-10001307"/>
    <x v="1"/>
    <s v="Paper"/>
    <x v="784"/>
    <n v="12.600000000000001"/>
    <n v="3"/>
    <n v="0"/>
    <n v="6.1739999999999995"/>
    <s v="Dec"/>
    <x v="14"/>
    <n v="0"/>
  </r>
  <r>
    <n v="6065"/>
    <s v="CA-2012-111780"/>
    <x v="1"/>
    <d v="2012-12-25T00:00:00"/>
    <d v="2012-12-30T00:00:00"/>
    <x v="0"/>
    <s v="RA-19285"/>
    <x v="267"/>
    <x v="0"/>
    <s v="United States"/>
    <s v="San Diego"/>
    <x v="1"/>
    <n v="92037"/>
    <x v="1"/>
    <s v="OFF-PA-10001667"/>
    <x v="1"/>
    <s v="Paper"/>
    <x v="453"/>
    <n v="17.940000000000001"/>
    <n v="3"/>
    <n v="0"/>
    <n v="8.0730000000000004"/>
    <s v="Dec"/>
    <x v="14"/>
    <n v="0"/>
  </r>
  <r>
    <n v="6066"/>
    <s v="CA-2012-119942"/>
    <x v="1"/>
    <d v="2012-04-05T00:00:00"/>
    <d v="2012-04-07T00:00:00"/>
    <x v="2"/>
    <s v="TT-21070"/>
    <x v="74"/>
    <x v="0"/>
    <s v="United States"/>
    <s v="Philadelphia"/>
    <x v="9"/>
    <n v="19120"/>
    <x v="3"/>
    <s v="OFF-LA-10001569"/>
    <x v="1"/>
    <s v="Labels"/>
    <x v="633"/>
    <n v="23.904000000000003"/>
    <n v="6"/>
    <n v="0.2"/>
    <n v="7.7687999999999988"/>
    <s v="Apr"/>
    <x v="19"/>
    <n v="1"/>
  </r>
  <r>
    <n v="6067"/>
    <s v="CA-2012-151547"/>
    <x v="1"/>
    <d v="2012-01-17T00:00:00"/>
    <d v="2012-01-23T00:00:00"/>
    <x v="1"/>
    <s v="AH-10465"/>
    <x v="733"/>
    <x v="0"/>
    <s v="United States"/>
    <s v="Bartlett"/>
    <x v="18"/>
    <n v="38134"/>
    <x v="0"/>
    <s v="OFF-SU-10000898"/>
    <x v="1"/>
    <s v="Supplies"/>
    <x v="1181"/>
    <n v="88.960000000000008"/>
    <n v="8"/>
    <n v="0.2"/>
    <n v="10.007999999999988"/>
    <s v="Jan"/>
    <x v="26"/>
    <n v="1"/>
  </r>
  <r>
    <n v="6068"/>
    <s v="CA-2014-166695"/>
    <x v="3"/>
    <d v="2014-05-21T00:00:00"/>
    <d v="2014-05-25T00:00:00"/>
    <x v="1"/>
    <s v="CC-12430"/>
    <x v="254"/>
    <x v="2"/>
    <s v="United States"/>
    <s v="Lakewood"/>
    <x v="1"/>
    <n v="90712"/>
    <x v="1"/>
    <s v="FUR-CH-10000225"/>
    <x v="0"/>
    <s v="Chairs"/>
    <x v="401"/>
    <n v="518.27200000000005"/>
    <n v="8"/>
    <n v="0.2"/>
    <n v="-97.176000000000073"/>
    <s v="May"/>
    <x v="24"/>
    <n v="1"/>
  </r>
  <r>
    <n v="6069"/>
    <s v="CA-2014-166695"/>
    <x v="3"/>
    <d v="2014-05-21T00:00:00"/>
    <d v="2014-05-25T00:00:00"/>
    <x v="1"/>
    <s v="CC-12430"/>
    <x v="254"/>
    <x v="2"/>
    <s v="United States"/>
    <s v="Lakewood"/>
    <x v="1"/>
    <n v="90712"/>
    <x v="1"/>
    <s v="FUR-FU-10002191"/>
    <x v="0"/>
    <s v="Furnishings"/>
    <x v="762"/>
    <n v="6.98"/>
    <n v="1"/>
    <n v="0"/>
    <n v="3.3504"/>
    <s v="May"/>
    <x v="24"/>
    <n v="0"/>
  </r>
  <r>
    <n v="6070"/>
    <s v="CA-2014-166695"/>
    <x v="3"/>
    <d v="2014-05-21T00:00:00"/>
    <d v="2014-05-25T00:00:00"/>
    <x v="1"/>
    <s v="CC-12430"/>
    <x v="254"/>
    <x v="2"/>
    <s v="United States"/>
    <s v="Lakewood"/>
    <x v="1"/>
    <n v="90712"/>
    <x v="1"/>
    <s v="TEC-MA-10003176"/>
    <x v="2"/>
    <s v="Machines"/>
    <x v="1752"/>
    <n v="343.20000000000005"/>
    <n v="1"/>
    <n v="0.2"/>
    <n v="38.609999999999957"/>
    <s v="May"/>
    <x v="24"/>
    <n v="0"/>
  </r>
  <r>
    <n v="6071"/>
    <s v="CA-2014-167542"/>
    <x v="3"/>
    <d v="2014-08-14T00:00:00"/>
    <d v="2014-08-21T00:00:00"/>
    <x v="1"/>
    <s v="KD-16495"/>
    <x v="470"/>
    <x v="1"/>
    <s v="United States"/>
    <s v="Philadelphia"/>
    <x v="9"/>
    <n v="19120"/>
    <x v="3"/>
    <s v="OFF-LA-10004093"/>
    <x v="1"/>
    <s v="Labels"/>
    <x v="670"/>
    <n v="17.544"/>
    <n v="3"/>
    <n v="0.2"/>
    <n v="5.9210999999999983"/>
    <s v="Aug"/>
    <x v="43"/>
    <n v="1"/>
  </r>
  <r>
    <n v="6072"/>
    <s v="CA-2012-120901"/>
    <x v="1"/>
    <d v="2012-12-31T00:00:00"/>
    <d v="2013-01-04T00:00:00"/>
    <x v="1"/>
    <s v="BG-11035"/>
    <x v="767"/>
    <x v="0"/>
    <s v="United States"/>
    <s v="Austin"/>
    <x v="5"/>
    <n v="78745"/>
    <x v="2"/>
    <s v="OFF-ST-10000025"/>
    <x v="1"/>
    <s v="Storage"/>
    <x v="615"/>
    <n v="152.68800000000002"/>
    <n v="2"/>
    <n v="0.2"/>
    <n v="-26.720400000000019"/>
    <s v="Dec"/>
    <x v="14"/>
    <n v="1"/>
  </r>
  <r>
    <n v="6073"/>
    <s v="CA-2012-120901"/>
    <x v="1"/>
    <d v="2012-12-31T00:00:00"/>
    <d v="2013-01-04T00:00:00"/>
    <x v="1"/>
    <s v="BG-11035"/>
    <x v="767"/>
    <x v="0"/>
    <s v="United States"/>
    <s v="Austin"/>
    <x v="5"/>
    <n v="78745"/>
    <x v="2"/>
    <s v="OFF-FA-10001561"/>
    <x v="1"/>
    <s v="Fasteners"/>
    <x v="831"/>
    <n v="3.4880000000000004"/>
    <n v="2"/>
    <n v="0.2"/>
    <n v="0.56679999999999997"/>
    <s v="Dec"/>
    <x v="14"/>
    <n v="0"/>
  </r>
  <r>
    <n v="6074"/>
    <s v="CA-2012-120901"/>
    <x v="1"/>
    <d v="2012-12-31T00:00:00"/>
    <d v="2013-01-04T00:00:00"/>
    <x v="1"/>
    <s v="BG-11035"/>
    <x v="767"/>
    <x v="0"/>
    <s v="United States"/>
    <s v="Austin"/>
    <x v="5"/>
    <n v="78745"/>
    <x v="2"/>
    <s v="OFF-SU-10001225"/>
    <x v="1"/>
    <s v="Supplies"/>
    <x v="33"/>
    <n v="5.8880000000000008"/>
    <n v="2"/>
    <n v="0.2"/>
    <n v="-1.3248000000000004"/>
    <s v="Dec"/>
    <x v="14"/>
    <n v="0"/>
  </r>
  <r>
    <n v="6075"/>
    <s v="CA-2014-121398"/>
    <x v="3"/>
    <d v="2014-12-26T00:00:00"/>
    <d v="2014-12-30T00:00:00"/>
    <x v="1"/>
    <s v="FH-14365"/>
    <x v="92"/>
    <x v="1"/>
    <s v="United States"/>
    <s v="Los Angeles"/>
    <x v="1"/>
    <n v="90008"/>
    <x v="1"/>
    <s v="OFF-BI-10001718"/>
    <x v="1"/>
    <s v="Binders"/>
    <x v="1216"/>
    <n v="153.55199999999999"/>
    <n v="3"/>
    <n v="0.2"/>
    <n v="51.823799999999999"/>
    <s v="Dec"/>
    <x v="22"/>
    <n v="1"/>
  </r>
  <r>
    <n v="6076"/>
    <s v="CA-2014-121398"/>
    <x v="3"/>
    <d v="2014-12-26T00:00:00"/>
    <d v="2014-12-30T00:00:00"/>
    <x v="1"/>
    <s v="FH-14365"/>
    <x v="92"/>
    <x v="1"/>
    <s v="United States"/>
    <s v="Los Angeles"/>
    <x v="1"/>
    <n v="90008"/>
    <x v="1"/>
    <s v="OFF-ST-10002756"/>
    <x v="1"/>
    <s v="Storage"/>
    <x v="270"/>
    <n v="270.62"/>
    <n v="2"/>
    <n v="0"/>
    <n v="2.7062000000000239"/>
    <s v="Dec"/>
    <x v="22"/>
    <n v="0"/>
  </r>
  <r>
    <n v="6077"/>
    <s v="CA-2013-151561"/>
    <x v="0"/>
    <d v="2013-09-02T00:00:00"/>
    <d v="2013-09-08T00:00:00"/>
    <x v="1"/>
    <s v="PG-18820"/>
    <x v="310"/>
    <x v="0"/>
    <s v="United States"/>
    <s v="New York City"/>
    <x v="15"/>
    <n v="10011"/>
    <x v="3"/>
    <s v="TEC-AC-10001432"/>
    <x v="2"/>
    <s v="Accessories"/>
    <x v="471"/>
    <n v="468.90000000000003"/>
    <n v="6"/>
    <n v="0"/>
    <n v="206.31600000000006"/>
    <s v="Sep"/>
    <x v="21"/>
    <n v="1"/>
  </r>
  <r>
    <n v="6078"/>
    <s v="CA-2013-151561"/>
    <x v="0"/>
    <d v="2013-09-02T00:00:00"/>
    <d v="2013-09-08T00:00:00"/>
    <x v="1"/>
    <s v="PG-18820"/>
    <x v="310"/>
    <x v="0"/>
    <s v="United States"/>
    <s v="New York City"/>
    <x v="15"/>
    <n v="10011"/>
    <x v="3"/>
    <s v="TEC-AC-10003399"/>
    <x v="2"/>
    <s v="Accessories"/>
    <x v="1497"/>
    <n v="72.48"/>
    <n v="2"/>
    <n v="0"/>
    <n v="30.441600000000001"/>
    <s v="Sep"/>
    <x v="21"/>
    <n v="0"/>
  </r>
  <r>
    <n v="6079"/>
    <s v="CA-2013-151561"/>
    <x v="0"/>
    <d v="2013-09-02T00:00:00"/>
    <d v="2013-09-08T00:00:00"/>
    <x v="1"/>
    <s v="PG-18820"/>
    <x v="310"/>
    <x v="0"/>
    <s v="United States"/>
    <s v="New York City"/>
    <x v="15"/>
    <n v="10011"/>
    <x v="3"/>
    <s v="OFF-SU-10001574"/>
    <x v="1"/>
    <s v="Supplies"/>
    <x v="498"/>
    <n v="10.95"/>
    <n v="3"/>
    <n v="0"/>
    <n v="3.2849999999999993"/>
    <s v="Sep"/>
    <x v="21"/>
    <n v="0"/>
  </r>
  <r>
    <n v="6080"/>
    <s v="CA-2013-151561"/>
    <x v="0"/>
    <d v="2013-09-02T00:00:00"/>
    <d v="2013-09-08T00:00:00"/>
    <x v="1"/>
    <s v="PG-18820"/>
    <x v="310"/>
    <x v="0"/>
    <s v="United States"/>
    <s v="New York City"/>
    <x v="15"/>
    <n v="10011"/>
    <x v="3"/>
    <s v="FUR-FU-10004864"/>
    <x v="0"/>
    <s v="Furnishings"/>
    <x v="436"/>
    <n v="191.82"/>
    <n v="3"/>
    <n v="0"/>
    <n v="61.382399999999997"/>
    <s v="Sep"/>
    <x v="21"/>
    <n v="0"/>
  </r>
  <r>
    <n v="6081"/>
    <s v="CA-2014-154676"/>
    <x v="3"/>
    <d v="2014-08-06T00:00:00"/>
    <d v="2014-08-09T00:00:00"/>
    <x v="2"/>
    <s v="NZ-18565"/>
    <x v="125"/>
    <x v="2"/>
    <s v="United States"/>
    <s v="Houston"/>
    <x v="5"/>
    <n v="77070"/>
    <x v="2"/>
    <s v="OFF-ST-10001172"/>
    <x v="1"/>
    <s v="Storage"/>
    <x v="1197"/>
    <n v="151.05600000000001"/>
    <n v="9"/>
    <n v="0.2"/>
    <n v="7.5527999999999977"/>
    <s v="Aug"/>
    <x v="43"/>
    <n v="1"/>
  </r>
  <r>
    <n v="6082"/>
    <s v="US-2011-165589"/>
    <x v="2"/>
    <d v="2011-02-19T00:00:00"/>
    <d v="2011-02-19T00:00:00"/>
    <x v="3"/>
    <s v="TB-21595"/>
    <x v="180"/>
    <x v="0"/>
    <s v="United States"/>
    <s v="Lubbock"/>
    <x v="5"/>
    <n v="79424"/>
    <x v="2"/>
    <s v="FUR-FU-10002396"/>
    <x v="0"/>
    <s v="Furnishings"/>
    <x v="1581"/>
    <n v="25.16"/>
    <n v="5"/>
    <n v="0.6"/>
    <n v="-11.321999999999999"/>
    <s v="Feb"/>
    <x v="45"/>
    <n v="1"/>
  </r>
  <r>
    <n v="6083"/>
    <s v="US-2013-132577"/>
    <x v="0"/>
    <d v="2013-11-23T00:00:00"/>
    <d v="2013-11-28T00:00:00"/>
    <x v="1"/>
    <s v="JE-15475"/>
    <x v="188"/>
    <x v="0"/>
    <s v="United States"/>
    <s v="Houston"/>
    <x v="5"/>
    <n v="77095"/>
    <x v="2"/>
    <s v="OFF-BI-10004040"/>
    <x v="1"/>
    <s v="Binders"/>
    <x v="1478"/>
    <n v="6.2159999999999993"/>
    <n v="6"/>
    <n v="0.8"/>
    <n v="-9.634800000000002"/>
    <s v="Nov"/>
    <x v="0"/>
    <n v="1"/>
  </r>
  <r>
    <n v="6084"/>
    <s v="US-2013-132577"/>
    <x v="0"/>
    <d v="2013-11-23T00:00:00"/>
    <d v="2013-11-28T00:00:00"/>
    <x v="1"/>
    <s v="JE-15475"/>
    <x v="188"/>
    <x v="0"/>
    <s v="United States"/>
    <s v="Houston"/>
    <x v="5"/>
    <n v="77095"/>
    <x v="2"/>
    <s v="OFF-AR-10003481"/>
    <x v="1"/>
    <s v="Art"/>
    <x v="1591"/>
    <n v="23.616"/>
    <n v="9"/>
    <n v="0.2"/>
    <n v="2.6567999999999969"/>
    <s v="Nov"/>
    <x v="0"/>
    <n v="0"/>
  </r>
  <r>
    <n v="6085"/>
    <s v="US-2013-132577"/>
    <x v="0"/>
    <d v="2013-11-23T00:00:00"/>
    <d v="2013-11-28T00:00:00"/>
    <x v="1"/>
    <s v="JE-15475"/>
    <x v="188"/>
    <x v="0"/>
    <s v="United States"/>
    <s v="Houston"/>
    <x v="5"/>
    <n v="77095"/>
    <x v="2"/>
    <s v="TEC-AC-10000387"/>
    <x v="2"/>
    <s v="Accessories"/>
    <x v="1350"/>
    <n v="24.032"/>
    <n v="2"/>
    <n v="0.2"/>
    <n v="-0.60080000000000044"/>
    <s v="Nov"/>
    <x v="0"/>
    <n v="0"/>
  </r>
  <r>
    <n v="6086"/>
    <s v="US-2013-132577"/>
    <x v="0"/>
    <d v="2013-11-23T00:00:00"/>
    <d v="2013-11-28T00:00:00"/>
    <x v="1"/>
    <s v="JE-15475"/>
    <x v="188"/>
    <x v="0"/>
    <s v="United States"/>
    <s v="Houston"/>
    <x v="5"/>
    <n v="77095"/>
    <x v="2"/>
    <s v="OFF-LA-10000262"/>
    <x v="1"/>
    <s v="Labels"/>
    <x v="932"/>
    <n v="2.0880000000000001"/>
    <n v="1"/>
    <n v="0.2"/>
    <n v="0.67859999999999987"/>
    <s v="Nov"/>
    <x v="0"/>
    <n v="0"/>
  </r>
  <r>
    <n v="6087"/>
    <s v="US-2013-132577"/>
    <x v="0"/>
    <d v="2013-11-23T00:00:00"/>
    <d v="2013-11-28T00:00:00"/>
    <x v="1"/>
    <s v="JE-15475"/>
    <x v="188"/>
    <x v="0"/>
    <s v="United States"/>
    <s v="Houston"/>
    <x v="5"/>
    <n v="77095"/>
    <x v="2"/>
    <s v="OFF-BI-10003196"/>
    <x v="1"/>
    <s v="Binders"/>
    <x v="1367"/>
    <n v="4.4879999999999995"/>
    <n v="6"/>
    <n v="0.8"/>
    <n v="-6.7320000000000011"/>
    <s v="Nov"/>
    <x v="0"/>
    <n v="0"/>
  </r>
  <r>
    <n v="6088"/>
    <s v="CA-2012-114048"/>
    <x v="1"/>
    <d v="2012-12-14T00:00:00"/>
    <d v="2012-12-18T00:00:00"/>
    <x v="1"/>
    <s v="EH-13945"/>
    <x v="13"/>
    <x v="0"/>
    <s v="United States"/>
    <s v="Costa Mesa"/>
    <x v="1"/>
    <n v="92627"/>
    <x v="1"/>
    <s v="FUR-FU-10004351"/>
    <x v="0"/>
    <s v="Furnishings"/>
    <x v="33"/>
    <n v="29.22"/>
    <n v="3"/>
    <n v="0"/>
    <n v="12.856800000000002"/>
    <s v="Dec"/>
    <x v="14"/>
    <n v="1"/>
  </r>
  <r>
    <n v="6089"/>
    <s v="CA-2012-137281"/>
    <x v="1"/>
    <d v="2012-06-13T00:00:00"/>
    <d v="2012-06-17T00:00:00"/>
    <x v="1"/>
    <s v="BF-10975"/>
    <x v="541"/>
    <x v="1"/>
    <s v="United States"/>
    <s v="Roswell"/>
    <x v="32"/>
    <n v="30076"/>
    <x v="0"/>
    <s v="OFF-PA-10001870"/>
    <x v="1"/>
    <s v="Paper"/>
    <x v="674"/>
    <n v="6.48"/>
    <n v="1"/>
    <n v="0"/>
    <n v="3.1104000000000003"/>
    <s v="Jun"/>
    <x v="40"/>
    <n v="1"/>
  </r>
  <r>
    <n v="6090"/>
    <s v="US-2014-162068"/>
    <x v="3"/>
    <d v="2014-12-29T00:00:00"/>
    <d v="2015-01-01T00:00:00"/>
    <x v="0"/>
    <s v="PC-18745"/>
    <x v="331"/>
    <x v="1"/>
    <s v="United States"/>
    <s v="Loveland"/>
    <x v="22"/>
    <n v="80538"/>
    <x v="1"/>
    <s v="OFF-BI-10002813"/>
    <x v="1"/>
    <s v="Binders"/>
    <x v="905"/>
    <n v="1.1880000000000002"/>
    <n v="2"/>
    <n v="0.7"/>
    <n v="-0.98999999999999977"/>
    <s v="Dec"/>
    <x v="22"/>
    <n v="1"/>
  </r>
  <r>
    <n v="6091"/>
    <s v="CA-2014-100111"/>
    <x v="3"/>
    <d v="2014-09-21T00:00:00"/>
    <d v="2014-09-27T00:00:00"/>
    <x v="1"/>
    <s v="SV-20365"/>
    <x v="277"/>
    <x v="0"/>
    <s v="United States"/>
    <s v="New York City"/>
    <x v="15"/>
    <n v="10035"/>
    <x v="3"/>
    <s v="FUR-CH-10003846"/>
    <x v="0"/>
    <s v="Chairs"/>
    <x v="915"/>
    <n v="272.64600000000002"/>
    <n v="3"/>
    <n v="0.1"/>
    <n v="18.176400000000008"/>
    <s v="Sep"/>
    <x v="15"/>
    <n v="1"/>
  </r>
  <r>
    <n v="6092"/>
    <s v="CA-2014-100111"/>
    <x v="3"/>
    <d v="2014-09-21T00:00:00"/>
    <d v="2014-09-27T00:00:00"/>
    <x v="1"/>
    <s v="SV-20365"/>
    <x v="277"/>
    <x v="0"/>
    <s v="United States"/>
    <s v="New York City"/>
    <x v="15"/>
    <n v="10035"/>
    <x v="3"/>
    <s v="TEC-AC-10002647"/>
    <x v="2"/>
    <s v="Accessories"/>
    <x v="1753"/>
    <n v="212.8"/>
    <n v="2"/>
    <n v="0"/>
    <n v="95.759999999999991"/>
    <s v="Sep"/>
    <x v="15"/>
    <n v="0"/>
  </r>
  <r>
    <n v="6093"/>
    <s v="CA-2014-100111"/>
    <x v="3"/>
    <d v="2014-09-21T00:00:00"/>
    <d v="2014-09-27T00:00:00"/>
    <x v="1"/>
    <s v="SV-20365"/>
    <x v="277"/>
    <x v="0"/>
    <s v="United States"/>
    <s v="New York City"/>
    <x v="15"/>
    <n v="10035"/>
    <x v="3"/>
    <s v="OFF-PA-10000807"/>
    <x v="1"/>
    <s v="Paper"/>
    <x v="1650"/>
    <n v="38.520000000000003"/>
    <n v="9"/>
    <n v="0"/>
    <n v="18.104400000000002"/>
    <s v="Sep"/>
    <x v="15"/>
    <n v="0"/>
  </r>
  <r>
    <n v="6094"/>
    <s v="CA-2014-100111"/>
    <x v="3"/>
    <d v="2014-09-21T00:00:00"/>
    <d v="2014-09-27T00:00:00"/>
    <x v="1"/>
    <s v="SV-20365"/>
    <x v="277"/>
    <x v="0"/>
    <s v="United States"/>
    <s v="New York City"/>
    <x v="15"/>
    <n v="10035"/>
    <x v="3"/>
    <s v="TEC-AC-10001465"/>
    <x v="2"/>
    <s v="Accessories"/>
    <x v="473"/>
    <n v="72.64"/>
    <n v="2"/>
    <n v="0"/>
    <n v="21.791999999999994"/>
    <s v="Sep"/>
    <x v="15"/>
    <n v="0"/>
  </r>
  <r>
    <n v="6095"/>
    <s v="CA-2014-100111"/>
    <x v="3"/>
    <d v="2014-09-21T00:00:00"/>
    <d v="2014-09-27T00:00:00"/>
    <x v="1"/>
    <s v="SV-20365"/>
    <x v="277"/>
    <x v="0"/>
    <s v="United States"/>
    <s v="New York City"/>
    <x v="15"/>
    <n v="10035"/>
    <x v="3"/>
    <s v="OFF-ST-10000615"/>
    <x v="1"/>
    <s v="Storage"/>
    <x v="75"/>
    <n v="45.4"/>
    <n v="4"/>
    <n v="0"/>
    <n v="12.712000000000003"/>
    <s v="Sep"/>
    <x v="15"/>
    <n v="0"/>
  </r>
  <r>
    <n v="6096"/>
    <s v="CA-2014-100111"/>
    <x v="3"/>
    <d v="2014-09-21T00:00:00"/>
    <d v="2014-09-27T00:00:00"/>
    <x v="1"/>
    <s v="SV-20365"/>
    <x v="277"/>
    <x v="0"/>
    <s v="United States"/>
    <s v="New York City"/>
    <x v="15"/>
    <n v="10035"/>
    <x v="3"/>
    <s v="OFF-PA-10002713"/>
    <x v="1"/>
    <s v="Paper"/>
    <x v="317"/>
    <n v="13.76"/>
    <n v="2"/>
    <n v="0"/>
    <n v="6.3295999999999992"/>
    <s v="Sep"/>
    <x v="15"/>
    <n v="0"/>
  </r>
  <r>
    <n v="6097"/>
    <s v="CA-2014-100111"/>
    <x v="3"/>
    <d v="2014-09-21T00:00:00"/>
    <d v="2014-09-27T00:00:00"/>
    <x v="1"/>
    <s v="SV-20365"/>
    <x v="277"/>
    <x v="0"/>
    <s v="United States"/>
    <s v="New York City"/>
    <x v="15"/>
    <n v="10035"/>
    <x v="3"/>
    <s v="FUR-CH-10003061"/>
    <x v="0"/>
    <s v="Chairs"/>
    <x v="51"/>
    <n v="80.991"/>
    <n v="1"/>
    <n v="0.1"/>
    <n v="8.0990999999999875"/>
    <s v="Sep"/>
    <x v="15"/>
    <n v="0"/>
  </r>
  <r>
    <n v="6098"/>
    <s v="CA-2014-100111"/>
    <x v="3"/>
    <d v="2014-09-21T00:00:00"/>
    <d v="2014-09-27T00:00:00"/>
    <x v="1"/>
    <s v="SV-20365"/>
    <x v="277"/>
    <x v="0"/>
    <s v="United States"/>
    <s v="New York City"/>
    <x v="15"/>
    <n v="10035"/>
    <x v="3"/>
    <s v="OFF-BI-10000343"/>
    <x v="1"/>
    <s v="Binders"/>
    <x v="184"/>
    <n v="11.784000000000001"/>
    <n v="3"/>
    <n v="0.2"/>
    <n v="3.9770999999999996"/>
    <s v="Sep"/>
    <x v="15"/>
    <n v="0"/>
  </r>
  <r>
    <n v="6099"/>
    <s v="CA-2014-100111"/>
    <x v="3"/>
    <d v="2014-09-21T00:00:00"/>
    <d v="2014-09-27T00:00:00"/>
    <x v="1"/>
    <s v="SV-20365"/>
    <x v="277"/>
    <x v="0"/>
    <s v="United States"/>
    <s v="New York City"/>
    <x v="15"/>
    <n v="10035"/>
    <x v="3"/>
    <s v="OFF-FA-10000304"/>
    <x v="1"/>
    <s v="Fasteners"/>
    <x v="52"/>
    <n v="4.3600000000000003"/>
    <n v="2"/>
    <n v="0"/>
    <n v="1.7876000000000003"/>
    <s v="Sep"/>
    <x v="15"/>
    <n v="0"/>
  </r>
  <r>
    <n v="6100"/>
    <s v="CA-2014-100111"/>
    <x v="3"/>
    <d v="2014-09-21T00:00:00"/>
    <d v="2014-09-27T00:00:00"/>
    <x v="1"/>
    <s v="SV-20365"/>
    <x v="277"/>
    <x v="0"/>
    <s v="United States"/>
    <s v="New York City"/>
    <x v="15"/>
    <n v="10035"/>
    <x v="3"/>
    <s v="FUR-CH-10004086"/>
    <x v="0"/>
    <s v="Chairs"/>
    <x v="281"/>
    <n v="2888.1270000000004"/>
    <n v="11"/>
    <n v="0.1"/>
    <n v="609.71569999999997"/>
    <s v="Sep"/>
    <x v="15"/>
    <n v="0"/>
  </r>
  <r>
    <n v="6101"/>
    <s v="CA-2014-100111"/>
    <x v="3"/>
    <d v="2014-09-21T00:00:00"/>
    <d v="2014-09-27T00:00:00"/>
    <x v="1"/>
    <s v="SV-20365"/>
    <x v="277"/>
    <x v="0"/>
    <s v="United States"/>
    <s v="New York City"/>
    <x v="15"/>
    <n v="10035"/>
    <x v="3"/>
    <s v="TEC-PH-10002885"/>
    <x v="2"/>
    <s v="Phones"/>
    <x v="1127"/>
    <n v="1299.6600000000001"/>
    <n v="2"/>
    <n v="0"/>
    <n v="350.90820000000008"/>
    <s v="Sep"/>
    <x v="15"/>
    <n v="0"/>
  </r>
  <r>
    <n v="6102"/>
    <s v="CA-2014-100111"/>
    <x v="3"/>
    <d v="2014-09-21T00:00:00"/>
    <d v="2014-09-27T00:00:00"/>
    <x v="1"/>
    <s v="SV-20365"/>
    <x v="277"/>
    <x v="0"/>
    <s v="United States"/>
    <s v="New York City"/>
    <x v="15"/>
    <n v="10035"/>
    <x v="3"/>
    <s v="FUR-CH-10001215"/>
    <x v="0"/>
    <s v="Chairs"/>
    <x v="440"/>
    <n v="2254.41"/>
    <n v="5"/>
    <n v="0.1"/>
    <n v="375.73500000000001"/>
    <s v="Sep"/>
    <x v="15"/>
    <n v="0"/>
  </r>
  <r>
    <n v="6103"/>
    <s v="CA-2014-100111"/>
    <x v="3"/>
    <d v="2014-09-21T00:00:00"/>
    <d v="2014-09-27T00:00:00"/>
    <x v="1"/>
    <s v="SV-20365"/>
    <x v="277"/>
    <x v="0"/>
    <s v="United States"/>
    <s v="New York City"/>
    <x v="15"/>
    <n v="10035"/>
    <x v="3"/>
    <s v="TEC-PH-10000215"/>
    <x v="2"/>
    <s v="Phones"/>
    <x v="139"/>
    <n v="104.85000000000001"/>
    <n v="3"/>
    <n v="0"/>
    <n v="28.309500000000007"/>
    <s v="Sep"/>
    <x v="15"/>
    <n v="0"/>
  </r>
  <r>
    <n v="6104"/>
    <s v="CA-2014-100111"/>
    <x v="3"/>
    <d v="2014-09-21T00:00:00"/>
    <d v="2014-09-27T00:00:00"/>
    <x v="1"/>
    <s v="SV-20365"/>
    <x v="277"/>
    <x v="0"/>
    <s v="United States"/>
    <s v="New York City"/>
    <x v="15"/>
    <n v="10035"/>
    <x v="3"/>
    <s v="TEC-AC-10001998"/>
    <x v="2"/>
    <s v="Accessories"/>
    <x v="84"/>
    <n v="59.97"/>
    <n v="3"/>
    <n v="0"/>
    <n v="20.389799999999994"/>
    <s v="Sep"/>
    <x v="15"/>
    <n v="0"/>
  </r>
  <r>
    <n v="6105"/>
    <s v="US-2014-132381"/>
    <x v="3"/>
    <d v="2014-08-23T00:00:00"/>
    <d v="2014-08-25T00:00:00"/>
    <x v="2"/>
    <s v="Dp-13240"/>
    <x v="656"/>
    <x v="2"/>
    <s v="United States"/>
    <s v="Philadelphia"/>
    <x v="9"/>
    <n v="19143"/>
    <x v="3"/>
    <s v="FUR-TA-10002356"/>
    <x v="0"/>
    <s v="Tables"/>
    <x v="728"/>
    <n v="314.53199999999998"/>
    <n v="2"/>
    <n v="0.4"/>
    <n v="-83.875200000000035"/>
    <s v="Aug"/>
    <x v="43"/>
    <n v="1"/>
  </r>
  <r>
    <n v="6106"/>
    <s v="CA-2012-147011"/>
    <x v="1"/>
    <d v="2012-06-18T00:00:00"/>
    <d v="2012-06-22T00:00:00"/>
    <x v="1"/>
    <s v="HR-14830"/>
    <x v="403"/>
    <x v="1"/>
    <s v="United States"/>
    <s v="Miami"/>
    <x v="2"/>
    <n v="33178"/>
    <x v="0"/>
    <s v="OFF-AR-10002399"/>
    <x v="1"/>
    <s v="Art"/>
    <x v="316"/>
    <n v="13.632"/>
    <n v="4"/>
    <n v="0.2"/>
    <n v="3.5783999999999998"/>
    <s v="Jun"/>
    <x v="40"/>
    <n v="1"/>
  </r>
  <r>
    <n v="6107"/>
    <s v="CA-2011-120852"/>
    <x v="2"/>
    <d v="2011-12-20T00:00:00"/>
    <d v="2011-12-25T00:00:00"/>
    <x v="1"/>
    <s v="WB-21850"/>
    <x v="576"/>
    <x v="0"/>
    <s v="United States"/>
    <s v="Grand Prairie"/>
    <x v="5"/>
    <n v="75051"/>
    <x v="2"/>
    <s v="OFF-AP-10001563"/>
    <x v="1"/>
    <s v="Appliances"/>
    <x v="530"/>
    <n v="19.431999999999995"/>
    <n v="2"/>
    <n v="0.8"/>
    <n v="-49.551600000000022"/>
    <s v="Dec"/>
    <x v="20"/>
    <n v="1"/>
  </r>
  <r>
    <n v="6108"/>
    <s v="CA-2011-120852"/>
    <x v="2"/>
    <d v="2011-12-20T00:00:00"/>
    <d v="2011-12-25T00:00:00"/>
    <x v="1"/>
    <s v="WB-21850"/>
    <x v="576"/>
    <x v="0"/>
    <s v="United States"/>
    <s v="Grand Prairie"/>
    <x v="5"/>
    <n v="75051"/>
    <x v="2"/>
    <s v="TEC-AC-10004510"/>
    <x v="2"/>
    <s v="Accessories"/>
    <x v="944"/>
    <n v="65.44"/>
    <n v="5"/>
    <n v="0.2"/>
    <n v="-8.1800000000000033"/>
    <s v="Dec"/>
    <x v="20"/>
    <n v="0"/>
  </r>
  <r>
    <n v="6109"/>
    <s v="CA-2013-150007"/>
    <x v="0"/>
    <d v="2013-09-12T00:00:00"/>
    <d v="2013-09-17T00:00:00"/>
    <x v="1"/>
    <s v="AS-10090"/>
    <x v="548"/>
    <x v="0"/>
    <s v="United States"/>
    <s v="Chicago"/>
    <x v="10"/>
    <n v="60653"/>
    <x v="2"/>
    <s v="OFF-LA-10001982"/>
    <x v="1"/>
    <s v="Labels"/>
    <x v="1529"/>
    <n v="6"/>
    <n v="2"/>
    <n v="0.2"/>
    <n v="2.0999999999999996"/>
    <s v="Sep"/>
    <x v="21"/>
    <n v="1"/>
  </r>
  <r>
    <n v="6110"/>
    <s v="CA-2013-150007"/>
    <x v="0"/>
    <d v="2013-09-12T00:00:00"/>
    <d v="2013-09-17T00:00:00"/>
    <x v="1"/>
    <s v="AS-10090"/>
    <x v="548"/>
    <x v="0"/>
    <s v="United States"/>
    <s v="Chicago"/>
    <x v="10"/>
    <n v="60653"/>
    <x v="2"/>
    <s v="OFF-BI-10004141"/>
    <x v="1"/>
    <s v="Binders"/>
    <x v="1287"/>
    <n v="1.9079999999999997"/>
    <n v="3"/>
    <n v="0.8"/>
    <n v="-3.2436000000000016"/>
    <s v="Sep"/>
    <x v="21"/>
    <n v="0"/>
  </r>
  <r>
    <n v="6111"/>
    <s v="CA-2013-124590"/>
    <x v="0"/>
    <d v="2013-11-13T00:00:00"/>
    <d v="2013-11-17T00:00:00"/>
    <x v="1"/>
    <s v="SP-20920"/>
    <x v="727"/>
    <x v="0"/>
    <s v="United States"/>
    <s v="Parma"/>
    <x v="24"/>
    <n v="44134"/>
    <x v="3"/>
    <s v="FUR-CH-10004495"/>
    <x v="0"/>
    <s v="Chairs"/>
    <x v="1475"/>
    <n v="1474.8020000000001"/>
    <n v="7"/>
    <n v="0.3"/>
    <n v="-21.068600000000174"/>
    <s v="Nov"/>
    <x v="0"/>
    <n v="1"/>
  </r>
  <r>
    <n v="6112"/>
    <s v="CA-2013-124590"/>
    <x v="0"/>
    <d v="2013-11-13T00:00:00"/>
    <d v="2013-11-17T00:00:00"/>
    <x v="1"/>
    <s v="SP-20920"/>
    <x v="727"/>
    <x v="0"/>
    <s v="United States"/>
    <s v="Parma"/>
    <x v="24"/>
    <n v="44134"/>
    <x v="3"/>
    <s v="OFF-AP-10002311"/>
    <x v="1"/>
    <s v="Appliances"/>
    <x v="14"/>
    <n v="110.096"/>
    <n v="2"/>
    <n v="0.2"/>
    <n v="33.028800000000004"/>
    <s v="Nov"/>
    <x v="0"/>
    <n v="0"/>
  </r>
  <r>
    <n v="6113"/>
    <s v="CA-2013-124590"/>
    <x v="0"/>
    <d v="2013-11-13T00:00:00"/>
    <d v="2013-11-17T00:00:00"/>
    <x v="1"/>
    <s v="SP-20920"/>
    <x v="727"/>
    <x v="0"/>
    <s v="United States"/>
    <s v="Parma"/>
    <x v="24"/>
    <n v="44134"/>
    <x v="3"/>
    <s v="OFF-FA-10000585"/>
    <x v="1"/>
    <s v="Fasteners"/>
    <x v="202"/>
    <n v="16.752000000000002"/>
    <n v="6"/>
    <n v="0.2"/>
    <n v="5.4443999999999999"/>
    <s v="Nov"/>
    <x v="0"/>
    <n v="0"/>
  </r>
  <r>
    <n v="6114"/>
    <s v="CA-2013-124590"/>
    <x v="0"/>
    <d v="2013-11-13T00:00:00"/>
    <d v="2013-11-17T00:00:00"/>
    <x v="1"/>
    <s v="SP-20920"/>
    <x v="727"/>
    <x v="0"/>
    <s v="United States"/>
    <s v="Parma"/>
    <x v="24"/>
    <n v="44134"/>
    <x v="3"/>
    <s v="FUR-CH-10000454"/>
    <x v="0"/>
    <s v="Chairs"/>
    <x v="1"/>
    <n v="1537.0739999999998"/>
    <n v="9"/>
    <n v="0.3"/>
    <n v="0"/>
    <s v="Nov"/>
    <x v="0"/>
    <n v="0"/>
  </r>
  <r>
    <n v="6115"/>
    <s v="CA-2013-124590"/>
    <x v="0"/>
    <d v="2013-11-13T00:00:00"/>
    <d v="2013-11-17T00:00:00"/>
    <x v="1"/>
    <s v="SP-20920"/>
    <x v="727"/>
    <x v="0"/>
    <s v="United States"/>
    <s v="Parma"/>
    <x v="24"/>
    <n v="44134"/>
    <x v="3"/>
    <s v="FUR-CH-10003746"/>
    <x v="0"/>
    <s v="Chairs"/>
    <x v="617"/>
    <n v="449.37200000000001"/>
    <n v="2"/>
    <n v="0.3"/>
    <n v="-12.839199999999977"/>
    <s v="Nov"/>
    <x v="0"/>
    <n v="0"/>
  </r>
  <r>
    <n v="6116"/>
    <s v="CA-2013-133802"/>
    <x v="0"/>
    <d v="2013-03-15T00:00:00"/>
    <d v="2013-03-21T00:00:00"/>
    <x v="1"/>
    <s v="SP-20650"/>
    <x v="70"/>
    <x v="1"/>
    <s v="United States"/>
    <s v="Redwood City"/>
    <x v="1"/>
    <n v="94061"/>
    <x v="1"/>
    <s v="OFF-BI-10003291"/>
    <x v="1"/>
    <s v="Binders"/>
    <x v="44"/>
    <n v="41.904000000000003"/>
    <n v="6"/>
    <n v="0.2"/>
    <n v="14.142599999999996"/>
    <s v="Mar"/>
    <x v="17"/>
    <n v="1"/>
  </r>
  <r>
    <n v="6117"/>
    <s v="US-2013-113677"/>
    <x v="0"/>
    <d v="2013-11-14T00:00:00"/>
    <d v="2013-11-20T00:00:00"/>
    <x v="1"/>
    <s v="CM-12655"/>
    <x v="475"/>
    <x v="2"/>
    <s v="United States"/>
    <s v="New York City"/>
    <x v="15"/>
    <n v="10011"/>
    <x v="3"/>
    <s v="TEC-PH-10002114"/>
    <x v="2"/>
    <s v="Phones"/>
    <x v="1754"/>
    <n v="2279.96"/>
    <n v="4"/>
    <n v="0"/>
    <n v="592.78960000000006"/>
    <s v="Nov"/>
    <x v="0"/>
    <n v="1"/>
  </r>
  <r>
    <n v="6118"/>
    <s v="US-2013-113677"/>
    <x v="0"/>
    <d v="2013-11-14T00:00:00"/>
    <d v="2013-11-20T00:00:00"/>
    <x v="1"/>
    <s v="CM-12655"/>
    <x v="475"/>
    <x v="2"/>
    <s v="United States"/>
    <s v="New York City"/>
    <x v="15"/>
    <n v="10011"/>
    <x v="3"/>
    <s v="OFF-LA-10001569"/>
    <x v="1"/>
    <s v="Labels"/>
    <x v="633"/>
    <n v="14.940000000000001"/>
    <n v="3"/>
    <n v="0"/>
    <n v="6.8723999999999998"/>
    <s v="Nov"/>
    <x v="0"/>
    <n v="0"/>
  </r>
  <r>
    <n v="6119"/>
    <s v="CA-2014-143378"/>
    <x v="3"/>
    <d v="2014-09-20T00:00:00"/>
    <d v="2014-09-26T00:00:00"/>
    <x v="1"/>
    <s v="JR-16210"/>
    <x v="335"/>
    <x v="1"/>
    <s v="United States"/>
    <s v="Springfield"/>
    <x v="21"/>
    <n v="97477"/>
    <x v="1"/>
    <s v="TEC-PH-10001425"/>
    <x v="2"/>
    <s v="Phones"/>
    <x v="511"/>
    <n v="191.976"/>
    <n v="3"/>
    <n v="0.2"/>
    <n v="19.197599999999994"/>
    <s v="Sep"/>
    <x v="15"/>
    <n v="1"/>
  </r>
  <r>
    <n v="6120"/>
    <s v="CA-2014-143378"/>
    <x v="3"/>
    <d v="2014-09-20T00:00:00"/>
    <d v="2014-09-26T00:00:00"/>
    <x v="1"/>
    <s v="JR-16210"/>
    <x v="335"/>
    <x v="1"/>
    <s v="United States"/>
    <s v="Springfield"/>
    <x v="21"/>
    <n v="97477"/>
    <x v="1"/>
    <s v="OFF-AR-10001915"/>
    <x v="1"/>
    <s v="Art"/>
    <x v="1048"/>
    <n v="23.832000000000001"/>
    <n v="3"/>
    <n v="0.2"/>
    <n v="6.5538000000000007"/>
    <s v="Sep"/>
    <x v="15"/>
    <n v="0"/>
  </r>
  <r>
    <n v="6121"/>
    <s v="CA-2014-143378"/>
    <x v="3"/>
    <d v="2014-09-20T00:00:00"/>
    <d v="2014-09-26T00:00:00"/>
    <x v="1"/>
    <s v="JR-16210"/>
    <x v="335"/>
    <x v="1"/>
    <s v="United States"/>
    <s v="Springfield"/>
    <x v="21"/>
    <n v="97477"/>
    <x v="1"/>
    <s v="FUR-FU-10004864"/>
    <x v="0"/>
    <s v="Furnishings"/>
    <x v="436"/>
    <n v="409.21600000000001"/>
    <n v="8"/>
    <n v="0.2"/>
    <n v="61.38239999999999"/>
    <s v="Sep"/>
    <x v="15"/>
    <n v="0"/>
  </r>
  <r>
    <n v="6122"/>
    <s v="CA-2014-143378"/>
    <x v="3"/>
    <d v="2014-09-20T00:00:00"/>
    <d v="2014-09-26T00:00:00"/>
    <x v="1"/>
    <s v="JR-16210"/>
    <x v="335"/>
    <x v="1"/>
    <s v="United States"/>
    <s v="Springfield"/>
    <x v="21"/>
    <n v="97477"/>
    <x v="1"/>
    <s v="FUR-BO-10001972"/>
    <x v="0"/>
    <s v="Bookcases"/>
    <x v="362"/>
    <n v="72.588000000000008"/>
    <n v="2"/>
    <n v="0.7"/>
    <n v="-128.2388"/>
    <s v="Sep"/>
    <x v="15"/>
    <n v="0"/>
  </r>
  <r>
    <n v="6123"/>
    <s v="CA-2014-152660"/>
    <x v="3"/>
    <d v="2014-12-05T00:00:00"/>
    <d v="2014-12-10T00:00:00"/>
    <x v="1"/>
    <s v="CB-12415"/>
    <x v="558"/>
    <x v="0"/>
    <s v="United States"/>
    <s v="Chicago"/>
    <x v="10"/>
    <n v="60610"/>
    <x v="2"/>
    <s v="OFF-ST-10000532"/>
    <x v="1"/>
    <s v="Storage"/>
    <x v="1403"/>
    <n v="61.567999999999998"/>
    <n v="2"/>
    <n v="0.2"/>
    <n v="4.6175999999999995"/>
    <s v="Dec"/>
    <x v="22"/>
    <n v="1"/>
  </r>
  <r>
    <n v="6124"/>
    <s v="CA-2012-142139"/>
    <x v="1"/>
    <d v="2012-08-31T00:00:00"/>
    <d v="2012-09-05T00:00:00"/>
    <x v="1"/>
    <s v="SD-20485"/>
    <x v="174"/>
    <x v="2"/>
    <s v="United States"/>
    <s v="Bedford"/>
    <x v="5"/>
    <n v="76021"/>
    <x v="2"/>
    <s v="OFF-PA-10003883"/>
    <x v="1"/>
    <s v="Paper"/>
    <x v="1229"/>
    <n v="20.96"/>
    <n v="4"/>
    <n v="0.2"/>
    <n v="6.8119999999999994"/>
    <s v="Aug"/>
    <x v="37"/>
    <n v="1"/>
  </r>
  <r>
    <n v="6125"/>
    <s v="CA-2014-145772"/>
    <x v="3"/>
    <d v="2014-06-04T00:00:00"/>
    <d v="2014-06-08T00:00:00"/>
    <x v="1"/>
    <s v="SS-20140"/>
    <x v="164"/>
    <x v="1"/>
    <s v="United States"/>
    <s v="Los Angeles"/>
    <x v="1"/>
    <n v="90036"/>
    <x v="1"/>
    <s v="TEC-AC-10003038"/>
    <x v="2"/>
    <s v="Accessories"/>
    <x v="1024"/>
    <n v="44.75"/>
    <n v="5"/>
    <n v="0"/>
    <n v="8.5024999999999942"/>
    <s v="Jun"/>
    <x v="27"/>
    <n v="1"/>
  </r>
  <r>
    <n v="6126"/>
    <s v="CA-2014-145772"/>
    <x v="3"/>
    <d v="2014-06-04T00:00:00"/>
    <d v="2014-06-08T00:00:00"/>
    <x v="1"/>
    <s v="SS-20140"/>
    <x v="164"/>
    <x v="1"/>
    <s v="United States"/>
    <s v="Los Angeles"/>
    <x v="1"/>
    <n v="90036"/>
    <x v="1"/>
    <s v="OFF-PA-10001593"/>
    <x v="1"/>
    <s v="Paper"/>
    <x v="1755"/>
    <n v="11.96"/>
    <n v="2"/>
    <n v="0"/>
    <n v="5.3819999999999997"/>
    <s v="Jun"/>
    <x v="27"/>
    <n v="0"/>
  </r>
  <r>
    <n v="6127"/>
    <s v="CA-2014-145772"/>
    <x v="3"/>
    <d v="2014-06-04T00:00:00"/>
    <d v="2014-06-08T00:00:00"/>
    <x v="1"/>
    <s v="SS-20140"/>
    <x v="164"/>
    <x v="1"/>
    <s v="United States"/>
    <s v="Los Angeles"/>
    <x v="1"/>
    <n v="90036"/>
    <x v="1"/>
    <s v="OFF-BI-10002049"/>
    <x v="1"/>
    <s v="Binders"/>
    <x v="758"/>
    <n v="3.9119999999999999"/>
    <n v="1"/>
    <n v="0.2"/>
    <n v="1.2713999999999996"/>
    <s v="Jun"/>
    <x v="27"/>
    <n v="0"/>
  </r>
  <r>
    <n v="6128"/>
    <s v="CA-2013-124100"/>
    <x v="0"/>
    <d v="2013-04-01T00:00:00"/>
    <d v="2013-04-07T00:00:00"/>
    <x v="1"/>
    <s v="EH-13990"/>
    <x v="552"/>
    <x v="0"/>
    <s v="United States"/>
    <s v="New York City"/>
    <x v="15"/>
    <n v="10009"/>
    <x v="3"/>
    <s v="FUR-CH-10003817"/>
    <x v="0"/>
    <s v="Chairs"/>
    <x v="162"/>
    <n v="327.99600000000004"/>
    <n v="6"/>
    <n v="0.1"/>
    <n v="54.666000000000011"/>
    <s v="Apr"/>
    <x v="25"/>
    <n v="1"/>
  </r>
  <r>
    <n v="6129"/>
    <s v="US-2011-158400"/>
    <x v="2"/>
    <d v="2011-10-25T00:00:00"/>
    <d v="2011-10-28T00:00:00"/>
    <x v="2"/>
    <s v="AH-10030"/>
    <x v="692"/>
    <x v="1"/>
    <s v="United States"/>
    <s v="San Francisco"/>
    <x v="1"/>
    <n v="94109"/>
    <x v="1"/>
    <s v="OFF-BI-10002353"/>
    <x v="1"/>
    <s v="Binders"/>
    <x v="1068"/>
    <n v="49.408000000000001"/>
    <n v="4"/>
    <n v="0.2"/>
    <n v="18.527999999999999"/>
    <s v="Oct"/>
    <x v="18"/>
    <n v="1"/>
  </r>
  <r>
    <n v="6130"/>
    <s v="CA-2014-162033"/>
    <x v="3"/>
    <d v="2014-03-27T00:00:00"/>
    <d v="2014-04-03T00:00:00"/>
    <x v="1"/>
    <s v="EM-14200"/>
    <x v="773"/>
    <x v="2"/>
    <s v="United States"/>
    <s v="Virginia Beach"/>
    <x v="17"/>
    <n v="23464"/>
    <x v="0"/>
    <s v="TEC-AC-10003116"/>
    <x v="2"/>
    <s v="Accessories"/>
    <x v="920"/>
    <n v="53.25"/>
    <n v="3"/>
    <n v="0"/>
    <n v="20.767499999999998"/>
    <s v="Mar"/>
    <x v="42"/>
    <n v="1"/>
  </r>
  <r>
    <n v="6131"/>
    <s v="CA-2014-162033"/>
    <x v="3"/>
    <d v="2014-03-27T00:00:00"/>
    <d v="2014-04-03T00:00:00"/>
    <x v="1"/>
    <s v="EM-14200"/>
    <x v="773"/>
    <x v="2"/>
    <s v="United States"/>
    <s v="Virginia Beach"/>
    <x v="17"/>
    <n v="23464"/>
    <x v="0"/>
    <s v="OFF-FA-10003021"/>
    <x v="1"/>
    <s v="Fasteners"/>
    <x v="33"/>
    <n v="3.76"/>
    <n v="2"/>
    <n v="0"/>
    <n v="1.3159999999999998"/>
    <s v="Mar"/>
    <x v="42"/>
    <n v="0"/>
  </r>
  <r>
    <n v="6132"/>
    <s v="CA-2011-163447"/>
    <x v="2"/>
    <d v="2011-12-27T00:00:00"/>
    <d v="2011-12-31T00:00:00"/>
    <x v="1"/>
    <s v="TB-21190"/>
    <x v="353"/>
    <x v="2"/>
    <s v="United States"/>
    <s v="New York City"/>
    <x v="15"/>
    <n v="10011"/>
    <x v="3"/>
    <s v="FUR-CH-10004477"/>
    <x v="0"/>
    <s v="Chairs"/>
    <x v="211"/>
    <n v="767.21400000000006"/>
    <n v="14"/>
    <n v="0.1"/>
    <n v="161.96739999999997"/>
    <s v="Dec"/>
    <x v="20"/>
    <n v="1"/>
  </r>
  <r>
    <n v="6133"/>
    <s v="CA-2014-145737"/>
    <x v="3"/>
    <d v="2014-09-16T00:00:00"/>
    <d v="2014-09-21T00:00:00"/>
    <x v="1"/>
    <s v="AB-10165"/>
    <x v="269"/>
    <x v="0"/>
    <s v="United States"/>
    <s v="Lebanon"/>
    <x v="18"/>
    <n v="37087"/>
    <x v="0"/>
    <s v="OFF-PA-10001033"/>
    <x v="1"/>
    <s v="Paper"/>
    <x v="1500"/>
    <n v="163.96"/>
    <n v="5"/>
    <n v="0.2"/>
    <n v="59.435499999999998"/>
    <s v="Sep"/>
    <x v="15"/>
    <n v="1"/>
  </r>
  <r>
    <n v="6134"/>
    <s v="CA-2013-148096"/>
    <x v="0"/>
    <d v="2013-08-17T00:00:00"/>
    <d v="2013-08-20T00:00:00"/>
    <x v="2"/>
    <s v="AO-10810"/>
    <x v="774"/>
    <x v="1"/>
    <s v="United States"/>
    <s v="Los Angeles"/>
    <x v="1"/>
    <n v="90045"/>
    <x v="1"/>
    <s v="FUR-TA-10004152"/>
    <x v="0"/>
    <s v="Tables"/>
    <x v="1507"/>
    <n v="161.28"/>
    <n v="2"/>
    <n v="0.2"/>
    <n v="12.095999999999997"/>
    <s v="Aug"/>
    <x v="28"/>
    <n v="1"/>
  </r>
  <r>
    <n v="6135"/>
    <s v="CA-2013-146766"/>
    <x v="0"/>
    <d v="2013-11-05T00:00:00"/>
    <d v="2013-11-05T00:00:00"/>
    <x v="3"/>
    <s v="TT-21220"/>
    <x v="627"/>
    <x v="0"/>
    <s v="United States"/>
    <s v="Chula Vista"/>
    <x v="1"/>
    <n v="91911"/>
    <x v="1"/>
    <s v="OFF-AR-10002135"/>
    <x v="1"/>
    <s v="Art"/>
    <x v="278"/>
    <n v="192.8"/>
    <n v="4"/>
    <n v="0"/>
    <n v="55.911999999999978"/>
    <s v="Nov"/>
    <x v="0"/>
    <n v="1"/>
  </r>
  <r>
    <n v="6136"/>
    <s v="CA-2012-105613"/>
    <x v="1"/>
    <d v="2012-10-18T00:00:00"/>
    <d v="2012-10-22T00:00:00"/>
    <x v="1"/>
    <s v="KN-16705"/>
    <x v="607"/>
    <x v="2"/>
    <s v="United States"/>
    <s v="Mcallen"/>
    <x v="5"/>
    <n v="78501"/>
    <x v="2"/>
    <s v="TEC-AC-10000521"/>
    <x v="2"/>
    <s v="Accessories"/>
    <x v="1557"/>
    <n v="27.695999999999998"/>
    <n v="3"/>
    <n v="0.2"/>
    <n v="3.4619999999999997"/>
    <s v="Oct"/>
    <x v="2"/>
    <n v="1"/>
  </r>
  <r>
    <n v="6137"/>
    <s v="CA-2012-105613"/>
    <x v="1"/>
    <d v="2012-10-18T00:00:00"/>
    <d v="2012-10-22T00:00:00"/>
    <x v="1"/>
    <s v="KN-16705"/>
    <x v="607"/>
    <x v="2"/>
    <s v="United States"/>
    <s v="Mcallen"/>
    <x v="5"/>
    <n v="78501"/>
    <x v="2"/>
    <s v="OFF-AP-10000026"/>
    <x v="1"/>
    <s v="Appliances"/>
    <x v="1282"/>
    <n v="73.163999999999987"/>
    <n v="6"/>
    <n v="0.8"/>
    <n v="-186.56820000000005"/>
    <s v="Oct"/>
    <x v="2"/>
    <n v="0"/>
  </r>
  <r>
    <n v="6138"/>
    <s v="US-2013-142251"/>
    <x v="0"/>
    <d v="2013-11-01T00:00:00"/>
    <d v="2013-11-05T00:00:00"/>
    <x v="0"/>
    <s v="FO-14305"/>
    <x v="383"/>
    <x v="0"/>
    <s v="United States"/>
    <s v="Hollywood"/>
    <x v="2"/>
    <n v="33021"/>
    <x v="0"/>
    <s v="OFF-PA-10002986"/>
    <x v="1"/>
    <s v="Paper"/>
    <x v="477"/>
    <n v="32.064"/>
    <n v="6"/>
    <n v="0.2"/>
    <n v="11.222399999999999"/>
    <s v="Nov"/>
    <x v="0"/>
    <n v="1"/>
  </r>
  <r>
    <n v="6139"/>
    <s v="CA-2011-131247"/>
    <x v="2"/>
    <d v="2011-03-30T00:00:00"/>
    <d v="2011-04-04T00:00:00"/>
    <x v="1"/>
    <s v="GA-14725"/>
    <x v="315"/>
    <x v="0"/>
    <s v="United States"/>
    <s v="San Francisco"/>
    <x v="1"/>
    <n v="94110"/>
    <x v="1"/>
    <s v="FUR-BO-10001337"/>
    <x v="0"/>
    <s v="Bookcases"/>
    <x v="425"/>
    <n v="205.666"/>
    <n v="2"/>
    <n v="0.15"/>
    <n v="-12.097999999999999"/>
    <s v="Mar"/>
    <x v="34"/>
    <n v="1"/>
  </r>
  <r>
    <n v="6140"/>
    <s v="US-2012-113593"/>
    <x v="1"/>
    <d v="2012-04-18T00:00:00"/>
    <d v="2012-04-20T00:00:00"/>
    <x v="2"/>
    <s v="NC-18415"/>
    <x v="720"/>
    <x v="0"/>
    <s v="United States"/>
    <s v="Santa Maria"/>
    <x v="1"/>
    <n v="93454"/>
    <x v="1"/>
    <s v="OFF-ST-10000532"/>
    <x v="1"/>
    <s v="Storage"/>
    <x v="1403"/>
    <n v="115.44"/>
    <n v="3"/>
    <n v="0"/>
    <n v="30.014399999999998"/>
    <s v="Apr"/>
    <x v="19"/>
    <n v="1"/>
  </r>
  <r>
    <n v="6141"/>
    <s v="CA-2014-121083"/>
    <x v="3"/>
    <d v="2014-07-10T00:00:00"/>
    <d v="2014-07-16T00:00:00"/>
    <x v="1"/>
    <s v="JF-15190"/>
    <x v="440"/>
    <x v="0"/>
    <s v="United States"/>
    <s v="Manchester"/>
    <x v="29"/>
    <n v="6040"/>
    <x v="3"/>
    <s v="OFF-PA-10001497"/>
    <x v="1"/>
    <s v="Paper"/>
    <x v="1746"/>
    <n v="274.8"/>
    <n v="5"/>
    <n v="0"/>
    <n v="134.65199999999999"/>
    <s v="Jul"/>
    <x v="10"/>
    <n v="1"/>
  </r>
  <r>
    <n v="6142"/>
    <s v="CA-2014-121083"/>
    <x v="3"/>
    <d v="2014-07-10T00:00:00"/>
    <d v="2014-07-16T00:00:00"/>
    <x v="1"/>
    <s v="JF-15190"/>
    <x v="440"/>
    <x v="0"/>
    <s v="United States"/>
    <s v="Manchester"/>
    <x v="29"/>
    <n v="6040"/>
    <x v="3"/>
    <s v="OFF-ST-10002554"/>
    <x v="1"/>
    <s v="Storage"/>
    <x v="1144"/>
    <n v="195.64"/>
    <n v="4"/>
    <n v="0"/>
    <n v="3.9128000000000043"/>
    <s v="Jul"/>
    <x v="10"/>
    <n v="0"/>
  </r>
  <r>
    <n v="6143"/>
    <s v="CA-2014-121083"/>
    <x v="3"/>
    <d v="2014-07-10T00:00:00"/>
    <d v="2014-07-16T00:00:00"/>
    <x v="1"/>
    <s v="JF-15190"/>
    <x v="440"/>
    <x v="0"/>
    <s v="United States"/>
    <s v="Manchester"/>
    <x v="29"/>
    <n v="6040"/>
    <x v="3"/>
    <s v="TEC-PH-10001336"/>
    <x v="2"/>
    <s v="Phones"/>
    <x v="941"/>
    <n v="257.98"/>
    <n v="2"/>
    <n v="0"/>
    <n v="74.8142"/>
    <s v="Jul"/>
    <x v="10"/>
    <n v="0"/>
  </r>
  <r>
    <n v="6144"/>
    <s v="CA-2014-121083"/>
    <x v="3"/>
    <d v="2014-07-10T00:00:00"/>
    <d v="2014-07-16T00:00:00"/>
    <x v="1"/>
    <s v="JF-15190"/>
    <x v="440"/>
    <x v="0"/>
    <s v="United States"/>
    <s v="Manchester"/>
    <x v="29"/>
    <n v="6040"/>
    <x v="3"/>
    <s v="OFF-AR-10002987"/>
    <x v="1"/>
    <s v="Art"/>
    <x v="1553"/>
    <n v="119.03999999999999"/>
    <n v="6"/>
    <n v="0"/>
    <n v="48.806400000000011"/>
    <s v="Jul"/>
    <x v="10"/>
    <n v="0"/>
  </r>
  <r>
    <n v="6145"/>
    <s v="CA-2014-151190"/>
    <x v="3"/>
    <d v="2014-06-28T00:00:00"/>
    <d v="2014-07-02T00:00:00"/>
    <x v="1"/>
    <s v="GT-14710"/>
    <x v="218"/>
    <x v="0"/>
    <s v="United States"/>
    <s v="Omaha"/>
    <x v="8"/>
    <n v="68104"/>
    <x v="2"/>
    <s v="OFF-PA-10000575"/>
    <x v="1"/>
    <s v="Paper"/>
    <x v="1050"/>
    <n v="20.07"/>
    <n v="3"/>
    <n v="0"/>
    <n v="9.2321999999999989"/>
    <s v="Jun"/>
    <x v="27"/>
    <n v="1"/>
  </r>
  <r>
    <n v="6146"/>
    <s v="CA-2011-133543"/>
    <x v="2"/>
    <d v="2011-12-22T00:00:00"/>
    <d v="2011-12-26T00:00:00"/>
    <x v="1"/>
    <s v="KM-16660"/>
    <x v="730"/>
    <x v="0"/>
    <s v="United States"/>
    <s v="San Jose"/>
    <x v="1"/>
    <n v="95123"/>
    <x v="1"/>
    <s v="OFF-AR-10003394"/>
    <x v="1"/>
    <s v="Art"/>
    <x v="496"/>
    <n v="11.76"/>
    <n v="4"/>
    <n v="0"/>
    <n v="3.1752000000000002"/>
    <s v="Dec"/>
    <x v="20"/>
    <n v="1"/>
  </r>
  <r>
    <n v="6147"/>
    <s v="CA-2014-105130"/>
    <x v="3"/>
    <d v="2014-11-22T00:00:00"/>
    <d v="2014-11-26T00:00:00"/>
    <x v="1"/>
    <s v="PJ-18835"/>
    <x v="601"/>
    <x v="1"/>
    <s v="United States"/>
    <s v="San Francisco"/>
    <x v="1"/>
    <n v="94122"/>
    <x v="1"/>
    <s v="OFF-AR-10003394"/>
    <x v="1"/>
    <s v="Art"/>
    <x v="496"/>
    <n v="11.76"/>
    <n v="4"/>
    <n v="0"/>
    <n v="3.1752000000000002"/>
    <s v="Nov"/>
    <x v="23"/>
    <n v="1"/>
  </r>
  <r>
    <n v="6148"/>
    <s v="CA-2014-105130"/>
    <x v="3"/>
    <d v="2014-11-22T00:00:00"/>
    <d v="2014-11-26T00:00:00"/>
    <x v="1"/>
    <s v="PJ-18835"/>
    <x v="601"/>
    <x v="1"/>
    <s v="United States"/>
    <s v="San Francisco"/>
    <x v="1"/>
    <n v="94122"/>
    <x v="1"/>
    <s v="OFF-BI-10001191"/>
    <x v="1"/>
    <s v="Binders"/>
    <x v="970"/>
    <n v="40.736000000000004"/>
    <n v="2"/>
    <n v="0.2"/>
    <n v="14.7668"/>
    <s v="Nov"/>
    <x v="23"/>
    <n v="0"/>
  </r>
  <r>
    <n v="6149"/>
    <s v="CA-2013-161928"/>
    <x v="0"/>
    <d v="2013-06-28T00:00:00"/>
    <d v="2013-06-30T00:00:00"/>
    <x v="0"/>
    <s v="AC-10660"/>
    <x v="663"/>
    <x v="0"/>
    <s v="United States"/>
    <s v="San Francisco"/>
    <x v="1"/>
    <n v="94109"/>
    <x v="1"/>
    <s v="TEC-PH-10003484"/>
    <x v="2"/>
    <s v="Phones"/>
    <x v="1530"/>
    <n v="201.584"/>
    <n v="2"/>
    <n v="0.2"/>
    <n v="12.599000000000004"/>
    <s v="Jun"/>
    <x v="1"/>
    <n v="1"/>
  </r>
  <r>
    <n v="6150"/>
    <s v="CA-2014-101322"/>
    <x v="3"/>
    <d v="2014-12-29T00:00:00"/>
    <d v="2015-01-01T00:00:00"/>
    <x v="2"/>
    <s v="JG-15310"/>
    <x v="684"/>
    <x v="1"/>
    <s v="United States"/>
    <s v="Long Beach"/>
    <x v="1"/>
    <n v="90805"/>
    <x v="1"/>
    <s v="FUR-CH-10003968"/>
    <x v="0"/>
    <s v="Chairs"/>
    <x v="56"/>
    <n v="340.70400000000006"/>
    <n v="6"/>
    <n v="0.2"/>
    <n v="-34.070400000000006"/>
    <s v="Dec"/>
    <x v="22"/>
    <n v="1"/>
  </r>
  <r>
    <n v="6151"/>
    <s v="US-2013-106600"/>
    <x v="0"/>
    <d v="2013-04-09T00:00:00"/>
    <d v="2013-04-12T00:00:00"/>
    <x v="2"/>
    <s v="RM-19375"/>
    <x v="528"/>
    <x v="0"/>
    <s v="United States"/>
    <s v="Columbus"/>
    <x v="32"/>
    <n v="31907"/>
    <x v="0"/>
    <s v="FUR-BO-10001608"/>
    <x v="0"/>
    <s v="Bookcases"/>
    <x v="1523"/>
    <n v="354.90000000000003"/>
    <n v="5"/>
    <n v="0"/>
    <n v="88.725000000000023"/>
    <s v="Apr"/>
    <x v="25"/>
    <n v="1"/>
  </r>
  <r>
    <n v="6152"/>
    <s v="CA-2011-111871"/>
    <x v="2"/>
    <d v="2011-03-18T00:00:00"/>
    <d v="2011-03-21T00:00:00"/>
    <x v="0"/>
    <s v="EK-13795"/>
    <x v="735"/>
    <x v="2"/>
    <s v="United States"/>
    <s v="San Francisco"/>
    <x v="1"/>
    <n v="94110"/>
    <x v="1"/>
    <s v="FUR-BO-10004218"/>
    <x v="0"/>
    <s v="Bookcases"/>
    <x v="1584"/>
    <n v="1198.33"/>
    <n v="10"/>
    <n v="0.15"/>
    <n v="70.490000000000009"/>
    <s v="Mar"/>
    <x v="34"/>
    <n v="1"/>
  </r>
  <r>
    <n v="6153"/>
    <s v="CA-2014-139437"/>
    <x v="3"/>
    <d v="2014-07-04T00:00:00"/>
    <d v="2014-07-09T00:00:00"/>
    <x v="1"/>
    <s v="RD-19585"/>
    <x v="361"/>
    <x v="0"/>
    <s v="United States"/>
    <s v="Los Angeles"/>
    <x v="1"/>
    <n v="90004"/>
    <x v="1"/>
    <s v="OFF-ST-10002485"/>
    <x v="1"/>
    <s v="Storage"/>
    <x v="209"/>
    <n v="87.92"/>
    <n v="4"/>
    <n v="0"/>
    <n v="0.87919999999999732"/>
    <s v="Jul"/>
    <x v="10"/>
    <n v="1"/>
  </r>
  <r>
    <n v="6154"/>
    <s v="CA-2014-151484"/>
    <x v="3"/>
    <d v="2014-04-21T00:00:00"/>
    <d v="2014-04-24T00:00:00"/>
    <x v="2"/>
    <s v="CV-12805"/>
    <x v="51"/>
    <x v="1"/>
    <s v="United States"/>
    <s v="Philadelphia"/>
    <x v="9"/>
    <n v="19120"/>
    <x v="3"/>
    <s v="FUR-FU-10001876"/>
    <x v="0"/>
    <s v="Furnishings"/>
    <x v="1394"/>
    <n v="51.967999999999996"/>
    <n v="2"/>
    <n v="0.2"/>
    <n v="10.393599999999998"/>
    <s v="Apr"/>
    <x v="4"/>
    <n v="1"/>
  </r>
  <r>
    <n v="6155"/>
    <s v="CA-2014-151484"/>
    <x v="3"/>
    <d v="2014-04-21T00:00:00"/>
    <d v="2014-04-24T00:00:00"/>
    <x v="2"/>
    <s v="CV-12805"/>
    <x v="51"/>
    <x v="1"/>
    <s v="United States"/>
    <s v="Philadelphia"/>
    <x v="9"/>
    <n v="19120"/>
    <x v="3"/>
    <s v="OFF-ST-10002370"/>
    <x v="1"/>
    <s v="Storage"/>
    <x v="80"/>
    <n v="51.336000000000006"/>
    <n v="3"/>
    <n v="0.2"/>
    <n v="5.7752999999999961"/>
    <s v="Apr"/>
    <x v="4"/>
    <n v="0"/>
  </r>
  <r>
    <n v="6156"/>
    <s v="CA-2014-151484"/>
    <x v="3"/>
    <d v="2014-04-21T00:00:00"/>
    <d v="2014-04-24T00:00:00"/>
    <x v="2"/>
    <s v="CV-12805"/>
    <x v="51"/>
    <x v="1"/>
    <s v="United States"/>
    <s v="Philadelphia"/>
    <x v="9"/>
    <n v="19120"/>
    <x v="3"/>
    <s v="OFF-ST-10000142"/>
    <x v="1"/>
    <s v="Storage"/>
    <x v="399"/>
    <n v="332.70400000000001"/>
    <n v="1"/>
    <n v="0.2"/>
    <n v="33.270399999999981"/>
    <s v="Apr"/>
    <x v="4"/>
    <n v="0"/>
  </r>
  <r>
    <n v="6157"/>
    <s v="CA-2014-151484"/>
    <x v="3"/>
    <d v="2014-04-21T00:00:00"/>
    <d v="2014-04-24T00:00:00"/>
    <x v="2"/>
    <s v="CV-12805"/>
    <x v="51"/>
    <x v="1"/>
    <s v="United States"/>
    <s v="Philadelphia"/>
    <x v="9"/>
    <n v="19120"/>
    <x v="3"/>
    <s v="FUR-FU-10004671"/>
    <x v="0"/>
    <s v="Furnishings"/>
    <x v="1357"/>
    <n v="42.408000000000008"/>
    <n v="3"/>
    <n v="0.2"/>
    <n v="9.5418000000000003"/>
    <s v="Apr"/>
    <x v="4"/>
    <n v="0"/>
  </r>
  <r>
    <n v="6158"/>
    <s v="CA-2013-104150"/>
    <x v="0"/>
    <d v="2013-08-04T00:00:00"/>
    <d v="2013-08-06T00:00:00"/>
    <x v="0"/>
    <s v="AG-10330"/>
    <x v="743"/>
    <x v="0"/>
    <s v="United States"/>
    <s v="Tulsa"/>
    <x v="26"/>
    <n v="74133"/>
    <x v="2"/>
    <s v="OFF-EN-10002504"/>
    <x v="1"/>
    <s v="Envelopes"/>
    <x v="113"/>
    <n v="81.539999999999992"/>
    <n v="3"/>
    <n v="0"/>
    <n v="38.323799999999999"/>
    <s v="Aug"/>
    <x v="28"/>
    <n v="1"/>
  </r>
  <r>
    <n v="6159"/>
    <s v="CA-2013-104150"/>
    <x v="0"/>
    <d v="2013-08-04T00:00:00"/>
    <d v="2013-08-06T00:00:00"/>
    <x v="0"/>
    <s v="AG-10330"/>
    <x v="743"/>
    <x v="0"/>
    <s v="United States"/>
    <s v="Tulsa"/>
    <x v="26"/>
    <n v="74133"/>
    <x v="2"/>
    <s v="TEC-AC-10004803"/>
    <x v="2"/>
    <s v="Accessories"/>
    <x v="1756"/>
    <n v="167.28"/>
    <n v="12"/>
    <n v="0"/>
    <n v="23.419200000000011"/>
    <s v="Aug"/>
    <x v="28"/>
    <n v="0"/>
  </r>
  <r>
    <n v="6160"/>
    <s v="CA-2013-161025"/>
    <x v="0"/>
    <d v="2013-12-04T00:00:00"/>
    <d v="2013-12-10T00:00:00"/>
    <x v="1"/>
    <s v="GM-14440"/>
    <x v="306"/>
    <x v="0"/>
    <s v="United States"/>
    <s v="Los Angeles"/>
    <x v="1"/>
    <n v="90049"/>
    <x v="1"/>
    <s v="OFF-ST-10001932"/>
    <x v="1"/>
    <s v="Storage"/>
    <x v="1641"/>
    <n v="772.68"/>
    <n v="4"/>
    <n v="0"/>
    <n v="108.17520000000002"/>
    <s v="Dec"/>
    <x v="5"/>
    <n v="1"/>
  </r>
  <r>
    <n v="6161"/>
    <s v="CA-2011-103989"/>
    <x v="2"/>
    <d v="2011-03-19T00:00:00"/>
    <d v="2011-03-21T00:00:00"/>
    <x v="2"/>
    <s v="MC-17605"/>
    <x v="204"/>
    <x v="1"/>
    <s v="United States"/>
    <s v="Lakeland"/>
    <x v="2"/>
    <n v="33801"/>
    <x v="0"/>
    <s v="TEC-PH-10004667"/>
    <x v="2"/>
    <s v="Phones"/>
    <x v="519"/>
    <n v="323.97600000000006"/>
    <n v="3"/>
    <n v="0.2"/>
    <n v="28.347899999999981"/>
    <s v="Mar"/>
    <x v="34"/>
    <n v="1"/>
  </r>
  <r>
    <n v="6162"/>
    <s v="CA-2011-103989"/>
    <x v="2"/>
    <d v="2011-03-19T00:00:00"/>
    <d v="2011-03-21T00:00:00"/>
    <x v="2"/>
    <s v="MC-17605"/>
    <x v="204"/>
    <x v="1"/>
    <s v="United States"/>
    <s v="Lakeland"/>
    <x v="2"/>
    <n v="33801"/>
    <x v="0"/>
    <s v="OFF-LA-10000443"/>
    <x v="1"/>
    <s v="Labels"/>
    <x v="1118"/>
    <n v="11.808"/>
    <n v="4"/>
    <n v="0.2"/>
    <n v="3.9851999999999999"/>
    <s v="Mar"/>
    <x v="34"/>
    <n v="0"/>
  </r>
  <r>
    <n v="6163"/>
    <s v="CA-2011-103989"/>
    <x v="2"/>
    <d v="2011-03-19T00:00:00"/>
    <d v="2011-03-21T00:00:00"/>
    <x v="2"/>
    <s v="MC-17605"/>
    <x v="204"/>
    <x v="1"/>
    <s v="United States"/>
    <s v="Lakeland"/>
    <x v="2"/>
    <n v="33801"/>
    <x v="0"/>
    <s v="OFF-ST-10000918"/>
    <x v="1"/>
    <s v="Storage"/>
    <x v="372"/>
    <n v="26.160000000000004"/>
    <n v="3"/>
    <n v="0.2"/>
    <n v="1.961999999999998"/>
    <s v="Mar"/>
    <x v="34"/>
    <n v="0"/>
  </r>
  <r>
    <n v="6164"/>
    <s v="CA-2011-103989"/>
    <x v="2"/>
    <d v="2011-03-19T00:00:00"/>
    <d v="2011-03-21T00:00:00"/>
    <x v="2"/>
    <s v="MC-17605"/>
    <x v="204"/>
    <x v="1"/>
    <s v="United States"/>
    <s v="Lakeland"/>
    <x v="2"/>
    <n v="33801"/>
    <x v="0"/>
    <s v="OFF-BI-10001196"/>
    <x v="1"/>
    <s v="Binders"/>
    <x v="1381"/>
    <n v="33.57"/>
    <n v="5"/>
    <n v="0.7"/>
    <n v="-25.737000000000002"/>
    <s v="Mar"/>
    <x v="34"/>
    <n v="0"/>
  </r>
  <r>
    <n v="6165"/>
    <s v="CA-2011-103989"/>
    <x v="2"/>
    <d v="2011-03-19T00:00:00"/>
    <d v="2011-03-21T00:00:00"/>
    <x v="2"/>
    <s v="MC-17605"/>
    <x v="204"/>
    <x v="1"/>
    <s v="United States"/>
    <s v="Lakeland"/>
    <x v="2"/>
    <n v="33801"/>
    <x v="0"/>
    <s v="FUR-FU-10003981"/>
    <x v="0"/>
    <s v="Furnishings"/>
    <x v="322"/>
    <n v="4.9920000000000009"/>
    <n v="3"/>
    <n v="0.2"/>
    <n v="1.3728000000000002"/>
    <s v="Mar"/>
    <x v="34"/>
    <n v="0"/>
  </r>
  <r>
    <n v="6166"/>
    <s v="CA-2011-103989"/>
    <x v="2"/>
    <d v="2011-03-19T00:00:00"/>
    <d v="2011-03-21T00:00:00"/>
    <x v="2"/>
    <s v="MC-17605"/>
    <x v="204"/>
    <x v="1"/>
    <s v="United States"/>
    <s v="Lakeland"/>
    <x v="2"/>
    <n v="33801"/>
    <x v="0"/>
    <s v="FUR-FU-10002508"/>
    <x v="0"/>
    <s v="Furnishings"/>
    <x v="1661"/>
    <n v="20.016000000000002"/>
    <n v="3"/>
    <n v="0.2"/>
    <n v="5.5044000000000013"/>
    <s v="Mar"/>
    <x v="34"/>
    <n v="0"/>
  </r>
  <r>
    <n v="6167"/>
    <s v="CA-2011-103989"/>
    <x v="2"/>
    <d v="2011-03-19T00:00:00"/>
    <d v="2011-03-21T00:00:00"/>
    <x v="2"/>
    <s v="MC-17605"/>
    <x v="204"/>
    <x v="1"/>
    <s v="United States"/>
    <s v="Lakeland"/>
    <x v="2"/>
    <n v="33801"/>
    <x v="0"/>
    <s v="TEC-AC-10002647"/>
    <x v="2"/>
    <s v="Accessories"/>
    <x v="1753"/>
    <n v="170.24"/>
    <n v="2"/>
    <n v="0.2"/>
    <n v="53.199999999999989"/>
    <s v="Mar"/>
    <x v="34"/>
    <n v="0"/>
  </r>
  <r>
    <n v="6168"/>
    <s v="CA-2012-142433"/>
    <x v="1"/>
    <d v="2012-04-20T00:00:00"/>
    <d v="2012-04-25T00:00:00"/>
    <x v="1"/>
    <s v="ES-14020"/>
    <x v="301"/>
    <x v="0"/>
    <s v="United States"/>
    <s v="Houston"/>
    <x v="5"/>
    <n v="77036"/>
    <x v="2"/>
    <s v="OFF-PA-10002377"/>
    <x v="1"/>
    <s v="Paper"/>
    <x v="127"/>
    <n v="117.456"/>
    <n v="3"/>
    <n v="0.2"/>
    <n v="44.045999999999992"/>
    <s v="Apr"/>
    <x v="19"/>
    <n v="1"/>
  </r>
  <r>
    <n v="6169"/>
    <s v="CA-2012-132815"/>
    <x v="1"/>
    <d v="2012-09-19T00:00:00"/>
    <d v="2012-09-22T00:00:00"/>
    <x v="0"/>
    <s v="RW-19540"/>
    <x v="459"/>
    <x v="1"/>
    <s v="United States"/>
    <s v="Los Angeles"/>
    <x v="1"/>
    <n v="90008"/>
    <x v="1"/>
    <s v="OFF-PA-10004530"/>
    <x v="1"/>
    <s v="Paper"/>
    <x v="491"/>
    <n v="22.96"/>
    <n v="2"/>
    <n v="0"/>
    <n v="11.250400000000001"/>
    <s v="Sep"/>
    <x v="11"/>
    <n v="1"/>
  </r>
  <r>
    <n v="6170"/>
    <s v="CA-2011-101266"/>
    <x v="2"/>
    <d v="2011-08-27T00:00:00"/>
    <d v="2011-08-30T00:00:00"/>
    <x v="0"/>
    <s v="MM-17920"/>
    <x v="462"/>
    <x v="0"/>
    <s v="United States"/>
    <s v="Springfield"/>
    <x v="17"/>
    <n v="22153"/>
    <x v="0"/>
    <s v="OFF-PA-10002986"/>
    <x v="1"/>
    <s v="Paper"/>
    <x v="477"/>
    <n v="13.36"/>
    <n v="2"/>
    <n v="0"/>
    <n v="6.4127999999999998"/>
    <s v="Aug"/>
    <x v="9"/>
    <n v="1"/>
  </r>
  <r>
    <n v="6171"/>
    <s v="CA-2013-141523"/>
    <x v="0"/>
    <d v="2013-12-20T00:00:00"/>
    <d v="2013-12-25T00:00:00"/>
    <x v="0"/>
    <s v="MH-17440"/>
    <x v="775"/>
    <x v="1"/>
    <s v="United States"/>
    <s v="New York City"/>
    <x v="15"/>
    <n v="10035"/>
    <x v="3"/>
    <s v="OFF-BI-10000948"/>
    <x v="1"/>
    <s v="Binders"/>
    <x v="1373"/>
    <n v="34.248000000000005"/>
    <n v="3"/>
    <n v="0.2"/>
    <n v="11.558699999999998"/>
    <s v="Dec"/>
    <x v="5"/>
    <n v="1"/>
  </r>
  <r>
    <n v="6172"/>
    <s v="CA-2013-141523"/>
    <x v="0"/>
    <d v="2013-12-20T00:00:00"/>
    <d v="2013-12-25T00:00:00"/>
    <x v="0"/>
    <s v="MH-17440"/>
    <x v="775"/>
    <x v="1"/>
    <s v="United States"/>
    <s v="New York City"/>
    <x v="15"/>
    <n v="10035"/>
    <x v="3"/>
    <s v="OFF-AR-10001545"/>
    <x v="1"/>
    <s v="Art"/>
    <x v="812"/>
    <n v="3.52"/>
    <n v="2"/>
    <n v="0"/>
    <n v="1.0207999999999999"/>
    <s v="Dec"/>
    <x v="5"/>
    <n v="0"/>
  </r>
  <r>
    <n v="6173"/>
    <s v="US-2011-106299"/>
    <x v="2"/>
    <d v="2011-08-02T00:00:00"/>
    <d v="2011-08-08T00:00:00"/>
    <x v="1"/>
    <s v="NZ-18565"/>
    <x v="125"/>
    <x v="2"/>
    <s v="United States"/>
    <s v="Springfield"/>
    <x v="25"/>
    <n v="65807"/>
    <x v="2"/>
    <s v="OFF-BI-10001758"/>
    <x v="1"/>
    <s v="Binders"/>
    <x v="935"/>
    <n v="26.7"/>
    <n v="5"/>
    <n v="0"/>
    <n v="12.548999999999999"/>
    <s v="Aug"/>
    <x v="9"/>
    <n v="1"/>
  </r>
  <r>
    <n v="6174"/>
    <s v="US-2011-106299"/>
    <x v="2"/>
    <d v="2011-08-02T00:00:00"/>
    <d v="2011-08-08T00:00:00"/>
    <x v="1"/>
    <s v="NZ-18565"/>
    <x v="125"/>
    <x v="2"/>
    <s v="United States"/>
    <s v="Springfield"/>
    <x v="25"/>
    <n v="65807"/>
    <x v="2"/>
    <s v="TEC-AC-10003237"/>
    <x v="2"/>
    <s v="Accessories"/>
    <x v="1631"/>
    <n v="21.2"/>
    <n v="2"/>
    <n v="0"/>
    <n v="9.1160000000000014"/>
    <s v="Aug"/>
    <x v="9"/>
    <n v="0"/>
  </r>
  <r>
    <n v="6175"/>
    <s v="US-2011-106299"/>
    <x v="2"/>
    <d v="2011-08-02T00:00:00"/>
    <d v="2011-08-08T00:00:00"/>
    <x v="1"/>
    <s v="NZ-18565"/>
    <x v="125"/>
    <x v="2"/>
    <s v="United States"/>
    <s v="Springfield"/>
    <x v="25"/>
    <n v="65807"/>
    <x v="2"/>
    <s v="OFF-ST-10002011"/>
    <x v="1"/>
    <s v="Storage"/>
    <x v="1055"/>
    <n v="838.38"/>
    <n v="2"/>
    <n v="0"/>
    <n v="226.36260000000004"/>
    <s v="Aug"/>
    <x v="9"/>
    <n v="0"/>
  </r>
  <r>
    <n v="6176"/>
    <s v="CA-2012-158421"/>
    <x v="1"/>
    <d v="2012-09-21T00:00:00"/>
    <d v="2012-09-26T00:00:00"/>
    <x v="1"/>
    <s v="GB-14575"/>
    <x v="673"/>
    <x v="0"/>
    <s v="United States"/>
    <s v="Columbia"/>
    <x v="20"/>
    <n v="29203"/>
    <x v="0"/>
    <s v="FUR-CH-10000309"/>
    <x v="0"/>
    <s v="Chairs"/>
    <x v="765"/>
    <n v="1690.04"/>
    <n v="4"/>
    <n v="0"/>
    <n v="422.51"/>
    <s v="Sep"/>
    <x v="11"/>
    <n v="1"/>
  </r>
  <r>
    <n v="6177"/>
    <s v="CA-2012-158421"/>
    <x v="1"/>
    <d v="2012-09-21T00:00:00"/>
    <d v="2012-09-26T00:00:00"/>
    <x v="1"/>
    <s v="GB-14575"/>
    <x v="673"/>
    <x v="0"/>
    <s v="United States"/>
    <s v="Columbia"/>
    <x v="20"/>
    <n v="29203"/>
    <x v="0"/>
    <s v="OFF-ST-10002444"/>
    <x v="1"/>
    <s v="Storage"/>
    <x v="571"/>
    <n v="85.96"/>
    <n v="7"/>
    <n v="0"/>
    <n v="24.068799999999996"/>
    <s v="Sep"/>
    <x v="11"/>
    <n v="0"/>
  </r>
  <r>
    <n v="6178"/>
    <s v="CA-2012-158421"/>
    <x v="1"/>
    <d v="2012-09-21T00:00:00"/>
    <d v="2012-09-26T00:00:00"/>
    <x v="1"/>
    <s v="GB-14575"/>
    <x v="673"/>
    <x v="0"/>
    <s v="United States"/>
    <s v="Columbia"/>
    <x v="20"/>
    <n v="29203"/>
    <x v="0"/>
    <s v="OFF-EN-10001453"/>
    <x v="1"/>
    <s v="Envelopes"/>
    <x v="1676"/>
    <n v="121.96"/>
    <n v="2"/>
    <n v="0"/>
    <n v="57.32119999999999"/>
    <s v="Sep"/>
    <x v="11"/>
    <n v="0"/>
  </r>
  <r>
    <n v="6179"/>
    <s v="CA-2012-158421"/>
    <x v="1"/>
    <d v="2012-09-21T00:00:00"/>
    <d v="2012-09-26T00:00:00"/>
    <x v="1"/>
    <s v="GB-14575"/>
    <x v="673"/>
    <x v="0"/>
    <s v="United States"/>
    <s v="Columbia"/>
    <x v="20"/>
    <n v="29203"/>
    <x v="0"/>
    <s v="OFF-PA-10001801"/>
    <x v="1"/>
    <s v="Paper"/>
    <x v="1757"/>
    <n v="23.92"/>
    <n v="4"/>
    <n v="0"/>
    <n v="11.720800000000001"/>
    <s v="Sep"/>
    <x v="11"/>
    <n v="0"/>
  </r>
  <r>
    <n v="6180"/>
    <s v="CA-2012-158421"/>
    <x v="1"/>
    <d v="2012-09-21T00:00:00"/>
    <d v="2012-09-26T00:00:00"/>
    <x v="1"/>
    <s v="GB-14575"/>
    <x v="673"/>
    <x v="0"/>
    <s v="United States"/>
    <s v="Columbia"/>
    <x v="20"/>
    <n v="29203"/>
    <x v="0"/>
    <s v="OFF-ST-10000563"/>
    <x v="1"/>
    <s v="Storage"/>
    <x v="894"/>
    <n v="63.96"/>
    <n v="2"/>
    <n v="0"/>
    <n v="6.3960000000000008"/>
    <s v="Sep"/>
    <x v="11"/>
    <n v="0"/>
  </r>
  <r>
    <n v="6181"/>
    <s v="CA-2012-158421"/>
    <x v="1"/>
    <d v="2012-09-21T00:00:00"/>
    <d v="2012-09-26T00:00:00"/>
    <x v="1"/>
    <s v="GB-14575"/>
    <x v="673"/>
    <x v="0"/>
    <s v="United States"/>
    <s v="Columbia"/>
    <x v="20"/>
    <n v="29203"/>
    <x v="0"/>
    <s v="TEC-PH-10000369"/>
    <x v="2"/>
    <s v="Phones"/>
    <x v="1346"/>
    <n v="629.94999999999993"/>
    <n v="5"/>
    <n v="0"/>
    <n v="176.38600000000002"/>
    <s v="Sep"/>
    <x v="11"/>
    <n v="0"/>
  </r>
  <r>
    <n v="6182"/>
    <s v="CA-2012-158421"/>
    <x v="1"/>
    <d v="2012-09-21T00:00:00"/>
    <d v="2012-09-26T00:00:00"/>
    <x v="1"/>
    <s v="GB-14575"/>
    <x v="673"/>
    <x v="0"/>
    <s v="United States"/>
    <s v="Columbia"/>
    <x v="20"/>
    <n v="29203"/>
    <x v="0"/>
    <s v="TEC-PH-10002538"/>
    <x v="2"/>
    <s v="Phones"/>
    <x v="524"/>
    <n v="113.72999999999999"/>
    <n v="3"/>
    <n v="0"/>
    <n v="32.981699999999989"/>
    <s v="Sep"/>
    <x v="11"/>
    <n v="0"/>
  </r>
  <r>
    <n v="6183"/>
    <s v="CA-2012-158421"/>
    <x v="1"/>
    <d v="2012-09-21T00:00:00"/>
    <d v="2012-09-26T00:00:00"/>
    <x v="1"/>
    <s v="GB-14575"/>
    <x v="673"/>
    <x v="0"/>
    <s v="United States"/>
    <s v="Columbia"/>
    <x v="20"/>
    <n v="29203"/>
    <x v="0"/>
    <s v="OFF-BI-10000050"/>
    <x v="1"/>
    <s v="Binders"/>
    <x v="343"/>
    <n v="14.6"/>
    <n v="2"/>
    <n v="0"/>
    <n v="6.8619999999999992"/>
    <s v="Sep"/>
    <x v="11"/>
    <n v="0"/>
  </r>
  <r>
    <n v="6184"/>
    <s v="CA-2012-158421"/>
    <x v="1"/>
    <d v="2012-09-21T00:00:00"/>
    <d v="2012-09-26T00:00:00"/>
    <x v="1"/>
    <s v="GB-14575"/>
    <x v="673"/>
    <x v="0"/>
    <s v="United States"/>
    <s v="Columbia"/>
    <x v="20"/>
    <n v="29203"/>
    <x v="0"/>
    <s v="OFF-ST-10004186"/>
    <x v="1"/>
    <s v="Storage"/>
    <x v="16"/>
    <n v="887.84"/>
    <n v="8"/>
    <n v="0"/>
    <n v="17.756799999999998"/>
    <s v="Sep"/>
    <x v="11"/>
    <n v="0"/>
  </r>
  <r>
    <n v="6185"/>
    <s v="CA-2013-143609"/>
    <x v="0"/>
    <d v="2013-12-12T00:00:00"/>
    <d v="2013-12-14T00:00:00"/>
    <x v="2"/>
    <s v="DB-13270"/>
    <x v="489"/>
    <x v="2"/>
    <s v="United States"/>
    <s v="Portland"/>
    <x v="21"/>
    <n v="97206"/>
    <x v="1"/>
    <s v="FUR-CH-10004218"/>
    <x v="0"/>
    <s v="Chairs"/>
    <x v="38"/>
    <n v="403.92"/>
    <n v="5"/>
    <n v="0.2"/>
    <n v="25.245000000000019"/>
    <s v="Dec"/>
    <x v="5"/>
    <n v="1"/>
  </r>
  <r>
    <n v="6186"/>
    <s v="CA-2012-138331"/>
    <x v="1"/>
    <d v="2012-08-07T00:00:00"/>
    <d v="2012-08-12T00:00:00"/>
    <x v="1"/>
    <s v="JK-15625"/>
    <x v="600"/>
    <x v="0"/>
    <s v="United States"/>
    <s v="Philadelphia"/>
    <x v="9"/>
    <n v="19120"/>
    <x v="3"/>
    <s v="OFF-AR-10002952"/>
    <x v="1"/>
    <s v="Art"/>
    <x v="806"/>
    <n v="106.8"/>
    <n v="10"/>
    <n v="0.2"/>
    <n v="10.679999999999996"/>
    <s v="Aug"/>
    <x v="37"/>
    <n v="1"/>
  </r>
  <r>
    <n v="6187"/>
    <s v="CA-2012-138954"/>
    <x v="1"/>
    <d v="2012-11-15T00:00:00"/>
    <d v="2012-11-17T00:00:00"/>
    <x v="2"/>
    <s v="MH-17785"/>
    <x v="186"/>
    <x v="1"/>
    <s v="United States"/>
    <s v="New York City"/>
    <x v="15"/>
    <n v="10035"/>
    <x v="3"/>
    <s v="OFF-ST-10003058"/>
    <x v="1"/>
    <s v="Storage"/>
    <x v="388"/>
    <n v="70.949999999999989"/>
    <n v="3"/>
    <n v="0"/>
    <n v="20.575499999999998"/>
    <s v="Nov"/>
    <x v="6"/>
    <n v="1"/>
  </r>
  <r>
    <n v="6188"/>
    <s v="CA-2012-138954"/>
    <x v="1"/>
    <d v="2012-11-15T00:00:00"/>
    <d v="2012-11-17T00:00:00"/>
    <x v="2"/>
    <s v="MH-17785"/>
    <x v="186"/>
    <x v="1"/>
    <s v="United States"/>
    <s v="New York City"/>
    <x v="15"/>
    <n v="10035"/>
    <x v="3"/>
    <s v="OFF-BI-10003963"/>
    <x v="1"/>
    <s v="Binders"/>
    <x v="1320"/>
    <n v="34.944000000000003"/>
    <n v="6"/>
    <n v="0.2"/>
    <n v="11.793599999999998"/>
    <s v="Nov"/>
    <x v="6"/>
    <n v="0"/>
  </r>
  <r>
    <n v="6189"/>
    <s v="CA-2012-138954"/>
    <x v="1"/>
    <d v="2012-11-15T00:00:00"/>
    <d v="2012-11-17T00:00:00"/>
    <x v="2"/>
    <s v="MH-17785"/>
    <x v="186"/>
    <x v="1"/>
    <s v="United States"/>
    <s v="New York City"/>
    <x v="15"/>
    <n v="10035"/>
    <x v="3"/>
    <s v="OFF-AR-10001955"/>
    <x v="1"/>
    <s v="Art"/>
    <x v="1021"/>
    <n v="119.03999999999999"/>
    <n v="6"/>
    <n v="0"/>
    <n v="35.711999999999989"/>
    <s v="Nov"/>
    <x v="6"/>
    <n v="0"/>
  </r>
  <r>
    <n v="6190"/>
    <s v="CA-2014-157903"/>
    <x v="3"/>
    <d v="2014-04-05T00:00:00"/>
    <d v="2014-04-09T00:00:00"/>
    <x v="1"/>
    <s v="AM-10705"/>
    <x v="562"/>
    <x v="0"/>
    <s v="United States"/>
    <s v="Des Plaines"/>
    <x v="10"/>
    <n v="60016"/>
    <x v="2"/>
    <s v="TEC-PH-10004345"/>
    <x v="2"/>
    <s v="Phones"/>
    <x v="1167"/>
    <n v="383.84000000000003"/>
    <n v="4"/>
    <n v="0.2"/>
    <n v="47.97999999999999"/>
    <s v="Apr"/>
    <x v="4"/>
    <n v="1"/>
  </r>
  <r>
    <n v="6191"/>
    <s v="CA-2013-157259"/>
    <x v="0"/>
    <d v="2013-12-25T00:00:00"/>
    <d v="2013-12-29T00:00:00"/>
    <x v="1"/>
    <s v="JM-15535"/>
    <x v="341"/>
    <x v="0"/>
    <s v="United States"/>
    <s v="New York City"/>
    <x v="15"/>
    <n v="10035"/>
    <x v="3"/>
    <s v="FUR-FU-10003192"/>
    <x v="0"/>
    <s v="Furnishings"/>
    <x v="1720"/>
    <n v="799.56000000000006"/>
    <n v="9"/>
    <n v="0"/>
    <n v="207.88559999999998"/>
    <s v="Dec"/>
    <x v="5"/>
    <n v="1"/>
  </r>
  <r>
    <n v="6192"/>
    <s v="CA-2014-107986"/>
    <x v="3"/>
    <d v="2014-12-14T00:00:00"/>
    <d v="2014-12-14T00:00:00"/>
    <x v="3"/>
    <s v="MW-18220"/>
    <x v="596"/>
    <x v="0"/>
    <s v="United States"/>
    <s v="Seattle"/>
    <x v="4"/>
    <n v="98103"/>
    <x v="1"/>
    <s v="OFF-ST-10001325"/>
    <x v="1"/>
    <s v="Storage"/>
    <x v="466"/>
    <n v="31.44"/>
    <n v="3"/>
    <n v="0"/>
    <n v="8.4888000000000012"/>
    <s v="Dec"/>
    <x v="22"/>
    <n v="1"/>
  </r>
  <r>
    <n v="6193"/>
    <s v="CA-2014-104927"/>
    <x v="3"/>
    <d v="2014-12-23T00:00:00"/>
    <d v="2014-12-27T00:00:00"/>
    <x v="1"/>
    <s v="AG-10330"/>
    <x v="743"/>
    <x v="0"/>
    <s v="United States"/>
    <s v="Houston"/>
    <x v="5"/>
    <n v="77095"/>
    <x v="2"/>
    <s v="OFF-PA-10000019"/>
    <x v="1"/>
    <s v="Paper"/>
    <x v="704"/>
    <n v="25.920000000000005"/>
    <n v="5"/>
    <n v="0.2"/>
    <n v="9.0719999999999992"/>
    <s v="Dec"/>
    <x v="22"/>
    <n v="1"/>
  </r>
  <r>
    <n v="6194"/>
    <s v="CA-2014-104927"/>
    <x v="3"/>
    <d v="2014-12-23T00:00:00"/>
    <d v="2014-12-27T00:00:00"/>
    <x v="1"/>
    <s v="AG-10330"/>
    <x v="743"/>
    <x v="0"/>
    <s v="United States"/>
    <s v="Houston"/>
    <x v="5"/>
    <n v="77095"/>
    <x v="2"/>
    <s v="OFF-BI-10003429"/>
    <x v="1"/>
    <s v="Binders"/>
    <x v="844"/>
    <n v="6.3299999999999992"/>
    <n v="5"/>
    <n v="0.8"/>
    <n v="-9.8114999999999988"/>
    <s v="Dec"/>
    <x v="22"/>
    <n v="0"/>
  </r>
  <r>
    <n v="6195"/>
    <s v="CA-2014-104927"/>
    <x v="3"/>
    <d v="2014-12-23T00:00:00"/>
    <d v="2014-12-27T00:00:00"/>
    <x v="1"/>
    <s v="AG-10330"/>
    <x v="743"/>
    <x v="0"/>
    <s v="United States"/>
    <s v="Houston"/>
    <x v="5"/>
    <n v="77095"/>
    <x v="2"/>
    <s v="OFF-PA-10000176"/>
    <x v="1"/>
    <s v="Paper"/>
    <x v="634"/>
    <n v="75.88"/>
    <n v="5"/>
    <n v="0.2"/>
    <n v="26.557999999999993"/>
    <s v="Dec"/>
    <x v="22"/>
    <n v="0"/>
  </r>
  <r>
    <n v="6196"/>
    <s v="CA-2014-113453"/>
    <x v="3"/>
    <d v="2014-10-22T00:00:00"/>
    <d v="2014-10-29T00:00:00"/>
    <x v="1"/>
    <s v="CM-12160"/>
    <x v="380"/>
    <x v="0"/>
    <s v="United States"/>
    <s v="Philadelphia"/>
    <x v="9"/>
    <n v="19143"/>
    <x v="3"/>
    <s v="TEC-PH-10004165"/>
    <x v="2"/>
    <s v="Phones"/>
    <x v="886"/>
    <n v="329.988"/>
    <n v="2"/>
    <n v="0.4"/>
    <n v="-76.997200000000021"/>
    <s v="Oct"/>
    <x v="13"/>
    <n v="1"/>
  </r>
  <r>
    <n v="6197"/>
    <s v="CA-2014-113453"/>
    <x v="3"/>
    <d v="2014-10-22T00:00:00"/>
    <d v="2014-10-29T00:00:00"/>
    <x v="1"/>
    <s v="CM-12160"/>
    <x v="380"/>
    <x v="0"/>
    <s v="United States"/>
    <s v="Philadelphia"/>
    <x v="9"/>
    <n v="19143"/>
    <x v="3"/>
    <s v="OFF-ST-10000352"/>
    <x v="1"/>
    <s v="Storage"/>
    <x v="1049"/>
    <n v="71.376000000000005"/>
    <n v="3"/>
    <n v="0.2"/>
    <n v="-4.460999999999995"/>
    <s v="Oct"/>
    <x v="13"/>
    <n v="0"/>
  </r>
  <r>
    <n v="6198"/>
    <s v="CA-2012-149909"/>
    <x v="1"/>
    <d v="2012-11-13T00:00:00"/>
    <d v="2012-11-17T00:00:00"/>
    <x v="1"/>
    <s v="RA-19915"/>
    <x v="154"/>
    <x v="0"/>
    <s v="United States"/>
    <s v="Columbus"/>
    <x v="14"/>
    <n v="47201"/>
    <x v="2"/>
    <s v="OFF-PA-10000726"/>
    <x v="1"/>
    <s v="Paper"/>
    <x v="1322"/>
    <n v="63.769999999999996"/>
    <n v="7"/>
    <n v="0"/>
    <n v="28.696499999999993"/>
    <s v="Nov"/>
    <x v="6"/>
    <n v="1"/>
  </r>
  <r>
    <n v="6199"/>
    <s v="CA-2012-149909"/>
    <x v="1"/>
    <d v="2012-11-13T00:00:00"/>
    <d v="2012-11-17T00:00:00"/>
    <x v="1"/>
    <s v="RA-19915"/>
    <x v="154"/>
    <x v="0"/>
    <s v="United States"/>
    <s v="Columbus"/>
    <x v="14"/>
    <n v="47201"/>
    <x v="2"/>
    <s v="TEC-PH-10001536"/>
    <x v="2"/>
    <s v="Phones"/>
    <x v="1234"/>
    <n v="50.97"/>
    <n v="3"/>
    <n v="0"/>
    <n v="13.252199999999997"/>
    <s v="Nov"/>
    <x v="6"/>
    <n v="0"/>
  </r>
  <r>
    <n v="6200"/>
    <s v="CA-2012-149909"/>
    <x v="1"/>
    <d v="2012-11-13T00:00:00"/>
    <d v="2012-11-17T00:00:00"/>
    <x v="1"/>
    <s v="RA-19915"/>
    <x v="154"/>
    <x v="0"/>
    <s v="United States"/>
    <s v="Columbus"/>
    <x v="14"/>
    <n v="47201"/>
    <x v="2"/>
    <s v="OFF-PA-10001790"/>
    <x v="1"/>
    <s v="Paper"/>
    <x v="687"/>
    <n v="96.08"/>
    <n v="2"/>
    <n v="0"/>
    <n v="46.118399999999994"/>
    <s v="Nov"/>
    <x v="6"/>
    <n v="0"/>
  </r>
  <r>
    <n v="6201"/>
    <s v="CA-2012-146675"/>
    <x v="1"/>
    <d v="2012-04-16T00:00:00"/>
    <d v="2012-04-20T00:00:00"/>
    <x v="1"/>
    <s v="SB-20185"/>
    <x v="766"/>
    <x v="0"/>
    <s v="United States"/>
    <s v="Evanston"/>
    <x v="10"/>
    <n v="60201"/>
    <x v="2"/>
    <s v="TEC-CO-10001766"/>
    <x v="2"/>
    <s v="Copiers"/>
    <x v="1058"/>
    <n v="1439.9680000000001"/>
    <n v="4"/>
    <n v="0.2"/>
    <n v="485.98919999999993"/>
    <s v="Apr"/>
    <x v="19"/>
    <n v="1"/>
  </r>
  <r>
    <n v="6202"/>
    <s v="CA-2012-146675"/>
    <x v="1"/>
    <d v="2012-04-16T00:00:00"/>
    <d v="2012-04-20T00:00:00"/>
    <x v="1"/>
    <s v="SB-20185"/>
    <x v="766"/>
    <x v="0"/>
    <s v="United States"/>
    <s v="Evanston"/>
    <x v="10"/>
    <n v="60201"/>
    <x v="2"/>
    <s v="TEC-AC-10004396"/>
    <x v="2"/>
    <s v="Accessories"/>
    <x v="1679"/>
    <n v="43.56"/>
    <n v="3"/>
    <n v="0.2"/>
    <n v="-4.9004999999999974"/>
    <s v="Apr"/>
    <x v="19"/>
    <n v="0"/>
  </r>
  <r>
    <n v="6203"/>
    <s v="CA-2013-118332"/>
    <x v="0"/>
    <d v="2013-12-17T00:00:00"/>
    <d v="2013-12-24T00:00:00"/>
    <x v="1"/>
    <s v="PK-19075"/>
    <x v="7"/>
    <x v="0"/>
    <s v="United States"/>
    <s v="Apple Valley"/>
    <x v="1"/>
    <n v="92307"/>
    <x v="1"/>
    <s v="FUR-CH-10001708"/>
    <x v="0"/>
    <s v="Chairs"/>
    <x v="884"/>
    <n v="563.91999999999996"/>
    <n v="5"/>
    <n v="0.2"/>
    <n v="7.0489999999999498"/>
    <s v="Dec"/>
    <x v="5"/>
    <n v="1"/>
  </r>
  <r>
    <n v="6204"/>
    <s v="CA-2013-133669"/>
    <x v="0"/>
    <d v="2013-10-22T00:00:00"/>
    <d v="2013-10-28T00:00:00"/>
    <x v="1"/>
    <s v="SV-20935"/>
    <x v="603"/>
    <x v="0"/>
    <s v="United States"/>
    <s v="Columbus"/>
    <x v="24"/>
    <n v="43229"/>
    <x v="3"/>
    <s v="TEC-PH-10001305"/>
    <x v="2"/>
    <s v="Phones"/>
    <x v="1671"/>
    <n v="235.15199999999999"/>
    <n v="8"/>
    <n v="0.4"/>
    <n v="-47.030399999999986"/>
    <s v="Oct"/>
    <x v="32"/>
    <n v="1"/>
  </r>
  <r>
    <n v="6205"/>
    <s v="CA-2014-145660"/>
    <x v="3"/>
    <d v="2014-12-02T00:00:00"/>
    <d v="2014-12-04T00:00:00"/>
    <x v="2"/>
    <s v="MG-17650"/>
    <x v="377"/>
    <x v="2"/>
    <s v="United States"/>
    <s v="Marion"/>
    <x v="24"/>
    <n v="43302"/>
    <x v="3"/>
    <s v="FUR-FU-10002885"/>
    <x v="0"/>
    <s v="Furnishings"/>
    <x v="755"/>
    <n v="7.7120000000000006"/>
    <n v="2"/>
    <n v="0.2"/>
    <n v="1.7352000000000005"/>
    <s v="Dec"/>
    <x v="22"/>
    <n v="1"/>
  </r>
  <r>
    <n v="6206"/>
    <s v="CA-2013-133697"/>
    <x v="0"/>
    <d v="2013-10-21T00:00:00"/>
    <d v="2013-10-25T00:00:00"/>
    <x v="0"/>
    <s v="CM-12445"/>
    <x v="320"/>
    <x v="0"/>
    <s v="United States"/>
    <s v="Houston"/>
    <x v="5"/>
    <n v="77095"/>
    <x v="2"/>
    <s v="OFF-PA-10000726"/>
    <x v="1"/>
    <s v="Paper"/>
    <x v="1322"/>
    <n v="51.016000000000005"/>
    <n v="7"/>
    <n v="0.2"/>
    <n v="15.942499999999992"/>
    <s v="Oct"/>
    <x v="32"/>
    <n v="1"/>
  </r>
  <r>
    <n v="6207"/>
    <s v="CA-2013-133697"/>
    <x v="0"/>
    <d v="2013-10-21T00:00:00"/>
    <d v="2013-10-25T00:00:00"/>
    <x v="0"/>
    <s v="CM-12445"/>
    <x v="320"/>
    <x v="0"/>
    <s v="United States"/>
    <s v="Houston"/>
    <x v="5"/>
    <n v="77095"/>
    <x v="2"/>
    <s v="OFF-FA-10003112"/>
    <x v="1"/>
    <s v="Fasteners"/>
    <x v="33"/>
    <n v="25.248000000000001"/>
    <n v="4"/>
    <n v="0.2"/>
    <n v="7.8899999999999979"/>
    <s v="Oct"/>
    <x v="32"/>
    <n v="0"/>
  </r>
  <r>
    <n v="6208"/>
    <s v="CA-2013-133697"/>
    <x v="0"/>
    <d v="2013-10-21T00:00:00"/>
    <d v="2013-10-25T00:00:00"/>
    <x v="0"/>
    <s v="CM-12445"/>
    <x v="320"/>
    <x v="0"/>
    <s v="United States"/>
    <s v="Houston"/>
    <x v="5"/>
    <n v="77095"/>
    <x v="2"/>
    <s v="FUR-CH-10002372"/>
    <x v="0"/>
    <s v="Chairs"/>
    <x v="390"/>
    <n v="56.686"/>
    <n v="1"/>
    <n v="0.3"/>
    <n v="-14.576399999999996"/>
    <s v="Oct"/>
    <x v="32"/>
    <n v="0"/>
  </r>
  <r>
    <n v="6209"/>
    <s v="CA-2014-148138"/>
    <x v="3"/>
    <d v="2014-09-30T00:00:00"/>
    <d v="2014-10-04T00:00:00"/>
    <x v="1"/>
    <s v="ME-18010"/>
    <x v="545"/>
    <x v="1"/>
    <s v="United States"/>
    <s v="Marion"/>
    <x v="24"/>
    <n v="43302"/>
    <x v="3"/>
    <s v="OFF-ST-10000563"/>
    <x v="1"/>
    <s v="Storage"/>
    <x v="894"/>
    <n v="51.168000000000006"/>
    <n v="2"/>
    <n v="0.2"/>
    <n v="-6.3960000000000008"/>
    <s v="Sep"/>
    <x v="15"/>
    <n v="1"/>
  </r>
  <r>
    <n v="6210"/>
    <s v="CA-2014-119809"/>
    <x v="3"/>
    <d v="2014-08-19T00:00:00"/>
    <d v="2014-08-26T00:00:00"/>
    <x v="1"/>
    <s v="YS-21880"/>
    <x v="453"/>
    <x v="1"/>
    <s v="United States"/>
    <s v="Seattle"/>
    <x v="4"/>
    <n v="98103"/>
    <x v="1"/>
    <s v="OFF-BI-10003925"/>
    <x v="1"/>
    <s v="Binders"/>
    <x v="751"/>
    <n v="2793.5280000000002"/>
    <n v="9"/>
    <n v="0.2"/>
    <n v="942.81569999999988"/>
    <s v="Aug"/>
    <x v="43"/>
    <n v="1"/>
  </r>
  <r>
    <n v="6211"/>
    <s v="CA-2014-119809"/>
    <x v="3"/>
    <d v="2014-08-19T00:00:00"/>
    <d v="2014-08-26T00:00:00"/>
    <x v="1"/>
    <s v="YS-21880"/>
    <x v="453"/>
    <x v="1"/>
    <s v="United States"/>
    <s v="Seattle"/>
    <x v="4"/>
    <n v="98103"/>
    <x v="1"/>
    <s v="OFF-ST-10003306"/>
    <x v="1"/>
    <s v="Storage"/>
    <x v="380"/>
    <n v="1000.0200000000001"/>
    <n v="7"/>
    <n v="0"/>
    <n v="290.00579999999991"/>
    <s v="Aug"/>
    <x v="43"/>
    <n v="0"/>
  </r>
  <r>
    <n v="6212"/>
    <s v="CA-2014-119809"/>
    <x v="3"/>
    <d v="2014-08-19T00:00:00"/>
    <d v="2014-08-26T00:00:00"/>
    <x v="1"/>
    <s v="YS-21880"/>
    <x v="453"/>
    <x v="1"/>
    <s v="United States"/>
    <s v="Seattle"/>
    <x v="4"/>
    <n v="98103"/>
    <x v="1"/>
    <s v="FUR-FU-10001475"/>
    <x v="0"/>
    <s v="Furnishings"/>
    <x v="499"/>
    <n v="65.94"/>
    <n v="3"/>
    <n v="0"/>
    <n v="22.419600000000003"/>
    <s v="Aug"/>
    <x v="43"/>
    <n v="0"/>
  </r>
  <r>
    <n v="6213"/>
    <s v="CA-2014-149944"/>
    <x v="3"/>
    <d v="2014-11-13T00:00:00"/>
    <d v="2014-11-17T00:00:00"/>
    <x v="0"/>
    <s v="MB-17305"/>
    <x v="93"/>
    <x v="0"/>
    <s v="United States"/>
    <s v="Longview"/>
    <x v="4"/>
    <n v="98632"/>
    <x v="1"/>
    <s v="OFF-FA-10003495"/>
    <x v="1"/>
    <s v="Fasteners"/>
    <x v="33"/>
    <n v="18.240000000000002"/>
    <n v="3"/>
    <n v="0"/>
    <n v="9.120000000000001"/>
    <s v="Nov"/>
    <x v="23"/>
    <n v="1"/>
  </r>
  <r>
    <n v="6214"/>
    <s v="CA-2014-149944"/>
    <x v="3"/>
    <d v="2014-11-13T00:00:00"/>
    <d v="2014-11-17T00:00:00"/>
    <x v="0"/>
    <s v="MB-17305"/>
    <x v="93"/>
    <x v="0"/>
    <s v="United States"/>
    <s v="Longview"/>
    <x v="4"/>
    <n v="98632"/>
    <x v="1"/>
    <s v="OFF-AP-10004708"/>
    <x v="1"/>
    <s v="Appliances"/>
    <x v="508"/>
    <n v="76.12"/>
    <n v="2"/>
    <n v="0"/>
    <n v="22.074799999999996"/>
    <s v="Nov"/>
    <x v="23"/>
    <n v="0"/>
  </r>
  <r>
    <n v="6215"/>
    <s v="CA-2011-128538"/>
    <x v="2"/>
    <d v="2011-10-11T00:00:00"/>
    <d v="2011-10-15T00:00:00"/>
    <x v="1"/>
    <s v="AS-10240"/>
    <x v="238"/>
    <x v="0"/>
    <s v="United States"/>
    <s v="Redondo Beach"/>
    <x v="1"/>
    <n v="90278"/>
    <x v="1"/>
    <s v="OFF-EN-10001219"/>
    <x v="1"/>
    <s v="Envelopes"/>
    <x v="583"/>
    <n v="7.64"/>
    <n v="1"/>
    <n v="0"/>
    <n v="3.7435999999999998"/>
    <s v="Oct"/>
    <x v="18"/>
    <n v="1"/>
  </r>
  <r>
    <n v="6216"/>
    <s v="CA-2012-161711"/>
    <x v="1"/>
    <d v="2012-11-28T00:00:00"/>
    <d v="2012-12-03T00:00:00"/>
    <x v="1"/>
    <s v="MC-17425"/>
    <x v="466"/>
    <x v="1"/>
    <s v="United States"/>
    <s v="New York City"/>
    <x v="15"/>
    <n v="10035"/>
    <x v="3"/>
    <s v="FUR-FU-10000087"/>
    <x v="0"/>
    <s v="Furnishings"/>
    <x v="204"/>
    <n v="68.16"/>
    <n v="3"/>
    <n v="0"/>
    <n v="27.945600000000002"/>
    <s v="Nov"/>
    <x v="6"/>
    <n v="1"/>
  </r>
  <r>
    <n v="6217"/>
    <s v="CA-2012-161711"/>
    <x v="1"/>
    <d v="2012-11-28T00:00:00"/>
    <d v="2012-12-03T00:00:00"/>
    <x v="1"/>
    <s v="MC-17425"/>
    <x v="466"/>
    <x v="1"/>
    <s v="United States"/>
    <s v="New York City"/>
    <x v="15"/>
    <n v="10035"/>
    <x v="3"/>
    <s v="OFF-EN-10001539"/>
    <x v="1"/>
    <s v="Envelopes"/>
    <x v="33"/>
    <n v="62.24"/>
    <n v="8"/>
    <n v="0"/>
    <n v="29.252800000000001"/>
    <s v="Nov"/>
    <x v="6"/>
    <n v="0"/>
  </r>
  <r>
    <n v="6218"/>
    <s v="US-2012-129553"/>
    <x v="1"/>
    <d v="2012-07-27T00:00:00"/>
    <d v="2012-08-02T00:00:00"/>
    <x v="1"/>
    <s v="PG-18820"/>
    <x v="310"/>
    <x v="0"/>
    <s v="United States"/>
    <s v="Louisville"/>
    <x v="0"/>
    <n v="40214"/>
    <x v="0"/>
    <s v="TEC-PH-10004897"/>
    <x v="2"/>
    <s v="Phones"/>
    <x v="1115"/>
    <n v="29.97"/>
    <n v="3"/>
    <n v="0"/>
    <n v="0.29969999999999963"/>
    <s v="Jul"/>
    <x v="38"/>
    <n v="1"/>
  </r>
  <r>
    <n v="6219"/>
    <s v="CA-2013-160220"/>
    <x v="0"/>
    <d v="2013-10-21T00:00:00"/>
    <d v="2013-10-27T00:00:00"/>
    <x v="1"/>
    <s v="JS-16030"/>
    <x v="559"/>
    <x v="0"/>
    <s v="United States"/>
    <s v="Trenton"/>
    <x v="12"/>
    <n v="48183"/>
    <x v="2"/>
    <s v="TEC-PH-10001300"/>
    <x v="2"/>
    <s v="Phones"/>
    <x v="1002"/>
    <n v="125.69999999999999"/>
    <n v="6"/>
    <n v="0"/>
    <n v="35.195999999999998"/>
    <s v="Oct"/>
    <x v="32"/>
    <n v="1"/>
  </r>
  <r>
    <n v="6220"/>
    <s v="CA-2013-160220"/>
    <x v="0"/>
    <d v="2013-10-21T00:00:00"/>
    <d v="2013-10-27T00:00:00"/>
    <x v="1"/>
    <s v="JS-16030"/>
    <x v="559"/>
    <x v="0"/>
    <s v="United States"/>
    <s v="Trenton"/>
    <x v="12"/>
    <n v="48183"/>
    <x v="2"/>
    <s v="TEC-PH-10001557"/>
    <x v="2"/>
    <s v="Phones"/>
    <x v="658"/>
    <n v="191.98"/>
    <n v="2"/>
    <n v="0"/>
    <n v="51.834599999999995"/>
    <s v="Oct"/>
    <x v="32"/>
    <n v="0"/>
  </r>
  <r>
    <n v="6221"/>
    <s v="CA-2013-160220"/>
    <x v="0"/>
    <d v="2013-10-21T00:00:00"/>
    <d v="2013-10-27T00:00:00"/>
    <x v="1"/>
    <s v="JS-16030"/>
    <x v="559"/>
    <x v="0"/>
    <s v="United States"/>
    <s v="Trenton"/>
    <x v="12"/>
    <n v="48183"/>
    <x v="2"/>
    <s v="OFF-ST-10000617"/>
    <x v="1"/>
    <s v="Storage"/>
    <x v="379"/>
    <n v="20.86"/>
    <n v="7"/>
    <n v="0"/>
    <n v="1.4601999999999977"/>
    <s v="Oct"/>
    <x v="32"/>
    <n v="0"/>
  </r>
  <r>
    <n v="6222"/>
    <s v="US-2014-157224"/>
    <x v="3"/>
    <d v="2014-09-15T00:00:00"/>
    <d v="2014-09-19T00:00:00"/>
    <x v="0"/>
    <s v="JB-16000"/>
    <x v="677"/>
    <x v="0"/>
    <s v="United States"/>
    <s v="Los Angeles"/>
    <x v="1"/>
    <n v="90045"/>
    <x v="1"/>
    <s v="OFF-LA-10000121"/>
    <x v="1"/>
    <s v="Labels"/>
    <x v="902"/>
    <n v="56.699999999999996"/>
    <n v="9"/>
    <n v="0"/>
    <n v="26.081999999999997"/>
    <s v="Sep"/>
    <x v="15"/>
    <n v="1"/>
  </r>
  <r>
    <n v="6223"/>
    <s v="CA-2014-140627"/>
    <x v="3"/>
    <d v="2014-12-24T00:00:00"/>
    <d v="2014-12-28T00:00:00"/>
    <x v="1"/>
    <s v="DK-12985"/>
    <x v="213"/>
    <x v="0"/>
    <s v="United States"/>
    <s v="Hendersonville"/>
    <x v="18"/>
    <n v="37075"/>
    <x v="0"/>
    <s v="FUR-FU-10000087"/>
    <x v="0"/>
    <s v="Furnishings"/>
    <x v="204"/>
    <n v="72.703999999999994"/>
    <n v="4"/>
    <n v="0.2"/>
    <n v="19.084800000000005"/>
    <s v="Dec"/>
    <x v="22"/>
    <n v="1"/>
  </r>
  <r>
    <n v="6224"/>
    <s v="CA-2014-140627"/>
    <x v="3"/>
    <d v="2014-12-24T00:00:00"/>
    <d v="2014-12-28T00:00:00"/>
    <x v="1"/>
    <s v="DK-12985"/>
    <x v="213"/>
    <x v="0"/>
    <s v="United States"/>
    <s v="Hendersonville"/>
    <x v="18"/>
    <n v="37075"/>
    <x v="0"/>
    <s v="OFF-AR-10000422"/>
    <x v="1"/>
    <s v="Art"/>
    <x v="892"/>
    <n v="12.263999999999999"/>
    <n v="7"/>
    <n v="0.2"/>
    <n v="1.0730999999999993"/>
    <s v="Dec"/>
    <x v="22"/>
    <n v="0"/>
  </r>
  <r>
    <n v="6225"/>
    <s v="CA-2014-140627"/>
    <x v="3"/>
    <d v="2014-12-24T00:00:00"/>
    <d v="2014-12-28T00:00:00"/>
    <x v="1"/>
    <s v="DK-12985"/>
    <x v="213"/>
    <x v="0"/>
    <s v="United States"/>
    <s v="Hendersonville"/>
    <x v="18"/>
    <n v="37075"/>
    <x v="0"/>
    <s v="OFF-ST-10004123"/>
    <x v="1"/>
    <s v="Storage"/>
    <x v="72"/>
    <n v="218.35200000000003"/>
    <n v="3"/>
    <n v="0.2"/>
    <n v="-54.588000000000008"/>
    <s v="Dec"/>
    <x v="22"/>
    <n v="0"/>
  </r>
  <r>
    <n v="6226"/>
    <s v="CA-2012-133445"/>
    <x v="1"/>
    <d v="2012-10-05T00:00:00"/>
    <d v="2012-10-09T00:00:00"/>
    <x v="1"/>
    <s v="JF-15490"/>
    <x v="223"/>
    <x v="0"/>
    <s v="United States"/>
    <s v="Portland"/>
    <x v="21"/>
    <n v="97206"/>
    <x v="1"/>
    <s v="FUR-BO-10003660"/>
    <x v="0"/>
    <s v="Bookcases"/>
    <x v="1465"/>
    <n v="66.294000000000011"/>
    <n v="1"/>
    <n v="0.7"/>
    <n v="-103.86059999999998"/>
    <s v="Oct"/>
    <x v="2"/>
    <n v="1"/>
  </r>
  <r>
    <n v="6227"/>
    <s v="CA-2012-133445"/>
    <x v="1"/>
    <d v="2012-10-05T00:00:00"/>
    <d v="2012-10-09T00:00:00"/>
    <x v="1"/>
    <s v="JF-15490"/>
    <x v="223"/>
    <x v="0"/>
    <s v="United States"/>
    <s v="Portland"/>
    <x v="21"/>
    <n v="97206"/>
    <x v="1"/>
    <s v="FUR-CH-10000422"/>
    <x v="0"/>
    <s v="Chairs"/>
    <x v="1432"/>
    <n v="291.16800000000001"/>
    <n v="4"/>
    <n v="0.2"/>
    <n v="-14.558399999999978"/>
    <s v="Oct"/>
    <x v="2"/>
    <n v="0"/>
  </r>
  <r>
    <n v="6228"/>
    <s v="CA-2011-148782"/>
    <x v="2"/>
    <d v="2011-11-02T00:00:00"/>
    <d v="2011-11-07T00:00:00"/>
    <x v="1"/>
    <s v="PO-18850"/>
    <x v="138"/>
    <x v="0"/>
    <s v="United States"/>
    <s v="Irving"/>
    <x v="5"/>
    <n v="75061"/>
    <x v="2"/>
    <s v="TEC-PH-10002923"/>
    <x v="2"/>
    <s v="Phones"/>
    <x v="680"/>
    <n v="88.77600000000001"/>
    <n v="3"/>
    <n v="0.2"/>
    <n v="7.7679000000000009"/>
    <s v="Nov"/>
    <x v="7"/>
    <n v="1"/>
  </r>
  <r>
    <n v="6229"/>
    <s v="CA-2013-148208"/>
    <x v="0"/>
    <d v="2013-01-22T00:00:00"/>
    <d v="2013-01-27T00:00:00"/>
    <x v="1"/>
    <s v="BT-11530"/>
    <x v="404"/>
    <x v="2"/>
    <s v="United States"/>
    <s v="Cleveland"/>
    <x v="24"/>
    <n v="44105"/>
    <x v="3"/>
    <s v="TEC-PH-10004093"/>
    <x v="2"/>
    <s v="Phones"/>
    <x v="40"/>
    <n v="110.376"/>
    <n v="4"/>
    <n v="0.4"/>
    <n v="-20.235600000000005"/>
    <s v="Jan"/>
    <x v="12"/>
    <n v="1"/>
  </r>
  <r>
    <n v="6230"/>
    <s v="CA-2013-148208"/>
    <x v="0"/>
    <d v="2013-01-22T00:00:00"/>
    <d v="2013-01-27T00:00:00"/>
    <x v="1"/>
    <s v="BT-11530"/>
    <x v="404"/>
    <x v="2"/>
    <s v="United States"/>
    <s v="Cleveland"/>
    <x v="24"/>
    <n v="44105"/>
    <x v="3"/>
    <s v="TEC-AC-10000171"/>
    <x v="2"/>
    <s v="Accessories"/>
    <x v="43"/>
    <n v="55.176000000000002"/>
    <n v="3"/>
    <n v="0.2"/>
    <n v="15.863099999999999"/>
    <s v="Jan"/>
    <x v="12"/>
    <n v="0"/>
  </r>
  <r>
    <n v="6231"/>
    <s v="CA-2014-127656"/>
    <x v="3"/>
    <d v="2014-07-12T00:00:00"/>
    <d v="2014-07-18T00:00:00"/>
    <x v="1"/>
    <s v="NW-18400"/>
    <x v="508"/>
    <x v="0"/>
    <s v="United States"/>
    <s v="Waterloo"/>
    <x v="23"/>
    <n v="50701"/>
    <x v="2"/>
    <s v="OFF-AR-10001166"/>
    <x v="1"/>
    <s v="Art"/>
    <x v="33"/>
    <n v="30.32"/>
    <n v="4"/>
    <n v="0"/>
    <n v="11.8248"/>
    <s v="Jul"/>
    <x v="10"/>
    <n v="1"/>
  </r>
  <r>
    <n v="6232"/>
    <s v="US-2014-142188"/>
    <x v="3"/>
    <d v="2014-09-12T00:00:00"/>
    <d v="2014-09-12T00:00:00"/>
    <x v="3"/>
    <s v="JF-15415"/>
    <x v="226"/>
    <x v="0"/>
    <s v="United States"/>
    <s v="Seattle"/>
    <x v="4"/>
    <n v="98105"/>
    <x v="1"/>
    <s v="FUR-CH-10003199"/>
    <x v="0"/>
    <s v="Chairs"/>
    <x v="631"/>
    <n v="177.56800000000001"/>
    <n v="2"/>
    <n v="0.2"/>
    <n v="8.8783999999999921"/>
    <s v="Sep"/>
    <x v="15"/>
    <n v="1"/>
  </r>
  <r>
    <n v="6233"/>
    <s v="US-2014-142188"/>
    <x v="3"/>
    <d v="2014-09-12T00:00:00"/>
    <d v="2014-09-12T00:00:00"/>
    <x v="3"/>
    <s v="JF-15415"/>
    <x v="226"/>
    <x v="0"/>
    <s v="United States"/>
    <s v="Seattle"/>
    <x v="4"/>
    <n v="98105"/>
    <x v="1"/>
    <s v="OFF-PA-10002005"/>
    <x v="1"/>
    <s v="Paper"/>
    <x v="505"/>
    <n v="19.440000000000001"/>
    <n v="3"/>
    <n v="0"/>
    <n v="9.3312000000000008"/>
    <s v="Sep"/>
    <x v="15"/>
    <n v="0"/>
  </r>
  <r>
    <n v="6234"/>
    <s v="US-2014-142188"/>
    <x v="3"/>
    <d v="2014-09-12T00:00:00"/>
    <d v="2014-09-12T00:00:00"/>
    <x v="3"/>
    <s v="JF-15415"/>
    <x v="226"/>
    <x v="0"/>
    <s v="United States"/>
    <s v="Seattle"/>
    <x v="4"/>
    <n v="98105"/>
    <x v="1"/>
    <s v="OFF-PA-10004101"/>
    <x v="1"/>
    <s v="Paper"/>
    <x v="506"/>
    <n v="71.28"/>
    <n v="11"/>
    <n v="0"/>
    <n v="34.214400000000005"/>
    <s v="Sep"/>
    <x v="15"/>
    <n v="0"/>
  </r>
  <r>
    <n v="6235"/>
    <s v="US-2014-142188"/>
    <x v="3"/>
    <d v="2014-09-12T00:00:00"/>
    <d v="2014-09-12T00:00:00"/>
    <x v="3"/>
    <s v="JF-15415"/>
    <x v="226"/>
    <x v="0"/>
    <s v="United States"/>
    <s v="Seattle"/>
    <x v="4"/>
    <n v="98105"/>
    <x v="1"/>
    <s v="OFF-BI-10004600"/>
    <x v="1"/>
    <s v="Binders"/>
    <x v="1477"/>
    <n v="1471.96"/>
    <n v="5"/>
    <n v="0.2"/>
    <n v="459.98749999999995"/>
    <s v="Sep"/>
    <x v="15"/>
    <n v="0"/>
  </r>
  <r>
    <n v="6236"/>
    <s v="US-2014-142188"/>
    <x v="3"/>
    <d v="2014-09-12T00:00:00"/>
    <d v="2014-09-12T00:00:00"/>
    <x v="3"/>
    <s v="JF-15415"/>
    <x v="226"/>
    <x v="0"/>
    <s v="United States"/>
    <s v="Seattle"/>
    <x v="4"/>
    <n v="98105"/>
    <x v="1"/>
    <s v="TEC-PH-10000127"/>
    <x v="2"/>
    <s v="Phones"/>
    <x v="1758"/>
    <n v="79.959999999999994"/>
    <n v="5"/>
    <n v="0.2"/>
    <n v="-17.991000000000003"/>
    <s v="Sep"/>
    <x v="15"/>
    <n v="0"/>
  </r>
  <r>
    <n v="6237"/>
    <s v="CA-2013-144400"/>
    <x v="0"/>
    <d v="2013-02-23T00:00:00"/>
    <d v="2013-02-27T00:00:00"/>
    <x v="1"/>
    <s v="AC-10420"/>
    <x v="141"/>
    <x v="1"/>
    <s v="United States"/>
    <s v="Philadelphia"/>
    <x v="9"/>
    <n v="19120"/>
    <x v="3"/>
    <s v="OFF-EN-10004386"/>
    <x v="1"/>
    <s v="Envelopes"/>
    <x v="242"/>
    <n v="57.576000000000001"/>
    <n v="3"/>
    <n v="0.2"/>
    <n v="21.591000000000001"/>
    <s v="Feb"/>
    <x v="47"/>
    <n v="1"/>
  </r>
  <r>
    <n v="6238"/>
    <s v="US-2013-155180"/>
    <x v="0"/>
    <d v="2013-01-22T00:00:00"/>
    <d v="2013-01-29T00:00:00"/>
    <x v="1"/>
    <s v="TB-21280"/>
    <x v="509"/>
    <x v="0"/>
    <s v="United States"/>
    <s v="New York City"/>
    <x v="15"/>
    <n v="10009"/>
    <x v="3"/>
    <s v="OFF-BI-10004506"/>
    <x v="1"/>
    <s v="Binders"/>
    <x v="1238"/>
    <n v="26.336000000000002"/>
    <n v="4"/>
    <n v="0.2"/>
    <n v="9.2176000000000009"/>
    <s v="Jan"/>
    <x v="12"/>
    <n v="1"/>
  </r>
  <r>
    <n v="6239"/>
    <s v="CA-2012-134075"/>
    <x v="1"/>
    <d v="2012-12-12T00:00:00"/>
    <d v="2012-12-16T00:00:00"/>
    <x v="1"/>
    <s v="HA-14905"/>
    <x v="456"/>
    <x v="0"/>
    <s v="United States"/>
    <s v="San Jose"/>
    <x v="1"/>
    <n v="95123"/>
    <x v="1"/>
    <s v="FUR-FU-10004597"/>
    <x v="0"/>
    <s v="Furnishings"/>
    <x v="1257"/>
    <n v="166.5"/>
    <n v="3"/>
    <n v="0"/>
    <n v="21.64500000000001"/>
    <s v="Dec"/>
    <x v="14"/>
    <n v="1"/>
  </r>
  <r>
    <n v="6240"/>
    <s v="CA-2012-134075"/>
    <x v="1"/>
    <d v="2012-12-12T00:00:00"/>
    <d v="2012-12-16T00:00:00"/>
    <x v="1"/>
    <s v="HA-14905"/>
    <x v="456"/>
    <x v="0"/>
    <s v="United States"/>
    <s v="San Jose"/>
    <x v="1"/>
    <n v="95123"/>
    <x v="1"/>
    <s v="OFF-ST-10001496"/>
    <x v="1"/>
    <s v="Storage"/>
    <x v="726"/>
    <n v="360.38"/>
    <n v="2"/>
    <n v="0"/>
    <n v="93.698800000000006"/>
    <s v="Dec"/>
    <x v="14"/>
    <n v="0"/>
  </r>
  <r>
    <n v="6241"/>
    <s v="US-2013-131912"/>
    <x v="0"/>
    <d v="2013-10-30T00:00:00"/>
    <d v="2013-11-02T00:00:00"/>
    <x v="0"/>
    <s v="LH-17155"/>
    <x v="109"/>
    <x v="0"/>
    <s v="United States"/>
    <s v="Los Angeles"/>
    <x v="1"/>
    <n v="90008"/>
    <x v="1"/>
    <s v="OFF-BI-10004236"/>
    <x v="1"/>
    <s v="Binders"/>
    <x v="891"/>
    <n v="11.744"/>
    <n v="1"/>
    <n v="0.2"/>
    <n v="3.8167999999999997"/>
    <s v="Oct"/>
    <x v="32"/>
    <n v="1"/>
  </r>
  <r>
    <n v="6242"/>
    <s v="CA-2014-141572"/>
    <x v="3"/>
    <d v="2014-05-29T00:00:00"/>
    <d v="2014-06-01T00:00:00"/>
    <x v="0"/>
    <s v="LO-17170"/>
    <x v="628"/>
    <x v="1"/>
    <s v="United States"/>
    <s v="Concord"/>
    <x v="38"/>
    <n v="3301"/>
    <x v="3"/>
    <s v="FUR-FU-10001185"/>
    <x v="0"/>
    <s v="Furnishings"/>
    <x v="1414"/>
    <n v="247.44"/>
    <n v="8"/>
    <n v="0"/>
    <n v="101.4504"/>
    <s v="May"/>
    <x v="24"/>
    <n v="1"/>
  </r>
  <r>
    <n v="6243"/>
    <s v="CA-2011-134621"/>
    <x v="2"/>
    <d v="2011-12-21T00:00:00"/>
    <d v="2011-12-28T00:00:00"/>
    <x v="1"/>
    <s v="DP-13390"/>
    <x v="503"/>
    <x v="2"/>
    <s v="United States"/>
    <s v="Columbia"/>
    <x v="18"/>
    <n v="38401"/>
    <x v="0"/>
    <s v="OFF-BI-10000977"/>
    <x v="1"/>
    <s v="Binders"/>
    <x v="982"/>
    <n v="18.240000000000002"/>
    <n v="2"/>
    <n v="0.7"/>
    <n v="-14.591999999999999"/>
    <s v="Dec"/>
    <x v="20"/>
    <n v="1"/>
  </r>
  <r>
    <n v="6244"/>
    <s v="CA-2013-165561"/>
    <x v="0"/>
    <d v="2013-11-25T00:00:00"/>
    <d v="2013-11-29T00:00:00"/>
    <x v="1"/>
    <s v="CR-12580"/>
    <x v="615"/>
    <x v="2"/>
    <s v="United States"/>
    <s v="Bellevue"/>
    <x v="4"/>
    <n v="98006"/>
    <x v="1"/>
    <s v="OFF-SU-10004782"/>
    <x v="1"/>
    <s v="Supplies"/>
    <x v="1548"/>
    <n v="25.349999999999998"/>
    <n v="3"/>
    <n v="0"/>
    <n v="7.6049999999999978"/>
    <s v="Nov"/>
    <x v="0"/>
    <n v="1"/>
  </r>
  <r>
    <n v="6245"/>
    <s v="CA-2012-112305"/>
    <x v="1"/>
    <d v="2012-11-20T00:00:00"/>
    <d v="2012-11-25T00:00:00"/>
    <x v="1"/>
    <s v="KB-16405"/>
    <x v="683"/>
    <x v="2"/>
    <s v="United States"/>
    <s v="Seattle"/>
    <x v="4"/>
    <n v="98105"/>
    <x v="1"/>
    <s v="OFF-AR-10002067"/>
    <x v="1"/>
    <s v="Art"/>
    <x v="1145"/>
    <n v="119.03999999999999"/>
    <n v="6"/>
    <n v="0"/>
    <n v="30.950400000000002"/>
    <s v="Nov"/>
    <x v="6"/>
    <n v="1"/>
  </r>
  <r>
    <n v="6246"/>
    <s v="CA-2012-112305"/>
    <x v="1"/>
    <d v="2012-11-20T00:00:00"/>
    <d v="2012-11-25T00:00:00"/>
    <x v="1"/>
    <s v="KB-16405"/>
    <x v="683"/>
    <x v="2"/>
    <s v="United States"/>
    <s v="Seattle"/>
    <x v="4"/>
    <n v="98105"/>
    <x v="1"/>
    <s v="FUR-FU-10002364"/>
    <x v="0"/>
    <s v="Furnishings"/>
    <x v="1231"/>
    <n v="22.14"/>
    <n v="3"/>
    <n v="0"/>
    <n v="6.4205999999999976"/>
    <s v="Nov"/>
    <x v="6"/>
    <n v="0"/>
  </r>
  <r>
    <n v="6247"/>
    <s v="CA-2012-112305"/>
    <x v="1"/>
    <d v="2012-11-20T00:00:00"/>
    <d v="2012-11-25T00:00:00"/>
    <x v="1"/>
    <s v="KB-16405"/>
    <x v="683"/>
    <x v="2"/>
    <s v="United States"/>
    <s v="Seattle"/>
    <x v="4"/>
    <n v="98105"/>
    <x v="1"/>
    <s v="TEC-AC-10002018"/>
    <x v="2"/>
    <s v="Accessories"/>
    <x v="1674"/>
    <n v="13.98"/>
    <n v="2"/>
    <n v="0"/>
    <n v="6.011400000000001"/>
    <s v="Nov"/>
    <x v="6"/>
    <n v="0"/>
  </r>
  <r>
    <n v="6248"/>
    <s v="CA-2014-121580"/>
    <x v="3"/>
    <d v="2014-05-30T00:00:00"/>
    <d v="2014-06-05T00:00:00"/>
    <x v="1"/>
    <s v="ML-17410"/>
    <x v="586"/>
    <x v="0"/>
    <s v="United States"/>
    <s v="Columbus"/>
    <x v="14"/>
    <n v="47201"/>
    <x v="2"/>
    <s v="OFF-BI-10000632"/>
    <x v="1"/>
    <s v="Binders"/>
    <x v="1288"/>
    <n v="43.41"/>
    <n v="1"/>
    <n v="0"/>
    <n v="19.968599999999999"/>
    <s v="May"/>
    <x v="24"/>
    <n v="1"/>
  </r>
  <r>
    <n v="6249"/>
    <s v="CA-2014-121580"/>
    <x v="3"/>
    <d v="2014-05-30T00:00:00"/>
    <d v="2014-06-05T00:00:00"/>
    <x v="1"/>
    <s v="ML-17410"/>
    <x v="586"/>
    <x v="0"/>
    <s v="United States"/>
    <s v="Columbus"/>
    <x v="14"/>
    <n v="47201"/>
    <x v="2"/>
    <s v="FUR-FU-10003981"/>
    <x v="0"/>
    <s v="Furnishings"/>
    <x v="322"/>
    <n v="6.24"/>
    <n v="3"/>
    <n v="0"/>
    <n v="2.6208000000000005"/>
    <s v="May"/>
    <x v="24"/>
    <n v="0"/>
  </r>
  <r>
    <n v="6250"/>
    <s v="CA-2014-121580"/>
    <x v="3"/>
    <d v="2014-05-30T00:00:00"/>
    <d v="2014-06-05T00:00:00"/>
    <x v="1"/>
    <s v="ML-17410"/>
    <x v="586"/>
    <x v="0"/>
    <s v="United States"/>
    <s v="Columbus"/>
    <x v="14"/>
    <n v="47201"/>
    <x v="2"/>
    <s v="OFF-AP-10001564"/>
    <x v="1"/>
    <s v="Appliances"/>
    <x v="1759"/>
    <n v="465.16"/>
    <n v="2"/>
    <n v="0"/>
    <n v="120.94159999999999"/>
    <s v="May"/>
    <x v="24"/>
    <n v="0"/>
  </r>
  <r>
    <n v="6251"/>
    <s v="CA-2014-121580"/>
    <x v="3"/>
    <d v="2014-05-30T00:00:00"/>
    <d v="2014-06-05T00:00:00"/>
    <x v="1"/>
    <s v="ML-17410"/>
    <x v="586"/>
    <x v="0"/>
    <s v="United States"/>
    <s v="Columbus"/>
    <x v="14"/>
    <n v="47201"/>
    <x v="2"/>
    <s v="OFF-PA-10004082"/>
    <x v="1"/>
    <s v="Paper"/>
    <x v="224"/>
    <n v="7.98"/>
    <n v="1"/>
    <n v="0"/>
    <n v="3.99"/>
    <s v="May"/>
    <x v="24"/>
    <n v="0"/>
  </r>
  <r>
    <n v="6252"/>
    <s v="CA-2011-101147"/>
    <x v="2"/>
    <d v="2011-12-02T00:00:00"/>
    <d v="2011-12-04T00:00:00"/>
    <x v="2"/>
    <s v="MC-17575"/>
    <x v="430"/>
    <x v="0"/>
    <s v="United States"/>
    <s v="Chicago"/>
    <x v="10"/>
    <n v="60623"/>
    <x v="2"/>
    <s v="OFF-AP-10004249"/>
    <x v="1"/>
    <s v="Appliances"/>
    <x v="33"/>
    <n v="2.3939999999999997"/>
    <n v="1"/>
    <n v="0.8"/>
    <n v="-6.344100000000001"/>
    <s v="Dec"/>
    <x v="20"/>
    <n v="1"/>
  </r>
  <r>
    <n v="6253"/>
    <s v="CA-2011-165806"/>
    <x v="2"/>
    <d v="2011-04-07T00:00:00"/>
    <d v="2011-04-07T00:00:00"/>
    <x v="3"/>
    <s v="VM-21685"/>
    <x v="91"/>
    <x v="2"/>
    <s v="United States"/>
    <s v="Marietta"/>
    <x v="32"/>
    <n v="30062"/>
    <x v="0"/>
    <s v="OFF-PA-10003441"/>
    <x v="1"/>
    <s v="Paper"/>
    <x v="485"/>
    <n v="58.320000000000007"/>
    <n v="9"/>
    <n v="0"/>
    <n v="27.993600000000001"/>
    <s v="Apr"/>
    <x v="41"/>
    <n v="1"/>
  </r>
  <r>
    <n v="6254"/>
    <s v="CA-2011-165806"/>
    <x v="2"/>
    <d v="2011-04-07T00:00:00"/>
    <d v="2011-04-07T00:00:00"/>
    <x v="3"/>
    <s v="VM-21685"/>
    <x v="91"/>
    <x v="2"/>
    <s v="United States"/>
    <s v="Marietta"/>
    <x v="32"/>
    <n v="30062"/>
    <x v="0"/>
    <s v="TEC-PH-10004922"/>
    <x v="2"/>
    <s v="Phones"/>
    <x v="1067"/>
    <n v="200.96999999999997"/>
    <n v="3"/>
    <n v="0"/>
    <n v="50.242500000000007"/>
    <s v="Apr"/>
    <x v="41"/>
    <n v="0"/>
  </r>
  <r>
    <n v="6255"/>
    <s v="CA-2012-151624"/>
    <x v="1"/>
    <d v="2012-09-08T00:00:00"/>
    <d v="2012-09-14T00:00:00"/>
    <x v="1"/>
    <s v="VW-21775"/>
    <x v="100"/>
    <x v="1"/>
    <s v="United States"/>
    <s v="Montgomery"/>
    <x v="19"/>
    <n v="36116"/>
    <x v="0"/>
    <s v="FUR-FU-10001731"/>
    <x v="0"/>
    <s v="Furnishings"/>
    <x v="1547"/>
    <n v="21.36"/>
    <n v="8"/>
    <n v="0"/>
    <n v="8.1167999999999996"/>
    <s v="Sep"/>
    <x v="11"/>
    <n v="1"/>
  </r>
  <r>
    <n v="6256"/>
    <s v="CA-2014-139444"/>
    <x v="3"/>
    <d v="2014-09-10T00:00:00"/>
    <d v="2014-09-16T00:00:00"/>
    <x v="1"/>
    <s v="GK-14620"/>
    <x v="136"/>
    <x v="1"/>
    <s v="United States"/>
    <s v="Plano"/>
    <x v="5"/>
    <n v="75023"/>
    <x v="2"/>
    <s v="OFF-LA-10000134"/>
    <x v="1"/>
    <s v="Labels"/>
    <x v="85"/>
    <n v="9.8560000000000016"/>
    <n v="4"/>
    <n v="0.2"/>
    <n v="3.4495999999999993"/>
    <s v="Sep"/>
    <x v="15"/>
    <n v="1"/>
  </r>
  <r>
    <n v="6257"/>
    <s v="CA-2012-133977"/>
    <x v="1"/>
    <d v="2012-09-06T00:00:00"/>
    <d v="2012-09-08T00:00:00"/>
    <x v="0"/>
    <s v="AT-10435"/>
    <x v="401"/>
    <x v="2"/>
    <s v="United States"/>
    <s v="Tamarac"/>
    <x v="2"/>
    <n v="33319"/>
    <x v="0"/>
    <s v="OFF-BI-10003166"/>
    <x v="1"/>
    <s v="Binders"/>
    <x v="1405"/>
    <n v="3.4440000000000008"/>
    <n v="1"/>
    <n v="0.7"/>
    <n v="-2.5255999999999998"/>
    <s v="Sep"/>
    <x v="11"/>
    <n v="1"/>
  </r>
  <r>
    <n v="6258"/>
    <s v="CA-2014-141425"/>
    <x v="3"/>
    <d v="2014-11-03T00:00:00"/>
    <d v="2014-11-07T00:00:00"/>
    <x v="0"/>
    <s v="AR-10825"/>
    <x v="255"/>
    <x v="1"/>
    <s v="United States"/>
    <s v="Columbus"/>
    <x v="24"/>
    <n v="43229"/>
    <x v="3"/>
    <s v="OFF-SU-10000646"/>
    <x v="1"/>
    <s v="Supplies"/>
    <x v="259"/>
    <n v="384.59200000000004"/>
    <n v="2"/>
    <n v="0.2"/>
    <n v="-81.725799999999978"/>
    <s v="Nov"/>
    <x v="23"/>
    <n v="1"/>
  </r>
  <r>
    <n v="6259"/>
    <s v="CA-2012-133536"/>
    <x v="1"/>
    <d v="2012-03-28T00:00:00"/>
    <d v="2012-03-30T00:00:00"/>
    <x v="0"/>
    <s v="JH-15820"/>
    <x v="581"/>
    <x v="0"/>
    <s v="United States"/>
    <s v="New York City"/>
    <x v="15"/>
    <n v="10009"/>
    <x v="3"/>
    <s v="OFF-EN-10004459"/>
    <x v="1"/>
    <s v="Envelopes"/>
    <x v="655"/>
    <n v="22.919999999999998"/>
    <n v="3"/>
    <n v="0"/>
    <n v="11.230799999999999"/>
    <s v="Mar"/>
    <x v="29"/>
    <n v="1"/>
  </r>
  <r>
    <n v="6260"/>
    <s v="CA-2012-150441"/>
    <x v="1"/>
    <d v="2012-08-13T00:00:00"/>
    <d v="2012-08-17T00:00:00"/>
    <x v="0"/>
    <s v="RA-19285"/>
    <x v="267"/>
    <x v="0"/>
    <s v="United States"/>
    <s v="Richmond"/>
    <x v="14"/>
    <n v="47374"/>
    <x v="2"/>
    <s v="OFF-BI-10003529"/>
    <x v="1"/>
    <s v="Binders"/>
    <x v="788"/>
    <n v="11.36"/>
    <n v="4"/>
    <n v="0"/>
    <n v="5.5663999999999998"/>
    <s v="Aug"/>
    <x v="37"/>
    <n v="1"/>
  </r>
  <r>
    <n v="6261"/>
    <s v="CA-2012-162607"/>
    <x v="1"/>
    <d v="2012-05-12T00:00:00"/>
    <d v="2012-05-18T00:00:00"/>
    <x v="1"/>
    <s v="RO-19780"/>
    <x v="197"/>
    <x v="0"/>
    <s v="United States"/>
    <s v="Seattle"/>
    <x v="4"/>
    <n v="98115"/>
    <x v="1"/>
    <s v="OFF-BI-10002949"/>
    <x v="1"/>
    <s v="Binders"/>
    <x v="520"/>
    <n v="14.592000000000002"/>
    <n v="3"/>
    <n v="0.2"/>
    <n v="4.9247999999999985"/>
    <s v="May"/>
    <x v="33"/>
    <n v="1"/>
  </r>
  <r>
    <n v="6262"/>
    <s v="CA-2014-103506"/>
    <x v="3"/>
    <d v="2014-07-24T00:00:00"/>
    <d v="2014-07-28T00:00:00"/>
    <x v="1"/>
    <s v="LR-17035"/>
    <x v="756"/>
    <x v="1"/>
    <s v="United States"/>
    <s v="Long Beach"/>
    <x v="15"/>
    <n v="11561"/>
    <x v="3"/>
    <s v="OFF-LA-10001158"/>
    <x v="1"/>
    <s v="Labels"/>
    <x v="319"/>
    <n v="41.4"/>
    <n v="4"/>
    <n v="0"/>
    <n v="19.872"/>
    <s v="Jul"/>
    <x v="10"/>
    <n v="1"/>
  </r>
  <r>
    <n v="6263"/>
    <s v="CA-2013-132479"/>
    <x v="0"/>
    <d v="2013-09-25T00:00:00"/>
    <d v="2013-09-27T00:00:00"/>
    <x v="2"/>
    <s v="MK-17905"/>
    <x v="149"/>
    <x v="1"/>
    <s v="United States"/>
    <s v="Rockford"/>
    <x v="10"/>
    <n v="61107"/>
    <x v="2"/>
    <s v="OFF-BI-10004584"/>
    <x v="1"/>
    <s v="Binders"/>
    <x v="378"/>
    <n v="442.37199999999996"/>
    <n v="7"/>
    <n v="0.8"/>
    <n v="-729.91380000000004"/>
    <s v="Sep"/>
    <x v="21"/>
    <n v="1"/>
  </r>
  <r>
    <n v="6264"/>
    <s v="CA-2014-160724"/>
    <x v="3"/>
    <d v="2014-05-06T00:00:00"/>
    <d v="2014-05-11T00:00:00"/>
    <x v="1"/>
    <s v="YS-21880"/>
    <x v="453"/>
    <x v="1"/>
    <s v="United States"/>
    <s v="Columbus"/>
    <x v="32"/>
    <n v="31907"/>
    <x v="0"/>
    <s v="OFF-BI-10004965"/>
    <x v="1"/>
    <s v="Binders"/>
    <x v="1005"/>
    <n v="34.5"/>
    <n v="3"/>
    <n v="0"/>
    <n v="15.524999999999999"/>
    <s v="May"/>
    <x v="24"/>
    <n v="1"/>
  </r>
  <r>
    <n v="6265"/>
    <s v="US-2013-115952"/>
    <x v="0"/>
    <d v="2013-10-07T00:00:00"/>
    <d v="2013-10-07T00:00:00"/>
    <x v="3"/>
    <s v="JH-15910"/>
    <x v="101"/>
    <x v="0"/>
    <s v="United States"/>
    <s v="Tulsa"/>
    <x v="26"/>
    <n v="74133"/>
    <x v="2"/>
    <s v="OFF-BI-10004654"/>
    <x v="1"/>
    <s v="Binders"/>
    <x v="68"/>
    <n v="28.849999999999998"/>
    <n v="5"/>
    <n v="0"/>
    <n v="14.424999999999999"/>
    <s v="Oct"/>
    <x v="32"/>
    <n v="1"/>
  </r>
  <r>
    <n v="6266"/>
    <s v="CA-2011-146731"/>
    <x v="2"/>
    <d v="2011-11-03T00:00:00"/>
    <d v="2011-11-08T00:00:00"/>
    <x v="1"/>
    <s v="AT-10735"/>
    <x v="247"/>
    <x v="0"/>
    <s v="United States"/>
    <s v="Nashville"/>
    <x v="18"/>
    <n v="37211"/>
    <x v="0"/>
    <s v="OFF-PA-10000141"/>
    <x v="1"/>
    <s v="Paper"/>
    <x v="821"/>
    <n v="3.4880000000000004"/>
    <n v="2"/>
    <n v="0.2"/>
    <n v="1.1771999999999998"/>
    <s v="Nov"/>
    <x v="7"/>
    <n v="1"/>
  </r>
  <r>
    <n v="6267"/>
    <s v="CA-2011-146731"/>
    <x v="2"/>
    <d v="2011-11-03T00:00:00"/>
    <d v="2011-11-08T00:00:00"/>
    <x v="1"/>
    <s v="AT-10735"/>
    <x v="247"/>
    <x v="0"/>
    <s v="United States"/>
    <s v="Nashville"/>
    <x v="18"/>
    <n v="37211"/>
    <x v="0"/>
    <s v="OFF-PA-10001019"/>
    <x v="1"/>
    <s v="Paper"/>
    <x v="675"/>
    <n v="143.85600000000002"/>
    <n v="9"/>
    <n v="0.2"/>
    <n v="48.551399999999994"/>
    <s v="Nov"/>
    <x v="7"/>
    <n v="0"/>
  </r>
  <r>
    <n v="6268"/>
    <s v="CA-2012-115392"/>
    <x v="1"/>
    <d v="2012-10-01T00:00:00"/>
    <d v="2012-10-04T00:00:00"/>
    <x v="0"/>
    <s v="RM-19675"/>
    <x v="84"/>
    <x v="2"/>
    <s v="United States"/>
    <s v="Cambridge"/>
    <x v="31"/>
    <n v="2138"/>
    <x v="3"/>
    <s v="TEC-PH-10002496"/>
    <x v="2"/>
    <s v="Phones"/>
    <x v="490"/>
    <n v="311.98"/>
    <n v="2"/>
    <n v="0"/>
    <n v="93.593999999999994"/>
    <s v="Oct"/>
    <x v="2"/>
    <n v="1"/>
  </r>
  <r>
    <n v="6269"/>
    <s v="CA-2012-115392"/>
    <x v="1"/>
    <d v="2012-10-01T00:00:00"/>
    <d v="2012-10-04T00:00:00"/>
    <x v="0"/>
    <s v="RM-19675"/>
    <x v="84"/>
    <x v="2"/>
    <s v="United States"/>
    <s v="Cambridge"/>
    <x v="31"/>
    <n v="2138"/>
    <x v="3"/>
    <s v="OFF-BI-10000829"/>
    <x v="1"/>
    <s v="Binders"/>
    <x v="304"/>
    <n v="22.450000000000003"/>
    <n v="5"/>
    <n v="0"/>
    <n v="10.327"/>
    <s v="Oct"/>
    <x v="2"/>
    <n v="0"/>
  </r>
  <r>
    <n v="6270"/>
    <s v="CA-2014-102379"/>
    <x v="3"/>
    <d v="2014-12-03T00:00:00"/>
    <d v="2014-12-07T00:00:00"/>
    <x v="1"/>
    <s v="BB-11545"/>
    <x v="179"/>
    <x v="1"/>
    <s v="United States"/>
    <s v="Oakland"/>
    <x v="1"/>
    <n v="94601"/>
    <x v="1"/>
    <s v="TEC-PH-10001448"/>
    <x v="2"/>
    <s v="Phones"/>
    <x v="140"/>
    <n v="39.992000000000004"/>
    <n v="1"/>
    <n v="0.2"/>
    <n v="-7.9984000000000073"/>
    <s v="Dec"/>
    <x v="22"/>
    <n v="1"/>
  </r>
  <r>
    <n v="6271"/>
    <s v="CA-2014-102379"/>
    <x v="3"/>
    <d v="2014-12-03T00:00:00"/>
    <d v="2014-12-07T00:00:00"/>
    <x v="1"/>
    <s v="BB-11545"/>
    <x v="179"/>
    <x v="1"/>
    <s v="United States"/>
    <s v="Oakland"/>
    <x v="1"/>
    <n v="94601"/>
    <x v="1"/>
    <s v="FUR-CH-10004983"/>
    <x v="0"/>
    <s v="Chairs"/>
    <x v="1560"/>
    <n v="1159.056"/>
    <n v="9"/>
    <n v="0.2"/>
    <n v="43.464599999999905"/>
    <s v="Dec"/>
    <x v="22"/>
    <n v="0"/>
  </r>
  <r>
    <n v="6272"/>
    <s v="CA-2014-102379"/>
    <x v="3"/>
    <d v="2014-12-03T00:00:00"/>
    <d v="2014-12-07T00:00:00"/>
    <x v="1"/>
    <s v="BB-11545"/>
    <x v="179"/>
    <x v="1"/>
    <s v="United States"/>
    <s v="Oakland"/>
    <x v="1"/>
    <n v="94601"/>
    <x v="1"/>
    <s v="OFF-AR-10004022"/>
    <x v="1"/>
    <s v="Art"/>
    <x v="898"/>
    <n v="179.89999999999998"/>
    <n v="5"/>
    <n v="0"/>
    <n v="44.974999999999987"/>
    <s v="Dec"/>
    <x v="22"/>
    <n v="0"/>
  </r>
  <r>
    <n v="6273"/>
    <s v="CA-2014-149706"/>
    <x v="3"/>
    <d v="2014-12-12T00:00:00"/>
    <d v="2014-12-13T00:00:00"/>
    <x v="2"/>
    <s v="AS-10285"/>
    <x v="155"/>
    <x v="1"/>
    <s v="United States"/>
    <s v="Palatine"/>
    <x v="10"/>
    <n v="60067"/>
    <x v="2"/>
    <s v="TEC-AC-10001284"/>
    <x v="2"/>
    <s v="Accessories"/>
    <x v="1172"/>
    <n v="116.312"/>
    <n v="7"/>
    <n v="0.2"/>
    <n v="23.262400000000003"/>
    <s v="Dec"/>
    <x v="22"/>
    <n v="1"/>
  </r>
  <r>
    <n v="6274"/>
    <s v="US-2013-139087"/>
    <x v="0"/>
    <d v="2013-07-18T00:00:00"/>
    <d v="2013-07-23T00:00:00"/>
    <x v="0"/>
    <s v="DK-13375"/>
    <x v="589"/>
    <x v="0"/>
    <s v="United States"/>
    <s v="Seattle"/>
    <x v="4"/>
    <n v="98105"/>
    <x v="1"/>
    <s v="FUR-FU-10001847"/>
    <x v="0"/>
    <s v="Furnishings"/>
    <x v="1355"/>
    <n v="12.419999999999998"/>
    <n v="3"/>
    <n v="0"/>
    <n v="4.4711999999999996"/>
    <s v="Jul"/>
    <x v="16"/>
    <n v="1"/>
  </r>
  <r>
    <n v="6275"/>
    <s v="US-2013-139087"/>
    <x v="0"/>
    <d v="2013-07-18T00:00:00"/>
    <d v="2013-07-23T00:00:00"/>
    <x v="0"/>
    <s v="DK-13375"/>
    <x v="589"/>
    <x v="0"/>
    <s v="United States"/>
    <s v="Seattle"/>
    <x v="4"/>
    <n v="98105"/>
    <x v="1"/>
    <s v="TEC-AC-10004595"/>
    <x v="2"/>
    <s v="Accessories"/>
    <x v="1760"/>
    <n v="428.40000000000003"/>
    <n v="3"/>
    <n v="0"/>
    <n v="89.963999999999999"/>
    <s v="Jul"/>
    <x v="16"/>
    <n v="0"/>
  </r>
  <r>
    <n v="6276"/>
    <s v="US-2013-139087"/>
    <x v="0"/>
    <d v="2013-07-18T00:00:00"/>
    <d v="2013-07-23T00:00:00"/>
    <x v="0"/>
    <s v="DK-13375"/>
    <x v="589"/>
    <x v="0"/>
    <s v="United States"/>
    <s v="Seattle"/>
    <x v="4"/>
    <n v="98105"/>
    <x v="1"/>
    <s v="FUR-FU-10004164"/>
    <x v="0"/>
    <s v="Furnishings"/>
    <x v="1575"/>
    <n v="24.75"/>
    <n v="5"/>
    <n v="0"/>
    <n v="10.890000000000002"/>
    <s v="Jul"/>
    <x v="16"/>
    <n v="0"/>
  </r>
  <r>
    <n v="6277"/>
    <s v="US-2013-139087"/>
    <x v="0"/>
    <d v="2013-07-18T00:00:00"/>
    <d v="2013-07-23T00:00:00"/>
    <x v="0"/>
    <s v="DK-13375"/>
    <x v="589"/>
    <x v="0"/>
    <s v="United States"/>
    <s v="Seattle"/>
    <x v="4"/>
    <n v="98105"/>
    <x v="1"/>
    <s v="OFF-LA-10001074"/>
    <x v="1"/>
    <s v="Labels"/>
    <x v="297"/>
    <n v="87.71"/>
    <n v="7"/>
    <n v="0"/>
    <n v="41.223699999999994"/>
    <s v="Jul"/>
    <x v="16"/>
    <n v="0"/>
  </r>
  <r>
    <n v="6278"/>
    <s v="US-2013-139087"/>
    <x v="0"/>
    <d v="2013-07-18T00:00:00"/>
    <d v="2013-07-23T00:00:00"/>
    <x v="0"/>
    <s v="DK-13375"/>
    <x v="589"/>
    <x v="0"/>
    <s v="United States"/>
    <s v="Seattle"/>
    <x v="4"/>
    <n v="98105"/>
    <x v="1"/>
    <s v="OFF-ST-10000604"/>
    <x v="1"/>
    <s v="Storage"/>
    <x v="54"/>
    <n v="69.52"/>
    <n v="2"/>
    <n v="0"/>
    <n v="17.379999999999995"/>
    <s v="Jul"/>
    <x v="16"/>
    <n v="0"/>
  </r>
  <r>
    <n v="6279"/>
    <s v="US-2013-139087"/>
    <x v="0"/>
    <d v="2013-07-18T00:00:00"/>
    <d v="2013-07-23T00:00:00"/>
    <x v="0"/>
    <s v="DK-13375"/>
    <x v="589"/>
    <x v="0"/>
    <s v="United States"/>
    <s v="Seattle"/>
    <x v="4"/>
    <n v="98105"/>
    <x v="1"/>
    <s v="TEC-PH-10000148"/>
    <x v="2"/>
    <s v="Phones"/>
    <x v="771"/>
    <n v="20.784000000000002"/>
    <n v="2"/>
    <n v="0.2"/>
    <n v="-4.6764000000000001"/>
    <s v="Jul"/>
    <x v="16"/>
    <n v="0"/>
  </r>
  <r>
    <n v="6280"/>
    <s v="US-2013-139087"/>
    <x v="0"/>
    <d v="2013-07-18T00:00:00"/>
    <d v="2013-07-23T00:00:00"/>
    <x v="0"/>
    <s v="DK-13375"/>
    <x v="589"/>
    <x v="0"/>
    <s v="United States"/>
    <s v="Seattle"/>
    <x v="4"/>
    <n v="98105"/>
    <x v="1"/>
    <s v="OFF-BI-10000042"/>
    <x v="1"/>
    <s v="Binders"/>
    <x v="945"/>
    <n v="12.816000000000001"/>
    <n v="3"/>
    <n v="0.2"/>
    <n v="4.1651999999999987"/>
    <s v="Jul"/>
    <x v="16"/>
    <n v="0"/>
  </r>
  <r>
    <n v="6281"/>
    <s v="CA-2014-152226"/>
    <x v="3"/>
    <d v="2014-05-13T00:00:00"/>
    <d v="2014-05-17T00:00:00"/>
    <x v="1"/>
    <s v="JH-15910"/>
    <x v="101"/>
    <x v="0"/>
    <s v="United States"/>
    <s v="Cincinnati"/>
    <x v="24"/>
    <n v="45231"/>
    <x v="3"/>
    <s v="OFF-LA-10000443"/>
    <x v="1"/>
    <s v="Labels"/>
    <x v="1118"/>
    <n v="5.9039999999999999"/>
    <n v="2"/>
    <n v="0.2"/>
    <n v="1.9925999999999999"/>
    <s v="May"/>
    <x v="24"/>
    <n v="1"/>
  </r>
  <r>
    <n v="6282"/>
    <s v="CA-2012-116484"/>
    <x v="1"/>
    <d v="2012-11-20T00:00:00"/>
    <d v="2012-11-26T00:00:00"/>
    <x v="1"/>
    <s v="JK-15205"/>
    <x v="523"/>
    <x v="0"/>
    <s v="United States"/>
    <s v="Marion"/>
    <x v="24"/>
    <n v="43302"/>
    <x v="3"/>
    <s v="FUR-FU-10002874"/>
    <x v="0"/>
    <s v="Furnishings"/>
    <x v="1761"/>
    <n v="63.824000000000005"/>
    <n v="2"/>
    <n v="0.2"/>
    <n v="9.5735999999999937"/>
    <s v="Nov"/>
    <x v="6"/>
    <n v="1"/>
  </r>
  <r>
    <n v="6283"/>
    <s v="CA-2012-116484"/>
    <x v="1"/>
    <d v="2012-11-20T00:00:00"/>
    <d v="2012-11-26T00:00:00"/>
    <x v="1"/>
    <s v="JK-15205"/>
    <x v="523"/>
    <x v="0"/>
    <s v="United States"/>
    <s v="Marion"/>
    <x v="24"/>
    <n v="43302"/>
    <x v="3"/>
    <s v="OFF-ST-10003994"/>
    <x v="1"/>
    <s v="Storage"/>
    <x v="1736"/>
    <n v="141.55199999999999"/>
    <n v="3"/>
    <n v="0.2"/>
    <n v="-26.541000000000004"/>
    <s v="Nov"/>
    <x v="6"/>
    <n v="0"/>
  </r>
  <r>
    <n v="6284"/>
    <s v="CA-2013-100944"/>
    <x v="0"/>
    <d v="2013-09-25T00:00:00"/>
    <d v="2013-09-29T00:00:00"/>
    <x v="1"/>
    <s v="EH-13765"/>
    <x v="553"/>
    <x v="1"/>
    <s v="United States"/>
    <s v="Los Angeles"/>
    <x v="1"/>
    <n v="90049"/>
    <x v="1"/>
    <s v="OFF-EN-10001453"/>
    <x v="1"/>
    <s v="Envelopes"/>
    <x v="1676"/>
    <n v="304.89999999999998"/>
    <n v="5"/>
    <n v="0"/>
    <n v="143.30299999999997"/>
    <s v="Sep"/>
    <x v="21"/>
    <n v="1"/>
  </r>
  <r>
    <n v="6285"/>
    <s v="CA-2013-100944"/>
    <x v="0"/>
    <d v="2013-09-25T00:00:00"/>
    <d v="2013-09-29T00:00:00"/>
    <x v="1"/>
    <s v="EH-13765"/>
    <x v="553"/>
    <x v="1"/>
    <s v="United States"/>
    <s v="Los Angeles"/>
    <x v="1"/>
    <n v="90049"/>
    <x v="1"/>
    <s v="FUR-CH-10000988"/>
    <x v="0"/>
    <s v="Chairs"/>
    <x v="1132"/>
    <n v="563.24"/>
    <n v="5"/>
    <n v="0.2"/>
    <n v="56.324000000000012"/>
    <s v="Sep"/>
    <x v="21"/>
    <n v="0"/>
  </r>
  <r>
    <n v="6286"/>
    <s v="CA-2013-125080"/>
    <x v="0"/>
    <d v="2013-10-22T00:00:00"/>
    <d v="2013-10-27T00:00:00"/>
    <x v="1"/>
    <s v="VW-21775"/>
    <x v="100"/>
    <x v="1"/>
    <s v="United States"/>
    <s v="Lakewood"/>
    <x v="24"/>
    <n v="44107"/>
    <x v="3"/>
    <s v="FUR-TA-10003238"/>
    <x v="0"/>
    <s v="Tables"/>
    <x v="1233"/>
    <n v="661.17600000000004"/>
    <n v="2"/>
    <n v="0.4"/>
    <n v="-231.41160000000008"/>
    <s v="Oct"/>
    <x v="32"/>
    <n v="1"/>
  </r>
  <r>
    <n v="6287"/>
    <s v="CA-2013-121020"/>
    <x v="0"/>
    <d v="2013-10-25T00:00:00"/>
    <d v="2013-11-01T00:00:00"/>
    <x v="1"/>
    <s v="CG-12040"/>
    <x v="344"/>
    <x v="2"/>
    <s v="United States"/>
    <s v="Lebanon"/>
    <x v="18"/>
    <n v="37087"/>
    <x v="0"/>
    <s v="TEC-PH-10001061"/>
    <x v="2"/>
    <s v="Phones"/>
    <x v="822"/>
    <n v="239.976"/>
    <n v="3"/>
    <n v="0.2"/>
    <n v="17.998199999999997"/>
    <s v="Oct"/>
    <x v="32"/>
    <n v="1"/>
  </r>
  <r>
    <n v="6288"/>
    <s v="CA-2011-100090"/>
    <x v="2"/>
    <d v="2011-07-08T00:00:00"/>
    <d v="2011-07-12T00:00:00"/>
    <x v="1"/>
    <s v="EB-13705"/>
    <x v="182"/>
    <x v="1"/>
    <s v="United States"/>
    <s v="San Francisco"/>
    <x v="1"/>
    <n v="94122"/>
    <x v="1"/>
    <s v="FUR-TA-10003715"/>
    <x v="0"/>
    <s v="Tables"/>
    <x v="1003"/>
    <n v="502.48800000000006"/>
    <n v="3"/>
    <n v="0.2"/>
    <n v="-87.935400000000044"/>
    <s v="Jul"/>
    <x v="39"/>
    <n v="1"/>
  </r>
  <r>
    <n v="6289"/>
    <s v="CA-2011-100090"/>
    <x v="2"/>
    <d v="2011-07-08T00:00:00"/>
    <d v="2011-07-12T00:00:00"/>
    <x v="1"/>
    <s v="EB-13705"/>
    <x v="182"/>
    <x v="1"/>
    <s v="United States"/>
    <s v="San Francisco"/>
    <x v="1"/>
    <n v="94122"/>
    <x v="1"/>
    <s v="OFF-BI-10001597"/>
    <x v="1"/>
    <s v="Binders"/>
    <x v="790"/>
    <n v="196.70400000000001"/>
    <n v="6"/>
    <n v="0.2"/>
    <n v="68.846399999999974"/>
    <s v="Jul"/>
    <x v="39"/>
    <n v="0"/>
  </r>
  <r>
    <n v="6290"/>
    <s v="US-2012-139675"/>
    <x v="1"/>
    <d v="2012-03-13T00:00:00"/>
    <d v="2012-03-18T00:00:00"/>
    <x v="0"/>
    <s v="NF-18595"/>
    <x v="376"/>
    <x v="2"/>
    <s v="United States"/>
    <s v="Chico"/>
    <x v="1"/>
    <n v="95928"/>
    <x v="1"/>
    <s v="FUR-CH-10004063"/>
    <x v="0"/>
    <s v="Chairs"/>
    <x v="120"/>
    <n v="915.13600000000008"/>
    <n v="4"/>
    <n v="0.2"/>
    <n v="102.95279999999988"/>
    <s v="Mar"/>
    <x v="29"/>
    <n v="1"/>
  </r>
  <r>
    <n v="6291"/>
    <s v="US-2012-139675"/>
    <x v="1"/>
    <d v="2012-03-13T00:00:00"/>
    <d v="2012-03-18T00:00:00"/>
    <x v="0"/>
    <s v="NF-18595"/>
    <x v="376"/>
    <x v="2"/>
    <s v="United States"/>
    <s v="Chico"/>
    <x v="1"/>
    <n v="95928"/>
    <x v="1"/>
    <s v="FUR-FU-10001979"/>
    <x v="0"/>
    <s v="Furnishings"/>
    <x v="509"/>
    <n v="327.76"/>
    <n v="8"/>
    <n v="0"/>
    <n v="91.772800000000018"/>
    <s v="Mar"/>
    <x v="29"/>
    <n v="0"/>
  </r>
  <r>
    <n v="6292"/>
    <s v="CA-2014-143756"/>
    <x v="3"/>
    <d v="2014-12-03T00:00:00"/>
    <d v="2014-12-06T00:00:00"/>
    <x v="2"/>
    <s v="ME-17725"/>
    <x v="250"/>
    <x v="0"/>
    <s v="United States"/>
    <s v="Salem"/>
    <x v="17"/>
    <n v="24153"/>
    <x v="0"/>
    <s v="FUR-CH-10001854"/>
    <x v="0"/>
    <s v="Chairs"/>
    <x v="1110"/>
    <n v="701.96"/>
    <n v="2"/>
    <n v="0"/>
    <n v="168.47040000000004"/>
    <s v="Dec"/>
    <x v="22"/>
    <n v="1"/>
  </r>
  <r>
    <n v="6293"/>
    <s v="CA-2012-151253"/>
    <x v="1"/>
    <d v="2012-04-22T00:00:00"/>
    <d v="2012-04-26T00:00:00"/>
    <x v="1"/>
    <s v="AZ-10750"/>
    <x v="616"/>
    <x v="0"/>
    <s v="United States"/>
    <s v="Los Angeles"/>
    <x v="1"/>
    <n v="90008"/>
    <x v="1"/>
    <s v="TEC-PH-10002923"/>
    <x v="2"/>
    <s v="Phones"/>
    <x v="680"/>
    <n v="88.77600000000001"/>
    <n v="3"/>
    <n v="0.2"/>
    <n v="7.7679000000000009"/>
    <s v="Apr"/>
    <x v="19"/>
    <n v="1"/>
  </r>
  <r>
    <n v="6294"/>
    <s v="CA-2012-151253"/>
    <x v="1"/>
    <d v="2012-04-22T00:00:00"/>
    <d v="2012-04-26T00:00:00"/>
    <x v="1"/>
    <s v="AZ-10750"/>
    <x v="616"/>
    <x v="0"/>
    <s v="United States"/>
    <s v="Los Angeles"/>
    <x v="1"/>
    <n v="90008"/>
    <x v="1"/>
    <s v="OFF-AR-10004691"/>
    <x v="1"/>
    <s v="Art"/>
    <x v="1371"/>
    <n v="64.14"/>
    <n v="3"/>
    <n v="0"/>
    <n v="16.676400000000001"/>
    <s v="Apr"/>
    <x v="19"/>
    <n v="0"/>
  </r>
  <r>
    <n v="6295"/>
    <s v="CA-2011-141152"/>
    <x v="2"/>
    <d v="2011-09-16T00:00:00"/>
    <d v="2011-09-19T00:00:00"/>
    <x v="2"/>
    <s v="RF-19345"/>
    <x v="575"/>
    <x v="1"/>
    <s v="United States"/>
    <s v="New York City"/>
    <x v="15"/>
    <n v="10024"/>
    <x v="3"/>
    <s v="OFF-BI-10002931"/>
    <x v="1"/>
    <s v="Binders"/>
    <x v="727"/>
    <n v="33.552"/>
    <n v="1"/>
    <n v="0.2"/>
    <n v="12.581999999999999"/>
    <s v="Sep"/>
    <x v="30"/>
    <n v="1"/>
  </r>
  <r>
    <n v="6296"/>
    <s v="CA-2011-141313"/>
    <x v="2"/>
    <d v="2011-12-28T00:00:00"/>
    <d v="2012-01-01T00:00:00"/>
    <x v="1"/>
    <s v="AJ-10780"/>
    <x v="321"/>
    <x v="1"/>
    <s v="United States"/>
    <s v="Beverly"/>
    <x v="31"/>
    <n v="1915"/>
    <x v="3"/>
    <s v="OFF-AP-10002651"/>
    <x v="1"/>
    <s v="Appliances"/>
    <x v="1341"/>
    <n v="1737.1799999999998"/>
    <n v="6"/>
    <n v="0"/>
    <n v="503.78219999999976"/>
    <s v="Dec"/>
    <x v="20"/>
    <n v="1"/>
  </r>
  <r>
    <n v="6297"/>
    <s v="CA-2011-141313"/>
    <x v="2"/>
    <d v="2011-12-28T00:00:00"/>
    <d v="2012-01-01T00:00:00"/>
    <x v="1"/>
    <s v="AJ-10780"/>
    <x v="321"/>
    <x v="1"/>
    <s v="United States"/>
    <s v="Beverly"/>
    <x v="31"/>
    <n v="1915"/>
    <x v="3"/>
    <s v="OFF-ST-10000689"/>
    <x v="1"/>
    <s v="Storage"/>
    <x v="421"/>
    <n v="704.25"/>
    <n v="5"/>
    <n v="0"/>
    <n v="84.51"/>
    <s v="Dec"/>
    <x v="20"/>
    <n v="0"/>
  </r>
  <r>
    <n v="6298"/>
    <s v="CA-2011-141313"/>
    <x v="2"/>
    <d v="2011-12-28T00:00:00"/>
    <d v="2012-01-01T00:00:00"/>
    <x v="1"/>
    <s v="AJ-10780"/>
    <x v="321"/>
    <x v="1"/>
    <s v="United States"/>
    <s v="Beverly"/>
    <x v="31"/>
    <n v="1915"/>
    <x v="3"/>
    <s v="OFF-PA-10003302"/>
    <x v="1"/>
    <s v="Paper"/>
    <x v="1712"/>
    <n v="141.76"/>
    <n v="4"/>
    <n v="0"/>
    <n v="66.627199999999988"/>
    <s v="Dec"/>
    <x v="20"/>
    <n v="0"/>
  </r>
  <r>
    <n v="6299"/>
    <s v="CA-2011-169852"/>
    <x v="2"/>
    <d v="2011-10-21T00:00:00"/>
    <d v="2011-10-26T00:00:00"/>
    <x v="1"/>
    <s v="SF-20965"/>
    <x v="245"/>
    <x v="1"/>
    <s v="United States"/>
    <s v="San Diego"/>
    <x v="1"/>
    <n v="92024"/>
    <x v="1"/>
    <s v="OFF-BI-10001460"/>
    <x v="1"/>
    <s v="Binders"/>
    <x v="58"/>
    <n v="36.36"/>
    <n v="3"/>
    <n v="0.2"/>
    <n v="12.2715"/>
    <s v="Oct"/>
    <x v="18"/>
    <n v="1"/>
  </r>
  <r>
    <n v="6300"/>
    <s v="CA-2014-107314"/>
    <x v="3"/>
    <d v="2014-12-01T00:00:00"/>
    <d v="2014-12-04T00:00:00"/>
    <x v="2"/>
    <s v="MZ-17335"/>
    <x v="595"/>
    <x v="2"/>
    <s v="United States"/>
    <s v="San Francisco"/>
    <x v="1"/>
    <n v="94109"/>
    <x v="1"/>
    <s v="FUR-FU-10003489"/>
    <x v="0"/>
    <s v="Furnishings"/>
    <x v="1762"/>
    <n v="25.83"/>
    <n v="3"/>
    <n v="0"/>
    <n v="9.5570999999999984"/>
    <s v="Dec"/>
    <x v="22"/>
    <n v="1"/>
  </r>
  <r>
    <n v="6301"/>
    <s v="US-2011-161305"/>
    <x v="2"/>
    <d v="2011-06-06T00:00:00"/>
    <d v="2011-06-12T00:00:00"/>
    <x v="1"/>
    <s v="SB-20170"/>
    <x v="641"/>
    <x v="0"/>
    <s v="United States"/>
    <s v="Chicago"/>
    <x v="10"/>
    <n v="60623"/>
    <x v="2"/>
    <s v="OFF-BI-10002794"/>
    <x v="1"/>
    <s v="Binders"/>
    <x v="102"/>
    <n v="24.587999999999994"/>
    <n v="3"/>
    <n v="0.8"/>
    <n v="-38.11140000000001"/>
    <s v="Jun"/>
    <x v="3"/>
    <n v="1"/>
  </r>
  <r>
    <n v="6302"/>
    <s v="US-2011-161305"/>
    <x v="2"/>
    <d v="2011-06-06T00:00:00"/>
    <d v="2011-06-12T00:00:00"/>
    <x v="1"/>
    <s v="SB-20170"/>
    <x v="641"/>
    <x v="0"/>
    <s v="United States"/>
    <s v="Chicago"/>
    <x v="10"/>
    <n v="60623"/>
    <x v="2"/>
    <s v="OFF-EN-10000461"/>
    <x v="1"/>
    <s v="Envelopes"/>
    <x v="746"/>
    <n v="13.984000000000002"/>
    <n v="2"/>
    <n v="0.2"/>
    <n v="4.7195999999999998"/>
    <s v="Jun"/>
    <x v="3"/>
    <n v="0"/>
  </r>
  <r>
    <n v="6303"/>
    <s v="CA-2014-166919"/>
    <x v="3"/>
    <d v="2014-11-24T00:00:00"/>
    <d v="2014-11-28T00:00:00"/>
    <x v="1"/>
    <s v="AH-10210"/>
    <x v="117"/>
    <x v="0"/>
    <s v="United States"/>
    <s v="Dallas"/>
    <x v="5"/>
    <n v="75220"/>
    <x v="2"/>
    <s v="TEC-PH-10001305"/>
    <x v="2"/>
    <s v="Phones"/>
    <x v="1671"/>
    <n v="195.96000000000004"/>
    <n v="5"/>
    <n v="0.2"/>
    <n v="19.596000000000018"/>
    <s v="Nov"/>
    <x v="23"/>
    <n v="1"/>
  </r>
  <r>
    <n v="6304"/>
    <s v="CA-2014-162712"/>
    <x v="3"/>
    <d v="2014-06-19T00:00:00"/>
    <d v="2014-06-21T00:00:00"/>
    <x v="0"/>
    <s v="NK-18490"/>
    <x v="71"/>
    <x v="2"/>
    <s v="United States"/>
    <s v="Corpus Christi"/>
    <x v="5"/>
    <n v="78415"/>
    <x v="2"/>
    <s v="OFF-PA-10000167"/>
    <x v="1"/>
    <s v="Paper"/>
    <x v="1071"/>
    <n v="74.352000000000004"/>
    <n v="3"/>
    <n v="0.2"/>
    <n v="23.234999999999992"/>
    <s v="Jun"/>
    <x v="27"/>
    <n v="1"/>
  </r>
  <r>
    <n v="6305"/>
    <s v="CA-2014-107552"/>
    <x v="3"/>
    <d v="2014-05-06T00:00:00"/>
    <d v="2014-05-06T00:00:00"/>
    <x v="3"/>
    <s v="AI-10855"/>
    <x v="482"/>
    <x v="0"/>
    <s v="United States"/>
    <s v="New York City"/>
    <x v="15"/>
    <n v="10035"/>
    <x v="3"/>
    <s v="OFF-PA-10002947"/>
    <x v="1"/>
    <s v="Paper"/>
    <x v="703"/>
    <n v="6.68"/>
    <n v="1"/>
    <n v="0"/>
    <n v="3.2063999999999999"/>
    <s v="May"/>
    <x v="24"/>
    <n v="1"/>
  </r>
  <r>
    <n v="6306"/>
    <s v="CA-2013-163328"/>
    <x v="0"/>
    <d v="2013-11-05T00:00:00"/>
    <d v="2013-11-07T00:00:00"/>
    <x v="0"/>
    <s v="TP-21565"/>
    <x v="734"/>
    <x v="1"/>
    <s v="United States"/>
    <s v="Eugene"/>
    <x v="21"/>
    <n v="97405"/>
    <x v="1"/>
    <s v="OFF-SU-10002301"/>
    <x v="1"/>
    <s v="Supplies"/>
    <x v="1573"/>
    <n v="17.584000000000003"/>
    <n v="7"/>
    <n v="0.2"/>
    <n v="-4.1761999999999997"/>
    <s v="Nov"/>
    <x v="0"/>
    <n v="1"/>
  </r>
  <r>
    <n v="6307"/>
    <s v="CA-2013-163328"/>
    <x v="0"/>
    <d v="2013-11-05T00:00:00"/>
    <d v="2013-11-07T00:00:00"/>
    <x v="0"/>
    <s v="TP-21565"/>
    <x v="734"/>
    <x v="1"/>
    <s v="United States"/>
    <s v="Eugene"/>
    <x v="21"/>
    <n v="97405"/>
    <x v="1"/>
    <s v="FUR-CH-10003298"/>
    <x v="0"/>
    <s v="Chairs"/>
    <x v="1567"/>
    <n v="104.78399999999999"/>
    <n v="1"/>
    <n v="0.2"/>
    <n v="-14.407800000000009"/>
    <s v="Nov"/>
    <x v="0"/>
    <n v="0"/>
  </r>
  <r>
    <n v="6308"/>
    <s v="CA-2013-163328"/>
    <x v="0"/>
    <d v="2013-11-05T00:00:00"/>
    <d v="2013-11-07T00:00:00"/>
    <x v="0"/>
    <s v="TP-21565"/>
    <x v="734"/>
    <x v="1"/>
    <s v="United States"/>
    <s v="Eugene"/>
    <x v="21"/>
    <n v="97405"/>
    <x v="1"/>
    <s v="OFF-PA-10004353"/>
    <x v="1"/>
    <s v="Paper"/>
    <x v="1652"/>
    <n v="47.952000000000005"/>
    <n v="3"/>
    <n v="0.2"/>
    <n v="16.783200000000001"/>
    <s v="Nov"/>
    <x v="0"/>
    <n v="0"/>
  </r>
  <r>
    <n v="6309"/>
    <s v="CA-2013-163328"/>
    <x v="0"/>
    <d v="2013-11-05T00:00:00"/>
    <d v="2013-11-07T00:00:00"/>
    <x v="0"/>
    <s v="TP-21565"/>
    <x v="734"/>
    <x v="1"/>
    <s v="United States"/>
    <s v="Eugene"/>
    <x v="21"/>
    <n v="97405"/>
    <x v="1"/>
    <s v="FUR-CH-10000229"/>
    <x v="0"/>
    <s v="Chairs"/>
    <x v="1612"/>
    <n v="650.35200000000009"/>
    <n v="3"/>
    <n v="0.2"/>
    <n v="-97.552800000000076"/>
    <s v="Nov"/>
    <x v="0"/>
    <n v="0"/>
  </r>
  <r>
    <n v="6310"/>
    <s v="CA-2013-163328"/>
    <x v="0"/>
    <d v="2013-11-05T00:00:00"/>
    <d v="2013-11-07T00:00:00"/>
    <x v="0"/>
    <s v="TP-21565"/>
    <x v="734"/>
    <x v="1"/>
    <s v="United States"/>
    <s v="Eugene"/>
    <x v="21"/>
    <n v="97405"/>
    <x v="1"/>
    <s v="OFF-LA-10003930"/>
    <x v="1"/>
    <s v="Labels"/>
    <x v="503"/>
    <n v="629.18400000000008"/>
    <n v="8"/>
    <n v="0.2"/>
    <n v="228.07919999999999"/>
    <s v="Nov"/>
    <x v="0"/>
    <n v="0"/>
  </r>
  <r>
    <n v="6311"/>
    <s v="CA-2013-163328"/>
    <x v="0"/>
    <d v="2013-11-05T00:00:00"/>
    <d v="2013-11-07T00:00:00"/>
    <x v="0"/>
    <s v="TP-21565"/>
    <x v="734"/>
    <x v="1"/>
    <s v="United States"/>
    <s v="Eugene"/>
    <x v="21"/>
    <n v="97405"/>
    <x v="1"/>
    <s v="OFF-PA-10000176"/>
    <x v="1"/>
    <s v="Paper"/>
    <x v="634"/>
    <n v="15.176"/>
    <n v="1"/>
    <n v="0.2"/>
    <n v="5.3115999999999985"/>
    <s v="Nov"/>
    <x v="0"/>
    <n v="0"/>
  </r>
  <r>
    <n v="6312"/>
    <s v="CA-2011-112837"/>
    <x v="2"/>
    <d v="2011-09-11T00:00:00"/>
    <d v="2011-09-16T00:00:00"/>
    <x v="1"/>
    <s v="LW-17125"/>
    <x v="752"/>
    <x v="0"/>
    <s v="United States"/>
    <s v="Oxnard"/>
    <x v="1"/>
    <n v="93030"/>
    <x v="1"/>
    <s v="FUR-FU-10004006"/>
    <x v="0"/>
    <s v="Furnishings"/>
    <x v="101"/>
    <n v="127.94999999999999"/>
    <n v="3"/>
    <n v="0"/>
    <n v="21.751499999999986"/>
    <s v="Sep"/>
    <x v="30"/>
    <n v="1"/>
  </r>
  <r>
    <n v="6313"/>
    <s v="CA-2014-120019"/>
    <x v="3"/>
    <d v="2014-02-17T00:00:00"/>
    <d v="2014-02-22T00:00:00"/>
    <x v="1"/>
    <s v="NG-18355"/>
    <x v="243"/>
    <x v="1"/>
    <s v="United States"/>
    <s v="Fairfield"/>
    <x v="29"/>
    <n v="6824"/>
    <x v="3"/>
    <s v="OFF-ST-10001932"/>
    <x v="1"/>
    <s v="Storage"/>
    <x v="1641"/>
    <n v="579.51"/>
    <n v="3"/>
    <n v="0"/>
    <n v="81.131400000000014"/>
    <s v="Feb"/>
    <x v="31"/>
    <n v="1"/>
  </r>
  <r>
    <n v="6314"/>
    <s v="CA-2014-120019"/>
    <x v="3"/>
    <d v="2014-02-17T00:00:00"/>
    <d v="2014-02-22T00:00:00"/>
    <x v="1"/>
    <s v="NG-18355"/>
    <x v="243"/>
    <x v="1"/>
    <s v="United States"/>
    <s v="Fairfield"/>
    <x v="29"/>
    <n v="6824"/>
    <x v="3"/>
    <s v="TEC-PH-10000923"/>
    <x v="2"/>
    <s v="Phones"/>
    <x v="1225"/>
    <n v="14.99"/>
    <n v="1"/>
    <n v="0"/>
    <n v="7.3451000000000004"/>
    <s v="Feb"/>
    <x v="31"/>
    <n v="0"/>
  </r>
  <r>
    <n v="6315"/>
    <s v="CA-2011-100762"/>
    <x v="2"/>
    <d v="2011-11-24T00:00:00"/>
    <d v="2011-11-29T00:00:00"/>
    <x v="1"/>
    <s v="NG-18355"/>
    <x v="243"/>
    <x v="1"/>
    <s v="United States"/>
    <s v="Jackson"/>
    <x v="12"/>
    <n v="49201"/>
    <x v="2"/>
    <s v="OFF-AR-10000380"/>
    <x v="1"/>
    <s v="Art"/>
    <x v="108"/>
    <n v="151.91999999999999"/>
    <n v="4"/>
    <n v="0"/>
    <n v="45.575999999999979"/>
    <s v="Nov"/>
    <x v="7"/>
    <n v="1"/>
  </r>
  <r>
    <n v="6316"/>
    <s v="CA-2011-100762"/>
    <x v="2"/>
    <d v="2011-11-24T00:00:00"/>
    <d v="2011-11-29T00:00:00"/>
    <x v="1"/>
    <s v="NG-18355"/>
    <x v="243"/>
    <x v="1"/>
    <s v="United States"/>
    <s v="Jackson"/>
    <x v="12"/>
    <n v="49201"/>
    <x v="2"/>
    <s v="OFF-LA-10003930"/>
    <x v="1"/>
    <s v="Labels"/>
    <x v="503"/>
    <n v="196.62"/>
    <n v="2"/>
    <n v="0"/>
    <n v="96.343800000000002"/>
    <s v="Nov"/>
    <x v="7"/>
    <n v="0"/>
  </r>
  <r>
    <n v="6317"/>
    <s v="CA-2011-100762"/>
    <x v="2"/>
    <d v="2011-11-24T00:00:00"/>
    <d v="2011-11-29T00:00:00"/>
    <x v="1"/>
    <s v="NG-18355"/>
    <x v="243"/>
    <x v="1"/>
    <s v="United States"/>
    <s v="Jackson"/>
    <x v="12"/>
    <n v="49201"/>
    <x v="2"/>
    <s v="OFF-PA-10001815"/>
    <x v="1"/>
    <s v="Paper"/>
    <x v="1393"/>
    <n v="144.12"/>
    <n v="3"/>
    <n v="0"/>
    <n v="69.177599999999984"/>
    <s v="Nov"/>
    <x v="7"/>
    <n v="0"/>
  </r>
  <r>
    <n v="6318"/>
    <s v="CA-2011-100762"/>
    <x v="2"/>
    <d v="2011-11-24T00:00:00"/>
    <d v="2011-11-29T00:00:00"/>
    <x v="1"/>
    <s v="NG-18355"/>
    <x v="243"/>
    <x v="1"/>
    <s v="United States"/>
    <s v="Jackson"/>
    <x v="12"/>
    <n v="49201"/>
    <x v="2"/>
    <s v="OFF-PA-10004082"/>
    <x v="1"/>
    <s v="Paper"/>
    <x v="224"/>
    <n v="15.96"/>
    <n v="2"/>
    <n v="0"/>
    <n v="7.98"/>
    <s v="Nov"/>
    <x v="7"/>
    <n v="0"/>
  </r>
  <r>
    <n v="6319"/>
    <s v="CA-2014-161459"/>
    <x v="3"/>
    <d v="2014-11-26T00:00:00"/>
    <d v="2014-11-30T00:00:00"/>
    <x v="0"/>
    <s v="EB-13750"/>
    <x v="494"/>
    <x v="1"/>
    <s v="United States"/>
    <s v="Laguna Niguel"/>
    <x v="1"/>
    <n v="92677"/>
    <x v="1"/>
    <s v="TEC-PH-10004071"/>
    <x v="2"/>
    <s v="Phones"/>
    <x v="1537"/>
    <n v="39.960000000000008"/>
    <n v="5"/>
    <n v="0.2"/>
    <n v="3.4964999999999993"/>
    <s v="Nov"/>
    <x v="23"/>
    <n v="1"/>
  </r>
  <r>
    <n v="6320"/>
    <s v="CA-2014-161459"/>
    <x v="3"/>
    <d v="2014-11-26T00:00:00"/>
    <d v="2014-11-30T00:00:00"/>
    <x v="0"/>
    <s v="EB-13750"/>
    <x v="494"/>
    <x v="1"/>
    <s v="United States"/>
    <s v="Laguna Niguel"/>
    <x v="1"/>
    <n v="92677"/>
    <x v="1"/>
    <s v="OFF-PA-10002377"/>
    <x v="1"/>
    <s v="Paper"/>
    <x v="557"/>
    <n v="34.08"/>
    <n v="6"/>
    <n v="0"/>
    <n v="15.335999999999999"/>
    <s v="Nov"/>
    <x v="23"/>
    <n v="0"/>
  </r>
  <r>
    <n v="6321"/>
    <s v="CA-2014-160017"/>
    <x v="3"/>
    <d v="2014-09-29T00:00:00"/>
    <d v="2014-10-03T00:00:00"/>
    <x v="1"/>
    <s v="SP-20860"/>
    <x v="133"/>
    <x v="1"/>
    <s v="United States"/>
    <s v="Jacksonville"/>
    <x v="2"/>
    <n v="32216"/>
    <x v="0"/>
    <s v="OFF-PA-10001800"/>
    <x v="1"/>
    <s v="Paper"/>
    <x v="580"/>
    <n v="10.368000000000002"/>
    <n v="2"/>
    <n v="0.2"/>
    <n v="3.6288"/>
    <s v="Sep"/>
    <x v="15"/>
    <n v="1"/>
  </r>
  <r>
    <n v="6322"/>
    <s v="CA-2011-123316"/>
    <x v="2"/>
    <d v="2011-10-13T00:00:00"/>
    <d v="2011-10-17T00:00:00"/>
    <x v="1"/>
    <s v="SP-20545"/>
    <x v="259"/>
    <x v="1"/>
    <s v="United States"/>
    <s v="Mount Vernon"/>
    <x v="15"/>
    <n v="10550"/>
    <x v="3"/>
    <s v="OFF-BI-10002764"/>
    <x v="1"/>
    <s v="Binders"/>
    <x v="502"/>
    <n v="7.7520000000000007"/>
    <n v="3"/>
    <n v="0.2"/>
    <n v="2.8100999999999998"/>
    <s v="Oct"/>
    <x v="18"/>
    <n v="1"/>
  </r>
  <r>
    <n v="6323"/>
    <s v="CA-2011-141299"/>
    <x v="2"/>
    <d v="2011-06-03T00:00:00"/>
    <d v="2011-06-07T00:00:00"/>
    <x v="0"/>
    <s v="RB-19795"/>
    <x v="176"/>
    <x v="2"/>
    <s v="United States"/>
    <s v="Midland"/>
    <x v="12"/>
    <n v="48640"/>
    <x v="2"/>
    <s v="OFF-EN-10004459"/>
    <x v="1"/>
    <s v="Envelopes"/>
    <x v="655"/>
    <n v="15.28"/>
    <n v="2"/>
    <n v="0"/>
    <n v="7.4871999999999996"/>
    <s v="Jun"/>
    <x v="3"/>
    <n v="1"/>
  </r>
  <r>
    <n v="6324"/>
    <s v="CA-2011-104402"/>
    <x v="2"/>
    <d v="2011-06-17T00:00:00"/>
    <d v="2011-06-23T00:00:00"/>
    <x v="1"/>
    <s v="DB-13660"/>
    <x v="551"/>
    <x v="0"/>
    <s v="United States"/>
    <s v="Newark"/>
    <x v="13"/>
    <n v="19711"/>
    <x v="3"/>
    <s v="TEC-MA-10000423"/>
    <x v="2"/>
    <s v="Machines"/>
    <x v="1713"/>
    <n v="65.97"/>
    <n v="3"/>
    <n v="0"/>
    <n v="31.005899999999997"/>
    <s v="Jun"/>
    <x v="3"/>
    <n v="1"/>
  </r>
  <r>
    <n v="6325"/>
    <s v="CA-2012-110289"/>
    <x v="1"/>
    <d v="2012-10-29T00:00:00"/>
    <d v="2012-11-02T00:00:00"/>
    <x v="1"/>
    <s v="NB-18655"/>
    <x v="240"/>
    <x v="1"/>
    <s v="United States"/>
    <s v="San Francisco"/>
    <x v="1"/>
    <n v="94109"/>
    <x v="1"/>
    <s v="OFF-PA-10002986"/>
    <x v="1"/>
    <s v="Paper"/>
    <x v="477"/>
    <n v="33.4"/>
    <n v="5"/>
    <n v="0"/>
    <n v="16.032"/>
    <s v="Oct"/>
    <x v="2"/>
    <n v="1"/>
  </r>
  <r>
    <n v="6326"/>
    <s v="CA-2012-110289"/>
    <x v="1"/>
    <d v="2012-10-29T00:00:00"/>
    <d v="2012-11-02T00:00:00"/>
    <x v="1"/>
    <s v="NB-18655"/>
    <x v="240"/>
    <x v="1"/>
    <s v="United States"/>
    <s v="San Francisco"/>
    <x v="1"/>
    <n v="94109"/>
    <x v="1"/>
    <s v="OFF-EN-10001434"/>
    <x v="1"/>
    <s v="Envelopes"/>
    <x v="434"/>
    <n v="210.84"/>
    <n v="4"/>
    <n v="0"/>
    <n v="103.3116"/>
    <s v="Oct"/>
    <x v="2"/>
    <n v="0"/>
  </r>
  <r>
    <n v="6327"/>
    <s v="CA-2011-167927"/>
    <x v="2"/>
    <d v="2011-01-21T00:00:00"/>
    <d v="2011-01-27T00:00:00"/>
    <x v="1"/>
    <s v="XP-21865"/>
    <x v="190"/>
    <x v="0"/>
    <s v="United States"/>
    <s v="Westland"/>
    <x v="12"/>
    <n v="48185"/>
    <x v="2"/>
    <s v="OFF-ST-10000760"/>
    <x v="1"/>
    <s v="Storage"/>
    <x v="4"/>
    <n v="13.98"/>
    <n v="1"/>
    <n v="0"/>
    <n v="4.0541999999999998"/>
    <s v="Jan"/>
    <x v="46"/>
    <n v="1"/>
  </r>
  <r>
    <n v="6328"/>
    <s v="CA-2011-167927"/>
    <x v="2"/>
    <d v="2011-01-21T00:00:00"/>
    <d v="2011-01-27T00:00:00"/>
    <x v="1"/>
    <s v="XP-21865"/>
    <x v="190"/>
    <x v="0"/>
    <s v="United States"/>
    <s v="Westland"/>
    <x v="12"/>
    <n v="48185"/>
    <x v="2"/>
    <s v="FUR-FU-10002918"/>
    <x v="0"/>
    <s v="Furnishings"/>
    <x v="266"/>
    <n v="272.94"/>
    <n v="3"/>
    <n v="0"/>
    <n v="30.023400000000009"/>
    <s v="Jan"/>
    <x v="46"/>
    <n v="0"/>
  </r>
  <r>
    <n v="6329"/>
    <s v="CA-2011-167927"/>
    <x v="2"/>
    <d v="2011-01-21T00:00:00"/>
    <d v="2011-01-27T00:00:00"/>
    <x v="1"/>
    <s v="XP-21865"/>
    <x v="190"/>
    <x v="0"/>
    <s v="United States"/>
    <s v="Westland"/>
    <x v="12"/>
    <n v="48185"/>
    <x v="2"/>
    <s v="OFF-BI-10000605"/>
    <x v="1"/>
    <s v="Binders"/>
    <x v="531"/>
    <n v="19.05"/>
    <n v="5"/>
    <n v="0"/>
    <n v="8.9534999999999982"/>
    <s v="Jan"/>
    <x v="46"/>
    <n v="0"/>
  </r>
  <r>
    <n v="6330"/>
    <s v="CA-2011-167927"/>
    <x v="2"/>
    <d v="2011-01-21T00:00:00"/>
    <d v="2011-01-27T00:00:00"/>
    <x v="1"/>
    <s v="XP-21865"/>
    <x v="190"/>
    <x v="0"/>
    <s v="United States"/>
    <s v="Westland"/>
    <x v="12"/>
    <n v="48185"/>
    <x v="2"/>
    <s v="OFF-AP-10002311"/>
    <x v="1"/>
    <s v="Appliances"/>
    <x v="14"/>
    <n v="247.71600000000001"/>
    <n v="4"/>
    <n v="0.1"/>
    <n v="93.581600000000009"/>
    <s v="Jan"/>
    <x v="46"/>
    <n v="0"/>
  </r>
  <r>
    <n v="6331"/>
    <s v="CA-2011-167927"/>
    <x v="2"/>
    <d v="2011-01-21T00:00:00"/>
    <d v="2011-01-27T00:00:00"/>
    <x v="1"/>
    <s v="XP-21865"/>
    <x v="190"/>
    <x v="0"/>
    <s v="United States"/>
    <s v="Westland"/>
    <x v="12"/>
    <n v="48185"/>
    <x v="2"/>
    <s v="OFF-ST-10003123"/>
    <x v="1"/>
    <s v="Storage"/>
    <x v="1268"/>
    <n v="66.58"/>
    <n v="2"/>
    <n v="0"/>
    <n v="15.979199999999999"/>
    <s v="Jan"/>
    <x v="46"/>
    <n v="0"/>
  </r>
  <r>
    <n v="6332"/>
    <s v="CA-2011-167927"/>
    <x v="2"/>
    <d v="2011-01-21T00:00:00"/>
    <d v="2011-01-27T00:00:00"/>
    <x v="1"/>
    <s v="XP-21865"/>
    <x v="190"/>
    <x v="0"/>
    <s v="United States"/>
    <s v="Westland"/>
    <x v="12"/>
    <n v="48185"/>
    <x v="2"/>
    <s v="OFF-AR-10004456"/>
    <x v="1"/>
    <s v="Art"/>
    <x v="1044"/>
    <n v="43.92"/>
    <n v="3"/>
    <n v="0"/>
    <n v="12.736799999999999"/>
    <s v="Jan"/>
    <x v="46"/>
    <n v="0"/>
  </r>
  <r>
    <n v="6333"/>
    <s v="CA-2011-167927"/>
    <x v="2"/>
    <d v="2011-01-21T00:00:00"/>
    <d v="2011-01-27T00:00:00"/>
    <x v="1"/>
    <s v="XP-21865"/>
    <x v="190"/>
    <x v="0"/>
    <s v="United States"/>
    <s v="Westland"/>
    <x v="12"/>
    <n v="48185"/>
    <x v="2"/>
    <s v="FUR-FU-10002268"/>
    <x v="0"/>
    <s v="Furnishings"/>
    <x v="860"/>
    <n v="14.73"/>
    <n v="3"/>
    <n v="0"/>
    <n v="4.8608999999999991"/>
    <s v="Jan"/>
    <x v="46"/>
    <n v="0"/>
  </r>
  <r>
    <n v="6334"/>
    <s v="CA-2011-167927"/>
    <x v="2"/>
    <d v="2011-01-21T00:00:00"/>
    <d v="2011-01-27T00:00:00"/>
    <x v="1"/>
    <s v="XP-21865"/>
    <x v="190"/>
    <x v="0"/>
    <s v="United States"/>
    <s v="Westland"/>
    <x v="12"/>
    <n v="48185"/>
    <x v="2"/>
    <s v="OFF-BI-10004364"/>
    <x v="1"/>
    <s v="Binders"/>
    <x v="302"/>
    <n v="29.700000000000003"/>
    <n v="5"/>
    <n v="0"/>
    <n v="13.365"/>
    <s v="Jan"/>
    <x v="46"/>
    <n v="0"/>
  </r>
  <r>
    <n v="6335"/>
    <s v="CA-2011-133305"/>
    <x v="2"/>
    <d v="2011-07-11T00:00:00"/>
    <d v="2011-07-15T00:00:00"/>
    <x v="1"/>
    <s v="MH-17455"/>
    <x v="708"/>
    <x v="0"/>
    <s v="United States"/>
    <s v="New York City"/>
    <x v="15"/>
    <n v="10011"/>
    <x v="3"/>
    <s v="OFF-PA-10001970"/>
    <x v="1"/>
    <s v="Paper"/>
    <x v="311"/>
    <n v="49.12"/>
    <n v="4"/>
    <n v="0"/>
    <n v="23.086399999999998"/>
    <s v="Jul"/>
    <x v="39"/>
    <n v="1"/>
  </r>
  <r>
    <n v="6336"/>
    <s v="CA-2011-133305"/>
    <x v="2"/>
    <d v="2011-07-11T00:00:00"/>
    <d v="2011-07-15T00:00:00"/>
    <x v="1"/>
    <s v="MH-17455"/>
    <x v="708"/>
    <x v="0"/>
    <s v="United States"/>
    <s v="New York City"/>
    <x v="15"/>
    <n v="10011"/>
    <x v="3"/>
    <s v="OFF-BI-10002954"/>
    <x v="1"/>
    <s v="Binders"/>
    <x v="1179"/>
    <n v="18.28"/>
    <n v="5"/>
    <n v="0.2"/>
    <n v="6.3979999999999997"/>
    <s v="Jul"/>
    <x v="39"/>
    <n v="0"/>
  </r>
  <r>
    <n v="6337"/>
    <s v="CA-2013-165995"/>
    <x v="0"/>
    <d v="2013-08-31T00:00:00"/>
    <d v="2013-09-07T00:00:00"/>
    <x v="1"/>
    <s v="BG-11740"/>
    <x v="696"/>
    <x v="0"/>
    <s v="United States"/>
    <s v="Los Angeles"/>
    <x v="1"/>
    <n v="90008"/>
    <x v="1"/>
    <s v="FUR-FU-10000672"/>
    <x v="0"/>
    <s v="Furnishings"/>
    <x v="1508"/>
    <n v="47.04"/>
    <n v="4"/>
    <n v="0"/>
    <n v="15.993599999999997"/>
    <s v="Aug"/>
    <x v="28"/>
    <n v="1"/>
  </r>
  <r>
    <n v="6338"/>
    <s v="CA-2013-165995"/>
    <x v="0"/>
    <d v="2013-08-31T00:00:00"/>
    <d v="2013-09-07T00:00:00"/>
    <x v="1"/>
    <s v="BG-11740"/>
    <x v="696"/>
    <x v="0"/>
    <s v="United States"/>
    <s v="Los Angeles"/>
    <x v="1"/>
    <n v="90008"/>
    <x v="1"/>
    <s v="TEC-PH-10004908"/>
    <x v="2"/>
    <s v="Phones"/>
    <x v="1474"/>
    <n v="339.96000000000004"/>
    <n v="5"/>
    <n v="0.2"/>
    <n v="42.494999999999948"/>
    <s v="Aug"/>
    <x v="28"/>
    <n v="0"/>
  </r>
  <r>
    <n v="6339"/>
    <s v="CA-2014-143112"/>
    <x v="3"/>
    <d v="2014-10-06T00:00:00"/>
    <d v="2014-10-10T00:00:00"/>
    <x v="1"/>
    <s v="TS-21370"/>
    <x v="477"/>
    <x v="1"/>
    <s v="United States"/>
    <s v="New York City"/>
    <x v="15"/>
    <n v="10035"/>
    <x v="3"/>
    <s v="TEC-PH-10003095"/>
    <x v="2"/>
    <s v="Phones"/>
    <x v="1491"/>
    <n v="87.8"/>
    <n v="4"/>
    <n v="0"/>
    <n v="43.9"/>
    <s v="Oct"/>
    <x v="13"/>
    <n v="1"/>
  </r>
  <r>
    <n v="6340"/>
    <s v="CA-2014-143112"/>
    <x v="3"/>
    <d v="2014-10-06T00:00:00"/>
    <d v="2014-10-10T00:00:00"/>
    <x v="1"/>
    <s v="TS-21370"/>
    <x v="477"/>
    <x v="1"/>
    <s v="United States"/>
    <s v="New York City"/>
    <x v="15"/>
    <n v="10035"/>
    <x v="3"/>
    <s v="FUR-CH-10002880"/>
    <x v="0"/>
    <s v="Chairs"/>
    <x v="801"/>
    <n v="221.38200000000001"/>
    <n v="2"/>
    <n v="0.1"/>
    <n v="2.4597999999999871"/>
    <s v="Oct"/>
    <x v="13"/>
    <n v="0"/>
  </r>
  <r>
    <n v="6341"/>
    <s v="CA-2014-143112"/>
    <x v="3"/>
    <d v="2014-10-06T00:00:00"/>
    <d v="2014-10-10T00:00:00"/>
    <x v="1"/>
    <s v="TS-21370"/>
    <x v="477"/>
    <x v="1"/>
    <s v="United States"/>
    <s v="New York City"/>
    <x v="15"/>
    <n v="10035"/>
    <x v="3"/>
    <s v="TEC-MA-10001047"/>
    <x v="2"/>
    <s v="Machines"/>
    <x v="1626"/>
    <n v="5199.96"/>
    <n v="4"/>
    <n v="0"/>
    <n v="1351.9895999999999"/>
    <s v="Oct"/>
    <x v="13"/>
    <n v="0"/>
  </r>
  <r>
    <n v="6342"/>
    <s v="US-2014-105830"/>
    <x v="3"/>
    <d v="2014-01-01T00:00:00"/>
    <d v="2014-01-03T00:00:00"/>
    <x v="2"/>
    <s v="DB-13660"/>
    <x v="551"/>
    <x v="0"/>
    <s v="United States"/>
    <s v="Lancaster"/>
    <x v="24"/>
    <n v="43130"/>
    <x v="3"/>
    <s v="OFF-ST-10002554"/>
    <x v="1"/>
    <s v="Storage"/>
    <x v="1144"/>
    <n v="156.512"/>
    <n v="4"/>
    <n v="0.2"/>
    <n v="-35.215199999999996"/>
    <s v="Jan"/>
    <x v="44"/>
    <n v="1"/>
  </r>
  <r>
    <n v="6343"/>
    <s v="CA-2012-146255"/>
    <x v="1"/>
    <d v="2012-03-07T00:00:00"/>
    <d v="2012-03-10T00:00:00"/>
    <x v="2"/>
    <s v="EM-14140"/>
    <x v="670"/>
    <x v="2"/>
    <s v="United States"/>
    <s v="Newark"/>
    <x v="13"/>
    <n v="19711"/>
    <x v="3"/>
    <s v="TEC-AC-10004469"/>
    <x v="2"/>
    <s v="Accessories"/>
    <x v="238"/>
    <n v="119.85000000000001"/>
    <n v="3"/>
    <n v="0"/>
    <n v="52.734000000000009"/>
    <s v="Mar"/>
    <x v="29"/>
    <n v="1"/>
  </r>
  <r>
    <n v="6344"/>
    <s v="CA-2012-146255"/>
    <x v="1"/>
    <d v="2012-03-07T00:00:00"/>
    <d v="2012-03-10T00:00:00"/>
    <x v="2"/>
    <s v="EM-14140"/>
    <x v="670"/>
    <x v="2"/>
    <s v="United States"/>
    <s v="Newark"/>
    <x v="13"/>
    <n v="19711"/>
    <x v="3"/>
    <s v="OFF-BI-10000309"/>
    <x v="1"/>
    <s v="Binders"/>
    <x v="334"/>
    <n v="30.44"/>
    <n v="2"/>
    <n v="0"/>
    <n v="14.9156"/>
    <s v="Mar"/>
    <x v="29"/>
    <n v="0"/>
  </r>
  <r>
    <n v="6345"/>
    <s v="CA-2012-146255"/>
    <x v="1"/>
    <d v="2012-03-07T00:00:00"/>
    <d v="2012-03-10T00:00:00"/>
    <x v="2"/>
    <s v="EM-14140"/>
    <x v="670"/>
    <x v="2"/>
    <s v="United States"/>
    <s v="Newark"/>
    <x v="13"/>
    <n v="19711"/>
    <x v="3"/>
    <s v="OFF-BI-10001765"/>
    <x v="1"/>
    <s v="Binders"/>
    <x v="985"/>
    <n v="69.28"/>
    <n v="2"/>
    <n v="0"/>
    <n v="33.254399999999997"/>
    <s v="Mar"/>
    <x v="29"/>
    <n v="0"/>
  </r>
  <r>
    <n v="6346"/>
    <s v="CA-2012-146255"/>
    <x v="1"/>
    <d v="2012-03-07T00:00:00"/>
    <d v="2012-03-10T00:00:00"/>
    <x v="2"/>
    <s v="EM-14140"/>
    <x v="670"/>
    <x v="2"/>
    <s v="United States"/>
    <s v="Newark"/>
    <x v="13"/>
    <n v="19711"/>
    <x v="3"/>
    <s v="TEC-PH-10001619"/>
    <x v="2"/>
    <s v="Phones"/>
    <x v="1585"/>
    <n v="587.97"/>
    <n v="3"/>
    <n v="0"/>
    <n v="170.51129999999998"/>
    <s v="Mar"/>
    <x v="29"/>
    <n v="0"/>
  </r>
  <r>
    <n v="6347"/>
    <s v="CA-2014-104822"/>
    <x v="3"/>
    <d v="2014-10-21T00:00:00"/>
    <d v="2014-10-21T00:00:00"/>
    <x v="3"/>
    <s v="RB-19465"/>
    <x v="46"/>
    <x v="2"/>
    <s v="United States"/>
    <s v="New York City"/>
    <x v="15"/>
    <n v="10024"/>
    <x v="3"/>
    <s v="OFF-LA-10002034"/>
    <x v="1"/>
    <s v="Labels"/>
    <x v="1102"/>
    <n v="24.55"/>
    <n v="5"/>
    <n v="0"/>
    <n v="12.029499999999999"/>
    <s v="Oct"/>
    <x v="13"/>
    <n v="1"/>
  </r>
  <r>
    <n v="6348"/>
    <s v="CA-2012-104486"/>
    <x v="1"/>
    <d v="2012-05-01T00:00:00"/>
    <d v="2012-05-06T00:00:00"/>
    <x v="1"/>
    <s v="PO-18850"/>
    <x v="138"/>
    <x v="0"/>
    <s v="United States"/>
    <s v="San Francisco"/>
    <x v="1"/>
    <n v="94109"/>
    <x v="1"/>
    <s v="OFF-BI-10000309"/>
    <x v="1"/>
    <s v="Binders"/>
    <x v="334"/>
    <n v="12.176000000000002"/>
    <n v="1"/>
    <n v="0.2"/>
    <n v="4.4137999999999993"/>
    <s v="May"/>
    <x v="33"/>
    <n v="1"/>
  </r>
  <r>
    <n v="6349"/>
    <s v="CA-2012-104486"/>
    <x v="1"/>
    <d v="2012-05-01T00:00:00"/>
    <d v="2012-05-06T00:00:00"/>
    <x v="1"/>
    <s v="PO-18850"/>
    <x v="138"/>
    <x v="0"/>
    <s v="United States"/>
    <s v="San Francisco"/>
    <x v="1"/>
    <n v="94109"/>
    <x v="1"/>
    <s v="OFF-ST-10000876"/>
    <x v="1"/>
    <s v="Storage"/>
    <x v="251"/>
    <n v="37.32"/>
    <n v="3"/>
    <n v="0"/>
    <n v="10.4496"/>
    <s v="May"/>
    <x v="33"/>
    <n v="0"/>
  </r>
  <r>
    <n v="6350"/>
    <s v="CA-2012-104486"/>
    <x v="1"/>
    <d v="2012-05-01T00:00:00"/>
    <d v="2012-05-06T00:00:00"/>
    <x v="1"/>
    <s v="PO-18850"/>
    <x v="138"/>
    <x v="0"/>
    <s v="United States"/>
    <s v="San Francisco"/>
    <x v="1"/>
    <n v="94109"/>
    <x v="1"/>
    <s v="OFF-SU-10002573"/>
    <x v="1"/>
    <s v="Supplies"/>
    <x v="350"/>
    <n v="35.06"/>
    <n v="2"/>
    <n v="0"/>
    <n v="10.517999999999997"/>
    <s v="May"/>
    <x v="33"/>
    <n v="0"/>
  </r>
  <r>
    <n v="6351"/>
    <s v="CA-2014-161557"/>
    <x v="3"/>
    <d v="2014-09-04T00:00:00"/>
    <d v="2014-09-09T00:00:00"/>
    <x v="1"/>
    <s v="AG-10900"/>
    <x v="151"/>
    <x v="0"/>
    <s v="United States"/>
    <s v="Dallas"/>
    <x v="5"/>
    <n v="75217"/>
    <x v="2"/>
    <s v="FUR-FU-10004622"/>
    <x v="0"/>
    <s v="Furnishings"/>
    <x v="787"/>
    <n v="108.40000000000002"/>
    <n v="5"/>
    <n v="0.6"/>
    <n v="-105.69000000000003"/>
    <s v="Sep"/>
    <x v="15"/>
    <n v="1"/>
  </r>
  <r>
    <n v="6352"/>
    <s v="CA-2014-161130"/>
    <x v="3"/>
    <d v="2014-11-04T00:00:00"/>
    <d v="2014-11-09T00:00:00"/>
    <x v="1"/>
    <s v="BF-11275"/>
    <x v="667"/>
    <x v="1"/>
    <s v="United States"/>
    <s v="Miami"/>
    <x v="2"/>
    <n v="33178"/>
    <x v="0"/>
    <s v="TEC-PH-10002549"/>
    <x v="2"/>
    <s v="Phones"/>
    <x v="928"/>
    <n v="361.37600000000003"/>
    <n v="2"/>
    <n v="0.2"/>
    <n v="27.103200000000001"/>
    <s v="Nov"/>
    <x v="23"/>
    <n v="1"/>
  </r>
  <r>
    <n v="6353"/>
    <s v="US-2012-161347"/>
    <x v="1"/>
    <d v="2012-09-13T00:00:00"/>
    <d v="2012-09-19T00:00:00"/>
    <x v="1"/>
    <s v="HG-14845"/>
    <x v="668"/>
    <x v="0"/>
    <s v="United States"/>
    <s v="Philadelphia"/>
    <x v="9"/>
    <n v="19120"/>
    <x v="3"/>
    <s v="OFF-BI-10004209"/>
    <x v="1"/>
    <s v="Binders"/>
    <x v="1206"/>
    <n v="2.4119999999999999"/>
    <n v="1"/>
    <n v="0.7"/>
    <n v="-2.0099999999999998"/>
    <s v="Sep"/>
    <x v="11"/>
    <n v="1"/>
  </r>
  <r>
    <n v="6354"/>
    <s v="US-2012-109015"/>
    <x v="1"/>
    <d v="2012-09-06T00:00:00"/>
    <d v="2012-09-12T00:00:00"/>
    <x v="1"/>
    <s v="BS-11590"/>
    <x v="29"/>
    <x v="1"/>
    <s v="United States"/>
    <s v="New York City"/>
    <x v="15"/>
    <n v="10011"/>
    <x v="3"/>
    <s v="OFF-AP-10001962"/>
    <x v="1"/>
    <s v="Appliances"/>
    <x v="1594"/>
    <n v="8.39"/>
    <n v="1"/>
    <n v="0"/>
    <n v="2.0975000000000001"/>
    <s v="Sep"/>
    <x v="11"/>
    <n v="1"/>
  </r>
  <r>
    <n v="6355"/>
    <s v="US-2012-109015"/>
    <x v="1"/>
    <d v="2012-09-06T00:00:00"/>
    <d v="2012-09-12T00:00:00"/>
    <x v="1"/>
    <s v="BS-11590"/>
    <x v="29"/>
    <x v="1"/>
    <s v="United States"/>
    <s v="New York City"/>
    <x v="15"/>
    <n v="10011"/>
    <x v="3"/>
    <s v="TEC-PH-10002922"/>
    <x v="2"/>
    <s v="Phones"/>
    <x v="965"/>
    <n v="337.98"/>
    <n v="2"/>
    <n v="0"/>
    <n v="101.39399999999998"/>
    <s v="Sep"/>
    <x v="11"/>
    <n v="0"/>
  </r>
  <r>
    <n v="6356"/>
    <s v="CA-2011-110611"/>
    <x v="2"/>
    <d v="2011-10-06T00:00:00"/>
    <d v="2011-10-13T00:00:00"/>
    <x v="1"/>
    <s v="JD-16015"/>
    <x v="557"/>
    <x v="0"/>
    <s v="United States"/>
    <s v="Philadelphia"/>
    <x v="9"/>
    <n v="19120"/>
    <x v="3"/>
    <s v="OFF-ST-10000642"/>
    <x v="1"/>
    <s v="Storage"/>
    <x v="192"/>
    <n v="83.920000000000016"/>
    <n v="5"/>
    <n v="0.2"/>
    <n v="-13.637000000000011"/>
    <s v="Oct"/>
    <x v="18"/>
    <n v="1"/>
  </r>
  <r>
    <n v="6357"/>
    <s v="CA-2014-139080"/>
    <x v="3"/>
    <d v="2014-01-24T00:00:00"/>
    <d v="2014-01-29T00:00:00"/>
    <x v="1"/>
    <s v="CS-12250"/>
    <x v="294"/>
    <x v="1"/>
    <s v="United States"/>
    <s v="Seattle"/>
    <x v="4"/>
    <n v="98103"/>
    <x v="1"/>
    <s v="OFF-BI-10001757"/>
    <x v="1"/>
    <s v="Binders"/>
    <x v="1158"/>
    <n v="19.68"/>
    <n v="5"/>
    <n v="0.2"/>
    <n v="6.8879999999999981"/>
    <s v="Jan"/>
    <x v="44"/>
    <n v="1"/>
  </r>
  <r>
    <n v="6358"/>
    <s v="CA-2014-139080"/>
    <x v="3"/>
    <d v="2014-01-24T00:00:00"/>
    <d v="2014-01-29T00:00:00"/>
    <x v="1"/>
    <s v="CS-12250"/>
    <x v="294"/>
    <x v="1"/>
    <s v="United States"/>
    <s v="Seattle"/>
    <x v="4"/>
    <n v="98103"/>
    <x v="1"/>
    <s v="OFF-PA-10004621"/>
    <x v="1"/>
    <s v="Paper"/>
    <x v="738"/>
    <n v="25.92"/>
    <n v="4"/>
    <n v="0"/>
    <n v="12.441600000000001"/>
    <s v="Jan"/>
    <x v="44"/>
    <n v="0"/>
  </r>
  <r>
    <n v="6359"/>
    <s v="CA-2014-139080"/>
    <x v="3"/>
    <d v="2014-01-24T00:00:00"/>
    <d v="2014-01-29T00:00:00"/>
    <x v="1"/>
    <s v="CS-12250"/>
    <x v="294"/>
    <x v="1"/>
    <s v="United States"/>
    <s v="Seattle"/>
    <x v="4"/>
    <n v="98103"/>
    <x v="1"/>
    <s v="OFF-PA-10002262"/>
    <x v="1"/>
    <s v="Paper"/>
    <x v="992"/>
    <n v="6.48"/>
    <n v="1"/>
    <n v="0"/>
    <n v="3.1104000000000003"/>
    <s v="Jan"/>
    <x v="44"/>
    <n v="0"/>
  </r>
  <r>
    <n v="6360"/>
    <s v="CA-2014-139080"/>
    <x v="3"/>
    <d v="2014-01-24T00:00:00"/>
    <d v="2014-01-29T00:00:00"/>
    <x v="1"/>
    <s v="CS-12250"/>
    <x v="294"/>
    <x v="1"/>
    <s v="United States"/>
    <s v="Seattle"/>
    <x v="4"/>
    <n v="98103"/>
    <x v="1"/>
    <s v="TEC-PH-10004100"/>
    <x v="2"/>
    <s v="Phones"/>
    <x v="1743"/>
    <n v="86.352000000000004"/>
    <n v="6"/>
    <n v="0.2"/>
    <n v="8.6352000000000011"/>
    <s v="Jan"/>
    <x v="44"/>
    <n v="0"/>
  </r>
  <r>
    <n v="6361"/>
    <s v="CA-2012-115693"/>
    <x v="1"/>
    <d v="2012-12-10T00:00:00"/>
    <d v="2012-12-15T00:00:00"/>
    <x v="1"/>
    <s v="FC-14245"/>
    <x v="763"/>
    <x v="2"/>
    <s v="United States"/>
    <s v="Los Angeles"/>
    <x v="1"/>
    <n v="90032"/>
    <x v="1"/>
    <s v="OFF-AR-10003582"/>
    <x v="1"/>
    <s v="Art"/>
    <x v="1451"/>
    <n v="56.3"/>
    <n v="2"/>
    <n v="0"/>
    <n v="15.764000000000003"/>
    <s v="Dec"/>
    <x v="14"/>
    <n v="1"/>
  </r>
  <r>
    <n v="6362"/>
    <s v="US-2011-107993"/>
    <x v="2"/>
    <d v="2011-11-25T00:00:00"/>
    <d v="2011-11-30T00:00:00"/>
    <x v="1"/>
    <s v="SE-20110"/>
    <x v="339"/>
    <x v="0"/>
    <s v="United States"/>
    <s v="Springfield"/>
    <x v="21"/>
    <n v="97477"/>
    <x v="1"/>
    <s v="OFF-AR-10003179"/>
    <x v="1"/>
    <s v="Art"/>
    <x v="1565"/>
    <n v="51.016000000000005"/>
    <n v="7"/>
    <n v="0.2"/>
    <n v="8.2900999999999954"/>
    <s v="Nov"/>
    <x v="7"/>
    <n v="1"/>
  </r>
  <r>
    <n v="6363"/>
    <s v="CA-2014-110443"/>
    <x v="3"/>
    <d v="2014-11-22T00:00:00"/>
    <d v="2014-11-26T00:00:00"/>
    <x v="1"/>
    <s v="CK-12205"/>
    <x v="237"/>
    <x v="0"/>
    <s v="United States"/>
    <s v="Renton"/>
    <x v="4"/>
    <n v="98059"/>
    <x v="1"/>
    <s v="OFF-BI-10001670"/>
    <x v="1"/>
    <s v="Binders"/>
    <x v="438"/>
    <n v="150.80000000000001"/>
    <n v="5"/>
    <n v="0.2"/>
    <n v="56.55"/>
    <s v="Nov"/>
    <x v="23"/>
    <n v="1"/>
  </r>
  <r>
    <n v="6364"/>
    <s v="CA-2014-110443"/>
    <x v="3"/>
    <d v="2014-11-22T00:00:00"/>
    <d v="2014-11-26T00:00:00"/>
    <x v="1"/>
    <s v="CK-12205"/>
    <x v="237"/>
    <x v="0"/>
    <s v="United States"/>
    <s v="Renton"/>
    <x v="4"/>
    <n v="98059"/>
    <x v="1"/>
    <s v="TEC-MA-10002073"/>
    <x v="2"/>
    <s v="Machines"/>
    <x v="1763"/>
    <n v="1039.992"/>
    <n v="1"/>
    <n v="0.2"/>
    <n v="103.99920000000003"/>
    <s v="Nov"/>
    <x v="23"/>
    <n v="0"/>
  </r>
  <r>
    <n v="6365"/>
    <s v="CA-2014-110443"/>
    <x v="3"/>
    <d v="2014-11-22T00:00:00"/>
    <d v="2014-11-26T00:00:00"/>
    <x v="1"/>
    <s v="CK-12205"/>
    <x v="237"/>
    <x v="0"/>
    <s v="United States"/>
    <s v="Renton"/>
    <x v="4"/>
    <n v="98059"/>
    <x v="1"/>
    <s v="OFF-PA-10003797"/>
    <x v="1"/>
    <s v="Paper"/>
    <x v="1701"/>
    <n v="51.84"/>
    <n v="8"/>
    <n v="0"/>
    <n v="24.883200000000002"/>
    <s v="Nov"/>
    <x v="23"/>
    <n v="0"/>
  </r>
  <r>
    <n v="6366"/>
    <s v="CA-2014-144848"/>
    <x v="3"/>
    <d v="2014-04-05T00:00:00"/>
    <d v="2014-04-06T00:00:00"/>
    <x v="2"/>
    <s v="DS-13030"/>
    <x v="284"/>
    <x v="2"/>
    <s v="United States"/>
    <s v="New York City"/>
    <x v="15"/>
    <n v="10009"/>
    <x v="3"/>
    <s v="TEC-PH-10004006"/>
    <x v="2"/>
    <s v="Phones"/>
    <x v="1764"/>
    <n v="41.22"/>
    <n v="1"/>
    <n v="0"/>
    <n v="11.1294"/>
    <s v="Apr"/>
    <x v="4"/>
    <n v="1"/>
  </r>
  <r>
    <n v="6367"/>
    <s v="CA-2014-144848"/>
    <x v="3"/>
    <d v="2014-04-05T00:00:00"/>
    <d v="2014-04-06T00:00:00"/>
    <x v="2"/>
    <s v="DS-13030"/>
    <x v="284"/>
    <x v="2"/>
    <s v="United States"/>
    <s v="New York City"/>
    <x v="15"/>
    <n v="10009"/>
    <x v="3"/>
    <s v="OFF-SU-10000646"/>
    <x v="1"/>
    <s v="Supplies"/>
    <x v="259"/>
    <n v="240.37"/>
    <n v="1"/>
    <n v="0"/>
    <n v="7.2111000000000161"/>
    <s v="Apr"/>
    <x v="4"/>
    <n v="0"/>
  </r>
  <r>
    <n v="6368"/>
    <s v="CA-2014-144848"/>
    <x v="3"/>
    <d v="2014-04-05T00:00:00"/>
    <d v="2014-04-06T00:00:00"/>
    <x v="2"/>
    <s v="DS-13030"/>
    <x v="284"/>
    <x v="2"/>
    <s v="United States"/>
    <s v="New York City"/>
    <x v="15"/>
    <n v="10009"/>
    <x v="3"/>
    <s v="TEC-PH-10002262"/>
    <x v="2"/>
    <s v="Phones"/>
    <x v="472"/>
    <n v="119.02"/>
    <n v="2"/>
    <n v="0"/>
    <n v="33.325600000000009"/>
    <s v="Apr"/>
    <x v="4"/>
    <n v="0"/>
  </r>
  <r>
    <n v="6369"/>
    <s v="US-2014-147998"/>
    <x v="3"/>
    <d v="2014-05-20T00:00:00"/>
    <d v="2014-05-25T00:00:00"/>
    <x v="1"/>
    <s v="SA-20830"/>
    <x v="193"/>
    <x v="0"/>
    <s v="United States"/>
    <s v="San Jose"/>
    <x v="1"/>
    <n v="95123"/>
    <x v="1"/>
    <s v="OFF-BI-10002082"/>
    <x v="1"/>
    <s v="Binders"/>
    <x v="1173"/>
    <n v="133.12"/>
    <n v="5"/>
    <n v="0.2"/>
    <n v="49.92"/>
    <s v="May"/>
    <x v="24"/>
    <n v="1"/>
  </r>
  <r>
    <n v="6370"/>
    <s v="CA-2013-103919"/>
    <x v="0"/>
    <d v="2013-10-04T00:00:00"/>
    <d v="2013-10-08T00:00:00"/>
    <x v="1"/>
    <s v="TP-21565"/>
    <x v="734"/>
    <x v="1"/>
    <s v="United States"/>
    <s v="Grand Prairie"/>
    <x v="5"/>
    <n v="75051"/>
    <x v="2"/>
    <s v="FUR-FU-10001756"/>
    <x v="0"/>
    <s v="Furnishings"/>
    <x v="282"/>
    <n v="38.08"/>
    <n v="5"/>
    <n v="0.6"/>
    <n v="-29.512000000000008"/>
    <s v="Oct"/>
    <x v="32"/>
    <n v="1"/>
  </r>
  <r>
    <n v="6371"/>
    <s v="CA-2013-113425"/>
    <x v="0"/>
    <d v="2013-11-22T00:00:00"/>
    <d v="2013-11-22T00:00:00"/>
    <x v="3"/>
    <s v="JK-16120"/>
    <x v="451"/>
    <x v="2"/>
    <s v="United States"/>
    <s v="New York City"/>
    <x v="15"/>
    <n v="10009"/>
    <x v="3"/>
    <s v="FUR-BO-10002598"/>
    <x v="0"/>
    <s v="Bookcases"/>
    <x v="1509"/>
    <n v="113.56800000000001"/>
    <n v="2"/>
    <n v="0.2"/>
    <n v="12.776399999999988"/>
    <s v="Nov"/>
    <x v="0"/>
    <n v="1"/>
  </r>
  <r>
    <n v="6372"/>
    <s v="CA-2014-143035"/>
    <x v="3"/>
    <d v="2014-10-04T00:00:00"/>
    <d v="2014-10-06T00:00:00"/>
    <x v="0"/>
    <s v="CC-12430"/>
    <x v="254"/>
    <x v="2"/>
    <s v="United States"/>
    <s v="New York City"/>
    <x v="15"/>
    <n v="10009"/>
    <x v="3"/>
    <s v="FUR-FU-10001934"/>
    <x v="0"/>
    <s v="Furnishings"/>
    <x v="107"/>
    <n v="83.92"/>
    <n v="4"/>
    <n v="0"/>
    <n v="21.819200000000002"/>
    <s v="Oct"/>
    <x v="13"/>
    <n v="1"/>
  </r>
  <r>
    <n v="6373"/>
    <s v="CA-2014-143035"/>
    <x v="3"/>
    <d v="2014-10-04T00:00:00"/>
    <d v="2014-10-06T00:00:00"/>
    <x v="0"/>
    <s v="CC-12430"/>
    <x v="254"/>
    <x v="2"/>
    <s v="United States"/>
    <s v="New York City"/>
    <x v="15"/>
    <n v="10009"/>
    <x v="3"/>
    <s v="OFF-AR-10001130"/>
    <x v="1"/>
    <s v="Art"/>
    <x v="780"/>
    <n v="6.63"/>
    <n v="3"/>
    <n v="0"/>
    <n v="3.1160999999999999"/>
    <s v="Oct"/>
    <x v="13"/>
    <n v="0"/>
  </r>
  <r>
    <n v="6374"/>
    <s v="CA-2014-143035"/>
    <x v="3"/>
    <d v="2014-10-04T00:00:00"/>
    <d v="2014-10-06T00:00:00"/>
    <x v="0"/>
    <s v="CC-12430"/>
    <x v="254"/>
    <x v="2"/>
    <s v="United States"/>
    <s v="New York City"/>
    <x v="15"/>
    <n v="10009"/>
    <x v="3"/>
    <s v="TEC-AC-10002049"/>
    <x v="2"/>
    <s v="Accessories"/>
    <x v="688"/>
    <n v="371.96999999999997"/>
    <n v="3"/>
    <n v="0"/>
    <n v="66.954599999999971"/>
    <s v="Oct"/>
    <x v="13"/>
    <n v="0"/>
  </r>
  <r>
    <n v="6375"/>
    <s v="CA-2011-107811"/>
    <x v="2"/>
    <d v="2011-04-29T00:00:00"/>
    <d v="2011-05-03T00:00:00"/>
    <x v="1"/>
    <s v="LA-16780"/>
    <x v="156"/>
    <x v="1"/>
    <s v="United States"/>
    <s v="Memphis"/>
    <x v="18"/>
    <n v="38109"/>
    <x v="0"/>
    <s v="FUR-CH-10001394"/>
    <x v="0"/>
    <s v="Chairs"/>
    <x v="648"/>
    <n v="561.58400000000006"/>
    <n v="2"/>
    <n v="0.2"/>
    <n v="70.197999999999922"/>
    <s v="Apr"/>
    <x v="41"/>
    <n v="1"/>
  </r>
  <r>
    <n v="6376"/>
    <s v="CA-2011-107811"/>
    <x v="2"/>
    <d v="2011-04-29T00:00:00"/>
    <d v="2011-05-03T00:00:00"/>
    <x v="1"/>
    <s v="LA-16780"/>
    <x v="156"/>
    <x v="1"/>
    <s v="United States"/>
    <s v="Memphis"/>
    <x v="18"/>
    <n v="38109"/>
    <x v="0"/>
    <s v="OFF-ST-10000798"/>
    <x v="1"/>
    <s v="Storage"/>
    <x v="348"/>
    <n v="99.920000000000016"/>
    <n v="5"/>
    <n v="0.2"/>
    <n v="-1.249000000000013"/>
    <s v="Apr"/>
    <x v="41"/>
    <n v="0"/>
  </r>
  <r>
    <n v="6377"/>
    <s v="CA-2013-163216"/>
    <x v="0"/>
    <d v="2013-10-08T00:00:00"/>
    <d v="2013-10-11T00:00:00"/>
    <x v="2"/>
    <s v="AW-10930"/>
    <x v="585"/>
    <x v="2"/>
    <s v="United States"/>
    <s v="Philadelphia"/>
    <x v="9"/>
    <n v="19143"/>
    <x v="3"/>
    <s v="OFF-LA-10000134"/>
    <x v="1"/>
    <s v="Labels"/>
    <x v="85"/>
    <n v="4.9280000000000008"/>
    <n v="2"/>
    <n v="0.2"/>
    <n v="1.7247999999999997"/>
    <s v="Oct"/>
    <x v="32"/>
    <n v="1"/>
  </r>
  <r>
    <n v="6378"/>
    <s v="US-2013-116442"/>
    <x v="0"/>
    <d v="2013-12-16T00:00:00"/>
    <d v="2013-12-23T00:00:00"/>
    <x v="1"/>
    <s v="BP-11230"/>
    <x v="546"/>
    <x v="0"/>
    <s v="United States"/>
    <s v="Los Angeles"/>
    <x v="1"/>
    <n v="90004"/>
    <x v="1"/>
    <s v="FUR-FU-10002364"/>
    <x v="0"/>
    <s v="Furnishings"/>
    <x v="1231"/>
    <n v="14.76"/>
    <n v="2"/>
    <n v="0"/>
    <n v="4.2803999999999984"/>
    <s v="Dec"/>
    <x v="5"/>
    <n v="1"/>
  </r>
  <r>
    <n v="6379"/>
    <s v="CA-2014-150623"/>
    <x v="3"/>
    <d v="2014-04-11T00:00:00"/>
    <d v="2014-04-15T00:00:00"/>
    <x v="1"/>
    <s v="DB-13360"/>
    <x v="748"/>
    <x v="2"/>
    <s v="United States"/>
    <s v="Waterbury"/>
    <x v="29"/>
    <n v="6708"/>
    <x v="3"/>
    <s v="TEC-AC-10004571"/>
    <x v="2"/>
    <s v="Accessories"/>
    <x v="404"/>
    <n v="99.99"/>
    <n v="1"/>
    <n v="0"/>
    <n v="41.995800000000003"/>
    <s v="Apr"/>
    <x v="4"/>
    <n v="1"/>
  </r>
  <r>
    <n v="6380"/>
    <s v="CA-2014-150623"/>
    <x v="3"/>
    <d v="2014-04-11T00:00:00"/>
    <d v="2014-04-15T00:00:00"/>
    <x v="1"/>
    <s v="DB-13360"/>
    <x v="748"/>
    <x v="2"/>
    <s v="United States"/>
    <s v="Waterbury"/>
    <x v="29"/>
    <n v="6708"/>
    <x v="3"/>
    <s v="OFF-ST-10003692"/>
    <x v="1"/>
    <s v="Storage"/>
    <x v="1253"/>
    <n v="286.14999999999998"/>
    <n v="5"/>
    <n v="0"/>
    <n v="71.537499999999994"/>
    <s v="Apr"/>
    <x v="4"/>
    <n v="0"/>
  </r>
  <r>
    <n v="6381"/>
    <s v="US-2011-163797"/>
    <x v="2"/>
    <d v="2011-04-08T00:00:00"/>
    <d v="2011-04-13T00:00:00"/>
    <x v="1"/>
    <s v="PC-19000"/>
    <x v="480"/>
    <x v="2"/>
    <s v="United States"/>
    <s v="Chandler"/>
    <x v="16"/>
    <n v="85224"/>
    <x v="1"/>
    <s v="OFF-FA-10001883"/>
    <x v="1"/>
    <s v="Fasteners"/>
    <x v="1484"/>
    <n v="49.792000000000002"/>
    <n v="8"/>
    <n v="0.2"/>
    <n v="-11.825600000000001"/>
    <s v="Apr"/>
    <x v="41"/>
    <n v="1"/>
  </r>
  <r>
    <n v="6382"/>
    <s v="CA-2013-127236"/>
    <x v="0"/>
    <d v="2013-03-30T00:00:00"/>
    <d v="2013-04-03T00:00:00"/>
    <x v="1"/>
    <s v="TB-21595"/>
    <x v="180"/>
    <x v="0"/>
    <s v="United States"/>
    <s v="Springfield"/>
    <x v="24"/>
    <n v="45503"/>
    <x v="3"/>
    <s v="FUR-BO-10004015"/>
    <x v="0"/>
    <s v="Bookcases"/>
    <x v="569"/>
    <n v="299.97499999999997"/>
    <n v="5"/>
    <n v="0.5"/>
    <n v="-167.98600000000002"/>
    <s v="Mar"/>
    <x v="17"/>
    <n v="1"/>
  </r>
  <r>
    <n v="6383"/>
    <s v="CA-2013-127236"/>
    <x v="0"/>
    <d v="2013-03-30T00:00:00"/>
    <d v="2013-04-03T00:00:00"/>
    <x v="1"/>
    <s v="TB-21595"/>
    <x v="180"/>
    <x v="0"/>
    <s v="United States"/>
    <s v="Springfield"/>
    <x v="24"/>
    <n v="45503"/>
    <x v="3"/>
    <s v="TEC-PH-10000141"/>
    <x v="2"/>
    <s v="Phones"/>
    <x v="1303"/>
    <n v="158.37599999999998"/>
    <n v="4"/>
    <n v="0.4"/>
    <n v="-36.954399999999993"/>
    <s v="Mar"/>
    <x v="17"/>
    <n v="0"/>
  </r>
  <r>
    <n v="6384"/>
    <s v="US-2014-104661"/>
    <x v="3"/>
    <d v="2014-01-16T00:00:00"/>
    <d v="2014-01-19T00:00:00"/>
    <x v="2"/>
    <s v="TB-21250"/>
    <x v="621"/>
    <x v="0"/>
    <s v="United States"/>
    <s v="Austin"/>
    <x v="5"/>
    <n v="78745"/>
    <x v="2"/>
    <s v="OFF-BI-10001597"/>
    <x v="1"/>
    <s v="Binders"/>
    <x v="790"/>
    <n v="32.783999999999992"/>
    <n v="4"/>
    <n v="0.8"/>
    <n v="-52.454400000000007"/>
    <s v="Jan"/>
    <x v="44"/>
    <n v="1"/>
  </r>
  <r>
    <n v="6385"/>
    <s v="US-2014-104661"/>
    <x v="3"/>
    <d v="2014-01-16T00:00:00"/>
    <d v="2014-01-19T00:00:00"/>
    <x v="2"/>
    <s v="TB-21250"/>
    <x v="621"/>
    <x v="0"/>
    <s v="United States"/>
    <s v="Austin"/>
    <x v="5"/>
    <n v="78745"/>
    <x v="2"/>
    <s v="TEC-AC-10003628"/>
    <x v="2"/>
    <s v="Accessories"/>
    <x v="244"/>
    <n v="47.984000000000002"/>
    <n v="2"/>
    <n v="0.2"/>
    <n v="14.395200000000004"/>
    <s v="Jan"/>
    <x v="44"/>
    <n v="0"/>
  </r>
  <r>
    <n v="6386"/>
    <s v="US-2014-104661"/>
    <x v="3"/>
    <d v="2014-01-16T00:00:00"/>
    <d v="2014-01-19T00:00:00"/>
    <x v="2"/>
    <s v="TB-21250"/>
    <x v="621"/>
    <x v="0"/>
    <s v="United States"/>
    <s v="Austin"/>
    <x v="5"/>
    <n v="78745"/>
    <x v="2"/>
    <s v="TEC-AC-10002331"/>
    <x v="2"/>
    <s v="Accessories"/>
    <x v="1582"/>
    <n v="62.591999999999999"/>
    <n v="8"/>
    <n v="0.2"/>
    <n v="13.300799999999999"/>
    <s v="Jan"/>
    <x v="44"/>
    <n v="0"/>
  </r>
  <r>
    <n v="6387"/>
    <s v="US-2014-104661"/>
    <x v="3"/>
    <d v="2014-01-16T00:00:00"/>
    <d v="2014-01-19T00:00:00"/>
    <x v="2"/>
    <s v="TB-21250"/>
    <x v="621"/>
    <x v="0"/>
    <s v="United States"/>
    <s v="Austin"/>
    <x v="5"/>
    <n v="78745"/>
    <x v="2"/>
    <s v="OFF-BI-10001098"/>
    <x v="1"/>
    <s v="Binders"/>
    <x v="405"/>
    <n v="4.2759999999999989"/>
    <n v="1"/>
    <n v="0.8"/>
    <n v="-6.6278000000000006"/>
    <s v="Jan"/>
    <x v="44"/>
    <n v="0"/>
  </r>
  <r>
    <n v="6388"/>
    <s v="CA-2011-134103"/>
    <x v="2"/>
    <d v="2011-01-31T00:00:00"/>
    <d v="2011-02-05T00:00:00"/>
    <x v="1"/>
    <s v="MV-18190"/>
    <x v="160"/>
    <x v="0"/>
    <s v="United States"/>
    <s v="Detroit"/>
    <x v="12"/>
    <n v="48234"/>
    <x v="2"/>
    <s v="OFF-PA-10001204"/>
    <x v="1"/>
    <s v="Paper"/>
    <x v="518"/>
    <n v="10.56"/>
    <n v="2"/>
    <n v="0"/>
    <n v="4.7519999999999998"/>
    <s v="Jan"/>
    <x v="46"/>
    <n v="1"/>
  </r>
  <r>
    <n v="6389"/>
    <s v="CA-2011-134103"/>
    <x v="2"/>
    <d v="2011-01-31T00:00:00"/>
    <d v="2011-02-05T00:00:00"/>
    <x v="1"/>
    <s v="MV-18190"/>
    <x v="160"/>
    <x v="0"/>
    <s v="United States"/>
    <s v="Detroit"/>
    <x v="12"/>
    <n v="48234"/>
    <x v="2"/>
    <s v="OFF-ST-10000991"/>
    <x v="1"/>
    <s v="Storage"/>
    <x v="155"/>
    <n v="229.94"/>
    <n v="2"/>
    <n v="0"/>
    <n v="6.8982000000000028"/>
    <s v="Jan"/>
    <x v="46"/>
    <n v="0"/>
  </r>
  <r>
    <n v="6390"/>
    <s v="CA-2012-147529"/>
    <x v="1"/>
    <d v="2012-02-07T00:00:00"/>
    <d v="2012-02-11T00:00:00"/>
    <x v="1"/>
    <s v="DK-12835"/>
    <x v="460"/>
    <x v="1"/>
    <s v="United States"/>
    <s v="Springfield"/>
    <x v="17"/>
    <n v="22153"/>
    <x v="0"/>
    <s v="OFF-EN-10000056"/>
    <x v="1"/>
    <s v="Envelopes"/>
    <x v="627"/>
    <n v="311.14999999999998"/>
    <n v="5"/>
    <n v="0"/>
    <n v="146.24049999999997"/>
    <s v="Feb"/>
    <x v="36"/>
    <n v="1"/>
  </r>
  <r>
    <n v="6391"/>
    <s v="CA-2012-147529"/>
    <x v="1"/>
    <d v="2012-02-07T00:00:00"/>
    <d v="2012-02-11T00:00:00"/>
    <x v="1"/>
    <s v="DK-12835"/>
    <x v="460"/>
    <x v="1"/>
    <s v="United States"/>
    <s v="Springfield"/>
    <x v="17"/>
    <n v="22153"/>
    <x v="0"/>
    <s v="OFF-PA-10003349"/>
    <x v="1"/>
    <s v="Paper"/>
    <x v="218"/>
    <n v="12.96"/>
    <n v="2"/>
    <n v="0"/>
    <n v="6.3504000000000005"/>
    <s v="Feb"/>
    <x v="36"/>
    <n v="0"/>
  </r>
  <r>
    <n v="6392"/>
    <s v="CA-2013-129126"/>
    <x v="0"/>
    <d v="2013-12-15T00:00:00"/>
    <d v="2013-12-20T00:00:00"/>
    <x v="1"/>
    <s v="PK-19075"/>
    <x v="7"/>
    <x v="0"/>
    <s v="United States"/>
    <s v="New York City"/>
    <x v="15"/>
    <n v="10011"/>
    <x v="3"/>
    <s v="OFF-PA-10001471"/>
    <x v="1"/>
    <s v="Paper"/>
    <x v="1468"/>
    <n v="14.62"/>
    <n v="2"/>
    <n v="0"/>
    <n v="6.7251999999999992"/>
    <s v="Dec"/>
    <x v="5"/>
    <n v="1"/>
  </r>
  <r>
    <n v="6393"/>
    <s v="CA-2013-129126"/>
    <x v="0"/>
    <d v="2013-12-15T00:00:00"/>
    <d v="2013-12-20T00:00:00"/>
    <x v="1"/>
    <s v="PK-19075"/>
    <x v="7"/>
    <x v="0"/>
    <s v="United States"/>
    <s v="New York City"/>
    <x v="15"/>
    <n v="10011"/>
    <x v="3"/>
    <s v="OFF-LA-10003190"/>
    <x v="1"/>
    <s v="Labels"/>
    <x v="1163"/>
    <n v="5.76"/>
    <n v="2"/>
    <n v="0"/>
    <n v="2.8224"/>
    <s v="Dec"/>
    <x v="5"/>
    <n v="0"/>
  </r>
  <r>
    <n v="6394"/>
    <s v="CA-2013-129126"/>
    <x v="0"/>
    <d v="2013-12-15T00:00:00"/>
    <d v="2013-12-20T00:00:00"/>
    <x v="1"/>
    <s v="PK-19075"/>
    <x v="7"/>
    <x v="0"/>
    <s v="United States"/>
    <s v="New York City"/>
    <x v="15"/>
    <n v="10011"/>
    <x v="3"/>
    <s v="OFF-FA-10000621"/>
    <x v="1"/>
    <s v="Fasteners"/>
    <x v="110"/>
    <n v="21.48"/>
    <n v="6"/>
    <n v="0"/>
    <n v="10.5252"/>
    <s v="Dec"/>
    <x v="5"/>
    <n v="0"/>
  </r>
  <r>
    <n v="6395"/>
    <s v="CA-2013-129126"/>
    <x v="0"/>
    <d v="2013-12-15T00:00:00"/>
    <d v="2013-12-20T00:00:00"/>
    <x v="1"/>
    <s v="PK-19075"/>
    <x v="7"/>
    <x v="0"/>
    <s v="United States"/>
    <s v="New York City"/>
    <x v="15"/>
    <n v="10011"/>
    <x v="3"/>
    <s v="FUR-FU-10002937"/>
    <x v="0"/>
    <s v="Furnishings"/>
    <x v="1051"/>
    <n v="396.92"/>
    <n v="4"/>
    <n v="0"/>
    <n v="198.46"/>
    <s v="Dec"/>
    <x v="5"/>
    <n v="0"/>
  </r>
  <r>
    <n v="6396"/>
    <s v="CA-2013-129126"/>
    <x v="0"/>
    <d v="2013-12-15T00:00:00"/>
    <d v="2013-12-20T00:00:00"/>
    <x v="1"/>
    <s v="PK-19075"/>
    <x v="7"/>
    <x v="0"/>
    <s v="United States"/>
    <s v="New York City"/>
    <x v="15"/>
    <n v="10011"/>
    <x v="3"/>
    <s v="OFF-ST-10004507"/>
    <x v="1"/>
    <s v="Storage"/>
    <x v="452"/>
    <n v="17.149999999999999"/>
    <n v="1"/>
    <n v="0"/>
    <n v="4.6304999999999996"/>
    <s v="Dec"/>
    <x v="5"/>
    <n v="0"/>
  </r>
  <r>
    <n v="6397"/>
    <s v="CA-2013-129126"/>
    <x v="0"/>
    <d v="2013-12-15T00:00:00"/>
    <d v="2013-12-20T00:00:00"/>
    <x v="1"/>
    <s v="PK-19075"/>
    <x v="7"/>
    <x v="0"/>
    <s v="United States"/>
    <s v="New York City"/>
    <x v="15"/>
    <n v="10011"/>
    <x v="3"/>
    <s v="OFF-BI-10000279"/>
    <x v="1"/>
    <s v="Binders"/>
    <x v="1765"/>
    <n v="23.12"/>
    <n v="2"/>
    <n v="0.2"/>
    <n v="7.8029999999999982"/>
    <s v="Dec"/>
    <x v="5"/>
    <n v="0"/>
  </r>
  <r>
    <n v="6398"/>
    <s v="CA-2014-131632"/>
    <x v="3"/>
    <d v="2014-11-01T00:00:00"/>
    <d v="2014-11-05T00:00:00"/>
    <x v="1"/>
    <s v="AH-10120"/>
    <x v="571"/>
    <x v="2"/>
    <s v="United States"/>
    <s v="Dallas"/>
    <x v="5"/>
    <n v="75217"/>
    <x v="2"/>
    <s v="OFF-AR-10003651"/>
    <x v="1"/>
    <s v="Art"/>
    <x v="276"/>
    <n v="5.2480000000000002"/>
    <n v="2"/>
    <n v="0.2"/>
    <n v="0.59039999999999915"/>
    <s v="Nov"/>
    <x v="23"/>
    <n v="1"/>
  </r>
  <r>
    <n v="6399"/>
    <s v="CA-2014-151981"/>
    <x v="3"/>
    <d v="2014-08-07T00:00:00"/>
    <d v="2014-08-13T00:00:00"/>
    <x v="1"/>
    <s v="GM-14455"/>
    <x v="39"/>
    <x v="2"/>
    <s v="United States"/>
    <s v="Concord"/>
    <x v="38"/>
    <n v="3301"/>
    <x v="3"/>
    <s v="TEC-PH-10003601"/>
    <x v="2"/>
    <s v="Phones"/>
    <x v="1383"/>
    <n v="824.95"/>
    <n v="5"/>
    <n v="0"/>
    <n v="247.48499999999993"/>
    <s v="Aug"/>
    <x v="43"/>
    <n v="1"/>
  </r>
  <r>
    <n v="6400"/>
    <s v="CA-2014-151981"/>
    <x v="3"/>
    <d v="2014-08-07T00:00:00"/>
    <d v="2014-08-13T00:00:00"/>
    <x v="1"/>
    <s v="GM-14455"/>
    <x v="39"/>
    <x v="2"/>
    <s v="United States"/>
    <s v="Concord"/>
    <x v="38"/>
    <n v="3301"/>
    <x v="3"/>
    <s v="OFF-LA-10002195"/>
    <x v="1"/>
    <s v="Labels"/>
    <x v="1019"/>
    <n v="24.64"/>
    <n v="8"/>
    <n v="0"/>
    <n v="11.827199999999999"/>
    <s v="Aug"/>
    <x v="43"/>
    <n v="0"/>
  </r>
  <r>
    <n v="6401"/>
    <s v="CA-2014-151981"/>
    <x v="3"/>
    <d v="2014-08-07T00:00:00"/>
    <d v="2014-08-13T00:00:00"/>
    <x v="1"/>
    <s v="GM-14455"/>
    <x v="39"/>
    <x v="2"/>
    <s v="United States"/>
    <s v="Concord"/>
    <x v="38"/>
    <n v="3301"/>
    <x v="3"/>
    <s v="OFF-AR-10000380"/>
    <x v="1"/>
    <s v="Art"/>
    <x v="108"/>
    <n v="227.88"/>
    <n v="6"/>
    <n v="0"/>
    <n v="68.363999999999976"/>
    <s v="Aug"/>
    <x v="43"/>
    <n v="0"/>
  </r>
  <r>
    <n v="6402"/>
    <s v="CA-2014-125472"/>
    <x v="3"/>
    <d v="2014-05-31T00:00:00"/>
    <d v="2014-06-01T00:00:00"/>
    <x v="2"/>
    <s v="BD-11725"/>
    <x v="232"/>
    <x v="0"/>
    <s v="United States"/>
    <s v="Lafayette"/>
    <x v="28"/>
    <n v="70506"/>
    <x v="0"/>
    <s v="FUR-BO-10000330"/>
    <x v="0"/>
    <s v="Bookcases"/>
    <x v="1098"/>
    <n v="241.96"/>
    <n v="2"/>
    <n v="0"/>
    <n v="33.874400000000009"/>
    <s v="May"/>
    <x v="24"/>
    <n v="1"/>
  </r>
  <r>
    <n v="6403"/>
    <s v="CA-2014-125472"/>
    <x v="3"/>
    <d v="2014-05-31T00:00:00"/>
    <d v="2014-06-01T00:00:00"/>
    <x v="2"/>
    <s v="BD-11725"/>
    <x v="232"/>
    <x v="0"/>
    <s v="United States"/>
    <s v="Lafayette"/>
    <x v="28"/>
    <n v="70506"/>
    <x v="0"/>
    <s v="OFF-BI-10000591"/>
    <x v="1"/>
    <s v="Binders"/>
    <x v="1045"/>
    <n v="3.89"/>
    <n v="1"/>
    <n v="0"/>
    <n v="1.8672"/>
    <s v="May"/>
    <x v="24"/>
    <n v="0"/>
  </r>
  <r>
    <n v="6404"/>
    <s v="CA-2014-125472"/>
    <x v="3"/>
    <d v="2014-05-31T00:00:00"/>
    <d v="2014-06-01T00:00:00"/>
    <x v="2"/>
    <s v="BD-11725"/>
    <x v="232"/>
    <x v="0"/>
    <s v="United States"/>
    <s v="Lafayette"/>
    <x v="28"/>
    <n v="70506"/>
    <x v="0"/>
    <s v="FUR-FU-10001731"/>
    <x v="0"/>
    <s v="Furnishings"/>
    <x v="1547"/>
    <n v="8.01"/>
    <n v="3"/>
    <n v="0"/>
    <n v="3.0438000000000001"/>
    <s v="May"/>
    <x v="24"/>
    <n v="0"/>
  </r>
  <r>
    <n v="6405"/>
    <s v="CA-2012-156328"/>
    <x v="1"/>
    <d v="2012-11-30T00:00:00"/>
    <d v="2012-12-05T00:00:00"/>
    <x v="1"/>
    <s v="RM-19375"/>
    <x v="528"/>
    <x v="0"/>
    <s v="United States"/>
    <s v="Raleigh"/>
    <x v="3"/>
    <n v="27604"/>
    <x v="0"/>
    <s v="TEC-PH-10001198"/>
    <x v="2"/>
    <s v="Phones"/>
    <x v="1168"/>
    <n v="177.48000000000002"/>
    <n v="3"/>
    <n v="0.2"/>
    <n v="19.966499999999982"/>
    <s v="Nov"/>
    <x v="6"/>
    <n v="1"/>
  </r>
  <r>
    <n v="6406"/>
    <s v="CA-2014-154074"/>
    <x v="3"/>
    <d v="2014-09-01T00:00:00"/>
    <d v="2014-09-03T00:00:00"/>
    <x v="0"/>
    <s v="BW-11110"/>
    <x v="308"/>
    <x v="1"/>
    <s v="United States"/>
    <s v="Spokane"/>
    <x v="4"/>
    <n v="99207"/>
    <x v="1"/>
    <s v="FUR-CH-10002331"/>
    <x v="0"/>
    <s v="Chairs"/>
    <x v="402"/>
    <n v="569.5680000000001"/>
    <n v="2"/>
    <n v="0.2"/>
    <n v="7.119599999999906"/>
    <s v="Sep"/>
    <x v="15"/>
    <n v="1"/>
  </r>
  <r>
    <n v="6407"/>
    <s v="CA-2014-154074"/>
    <x v="3"/>
    <d v="2014-09-01T00:00:00"/>
    <d v="2014-09-03T00:00:00"/>
    <x v="0"/>
    <s v="BW-11110"/>
    <x v="308"/>
    <x v="1"/>
    <s v="United States"/>
    <s v="Spokane"/>
    <x v="4"/>
    <n v="99207"/>
    <x v="1"/>
    <s v="OFF-ST-10002370"/>
    <x v="1"/>
    <s v="Storage"/>
    <x v="80"/>
    <n v="149.73000000000002"/>
    <n v="7"/>
    <n v="0"/>
    <n v="43.421699999999994"/>
    <s v="Sep"/>
    <x v="15"/>
    <n v="0"/>
  </r>
  <r>
    <n v="6408"/>
    <s v="CA-2014-161774"/>
    <x v="3"/>
    <d v="2014-05-15T00:00:00"/>
    <d v="2014-05-16T00:00:00"/>
    <x v="2"/>
    <s v="GT-14710"/>
    <x v="218"/>
    <x v="0"/>
    <s v="United States"/>
    <s v="Houston"/>
    <x v="5"/>
    <n v="77041"/>
    <x v="2"/>
    <s v="FUR-CH-10003981"/>
    <x v="0"/>
    <s v="Chairs"/>
    <x v="1166"/>
    <n v="899.43"/>
    <n v="5"/>
    <n v="0.3"/>
    <n v="-12.84900000000016"/>
    <s v="May"/>
    <x v="24"/>
    <n v="1"/>
  </r>
  <r>
    <n v="6409"/>
    <s v="CA-2014-161774"/>
    <x v="3"/>
    <d v="2014-05-15T00:00:00"/>
    <d v="2014-05-16T00:00:00"/>
    <x v="2"/>
    <s v="GT-14710"/>
    <x v="218"/>
    <x v="0"/>
    <s v="United States"/>
    <s v="Houston"/>
    <x v="5"/>
    <n v="77041"/>
    <x v="2"/>
    <s v="OFF-AR-10001446"/>
    <x v="1"/>
    <s v="Art"/>
    <x v="1152"/>
    <n v="46.2"/>
    <n v="5"/>
    <n v="0.2"/>
    <n v="5.7749999999999986"/>
    <s v="May"/>
    <x v="24"/>
    <n v="0"/>
  </r>
  <r>
    <n v="6410"/>
    <s v="CA-2014-161774"/>
    <x v="3"/>
    <d v="2014-05-15T00:00:00"/>
    <d v="2014-05-16T00:00:00"/>
    <x v="2"/>
    <s v="GT-14710"/>
    <x v="218"/>
    <x v="0"/>
    <s v="United States"/>
    <s v="Houston"/>
    <x v="5"/>
    <n v="77041"/>
    <x v="2"/>
    <s v="OFF-PA-10000300"/>
    <x v="1"/>
    <s v="Paper"/>
    <x v="1766"/>
    <n v="47.952000000000005"/>
    <n v="3"/>
    <n v="0.2"/>
    <n v="16.183799999999998"/>
    <s v="May"/>
    <x v="24"/>
    <n v="0"/>
  </r>
  <r>
    <n v="6411"/>
    <s v="CA-2014-161774"/>
    <x v="3"/>
    <d v="2014-05-15T00:00:00"/>
    <d v="2014-05-16T00:00:00"/>
    <x v="2"/>
    <s v="GT-14710"/>
    <x v="218"/>
    <x v="0"/>
    <s v="United States"/>
    <s v="Houston"/>
    <x v="5"/>
    <n v="77041"/>
    <x v="2"/>
    <s v="TEC-PH-10004071"/>
    <x v="2"/>
    <s v="Phones"/>
    <x v="1537"/>
    <n v="7.9920000000000009"/>
    <n v="1"/>
    <n v="0.2"/>
    <n v="0.69930000000000003"/>
    <s v="May"/>
    <x v="24"/>
    <n v="0"/>
  </r>
  <r>
    <n v="6412"/>
    <s v="CA-2014-161774"/>
    <x v="3"/>
    <d v="2014-05-15T00:00:00"/>
    <d v="2014-05-16T00:00:00"/>
    <x v="2"/>
    <s v="GT-14710"/>
    <x v="218"/>
    <x v="0"/>
    <s v="United States"/>
    <s v="Houston"/>
    <x v="5"/>
    <n v="77041"/>
    <x v="2"/>
    <s v="OFF-PA-10003134"/>
    <x v="1"/>
    <s v="Paper"/>
    <x v="1663"/>
    <n v="76.864000000000004"/>
    <n v="2"/>
    <n v="0.2"/>
    <n v="26.902399999999993"/>
    <s v="May"/>
    <x v="24"/>
    <n v="0"/>
  </r>
  <r>
    <n v="6413"/>
    <s v="CA-2014-151211"/>
    <x v="3"/>
    <d v="2014-08-18T00:00:00"/>
    <d v="2014-08-24T00:00:00"/>
    <x v="1"/>
    <s v="AH-10120"/>
    <x v="571"/>
    <x v="2"/>
    <s v="United States"/>
    <s v="Louisville"/>
    <x v="0"/>
    <n v="40214"/>
    <x v="0"/>
    <s v="OFF-BI-10002735"/>
    <x v="1"/>
    <s v="Binders"/>
    <x v="141"/>
    <n v="102.93"/>
    <n v="3"/>
    <n v="0"/>
    <n v="48.377100000000006"/>
    <s v="Aug"/>
    <x v="43"/>
    <n v="1"/>
  </r>
  <r>
    <n v="6414"/>
    <s v="CA-2014-151211"/>
    <x v="3"/>
    <d v="2014-08-18T00:00:00"/>
    <d v="2014-08-24T00:00:00"/>
    <x v="1"/>
    <s v="AH-10120"/>
    <x v="571"/>
    <x v="2"/>
    <s v="United States"/>
    <s v="Louisville"/>
    <x v="0"/>
    <n v="40214"/>
    <x v="0"/>
    <s v="TEC-AC-10004510"/>
    <x v="2"/>
    <s v="Accessories"/>
    <x v="944"/>
    <n v="98.16"/>
    <n v="6"/>
    <n v="0"/>
    <n v="9.8159999999999954"/>
    <s v="Aug"/>
    <x v="43"/>
    <n v="0"/>
  </r>
  <r>
    <n v="6415"/>
    <s v="CA-2014-142671"/>
    <x v="3"/>
    <d v="2014-11-11T00:00:00"/>
    <d v="2014-11-15T00:00:00"/>
    <x v="0"/>
    <s v="DR-12940"/>
    <x v="660"/>
    <x v="2"/>
    <s v="United States"/>
    <s v="Hollywood"/>
    <x v="2"/>
    <n v="33021"/>
    <x v="0"/>
    <s v="OFF-BI-10004099"/>
    <x v="1"/>
    <s v="Binders"/>
    <x v="1716"/>
    <n v="11.520000000000001"/>
    <n v="5"/>
    <n v="0.7"/>
    <n v="-7.6799999999999962"/>
    <s v="Nov"/>
    <x v="23"/>
    <n v="1"/>
  </r>
  <r>
    <n v="6416"/>
    <s v="CA-2014-144750"/>
    <x v="3"/>
    <d v="2014-08-22T00:00:00"/>
    <d v="2014-08-22T00:00:00"/>
    <x v="3"/>
    <s v="DL-13495"/>
    <x v="393"/>
    <x v="1"/>
    <s v="United States"/>
    <s v="Chandler"/>
    <x v="16"/>
    <n v="85224"/>
    <x v="1"/>
    <s v="OFF-PA-10003395"/>
    <x v="1"/>
    <s v="Paper"/>
    <x v="650"/>
    <n v="83.88"/>
    <n v="1"/>
    <n v="0.2"/>
    <n v="29.357999999999997"/>
    <s v="Aug"/>
    <x v="43"/>
    <n v="1"/>
  </r>
  <r>
    <n v="6417"/>
    <s v="CA-2013-111976"/>
    <x v="0"/>
    <d v="2013-03-09T00:00:00"/>
    <d v="2013-03-13T00:00:00"/>
    <x v="1"/>
    <s v="BD-11620"/>
    <x v="379"/>
    <x v="0"/>
    <s v="United States"/>
    <s v="Philadelphia"/>
    <x v="9"/>
    <n v="19120"/>
    <x v="3"/>
    <s v="TEC-PH-10002890"/>
    <x v="2"/>
    <s v="Phones"/>
    <x v="1387"/>
    <n v="108.57600000000001"/>
    <n v="4"/>
    <n v="0.4"/>
    <n v="-25.334400000000002"/>
    <s v="Mar"/>
    <x v="17"/>
    <n v="1"/>
  </r>
  <r>
    <n v="6418"/>
    <s v="CA-2013-111976"/>
    <x v="0"/>
    <d v="2013-03-09T00:00:00"/>
    <d v="2013-03-13T00:00:00"/>
    <x v="1"/>
    <s v="BD-11620"/>
    <x v="379"/>
    <x v="0"/>
    <s v="United States"/>
    <s v="Philadelphia"/>
    <x v="9"/>
    <n v="19120"/>
    <x v="3"/>
    <s v="OFF-FA-10004968"/>
    <x v="1"/>
    <s v="Fasteners"/>
    <x v="1010"/>
    <n v="5.9840000000000009"/>
    <n v="2"/>
    <n v="0.2"/>
    <n v="-1.3463999999999998"/>
    <s v="Mar"/>
    <x v="17"/>
    <n v="0"/>
  </r>
  <r>
    <n v="6419"/>
    <s v="CA-2013-140130"/>
    <x v="0"/>
    <d v="2013-11-01T00:00:00"/>
    <d v="2013-11-06T00:00:00"/>
    <x v="1"/>
    <s v="HW-14935"/>
    <x v="304"/>
    <x v="1"/>
    <s v="United States"/>
    <s v="Tulsa"/>
    <x v="26"/>
    <n v="74133"/>
    <x v="2"/>
    <s v="OFF-SU-10001218"/>
    <x v="1"/>
    <s v="Supplies"/>
    <x v="133"/>
    <n v="21.96"/>
    <n v="2"/>
    <n v="0"/>
    <n v="6.1488000000000014"/>
    <s v="Nov"/>
    <x v="0"/>
    <n v="1"/>
  </r>
  <r>
    <n v="6420"/>
    <s v="CA-2013-140130"/>
    <x v="0"/>
    <d v="2013-11-01T00:00:00"/>
    <d v="2013-11-06T00:00:00"/>
    <x v="1"/>
    <s v="HW-14935"/>
    <x v="304"/>
    <x v="1"/>
    <s v="United States"/>
    <s v="Tulsa"/>
    <x v="26"/>
    <n v="74133"/>
    <x v="2"/>
    <s v="FUR-CH-10002084"/>
    <x v="0"/>
    <s v="Chairs"/>
    <x v="1240"/>
    <n v="368.96999999999997"/>
    <n v="3"/>
    <n v="0"/>
    <n v="81.173400000000001"/>
    <s v="Nov"/>
    <x v="0"/>
    <n v="0"/>
  </r>
  <r>
    <n v="6421"/>
    <s v="CA-2013-140130"/>
    <x v="0"/>
    <d v="2013-11-01T00:00:00"/>
    <d v="2013-11-06T00:00:00"/>
    <x v="1"/>
    <s v="HW-14935"/>
    <x v="304"/>
    <x v="1"/>
    <s v="United States"/>
    <s v="Tulsa"/>
    <x v="26"/>
    <n v="74133"/>
    <x v="2"/>
    <s v="OFF-AR-10004269"/>
    <x v="1"/>
    <s v="Art"/>
    <x v="1541"/>
    <n v="12.39"/>
    <n v="3"/>
    <n v="0"/>
    <n v="3.4692000000000003"/>
    <s v="Nov"/>
    <x v="0"/>
    <n v="0"/>
  </r>
  <r>
    <n v="6422"/>
    <s v="CA-2013-140130"/>
    <x v="0"/>
    <d v="2013-11-01T00:00:00"/>
    <d v="2013-11-06T00:00:00"/>
    <x v="1"/>
    <s v="HW-14935"/>
    <x v="304"/>
    <x v="1"/>
    <s v="United States"/>
    <s v="Tulsa"/>
    <x v="26"/>
    <n v="74133"/>
    <x v="2"/>
    <s v="OFF-ST-10001128"/>
    <x v="1"/>
    <s v="Storage"/>
    <x v="1418"/>
    <n v="332.94"/>
    <n v="3"/>
    <n v="0"/>
    <n v="9.9882000000000204"/>
    <s v="Nov"/>
    <x v="0"/>
    <n v="0"/>
  </r>
  <r>
    <n v="6423"/>
    <s v="CA-2011-159121"/>
    <x v="2"/>
    <d v="2011-07-26T00:00:00"/>
    <d v="2011-08-01T00:00:00"/>
    <x v="1"/>
    <s v="JO-15145"/>
    <x v="705"/>
    <x v="1"/>
    <s v="United States"/>
    <s v="Draper"/>
    <x v="7"/>
    <n v="84020"/>
    <x v="1"/>
    <s v="TEC-AC-10002006"/>
    <x v="2"/>
    <s v="Accessories"/>
    <x v="1078"/>
    <n v="111.93"/>
    <n v="7"/>
    <n v="0"/>
    <n v="34.698299999999996"/>
    <s v="Jul"/>
    <x v="39"/>
    <n v="1"/>
  </r>
  <r>
    <n v="6424"/>
    <s v="CA-2012-149650"/>
    <x v="1"/>
    <d v="2012-10-24T00:00:00"/>
    <d v="2012-10-27T00:00:00"/>
    <x v="2"/>
    <s v="RD-19660"/>
    <x v="372"/>
    <x v="2"/>
    <s v="United States"/>
    <s v="Oakland"/>
    <x v="1"/>
    <n v="94601"/>
    <x v="1"/>
    <s v="FUR-CH-10003956"/>
    <x v="0"/>
    <s v="Chairs"/>
    <x v="363"/>
    <n v="454.27200000000005"/>
    <n v="8"/>
    <n v="0.2"/>
    <n v="-73.819200000000052"/>
    <s v="Oct"/>
    <x v="2"/>
    <n v="1"/>
  </r>
  <r>
    <n v="6425"/>
    <s v="CA-2014-115777"/>
    <x v="3"/>
    <d v="2014-08-20T00:00:00"/>
    <d v="2014-08-25T00:00:00"/>
    <x v="1"/>
    <s v="DO-13645"/>
    <x v="770"/>
    <x v="0"/>
    <s v="United States"/>
    <s v="Lawrence"/>
    <x v="31"/>
    <n v="1841"/>
    <x v="3"/>
    <s v="OFF-PA-10000552"/>
    <x v="1"/>
    <s v="Paper"/>
    <x v="1532"/>
    <n v="19.440000000000001"/>
    <n v="3"/>
    <n v="0"/>
    <n v="9.3312000000000008"/>
    <s v="Aug"/>
    <x v="43"/>
    <n v="1"/>
  </r>
  <r>
    <n v="6426"/>
    <s v="CA-2013-143714"/>
    <x v="0"/>
    <d v="2013-05-24T00:00:00"/>
    <d v="2013-05-28T00:00:00"/>
    <x v="1"/>
    <s v="CC-12370"/>
    <x v="666"/>
    <x v="0"/>
    <s v="United States"/>
    <s v="Philadelphia"/>
    <x v="9"/>
    <n v="19120"/>
    <x v="3"/>
    <s v="TEC-CO-10004722"/>
    <x v="2"/>
    <s v="Copiers"/>
    <x v="1365"/>
    <n v="8399.9759999999987"/>
    <n v="4"/>
    <n v="0.4"/>
    <n v="1119.996799999999"/>
    <s v="May"/>
    <x v="35"/>
    <n v="1"/>
  </r>
  <r>
    <n v="6427"/>
    <s v="CA-2013-143714"/>
    <x v="0"/>
    <d v="2013-05-24T00:00:00"/>
    <d v="2013-05-28T00:00:00"/>
    <x v="1"/>
    <s v="CC-12370"/>
    <x v="666"/>
    <x v="0"/>
    <s v="United States"/>
    <s v="Philadelphia"/>
    <x v="9"/>
    <n v="19120"/>
    <x v="3"/>
    <s v="OFF-BI-10004308"/>
    <x v="1"/>
    <s v="Binders"/>
    <x v="1767"/>
    <n v="6.2940000000000014"/>
    <n v="1"/>
    <n v="0.7"/>
    <n v="-4.1959999999999997"/>
    <s v="May"/>
    <x v="35"/>
    <n v="0"/>
  </r>
  <r>
    <n v="6428"/>
    <s v="CA-2013-143714"/>
    <x v="0"/>
    <d v="2013-05-24T00:00:00"/>
    <d v="2013-05-28T00:00:00"/>
    <x v="1"/>
    <s v="CC-12370"/>
    <x v="666"/>
    <x v="0"/>
    <s v="United States"/>
    <s v="Philadelphia"/>
    <x v="9"/>
    <n v="19120"/>
    <x v="3"/>
    <s v="OFF-PA-10000029"/>
    <x v="1"/>
    <s v="Paper"/>
    <x v="803"/>
    <n v="10.368000000000002"/>
    <n v="2"/>
    <n v="0.2"/>
    <n v="3.6288"/>
    <s v="May"/>
    <x v="35"/>
    <n v="0"/>
  </r>
  <r>
    <n v="6429"/>
    <s v="CA-2013-143714"/>
    <x v="0"/>
    <d v="2013-05-24T00:00:00"/>
    <d v="2013-05-28T00:00:00"/>
    <x v="1"/>
    <s v="CC-12370"/>
    <x v="666"/>
    <x v="0"/>
    <s v="United States"/>
    <s v="Philadelphia"/>
    <x v="9"/>
    <n v="19120"/>
    <x v="3"/>
    <s v="TEC-PH-10004080"/>
    <x v="2"/>
    <s v="Phones"/>
    <x v="1768"/>
    <n v="122.38199999999999"/>
    <n v="3"/>
    <n v="0.4"/>
    <n v="-24.476399999999998"/>
    <s v="May"/>
    <x v="35"/>
    <n v="0"/>
  </r>
  <r>
    <n v="6430"/>
    <s v="CA-2011-165764"/>
    <x v="2"/>
    <d v="2011-11-03T00:00:00"/>
    <d v="2011-11-07T00:00:00"/>
    <x v="1"/>
    <s v="SH-20395"/>
    <x v="129"/>
    <x v="0"/>
    <s v="United States"/>
    <s v="Jacksonville"/>
    <x v="3"/>
    <n v="28540"/>
    <x v="0"/>
    <s v="OFF-ST-10001558"/>
    <x v="1"/>
    <s v="Storage"/>
    <x v="712"/>
    <n v="25.983999999999998"/>
    <n v="2"/>
    <n v="0.2"/>
    <n v="-1.6239999999999997"/>
    <s v="Nov"/>
    <x v="7"/>
    <n v="1"/>
  </r>
  <r>
    <n v="6431"/>
    <s v="CA-2011-165764"/>
    <x v="2"/>
    <d v="2011-11-03T00:00:00"/>
    <d v="2011-11-07T00:00:00"/>
    <x v="1"/>
    <s v="SH-20395"/>
    <x v="129"/>
    <x v="0"/>
    <s v="United States"/>
    <s v="Jacksonville"/>
    <x v="3"/>
    <n v="28540"/>
    <x v="0"/>
    <s v="FUR-TA-10001768"/>
    <x v="0"/>
    <s v="Tables"/>
    <x v="114"/>
    <n v="945.03600000000006"/>
    <n v="6"/>
    <n v="0.4"/>
    <n v="-299.26140000000009"/>
    <s v="Nov"/>
    <x v="7"/>
    <n v="0"/>
  </r>
  <r>
    <n v="6432"/>
    <s v="CA-2011-165764"/>
    <x v="2"/>
    <d v="2011-11-03T00:00:00"/>
    <d v="2011-11-07T00:00:00"/>
    <x v="1"/>
    <s v="SH-20395"/>
    <x v="129"/>
    <x v="0"/>
    <s v="United States"/>
    <s v="Jacksonville"/>
    <x v="3"/>
    <n v="28540"/>
    <x v="0"/>
    <s v="OFF-BI-10002982"/>
    <x v="1"/>
    <s v="Binders"/>
    <x v="1258"/>
    <n v="14.301000000000002"/>
    <n v="7"/>
    <n v="0.7"/>
    <n v="-10.487400000000001"/>
    <s v="Nov"/>
    <x v="7"/>
    <n v="0"/>
  </r>
  <r>
    <n v="6433"/>
    <s v="CA-2011-165764"/>
    <x v="2"/>
    <d v="2011-11-03T00:00:00"/>
    <d v="2011-11-07T00:00:00"/>
    <x v="1"/>
    <s v="SH-20395"/>
    <x v="129"/>
    <x v="0"/>
    <s v="United States"/>
    <s v="Jacksonville"/>
    <x v="3"/>
    <n v="28540"/>
    <x v="0"/>
    <s v="FUR-FU-10001468"/>
    <x v="0"/>
    <s v="Furnishings"/>
    <x v="1280"/>
    <n v="410.35199999999998"/>
    <n v="3"/>
    <n v="0.2"/>
    <n v="-51.29400000000004"/>
    <s v="Nov"/>
    <x v="7"/>
    <n v="0"/>
  </r>
  <r>
    <n v="6434"/>
    <s v="CA-2012-121405"/>
    <x v="1"/>
    <d v="2012-03-30T00:00:00"/>
    <d v="2012-04-04T00:00:00"/>
    <x v="1"/>
    <s v="FC-14335"/>
    <x v="712"/>
    <x v="1"/>
    <s v="United States"/>
    <s v="Chicago"/>
    <x v="10"/>
    <n v="60610"/>
    <x v="2"/>
    <s v="OFF-PA-10001838"/>
    <x v="1"/>
    <s v="Paper"/>
    <x v="999"/>
    <n v="23.52"/>
    <n v="5"/>
    <n v="0.2"/>
    <n v="8.5259999999999998"/>
    <s v="Mar"/>
    <x v="29"/>
    <n v="1"/>
  </r>
  <r>
    <n v="6435"/>
    <s v="CA-2012-121405"/>
    <x v="1"/>
    <d v="2012-03-30T00:00:00"/>
    <d v="2012-04-04T00:00:00"/>
    <x v="1"/>
    <s v="FC-14335"/>
    <x v="712"/>
    <x v="1"/>
    <s v="United States"/>
    <s v="Chicago"/>
    <x v="10"/>
    <n v="60610"/>
    <x v="2"/>
    <s v="TEC-PH-10002890"/>
    <x v="2"/>
    <s v="Phones"/>
    <x v="1387"/>
    <n v="180.96"/>
    <n v="5"/>
    <n v="0.2"/>
    <n v="13.571999999999996"/>
    <s v="Mar"/>
    <x v="29"/>
    <n v="0"/>
  </r>
  <r>
    <n v="6436"/>
    <s v="US-2014-116897"/>
    <x v="3"/>
    <d v="2014-05-28T00:00:00"/>
    <d v="2014-05-30T00:00:00"/>
    <x v="2"/>
    <s v="JG-15160"/>
    <x v="506"/>
    <x v="0"/>
    <s v="United States"/>
    <s v="Pocatello"/>
    <x v="45"/>
    <n v="83201"/>
    <x v="1"/>
    <s v="FUR-FU-10004963"/>
    <x v="0"/>
    <s v="Furnishings"/>
    <x v="1434"/>
    <n v="35"/>
    <n v="4"/>
    <n v="0"/>
    <n v="14.700000000000003"/>
    <s v="May"/>
    <x v="24"/>
    <n v="1"/>
  </r>
  <r>
    <n v="6437"/>
    <s v="US-2014-116897"/>
    <x v="3"/>
    <d v="2014-05-28T00:00:00"/>
    <d v="2014-05-30T00:00:00"/>
    <x v="2"/>
    <s v="JG-15160"/>
    <x v="506"/>
    <x v="0"/>
    <s v="United States"/>
    <s v="Pocatello"/>
    <x v="45"/>
    <n v="83201"/>
    <x v="1"/>
    <s v="OFF-ST-10000025"/>
    <x v="1"/>
    <s v="Storage"/>
    <x v="615"/>
    <n v="477.15000000000003"/>
    <n v="5"/>
    <n v="0"/>
    <n v="28.628999999999962"/>
    <s v="May"/>
    <x v="24"/>
    <n v="0"/>
  </r>
  <r>
    <n v="6438"/>
    <s v="US-2014-116897"/>
    <x v="3"/>
    <d v="2014-05-28T00:00:00"/>
    <d v="2014-05-30T00:00:00"/>
    <x v="2"/>
    <s v="JG-15160"/>
    <x v="506"/>
    <x v="0"/>
    <s v="United States"/>
    <s v="Pocatello"/>
    <x v="45"/>
    <n v="83201"/>
    <x v="1"/>
    <s v="TEC-PH-10004389"/>
    <x v="2"/>
    <s v="Phones"/>
    <x v="1422"/>
    <n v="302.37599999999998"/>
    <n v="3"/>
    <n v="0.2"/>
    <n v="22.678200000000018"/>
    <s v="May"/>
    <x v="24"/>
    <n v="0"/>
  </r>
  <r>
    <n v="6439"/>
    <s v="US-2014-113992"/>
    <x v="3"/>
    <d v="2014-12-15T00:00:00"/>
    <d v="2014-12-20T00:00:00"/>
    <x v="1"/>
    <s v="LC-16885"/>
    <x v="62"/>
    <x v="0"/>
    <s v="United States"/>
    <s v="Plano"/>
    <x v="5"/>
    <n v="75023"/>
    <x v="2"/>
    <s v="FUR-TA-10000577"/>
    <x v="0"/>
    <s v="Tables"/>
    <x v="3"/>
    <n v="974.98799999999983"/>
    <n v="4"/>
    <n v="0.3"/>
    <n v="-97.49879999999996"/>
    <s v="Dec"/>
    <x v="22"/>
    <n v="1"/>
  </r>
  <r>
    <n v="6440"/>
    <s v="CA-2011-166891"/>
    <x v="2"/>
    <d v="2011-10-04T00:00:00"/>
    <d v="2011-10-06T00:00:00"/>
    <x v="2"/>
    <s v="CC-12220"/>
    <x v="417"/>
    <x v="0"/>
    <s v="United States"/>
    <s v="New York City"/>
    <x v="15"/>
    <n v="10024"/>
    <x v="3"/>
    <s v="FUR-CH-10003298"/>
    <x v="0"/>
    <s v="Chairs"/>
    <x v="1567"/>
    <n v="589.41"/>
    <n v="5"/>
    <n v="0.1"/>
    <n v="-6.5490000000000492"/>
    <s v="Oct"/>
    <x v="18"/>
    <n v="1"/>
  </r>
  <r>
    <n v="6441"/>
    <s v="CA-2013-101161"/>
    <x v="0"/>
    <d v="2013-10-14T00:00:00"/>
    <d v="2013-10-21T00:00:00"/>
    <x v="1"/>
    <s v="BW-11110"/>
    <x v="308"/>
    <x v="1"/>
    <s v="United States"/>
    <s v="New York City"/>
    <x v="15"/>
    <n v="10024"/>
    <x v="3"/>
    <s v="OFF-AR-10001860"/>
    <x v="1"/>
    <s v="Art"/>
    <x v="907"/>
    <n v="34.700000000000003"/>
    <n v="5"/>
    <n v="0"/>
    <n v="12.492000000000001"/>
    <s v="Oct"/>
    <x v="32"/>
    <n v="1"/>
  </r>
  <r>
    <n v="6442"/>
    <s v="CA-2013-101161"/>
    <x v="0"/>
    <d v="2013-10-14T00:00:00"/>
    <d v="2013-10-21T00:00:00"/>
    <x v="1"/>
    <s v="BW-11110"/>
    <x v="308"/>
    <x v="1"/>
    <s v="United States"/>
    <s v="New York City"/>
    <x v="15"/>
    <n v="10024"/>
    <x v="3"/>
    <s v="OFF-ST-10003123"/>
    <x v="1"/>
    <s v="Storage"/>
    <x v="1268"/>
    <n v="99.87"/>
    <n v="3"/>
    <n v="0"/>
    <n v="23.968799999999998"/>
    <s v="Oct"/>
    <x v="32"/>
    <n v="0"/>
  </r>
  <r>
    <n v="6443"/>
    <s v="CA-2013-101161"/>
    <x v="0"/>
    <d v="2013-10-14T00:00:00"/>
    <d v="2013-10-21T00:00:00"/>
    <x v="1"/>
    <s v="BW-11110"/>
    <x v="308"/>
    <x v="1"/>
    <s v="United States"/>
    <s v="New York City"/>
    <x v="15"/>
    <n v="10024"/>
    <x v="3"/>
    <s v="OFF-PA-10001295"/>
    <x v="1"/>
    <s v="Paper"/>
    <x v="1211"/>
    <n v="37.94"/>
    <n v="2"/>
    <n v="0"/>
    <n v="18.211199999999998"/>
    <s v="Oct"/>
    <x v="32"/>
    <n v="0"/>
  </r>
  <r>
    <n v="6444"/>
    <s v="CA-2013-101161"/>
    <x v="0"/>
    <d v="2013-10-14T00:00:00"/>
    <d v="2013-10-21T00:00:00"/>
    <x v="1"/>
    <s v="BW-11110"/>
    <x v="308"/>
    <x v="1"/>
    <s v="United States"/>
    <s v="New York City"/>
    <x v="15"/>
    <n v="10024"/>
    <x v="3"/>
    <s v="OFF-LA-10000407"/>
    <x v="1"/>
    <s v="Labels"/>
    <x v="1486"/>
    <n v="24.900000000000002"/>
    <n v="5"/>
    <n v="0"/>
    <n v="11.454000000000001"/>
    <s v="Oct"/>
    <x v="32"/>
    <n v="0"/>
  </r>
  <r>
    <n v="6445"/>
    <s v="CA-2013-101161"/>
    <x v="0"/>
    <d v="2013-10-14T00:00:00"/>
    <d v="2013-10-21T00:00:00"/>
    <x v="1"/>
    <s v="BW-11110"/>
    <x v="308"/>
    <x v="1"/>
    <s v="United States"/>
    <s v="New York City"/>
    <x v="15"/>
    <n v="10024"/>
    <x v="3"/>
    <s v="FUR-FU-10003535"/>
    <x v="0"/>
    <s v="Furnishings"/>
    <x v="888"/>
    <n v="82.26"/>
    <n v="3"/>
    <n v="0"/>
    <n v="33.726600000000005"/>
    <s v="Oct"/>
    <x v="32"/>
    <n v="0"/>
  </r>
  <r>
    <n v="6446"/>
    <s v="CA-2012-151785"/>
    <x v="1"/>
    <d v="2012-03-05T00:00:00"/>
    <d v="2012-03-10T00:00:00"/>
    <x v="1"/>
    <s v="JJ-15445"/>
    <x v="370"/>
    <x v="0"/>
    <s v="United States"/>
    <s v="Chicago"/>
    <x v="10"/>
    <n v="60623"/>
    <x v="2"/>
    <s v="OFF-FA-10000611"/>
    <x v="1"/>
    <s v="Fasteners"/>
    <x v="1065"/>
    <n v="7.1039999999999992"/>
    <n v="6"/>
    <n v="0.2"/>
    <n v="2.4863999999999997"/>
    <s v="Mar"/>
    <x v="29"/>
    <n v="1"/>
  </r>
  <r>
    <n v="6447"/>
    <s v="US-2014-119816"/>
    <x v="3"/>
    <d v="2014-03-05T00:00:00"/>
    <d v="2014-03-07T00:00:00"/>
    <x v="0"/>
    <s v="TT-21460"/>
    <x v="499"/>
    <x v="2"/>
    <s v="United States"/>
    <s v="Houston"/>
    <x v="5"/>
    <n v="77095"/>
    <x v="2"/>
    <s v="FUR-FU-10004848"/>
    <x v="0"/>
    <s v="Furnishings"/>
    <x v="28"/>
    <n v="103.50000000000001"/>
    <n v="5"/>
    <n v="0.6"/>
    <n v="-77.625"/>
    <s v="Mar"/>
    <x v="42"/>
    <n v="1"/>
  </r>
  <r>
    <n v="6448"/>
    <s v="US-2014-119816"/>
    <x v="3"/>
    <d v="2014-03-05T00:00:00"/>
    <d v="2014-03-07T00:00:00"/>
    <x v="0"/>
    <s v="TT-21460"/>
    <x v="499"/>
    <x v="2"/>
    <s v="United States"/>
    <s v="Houston"/>
    <x v="5"/>
    <n v="77095"/>
    <x v="2"/>
    <s v="OFF-LA-10002381"/>
    <x v="1"/>
    <s v="Labels"/>
    <x v="1079"/>
    <n v="2.4640000000000004"/>
    <n v="1"/>
    <n v="0.2"/>
    <n v="0.86239999999999983"/>
    <s v="Mar"/>
    <x v="42"/>
    <n v="0"/>
  </r>
  <r>
    <n v="6449"/>
    <s v="US-2014-119816"/>
    <x v="3"/>
    <d v="2014-03-05T00:00:00"/>
    <d v="2014-03-07T00:00:00"/>
    <x v="0"/>
    <s v="TT-21460"/>
    <x v="499"/>
    <x v="2"/>
    <s v="United States"/>
    <s v="Houston"/>
    <x v="5"/>
    <n v="77095"/>
    <x v="2"/>
    <s v="OFF-ST-10000918"/>
    <x v="1"/>
    <s v="Storage"/>
    <x v="372"/>
    <n v="8.7200000000000006"/>
    <n v="1"/>
    <n v="0.2"/>
    <n v="0.65399999999999947"/>
    <s v="Mar"/>
    <x v="42"/>
    <n v="0"/>
  </r>
  <r>
    <n v="6450"/>
    <s v="CA-2012-156510"/>
    <x v="1"/>
    <d v="2012-09-25T00:00:00"/>
    <d v="2012-09-29T00:00:00"/>
    <x v="1"/>
    <s v="EH-13990"/>
    <x v="552"/>
    <x v="0"/>
    <s v="United States"/>
    <s v="Meriden"/>
    <x v="29"/>
    <n v="6450"/>
    <x v="3"/>
    <s v="OFF-BI-10000822"/>
    <x v="1"/>
    <s v="Binders"/>
    <x v="958"/>
    <n v="10.76"/>
    <n v="2"/>
    <n v="0"/>
    <n v="5.1647999999999996"/>
    <s v="Sep"/>
    <x v="11"/>
    <n v="1"/>
  </r>
  <r>
    <n v="6451"/>
    <s v="CA-2012-156510"/>
    <x v="1"/>
    <d v="2012-09-25T00:00:00"/>
    <d v="2012-09-29T00:00:00"/>
    <x v="1"/>
    <s v="EH-13990"/>
    <x v="552"/>
    <x v="0"/>
    <s v="United States"/>
    <s v="Meriden"/>
    <x v="29"/>
    <n v="6450"/>
    <x v="3"/>
    <s v="OFF-PA-10002222"/>
    <x v="1"/>
    <s v="Paper"/>
    <x v="389"/>
    <n v="45.68"/>
    <n v="2"/>
    <n v="0"/>
    <n v="21.012799999999999"/>
    <s v="Sep"/>
    <x v="11"/>
    <n v="0"/>
  </r>
  <r>
    <n v="6452"/>
    <s v="CA-2012-156510"/>
    <x v="1"/>
    <d v="2012-09-25T00:00:00"/>
    <d v="2012-09-29T00:00:00"/>
    <x v="1"/>
    <s v="EH-13990"/>
    <x v="552"/>
    <x v="0"/>
    <s v="United States"/>
    <s v="Meriden"/>
    <x v="29"/>
    <n v="6450"/>
    <x v="3"/>
    <s v="OFF-AR-10004930"/>
    <x v="1"/>
    <s v="Art"/>
    <x v="87"/>
    <n v="6.7"/>
    <n v="1"/>
    <n v="0"/>
    <n v="2.2109999999999994"/>
    <s v="Sep"/>
    <x v="11"/>
    <n v="0"/>
  </r>
  <r>
    <n v="6453"/>
    <s v="US-2012-110261"/>
    <x v="1"/>
    <d v="2012-12-19T00:00:00"/>
    <d v="2012-12-23T00:00:00"/>
    <x v="0"/>
    <s v="PR-18880"/>
    <x v="701"/>
    <x v="0"/>
    <s v="United States"/>
    <s v="Glenview"/>
    <x v="10"/>
    <n v="60025"/>
    <x v="2"/>
    <s v="TEC-PH-10001750"/>
    <x v="2"/>
    <s v="Phones"/>
    <x v="968"/>
    <n v="158.376"/>
    <n v="3"/>
    <n v="0.2"/>
    <n v="13.857900000000008"/>
    <s v="Dec"/>
    <x v="14"/>
    <n v="1"/>
  </r>
  <r>
    <n v="6454"/>
    <s v="CA-2012-125710"/>
    <x v="1"/>
    <d v="2012-10-08T00:00:00"/>
    <d v="2012-10-13T00:00:00"/>
    <x v="1"/>
    <s v="BT-11680"/>
    <x v="537"/>
    <x v="0"/>
    <s v="United States"/>
    <s v="Houston"/>
    <x v="5"/>
    <n v="77036"/>
    <x v="2"/>
    <s v="OFF-AR-10000657"/>
    <x v="1"/>
    <s v="Art"/>
    <x v="1518"/>
    <n v="3.44"/>
    <n v="2"/>
    <n v="0.2"/>
    <n v="0.55899999999999961"/>
    <s v="Oct"/>
    <x v="2"/>
    <n v="1"/>
  </r>
  <r>
    <n v="6455"/>
    <s v="CA-2014-161102"/>
    <x v="3"/>
    <d v="2014-08-01T00:00:00"/>
    <d v="2014-08-04T00:00:00"/>
    <x v="2"/>
    <s v="EC-14050"/>
    <x v="685"/>
    <x v="0"/>
    <s v="United States"/>
    <s v="San Francisco"/>
    <x v="1"/>
    <n v="94110"/>
    <x v="1"/>
    <s v="OFF-ST-10003442"/>
    <x v="1"/>
    <s v="Storage"/>
    <x v="86"/>
    <n v="56.56"/>
    <n v="2"/>
    <n v="0"/>
    <n v="15.2712"/>
    <s v="Aug"/>
    <x v="43"/>
    <n v="1"/>
  </r>
  <r>
    <n v="6456"/>
    <s v="CA-2014-161102"/>
    <x v="3"/>
    <d v="2014-08-01T00:00:00"/>
    <d v="2014-08-04T00:00:00"/>
    <x v="2"/>
    <s v="EC-14050"/>
    <x v="685"/>
    <x v="0"/>
    <s v="United States"/>
    <s v="San Francisco"/>
    <x v="1"/>
    <n v="94110"/>
    <x v="1"/>
    <s v="FUR-FU-10003142"/>
    <x v="0"/>
    <s v="Furnishings"/>
    <x v="1201"/>
    <n v="36.96"/>
    <n v="7"/>
    <n v="0"/>
    <n v="11.457599999999998"/>
    <s v="Aug"/>
    <x v="43"/>
    <n v="0"/>
  </r>
  <r>
    <n v="6457"/>
    <s v="CA-2011-110065"/>
    <x v="2"/>
    <d v="2011-08-05T00:00:00"/>
    <d v="2011-08-11T00:00:00"/>
    <x v="1"/>
    <s v="SP-20650"/>
    <x v="70"/>
    <x v="1"/>
    <s v="United States"/>
    <s v="New York City"/>
    <x v="15"/>
    <n v="10009"/>
    <x v="3"/>
    <s v="TEC-PH-10002468"/>
    <x v="2"/>
    <s v="Phones"/>
    <x v="1210"/>
    <n v="135.99"/>
    <n v="1"/>
    <n v="0"/>
    <n v="36.717300000000009"/>
    <s v="Aug"/>
    <x v="9"/>
    <n v="1"/>
  </r>
  <r>
    <n v="6458"/>
    <s v="CA-2011-110065"/>
    <x v="2"/>
    <d v="2011-08-05T00:00:00"/>
    <d v="2011-08-11T00:00:00"/>
    <x v="1"/>
    <s v="SP-20650"/>
    <x v="70"/>
    <x v="1"/>
    <s v="United States"/>
    <s v="New York City"/>
    <x v="15"/>
    <n v="10009"/>
    <x v="3"/>
    <s v="OFF-AR-10004165"/>
    <x v="1"/>
    <s v="Art"/>
    <x v="1588"/>
    <n v="15.959999999999999"/>
    <n v="7"/>
    <n v="0"/>
    <n v="7.0224000000000011"/>
    <s v="Aug"/>
    <x v="9"/>
    <n v="0"/>
  </r>
  <r>
    <n v="6459"/>
    <s v="US-2014-133361"/>
    <x v="3"/>
    <d v="2014-05-15T00:00:00"/>
    <d v="2014-05-18T00:00:00"/>
    <x v="2"/>
    <s v="AJ-10780"/>
    <x v="321"/>
    <x v="1"/>
    <s v="United States"/>
    <s v="Baltimore"/>
    <x v="39"/>
    <n v="21215"/>
    <x v="3"/>
    <s v="OFF-AR-10001919"/>
    <x v="1"/>
    <s v="Art"/>
    <x v="853"/>
    <n v="3.76"/>
    <n v="2"/>
    <n v="0"/>
    <n v="1.0903999999999998"/>
    <s v="May"/>
    <x v="24"/>
    <n v="1"/>
  </r>
  <r>
    <n v="6460"/>
    <s v="US-2014-133361"/>
    <x v="3"/>
    <d v="2014-05-15T00:00:00"/>
    <d v="2014-05-18T00:00:00"/>
    <x v="2"/>
    <s v="AJ-10780"/>
    <x v="321"/>
    <x v="1"/>
    <s v="United States"/>
    <s v="Baltimore"/>
    <x v="39"/>
    <n v="21215"/>
    <x v="3"/>
    <s v="OFF-AR-10003045"/>
    <x v="1"/>
    <s v="Art"/>
    <x v="420"/>
    <n v="14.7"/>
    <n v="5"/>
    <n v="0"/>
    <n v="6.6150000000000002"/>
    <s v="May"/>
    <x v="24"/>
    <n v="0"/>
  </r>
  <r>
    <n v="6461"/>
    <s v="US-2014-133361"/>
    <x v="3"/>
    <d v="2014-05-15T00:00:00"/>
    <d v="2014-05-18T00:00:00"/>
    <x v="2"/>
    <s v="AJ-10780"/>
    <x v="321"/>
    <x v="1"/>
    <s v="United States"/>
    <s v="Baltimore"/>
    <x v="39"/>
    <n v="21215"/>
    <x v="3"/>
    <s v="OFF-AR-10003338"/>
    <x v="1"/>
    <s v="Art"/>
    <x v="1430"/>
    <n v="37.200000000000003"/>
    <n v="5"/>
    <n v="0"/>
    <n v="9.3000000000000007"/>
    <s v="May"/>
    <x v="24"/>
    <n v="0"/>
  </r>
  <r>
    <n v="6462"/>
    <s v="US-2014-133361"/>
    <x v="3"/>
    <d v="2014-05-15T00:00:00"/>
    <d v="2014-05-18T00:00:00"/>
    <x v="2"/>
    <s v="AJ-10780"/>
    <x v="321"/>
    <x v="1"/>
    <s v="United States"/>
    <s v="Baltimore"/>
    <x v="39"/>
    <n v="21215"/>
    <x v="3"/>
    <s v="TEC-AC-10003280"/>
    <x v="2"/>
    <s v="Accessories"/>
    <x v="1028"/>
    <n v="89.97"/>
    <n v="3"/>
    <n v="0"/>
    <n v="18.893699999999995"/>
    <s v="May"/>
    <x v="24"/>
    <n v="0"/>
  </r>
  <r>
    <n v="6463"/>
    <s v="US-2014-133361"/>
    <x v="3"/>
    <d v="2014-05-15T00:00:00"/>
    <d v="2014-05-18T00:00:00"/>
    <x v="2"/>
    <s v="AJ-10780"/>
    <x v="321"/>
    <x v="1"/>
    <s v="United States"/>
    <s v="Baltimore"/>
    <x v="39"/>
    <n v="21215"/>
    <x v="3"/>
    <s v="FUR-CH-10003298"/>
    <x v="0"/>
    <s v="Chairs"/>
    <x v="1567"/>
    <n v="261.95999999999998"/>
    <n v="2"/>
    <n v="0"/>
    <n v="23.576399999999978"/>
    <s v="May"/>
    <x v="24"/>
    <n v="0"/>
  </r>
  <r>
    <n v="6464"/>
    <s v="US-2014-133361"/>
    <x v="3"/>
    <d v="2014-05-15T00:00:00"/>
    <d v="2014-05-18T00:00:00"/>
    <x v="2"/>
    <s v="AJ-10780"/>
    <x v="321"/>
    <x v="1"/>
    <s v="United States"/>
    <s v="Baltimore"/>
    <x v="39"/>
    <n v="21215"/>
    <x v="3"/>
    <s v="OFF-LA-10004544"/>
    <x v="1"/>
    <s v="Labels"/>
    <x v="197"/>
    <n v="74"/>
    <n v="5"/>
    <n v="0"/>
    <n v="37"/>
    <s v="May"/>
    <x v="24"/>
    <n v="0"/>
  </r>
  <r>
    <n v="6465"/>
    <s v="US-2013-155404"/>
    <x v="0"/>
    <d v="2013-09-23T00:00:00"/>
    <d v="2013-09-29T00:00:00"/>
    <x v="1"/>
    <s v="AS-10630"/>
    <x v="357"/>
    <x v="2"/>
    <s v="United States"/>
    <s v="Louisville"/>
    <x v="0"/>
    <n v="40214"/>
    <x v="0"/>
    <s v="FUR-FU-10004586"/>
    <x v="0"/>
    <s v="Furnishings"/>
    <x v="1473"/>
    <n v="13.28"/>
    <n v="2"/>
    <n v="0"/>
    <n v="6.3743999999999996"/>
    <s v="Sep"/>
    <x v="21"/>
    <n v="1"/>
  </r>
  <r>
    <n v="6466"/>
    <s v="CA-2012-114503"/>
    <x v="1"/>
    <d v="2012-11-13T00:00:00"/>
    <d v="2012-11-17T00:00:00"/>
    <x v="1"/>
    <s v="AA-10375"/>
    <x v="211"/>
    <x v="0"/>
    <s v="United States"/>
    <s v="Lebanon"/>
    <x v="18"/>
    <n v="37087"/>
    <x v="0"/>
    <s v="OFF-ST-10003572"/>
    <x v="1"/>
    <s v="Storage"/>
    <x v="1735"/>
    <n v="84.960000000000008"/>
    <n v="6"/>
    <n v="0.2"/>
    <n v="6.3719999999999999"/>
    <s v="Nov"/>
    <x v="6"/>
    <n v="1"/>
  </r>
  <r>
    <n v="6467"/>
    <s v="CA-2014-153080"/>
    <x v="3"/>
    <d v="2014-05-23T00:00:00"/>
    <d v="2014-05-26T00:00:00"/>
    <x v="0"/>
    <s v="EH-13945"/>
    <x v="13"/>
    <x v="0"/>
    <s v="United States"/>
    <s v="Los Angeles"/>
    <x v="1"/>
    <n v="90008"/>
    <x v="1"/>
    <s v="TEC-AC-10002331"/>
    <x v="2"/>
    <s v="Accessories"/>
    <x v="1582"/>
    <n v="68.459999999999994"/>
    <n v="7"/>
    <n v="0"/>
    <n v="25.330199999999998"/>
    <s v="May"/>
    <x v="24"/>
    <n v="1"/>
  </r>
  <r>
    <n v="6468"/>
    <s v="CA-2013-163804"/>
    <x v="0"/>
    <d v="2013-12-03T00:00:00"/>
    <d v="2013-12-09T00:00:00"/>
    <x v="1"/>
    <s v="DB-13270"/>
    <x v="489"/>
    <x v="2"/>
    <s v="United States"/>
    <s v="Providence"/>
    <x v="34"/>
    <n v="2908"/>
    <x v="3"/>
    <s v="OFF-ST-10000142"/>
    <x v="1"/>
    <s v="Storage"/>
    <x v="399"/>
    <n v="2079.4"/>
    <n v="5"/>
    <n v="0"/>
    <n v="582.23199999999997"/>
    <s v="Dec"/>
    <x v="5"/>
    <n v="1"/>
  </r>
  <r>
    <n v="6469"/>
    <s v="CA-2013-163804"/>
    <x v="0"/>
    <d v="2013-12-03T00:00:00"/>
    <d v="2013-12-09T00:00:00"/>
    <x v="1"/>
    <s v="DB-13270"/>
    <x v="489"/>
    <x v="2"/>
    <s v="United States"/>
    <s v="Providence"/>
    <x v="34"/>
    <n v="2908"/>
    <x v="3"/>
    <s v="TEC-PH-10000441"/>
    <x v="2"/>
    <s v="Phones"/>
    <x v="1046"/>
    <n v="629.94999999999993"/>
    <n v="5"/>
    <n v="0"/>
    <n v="176.38600000000002"/>
    <s v="Dec"/>
    <x v="5"/>
    <n v="0"/>
  </r>
  <r>
    <n v="6470"/>
    <s v="CA-2013-163804"/>
    <x v="0"/>
    <d v="2013-12-03T00:00:00"/>
    <d v="2013-12-09T00:00:00"/>
    <x v="1"/>
    <s v="DB-13270"/>
    <x v="489"/>
    <x v="2"/>
    <s v="United States"/>
    <s v="Providence"/>
    <x v="34"/>
    <n v="2908"/>
    <x v="3"/>
    <s v="FUR-FU-10004864"/>
    <x v="0"/>
    <s v="Furnishings"/>
    <x v="1710"/>
    <n v="72.42"/>
    <n v="6"/>
    <n v="0"/>
    <n v="23.898600000000002"/>
    <s v="Dec"/>
    <x v="5"/>
    <n v="0"/>
  </r>
  <r>
    <n v="6471"/>
    <s v="CA-2012-108532"/>
    <x v="1"/>
    <d v="2012-08-29T00:00:00"/>
    <d v="2012-09-02T00:00:00"/>
    <x v="1"/>
    <s v="CC-12100"/>
    <x v="385"/>
    <x v="2"/>
    <s v="United States"/>
    <s v="Detroit"/>
    <x v="12"/>
    <n v="48234"/>
    <x v="2"/>
    <s v="TEC-PH-10001750"/>
    <x v="2"/>
    <s v="Phones"/>
    <x v="968"/>
    <n v="131.97999999999999"/>
    <n v="2"/>
    <n v="0"/>
    <n v="35.634600000000006"/>
    <s v="Aug"/>
    <x v="37"/>
    <n v="1"/>
  </r>
  <r>
    <n v="6472"/>
    <s v="CA-2012-108532"/>
    <x v="1"/>
    <d v="2012-08-29T00:00:00"/>
    <d v="2012-09-02T00:00:00"/>
    <x v="1"/>
    <s v="CC-12100"/>
    <x v="385"/>
    <x v="2"/>
    <s v="United States"/>
    <s v="Detroit"/>
    <x v="12"/>
    <n v="48234"/>
    <x v="2"/>
    <s v="TEC-AC-10004510"/>
    <x v="2"/>
    <s v="Accessories"/>
    <x v="944"/>
    <n v="114.52"/>
    <n v="7"/>
    <n v="0"/>
    <n v="11.451999999999995"/>
    <s v="Aug"/>
    <x v="37"/>
    <n v="0"/>
  </r>
  <r>
    <n v="6473"/>
    <s v="CA-2011-151897"/>
    <x v="2"/>
    <d v="2011-06-06T00:00:00"/>
    <d v="2011-06-10T00:00:00"/>
    <x v="1"/>
    <s v="VT-21700"/>
    <x v="725"/>
    <x v="2"/>
    <s v="United States"/>
    <s v="Houston"/>
    <x v="5"/>
    <n v="77070"/>
    <x v="2"/>
    <s v="OFF-LA-10001074"/>
    <x v="1"/>
    <s v="Labels"/>
    <x v="297"/>
    <n v="100.24000000000001"/>
    <n v="10"/>
    <n v="0.2"/>
    <n v="33.830999999999989"/>
    <s v="Jun"/>
    <x v="3"/>
    <n v="1"/>
  </r>
  <r>
    <n v="6474"/>
    <s v="CA-2013-113292"/>
    <x v="0"/>
    <d v="2013-03-19T00:00:00"/>
    <d v="2013-03-21T00:00:00"/>
    <x v="0"/>
    <s v="DB-13060"/>
    <x v="72"/>
    <x v="0"/>
    <s v="United States"/>
    <s v="Columbia"/>
    <x v="18"/>
    <n v="38401"/>
    <x v="0"/>
    <s v="OFF-AP-10003590"/>
    <x v="1"/>
    <s v="Appliances"/>
    <x v="947"/>
    <n v="871.80000000000007"/>
    <n v="3"/>
    <n v="0.2"/>
    <n v="87.180000000000092"/>
    <s v="Mar"/>
    <x v="17"/>
    <n v="1"/>
  </r>
  <r>
    <n v="6475"/>
    <s v="CA-2011-149524"/>
    <x v="2"/>
    <d v="2011-01-15T00:00:00"/>
    <d v="2011-01-16T00:00:00"/>
    <x v="2"/>
    <s v="BS-11590"/>
    <x v="29"/>
    <x v="1"/>
    <s v="United States"/>
    <s v="Philadelphia"/>
    <x v="9"/>
    <n v="19140"/>
    <x v="3"/>
    <s v="FUR-BO-10003433"/>
    <x v="0"/>
    <s v="Bookcases"/>
    <x v="911"/>
    <n v="61.96"/>
    <n v="4"/>
    <n v="0.5"/>
    <n v="-53.285600000000009"/>
    <s v="Jan"/>
    <x v="46"/>
    <n v="1"/>
  </r>
  <r>
    <n v="6476"/>
    <s v="CA-2014-140872"/>
    <x v="3"/>
    <d v="2014-06-04T00:00:00"/>
    <d v="2014-06-11T00:00:00"/>
    <x v="1"/>
    <s v="NR-18550"/>
    <x v="749"/>
    <x v="0"/>
    <s v="United States"/>
    <s v="Pembroke Pines"/>
    <x v="2"/>
    <n v="33024"/>
    <x v="0"/>
    <s v="OFF-BI-10002432"/>
    <x v="1"/>
    <s v="Binders"/>
    <x v="866"/>
    <n v="4.5540000000000003"/>
    <n v="3"/>
    <n v="0.7"/>
    <n v="-3.4913999999999987"/>
    <s v="Jun"/>
    <x v="27"/>
    <n v="1"/>
  </r>
  <r>
    <n v="6477"/>
    <s v="CA-2014-140872"/>
    <x v="3"/>
    <d v="2014-06-04T00:00:00"/>
    <d v="2014-06-11T00:00:00"/>
    <x v="1"/>
    <s v="NR-18550"/>
    <x v="749"/>
    <x v="0"/>
    <s v="United States"/>
    <s v="Pembroke Pines"/>
    <x v="2"/>
    <n v="33024"/>
    <x v="0"/>
    <s v="OFF-AP-10003622"/>
    <x v="1"/>
    <s v="Appliances"/>
    <x v="188"/>
    <n v="5.2"/>
    <n v="2"/>
    <n v="0.2"/>
    <n v="0.58499999999999974"/>
    <s v="Jun"/>
    <x v="27"/>
    <n v="0"/>
  </r>
  <r>
    <n v="6478"/>
    <s v="CA-2014-140872"/>
    <x v="3"/>
    <d v="2014-06-04T00:00:00"/>
    <d v="2014-06-11T00:00:00"/>
    <x v="1"/>
    <s v="NR-18550"/>
    <x v="749"/>
    <x v="0"/>
    <s v="United States"/>
    <s v="Pembroke Pines"/>
    <x v="2"/>
    <n v="33024"/>
    <x v="0"/>
    <s v="TEC-AC-10003832"/>
    <x v="2"/>
    <s v="Accessories"/>
    <x v="216"/>
    <n v="205.99200000000002"/>
    <n v="1"/>
    <n v="0.2"/>
    <n v="-2.5749000000000279"/>
    <s v="Jun"/>
    <x v="27"/>
    <n v="0"/>
  </r>
  <r>
    <n v="6479"/>
    <s v="CA-2014-140872"/>
    <x v="3"/>
    <d v="2014-06-04T00:00:00"/>
    <d v="2014-06-11T00:00:00"/>
    <x v="1"/>
    <s v="NR-18550"/>
    <x v="749"/>
    <x v="0"/>
    <s v="United States"/>
    <s v="Pembroke Pines"/>
    <x v="2"/>
    <n v="33024"/>
    <x v="0"/>
    <s v="OFF-PA-10000809"/>
    <x v="1"/>
    <s v="Paper"/>
    <x v="1124"/>
    <n v="15.552000000000003"/>
    <n v="3"/>
    <n v="0.2"/>
    <n v="5.4432"/>
    <s v="Jun"/>
    <x v="27"/>
    <n v="0"/>
  </r>
  <r>
    <n v="6480"/>
    <s v="CA-2014-140872"/>
    <x v="3"/>
    <d v="2014-06-04T00:00:00"/>
    <d v="2014-06-11T00:00:00"/>
    <x v="1"/>
    <s v="NR-18550"/>
    <x v="749"/>
    <x v="0"/>
    <s v="United States"/>
    <s v="Pembroke Pines"/>
    <x v="2"/>
    <n v="33024"/>
    <x v="0"/>
    <s v="TEC-PH-10000441"/>
    <x v="2"/>
    <s v="Phones"/>
    <x v="1046"/>
    <n v="503.96000000000004"/>
    <n v="5"/>
    <n v="0.2"/>
    <n v="50.396000000000015"/>
    <s v="Jun"/>
    <x v="27"/>
    <n v="0"/>
  </r>
  <r>
    <n v="6481"/>
    <s v="CA-2014-140872"/>
    <x v="3"/>
    <d v="2014-06-04T00:00:00"/>
    <d v="2014-06-11T00:00:00"/>
    <x v="1"/>
    <s v="NR-18550"/>
    <x v="749"/>
    <x v="0"/>
    <s v="United States"/>
    <s v="Pembroke Pines"/>
    <x v="2"/>
    <n v="33024"/>
    <x v="0"/>
    <s v="OFF-AP-10002287"/>
    <x v="1"/>
    <s v="Appliances"/>
    <x v="1274"/>
    <n v="24.472000000000001"/>
    <n v="7"/>
    <n v="0.2"/>
    <n v="1.8353999999999999"/>
    <s v="Jun"/>
    <x v="27"/>
    <n v="0"/>
  </r>
  <r>
    <n v="6482"/>
    <s v="CA-2014-140872"/>
    <x v="3"/>
    <d v="2014-06-04T00:00:00"/>
    <d v="2014-06-11T00:00:00"/>
    <x v="1"/>
    <s v="NR-18550"/>
    <x v="749"/>
    <x v="0"/>
    <s v="United States"/>
    <s v="Pembroke Pines"/>
    <x v="2"/>
    <n v="33024"/>
    <x v="0"/>
    <s v="FUR-BO-10002824"/>
    <x v="0"/>
    <s v="Bookcases"/>
    <x v="410"/>
    <n v="241.56799999999998"/>
    <n v="2"/>
    <n v="0.2"/>
    <n v="0"/>
    <s v="Jun"/>
    <x v="27"/>
    <n v="0"/>
  </r>
  <r>
    <n v="6483"/>
    <s v="CA-2014-140872"/>
    <x v="3"/>
    <d v="2014-06-04T00:00:00"/>
    <d v="2014-06-11T00:00:00"/>
    <x v="1"/>
    <s v="NR-18550"/>
    <x v="749"/>
    <x v="0"/>
    <s v="United States"/>
    <s v="Pembroke Pines"/>
    <x v="2"/>
    <n v="33024"/>
    <x v="0"/>
    <s v="TEC-AC-10002942"/>
    <x v="2"/>
    <s v="Accessories"/>
    <x v="1597"/>
    <n v="110.4"/>
    <n v="2"/>
    <n v="0.2"/>
    <n v="-4.1400000000000077"/>
    <s v="Jun"/>
    <x v="27"/>
    <n v="0"/>
  </r>
  <r>
    <n v="6484"/>
    <s v="CA-2014-113908"/>
    <x v="3"/>
    <d v="2014-06-04T00:00:00"/>
    <d v="2014-06-10T00:00:00"/>
    <x v="1"/>
    <s v="KN-16390"/>
    <x v="471"/>
    <x v="1"/>
    <s v="United States"/>
    <s v="New York City"/>
    <x v="15"/>
    <n v="10011"/>
    <x v="3"/>
    <s v="FUR-TA-10001932"/>
    <x v="0"/>
    <s v="Tables"/>
    <x v="840"/>
    <n v="384.76799999999997"/>
    <n v="2"/>
    <n v="0.4"/>
    <n v="-115.43040000000002"/>
    <s v="Jun"/>
    <x v="27"/>
    <n v="1"/>
  </r>
  <r>
    <n v="6485"/>
    <s v="CA-2014-113908"/>
    <x v="3"/>
    <d v="2014-06-04T00:00:00"/>
    <d v="2014-06-10T00:00:00"/>
    <x v="1"/>
    <s v="KN-16390"/>
    <x v="471"/>
    <x v="1"/>
    <s v="United States"/>
    <s v="New York City"/>
    <x v="15"/>
    <n v="10011"/>
    <x v="3"/>
    <s v="TEC-MA-10003173"/>
    <x v="2"/>
    <s v="Machines"/>
    <x v="1706"/>
    <n v="78.66"/>
    <n v="6"/>
    <n v="0"/>
    <n v="36.183599999999991"/>
    <s v="Jun"/>
    <x v="27"/>
    <n v="0"/>
  </r>
  <r>
    <n v="6486"/>
    <s v="CA-2014-113908"/>
    <x v="3"/>
    <d v="2014-06-04T00:00:00"/>
    <d v="2014-06-10T00:00:00"/>
    <x v="1"/>
    <s v="KN-16390"/>
    <x v="471"/>
    <x v="1"/>
    <s v="United States"/>
    <s v="New York City"/>
    <x v="15"/>
    <n v="10011"/>
    <x v="3"/>
    <s v="OFF-PA-10004156"/>
    <x v="1"/>
    <s v="Paper"/>
    <x v="743"/>
    <n v="45.36"/>
    <n v="4"/>
    <n v="0"/>
    <n v="22.226399999999998"/>
    <s v="Jun"/>
    <x v="27"/>
    <n v="0"/>
  </r>
  <r>
    <n v="6487"/>
    <s v="CA-2012-120621"/>
    <x v="1"/>
    <d v="2012-03-21T00:00:00"/>
    <d v="2012-03-26T00:00:00"/>
    <x v="1"/>
    <s v="JW-16075"/>
    <x v="493"/>
    <x v="0"/>
    <s v="United States"/>
    <s v="Jacksonville"/>
    <x v="3"/>
    <n v="28540"/>
    <x v="0"/>
    <s v="OFF-AP-10002945"/>
    <x v="1"/>
    <s v="Appliances"/>
    <x v="225"/>
    <n v="962.07999999999993"/>
    <n v="4"/>
    <n v="0.2"/>
    <n v="156.33799999999997"/>
    <s v="Mar"/>
    <x v="29"/>
    <n v="1"/>
  </r>
  <r>
    <n v="6488"/>
    <s v="CA-2012-120621"/>
    <x v="1"/>
    <d v="2012-03-21T00:00:00"/>
    <d v="2012-03-26T00:00:00"/>
    <x v="1"/>
    <s v="JW-16075"/>
    <x v="493"/>
    <x v="0"/>
    <s v="United States"/>
    <s v="Jacksonville"/>
    <x v="3"/>
    <n v="28540"/>
    <x v="0"/>
    <s v="OFF-BI-10000948"/>
    <x v="1"/>
    <s v="Binders"/>
    <x v="1373"/>
    <n v="12.843000000000002"/>
    <n v="3"/>
    <n v="0.7"/>
    <n v="-9.8462999999999994"/>
    <s v="Mar"/>
    <x v="29"/>
    <n v="0"/>
  </r>
  <r>
    <n v="6489"/>
    <s v="CA-2012-120621"/>
    <x v="1"/>
    <d v="2012-03-21T00:00:00"/>
    <d v="2012-03-26T00:00:00"/>
    <x v="1"/>
    <s v="JW-16075"/>
    <x v="493"/>
    <x v="0"/>
    <s v="United States"/>
    <s v="Jacksonville"/>
    <x v="3"/>
    <n v="28540"/>
    <x v="0"/>
    <s v="OFF-PA-10002254"/>
    <x v="1"/>
    <s v="Paper"/>
    <x v="145"/>
    <n v="295.45600000000002"/>
    <n v="14"/>
    <n v="0.2"/>
    <n v="96.023199999999974"/>
    <s v="Mar"/>
    <x v="29"/>
    <n v="0"/>
  </r>
  <r>
    <n v="6490"/>
    <s v="US-2014-148866"/>
    <x v="3"/>
    <d v="2014-09-20T00:00:00"/>
    <d v="2014-09-25T00:00:00"/>
    <x v="1"/>
    <s v="JM-15535"/>
    <x v="341"/>
    <x v="0"/>
    <s v="United States"/>
    <s v="New York City"/>
    <x v="15"/>
    <n v="10011"/>
    <x v="3"/>
    <s v="OFF-PA-10004782"/>
    <x v="1"/>
    <s v="Paper"/>
    <x v="1413"/>
    <n v="32.400000000000006"/>
    <n v="5"/>
    <n v="0"/>
    <n v="15.552000000000001"/>
    <s v="Sep"/>
    <x v="15"/>
    <n v="1"/>
  </r>
  <r>
    <n v="6491"/>
    <s v="CA-2011-149594"/>
    <x v="2"/>
    <d v="2011-09-15T00:00:00"/>
    <d v="2011-09-19T00:00:00"/>
    <x v="1"/>
    <s v="MF-18250"/>
    <x v="751"/>
    <x v="1"/>
    <s v="United States"/>
    <s v="Philadelphia"/>
    <x v="9"/>
    <n v="19120"/>
    <x v="3"/>
    <s v="FUR-FU-10000222"/>
    <x v="0"/>
    <s v="Furnishings"/>
    <x v="591"/>
    <n v="103.93599999999999"/>
    <n v="4"/>
    <n v="0.2"/>
    <n v="16.889599999999998"/>
    <s v="Sep"/>
    <x v="30"/>
    <n v="1"/>
  </r>
  <r>
    <n v="6492"/>
    <s v="CA-2013-113845"/>
    <x v="0"/>
    <d v="2013-11-21T00:00:00"/>
    <d v="2013-11-26T00:00:00"/>
    <x v="1"/>
    <s v="FA-14230"/>
    <x v="135"/>
    <x v="1"/>
    <s v="United States"/>
    <s v="Orlando"/>
    <x v="2"/>
    <n v="32839"/>
    <x v="0"/>
    <s v="FUR-BO-10004695"/>
    <x v="0"/>
    <s v="Bookcases"/>
    <x v="198"/>
    <n v="289.56799999999998"/>
    <n v="2"/>
    <n v="0.2"/>
    <n v="10.858799999999974"/>
    <s v="Nov"/>
    <x v="0"/>
    <n v="1"/>
  </r>
  <r>
    <n v="6493"/>
    <s v="CA-2013-113845"/>
    <x v="0"/>
    <d v="2013-11-21T00:00:00"/>
    <d v="2013-11-26T00:00:00"/>
    <x v="1"/>
    <s v="FA-14230"/>
    <x v="135"/>
    <x v="1"/>
    <s v="United States"/>
    <s v="Orlando"/>
    <x v="2"/>
    <n v="32839"/>
    <x v="0"/>
    <s v="OFF-ST-10003327"/>
    <x v="1"/>
    <s v="Storage"/>
    <x v="333"/>
    <n v="39.72"/>
    <n v="5"/>
    <n v="0.2"/>
    <n v="4.4684999999999953"/>
    <s v="Nov"/>
    <x v="0"/>
    <n v="0"/>
  </r>
  <r>
    <n v="6494"/>
    <s v="CA-2013-113845"/>
    <x v="0"/>
    <d v="2013-11-21T00:00:00"/>
    <d v="2013-11-26T00:00:00"/>
    <x v="1"/>
    <s v="FA-14230"/>
    <x v="135"/>
    <x v="1"/>
    <s v="United States"/>
    <s v="Orlando"/>
    <x v="2"/>
    <n v="32839"/>
    <x v="0"/>
    <s v="TEC-PH-10003357"/>
    <x v="2"/>
    <s v="Phones"/>
    <x v="1062"/>
    <n v="244.768"/>
    <n v="4"/>
    <n v="0.2"/>
    <n v="24.476800000000004"/>
    <s v="Nov"/>
    <x v="0"/>
    <n v="0"/>
  </r>
  <r>
    <n v="6495"/>
    <s v="CA-2014-111262"/>
    <x v="3"/>
    <d v="2014-10-29T00:00:00"/>
    <d v="2014-11-02T00:00:00"/>
    <x v="0"/>
    <s v="KH-16510"/>
    <x v="168"/>
    <x v="0"/>
    <s v="United States"/>
    <s v="Houston"/>
    <x v="5"/>
    <n v="77095"/>
    <x v="2"/>
    <s v="TEC-AC-10002167"/>
    <x v="2"/>
    <s v="Accessories"/>
    <x v="46"/>
    <n v="24"/>
    <n v="2"/>
    <n v="0.2"/>
    <n v="-2.6999999999999993"/>
    <s v="Oct"/>
    <x v="13"/>
    <n v="1"/>
  </r>
  <r>
    <n v="6496"/>
    <s v="CA-2014-111262"/>
    <x v="3"/>
    <d v="2014-10-29T00:00:00"/>
    <d v="2014-11-02T00:00:00"/>
    <x v="0"/>
    <s v="KH-16510"/>
    <x v="168"/>
    <x v="0"/>
    <s v="United States"/>
    <s v="Houston"/>
    <x v="5"/>
    <n v="77095"/>
    <x v="2"/>
    <s v="OFF-PA-10001937"/>
    <x v="1"/>
    <s v="Paper"/>
    <x v="286"/>
    <n v="15.552000000000003"/>
    <n v="3"/>
    <n v="0.2"/>
    <n v="5.4432"/>
    <s v="Oct"/>
    <x v="13"/>
    <n v="0"/>
  </r>
  <r>
    <n v="6497"/>
    <s v="CA-2014-111262"/>
    <x v="3"/>
    <d v="2014-10-29T00:00:00"/>
    <d v="2014-11-02T00:00:00"/>
    <x v="0"/>
    <s v="KH-16510"/>
    <x v="168"/>
    <x v="0"/>
    <s v="United States"/>
    <s v="Houston"/>
    <x v="5"/>
    <n v="77095"/>
    <x v="2"/>
    <s v="TEC-AC-10004510"/>
    <x v="2"/>
    <s v="Accessories"/>
    <x v="944"/>
    <n v="26.176000000000002"/>
    <n v="2"/>
    <n v="0.2"/>
    <n v="-3.272000000000002"/>
    <s v="Oct"/>
    <x v="13"/>
    <n v="0"/>
  </r>
  <r>
    <n v="6498"/>
    <s v="CA-2012-103135"/>
    <x v="1"/>
    <d v="2012-07-24T00:00:00"/>
    <d v="2012-07-28T00:00:00"/>
    <x v="1"/>
    <s v="SS-20515"/>
    <x v="776"/>
    <x v="2"/>
    <s v="United States"/>
    <s v="Louisville"/>
    <x v="0"/>
    <n v="40214"/>
    <x v="0"/>
    <s v="FUR-FU-10001487"/>
    <x v="0"/>
    <s v="Furnishings"/>
    <x v="5"/>
    <n v="20.94"/>
    <n v="3"/>
    <n v="0"/>
    <n v="6.0725999999999987"/>
    <s v="Jul"/>
    <x v="38"/>
    <n v="1"/>
  </r>
  <r>
    <n v="6499"/>
    <s v="CA-2012-103135"/>
    <x v="1"/>
    <d v="2012-07-24T00:00:00"/>
    <d v="2012-07-28T00:00:00"/>
    <x v="1"/>
    <s v="SS-20515"/>
    <x v="776"/>
    <x v="2"/>
    <s v="United States"/>
    <s v="Louisville"/>
    <x v="0"/>
    <n v="40214"/>
    <x v="0"/>
    <s v="OFF-BI-10000069"/>
    <x v="1"/>
    <s v="Binders"/>
    <x v="486"/>
    <n v="135.09"/>
    <n v="9"/>
    <n v="0"/>
    <n v="62.14139999999999"/>
    <s v="Jul"/>
    <x v="38"/>
    <n v="0"/>
  </r>
  <r>
    <n v="6500"/>
    <s v="CA-2012-103135"/>
    <x v="1"/>
    <d v="2012-07-24T00:00:00"/>
    <d v="2012-07-28T00:00:00"/>
    <x v="1"/>
    <s v="SS-20515"/>
    <x v="776"/>
    <x v="2"/>
    <s v="United States"/>
    <s v="Louisville"/>
    <x v="0"/>
    <n v="40214"/>
    <x v="0"/>
    <s v="TEC-AC-10003289"/>
    <x v="2"/>
    <s v="Accessories"/>
    <x v="1209"/>
    <n v="279.85999999999996"/>
    <n v="14"/>
    <n v="0"/>
    <n v="64.367799999999988"/>
    <s v="Jul"/>
    <x v="38"/>
    <n v="0"/>
  </r>
  <r>
    <n v="6501"/>
    <s v="CA-2012-103135"/>
    <x v="1"/>
    <d v="2012-07-24T00:00:00"/>
    <d v="2012-07-28T00:00:00"/>
    <x v="1"/>
    <s v="SS-20515"/>
    <x v="776"/>
    <x v="2"/>
    <s v="United States"/>
    <s v="Louisville"/>
    <x v="0"/>
    <n v="40214"/>
    <x v="0"/>
    <s v="OFF-BI-10000069"/>
    <x v="1"/>
    <s v="Binders"/>
    <x v="486"/>
    <n v="90.06"/>
    <n v="6"/>
    <n v="0"/>
    <n v="41.427599999999991"/>
    <s v="Jul"/>
    <x v="38"/>
    <n v="0"/>
  </r>
  <r>
    <n v="6502"/>
    <s v="CA-2011-129147"/>
    <x v="2"/>
    <d v="2011-11-02T00:00:00"/>
    <d v="2011-11-06T00:00:00"/>
    <x v="1"/>
    <s v="LC-17050"/>
    <x v="702"/>
    <x v="0"/>
    <s v="United States"/>
    <s v="Medina"/>
    <x v="24"/>
    <n v="44256"/>
    <x v="3"/>
    <s v="TEC-PH-10001299"/>
    <x v="2"/>
    <s v="Phones"/>
    <x v="1480"/>
    <n v="539.96399999999994"/>
    <n v="6"/>
    <n v="0.4"/>
    <n v="-107.99280000000002"/>
    <s v="Nov"/>
    <x v="7"/>
    <n v="1"/>
  </r>
  <r>
    <n v="6503"/>
    <s v="CA-2011-129147"/>
    <x v="2"/>
    <d v="2011-11-02T00:00:00"/>
    <d v="2011-11-06T00:00:00"/>
    <x v="1"/>
    <s v="LC-17050"/>
    <x v="702"/>
    <x v="0"/>
    <s v="United States"/>
    <s v="Medina"/>
    <x v="24"/>
    <n v="44256"/>
    <x v="3"/>
    <s v="TEC-PH-10001552"/>
    <x v="2"/>
    <s v="Phones"/>
    <x v="178"/>
    <n v="50.231999999999999"/>
    <n v="7"/>
    <n v="0.4"/>
    <n v="-10.046400000000002"/>
    <s v="Nov"/>
    <x v="7"/>
    <n v="0"/>
  </r>
  <r>
    <n v="6504"/>
    <s v="CA-2011-129147"/>
    <x v="2"/>
    <d v="2011-11-02T00:00:00"/>
    <d v="2011-11-06T00:00:00"/>
    <x v="1"/>
    <s v="LC-17050"/>
    <x v="702"/>
    <x v="0"/>
    <s v="United States"/>
    <s v="Medina"/>
    <x v="24"/>
    <n v="44256"/>
    <x v="3"/>
    <s v="OFF-BI-10001098"/>
    <x v="1"/>
    <s v="Binders"/>
    <x v="405"/>
    <n v="19.242000000000001"/>
    <n v="3"/>
    <n v="0.7"/>
    <n v="-13.4694"/>
    <s v="Nov"/>
    <x v="7"/>
    <n v="0"/>
  </r>
  <r>
    <n v="6505"/>
    <s v="CA-2014-128265"/>
    <x v="3"/>
    <d v="2014-11-18T00:00:00"/>
    <d v="2014-11-23T00:00:00"/>
    <x v="0"/>
    <s v="VW-21775"/>
    <x v="100"/>
    <x v="1"/>
    <s v="United States"/>
    <s v="New York City"/>
    <x v="15"/>
    <n v="10011"/>
    <x v="3"/>
    <s v="OFF-ST-10000142"/>
    <x v="1"/>
    <s v="Storage"/>
    <x v="399"/>
    <n v="1247.6399999999999"/>
    <n v="3"/>
    <n v="0"/>
    <n v="349.33919999999995"/>
    <s v="Nov"/>
    <x v="23"/>
    <n v="1"/>
  </r>
  <r>
    <n v="6506"/>
    <s v="CA-2013-152331"/>
    <x v="0"/>
    <d v="2013-06-27T00:00:00"/>
    <d v="2013-07-01T00:00:00"/>
    <x v="1"/>
    <s v="LD-16855"/>
    <x v="777"/>
    <x v="1"/>
    <s v="United States"/>
    <s v="Chicago"/>
    <x v="10"/>
    <n v="60653"/>
    <x v="2"/>
    <s v="OFF-AR-10001547"/>
    <x v="1"/>
    <s v="Art"/>
    <x v="147"/>
    <n v="5.3040000000000003"/>
    <n v="3"/>
    <n v="0.2"/>
    <n v="0.46409999999999996"/>
    <s v="Jun"/>
    <x v="1"/>
    <n v="1"/>
  </r>
  <r>
    <n v="6507"/>
    <s v="US-2013-128909"/>
    <x v="0"/>
    <d v="2013-10-10T00:00:00"/>
    <d v="2013-10-12T00:00:00"/>
    <x v="0"/>
    <s v="SP-20545"/>
    <x v="259"/>
    <x v="1"/>
    <s v="United States"/>
    <s v="Philadelphia"/>
    <x v="9"/>
    <n v="19143"/>
    <x v="3"/>
    <s v="OFF-PA-10001593"/>
    <x v="1"/>
    <s v="Paper"/>
    <x v="1755"/>
    <n v="19.136000000000003"/>
    <n v="4"/>
    <n v="0.2"/>
    <n v="5.9799999999999986"/>
    <s v="Oct"/>
    <x v="32"/>
    <n v="1"/>
  </r>
  <r>
    <n v="6508"/>
    <s v="US-2013-128909"/>
    <x v="0"/>
    <d v="2013-10-10T00:00:00"/>
    <d v="2013-10-12T00:00:00"/>
    <x v="0"/>
    <s v="SP-20545"/>
    <x v="259"/>
    <x v="1"/>
    <s v="United States"/>
    <s v="Philadelphia"/>
    <x v="9"/>
    <n v="19143"/>
    <x v="3"/>
    <s v="FUR-FU-10004071"/>
    <x v="0"/>
    <s v="Furnishings"/>
    <x v="570"/>
    <n v="332.83200000000005"/>
    <n v="4"/>
    <n v="0.2"/>
    <n v="-24.962399999999988"/>
    <s v="Oct"/>
    <x v="32"/>
    <n v="0"/>
  </r>
  <r>
    <n v="6509"/>
    <s v="CA-2014-102197"/>
    <x v="3"/>
    <d v="2014-12-21T00:00:00"/>
    <d v="2014-12-27T00:00:00"/>
    <x v="1"/>
    <s v="DK-13150"/>
    <x v="83"/>
    <x v="1"/>
    <s v="United States"/>
    <s v="New York City"/>
    <x v="15"/>
    <n v="10009"/>
    <x v="3"/>
    <s v="OFF-PA-10001970"/>
    <x v="1"/>
    <s v="Paper"/>
    <x v="361"/>
    <n v="279.89999999999998"/>
    <n v="5"/>
    <n v="0"/>
    <n v="137.15100000000001"/>
    <s v="Dec"/>
    <x v="22"/>
    <n v="1"/>
  </r>
  <r>
    <n v="6510"/>
    <s v="CA-2014-102197"/>
    <x v="3"/>
    <d v="2014-12-21T00:00:00"/>
    <d v="2014-12-27T00:00:00"/>
    <x v="1"/>
    <s v="DK-13150"/>
    <x v="83"/>
    <x v="1"/>
    <s v="United States"/>
    <s v="New York City"/>
    <x v="15"/>
    <n v="10009"/>
    <x v="3"/>
    <s v="OFF-BI-10001524"/>
    <x v="1"/>
    <s v="Binders"/>
    <x v="298"/>
    <n v="50.352000000000004"/>
    <n v="3"/>
    <n v="0.2"/>
    <n v="17.623199999999997"/>
    <s v="Dec"/>
    <x v="22"/>
    <n v="0"/>
  </r>
  <r>
    <n v="6511"/>
    <s v="CA-2014-102197"/>
    <x v="3"/>
    <d v="2014-12-21T00:00:00"/>
    <d v="2014-12-27T00:00:00"/>
    <x v="1"/>
    <s v="DK-13150"/>
    <x v="83"/>
    <x v="1"/>
    <s v="United States"/>
    <s v="New York City"/>
    <x v="15"/>
    <n v="10009"/>
    <x v="3"/>
    <s v="OFF-PA-10004156"/>
    <x v="1"/>
    <s v="Paper"/>
    <x v="743"/>
    <n v="34.019999999999996"/>
    <n v="3"/>
    <n v="0"/>
    <n v="16.669799999999999"/>
    <s v="Dec"/>
    <x v="22"/>
    <n v="0"/>
  </r>
  <r>
    <n v="6512"/>
    <s v="CA-2014-167640"/>
    <x v="3"/>
    <d v="2014-03-07T00:00:00"/>
    <d v="2014-03-11T00:00:00"/>
    <x v="1"/>
    <s v="FC-14245"/>
    <x v="763"/>
    <x v="2"/>
    <s v="United States"/>
    <s v="San Francisco"/>
    <x v="1"/>
    <n v="94109"/>
    <x v="1"/>
    <s v="OFF-AR-10003158"/>
    <x v="1"/>
    <s v="Art"/>
    <x v="696"/>
    <n v="23.88"/>
    <n v="6"/>
    <n v="0"/>
    <n v="8.1191999999999993"/>
    <s v="Mar"/>
    <x v="42"/>
    <n v="1"/>
  </r>
  <r>
    <n v="6513"/>
    <s v="CA-2014-167640"/>
    <x v="3"/>
    <d v="2014-03-07T00:00:00"/>
    <d v="2014-03-11T00:00:00"/>
    <x v="1"/>
    <s v="FC-14245"/>
    <x v="763"/>
    <x v="2"/>
    <s v="United States"/>
    <s v="San Francisco"/>
    <x v="1"/>
    <n v="94109"/>
    <x v="1"/>
    <s v="OFF-LA-10004559"/>
    <x v="1"/>
    <s v="Labels"/>
    <x v="1340"/>
    <n v="11.52"/>
    <n v="4"/>
    <n v="0"/>
    <n v="5.6448"/>
    <s v="Mar"/>
    <x v="42"/>
    <n v="0"/>
  </r>
  <r>
    <n v="6514"/>
    <s v="CA-2014-167640"/>
    <x v="3"/>
    <d v="2014-03-07T00:00:00"/>
    <d v="2014-03-11T00:00:00"/>
    <x v="1"/>
    <s v="FC-14245"/>
    <x v="763"/>
    <x v="2"/>
    <s v="United States"/>
    <s v="San Francisco"/>
    <x v="1"/>
    <n v="94109"/>
    <x v="1"/>
    <s v="OFF-PA-10001033"/>
    <x v="1"/>
    <s v="Paper"/>
    <x v="1500"/>
    <n v="286.93"/>
    <n v="7"/>
    <n v="0"/>
    <n v="140.59569999999999"/>
    <s v="Mar"/>
    <x v="42"/>
    <n v="0"/>
  </r>
  <r>
    <n v="6515"/>
    <s v="CA-2014-167640"/>
    <x v="3"/>
    <d v="2014-03-07T00:00:00"/>
    <d v="2014-03-11T00:00:00"/>
    <x v="1"/>
    <s v="FC-14245"/>
    <x v="763"/>
    <x v="2"/>
    <s v="United States"/>
    <s v="San Francisco"/>
    <x v="1"/>
    <n v="94109"/>
    <x v="1"/>
    <s v="TEC-PH-10001336"/>
    <x v="2"/>
    <s v="Phones"/>
    <x v="941"/>
    <n v="206.38400000000001"/>
    <n v="2"/>
    <n v="0.2"/>
    <n v="23.218199999999996"/>
    <s v="Mar"/>
    <x v="42"/>
    <n v="0"/>
  </r>
  <r>
    <n v="6516"/>
    <s v="US-2014-116652"/>
    <x v="3"/>
    <d v="2014-09-16T00:00:00"/>
    <d v="2014-09-20T00:00:00"/>
    <x v="1"/>
    <s v="RD-19480"/>
    <x v="502"/>
    <x v="0"/>
    <s v="United States"/>
    <s v="San Francisco"/>
    <x v="1"/>
    <n v="94122"/>
    <x v="1"/>
    <s v="FUR-CH-10002961"/>
    <x v="0"/>
    <s v="Chairs"/>
    <x v="939"/>
    <n v="218.35200000000003"/>
    <n v="3"/>
    <n v="0.2"/>
    <n v="0"/>
    <s v="Sep"/>
    <x v="15"/>
    <n v="1"/>
  </r>
  <r>
    <n v="6517"/>
    <s v="US-2014-116652"/>
    <x v="3"/>
    <d v="2014-09-16T00:00:00"/>
    <d v="2014-09-20T00:00:00"/>
    <x v="1"/>
    <s v="RD-19480"/>
    <x v="502"/>
    <x v="0"/>
    <s v="United States"/>
    <s v="San Francisco"/>
    <x v="1"/>
    <n v="94122"/>
    <x v="1"/>
    <s v="FUR-FU-10001488"/>
    <x v="0"/>
    <s v="Furnishings"/>
    <x v="1040"/>
    <n v="529.9"/>
    <n v="5"/>
    <n v="0"/>
    <n v="105.97999999999999"/>
    <s v="Sep"/>
    <x v="15"/>
    <n v="0"/>
  </r>
  <r>
    <n v="6518"/>
    <s v="US-2014-116652"/>
    <x v="3"/>
    <d v="2014-09-16T00:00:00"/>
    <d v="2014-09-20T00:00:00"/>
    <x v="1"/>
    <s v="RD-19480"/>
    <x v="502"/>
    <x v="0"/>
    <s v="United States"/>
    <s v="San Francisco"/>
    <x v="1"/>
    <n v="94122"/>
    <x v="1"/>
    <s v="OFF-AR-10001915"/>
    <x v="1"/>
    <s v="Art"/>
    <x v="1048"/>
    <n v="99.3"/>
    <n v="10"/>
    <n v="0"/>
    <n v="41.706000000000003"/>
    <s v="Sep"/>
    <x v="15"/>
    <n v="0"/>
  </r>
  <r>
    <n v="6519"/>
    <s v="US-2014-116652"/>
    <x v="3"/>
    <d v="2014-09-16T00:00:00"/>
    <d v="2014-09-20T00:00:00"/>
    <x v="1"/>
    <s v="RD-19480"/>
    <x v="502"/>
    <x v="0"/>
    <s v="United States"/>
    <s v="San Francisco"/>
    <x v="1"/>
    <n v="94122"/>
    <x v="1"/>
    <s v="OFF-AP-10001205"/>
    <x v="1"/>
    <s v="Appliances"/>
    <x v="1285"/>
    <n v="108.96"/>
    <n v="2"/>
    <n v="0"/>
    <n v="30.508800000000008"/>
    <s v="Sep"/>
    <x v="15"/>
    <n v="0"/>
  </r>
  <r>
    <n v="6520"/>
    <s v="US-2014-116652"/>
    <x v="3"/>
    <d v="2014-09-16T00:00:00"/>
    <d v="2014-09-20T00:00:00"/>
    <x v="1"/>
    <s v="RD-19480"/>
    <x v="502"/>
    <x v="0"/>
    <s v="United States"/>
    <s v="San Francisco"/>
    <x v="1"/>
    <n v="94122"/>
    <x v="1"/>
    <s v="OFF-BI-10004528"/>
    <x v="1"/>
    <s v="Binders"/>
    <x v="468"/>
    <n v="2.6880000000000002"/>
    <n v="1"/>
    <n v="0.2"/>
    <n v="0.83999999999999975"/>
    <s v="Sep"/>
    <x v="15"/>
    <n v="0"/>
  </r>
  <r>
    <n v="6521"/>
    <s v="CA-2014-138289"/>
    <x v="3"/>
    <d v="2014-01-17T00:00:00"/>
    <d v="2014-01-19T00:00:00"/>
    <x v="0"/>
    <s v="AR-10540"/>
    <x v="481"/>
    <x v="0"/>
    <s v="United States"/>
    <s v="Jackson"/>
    <x v="12"/>
    <n v="49201"/>
    <x v="2"/>
    <s v="OFF-BI-10004995"/>
    <x v="1"/>
    <s v="Binders"/>
    <x v="313"/>
    <n v="5443.96"/>
    <n v="4"/>
    <n v="0"/>
    <n v="2504.2215999999999"/>
    <s v="Jan"/>
    <x v="44"/>
    <n v="1"/>
  </r>
  <r>
    <n v="6522"/>
    <s v="CA-2014-138289"/>
    <x v="3"/>
    <d v="2014-01-17T00:00:00"/>
    <d v="2014-01-19T00:00:00"/>
    <x v="0"/>
    <s v="AR-10540"/>
    <x v="481"/>
    <x v="0"/>
    <s v="United States"/>
    <s v="Jackson"/>
    <x v="12"/>
    <n v="49201"/>
    <x v="2"/>
    <s v="FUR-CH-10004626"/>
    <x v="0"/>
    <s v="Chairs"/>
    <x v="1697"/>
    <n v="302.67"/>
    <n v="3"/>
    <n v="0"/>
    <n v="72.640799999999999"/>
    <s v="Jan"/>
    <x v="44"/>
    <n v="0"/>
  </r>
  <r>
    <n v="6523"/>
    <s v="CA-2014-138289"/>
    <x v="3"/>
    <d v="2014-01-17T00:00:00"/>
    <d v="2014-01-19T00:00:00"/>
    <x v="0"/>
    <s v="AR-10540"/>
    <x v="481"/>
    <x v="0"/>
    <s v="United States"/>
    <s v="Jackson"/>
    <x v="12"/>
    <n v="49201"/>
    <x v="2"/>
    <s v="OFF-PA-10001260"/>
    <x v="1"/>
    <s v="Paper"/>
    <x v="1769"/>
    <n v="56.07"/>
    <n v="7"/>
    <n v="0"/>
    <n v="25.231499999999997"/>
    <s v="Jan"/>
    <x v="44"/>
    <n v="0"/>
  </r>
  <r>
    <n v="6524"/>
    <s v="CA-2013-129308"/>
    <x v="0"/>
    <d v="2013-07-08T00:00:00"/>
    <d v="2013-07-14T00:00:00"/>
    <x v="1"/>
    <s v="CC-12100"/>
    <x v="385"/>
    <x v="2"/>
    <s v="United States"/>
    <s v="Philadelphia"/>
    <x v="9"/>
    <n v="19120"/>
    <x v="3"/>
    <s v="OFF-LA-10002945"/>
    <x v="1"/>
    <s v="Labels"/>
    <x v="1603"/>
    <n v="10.08"/>
    <n v="2"/>
    <n v="0.2"/>
    <n v="3.2759999999999994"/>
    <s v="Jul"/>
    <x v="16"/>
    <n v="1"/>
  </r>
  <r>
    <n v="6525"/>
    <s v="CA-2013-129308"/>
    <x v="0"/>
    <d v="2013-07-08T00:00:00"/>
    <d v="2013-07-14T00:00:00"/>
    <x v="1"/>
    <s v="CC-12100"/>
    <x v="385"/>
    <x v="2"/>
    <s v="United States"/>
    <s v="Philadelphia"/>
    <x v="9"/>
    <n v="19120"/>
    <x v="3"/>
    <s v="TEC-PH-10002310"/>
    <x v="2"/>
    <s v="Phones"/>
    <x v="950"/>
    <n v="59.993999999999993"/>
    <n v="1"/>
    <n v="0.4"/>
    <n v="-12.998700000000007"/>
    <s v="Jul"/>
    <x v="16"/>
    <n v="0"/>
  </r>
  <r>
    <n v="6526"/>
    <s v="CA-2013-129308"/>
    <x v="0"/>
    <d v="2013-07-08T00:00:00"/>
    <d v="2013-07-14T00:00:00"/>
    <x v="1"/>
    <s v="CC-12100"/>
    <x v="385"/>
    <x v="2"/>
    <s v="United States"/>
    <s v="Philadelphia"/>
    <x v="9"/>
    <n v="19120"/>
    <x v="3"/>
    <s v="OFF-BI-10001525"/>
    <x v="1"/>
    <s v="Binders"/>
    <x v="31"/>
    <n v="5.7150000000000016"/>
    <n v="5"/>
    <n v="0.7"/>
    <n v="-4.7625000000000011"/>
    <s v="Jul"/>
    <x v="16"/>
    <n v="0"/>
  </r>
  <r>
    <n v="6527"/>
    <s v="CA-2013-129308"/>
    <x v="0"/>
    <d v="2013-07-08T00:00:00"/>
    <d v="2013-07-14T00:00:00"/>
    <x v="1"/>
    <s v="CC-12100"/>
    <x v="385"/>
    <x v="2"/>
    <s v="United States"/>
    <s v="Philadelphia"/>
    <x v="9"/>
    <n v="19120"/>
    <x v="3"/>
    <s v="OFF-BI-10001308"/>
    <x v="1"/>
    <s v="Binders"/>
    <x v="1351"/>
    <n v="9.4200000000000017"/>
    <n v="5"/>
    <n v="0.7"/>
    <n v="-7.8500000000000014"/>
    <s v="Jul"/>
    <x v="16"/>
    <n v="0"/>
  </r>
  <r>
    <n v="6528"/>
    <s v="CA-2013-157791"/>
    <x v="0"/>
    <d v="2013-12-24T00:00:00"/>
    <d v="2013-12-29T00:00:00"/>
    <x v="0"/>
    <s v="CA-11965"/>
    <x v="662"/>
    <x v="1"/>
    <s v="United States"/>
    <s v="Warwick"/>
    <x v="34"/>
    <n v="2886"/>
    <x v="3"/>
    <s v="TEC-CO-10002095"/>
    <x v="2"/>
    <s v="Copiers"/>
    <x v="610"/>
    <n v="1999.96"/>
    <n v="4"/>
    <n v="0"/>
    <n v="899.98199999999997"/>
    <s v="Dec"/>
    <x v="5"/>
    <n v="1"/>
  </r>
  <r>
    <n v="6529"/>
    <s v="CA-2011-146864"/>
    <x v="2"/>
    <d v="2011-12-22T00:00:00"/>
    <d v="2011-12-26T00:00:00"/>
    <x v="1"/>
    <s v="BT-11530"/>
    <x v="404"/>
    <x v="2"/>
    <s v="United States"/>
    <s v="New York City"/>
    <x v="15"/>
    <n v="10024"/>
    <x v="3"/>
    <s v="OFF-ST-10004946"/>
    <x v="1"/>
    <s v="Storage"/>
    <x v="1770"/>
    <n v="216.4"/>
    <n v="4"/>
    <n v="0"/>
    <n v="56.26400000000001"/>
    <s v="Dec"/>
    <x v="20"/>
    <n v="1"/>
  </r>
  <r>
    <n v="6530"/>
    <s v="CA-2011-103744"/>
    <x v="2"/>
    <d v="2011-02-24T00:00:00"/>
    <d v="2011-02-28T00:00:00"/>
    <x v="1"/>
    <s v="MG-17875"/>
    <x v="675"/>
    <x v="2"/>
    <s v="United States"/>
    <s v="El Paso"/>
    <x v="5"/>
    <n v="79907"/>
    <x v="2"/>
    <s v="OFF-LA-10004425"/>
    <x v="1"/>
    <s v="Labels"/>
    <x v="33"/>
    <n v="6.9360000000000008"/>
    <n v="3"/>
    <n v="0.2"/>
    <n v="2.3409000000000004"/>
    <s v="Feb"/>
    <x v="45"/>
    <n v="1"/>
  </r>
  <r>
    <n v="6531"/>
    <s v="CA-2011-103744"/>
    <x v="2"/>
    <d v="2011-02-24T00:00:00"/>
    <d v="2011-02-28T00:00:00"/>
    <x v="1"/>
    <s v="MG-17875"/>
    <x v="675"/>
    <x v="2"/>
    <s v="United States"/>
    <s v="El Paso"/>
    <x v="5"/>
    <n v="79907"/>
    <x v="2"/>
    <s v="OFF-BI-10000320"/>
    <x v="1"/>
    <s v="Binders"/>
    <x v="768"/>
    <n v="4.427999999999999"/>
    <n v="3"/>
    <n v="0.8"/>
    <n v="-6.8633999999999986"/>
    <s v="Feb"/>
    <x v="45"/>
    <n v="0"/>
  </r>
  <r>
    <n v="6532"/>
    <s v="US-2014-107384"/>
    <x v="3"/>
    <d v="2014-12-05T00:00:00"/>
    <d v="2014-12-09T00:00:00"/>
    <x v="1"/>
    <s v="TP-21130"/>
    <x v="236"/>
    <x v="0"/>
    <s v="United States"/>
    <s v="Rochester"/>
    <x v="11"/>
    <n v="55901"/>
    <x v="2"/>
    <s v="OFF-AR-10001315"/>
    <x v="1"/>
    <s v="Art"/>
    <x v="1020"/>
    <n v="8.8000000000000007"/>
    <n v="5"/>
    <n v="0"/>
    <n v="2.5519999999999996"/>
    <s v="Dec"/>
    <x v="22"/>
    <n v="1"/>
  </r>
  <r>
    <n v="6533"/>
    <s v="US-2014-107384"/>
    <x v="3"/>
    <d v="2014-12-05T00:00:00"/>
    <d v="2014-12-09T00:00:00"/>
    <x v="1"/>
    <s v="TP-21130"/>
    <x v="236"/>
    <x v="0"/>
    <s v="United States"/>
    <s v="Rochester"/>
    <x v="11"/>
    <n v="55901"/>
    <x v="2"/>
    <s v="TEC-AC-10004595"/>
    <x v="2"/>
    <s v="Accessories"/>
    <x v="1760"/>
    <n v="142.80000000000001"/>
    <n v="1"/>
    <n v="0"/>
    <n v="29.988"/>
    <s v="Dec"/>
    <x v="22"/>
    <n v="0"/>
  </r>
  <r>
    <n v="6534"/>
    <s v="US-2014-107384"/>
    <x v="3"/>
    <d v="2014-12-05T00:00:00"/>
    <d v="2014-12-09T00:00:00"/>
    <x v="1"/>
    <s v="TP-21130"/>
    <x v="236"/>
    <x v="0"/>
    <s v="United States"/>
    <s v="Rochester"/>
    <x v="11"/>
    <n v="55901"/>
    <x v="2"/>
    <s v="TEC-AC-10001539"/>
    <x v="2"/>
    <s v="Accessories"/>
    <x v="1576"/>
    <n v="399.95"/>
    <n v="5"/>
    <n v="0"/>
    <n v="143.982"/>
    <s v="Dec"/>
    <x v="22"/>
    <n v="0"/>
  </r>
  <r>
    <n v="6535"/>
    <s v="CA-2011-128209"/>
    <x v="2"/>
    <d v="2011-11-17T00:00:00"/>
    <d v="2011-11-22T00:00:00"/>
    <x v="1"/>
    <s v="GT-14710"/>
    <x v="218"/>
    <x v="0"/>
    <s v="United States"/>
    <s v="Buffalo"/>
    <x v="15"/>
    <n v="14215"/>
    <x v="3"/>
    <s v="OFF-BI-10001359"/>
    <x v="1"/>
    <s v="Binders"/>
    <x v="1153"/>
    <n v="2152.7760000000003"/>
    <n v="3"/>
    <n v="0.2"/>
    <n v="726.56189999999981"/>
    <s v="Nov"/>
    <x v="7"/>
    <n v="1"/>
  </r>
  <r>
    <n v="6536"/>
    <s v="CA-2011-128209"/>
    <x v="2"/>
    <d v="2011-11-17T00:00:00"/>
    <d v="2011-11-22T00:00:00"/>
    <x v="1"/>
    <s v="GT-14710"/>
    <x v="218"/>
    <x v="0"/>
    <s v="United States"/>
    <s v="Buffalo"/>
    <x v="15"/>
    <n v="14215"/>
    <x v="3"/>
    <s v="FUR-BO-10002213"/>
    <x v="0"/>
    <s v="Bookcases"/>
    <x v="1223"/>
    <n v="4007.8400000000006"/>
    <n v="10"/>
    <n v="0.2"/>
    <n v="-50.098000000000297"/>
    <s v="Nov"/>
    <x v="7"/>
    <n v="0"/>
  </r>
  <r>
    <n v="6537"/>
    <s v="CA-2011-169684"/>
    <x v="2"/>
    <d v="2011-10-20T00:00:00"/>
    <d v="2011-10-23T00:00:00"/>
    <x v="2"/>
    <s v="FH-14365"/>
    <x v="92"/>
    <x v="1"/>
    <s v="United States"/>
    <s v="Knoxville"/>
    <x v="18"/>
    <n v="37918"/>
    <x v="0"/>
    <s v="FUR-TA-10003008"/>
    <x v="0"/>
    <s v="Tables"/>
    <x v="946"/>
    <n v="328.59000000000003"/>
    <n v="3"/>
    <n v="0.4"/>
    <n v="-147.8655"/>
    <s v="Oct"/>
    <x v="18"/>
    <n v="1"/>
  </r>
  <r>
    <n v="6538"/>
    <s v="CA-2011-169684"/>
    <x v="2"/>
    <d v="2011-10-20T00:00:00"/>
    <d v="2011-10-23T00:00:00"/>
    <x v="2"/>
    <s v="FH-14365"/>
    <x v="92"/>
    <x v="1"/>
    <s v="United States"/>
    <s v="Knoxville"/>
    <x v="18"/>
    <n v="37918"/>
    <x v="0"/>
    <s v="OFF-ST-10000934"/>
    <x v="1"/>
    <s v="Storage"/>
    <x v="352"/>
    <n v="98.352000000000004"/>
    <n v="3"/>
    <n v="0.2"/>
    <n v="-24.588000000000001"/>
    <s v="Oct"/>
    <x v="18"/>
    <n v="0"/>
  </r>
  <r>
    <n v="6539"/>
    <s v="CA-2012-109862"/>
    <x v="1"/>
    <d v="2012-10-25T00:00:00"/>
    <d v="2012-10-30T00:00:00"/>
    <x v="1"/>
    <s v="HK-14890"/>
    <x v="96"/>
    <x v="1"/>
    <s v="United States"/>
    <s v="Newark"/>
    <x v="13"/>
    <n v="19711"/>
    <x v="3"/>
    <s v="TEC-PH-10004042"/>
    <x v="2"/>
    <s v="Phones"/>
    <x v="553"/>
    <n v="158.99"/>
    <n v="1"/>
    <n v="0"/>
    <n v="41.337400000000002"/>
    <s v="Oct"/>
    <x v="2"/>
    <n v="1"/>
  </r>
  <r>
    <n v="6540"/>
    <s v="CA-2012-109862"/>
    <x v="1"/>
    <d v="2012-10-25T00:00:00"/>
    <d v="2012-10-30T00:00:00"/>
    <x v="1"/>
    <s v="HK-14890"/>
    <x v="96"/>
    <x v="1"/>
    <s v="United States"/>
    <s v="Newark"/>
    <x v="13"/>
    <n v="19711"/>
    <x v="3"/>
    <s v="FUR-CH-10002439"/>
    <x v="0"/>
    <s v="Chairs"/>
    <x v="1316"/>
    <n v="291.10000000000002"/>
    <n v="5"/>
    <n v="0"/>
    <n v="75.686000000000007"/>
    <s v="Oct"/>
    <x v="2"/>
    <n v="0"/>
  </r>
  <r>
    <n v="6541"/>
    <s v="US-2014-107888"/>
    <x v="3"/>
    <d v="2014-11-17T00:00:00"/>
    <d v="2014-11-20T00:00:00"/>
    <x v="2"/>
    <s v="CC-12220"/>
    <x v="417"/>
    <x v="0"/>
    <s v="United States"/>
    <s v="Seattle"/>
    <x v="4"/>
    <n v="98103"/>
    <x v="1"/>
    <s v="OFF-PA-10001363"/>
    <x v="1"/>
    <s v="Paper"/>
    <x v="1616"/>
    <n v="73.679999999999993"/>
    <n v="6"/>
    <n v="0"/>
    <n v="34.629599999999996"/>
    <s v="Nov"/>
    <x v="23"/>
    <n v="1"/>
  </r>
  <r>
    <n v="6542"/>
    <s v="US-2014-107888"/>
    <x v="3"/>
    <d v="2014-11-17T00:00:00"/>
    <d v="2014-11-20T00:00:00"/>
    <x v="2"/>
    <s v="CC-12220"/>
    <x v="417"/>
    <x v="0"/>
    <s v="United States"/>
    <s v="Seattle"/>
    <x v="4"/>
    <n v="98103"/>
    <x v="1"/>
    <s v="FUR-FU-10003394"/>
    <x v="0"/>
    <s v="Furnishings"/>
    <x v="578"/>
    <n v="139.91999999999999"/>
    <n v="2"/>
    <n v="0"/>
    <n v="23.786399999999986"/>
    <s v="Nov"/>
    <x v="23"/>
    <n v="0"/>
  </r>
  <r>
    <n v="6543"/>
    <s v="US-2014-107888"/>
    <x v="3"/>
    <d v="2014-11-17T00:00:00"/>
    <d v="2014-11-20T00:00:00"/>
    <x v="2"/>
    <s v="CC-12220"/>
    <x v="417"/>
    <x v="0"/>
    <s v="United States"/>
    <s v="Seattle"/>
    <x v="4"/>
    <n v="98103"/>
    <x v="1"/>
    <s v="TEC-PH-10003171"/>
    <x v="2"/>
    <s v="Phones"/>
    <x v="1495"/>
    <n v="107.88"/>
    <n v="3"/>
    <n v="0.2"/>
    <n v="10.787999999999997"/>
    <s v="Nov"/>
    <x v="23"/>
    <n v="0"/>
  </r>
  <r>
    <n v="6544"/>
    <s v="US-2014-107888"/>
    <x v="3"/>
    <d v="2014-11-17T00:00:00"/>
    <d v="2014-11-20T00:00:00"/>
    <x v="2"/>
    <s v="CC-12220"/>
    <x v="417"/>
    <x v="0"/>
    <s v="United States"/>
    <s v="Seattle"/>
    <x v="4"/>
    <n v="98103"/>
    <x v="1"/>
    <s v="OFF-ST-10003123"/>
    <x v="1"/>
    <s v="Storage"/>
    <x v="1268"/>
    <n v="33.29"/>
    <n v="1"/>
    <n v="0"/>
    <n v="7.9895999999999994"/>
    <s v="Nov"/>
    <x v="23"/>
    <n v="0"/>
  </r>
  <r>
    <n v="6545"/>
    <s v="US-2014-154872"/>
    <x v="3"/>
    <d v="2014-05-15T00:00:00"/>
    <d v="2014-05-19T00:00:00"/>
    <x v="1"/>
    <s v="DP-13000"/>
    <x v="24"/>
    <x v="0"/>
    <s v="United States"/>
    <s v="Cleveland"/>
    <x v="24"/>
    <n v="44105"/>
    <x v="3"/>
    <s v="OFF-BI-10003007"/>
    <x v="1"/>
    <s v="Binders"/>
    <x v="1542"/>
    <n v="58.170000000000009"/>
    <n v="5"/>
    <n v="0.7"/>
    <n v="-46.53600000000003"/>
    <s v="May"/>
    <x v="24"/>
    <n v="1"/>
  </r>
  <r>
    <n v="6546"/>
    <s v="US-2014-154872"/>
    <x v="3"/>
    <d v="2014-05-15T00:00:00"/>
    <d v="2014-05-19T00:00:00"/>
    <x v="1"/>
    <s v="DP-13000"/>
    <x v="24"/>
    <x v="0"/>
    <s v="United States"/>
    <s v="Cleveland"/>
    <x v="24"/>
    <n v="44105"/>
    <x v="3"/>
    <s v="OFF-LA-10000973"/>
    <x v="1"/>
    <s v="Labels"/>
    <x v="826"/>
    <n v="5.04"/>
    <n v="2"/>
    <n v="0.2"/>
    <n v="1.764"/>
    <s v="May"/>
    <x v="24"/>
    <n v="0"/>
  </r>
  <r>
    <n v="6547"/>
    <s v="US-2014-154872"/>
    <x v="3"/>
    <d v="2014-05-15T00:00:00"/>
    <d v="2014-05-19T00:00:00"/>
    <x v="1"/>
    <s v="DP-13000"/>
    <x v="24"/>
    <x v="0"/>
    <s v="United States"/>
    <s v="Cleveland"/>
    <x v="24"/>
    <n v="44105"/>
    <x v="3"/>
    <s v="OFF-PA-10000483"/>
    <x v="1"/>
    <s v="Paper"/>
    <x v="1672"/>
    <n v="24.784000000000002"/>
    <n v="1"/>
    <n v="0.2"/>
    <n v="7.7449999999999983"/>
    <s v="May"/>
    <x v="24"/>
    <n v="0"/>
  </r>
  <r>
    <n v="6548"/>
    <s v="CA-2011-113880"/>
    <x v="2"/>
    <d v="2011-03-01T00:00:00"/>
    <d v="2011-03-05T00:00:00"/>
    <x v="1"/>
    <s v="VF-21715"/>
    <x v="665"/>
    <x v="2"/>
    <s v="United States"/>
    <s v="Elmhurst"/>
    <x v="10"/>
    <n v="60126"/>
    <x v="2"/>
    <s v="FUR-CH-10000863"/>
    <x v="0"/>
    <s v="Chairs"/>
    <x v="83"/>
    <n v="634.11599999999999"/>
    <n v="6"/>
    <n v="0.3"/>
    <n v="-172.11720000000003"/>
    <s v="Mar"/>
    <x v="34"/>
    <n v="1"/>
  </r>
  <r>
    <n v="6549"/>
    <s v="CA-2011-113880"/>
    <x v="2"/>
    <d v="2011-03-01T00:00:00"/>
    <d v="2011-03-05T00:00:00"/>
    <x v="1"/>
    <s v="VF-21715"/>
    <x v="665"/>
    <x v="2"/>
    <s v="United States"/>
    <s v="Elmhurst"/>
    <x v="10"/>
    <n v="60126"/>
    <x v="2"/>
    <s v="OFF-PA-10003036"/>
    <x v="1"/>
    <s v="Paper"/>
    <x v="1730"/>
    <n v="17.472000000000001"/>
    <n v="3"/>
    <n v="0.2"/>
    <n v="5.6783999999999981"/>
    <s v="Mar"/>
    <x v="34"/>
    <n v="0"/>
  </r>
  <r>
    <n v="6550"/>
    <s v="US-2012-164966"/>
    <x v="1"/>
    <d v="2012-07-30T00:00:00"/>
    <d v="2012-08-01T00:00:00"/>
    <x v="2"/>
    <s v="GH-14410"/>
    <x v="689"/>
    <x v="2"/>
    <s v="United States"/>
    <s v="Lakeville"/>
    <x v="11"/>
    <n v="55044"/>
    <x v="2"/>
    <s v="FUR-CH-10002304"/>
    <x v="0"/>
    <s v="Chairs"/>
    <x v="782"/>
    <n v="155.88"/>
    <n v="6"/>
    <n v="0"/>
    <n v="38.970000000000006"/>
    <s v="Jul"/>
    <x v="38"/>
    <n v="1"/>
  </r>
  <r>
    <n v="6551"/>
    <s v="CA-2012-126739"/>
    <x v="1"/>
    <d v="2012-11-01T00:00:00"/>
    <d v="2012-11-03T00:00:00"/>
    <x v="0"/>
    <s v="JH-16180"/>
    <x v="423"/>
    <x v="0"/>
    <s v="United States"/>
    <s v="New York City"/>
    <x v="15"/>
    <n v="10035"/>
    <x v="3"/>
    <s v="FUR-CH-10000422"/>
    <x v="0"/>
    <s v="Chairs"/>
    <x v="1432"/>
    <n v="327.56399999999996"/>
    <n v="4"/>
    <n v="0.1"/>
    <n v="21.837600000000023"/>
    <s v="Nov"/>
    <x v="6"/>
    <n v="1"/>
  </r>
  <r>
    <n v="6552"/>
    <s v="CA-2014-161578"/>
    <x v="3"/>
    <d v="2014-12-17T00:00:00"/>
    <d v="2014-12-22T00:00:00"/>
    <x v="0"/>
    <s v="RB-19465"/>
    <x v="46"/>
    <x v="2"/>
    <s v="United States"/>
    <s v="Los Angeles"/>
    <x v="1"/>
    <n v="90036"/>
    <x v="1"/>
    <s v="OFF-PA-10002986"/>
    <x v="1"/>
    <s v="Paper"/>
    <x v="477"/>
    <n v="13.36"/>
    <n v="2"/>
    <n v="0"/>
    <n v="6.4127999999999998"/>
    <s v="Dec"/>
    <x v="22"/>
    <n v="1"/>
  </r>
  <r>
    <n v="6553"/>
    <s v="CA-2014-161578"/>
    <x v="3"/>
    <d v="2014-12-17T00:00:00"/>
    <d v="2014-12-22T00:00:00"/>
    <x v="0"/>
    <s v="RB-19465"/>
    <x v="46"/>
    <x v="2"/>
    <s v="United States"/>
    <s v="Los Angeles"/>
    <x v="1"/>
    <n v="90036"/>
    <x v="1"/>
    <s v="OFF-ST-10002289"/>
    <x v="1"/>
    <s v="Storage"/>
    <x v="951"/>
    <n v="158.9"/>
    <n v="5"/>
    <n v="0"/>
    <n v="7.9449999999999932"/>
    <s v="Dec"/>
    <x v="22"/>
    <n v="0"/>
  </r>
  <r>
    <n v="6554"/>
    <s v="CA-2011-137092"/>
    <x v="2"/>
    <d v="2011-10-20T00:00:00"/>
    <d v="2011-10-22T00:00:00"/>
    <x v="0"/>
    <s v="LS-16975"/>
    <x v="60"/>
    <x v="2"/>
    <s v="United States"/>
    <s v="Chicago"/>
    <x v="10"/>
    <n v="60653"/>
    <x v="2"/>
    <s v="TEC-AC-10001606"/>
    <x v="2"/>
    <s v="Accessories"/>
    <x v="585"/>
    <n v="319.96800000000002"/>
    <n v="4"/>
    <n v="0.2"/>
    <n v="71.992800000000003"/>
    <s v="Oct"/>
    <x v="18"/>
    <n v="1"/>
  </r>
  <r>
    <n v="6555"/>
    <s v="CA-2011-137092"/>
    <x v="2"/>
    <d v="2011-10-20T00:00:00"/>
    <d v="2011-10-22T00:00:00"/>
    <x v="0"/>
    <s v="LS-16975"/>
    <x v="60"/>
    <x v="2"/>
    <s v="United States"/>
    <s v="Chicago"/>
    <x v="10"/>
    <n v="60653"/>
    <x v="2"/>
    <s v="OFF-ST-10003805"/>
    <x v="1"/>
    <s v="Storage"/>
    <x v="1651"/>
    <n v="505.32000000000005"/>
    <n v="3"/>
    <n v="0.2"/>
    <n v="31.582499999999953"/>
    <s v="Oct"/>
    <x v="18"/>
    <n v="0"/>
  </r>
  <r>
    <n v="6556"/>
    <s v="CA-2011-137092"/>
    <x v="2"/>
    <d v="2011-10-20T00:00:00"/>
    <d v="2011-10-22T00:00:00"/>
    <x v="0"/>
    <s v="LS-16975"/>
    <x v="60"/>
    <x v="2"/>
    <s v="United States"/>
    <s v="Chicago"/>
    <x v="10"/>
    <n v="60653"/>
    <x v="2"/>
    <s v="OFF-PA-10002109"/>
    <x v="1"/>
    <s v="Paper"/>
    <x v="1771"/>
    <n v="3.8079999999999998"/>
    <n v="1"/>
    <n v="0.2"/>
    <n v="1.2375999999999996"/>
    <s v="Oct"/>
    <x v="18"/>
    <n v="0"/>
  </r>
  <r>
    <n v="6557"/>
    <s v="CA-2011-137092"/>
    <x v="2"/>
    <d v="2011-10-20T00:00:00"/>
    <d v="2011-10-22T00:00:00"/>
    <x v="0"/>
    <s v="LS-16975"/>
    <x v="60"/>
    <x v="2"/>
    <s v="United States"/>
    <s v="Chicago"/>
    <x v="10"/>
    <n v="60653"/>
    <x v="2"/>
    <s v="OFF-BI-10000632"/>
    <x v="1"/>
    <s v="Binders"/>
    <x v="1288"/>
    <n v="8.6819999999999968"/>
    <n v="1"/>
    <n v="0.8"/>
    <n v="-14.759400000000003"/>
    <s v="Oct"/>
    <x v="18"/>
    <n v="0"/>
  </r>
  <r>
    <n v="6558"/>
    <s v="CA-2011-137092"/>
    <x v="2"/>
    <d v="2011-10-20T00:00:00"/>
    <d v="2011-10-22T00:00:00"/>
    <x v="0"/>
    <s v="LS-16975"/>
    <x v="60"/>
    <x v="2"/>
    <s v="United States"/>
    <s v="Chicago"/>
    <x v="10"/>
    <n v="60653"/>
    <x v="2"/>
    <s v="OFF-LA-10003510"/>
    <x v="1"/>
    <s v="Labels"/>
    <x v="575"/>
    <n v="24.424000000000003"/>
    <n v="1"/>
    <n v="0.2"/>
    <n v="7.9378000000000002"/>
    <s v="Oct"/>
    <x v="18"/>
    <n v="0"/>
  </r>
  <r>
    <n v="6559"/>
    <s v="CA-2012-166947"/>
    <x v="1"/>
    <d v="2012-06-05T00:00:00"/>
    <d v="2012-06-10T00:00:00"/>
    <x v="1"/>
    <s v="EB-13750"/>
    <x v="494"/>
    <x v="1"/>
    <s v="United States"/>
    <s v="Buffalo"/>
    <x v="15"/>
    <n v="14215"/>
    <x v="3"/>
    <s v="FUR-CH-10004997"/>
    <x v="0"/>
    <s v="Chairs"/>
    <x v="494"/>
    <n v="1522.6379999999999"/>
    <n v="9"/>
    <n v="0.1"/>
    <n v="169.18200000000004"/>
    <s v="Jun"/>
    <x v="40"/>
    <n v="1"/>
  </r>
  <r>
    <n v="6560"/>
    <s v="CA-2013-160941"/>
    <x v="0"/>
    <d v="2013-07-22T00:00:00"/>
    <d v="2013-07-27T00:00:00"/>
    <x v="1"/>
    <s v="DK-12835"/>
    <x v="460"/>
    <x v="1"/>
    <s v="United States"/>
    <s v="Roseville"/>
    <x v="1"/>
    <n v="95661"/>
    <x v="1"/>
    <s v="OFF-EN-10003001"/>
    <x v="1"/>
    <s v="Envelopes"/>
    <x v="955"/>
    <n v="419.90000000000003"/>
    <n v="5"/>
    <n v="0"/>
    <n v="197.35299999999998"/>
    <s v="Jul"/>
    <x v="16"/>
    <n v="1"/>
  </r>
  <r>
    <n v="6561"/>
    <s v="CA-2013-160941"/>
    <x v="0"/>
    <d v="2013-07-22T00:00:00"/>
    <d v="2013-07-27T00:00:00"/>
    <x v="1"/>
    <s v="DK-12835"/>
    <x v="460"/>
    <x v="1"/>
    <s v="United States"/>
    <s v="Roseville"/>
    <x v="1"/>
    <n v="95661"/>
    <x v="1"/>
    <s v="OFF-LA-10003766"/>
    <x v="1"/>
    <s v="Labels"/>
    <x v="360"/>
    <n v="3.15"/>
    <n v="1"/>
    <n v="0"/>
    <n v="1.512"/>
    <s v="Jul"/>
    <x v="16"/>
    <n v="0"/>
  </r>
  <r>
    <n v="6562"/>
    <s v="CA-2014-144680"/>
    <x v="3"/>
    <d v="2014-04-01T00:00:00"/>
    <d v="2014-04-03T00:00:00"/>
    <x v="2"/>
    <s v="SC-20260"/>
    <x v="609"/>
    <x v="1"/>
    <s v="United States"/>
    <s v="Arlington"/>
    <x v="5"/>
    <n v="76017"/>
    <x v="2"/>
    <s v="OFF-AP-10003040"/>
    <x v="1"/>
    <s v="Appliances"/>
    <x v="723"/>
    <n v="33.61999999999999"/>
    <n v="5"/>
    <n v="0.8"/>
    <n v="-90.774000000000029"/>
    <s v="Apr"/>
    <x v="4"/>
    <n v="1"/>
  </r>
  <r>
    <n v="6563"/>
    <s v="CA-2011-166086"/>
    <x v="2"/>
    <d v="2011-05-07T00:00:00"/>
    <d v="2011-05-12T00:00:00"/>
    <x v="1"/>
    <s v="CT-11995"/>
    <x v="564"/>
    <x v="0"/>
    <s v="United States"/>
    <s v="Lawrence"/>
    <x v="31"/>
    <n v="1841"/>
    <x v="3"/>
    <s v="OFF-BI-10001078"/>
    <x v="1"/>
    <s v="Binders"/>
    <x v="61"/>
    <n v="16.14"/>
    <n v="3"/>
    <n v="0"/>
    <n v="7.9085999999999999"/>
    <s v="May"/>
    <x v="8"/>
    <n v="1"/>
  </r>
  <r>
    <n v="6564"/>
    <s v="CA-2011-166086"/>
    <x v="2"/>
    <d v="2011-05-07T00:00:00"/>
    <d v="2011-05-12T00:00:00"/>
    <x v="1"/>
    <s v="CT-11995"/>
    <x v="564"/>
    <x v="0"/>
    <s v="United States"/>
    <s v="Lawrence"/>
    <x v="31"/>
    <n v="1841"/>
    <x v="3"/>
    <s v="FUR-TA-10003469"/>
    <x v="0"/>
    <s v="Tables"/>
    <x v="1564"/>
    <n v="194.25"/>
    <n v="2"/>
    <n v="0.3"/>
    <n v="-38.849999999999994"/>
    <s v="May"/>
    <x v="8"/>
    <n v="0"/>
  </r>
  <r>
    <n v="6565"/>
    <s v="CA-2011-166086"/>
    <x v="2"/>
    <d v="2011-05-07T00:00:00"/>
    <d v="2011-05-12T00:00:00"/>
    <x v="1"/>
    <s v="CT-11995"/>
    <x v="564"/>
    <x v="0"/>
    <s v="United States"/>
    <s v="Lawrence"/>
    <x v="31"/>
    <n v="1841"/>
    <x v="3"/>
    <s v="OFF-AR-10002578"/>
    <x v="1"/>
    <s v="Art"/>
    <x v="665"/>
    <n v="8.64"/>
    <n v="3"/>
    <n v="0"/>
    <n v="2.5055999999999998"/>
    <s v="May"/>
    <x v="8"/>
    <n v="0"/>
  </r>
  <r>
    <n v="6566"/>
    <s v="CA-2011-166086"/>
    <x v="2"/>
    <d v="2011-05-07T00:00:00"/>
    <d v="2011-05-12T00:00:00"/>
    <x v="1"/>
    <s v="CT-11995"/>
    <x v="564"/>
    <x v="0"/>
    <s v="United States"/>
    <s v="Lawrence"/>
    <x v="31"/>
    <n v="1841"/>
    <x v="3"/>
    <s v="FUR-CH-10004675"/>
    <x v="0"/>
    <s v="Chairs"/>
    <x v="629"/>
    <n v="872.32"/>
    <n v="4"/>
    <n v="0"/>
    <n v="244.24959999999999"/>
    <s v="May"/>
    <x v="8"/>
    <n v="0"/>
  </r>
  <r>
    <n v="6567"/>
    <s v="CA-2014-131282"/>
    <x v="3"/>
    <d v="2014-02-06T00:00:00"/>
    <d v="2014-02-09T00:00:00"/>
    <x v="0"/>
    <s v="CB-12025"/>
    <x v="90"/>
    <x v="0"/>
    <s v="United States"/>
    <s v="Waco"/>
    <x v="5"/>
    <n v="76706"/>
    <x v="2"/>
    <s v="OFF-BI-10004632"/>
    <x v="1"/>
    <s v="Binders"/>
    <x v="564"/>
    <n v="243.99199999999996"/>
    <n v="4"/>
    <n v="0.8"/>
    <n v="-426.9860000000001"/>
    <s v="Feb"/>
    <x v="31"/>
    <n v="1"/>
  </r>
  <r>
    <n v="6568"/>
    <s v="CA-2014-131282"/>
    <x v="3"/>
    <d v="2014-02-06T00:00:00"/>
    <d v="2014-02-09T00:00:00"/>
    <x v="0"/>
    <s v="CB-12025"/>
    <x v="90"/>
    <x v="0"/>
    <s v="United States"/>
    <s v="Waco"/>
    <x v="5"/>
    <n v="76706"/>
    <x v="2"/>
    <s v="OFF-AR-10003087"/>
    <x v="1"/>
    <s v="Art"/>
    <x v="33"/>
    <n v="7.120000000000001"/>
    <n v="5"/>
    <n v="0.2"/>
    <n v="0.71199999999999974"/>
    <s v="Feb"/>
    <x v="31"/>
    <n v="0"/>
  </r>
  <r>
    <n v="6569"/>
    <s v="CA-2011-100678"/>
    <x v="2"/>
    <d v="2011-04-18T00:00:00"/>
    <d v="2011-04-22T00:00:00"/>
    <x v="1"/>
    <s v="KM-16720"/>
    <x v="27"/>
    <x v="0"/>
    <s v="United States"/>
    <s v="Houston"/>
    <x v="5"/>
    <n v="77095"/>
    <x v="2"/>
    <s v="OFF-AR-10001868"/>
    <x v="1"/>
    <s v="Art"/>
    <x v="59"/>
    <n v="2.6880000000000002"/>
    <n v="2"/>
    <n v="0.2"/>
    <n v="1.008"/>
    <s v="Apr"/>
    <x v="41"/>
    <n v="1"/>
  </r>
  <r>
    <n v="6570"/>
    <s v="CA-2011-100678"/>
    <x v="2"/>
    <d v="2011-04-18T00:00:00"/>
    <d v="2011-04-22T00:00:00"/>
    <x v="1"/>
    <s v="KM-16720"/>
    <x v="27"/>
    <x v="0"/>
    <s v="United States"/>
    <s v="Houston"/>
    <x v="5"/>
    <n v="77095"/>
    <x v="2"/>
    <s v="FUR-CH-10002602"/>
    <x v="0"/>
    <s v="Chairs"/>
    <x v="288"/>
    <n v="317.05799999999999"/>
    <n v="3"/>
    <n v="0.3"/>
    <n v="-18.117599999999996"/>
    <s v="Apr"/>
    <x v="41"/>
    <n v="0"/>
  </r>
  <r>
    <n v="6571"/>
    <s v="CA-2011-100678"/>
    <x v="2"/>
    <d v="2011-04-18T00:00:00"/>
    <d v="2011-04-22T00:00:00"/>
    <x v="1"/>
    <s v="KM-16720"/>
    <x v="27"/>
    <x v="0"/>
    <s v="United States"/>
    <s v="Houston"/>
    <x v="5"/>
    <n v="77095"/>
    <x v="2"/>
    <s v="OFF-EN-10000056"/>
    <x v="1"/>
    <s v="Envelopes"/>
    <x v="627"/>
    <n v="149.352"/>
    <n v="3"/>
    <n v="0.2"/>
    <n v="50.40629999999998"/>
    <s v="Apr"/>
    <x v="41"/>
    <n v="0"/>
  </r>
  <r>
    <n v="6572"/>
    <s v="CA-2011-100678"/>
    <x v="2"/>
    <d v="2011-04-18T00:00:00"/>
    <d v="2011-04-22T00:00:00"/>
    <x v="1"/>
    <s v="KM-16720"/>
    <x v="27"/>
    <x v="0"/>
    <s v="United States"/>
    <s v="Houston"/>
    <x v="5"/>
    <n v="77095"/>
    <x v="2"/>
    <s v="TEC-AC-10000474"/>
    <x v="2"/>
    <s v="Accessories"/>
    <x v="1501"/>
    <n v="227.976"/>
    <n v="3"/>
    <n v="0.2"/>
    <n v="28.496999999999957"/>
    <s v="Apr"/>
    <x v="41"/>
    <n v="0"/>
  </r>
  <r>
    <n v="6573"/>
    <s v="CA-2013-161543"/>
    <x v="0"/>
    <d v="2013-05-11T00:00:00"/>
    <d v="2013-05-17T00:00:00"/>
    <x v="1"/>
    <s v="RD-19720"/>
    <x v="742"/>
    <x v="0"/>
    <s v="United States"/>
    <s v="Seattle"/>
    <x v="4"/>
    <n v="98105"/>
    <x v="1"/>
    <s v="OFF-PA-10003971"/>
    <x v="1"/>
    <s v="Paper"/>
    <x v="1272"/>
    <n v="11.96"/>
    <n v="2"/>
    <n v="0"/>
    <n v="5.8604000000000003"/>
    <s v="May"/>
    <x v="35"/>
    <n v="1"/>
  </r>
  <r>
    <n v="6574"/>
    <s v="CA-2013-160535"/>
    <x v="0"/>
    <d v="2013-11-26T00:00:00"/>
    <d v="2013-12-01T00:00:00"/>
    <x v="1"/>
    <s v="BP-11050"/>
    <x v="771"/>
    <x v="1"/>
    <s v="United States"/>
    <s v="Plainfield"/>
    <x v="30"/>
    <n v="7060"/>
    <x v="3"/>
    <s v="OFF-ST-10000689"/>
    <x v="1"/>
    <s v="Storage"/>
    <x v="421"/>
    <n v="563.4"/>
    <n v="4"/>
    <n v="0"/>
    <n v="67.608000000000004"/>
    <s v="Nov"/>
    <x v="0"/>
    <n v="1"/>
  </r>
  <r>
    <n v="6575"/>
    <s v="CA-2013-160535"/>
    <x v="0"/>
    <d v="2013-11-26T00:00:00"/>
    <d v="2013-12-01T00:00:00"/>
    <x v="1"/>
    <s v="BP-11050"/>
    <x v="771"/>
    <x v="1"/>
    <s v="United States"/>
    <s v="Plainfield"/>
    <x v="30"/>
    <n v="7060"/>
    <x v="3"/>
    <s v="TEC-MA-10004255"/>
    <x v="2"/>
    <s v="Machines"/>
    <x v="1772"/>
    <n v="319.92"/>
    <n v="8"/>
    <n v="0"/>
    <n v="118.37040000000002"/>
    <s v="Nov"/>
    <x v="0"/>
    <n v="0"/>
  </r>
  <r>
    <n v="6576"/>
    <s v="CA-2014-123085"/>
    <x v="3"/>
    <d v="2014-03-04T00:00:00"/>
    <d v="2014-03-09T00:00:00"/>
    <x v="1"/>
    <s v="EJ-13720"/>
    <x v="719"/>
    <x v="0"/>
    <s v="United States"/>
    <s v="Los Angeles"/>
    <x v="1"/>
    <n v="90008"/>
    <x v="1"/>
    <s v="TEC-AC-10000990"/>
    <x v="2"/>
    <s v="Accessories"/>
    <x v="1522"/>
    <n v="1049.44"/>
    <n v="8"/>
    <n v="0"/>
    <n v="440.76480000000004"/>
    <s v="Mar"/>
    <x v="42"/>
    <n v="1"/>
  </r>
  <r>
    <n v="6577"/>
    <s v="CA-2014-123085"/>
    <x v="3"/>
    <d v="2014-03-04T00:00:00"/>
    <d v="2014-03-09T00:00:00"/>
    <x v="1"/>
    <s v="EJ-13720"/>
    <x v="719"/>
    <x v="0"/>
    <s v="United States"/>
    <s v="Los Angeles"/>
    <x v="1"/>
    <n v="90008"/>
    <x v="1"/>
    <s v="FUR-CH-10003968"/>
    <x v="0"/>
    <s v="Chairs"/>
    <x v="56"/>
    <n v="170.35200000000003"/>
    <n v="3"/>
    <n v="0.2"/>
    <n v="-17.035200000000003"/>
    <s v="Mar"/>
    <x v="42"/>
    <n v="0"/>
  </r>
  <r>
    <n v="6578"/>
    <s v="CA-2012-153752"/>
    <x v="1"/>
    <d v="2012-12-06T00:00:00"/>
    <d v="2012-12-11T00:00:00"/>
    <x v="0"/>
    <s v="RO-19780"/>
    <x v="197"/>
    <x v="0"/>
    <s v="United States"/>
    <s v="Arlington"/>
    <x v="17"/>
    <n v="22204"/>
    <x v="0"/>
    <s v="TEC-PH-10001615"/>
    <x v="2"/>
    <s v="Phones"/>
    <x v="1108"/>
    <n v="173.94"/>
    <n v="6"/>
    <n v="0"/>
    <n v="50.442599999999977"/>
    <s v="Dec"/>
    <x v="14"/>
    <n v="1"/>
  </r>
  <r>
    <n v="6579"/>
    <s v="CA-2011-103660"/>
    <x v="2"/>
    <d v="2011-08-25T00:00:00"/>
    <d v="2011-08-30T00:00:00"/>
    <x v="1"/>
    <s v="MW-18220"/>
    <x v="596"/>
    <x v="0"/>
    <s v="United States"/>
    <s v="Seattle"/>
    <x v="4"/>
    <n v="98103"/>
    <x v="1"/>
    <s v="TEC-PH-10000895"/>
    <x v="2"/>
    <s v="Phones"/>
    <x v="1128"/>
    <n v="1007.9440000000002"/>
    <n v="7"/>
    <n v="0.2"/>
    <n v="75.595799999999997"/>
    <s v="Aug"/>
    <x v="9"/>
    <n v="1"/>
  </r>
  <r>
    <n v="6580"/>
    <s v="CA-2013-169887"/>
    <x v="0"/>
    <d v="2013-10-23T00:00:00"/>
    <d v="2013-10-23T00:00:00"/>
    <x v="3"/>
    <s v="MS-17530"/>
    <x v="652"/>
    <x v="0"/>
    <s v="United States"/>
    <s v="Seattle"/>
    <x v="4"/>
    <n v="98105"/>
    <x v="1"/>
    <s v="OFF-PA-10003001"/>
    <x v="1"/>
    <s v="Paper"/>
    <x v="1064"/>
    <n v="6.68"/>
    <n v="1"/>
    <n v="0"/>
    <n v="3.2063999999999999"/>
    <s v="Oct"/>
    <x v="32"/>
    <n v="1"/>
  </r>
  <r>
    <n v="6581"/>
    <s v="CA-2013-169887"/>
    <x v="0"/>
    <d v="2013-10-23T00:00:00"/>
    <d v="2013-10-23T00:00:00"/>
    <x v="3"/>
    <s v="MS-17530"/>
    <x v="652"/>
    <x v="0"/>
    <s v="United States"/>
    <s v="Seattle"/>
    <x v="4"/>
    <n v="98105"/>
    <x v="1"/>
    <s v="OFF-AR-10002766"/>
    <x v="1"/>
    <s v="Art"/>
    <x v="1041"/>
    <n v="8.34"/>
    <n v="3"/>
    <n v="0"/>
    <n v="2.2517999999999998"/>
    <s v="Oct"/>
    <x v="32"/>
    <n v="0"/>
  </r>
  <r>
    <n v="6582"/>
    <s v="CA-2013-169887"/>
    <x v="0"/>
    <d v="2013-10-23T00:00:00"/>
    <d v="2013-10-23T00:00:00"/>
    <x v="3"/>
    <s v="MS-17530"/>
    <x v="652"/>
    <x v="0"/>
    <s v="United States"/>
    <s v="Seattle"/>
    <x v="4"/>
    <n v="98105"/>
    <x v="1"/>
    <s v="FUR-FU-10003095"/>
    <x v="0"/>
    <s v="Furnishings"/>
    <x v="1773"/>
    <n v="101.94"/>
    <n v="3"/>
    <n v="0"/>
    <n v="30.581999999999987"/>
    <s v="Oct"/>
    <x v="32"/>
    <n v="0"/>
  </r>
  <r>
    <n v="6583"/>
    <s v="CA-2013-148516"/>
    <x v="0"/>
    <d v="2013-08-08T00:00:00"/>
    <d v="2013-08-12T00:00:00"/>
    <x v="1"/>
    <s v="DW-13585"/>
    <x v="61"/>
    <x v="1"/>
    <s v="United States"/>
    <s v="Edmonds"/>
    <x v="4"/>
    <n v="98026"/>
    <x v="1"/>
    <s v="TEC-AC-10003610"/>
    <x v="2"/>
    <s v="Accessories"/>
    <x v="598"/>
    <n v="179.97"/>
    <n v="3"/>
    <n v="0"/>
    <n v="86.385600000000011"/>
    <s v="Aug"/>
    <x v="28"/>
    <n v="1"/>
  </r>
  <r>
    <n v="6584"/>
    <s v="CA-2014-104731"/>
    <x v="3"/>
    <d v="2014-07-22T00:00:00"/>
    <d v="2014-07-28T00:00:00"/>
    <x v="1"/>
    <s v="AM-10705"/>
    <x v="562"/>
    <x v="0"/>
    <s v="United States"/>
    <s v="Salem"/>
    <x v="17"/>
    <n v="24153"/>
    <x v="0"/>
    <s v="OFF-AR-10003727"/>
    <x v="1"/>
    <s v="Art"/>
    <x v="1362"/>
    <n v="101.94"/>
    <n v="6"/>
    <n v="0"/>
    <n v="29.562599999999986"/>
    <s v="Jul"/>
    <x v="10"/>
    <n v="1"/>
  </r>
  <r>
    <n v="6585"/>
    <s v="CA-2014-104731"/>
    <x v="3"/>
    <d v="2014-07-22T00:00:00"/>
    <d v="2014-07-28T00:00:00"/>
    <x v="1"/>
    <s v="AM-10705"/>
    <x v="562"/>
    <x v="0"/>
    <s v="United States"/>
    <s v="Salem"/>
    <x v="17"/>
    <n v="24153"/>
    <x v="0"/>
    <s v="TEC-PH-10002660"/>
    <x v="2"/>
    <s v="Phones"/>
    <x v="697"/>
    <n v="271.95999999999998"/>
    <n v="4"/>
    <n v="0"/>
    <n v="67.990000000000009"/>
    <s v="Jul"/>
    <x v="10"/>
    <n v="0"/>
  </r>
  <r>
    <n v="6586"/>
    <s v="CA-2014-104731"/>
    <x v="3"/>
    <d v="2014-07-22T00:00:00"/>
    <d v="2014-07-28T00:00:00"/>
    <x v="1"/>
    <s v="AM-10705"/>
    <x v="562"/>
    <x v="0"/>
    <s v="United States"/>
    <s v="Salem"/>
    <x v="17"/>
    <n v="24153"/>
    <x v="0"/>
    <s v="FUR-FU-10003274"/>
    <x v="0"/>
    <s v="Furnishings"/>
    <x v="245"/>
    <n v="8.8000000000000007"/>
    <n v="5"/>
    <n v="0"/>
    <n v="3.8720000000000003"/>
    <s v="Jul"/>
    <x v="10"/>
    <n v="0"/>
  </r>
  <r>
    <n v="6587"/>
    <s v="CA-2014-104731"/>
    <x v="3"/>
    <d v="2014-07-22T00:00:00"/>
    <d v="2014-07-28T00:00:00"/>
    <x v="1"/>
    <s v="AM-10705"/>
    <x v="562"/>
    <x v="0"/>
    <s v="United States"/>
    <s v="Salem"/>
    <x v="17"/>
    <n v="24153"/>
    <x v="0"/>
    <s v="OFF-AR-10003829"/>
    <x v="1"/>
    <s v="Art"/>
    <x v="934"/>
    <n v="19.68"/>
    <n v="6"/>
    <n v="0"/>
    <n v="5.7071999999999976"/>
    <s v="Jul"/>
    <x v="10"/>
    <n v="0"/>
  </r>
  <r>
    <n v="6588"/>
    <s v="CA-2014-104731"/>
    <x v="3"/>
    <d v="2014-07-22T00:00:00"/>
    <d v="2014-07-28T00:00:00"/>
    <x v="1"/>
    <s v="AM-10705"/>
    <x v="562"/>
    <x v="0"/>
    <s v="United States"/>
    <s v="Salem"/>
    <x v="17"/>
    <n v="24153"/>
    <x v="0"/>
    <s v="FUR-BO-10003441"/>
    <x v="0"/>
    <s v="Bookcases"/>
    <x v="705"/>
    <n v="302.94"/>
    <n v="3"/>
    <n v="0"/>
    <n v="69.67619999999998"/>
    <s v="Jul"/>
    <x v="10"/>
    <n v="0"/>
  </r>
  <r>
    <n v="6589"/>
    <s v="CA-2014-104731"/>
    <x v="3"/>
    <d v="2014-07-22T00:00:00"/>
    <d v="2014-07-28T00:00:00"/>
    <x v="1"/>
    <s v="AM-10705"/>
    <x v="562"/>
    <x v="0"/>
    <s v="United States"/>
    <s v="Salem"/>
    <x v="17"/>
    <n v="24153"/>
    <x v="0"/>
    <s v="OFF-BI-10003355"/>
    <x v="1"/>
    <s v="Binders"/>
    <x v="586"/>
    <n v="14.940000000000001"/>
    <n v="3"/>
    <n v="0"/>
    <n v="7.1712000000000007"/>
    <s v="Jul"/>
    <x v="10"/>
    <n v="0"/>
  </r>
  <r>
    <n v="6590"/>
    <s v="CA-2014-104731"/>
    <x v="3"/>
    <d v="2014-07-22T00:00:00"/>
    <d v="2014-07-28T00:00:00"/>
    <x v="1"/>
    <s v="AM-10705"/>
    <x v="562"/>
    <x v="0"/>
    <s v="United States"/>
    <s v="Salem"/>
    <x v="17"/>
    <n v="24153"/>
    <x v="0"/>
    <s v="OFF-SU-10003505"/>
    <x v="1"/>
    <s v="Supplies"/>
    <x v="408"/>
    <n v="231.72"/>
    <n v="2"/>
    <n v="0"/>
    <n v="11.585999999999984"/>
    <s v="Jul"/>
    <x v="10"/>
    <n v="0"/>
  </r>
  <r>
    <n v="6591"/>
    <s v="CA-2011-164749"/>
    <x v="2"/>
    <d v="2011-03-23T00:00:00"/>
    <d v="2011-03-26T00:00:00"/>
    <x v="2"/>
    <s v="BG-11740"/>
    <x v="696"/>
    <x v="0"/>
    <s v="United States"/>
    <s v="Delray Beach"/>
    <x v="2"/>
    <n v="33445"/>
    <x v="0"/>
    <s v="OFF-LA-10004484"/>
    <x v="1"/>
    <s v="Labels"/>
    <x v="612"/>
    <n v="9.9120000000000008"/>
    <n v="3"/>
    <n v="0.2"/>
    <n v="3.2213999999999996"/>
    <s v="Mar"/>
    <x v="34"/>
    <n v="1"/>
  </r>
  <r>
    <n v="6592"/>
    <s v="CA-2012-103716"/>
    <x v="1"/>
    <d v="2012-04-30T00:00:00"/>
    <d v="2012-05-06T00:00:00"/>
    <x v="1"/>
    <s v="KB-16585"/>
    <x v="10"/>
    <x v="1"/>
    <s v="United States"/>
    <s v="San Francisco"/>
    <x v="1"/>
    <n v="94110"/>
    <x v="1"/>
    <s v="OFF-AR-10000658"/>
    <x v="1"/>
    <s v="Art"/>
    <x v="328"/>
    <n v="34.650000000000006"/>
    <n v="3"/>
    <n v="0"/>
    <n v="9.702"/>
    <s v="Apr"/>
    <x v="19"/>
    <n v="1"/>
  </r>
  <r>
    <n v="6593"/>
    <s v="CA-2012-103716"/>
    <x v="1"/>
    <d v="2012-04-30T00:00:00"/>
    <d v="2012-05-06T00:00:00"/>
    <x v="1"/>
    <s v="KB-16585"/>
    <x v="10"/>
    <x v="1"/>
    <s v="United States"/>
    <s v="San Francisco"/>
    <x v="1"/>
    <n v="94110"/>
    <x v="1"/>
    <s v="TEC-PH-10000347"/>
    <x v="2"/>
    <s v="Phones"/>
    <x v="495"/>
    <n v="19.8"/>
    <n v="5"/>
    <n v="0.2"/>
    <n v="1.7324999999999999"/>
    <s v="Apr"/>
    <x v="19"/>
    <n v="0"/>
  </r>
  <r>
    <n v="6594"/>
    <s v="CA-2013-126795"/>
    <x v="0"/>
    <d v="2013-06-14T00:00:00"/>
    <d v="2013-06-17T00:00:00"/>
    <x v="0"/>
    <s v="GT-14710"/>
    <x v="218"/>
    <x v="0"/>
    <s v="United States"/>
    <s v="New York City"/>
    <x v="15"/>
    <n v="10024"/>
    <x v="3"/>
    <s v="OFF-BI-10001989"/>
    <x v="1"/>
    <s v="Binders"/>
    <x v="537"/>
    <n v="33.568000000000005"/>
    <n v="2"/>
    <n v="0.2"/>
    <n v="11.748799999999997"/>
    <s v="Jun"/>
    <x v="1"/>
    <n v="1"/>
  </r>
  <r>
    <n v="6595"/>
    <s v="CA-2012-146290"/>
    <x v="1"/>
    <d v="2012-05-04T00:00:00"/>
    <d v="2012-05-11T00:00:00"/>
    <x v="1"/>
    <s v="SV-20815"/>
    <x v="458"/>
    <x v="1"/>
    <s v="United States"/>
    <s v="Indianapolis"/>
    <x v="14"/>
    <n v="46203"/>
    <x v="2"/>
    <s v="OFF-AR-10001897"/>
    <x v="1"/>
    <s v="Art"/>
    <x v="640"/>
    <n v="125.92999999999999"/>
    <n v="7"/>
    <n v="0"/>
    <n v="35.260400000000004"/>
    <s v="May"/>
    <x v="33"/>
    <n v="1"/>
  </r>
  <r>
    <n v="6596"/>
    <s v="CA-2014-157112"/>
    <x v="3"/>
    <d v="2014-04-24T00:00:00"/>
    <d v="2014-04-27T00:00:00"/>
    <x v="2"/>
    <s v="GG-14650"/>
    <x v="55"/>
    <x v="1"/>
    <s v="United States"/>
    <s v="Columbus"/>
    <x v="24"/>
    <n v="43229"/>
    <x v="3"/>
    <s v="OFF-BI-10000285"/>
    <x v="1"/>
    <s v="Binders"/>
    <x v="456"/>
    <n v="11.760000000000002"/>
    <n v="5"/>
    <n v="0.7"/>
    <n v="-7.8399999999999963"/>
    <s v="Apr"/>
    <x v="4"/>
    <n v="1"/>
  </r>
  <r>
    <n v="6597"/>
    <s v="CA-2014-157112"/>
    <x v="3"/>
    <d v="2014-04-24T00:00:00"/>
    <d v="2014-04-27T00:00:00"/>
    <x v="2"/>
    <s v="GG-14650"/>
    <x v="55"/>
    <x v="1"/>
    <s v="United States"/>
    <s v="Columbus"/>
    <x v="24"/>
    <n v="43229"/>
    <x v="3"/>
    <s v="OFF-PA-10001804"/>
    <x v="1"/>
    <s v="Paper"/>
    <x v="128"/>
    <n v="5.3440000000000003"/>
    <n v="1"/>
    <n v="0.2"/>
    <n v="1.8703999999999998"/>
    <s v="Apr"/>
    <x v="4"/>
    <n v="0"/>
  </r>
  <r>
    <n v="6598"/>
    <s v="CA-2011-169257"/>
    <x v="2"/>
    <d v="2011-06-06T00:00:00"/>
    <d v="2011-06-12T00:00:00"/>
    <x v="1"/>
    <s v="SV-20785"/>
    <x v="647"/>
    <x v="0"/>
    <s v="United States"/>
    <s v="Jacksonville"/>
    <x v="2"/>
    <n v="32216"/>
    <x v="0"/>
    <s v="OFF-BI-10002557"/>
    <x v="1"/>
    <s v="Binders"/>
    <x v="246"/>
    <n v="1.3650000000000002"/>
    <n v="1"/>
    <n v="0.7"/>
    <n v="-0.9099999999999997"/>
    <s v="Jun"/>
    <x v="3"/>
    <n v="1"/>
  </r>
  <r>
    <n v="6599"/>
    <s v="CA-2011-169257"/>
    <x v="2"/>
    <d v="2011-06-06T00:00:00"/>
    <d v="2011-06-12T00:00:00"/>
    <x v="1"/>
    <s v="SV-20785"/>
    <x v="647"/>
    <x v="0"/>
    <s v="United States"/>
    <s v="Jacksonville"/>
    <x v="2"/>
    <n v="32216"/>
    <x v="0"/>
    <s v="OFF-PA-10002319"/>
    <x v="1"/>
    <s v="Paper"/>
    <x v="1391"/>
    <n v="62.015999999999998"/>
    <n v="2"/>
    <n v="0.2"/>
    <n v="22.480800000000002"/>
    <s v="Jun"/>
    <x v="3"/>
    <n v="0"/>
  </r>
  <r>
    <n v="6600"/>
    <s v="CA-2011-154095"/>
    <x v="2"/>
    <d v="2011-12-02T00:00:00"/>
    <d v="2011-12-07T00:00:00"/>
    <x v="1"/>
    <s v="ON-18715"/>
    <x v="21"/>
    <x v="1"/>
    <s v="United States"/>
    <s v="Clinton"/>
    <x v="39"/>
    <n v="20735"/>
    <x v="3"/>
    <s v="FUR-FU-10003849"/>
    <x v="0"/>
    <s v="Furnishings"/>
    <x v="521"/>
    <n v="60.72"/>
    <n v="3"/>
    <n v="0"/>
    <n v="23.680799999999998"/>
    <s v="Dec"/>
    <x v="20"/>
    <n v="1"/>
  </r>
  <r>
    <n v="6601"/>
    <s v="CA-2011-154095"/>
    <x v="2"/>
    <d v="2011-12-02T00:00:00"/>
    <d v="2011-12-07T00:00:00"/>
    <x v="1"/>
    <s v="ON-18715"/>
    <x v="21"/>
    <x v="1"/>
    <s v="United States"/>
    <s v="Clinton"/>
    <x v="39"/>
    <n v="20735"/>
    <x v="3"/>
    <s v="OFF-PA-10002923"/>
    <x v="1"/>
    <s v="Paper"/>
    <x v="1417"/>
    <n v="146.82"/>
    <n v="3"/>
    <n v="0"/>
    <n v="73.41"/>
    <s v="Dec"/>
    <x v="20"/>
    <n v="0"/>
  </r>
  <r>
    <n v="6602"/>
    <s v="CA-2011-154095"/>
    <x v="2"/>
    <d v="2011-12-02T00:00:00"/>
    <d v="2011-12-07T00:00:00"/>
    <x v="1"/>
    <s v="ON-18715"/>
    <x v="21"/>
    <x v="1"/>
    <s v="United States"/>
    <s v="Clinton"/>
    <x v="39"/>
    <n v="20735"/>
    <x v="3"/>
    <s v="FUR-CH-10004754"/>
    <x v="0"/>
    <s v="Chairs"/>
    <x v="1123"/>
    <n v="239.84"/>
    <n v="8"/>
    <n v="0"/>
    <n v="64.756799999999998"/>
    <s v="Dec"/>
    <x v="20"/>
    <n v="0"/>
  </r>
  <r>
    <n v="6603"/>
    <s v="CA-2011-154095"/>
    <x v="2"/>
    <d v="2011-12-02T00:00:00"/>
    <d v="2011-12-07T00:00:00"/>
    <x v="1"/>
    <s v="ON-18715"/>
    <x v="21"/>
    <x v="1"/>
    <s v="United States"/>
    <s v="Clinton"/>
    <x v="39"/>
    <n v="20735"/>
    <x v="3"/>
    <s v="OFF-LA-10000634"/>
    <x v="1"/>
    <s v="Labels"/>
    <x v="283"/>
    <n v="15.66"/>
    <n v="6"/>
    <n v="0"/>
    <n v="7.2035999999999998"/>
    <s v="Dec"/>
    <x v="20"/>
    <n v="0"/>
  </r>
  <r>
    <n v="6604"/>
    <s v="CA-2014-146346"/>
    <x v="3"/>
    <d v="2014-06-18T00:00:00"/>
    <d v="2014-06-21T00:00:00"/>
    <x v="2"/>
    <s v="RA-19945"/>
    <x v="362"/>
    <x v="0"/>
    <s v="United States"/>
    <s v="Commerce City"/>
    <x v="22"/>
    <n v="80022"/>
    <x v="1"/>
    <s v="OFF-ST-10001418"/>
    <x v="1"/>
    <s v="Storage"/>
    <x v="870"/>
    <n v="146.352"/>
    <n v="3"/>
    <n v="0.2"/>
    <n v="-32.929200000000002"/>
    <s v="Jun"/>
    <x v="27"/>
    <n v="1"/>
  </r>
  <r>
    <n v="6605"/>
    <s v="CA-2013-148852"/>
    <x v="0"/>
    <d v="2013-05-27T00:00:00"/>
    <d v="2013-06-01T00:00:00"/>
    <x v="1"/>
    <s v="SV-20785"/>
    <x v="647"/>
    <x v="0"/>
    <s v="United States"/>
    <s v="Santa Ana"/>
    <x v="1"/>
    <n v="92704"/>
    <x v="1"/>
    <s v="OFF-FA-10003467"/>
    <x v="1"/>
    <s v="Fasteners"/>
    <x v="489"/>
    <n v="5.9399999999999995"/>
    <n v="3"/>
    <n v="0"/>
    <n v="0"/>
    <s v="May"/>
    <x v="35"/>
    <n v="1"/>
  </r>
  <r>
    <n v="6606"/>
    <s v="CA-2013-148852"/>
    <x v="0"/>
    <d v="2013-05-27T00:00:00"/>
    <d v="2013-06-01T00:00:00"/>
    <x v="1"/>
    <s v="SV-20785"/>
    <x v="647"/>
    <x v="0"/>
    <s v="United States"/>
    <s v="Santa Ana"/>
    <x v="1"/>
    <n v="92704"/>
    <x v="1"/>
    <s v="OFF-PA-10001293"/>
    <x v="1"/>
    <s v="Paper"/>
    <x v="987"/>
    <n v="45.36"/>
    <n v="7"/>
    <n v="0"/>
    <n v="21.772800000000004"/>
    <s v="May"/>
    <x v="35"/>
    <n v="0"/>
  </r>
  <r>
    <n v="6607"/>
    <s v="CA-2013-148852"/>
    <x v="0"/>
    <d v="2013-05-27T00:00:00"/>
    <d v="2013-06-01T00:00:00"/>
    <x v="1"/>
    <s v="SV-20785"/>
    <x v="647"/>
    <x v="0"/>
    <s v="United States"/>
    <s v="Santa Ana"/>
    <x v="1"/>
    <n v="92704"/>
    <x v="1"/>
    <s v="TEC-PH-10003885"/>
    <x v="2"/>
    <s v="Phones"/>
    <x v="772"/>
    <n v="211.16800000000001"/>
    <n v="4"/>
    <n v="0.2"/>
    <n v="23.756399999999985"/>
    <s v="May"/>
    <x v="35"/>
    <n v="0"/>
  </r>
  <r>
    <n v="6608"/>
    <s v="CA-2013-148852"/>
    <x v="0"/>
    <d v="2013-05-27T00:00:00"/>
    <d v="2013-06-01T00:00:00"/>
    <x v="1"/>
    <s v="SV-20785"/>
    <x v="647"/>
    <x v="0"/>
    <s v="United States"/>
    <s v="Santa Ana"/>
    <x v="1"/>
    <n v="92704"/>
    <x v="1"/>
    <s v="FUR-CH-10004860"/>
    <x v="0"/>
    <s v="Chairs"/>
    <x v="210"/>
    <n v="484.70400000000006"/>
    <n v="6"/>
    <n v="0.2"/>
    <n v="-84.823200000000071"/>
    <s v="May"/>
    <x v="35"/>
    <n v="0"/>
  </r>
  <r>
    <n v="6609"/>
    <s v="CA-2013-148852"/>
    <x v="0"/>
    <d v="2013-05-27T00:00:00"/>
    <d v="2013-06-01T00:00:00"/>
    <x v="1"/>
    <s v="SV-20785"/>
    <x v="647"/>
    <x v="0"/>
    <s v="United States"/>
    <s v="Santa Ana"/>
    <x v="1"/>
    <n v="92704"/>
    <x v="1"/>
    <s v="TEC-MA-10002428"/>
    <x v="2"/>
    <s v="Machines"/>
    <x v="1498"/>
    <n v="371.97600000000006"/>
    <n v="3"/>
    <n v="0.2"/>
    <n v="116.24249999999996"/>
    <s v="May"/>
    <x v="35"/>
    <n v="0"/>
  </r>
  <r>
    <n v="6610"/>
    <s v="US-2012-118906"/>
    <x v="1"/>
    <d v="2012-03-10T00:00:00"/>
    <d v="2012-03-10T00:00:00"/>
    <x v="3"/>
    <s v="KB-16585"/>
    <x v="10"/>
    <x v="1"/>
    <s v="United States"/>
    <s v="Clinton"/>
    <x v="39"/>
    <n v="20735"/>
    <x v="3"/>
    <s v="OFF-ST-10002406"/>
    <x v="1"/>
    <s v="Storage"/>
    <x v="324"/>
    <n v="89.820000000000007"/>
    <n v="6"/>
    <n v="0"/>
    <n v="25.149600000000007"/>
    <s v="Mar"/>
    <x v="29"/>
    <n v="1"/>
  </r>
  <r>
    <n v="6611"/>
    <s v="CA-2013-168921"/>
    <x v="0"/>
    <d v="2013-10-21T00:00:00"/>
    <d v="2013-10-23T00:00:00"/>
    <x v="2"/>
    <s v="AG-10495"/>
    <x v="122"/>
    <x v="1"/>
    <s v="United States"/>
    <s v="Los Angeles"/>
    <x v="1"/>
    <n v="90049"/>
    <x v="1"/>
    <s v="OFF-BI-10004209"/>
    <x v="1"/>
    <s v="Binders"/>
    <x v="1206"/>
    <n v="19.295999999999999"/>
    <n v="3"/>
    <n v="0.2"/>
    <n v="6.0299999999999994"/>
    <s v="Oct"/>
    <x v="32"/>
    <n v="1"/>
  </r>
  <r>
    <n v="6612"/>
    <s v="CA-2012-107678"/>
    <x v="1"/>
    <d v="2012-04-21T00:00:00"/>
    <d v="2012-04-28T00:00:00"/>
    <x v="1"/>
    <s v="JK-16090"/>
    <x v="765"/>
    <x v="0"/>
    <s v="United States"/>
    <s v="Louisville"/>
    <x v="0"/>
    <n v="40214"/>
    <x v="0"/>
    <s v="FUR-CH-10001891"/>
    <x v="0"/>
    <s v="Chairs"/>
    <x v="265"/>
    <n v="191.96"/>
    <n v="2"/>
    <n v="0"/>
    <n v="51.829200000000014"/>
    <s v="Apr"/>
    <x v="19"/>
    <n v="1"/>
  </r>
  <r>
    <n v="6613"/>
    <s v="CA-2012-107678"/>
    <x v="1"/>
    <d v="2012-04-21T00:00:00"/>
    <d v="2012-04-28T00:00:00"/>
    <x v="1"/>
    <s v="JK-16090"/>
    <x v="765"/>
    <x v="0"/>
    <s v="United States"/>
    <s v="Louisville"/>
    <x v="0"/>
    <n v="40214"/>
    <x v="0"/>
    <s v="OFF-BI-10002215"/>
    <x v="1"/>
    <s v="Binders"/>
    <x v="20"/>
    <n v="21.299999999999997"/>
    <n v="3"/>
    <n v="0"/>
    <n v="9.7979999999999983"/>
    <s v="Apr"/>
    <x v="19"/>
    <n v="0"/>
  </r>
  <r>
    <n v="6614"/>
    <s v="CA-2012-107678"/>
    <x v="1"/>
    <d v="2012-04-21T00:00:00"/>
    <d v="2012-04-28T00:00:00"/>
    <x v="1"/>
    <s v="JK-16090"/>
    <x v="765"/>
    <x v="0"/>
    <s v="United States"/>
    <s v="Louisville"/>
    <x v="0"/>
    <n v="40214"/>
    <x v="0"/>
    <s v="TEC-PH-10002103"/>
    <x v="2"/>
    <s v="Phones"/>
    <x v="534"/>
    <n v="469.95"/>
    <n v="5"/>
    <n v="0"/>
    <n v="131.58600000000001"/>
    <s v="Apr"/>
    <x v="19"/>
    <n v="0"/>
  </r>
  <r>
    <n v="6615"/>
    <s v="CA-2012-107678"/>
    <x v="1"/>
    <d v="2012-04-21T00:00:00"/>
    <d v="2012-04-28T00:00:00"/>
    <x v="1"/>
    <s v="JK-16090"/>
    <x v="765"/>
    <x v="0"/>
    <s v="United States"/>
    <s v="Louisville"/>
    <x v="0"/>
    <n v="40214"/>
    <x v="0"/>
    <s v="FUR-FU-10003394"/>
    <x v="0"/>
    <s v="Furnishings"/>
    <x v="578"/>
    <n v="209.88"/>
    <n v="3"/>
    <n v="0"/>
    <n v="35.679599999999979"/>
    <s v="Apr"/>
    <x v="19"/>
    <n v="0"/>
  </r>
  <r>
    <n v="6616"/>
    <s v="CA-2013-123512"/>
    <x v="0"/>
    <d v="2013-06-18T00:00:00"/>
    <d v="2013-06-20T00:00:00"/>
    <x v="2"/>
    <s v="MV-18190"/>
    <x v="160"/>
    <x v="0"/>
    <s v="United States"/>
    <s v="Los Angeles"/>
    <x v="1"/>
    <n v="90045"/>
    <x v="1"/>
    <s v="FUR-BO-10004218"/>
    <x v="0"/>
    <s v="Bookcases"/>
    <x v="1584"/>
    <n v="239.66599999999997"/>
    <n v="2"/>
    <n v="0.15"/>
    <n v="14.097999999999999"/>
    <s v="Jun"/>
    <x v="1"/>
    <n v="1"/>
  </r>
  <r>
    <n v="6617"/>
    <s v="CA-2013-123512"/>
    <x v="0"/>
    <d v="2013-06-18T00:00:00"/>
    <d v="2013-06-20T00:00:00"/>
    <x v="2"/>
    <s v="MV-18190"/>
    <x v="160"/>
    <x v="0"/>
    <s v="United States"/>
    <s v="Los Angeles"/>
    <x v="1"/>
    <n v="90045"/>
    <x v="1"/>
    <s v="OFF-LA-10000081"/>
    <x v="1"/>
    <s v="Labels"/>
    <x v="1321"/>
    <n v="22.5"/>
    <n v="6"/>
    <n v="0"/>
    <n v="10.799999999999999"/>
    <s v="Jun"/>
    <x v="1"/>
    <n v="0"/>
  </r>
  <r>
    <n v="6618"/>
    <s v="CA-2013-123512"/>
    <x v="0"/>
    <d v="2013-06-18T00:00:00"/>
    <d v="2013-06-20T00:00:00"/>
    <x v="2"/>
    <s v="MV-18190"/>
    <x v="160"/>
    <x v="0"/>
    <s v="United States"/>
    <s v="Los Angeles"/>
    <x v="1"/>
    <n v="90045"/>
    <x v="1"/>
    <s v="OFF-PA-10001497"/>
    <x v="1"/>
    <s v="Paper"/>
    <x v="1746"/>
    <n v="219.84"/>
    <n v="4"/>
    <n v="0"/>
    <n v="107.7216"/>
    <s v="Jun"/>
    <x v="1"/>
    <n v="0"/>
  </r>
  <r>
    <n v="6619"/>
    <s v="US-2014-167402"/>
    <x v="3"/>
    <d v="2014-01-14T00:00:00"/>
    <d v="2014-01-19T00:00:00"/>
    <x v="0"/>
    <s v="CP-12085"/>
    <x v="434"/>
    <x v="1"/>
    <s v="United States"/>
    <s v="Springfield"/>
    <x v="25"/>
    <n v="65807"/>
    <x v="2"/>
    <s v="OFF-PA-10004983"/>
    <x v="1"/>
    <s v="Paper"/>
    <x v="1323"/>
    <n v="32.400000000000006"/>
    <n v="5"/>
    <n v="0"/>
    <n v="15.552000000000001"/>
    <s v="Jan"/>
    <x v="44"/>
    <n v="1"/>
  </r>
  <r>
    <n v="6620"/>
    <s v="US-2014-167402"/>
    <x v="3"/>
    <d v="2014-01-14T00:00:00"/>
    <d v="2014-01-19T00:00:00"/>
    <x v="0"/>
    <s v="CP-12085"/>
    <x v="434"/>
    <x v="1"/>
    <s v="United States"/>
    <s v="Springfield"/>
    <x v="25"/>
    <n v="65807"/>
    <x v="2"/>
    <s v="OFF-AR-10004010"/>
    <x v="1"/>
    <s v="Art"/>
    <x v="1734"/>
    <n v="209.94"/>
    <n v="6"/>
    <n v="0"/>
    <n v="54.584400000000002"/>
    <s v="Jan"/>
    <x v="44"/>
    <n v="0"/>
  </r>
  <r>
    <n v="6621"/>
    <s v="US-2014-167402"/>
    <x v="3"/>
    <d v="2014-01-14T00:00:00"/>
    <d v="2014-01-19T00:00:00"/>
    <x v="0"/>
    <s v="CP-12085"/>
    <x v="434"/>
    <x v="1"/>
    <s v="United States"/>
    <s v="Springfield"/>
    <x v="25"/>
    <n v="65807"/>
    <x v="2"/>
    <s v="OFF-SU-10002881"/>
    <x v="1"/>
    <s v="Supplies"/>
    <x v="461"/>
    <n v="4164.0499999999993"/>
    <n v="5"/>
    <n v="0"/>
    <n v="83.281000000000063"/>
    <s v="Jan"/>
    <x v="44"/>
    <n v="0"/>
  </r>
  <r>
    <n v="6622"/>
    <s v="US-2014-167402"/>
    <x v="3"/>
    <d v="2014-01-14T00:00:00"/>
    <d v="2014-01-19T00:00:00"/>
    <x v="0"/>
    <s v="CP-12085"/>
    <x v="434"/>
    <x v="1"/>
    <s v="United States"/>
    <s v="Springfield"/>
    <x v="25"/>
    <n v="65807"/>
    <x v="2"/>
    <s v="FUR-BO-10001608"/>
    <x v="0"/>
    <s v="Bookcases"/>
    <x v="1523"/>
    <n v="212.94"/>
    <n v="3"/>
    <n v="0"/>
    <n v="53.235000000000014"/>
    <s v="Jan"/>
    <x v="44"/>
    <n v="0"/>
  </r>
  <r>
    <n v="6623"/>
    <s v="CA-2011-130449"/>
    <x v="2"/>
    <d v="2011-09-06T00:00:00"/>
    <d v="2011-09-09T00:00:00"/>
    <x v="2"/>
    <s v="VP-21760"/>
    <x v="778"/>
    <x v="1"/>
    <s v="United States"/>
    <s v="San Francisco"/>
    <x v="1"/>
    <n v="94109"/>
    <x v="1"/>
    <s v="FUR-FU-10001487"/>
    <x v="0"/>
    <s v="Furnishings"/>
    <x v="5"/>
    <n v="41.88"/>
    <n v="6"/>
    <n v="0"/>
    <n v="12.145199999999997"/>
    <s v="Sep"/>
    <x v="30"/>
    <n v="1"/>
  </r>
  <r>
    <n v="6624"/>
    <s v="CA-2011-130449"/>
    <x v="2"/>
    <d v="2011-09-06T00:00:00"/>
    <d v="2011-09-09T00:00:00"/>
    <x v="2"/>
    <s v="VP-21760"/>
    <x v="778"/>
    <x v="1"/>
    <s v="United States"/>
    <s v="San Francisco"/>
    <x v="1"/>
    <n v="94109"/>
    <x v="1"/>
    <s v="OFF-LA-10001934"/>
    <x v="1"/>
    <s v="Labels"/>
    <x v="568"/>
    <n v="58.48"/>
    <n v="8"/>
    <n v="0"/>
    <n v="27.485599999999998"/>
    <s v="Sep"/>
    <x v="30"/>
    <n v="0"/>
  </r>
  <r>
    <n v="6625"/>
    <s v="CA-2012-141250"/>
    <x v="1"/>
    <d v="2012-01-19T00:00:00"/>
    <d v="2012-01-23T00:00:00"/>
    <x v="1"/>
    <s v="PM-18940"/>
    <x v="400"/>
    <x v="0"/>
    <s v="United States"/>
    <s v="Texas City"/>
    <x v="5"/>
    <n v="77590"/>
    <x v="2"/>
    <s v="FUR-TA-10002855"/>
    <x v="0"/>
    <s v="Tables"/>
    <x v="1189"/>
    <n v="102.438"/>
    <n v="1"/>
    <n v="0.3"/>
    <n v="-13.170600000000007"/>
    <s v="Jan"/>
    <x v="26"/>
    <n v="1"/>
  </r>
  <r>
    <n v="6626"/>
    <s v="CA-2012-141250"/>
    <x v="1"/>
    <d v="2012-01-19T00:00:00"/>
    <d v="2012-01-23T00:00:00"/>
    <x v="1"/>
    <s v="PM-18940"/>
    <x v="400"/>
    <x v="0"/>
    <s v="United States"/>
    <s v="Texas City"/>
    <x v="5"/>
    <n v="77590"/>
    <x v="2"/>
    <s v="FUR-CH-10004875"/>
    <x v="0"/>
    <s v="Chairs"/>
    <x v="1436"/>
    <n v="199.304"/>
    <n v="4"/>
    <n v="0.3"/>
    <n v="-8.5416000000000025"/>
    <s v="Jan"/>
    <x v="26"/>
    <n v="0"/>
  </r>
  <r>
    <n v="6627"/>
    <s v="CA-2011-145541"/>
    <x v="2"/>
    <d v="2011-12-14T00:00:00"/>
    <d v="2011-12-21T00:00:00"/>
    <x v="1"/>
    <s v="TB-21400"/>
    <x v="483"/>
    <x v="0"/>
    <s v="United States"/>
    <s v="New York City"/>
    <x v="15"/>
    <n v="10024"/>
    <x v="3"/>
    <s v="TEC-MA-10001127"/>
    <x v="2"/>
    <s v="Machines"/>
    <x v="1610"/>
    <n v="6999.96"/>
    <n v="4"/>
    <n v="0"/>
    <n v="2239.9871999999996"/>
    <s v="Dec"/>
    <x v="20"/>
    <n v="1"/>
  </r>
  <r>
    <n v="6628"/>
    <s v="CA-2011-138513"/>
    <x v="2"/>
    <d v="2011-05-23T00:00:00"/>
    <d v="2011-05-27T00:00:00"/>
    <x v="1"/>
    <s v="EH-13990"/>
    <x v="552"/>
    <x v="0"/>
    <s v="United States"/>
    <s v="Bellevue"/>
    <x v="4"/>
    <n v="98006"/>
    <x v="1"/>
    <s v="OFF-PA-10003177"/>
    <x v="1"/>
    <s v="Paper"/>
    <x v="89"/>
    <n v="12.96"/>
    <n v="2"/>
    <n v="0"/>
    <n v="6.2208000000000006"/>
    <s v="May"/>
    <x v="8"/>
    <n v="1"/>
  </r>
  <r>
    <n v="6629"/>
    <s v="CA-2012-135489"/>
    <x v="1"/>
    <d v="2012-09-19T00:00:00"/>
    <d v="2012-09-22T00:00:00"/>
    <x v="0"/>
    <s v="GW-14605"/>
    <x v="543"/>
    <x v="0"/>
    <s v="United States"/>
    <s v="New York City"/>
    <x v="15"/>
    <n v="10024"/>
    <x v="3"/>
    <s v="TEC-PH-10000011"/>
    <x v="2"/>
    <s v="Phones"/>
    <x v="220"/>
    <n v="279.85999999999996"/>
    <n v="14"/>
    <n v="0"/>
    <n v="134.33279999999996"/>
    <s v="Sep"/>
    <x v="11"/>
    <n v="1"/>
  </r>
  <r>
    <n v="6630"/>
    <s v="CA-2012-125696"/>
    <x v="1"/>
    <d v="2012-10-02T00:00:00"/>
    <d v="2012-10-06T00:00:00"/>
    <x v="1"/>
    <s v="NP-18685"/>
    <x v="472"/>
    <x v="2"/>
    <s v="United States"/>
    <s v="Wilson"/>
    <x v="3"/>
    <n v="27893"/>
    <x v="0"/>
    <s v="OFF-BI-10001757"/>
    <x v="1"/>
    <s v="Binders"/>
    <x v="1158"/>
    <n v="7.3800000000000008"/>
    <n v="5"/>
    <n v="0.7"/>
    <n v="-5.4120000000000008"/>
    <s v="Oct"/>
    <x v="2"/>
    <n v="1"/>
  </r>
  <r>
    <n v="6631"/>
    <s v="CA-2013-105081"/>
    <x v="0"/>
    <d v="2013-12-26T00:00:00"/>
    <d v="2013-12-31T00:00:00"/>
    <x v="1"/>
    <s v="JE-15715"/>
    <x v="555"/>
    <x v="0"/>
    <s v="United States"/>
    <s v="Seattle"/>
    <x v="4"/>
    <n v="98115"/>
    <x v="1"/>
    <s v="FUR-CH-10000847"/>
    <x v="0"/>
    <s v="Chairs"/>
    <x v="986"/>
    <n v="698.35200000000009"/>
    <n v="3"/>
    <n v="0.2"/>
    <n v="52.376399999999961"/>
    <s v="Dec"/>
    <x v="5"/>
    <n v="1"/>
  </r>
  <r>
    <n v="6632"/>
    <s v="CA-2013-105081"/>
    <x v="0"/>
    <d v="2013-12-26T00:00:00"/>
    <d v="2013-12-31T00:00:00"/>
    <x v="1"/>
    <s v="JE-15715"/>
    <x v="555"/>
    <x v="0"/>
    <s v="United States"/>
    <s v="Seattle"/>
    <x v="4"/>
    <n v="98115"/>
    <x v="1"/>
    <s v="FUR-TA-10001307"/>
    <x v="0"/>
    <s v="Tables"/>
    <x v="1090"/>
    <n v="1747.25"/>
    <n v="5"/>
    <n v="0"/>
    <n v="629.01"/>
    <s v="Dec"/>
    <x v="5"/>
    <n v="0"/>
  </r>
  <r>
    <n v="6633"/>
    <s v="US-2013-146857"/>
    <x v="0"/>
    <d v="2013-05-07T00:00:00"/>
    <d v="2013-05-09T00:00:00"/>
    <x v="0"/>
    <s v="BE-11455"/>
    <x v="534"/>
    <x v="2"/>
    <s v="United States"/>
    <s v="Springfield"/>
    <x v="25"/>
    <n v="65807"/>
    <x v="2"/>
    <s v="OFF-AP-10001205"/>
    <x v="1"/>
    <s v="Appliances"/>
    <x v="1285"/>
    <n v="54.48"/>
    <n v="1"/>
    <n v="0"/>
    <n v="15.254400000000004"/>
    <s v="May"/>
    <x v="35"/>
    <n v="1"/>
  </r>
  <r>
    <n v="6634"/>
    <s v="CA-2013-166275"/>
    <x v="0"/>
    <d v="2013-10-25T00:00:00"/>
    <d v="2013-10-25T00:00:00"/>
    <x v="3"/>
    <s v="SS-20590"/>
    <x v="196"/>
    <x v="0"/>
    <s v="United States"/>
    <s v="San Francisco"/>
    <x v="1"/>
    <n v="94109"/>
    <x v="1"/>
    <s v="TEC-AC-10001838"/>
    <x v="2"/>
    <s v="Accessories"/>
    <x v="645"/>
    <n v="199.99"/>
    <n v="1"/>
    <n v="0"/>
    <n v="85.995700000000014"/>
    <s v="Oct"/>
    <x v="32"/>
    <n v="1"/>
  </r>
  <r>
    <n v="6635"/>
    <s v="CA-2014-144498"/>
    <x v="3"/>
    <d v="2014-05-07T00:00:00"/>
    <d v="2014-05-07T00:00:00"/>
    <x v="3"/>
    <s v="MB-18085"/>
    <x v="469"/>
    <x v="0"/>
    <s v="United States"/>
    <s v="Charlotte"/>
    <x v="3"/>
    <n v="28205"/>
    <x v="0"/>
    <s v="OFF-BI-10003982"/>
    <x v="1"/>
    <s v="Binders"/>
    <x v="346"/>
    <n v="68.541000000000011"/>
    <n v="11"/>
    <n v="0.7"/>
    <n v="-52.548099999999991"/>
    <s v="May"/>
    <x v="24"/>
    <n v="1"/>
  </r>
  <r>
    <n v="6636"/>
    <s v="CA-2014-144498"/>
    <x v="3"/>
    <d v="2014-05-07T00:00:00"/>
    <d v="2014-05-07T00:00:00"/>
    <x v="3"/>
    <s v="MB-18085"/>
    <x v="469"/>
    <x v="0"/>
    <s v="United States"/>
    <s v="Charlotte"/>
    <x v="3"/>
    <n v="28205"/>
    <x v="0"/>
    <s v="TEC-PH-10004977"/>
    <x v="2"/>
    <s v="Phones"/>
    <x v="34"/>
    <n v="627.16800000000012"/>
    <n v="4"/>
    <n v="0.2"/>
    <n v="70.55639999999994"/>
    <s v="May"/>
    <x v="24"/>
    <n v="0"/>
  </r>
  <r>
    <n v="6637"/>
    <s v="CA-2014-144498"/>
    <x v="3"/>
    <d v="2014-05-07T00:00:00"/>
    <d v="2014-05-07T00:00:00"/>
    <x v="3"/>
    <s v="MB-18085"/>
    <x v="469"/>
    <x v="0"/>
    <s v="United States"/>
    <s v="Charlotte"/>
    <x v="3"/>
    <n v="28205"/>
    <x v="0"/>
    <s v="OFF-LA-10003510"/>
    <x v="1"/>
    <s v="Labels"/>
    <x v="575"/>
    <n v="122.12000000000002"/>
    <n v="5"/>
    <n v="0.2"/>
    <n v="39.689000000000007"/>
    <s v="May"/>
    <x v="24"/>
    <n v="0"/>
  </r>
  <r>
    <n v="6638"/>
    <s v="CA-2014-103352"/>
    <x v="3"/>
    <d v="2014-11-28T00:00:00"/>
    <d v="2014-12-01T00:00:00"/>
    <x v="0"/>
    <s v="RP-19390"/>
    <x v="261"/>
    <x v="0"/>
    <s v="United States"/>
    <s v="New York City"/>
    <x v="15"/>
    <n v="10011"/>
    <x v="3"/>
    <s v="OFF-AR-10001573"/>
    <x v="1"/>
    <s v="Art"/>
    <x v="368"/>
    <n v="6.99"/>
    <n v="3"/>
    <n v="0"/>
    <n v="2.027099999999999"/>
    <s v="Nov"/>
    <x v="23"/>
    <n v="1"/>
  </r>
  <r>
    <n v="6639"/>
    <s v="CA-2014-103352"/>
    <x v="3"/>
    <d v="2014-11-28T00:00:00"/>
    <d v="2014-12-01T00:00:00"/>
    <x v="0"/>
    <s v="RP-19390"/>
    <x v="261"/>
    <x v="0"/>
    <s v="United States"/>
    <s v="New York City"/>
    <x v="15"/>
    <n v="10011"/>
    <x v="3"/>
    <s v="OFF-BI-10001196"/>
    <x v="1"/>
    <s v="Binders"/>
    <x v="1381"/>
    <n v="107.42400000000001"/>
    <n v="6"/>
    <n v="0.2"/>
    <n v="36.255599999999994"/>
    <s v="Nov"/>
    <x v="23"/>
    <n v="0"/>
  </r>
  <r>
    <n v="6640"/>
    <s v="CA-2011-108609"/>
    <x v="2"/>
    <d v="2011-10-31T00:00:00"/>
    <d v="2011-11-02T00:00:00"/>
    <x v="0"/>
    <s v="AJ-10780"/>
    <x v="321"/>
    <x v="1"/>
    <s v="United States"/>
    <s v="Lorain"/>
    <x v="24"/>
    <n v="44052"/>
    <x v="3"/>
    <s v="FUR-TA-10003954"/>
    <x v="0"/>
    <s v="Tables"/>
    <x v="1208"/>
    <n v="1421.664"/>
    <n v="8"/>
    <n v="0.4"/>
    <n v="-734.52639999999997"/>
    <s v="Oct"/>
    <x v="18"/>
    <n v="1"/>
  </r>
  <r>
    <n v="6641"/>
    <s v="CA-2014-128328"/>
    <x v="3"/>
    <d v="2014-08-06T00:00:00"/>
    <d v="2014-08-10T00:00:00"/>
    <x v="1"/>
    <s v="PO-18865"/>
    <x v="22"/>
    <x v="0"/>
    <s v="United States"/>
    <s v="Indianapolis"/>
    <x v="14"/>
    <n v="46203"/>
    <x v="2"/>
    <s v="OFF-BI-10001989"/>
    <x v="1"/>
    <s v="Binders"/>
    <x v="537"/>
    <n v="125.88"/>
    <n v="6"/>
    <n v="0"/>
    <n v="60.422399999999996"/>
    <s v="Aug"/>
    <x v="43"/>
    <n v="1"/>
  </r>
  <r>
    <n v="6642"/>
    <s v="CA-2014-128328"/>
    <x v="3"/>
    <d v="2014-08-06T00:00:00"/>
    <d v="2014-08-10T00:00:00"/>
    <x v="1"/>
    <s v="PO-18865"/>
    <x v="22"/>
    <x v="0"/>
    <s v="United States"/>
    <s v="Indianapolis"/>
    <x v="14"/>
    <n v="46203"/>
    <x v="2"/>
    <s v="TEC-AC-10001714"/>
    <x v="2"/>
    <s v="Accessories"/>
    <x v="678"/>
    <n v="79.78"/>
    <n v="2"/>
    <n v="0"/>
    <n v="29.518599999999999"/>
    <s v="Aug"/>
    <x v="43"/>
    <n v="0"/>
  </r>
  <r>
    <n v="6643"/>
    <s v="CA-2014-128328"/>
    <x v="3"/>
    <d v="2014-08-06T00:00:00"/>
    <d v="2014-08-10T00:00:00"/>
    <x v="1"/>
    <s v="PO-18865"/>
    <x v="22"/>
    <x v="0"/>
    <s v="United States"/>
    <s v="Indianapolis"/>
    <x v="14"/>
    <n v="46203"/>
    <x v="2"/>
    <s v="OFF-LA-10003498"/>
    <x v="1"/>
    <s v="Labels"/>
    <x v="1740"/>
    <n v="133.20000000000002"/>
    <n v="9"/>
    <n v="0"/>
    <n v="66.600000000000009"/>
    <s v="Aug"/>
    <x v="43"/>
    <n v="0"/>
  </r>
  <r>
    <n v="6644"/>
    <s v="US-2012-156496"/>
    <x v="1"/>
    <d v="2012-08-10T00:00:00"/>
    <d v="2012-08-16T00:00:00"/>
    <x v="1"/>
    <s v="WB-21850"/>
    <x v="576"/>
    <x v="0"/>
    <s v="United States"/>
    <s v="Redmond"/>
    <x v="21"/>
    <n v="97756"/>
    <x v="1"/>
    <s v="TEC-PH-10000576"/>
    <x v="2"/>
    <s v="Phones"/>
    <x v="807"/>
    <n v="438.36800000000005"/>
    <n v="4"/>
    <n v="0.2"/>
    <n v="38.357200000000006"/>
    <s v="Aug"/>
    <x v="37"/>
    <n v="1"/>
  </r>
  <r>
    <n v="6645"/>
    <s v="US-2012-156496"/>
    <x v="1"/>
    <d v="2012-08-10T00:00:00"/>
    <d v="2012-08-16T00:00:00"/>
    <x v="1"/>
    <s v="WB-21850"/>
    <x v="576"/>
    <x v="0"/>
    <s v="United States"/>
    <s v="Redmond"/>
    <x v="21"/>
    <n v="97756"/>
    <x v="1"/>
    <s v="TEC-PH-10004188"/>
    <x v="2"/>
    <s v="Phones"/>
    <x v="763"/>
    <n v="139.94400000000002"/>
    <n v="7"/>
    <n v="0.2"/>
    <n v="-31.487400000000001"/>
    <s v="Aug"/>
    <x v="37"/>
    <n v="0"/>
  </r>
  <r>
    <n v="6646"/>
    <s v="US-2012-156496"/>
    <x v="1"/>
    <d v="2012-08-10T00:00:00"/>
    <d v="2012-08-16T00:00:00"/>
    <x v="1"/>
    <s v="WB-21850"/>
    <x v="576"/>
    <x v="0"/>
    <s v="United States"/>
    <s v="Redmond"/>
    <x v="21"/>
    <n v="97756"/>
    <x v="1"/>
    <s v="OFF-AP-10001469"/>
    <x v="1"/>
    <s v="Appliances"/>
    <x v="581"/>
    <n v="133.47200000000001"/>
    <n v="4"/>
    <n v="0.2"/>
    <n v="15.015599999999985"/>
    <s v="Aug"/>
    <x v="37"/>
    <n v="0"/>
  </r>
  <r>
    <n v="6647"/>
    <s v="US-2013-127334"/>
    <x v="0"/>
    <d v="2013-12-16T00:00:00"/>
    <d v="2013-12-22T00:00:00"/>
    <x v="1"/>
    <s v="MP-18175"/>
    <x v="486"/>
    <x v="2"/>
    <s v="United States"/>
    <s v="Springfield"/>
    <x v="21"/>
    <n v="97477"/>
    <x v="1"/>
    <s v="FUR-TA-10003473"/>
    <x v="0"/>
    <s v="Tables"/>
    <x v="214"/>
    <n v="564.19499999999994"/>
    <n v="3"/>
    <n v="0.5"/>
    <n v="-304.66529999999989"/>
    <s v="Dec"/>
    <x v="5"/>
    <n v="1"/>
  </r>
  <r>
    <n v="6648"/>
    <s v="US-2013-127334"/>
    <x v="0"/>
    <d v="2013-12-16T00:00:00"/>
    <d v="2013-12-22T00:00:00"/>
    <x v="1"/>
    <s v="MP-18175"/>
    <x v="486"/>
    <x v="2"/>
    <s v="United States"/>
    <s v="Springfield"/>
    <x v="21"/>
    <n v="97477"/>
    <x v="1"/>
    <s v="OFF-AP-10001205"/>
    <x v="1"/>
    <s v="Appliances"/>
    <x v="1285"/>
    <n v="87.168000000000006"/>
    <n v="2"/>
    <n v="0.2"/>
    <n v="8.7168000000000063"/>
    <s v="Dec"/>
    <x v="5"/>
    <n v="0"/>
  </r>
  <r>
    <n v="6649"/>
    <s v="US-2014-124779"/>
    <x v="3"/>
    <d v="2014-09-09T00:00:00"/>
    <d v="2014-09-12T00:00:00"/>
    <x v="2"/>
    <s v="BF-11020"/>
    <x v="292"/>
    <x v="1"/>
    <s v="United States"/>
    <s v="Arlington"/>
    <x v="5"/>
    <n v="76017"/>
    <x v="2"/>
    <s v="OFF-BI-10002429"/>
    <x v="1"/>
    <s v="Binders"/>
    <x v="467"/>
    <n v="42.615999999999993"/>
    <n v="7"/>
    <n v="0.8"/>
    <n v="-68.185600000000022"/>
    <s v="Sep"/>
    <x v="15"/>
    <n v="1"/>
  </r>
  <r>
    <n v="6650"/>
    <s v="US-2014-124779"/>
    <x v="3"/>
    <d v="2014-09-09T00:00:00"/>
    <d v="2014-09-12T00:00:00"/>
    <x v="2"/>
    <s v="BF-11020"/>
    <x v="292"/>
    <x v="1"/>
    <s v="United States"/>
    <s v="Arlington"/>
    <x v="5"/>
    <n v="76017"/>
    <x v="2"/>
    <s v="TEC-CO-10001943"/>
    <x v="2"/>
    <s v="Copiers"/>
    <x v="1666"/>
    <n v="319.98400000000004"/>
    <n v="2"/>
    <n v="0.2"/>
    <n v="107.99459999999999"/>
    <s v="Sep"/>
    <x v="15"/>
    <n v="0"/>
  </r>
  <r>
    <n v="6651"/>
    <s v="US-2014-124779"/>
    <x v="3"/>
    <d v="2014-09-09T00:00:00"/>
    <d v="2014-09-12T00:00:00"/>
    <x v="2"/>
    <s v="BF-11020"/>
    <x v="292"/>
    <x v="1"/>
    <s v="United States"/>
    <s v="Arlington"/>
    <x v="5"/>
    <n v="76017"/>
    <x v="2"/>
    <s v="OFF-FA-10004854"/>
    <x v="1"/>
    <s v="Fasteners"/>
    <x v="268"/>
    <n v="45.92"/>
    <n v="5"/>
    <n v="0.2"/>
    <n v="15.498000000000001"/>
    <s v="Sep"/>
    <x v="15"/>
    <n v="0"/>
  </r>
  <r>
    <n v="6652"/>
    <s v="US-2014-124779"/>
    <x v="3"/>
    <d v="2014-09-09T00:00:00"/>
    <d v="2014-09-12T00:00:00"/>
    <x v="2"/>
    <s v="BF-11020"/>
    <x v="292"/>
    <x v="1"/>
    <s v="United States"/>
    <s v="Arlington"/>
    <x v="5"/>
    <n v="76017"/>
    <x v="2"/>
    <s v="FUR-FU-10001095"/>
    <x v="0"/>
    <s v="Furnishings"/>
    <x v="741"/>
    <n v="21.184000000000001"/>
    <n v="2"/>
    <n v="0.6"/>
    <n v="-11.651199999999999"/>
    <s v="Sep"/>
    <x v="15"/>
    <n v="0"/>
  </r>
  <r>
    <n v="6653"/>
    <s v="US-2014-124779"/>
    <x v="3"/>
    <d v="2014-09-09T00:00:00"/>
    <d v="2014-09-12T00:00:00"/>
    <x v="2"/>
    <s v="BF-11020"/>
    <x v="292"/>
    <x v="1"/>
    <s v="United States"/>
    <s v="Arlington"/>
    <x v="5"/>
    <n v="76017"/>
    <x v="2"/>
    <s v="OFF-PA-10000061"/>
    <x v="1"/>
    <s v="Paper"/>
    <x v="179"/>
    <n v="20.736000000000004"/>
    <n v="4"/>
    <n v="0.2"/>
    <n v="7.2576000000000001"/>
    <s v="Sep"/>
    <x v="15"/>
    <n v="0"/>
  </r>
  <r>
    <n v="6654"/>
    <s v="US-2014-124779"/>
    <x v="3"/>
    <d v="2014-09-09T00:00:00"/>
    <d v="2014-09-12T00:00:00"/>
    <x v="2"/>
    <s v="BF-11020"/>
    <x v="292"/>
    <x v="1"/>
    <s v="United States"/>
    <s v="Arlington"/>
    <x v="5"/>
    <n v="76017"/>
    <x v="2"/>
    <s v="FUR-CH-10003535"/>
    <x v="0"/>
    <s v="Chairs"/>
    <x v="1513"/>
    <n v="213.42999999999995"/>
    <n v="5"/>
    <n v="0.3"/>
    <n v="-39.636999999999993"/>
    <s v="Sep"/>
    <x v="15"/>
    <n v="0"/>
  </r>
  <r>
    <n v="6655"/>
    <s v="CA-2014-135937"/>
    <x v="3"/>
    <d v="2014-02-21T00:00:00"/>
    <d v="2014-02-28T00:00:00"/>
    <x v="1"/>
    <s v="KM-16375"/>
    <x v="454"/>
    <x v="2"/>
    <s v="United States"/>
    <s v="Gilbert"/>
    <x v="16"/>
    <n v="85234"/>
    <x v="1"/>
    <s v="TEC-PH-10004447"/>
    <x v="2"/>
    <s v="Phones"/>
    <x v="857"/>
    <n v="333.57600000000002"/>
    <n v="3"/>
    <n v="0.2"/>
    <n v="25.018199999999993"/>
    <s v="Feb"/>
    <x v="31"/>
    <n v="1"/>
  </r>
  <r>
    <n v="6656"/>
    <s v="CA-2014-135937"/>
    <x v="3"/>
    <d v="2014-02-21T00:00:00"/>
    <d v="2014-02-28T00:00:00"/>
    <x v="1"/>
    <s v="KM-16375"/>
    <x v="454"/>
    <x v="2"/>
    <s v="United States"/>
    <s v="Gilbert"/>
    <x v="16"/>
    <n v="85234"/>
    <x v="1"/>
    <s v="TEC-AC-10001114"/>
    <x v="2"/>
    <s v="Accessories"/>
    <x v="1202"/>
    <n v="31.992000000000004"/>
    <n v="1"/>
    <n v="0.2"/>
    <n v="4.7987999999999964"/>
    <s v="Feb"/>
    <x v="31"/>
    <n v="0"/>
  </r>
  <r>
    <n v="6657"/>
    <s v="CA-2014-135937"/>
    <x v="3"/>
    <d v="2014-02-21T00:00:00"/>
    <d v="2014-02-28T00:00:00"/>
    <x v="1"/>
    <s v="KM-16375"/>
    <x v="454"/>
    <x v="2"/>
    <s v="United States"/>
    <s v="Gilbert"/>
    <x v="16"/>
    <n v="85234"/>
    <x v="1"/>
    <s v="OFF-ST-10000563"/>
    <x v="1"/>
    <s v="Storage"/>
    <x v="894"/>
    <n v="51.168000000000006"/>
    <n v="2"/>
    <n v="0.2"/>
    <n v="-6.3960000000000008"/>
    <s v="Feb"/>
    <x v="31"/>
    <n v="0"/>
  </r>
  <r>
    <n v="6658"/>
    <s v="CA-2014-135937"/>
    <x v="3"/>
    <d v="2014-02-21T00:00:00"/>
    <d v="2014-02-28T00:00:00"/>
    <x v="1"/>
    <s v="KM-16375"/>
    <x v="454"/>
    <x v="2"/>
    <s v="United States"/>
    <s v="Gilbert"/>
    <x v="16"/>
    <n v="85234"/>
    <x v="1"/>
    <s v="OFF-EN-10004846"/>
    <x v="1"/>
    <s v="Envelopes"/>
    <x v="1488"/>
    <n v="10.64"/>
    <n v="5"/>
    <n v="0.2"/>
    <n v="3.8570000000000002"/>
    <s v="Feb"/>
    <x v="31"/>
    <n v="0"/>
  </r>
  <r>
    <n v="6659"/>
    <s v="CA-2014-135937"/>
    <x v="3"/>
    <d v="2014-02-21T00:00:00"/>
    <d v="2014-02-28T00:00:00"/>
    <x v="1"/>
    <s v="KM-16375"/>
    <x v="454"/>
    <x v="2"/>
    <s v="United States"/>
    <s v="Gilbert"/>
    <x v="16"/>
    <n v="85234"/>
    <x v="1"/>
    <s v="FUR-FU-10002253"/>
    <x v="0"/>
    <s v="Furnishings"/>
    <x v="587"/>
    <n v="68.703999999999994"/>
    <n v="2"/>
    <n v="0.2"/>
    <n v="16.317200000000003"/>
    <s v="Feb"/>
    <x v="31"/>
    <n v="0"/>
  </r>
  <r>
    <n v="6660"/>
    <s v="CA-2014-135937"/>
    <x v="3"/>
    <d v="2014-02-21T00:00:00"/>
    <d v="2014-02-28T00:00:00"/>
    <x v="1"/>
    <s v="KM-16375"/>
    <x v="454"/>
    <x v="2"/>
    <s v="United States"/>
    <s v="Gilbert"/>
    <x v="16"/>
    <n v="85234"/>
    <x v="1"/>
    <s v="FUR-TA-10001039"/>
    <x v="0"/>
    <s v="Tables"/>
    <x v="824"/>
    <n v="386.91"/>
    <n v="9"/>
    <n v="0.5"/>
    <n v="-185.71679999999998"/>
    <s v="Feb"/>
    <x v="31"/>
    <n v="0"/>
  </r>
  <r>
    <n v="6661"/>
    <s v="CA-2012-129322"/>
    <x v="1"/>
    <d v="2012-08-08T00:00:00"/>
    <d v="2012-08-10T00:00:00"/>
    <x v="0"/>
    <s v="DB-13405"/>
    <x v="591"/>
    <x v="0"/>
    <s v="United States"/>
    <s v="Lawrence"/>
    <x v="31"/>
    <n v="1841"/>
    <x v="3"/>
    <s v="OFF-AR-10004587"/>
    <x v="1"/>
    <s v="Art"/>
    <x v="1624"/>
    <n v="39.659999999999997"/>
    <n v="2"/>
    <n v="0"/>
    <n v="11.897999999999996"/>
    <s v="Aug"/>
    <x v="37"/>
    <n v="1"/>
  </r>
  <r>
    <n v="6662"/>
    <s v="CA-2012-129322"/>
    <x v="1"/>
    <d v="2012-08-08T00:00:00"/>
    <d v="2012-08-10T00:00:00"/>
    <x v="0"/>
    <s v="DB-13405"/>
    <x v="591"/>
    <x v="0"/>
    <s v="United States"/>
    <s v="Lawrence"/>
    <x v="31"/>
    <n v="1841"/>
    <x v="3"/>
    <s v="OFF-AP-10004336"/>
    <x v="1"/>
    <s v="Appliances"/>
    <x v="1031"/>
    <n v="113.92"/>
    <n v="2"/>
    <n v="0"/>
    <n v="33.036799999999985"/>
    <s v="Aug"/>
    <x v="37"/>
    <n v="0"/>
  </r>
  <r>
    <n v="6663"/>
    <s v="CA-2012-129322"/>
    <x v="1"/>
    <d v="2012-08-08T00:00:00"/>
    <d v="2012-08-10T00:00:00"/>
    <x v="0"/>
    <s v="DB-13405"/>
    <x v="591"/>
    <x v="0"/>
    <s v="United States"/>
    <s v="Lawrence"/>
    <x v="31"/>
    <n v="1841"/>
    <x v="3"/>
    <s v="OFF-BI-10001718"/>
    <x v="1"/>
    <s v="Binders"/>
    <x v="1216"/>
    <n v="447.85999999999996"/>
    <n v="7"/>
    <n v="0"/>
    <n v="210.49419999999998"/>
    <s v="Aug"/>
    <x v="37"/>
    <n v="0"/>
  </r>
  <r>
    <n v="6664"/>
    <s v="CA-2014-162173"/>
    <x v="3"/>
    <d v="2014-10-27T00:00:00"/>
    <d v="2014-11-02T00:00:00"/>
    <x v="1"/>
    <s v="OT-18730"/>
    <x v="220"/>
    <x v="0"/>
    <s v="United States"/>
    <s v="Virginia Beach"/>
    <x v="17"/>
    <n v="23464"/>
    <x v="0"/>
    <s v="FUR-TA-10001520"/>
    <x v="0"/>
    <s v="Tables"/>
    <x v="711"/>
    <n v="356.85"/>
    <n v="5"/>
    <n v="0"/>
    <n v="60.664499999999961"/>
    <s v="Oct"/>
    <x v="13"/>
    <n v="1"/>
  </r>
  <r>
    <n v="6665"/>
    <s v="CA-2014-162173"/>
    <x v="3"/>
    <d v="2014-10-27T00:00:00"/>
    <d v="2014-11-02T00:00:00"/>
    <x v="1"/>
    <s v="OT-18730"/>
    <x v="220"/>
    <x v="0"/>
    <s v="United States"/>
    <s v="Virginia Beach"/>
    <x v="17"/>
    <n v="23464"/>
    <x v="0"/>
    <s v="OFF-EN-10002831"/>
    <x v="1"/>
    <s v="Envelopes"/>
    <x v="828"/>
    <n v="251.57999999999998"/>
    <n v="7"/>
    <n v="0"/>
    <n v="113.21099999999998"/>
    <s v="Oct"/>
    <x v="13"/>
    <n v="0"/>
  </r>
  <r>
    <n v="6666"/>
    <s v="CA-2013-115483"/>
    <x v="0"/>
    <d v="2013-07-15T00:00:00"/>
    <d v="2013-07-19T00:00:00"/>
    <x v="0"/>
    <s v="JS-15880"/>
    <x v="365"/>
    <x v="0"/>
    <s v="United States"/>
    <s v="Irving"/>
    <x v="5"/>
    <n v="75061"/>
    <x v="2"/>
    <s v="OFF-PA-10001497"/>
    <x v="1"/>
    <s v="Paper"/>
    <x v="1746"/>
    <n v="219.84000000000003"/>
    <n v="5"/>
    <n v="0.2"/>
    <n v="79.691999999999979"/>
    <s v="Jul"/>
    <x v="16"/>
    <n v="1"/>
  </r>
  <r>
    <n v="6667"/>
    <s v="CA-2014-122175"/>
    <x v="3"/>
    <d v="2014-05-13T00:00:00"/>
    <d v="2014-05-15T00:00:00"/>
    <x v="0"/>
    <s v="CA-12775"/>
    <x v="222"/>
    <x v="0"/>
    <s v="United States"/>
    <s v="Vineland"/>
    <x v="30"/>
    <n v="8360"/>
    <x v="3"/>
    <s v="FUR-FU-10000719"/>
    <x v="0"/>
    <s v="Furnishings"/>
    <x v="1664"/>
    <n v="42.85"/>
    <n v="5"/>
    <n v="0"/>
    <n v="15.426000000000002"/>
    <s v="May"/>
    <x v="24"/>
    <n v="1"/>
  </r>
  <r>
    <n v="6668"/>
    <s v="CA-2014-122175"/>
    <x v="3"/>
    <d v="2014-05-13T00:00:00"/>
    <d v="2014-05-15T00:00:00"/>
    <x v="0"/>
    <s v="CA-12775"/>
    <x v="222"/>
    <x v="0"/>
    <s v="United States"/>
    <s v="Vineland"/>
    <x v="30"/>
    <n v="8360"/>
    <x v="3"/>
    <s v="OFF-LA-10002271"/>
    <x v="1"/>
    <s v="Labels"/>
    <x v="635"/>
    <n v="6.16"/>
    <n v="2"/>
    <n v="0"/>
    <n v="2.9567999999999999"/>
    <s v="May"/>
    <x v="24"/>
    <n v="0"/>
  </r>
  <r>
    <n v="6669"/>
    <s v="CA-2014-122175"/>
    <x v="3"/>
    <d v="2014-05-13T00:00:00"/>
    <d v="2014-05-15T00:00:00"/>
    <x v="0"/>
    <s v="CA-12775"/>
    <x v="222"/>
    <x v="0"/>
    <s v="United States"/>
    <s v="Vineland"/>
    <x v="30"/>
    <n v="8360"/>
    <x v="3"/>
    <s v="OFF-SU-10004661"/>
    <x v="1"/>
    <s v="Supplies"/>
    <x v="1748"/>
    <n v="17"/>
    <n v="2"/>
    <n v="0"/>
    <n v="4.42"/>
    <s v="May"/>
    <x v="24"/>
    <n v="0"/>
  </r>
  <r>
    <n v="6670"/>
    <s v="CA-2014-122175"/>
    <x v="3"/>
    <d v="2014-05-13T00:00:00"/>
    <d v="2014-05-15T00:00:00"/>
    <x v="0"/>
    <s v="CA-12775"/>
    <x v="222"/>
    <x v="0"/>
    <s v="United States"/>
    <s v="Vineland"/>
    <x v="30"/>
    <n v="8360"/>
    <x v="3"/>
    <s v="TEC-AC-10004859"/>
    <x v="2"/>
    <s v="Accessories"/>
    <x v="1545"/>
    <n v="87.4"/>
    <n v="5"/>
    <n v="0"/>
    <n v="34.960000000000008"/>
    <s v="May"/>
    <x v="24"/>
    <n v="0"/>
  </r>
  <r>
    <n v="6671"/>
    <s v="CA-2014-161088"/>
    <x v="3"/>
    <d v="2014-05-26T00:00:00"/>
    <d v="2014-05-30T00:00:00"/>
    <x v="1"/>
    <s v="MH-18115"/>
    <x v="414"/>
    <x v="2"/>
    <s v="United States"/>
    <s v="Columbus"/>
    <x v="32"/>
    <n v="31907"/>
    <x v="0"/>
    <s v="OFF-BI-10002824"/>
    <x v="1"/>
    <s v="Binders"/>
    <x v="523"/>
    <n v="29.84"/>
    <n v="2"/>
    <n v="0"/>
    <n v="13.427999999999997"/>
    <s v="May"/>
    <x v="24"/>
    <n v="1"/>
  </r>
  <r>
    <n v="6672"/>
    <s v="CA-2011-154837"/>
    <x v="2"/>
    <d v="2011-08-23T00:00:00"/>
    <d v="2011-08-27T00:00:00"/>
    <x v="0"/>
    <s v="RB-19645"/>
    <x v="516"/>
    <x v="1"/>
    <s v="United States"/>
    <s v="Los Angeles"/>
    <x v="1"/>
    <n v="90032"/>
    <x v="1"/>
    <s v="OFF-BI-10001575"/>
    <x v="1"/>
    <s v="Binders"/>
    <x v="577"/>
    <n v="49.568000000000005"/>
    <n v="2"/>
    <n v="0.2"/>
    <n v="17.348799999999997"/>
    <s v="Aug"/>
    <x v="9"/>
    <n v="1"/>
  </r>
  <r>
    <n v="6673"/>
    <s v="CA-2012-153794"/>
    <x v="1"/>
    <d v="2012-09-11T00:00:00"/>
    <d v="2012-09-16T00:00:00"/>
    <x v="1"/>
    <s v="SB-20290"/>
    <x v="115"/>
    <x v="1"/>
    <s v="United States"/>
    <s v="San Diego"/>
    <x v="1"/>
    <n v="92024"/>
    <x v="1"/>
    <s v="OFF-AR-10000380"/>
    <x v="1"/>
    <s v="Art"/>
    <x v="108"/>
    <n v="265.85999999999996"/>
    <n v="7"/>
    <n v="0"/>
    <n v="79.757999999999967"/>
    <s v="Sep"/>
    <x v="11"/>
    <n v="1"/>
  </r>
  <r>
    <n v="6674"/>
    <s v="CA-2012-135510"/>
    <x v="1"/>
    <d v="2012-09-05T00:00:00"/>
    <d v="2012-09-12T00:00:00"/>
    <x v="1"/>
    <s v="TW-21025"/>
    <x v="69"/>
    <x v="2"/>
    <s v="United States"/>
    <s v="Charlottesville"/>
    <x v="17"/>
    <n v="22901"/>
    <x v="0"/>
    <s v="FUR-FU-10000820"/>
    <x v="0"/>
    <s v="Furnishings"/>
    <x v="1774"/>
    <n v="67.959999999999994"/>
    <n v="4"/>
    <n v="0"/>
    <n v="12.232799999999997"/>
    <s v="Sep"/>
    <x v="11"/>
    <n v="1"/>
  </r>
  <r>
    <n v="6675"/>
    <s v="CA-2012-109337"/>
    <x v="1"/>
    <d v="2012-11-21T00:00:00"/>
    <d v="2012-11-23T00:00:00"/>
    <x v="0"/>
    <s v="DL-13330"/>
    <x v="658"/>
    <x v="0"/>
    <s v="United States"/>
    <s v="Lawrence"/>
    <x v="14"/>
    <n v="46226"/>
    <x v="2"/>
    <s v="OFF-AR-10003759"/>
    <x v="1"/>
    <s v="Art"/>
    <x v="838"/>
    <n v="10.92"/>
    <n v="6"/>
    <n v="0"/>
    <n v="4.9139999999999997"/>
    <s v="Nov"/>
    <x v="6"/>
    <n v="1"/>
  </r>
  <r>
    <n v="6676"/>
    <s v="CA-2012-109337"/>
    <x v="1"/>
    <d v="2012-11-21T00:00:00"/>
    <d v="2012-11-23T00:00:00"/>
    <x v="0"/>
    <s v="DL-13330"/>
    <x v="658"/>
    <x v="0"/>
    <s v="United States"/>
    <s v="Lawrence"/>
    <x v="14"/>
    <n v="46226"/>
    <x v="2"/>
    <s v="TEC-MA-10002930"/>
    <x v="2"/>
    <s v="Machines"/>
    <x v="1775"/>
    <n v="83.9"/>
    <n v="2"/>
    <n v="0"/>
    <n v="22.653000000000006"/>
    <s v="Nov"/>
    <x v="6"/>
    <n v="0"/>
  </r>
  <r>
    <n v="6677"/>
    <s v="CA-2012-109337"/>
    <x v="1"/>
    <d v="2012-11-21T00:00:00"/>
    <d v="2012-11-23T00:00:00"/>
    <x v="0"/>
    <s v="DL-13330"/>
    <x v="658"/>
    <x v="0"/>
    <s v="United States"/>
    <s v="Lawrence"/>
    <x v="14"/>
    <n v="46226"/>
    <x v="2"/>
    <s v="OFF-AP-10004052"/>
    <x v="1"/>
    <s v="Appliances"/>
    <x v="1662"/>
    <n v="19.75"/>
    <n v="5"/>
    <n v="0"/>
    <n v="5.1350000000000007"/>
    <s v="Nov"/>
    <x v="6"/>
    <n v="0"/>
  </r>
  <r>
    <n v="6678"/>
    <s v="CA-2012-109337"/>
    <x v="1"/>
    <d v="2012-11-21T00:00:00"/>
    <d v="2012-11-23T00:00:00"/>
    <x v="0"/>
    <s v="DL-13330"/>
    <x v="658"/>
    <x v="0"/>
    <s v="United States"/>
    <s v="Lawrence"/>
    <x v="14"/>
    <n v="46226"/>
    <x v="2"/>
    <s v="TEC-AC-10000990"/>
    <x v="2"/>
    <s v="Accessories"/>
    <x v="1522"/>
    <n v="393.54"/>
    <n v="3"/>
    <n v="0"/>
    <n v="165.28680000000003"/>
    <s v="Nov"/>
    <x v="6"/>
    <n v="0"/>
  </r>
  <r>
    <n v="6679"/>
    <s v="CA-2011-150329"/>
    <x v="2"/>
    <d v="2011-10-10T00:00:00"/>
    <d v="2011-10-14T00:00:00"/>
    <x v="1"/>
    <s v="SD-20485"/>
    <x v="174"/>
    <x v="2"/>
    <s v="United States"/>
    <s v="Phoenix"/>
    <x v="16"/>
    <n v="85023"/>
    <x v="1"/>
    <s v="FUR-FU-10003724"/>
    <x v="0"/>
    <s v="Furnishings"/>
    <x v="887"/>
    <n v="46.872"/>
    <n v="7"/>
    <n v="0.2"/>
    <n v="3.5153999999999979"/>
    <s v="Oct"/>
    <x v="18"/>
    <n v="1"/>
  </r>
  <r>
    <n v="6680"/>
    <s v="CA-2014-145037"/>
    <x v="3"/>
    <d v="2014-09-03T00:00:00"/>
    <d v="2014-09-08T00:00:00"/>
    <x v="0"/>
    <s v="TB-21055"/>
    <x v="26"/>
    <x v="0"/>
    <s v="United States"/>
    <s v="Meriden"/>
    <x v="29"/>
    <n v="6450"/>
    <x v="3"/>
    <s v="OFF-ST-10000918"/>
    <x v="1"/>
    <s v="Storage"/>
    <x v="372"/>
    <n v="10.9"/>
    <n v="1"/>
    <n v="0"/>
    <n v="2.8339999999999996"/>
    <s v="Sep"/>
    <x v="15"/>
    <n v="1"/>
  </r>
  <r>
    <n v="6681"/>
    <s v="CA-2014-145037"/>
    <x v="3"/>
    <d v="2014-09-03T00:00:00"/>
    <d v="2014-09-08T00:00:00"/>
    <x v="0"/>
    <s v="TB-21055"/>
    <x v="26"/>
    <x v="0"/>
    <s v="United States"/>
    <s v="Meriden"/>
    <x v="29"/>
    <n v="6450"/>
    <x v="3"/>
    <s v="OFF-PA-10000157"/>
    <x v="1"/>
    <s v="Paper"/>
    <x v="364"/>
    <n v="79.92"/>
    <n v="4"/>
    <n v="0"/>
    <n v="37.562399999999997"/>
    <s v="Sep"/>
    <x v="15"/>
    <n v="0"/>
  </r>
  <r>
    <n v="6682"/>
    <s v="CA-2014-145037"/>
    <x v="3"/>
    <d v="2014-09-03T00:00:00"/>
    <d v="2014-09-08T00:00:00"/>
    <x v="0"/>
    <s v="TB-21055"/>
    <x v="26"/>
    <x v="0"/>
    <s v="United States"/>
    <s v="Meriden"/>
    <x v="29"/>
    <n v="6450"/>
    <x v="3"/>
    <s v="OFF-PA-10002499"/>
    <x v="1"/>
    <s v="Paper"/>
    <x v="1601"/>
    <n v="146.82"/>
    <n v="3"/>
    <n v="0"/>
    <n v="73.41"/>
    <s v="Sep"/>
    <x v="15"/>
    <n v="0"/>
  </r>
  <r>
    <n v="6683"/>
    <s v="CA-2014-154466"/>
    <x v="3"/>
    <d v="2014-01-02T00:00:00"/>
    <d v="2014-01-03T00:00:00"/>
    <x v="2"/>
    <s v="DP-13390"/>
    <x v="503"/>
    <x v="2"/>
    <s v="United States"/>
    <s v="Franklin"/>
    <x v="6"/>
    <n v="53132"/>
    <x v="2"/>
    <s v="OFF-BI-10002012"/>
    <x v="1"/>
    <s v="Binders"/>
    <x v="742"/>
    <n v="3.6"/>
    <n v="2"/>
    <n v="0"/>
    <n v="1.728"/>
    <s v="Jan"/>
    <x v="44"/>
    <n v="1"/>
  </r>
  <r>
    <n v="6684"/>
    <s v="CA-2011-109134"/>
    <x v="2"/>
    <d v="2011-11-05T00:00:00"/>
    <d v="2011-11-10T00:00:00"/>
    <x v="1"/>
    <s v="DE-13255"/>
    <x v="368"/>
    <x v="2"/>
    <s v="United States"/>
    <s v="Los Angeles"/>
    <x v="1"/>
    <n v="90008"/>
    <x v="1"/>
    <s v="FUR-FU-10000320"/>
    <x v="0"/>
    <s v="Furnishings"/>
    <x v="1512"/>
    <n v="20.04"/>
    <n v="6"/>
    <n v="0"/>
    <n v="8.8176000000000023"/>
    <s v="Nov"/>
    <x v="7"/>
    <n v="1"/>
  </r>
  <r>
    <n v="6685"/>
    <s v="US-2012-129637"/>
    <x v="1"/>
    <d v="2012-12-17T00:00:00"/>
    <d v="2012-12-22T00:00:00"/>
    <x v="1"/>
    <s v="MC-18100"/>
    <x v="498"/>
    <x v="0"/>
    <s v="United States"/>
    <s v="Bloomington"/>
    <x v="10"/>
    <n v="61701"/>
    <x v="2"/>
    <s v="OFF-ST-10003716"/>
    <x v="1"/>
    <s v="Storage"/>
    <x v="889"/>
    <n v="180.01600000000002"/>
    <n v="1"/>
    <n v="0.2"/>
    <n v="-15.751400000000004"/>
    <s v="Dec"/>
    <x v="14"/>
    <n v="1"/>
  </r>
  <r>
    <n v="6686"/>
    <s v="US-2012-129637"/>
    <x v="1"/>
    <d v="2012-12-17T00:00:00"/>
    <d v="2012-12-22T00:00:00"/>
    <x v="1"/>
    <s v="MC-18100"/>
    <x v="498"/>
    <x v="0"/>
    <s v="United States"/>
    <s v="Bloomington"/>
    <x v="10"/>
    <n v="61701"/>
    <x v="2"/>
    <s v="FUR-FU-10000965"/>
    <x v="0"/>
    <s v="Furnishings"/>
    <x v="682"/>
    <n v="41.552"/>
    <n v="2"/>
    <n v="0.6"/>
    <n v="-19.737199999999994"/>
    <s v="Dec"/>
    <x v="14"/>
    <n v="0"/>
  </r>
  <r>
    <n v="6687"/>
    <s v="US-2012-129637"/>
    <x v="1"/>
    <d v="2012-12-17T00:00:00"/>
    <d v="2012-12-22T00:00:00"/>
    <x v="1"/>
    <s v="MC-18100"/>
    <x v="498"/>
    <x v="0"/>
    <s v="United States"/>
    <s v="Bloomington"/>
    <x v="10"/>
    <n v="61701"/>
    <x v="2"/>
    <s v="OFF-AR-10003829"/>
    <x v="1"/>
    <s v="Art"/>
    <x v="934"/>
    <n v="13.120000000000001"/>
    <n v="5"/>
    <n v="0.2"/>
    <n v="1.4759999999999982"/>
    <s v="Dec"/>
    <x v="14"/>
    <n v="0"/>
  </r>
  <r>
    <n v="6688"/>
    <s v="CA-2012-165162"/>
    <x v="1"/>
    <d v="2012-05-14T00:00:00"/>
    <d v="2012-05-21T00:00:00"/>
    <x v="1"/>
    <s v="HG-15025"/>
    <x v="643"/>
    <x v="0"/>
    <s v="United States"/>
    <s v="Los Angeles"/>
    <x v="1"/>
    <n v="90032"/>
    <x v="1"/>
    <s v="OFF-ST-10003470"/>
    <x v="1"/>
    <s v="Storage"/>
    <x v="1339"/>
    <n v="1117.92"/>
    <n v="4"/>
    <n v="0"/>
    <n v="55.895999999999958"/>
    <s v="May"/>
    <x v="33"/>
    <n v="1"/>
  </r>
  <r>
    <n v="6689"/>
    <s v="CA-2014-140494"/>
    <x v="3"/>
    <d v="2014-03-11T00:00:00"/>
    <d v="2014-03-16T00:00:00"/>
    <x v="0"/>
    <s v="CM-11815"/>
    <x v="698"/>
    <x v="1"/>
    <s v="United States"/>
    <s v="San Francisco"/>
    <x v="1"/>
    <n v="94109"/>
    <x v="1"/>
    <s v="TEC-AC-10004568"/>
    <x v="2"/>
    <s v="Accessories"/>
    <x v="1109"/>
    <n v="111.96"/>
    <n v="4"/>
    <n v="0"/>
    <n v="21.27239999999999"/>
    <s v="Mar"/>
    <x v="42"/>
    <n v="1"/>
  </r>
  <r>
    <n v="6690"/>
    <s v="CA-2014-104108"/>
    <x v="3"/>
    <d v="2014-12-03T00:00:00"/>
    <d v="2014-12-10T00:00:00"/>
    <x v="1"/>
    <s v="RP-19855"/>
    <x v="532"/>
    <x v="1"/>
    <s v="United States"/>
    <s v="Houston"/>
    <x v="5"/>
    <n v="77095"/>
    <x v="2"/>
    <s v="OFF-AR-10000817"/>
    <x v="1"/>
    <s v="Art"/>
    <x v="1255"/>
    <n v="12.160000000000002"/>
    <n v="5"/>
    <n v="0.2"/>
    <n v="2.1279999999999988"/>
    <s v="Dec"/>
    <x v="22"/>
    <n v="1"/>
  </r>
  <r>
    <n v="6691"/>
    <s v="US-2014-165869"/>
    <x v="3"/>
    <d v="2014-08-01T00:00:00"/>
    <d v="2014-08-06T00:00:00"/>
    <x v="1"/>
    <s v="LS-17200"/>
    <x v="624"/>
    <x v="1"/>
    <s v="United States"/>
    <s v="Milwaukee"/>
    <x v="6"/>
    <n v="53209"/>
    <x v="2"/>
    <s v="OFF-BI-10003460"/>
    <x v="1"/>
    <s v="Binders"/>
    <x v="234"/>
    <n v="17.52"/>
    <n v="4"/>
    <n v="0"/>
    <n v="8.4095999999999993"/>
    <s v="Aug"/>
    <x v="43"/>
    <n v="1"/>
  </r>
  <r>
    <n v="6692"/>
    <s v="US-2014-165869"/>
    <x v="3"/>
    <d v="2014-08-01T00:00:00"/>
    <d v="2014-08-06T00:00:00"/>
    <x v="1"/>
    <s v="LS-17200"/>
    <x v="624"/>
    <x v="1"/>
    <s v="United States"/>
    <s v="Milwaukee"/>
    <x v="6"/>
    <n v="53209"/>
    <x v="2"/>
    <s v="OFF-AP-10002472"/>
    <x v="1"/>
    <s v="Appliances"/>
    <x v="403"/>
    <n v="155.88"/>
    <n v="6"/>
    <n v="0"/>
    <n v="54.558"/>
    <s v="Aug"/>
    <x v="43"/>
    <n v="0"/>
  </r>
  <r>
    <n v="6693"/>
    <s v="CA-2014-160899"/>
    <x v="3"/>
    <d v="2014-08-12T00:00:00"/>
    <d v="2014-08-14T00:00:00"/>
    <x v="0"/>
    <s v="DR-12940"/>
    <x v="660"/>
    <x v="2"/>
    <s v="United States"/>
    <s v="Lake Charles"/>
    <x v="28"/>
    <n v="70601"/>
    <x v="0"/>
    <s v="OFF-BI-10000632"/>
    <x v="1"/>
    <s v="Binders"/>
    <x v="1288"/>
    <n v="477.51"/>
    <n v="11"/>
    <n v="0"/>
    <n v="219.65459999999999"/>
    <s v="Aug"/>
    <x v="43"/>
    <n v="1"/>
  </r>
  <r>
    <n v="6694"/>
    <s v="CA-2014-144225"/>
    <x v="3"/>
    <d v="2014-10-01T00:00:00"/>
    <d v="2014-10-03T00:00:00"/>
    <x v="0"/>
    <s v="CC-12475"/>
    <x v="693"/>
    <x v="0"/>
    <s v="United States"/>
    <s v="Baltimore"/>
    <x v="39"/>
    <n v="21215"/>
    <x v="3"/>
    <s v="OFF-PA-10000062"/>
    <x v="1"/>
    <s v="Paper"/>
    <x v="1375"/>
    <n v="164.88"/>
    <n v="3"/>
    <n v="0"/>
    <n v="80.791200000000003"/>
    <s v="Oct"/>
    <x v="13"/>
    <n v="1"/>
  </r>
  <r>
    <n v="6695"/>
    <s v="US-2013-163538"/>
    <x v="0"/>
    <d v="2013-08-27T00:00:00"/>
    <d v="2013-08-31T00:00:00"/>
    <x v="1"/>
    <s v="SS-20515"/>
    <x v="776"/>
    <x v="2"/>
    <s v="United States"/>
    <s v="Franklin"/>
    <x v="6"/>
    <n v="53132"/>
    <x v="2"/>
    <s v="TEC-AC-10002006"/>
    <x v="2"/>
    <s v="Accessories"/>
    <x v="1078"/>
    <n v="47.97"/>
    <n v="3"/>
    <n v="0"/>
    <n v="14.870699999999998"/>
    <s v="Aug"/>
    <x v="28"/>
    <n v="1"/>
  </r>
  <r>
    <n v="6696"/>
    <s v="US-2013-155103"/>
    <x v="0"/>
    <d v="2013-12-03T00:00:00"/>
    <d v="2013-12-08T00:00:00"/>
    <x v="1"/>
    <s v="JF-15190"/>
    <x v="440"/>
    <x v="0"/>
    <s v="United States"/>
    <s v="New York City"/>
    <x v="15"/>
    <n v="10024"/>
    <x v="3"/>
    <s v="OFF-BI-10004318"/>
    <x v="1"/>
    <s v="Binders"/>
    <x v="1574"/>
    <n v="415.17600000000004"/>
    <n v="3"/>
    <n v="0.2"/>
    <n v="134.93219999999999"/>
    <s v="Dec"/>
    <x v="5"/>
    <n v="1"/>
  </r>
  <r>
    <n v="6697"/>
    <s v="US-2013-155103"/>
    <x v="0"/>
    <d v="2013-12-03T00:00:00"/>
    <d v="2013-12-08T00:00:00"/>
    <x v="1"/>
    <s v="JF-15190"/>
    <x v="440"/>
    <x v="0"/>
    <s v="United States"/>
    <s v="New York City"/>
    <x v="15"/>
    <n v="10024"/>
    <x v="3"/>
    <s v="OFF-BI-10004236"/>
    <x v="1"/>
    <s v="Binders"/>
    <x v="891"/>
    <n v="35.231999999999999"/>
    <n v="3"/>
    <n v="0.2"/>
    <n v="11.450399999999998"/>
    <s v="Dec"/>
    <x v="5"/>
    <n v="0"/>
  </r>
  <r>
    <n v="6698"/>
    <s v="US-2013-155103"/>
    <x v="0"/>
    <d v="2013-12-03T00:00:00"/>
    <d v="2013-12-08T00:00:00"/>
    <x v="1"/>
    <s v="JF-15190"/>
    <x v="440"/>
    <x v="0"/>
    <s v="United States"/>
    <s v="New York City"/>
    <x v="15"/>
    <n v="10024"/>
    <x v="3"/>
    <s v="OFF-PA-10000062"/>
    <x v="1"/>
    <s v="Paper"/>
    <x v="1375"/>
    <n v="54.96"/>
    <n v="1"/>
    <n v="0"/>
    <n v="26.930399999999999"/>
    <s v="Dec"/>
    <x v="5"/>
    <n v="0"/>
  </r>
  <r>
    <n v="6699"/>
    <s v="CA-2014-145429"/>
    <x v="3"/>
    <d v="2014-07-22T00:00:00"/>
    <d v="2014-07-26T00:00:00"/>
    <x v="1"/>
    <s v="SW-20455"/>
    <x v="517"/>
    <x v="0"/>
    <s v="United States"/>
    <s v="San Diego"/>
    <x v="1"/>
    <n v="92024"/>
    <x v="1"/>
    <s v="OFF-PA-10003205"/>
    <x v="1"/>
    <s v="Paper"/>
    <x v="1776"/>
    <n v="16.34"/>
    <n v="2"/>
    <n v="0"/>
    <n v="7.6798000000000002"/>
    <s v="Jul"/>
    <x v="10"/>
    <n v="1"/>
  </r>
  <r>
    <n v="6700"/>
    <s v="CA-2014-145429"/>
    <x v="3"/>
    <d v="2014-07-22T00:00:00"/>
    <d v="2014-07-26T00:00:00"/>
    <x v="1"/>
    <s v="SW-20455"/>
    <x v="517"/>
    <x v="0"/>
    <s v="United States"/>
    <s v="San Diego"/>
    <x v="1"/>
    <n v="92024"/>
    <x v="1"/>
    <s v="FUR-CH-10000988"/>
    <x v="0"/>
    <s v="Chairs"/>
    <x v="1132"/>
    <n v="225.29600000000002"/>
    <n v="2"/>
    <n v="0.2"/>
    <n v="22.529599999999995"/>
    <s v="Jul"/>
    <x v="10"/>
    <n v="0"/>
  </r>
  <r>
    <n v="6701"/>
    <s v="CA-2014-145429"/>
    <x v="3"/>
    <d v="2014-07-22T00:00:00"/>
    <d v="2014-07-26T00:00:00"/>
    <x v="1"/>
    <s v="SW-20455"/>
    <x v="517"/>
    <x v="0"/>
    <s v="United States"/>
    <s v="San Diego"/>
    <x v="1"/>
    <n v="92024"/>
    <x v="1"/>
    <s v="OFF-BI-10001524"/>
    <x v="1"/>
    <s v="Binders"/>
    <x v="298"/>
    <n v="50.352000000000004"/>
    <n v="3"/>
    <n v="0.2"/>
    <n v="17.623199999999997"/>
    <s v="Jul"/>
    <x v="10"/>
    <n v="0"/>
  </r>
  <r>
    <n v="6702"/>
    <s v="CA-2012-153535"/>
    <x v="1"/>
    <d v="2012-05-20T00:00:00"/>
    <d v="2012-05-24T00:00:00"/>
    <x v="1"/>
    <s v="SG-20470"/>
    <x v="495"/>
    <x v="0"/>
    <s v="United States"/>
    <s v="Wilson"/>
    <x v="3"/>
    <n v="27893"/>
    <x v="0"/>
    <s v="FUR-FU-10001986"/>
    <x v="0"/>
    <s v="Furnishings"/>
    <x v="1133"/>
    <n v="163.136"/>
    <n v="4"/>
    <n v="0.2"/>
    <n v="20.391999999999989"/>
    <s v="May"/>
    <x v="33"/>
    <n v="1"/>
  </r>
  <r>
    <n v="6703"/>
    <s v="CA-2012-153535"/>
    <x v="1"/>
    <d v="2012-05-20T00:00:00"/>
    <d v="2012-05-24T00:00:00"/>
    <x v="1"/>
    <s v="SG-20470"/>
    <x v="495"/>
    <x v="0"/>
    <s v="United States"/>
    <s v="Wilson"/>
    <x v="3"/>
    <n v="27893"/>
    <x v="0"/>
    <s v="OFF-BI-10001031"/>
    <x v="1"/>
    <s v="Binders"/>
    <x v="865"/>
    <n v="6.4080000000000004"/>
    <n v="4"/>
    <n v="0.7"/>
    <n v="-4.9127999999999989"/>
    <s v="May"/>
    <x v="33"/>
    <n v="0"/>
  </r>
  <r>
    <n v="6704"/>
    <s v="CA-2012-139164"/>
    <x v="1"/>
    <d v="2012-06-23T00:00:00"/>
    <d v="2012-06-28T00:00:00"/>
    <x v="1"/>
    <s v="CS-12355"/>
    <x v="394"/>
    <x v="0"/>
    <s v="United States"/>
    <s v="Long Beach"/>
    <x v="1"/>
    <n v="90805"/>
    <x v="1"/>
    <s v="TEC-PH-10002468"/>
    <x v="2"/>
    <s v="Phones"/>
    <x v="1210"/>
    <n v="217.58400000000003"/>
    <n v="2"/>
    <n v="0.2"/>
    <n v="19.03860000000001"/>
    <s v="Jun"/>
    <x v="40"/>
    <n v="1"/>
  </r>
  <r>
    <n v="6705"/>
    <s v="CA-2012-139164"/>
    <x v="1"/>
    <d v="2012-06-23T00:00:00"/>
    <d v="2012-06-28T00:00:00"/>
    <x v="1"/>
    <s v="CS-12355"/>
    <x v="394"/>
    <x v="0"/>
    <s v="United States"/>
    <s v="Long Beach"/>
    <x v="1"/>
    <n v="90805"/>
    <x v="1"/>
    <s v="OFF-FA-10003059"/>
    <x v="1"/>
    <s v="Fasteners"/>
    <x v="794"/>
    <n v="5.43"/>
    <n v="3"/>
    <n v="0"/>
    <n v="1.7918999999999998"/>
    <s v="Jun"/>
    <x v="40"/>
    <n v="0"/>
  </r>
  <r>
    <n v="6706"/>
    <s v="CA-2012-139164"/>
    <x v="1"/>
    <d v="2012-06-23T00:00:00"/>
    <d v="2012-06-28T00:00:00"/>
    <x v="1"/>
    <s v="CS-12355"/>
    <x v="394"/>
    <x v="0"/>
    <s v="United States"/>
    <s v="Long Beach"/>
    <x v="1"/>
    <n v="90805"/>
    <x v="1"/>
    <s v="TEC-PH-10003931"/>
    <x v="2"/>
    <s v="Phones"/>
    <x v="159"/>
    <n v="143.976"/>
    <n v="3"/>
    <n v="0.2"/>
    <n v="8.998500000000007"/>
    <s v="Jun"/>
    <x v="40"/>
    <n v="0"/>
  </r>
  <r>
    <n v="6707"/>
    <s v="CA-2013-112277"/>
    <x v="0"/>
    <d v="2013-09-11T00:00:00"/>
    <d v="2013-09-16T00:00:00"/>
    <x v="1"/>
    <s v="SC-20695"/>
    <x v="281"/>
    <x v="1"/>
    <s v="United States"/>
    <s v="Fort Lauderdale"/>
    <x v="2"/>
    <n v="33311"/>
    <x v="0"/>
    <s v="TEC-PH-10003505"/>
    <x v="2"/>
    <s v="Phones"/>
    <x v="901"/>
    <n v="519.67999999999995"/>
    <n v="7"/>
    <n v="0.2"/>
    <n v="58.46399999999997"/>
    <s v="Sep"/>
    <x v="21"/>
    <n v="1"/>
  </r>
  <r>
    <n v="6708"/>
    <s v="CA-2011-167724"/>
    <x v="2"/>
    <d v="2011-04-13T00:00:00"/>
    <d v="2011-04-18T00:00:00"/>
    <x v="1"/>
    <s v="BF-11170"/>
    <x v="408"/>
    <x v="2"/>
    <s v="United States"/>
    <s v="Baltimore"/>
    <x v="39"/>
    <n v="21215"/>
    <x v="3"/>
    <s v="OFF-LA-10002368"/>
    <x v="1"/>
    <s v="Labels"/>
    <x v="1777"/>
    <n v="7.83"/>
    <n v="3"/>
    <n v="0"/>
    <n v="3.6017999999999999"/>
    <s v="Apr"/>
    <x v="41"/>
    <n v="1"/>
  </r>
  <r>
    <n v="6709"/>
    <s v="CA-2012-123141"/>
    <x v="1"/>
    <d v="2012-11-14T00:00:00"/>
    <d v="2012-11-19T00:00:00"/>
    <x v="1"/>
    <s v="GZ-14470"/>
    <x v="47"/>
    <x v="0"/>
    <s v="United States"/>
    <s v="Rio Rancho"/>
    <x v="27"/>
    <n v="87124"/>
    <x v="1"/>
    <s v="FUR-CH-10004287"/>
    <x v="0"/>
    <s v="Chairs"/>
    <x v="156"/>
    <n v="883.84"/>
    <n v="4"/>
    <n v="0.2"/>
    <n v="99.431999999999931"/>
    <s v="Nov"/>
    <x v="6"/>
    <n v="1"/>
  </r>
  <r>
    <n v="6710"/>
    <s v="CA-2012-123141"/>
    <x v="1"/>
    <d v="2012-11-14T00:00:00"/>
    <d v="2012-11-19T00:00:00"/>
    <x v="1"/>
    <s v="GZ-14470"/>
    <x v="47"/>
    <x v="0"/>
    <s v="United States"/>
    <s v="Rio Rancho"/>
    <x v="27"/>
    <n v="87124"/>
    <x v="1"/>
    <s v="FUR-CH-10001891"/>
    <x v="0"/>
    <s v="Chairs"/>
    <x v="265"/>
    <n v="230.35200000000003"/>
    <n v="3"/>
    <n v="0.2"/>
    <n v="20.155800000000013"/>
    <s v="Nov"/>
    <x v="6"/>
    <n v="0"/>
  </r>
  <r>
    <n v="6711"/>
    <s v="CA-2013-149503"/>
    <x v="0"/>
    <d v="2013-12-10T00:00:00"/>
    <d v="2013-12-13T00:00:00"/>
    <x v="2"/>
    <s v="SP-20650"/>
    <x v="70"/>
    <x v="1"/>
    <s v="United States"/>
    <s v="Stockton"/>
    <x v="1"/>
    <n v="95207"/>
    <x v="1"/>
    <s v="OFF-BI-10002133"/>
    <x v="1"/>
    <s v="Binders"/>
    <x v="1138"/>
    <n v="273.92"/>
    <n v="8"/>
    <n v="0.2"/>
    <n v="99.295999999999978"/>
    <s v="Dec"/>
    <x v="5"/>
    <n v="1"/>
  </r>
  <r>
    <n v="6712"/>
    <s v="CA-2014-163069"/>
    <x v="3"/>
    <d v="2014-08-19T00:00:00"/>
    <d v="2014-08-22T00:00:00"/>
    <x v="0"/>
    <s v="PJ-19015"/>
    <x v="307"/>
    <x v="0"/>
    <s v="United States"/>
    <s v="Columbus"/>
    <x v="24"/>
    <n v="43229"/>
    <x v="3"/>
    <s v="OFF-AR-10001419"/>
    <x v="1"/>
    <s v="Art"/>
    <x v="1006"/>
    <n v="9.9120000000000008"/>
    <n v="3"/>
    <n v="0.2"/>
    <n v="1.2389999999999994"/>
    <s v="Aug"/>
    <x v="43"/>
    <n v="1"/>
  </r>
  <r>
    <n v="6713"/>
    <s v="CA-2014-107629"/>
    <x v="3"/>
    <d v="2014-12-15T00:00:00"/>
    <d v="2014-12-15T00:00:00"/>
    <x v="3"/>
    <s v="DB-13060"/>
    <x v="72"/>
    <x v="0"/>
    <s v="United States"/>
    <s v="Skokie"/>
    <x v="10"/>
    <n v="60076"/>
    <x v="2"/>
    <s v="FUR-FU-10002298"/>
    <x v="0"/>
    <s v="Furnishings"/>
    <x v="1296"/>
    <n v="266.35200000000003"/>
    <n v="6"/>
    <n v="0.6"/>
    <n v="-292.98719999999997"/>
    <s v="Dec"/>
    <x v="22"/>
    <n v="1"/>
  </r>
  <r>
    <n v="6714"/>
    <s v="CA-2014-107629"/>
    <x v="3"/>
    <d v="2014-12-15T00:00:00"/>
    <d v="2014-12-15T00:00:00"/>
    <x v="3"/>
    <s v="DB-13060"/>
    <x v="72"/>
    <x v="0"/>
    <s v="United States"/>
    <s v="Skokie"/>
    <x v="10"/>
    <n v="60076"/>
    <x v="2"/>
    <s v="FUR-FU-10004091"/>
    <x v="0"/>
    <s v="Furnishings"/>
    <x v="264"/>
    <n v="56.328000000000003"/>
    <n v="3"/>
    <n v="0.6"/>
    <n v="-26.755799999999994"/>
    <s v="Dec"/>
    <x v="22"/>
    <n v="0"/>
  </r>
  <r>
    <n v="6715"/>
    <s v="CA-2014-107629"/>
    <x v="3"/>
    <d v="2014-12-15T00:00:00"/>
    <d v="2014-12-15T00:00:00"/>
    <x v="3"/>
    <s v="DB-13060"/>
    <x v="72"/>
    <x v="0"/>
    <s v="United States"/>
    <s v="Skokie"/>
    <x v="10"/>
    <n v="60076"/>
    <x v="2"/>
    <s v="TEC-AC-10004510"/>
    <x v="2"/>
    <s v="Accessories"/>
    <x v="944"/>
    <n v="39.264000000000003"/>
    <n v="3"/>
    <n v="0.2"/>
    <n v="-4.908000000000003"/>
    <s v="Dec"/>
    <x v="22"/>
    <n v="0"/>
  </r>
  <r>
    <n v="6716"/>
    <s v="CA-2014-107629"/>
    <x v="3"/>
    <d v="2014-12-15T00:00:00"/>
    <d v="2014-12-15T00:00:00"/>
    <x v="3"/>
    <s v="DB-13060"/>
    <x v="72"/>
    <x v="0"/>
    <s v="United States"/>
    <s v="Skokie"/>
    <x v="10"/>
    <n v="60076"/>
    <x v="2"/>
    <s v="OFF-AR-10002987"/>
    <x v="1"/>
    <s v="Art"/>
    <x v="1553"/>
    <n v="95.231999999999999"/>
    <n v="6"/>
    <n v="0.2"/>
    <n v="24.998400000000011"/>
    <s v="Dec"/>
    <x v="22"/>
    <n v="0"/>
  </r>
  <r>
    <n v="6717"/>
    <s v="CA-2013-134789"/>
    <x v="0"/>
    <d v="2013-04-09T00:00:00"/>
    <d v="2013-04-16T00:00:00"/>
    <x v="1"/>
    <s v="CK-12325"/>
    <x v="278"/>
    <x v="2"/>
    <s v="United States"/>
    <s v="Hot Springs"/>
    <x v="36"/>
    <n v="71901"/>
    <x v="0"/>
    <s v="OFF-FA-10002280"/>
    <x v="1"/>
    <s v="Fasteners"/>
    <x v="653"/>
    <n v="30"/>
    <n v="6"/>
    <n v="0"/>
    <n v="14.399999999999999"/>
    <s v="Apr"/>
    <x v="25"/>
    <n v="1"/>
  </r>
  <r>
    <n v="6718"/>
    <s v="CA-2013-134789"/>
    <x v="0"/>
    <d v="2013-04-09T00:00:00"/>
    <d v="2013-04-16T00:00:00"/>
    <x v="1"/>
    <s v="CK-12325"/>
    <x v="278"/>
    <x v="2"/>
    <s v="United States"/>
    <s v="Hot Springs"/>
    <x v="36"/>
    <n v="71901"/>
    <x v="0"/>
    <s v="OFF-PA-10001934"/>
    <x v="1"/>
    <s v="Paper"/>
    <x v="543"/>
    <n v="25.92"/>
    <n v="4"/>
    <n v="0"/>
    <n v="12.700800000000001"/>
    <s v="Apr"/>
    <x v="25"/>
    <n v="0"/>
  </r>
  <r>
    <n v="6719"/>
    <s v="CA-2013-134789"/>
    <x v="0"/>
    <d v="2013-04-09T00:00:00"/>
    <d v="2013-04-16T00:00:00"/>
    <x v="1"/>
    <s v="CK-12325"/>
    <x v="278"/>
    <x v="2"/>
    <s v="United States"/>
    <s v="Hot Springs"/>
    <x v="36"/>
    <n v="71901"/>
    <x v="0"/>
    <s v="FUR-FU-10003268"/>
    <x v="0"/>
    <s v="Furnishings"/>
    <x v="876"/>
    <n v="159.91999999999999"/>
    <n v="4"/>
    <n v="0"/>
    <n v="31.983999999999995"/>
    <s v="Apr"/>
    <x v="25"/>
    <n v="0"/>
  </r>
  <r>
    <n v="6720"/>
    <s v="CA-2013-130442"/>
    <x v="0"/>
    <d v="2013-12-17T00:00:00"/>
    <d v="2013-12-20T00:00:00"/>
    <x v="2"/>
    <s v="SF-20065"/>
    <x v="11"/>
    <x v="0"/>
    <s v="United States"/>
    <s v="Goldsboro"/>
    <x v="3"/>
    <n v="27534"/>
    <x v="0"/>
    <s v="OFF-AP-10004859"/>
    <x v="1"/>
    <s v="Appliances"/>
    <x v="921"/>
    <n v="34.944000000000003"/>
    <n v="3"/>
    <n v="0.2"/>
    <n v="3.0576000000000008"/>
    <s v="Dec"/>
    <x v="5"/>
    <n v="1"/>
  </r>
  <r>
    <n v="6721"/>
    <s v="CA-2014-102974"/>
    <x v="3"/>
    <d v="2014-09-20T00:00:00"/>
    <d v="2014-09-25T00:00:00"/>
    <x v="1"/>
    <s v="DP-13105"/>
    <x v="317"/>
    <x v="1"/>
    <s v="United States"/>
    <s v="Los Angeles"/>
    <x v="1"/>
    <n v="90032"/>
    <x v="1"/>
    <s v="TEC-AC-10000057"/>
    <x v="2"/>
    <s v="Accessories"/>
    <x v="626"/>
    <n v="149.94999999999999"/>
    <n v="5"/>
    <n v="0"/>
    <n v="31.489499999999992"/>
    <s v="Sep"/>
    <x v="15"/>
    <n v="1"/>
  </r>
  <r>
    <n v="6722"/>
    <s v="CA-2014-102974"/>
    <x v="3"/>
    <d v="2014-09-20T00:00:00"/>
    <d v="2014-09-25T00:00:00"/>
    <x v="1"/>
    <s v="DP-13105"/>
    <x v="317"/>
    <x v="1"/>
    <s v="United States"/>
    <s v="Los Angeles"/>
    <x v="1"/>
    <n v="90032"/>
    <x v="1"/>
    <s v="OFF-AR-10000914"/>
    <x v="1"/>
    <s v="Art"/>
    <x v="1739"/>
    <n v="23.32"/>
    <n v="2"/>
    <n v="0"/>
    <n v="6.0632000000000019"/>
    <s v="Sep"/>
    <x v="15"/>
    <n v="0"/>
  </r>
  <r>
    <n v="6723"/>
    <s v="CA-2014-102974"/>
    <x v="3"/>
    <d v="2014-09-20T00:00:00"/>
    <d v="2014-09-25T00:00:00"/>
    <x v="1"/>
    <s v="DP-13105"/>
    <x v="317"/>
    <x v="1"/>
    <s v="United States"/>
    <s v="Los Angeles"/>
    <x v="1"/>
    <n v="90032"/>
    <x v="1"/>
    <s v="OFF-AR-10004956"/>
    <x v="1"/>
    <s v="Art"/>
    <x v="1235"/>
    <n v="16.740000000000002"/>
    <n v="3"/>
    <n v="0"/>
    <n v="4.8545999999999978"/>
    <s v="Sep"/>
    <x v="15"/>
    <n v="0"/>
  </r>
  <r>
    <n v="6724"/>
    <s v="US-2014-166394"/>
    <x v="3"/>
    <d v="2014-09-05T00:00:00"/>
    <d v="2014-09-07T00:00:00"/>
    <x v="0"/>
    <s v="VM-21835"/>
    <x v="718"/>
    <x v="0"/>
    <s v="United States"/>
    <s v="Nashua"/>
    <x v="38"/>
    <n v="3060"/>
    <x v="3"/>
    <s v="OFF-FA-10001843"/>
    <x v="1"/>
    <s v="Fasteners"/>
    <x v="33"/>
    <n v="14.82"/>
    <n v="6"/>
    <n v="0"/>
    <n v="6.9654000000000007"/>
    <s v="Sep"/>
    <x v="15"/>
    <n v="1"/>
  </r>
  <r>
    <n v="6725"/>
    <s v="CA-2013-128811"/>
    <x v="0"/>
    <d v="2013-09-13T00:00:00"/>
    <d v="2013-09-17T00:00:00"/>
    <x v="1"/>
    <s v="SF-20200"/>
    <x v="227"/>
    <x v="0"/>
    <s v="United States"/>
    <s v="Seattle"/>
    <x v="4"/>
    <n v="98103"/>
    <x v="1"/>
    <s v="OFF-FA-10000585"/>
    <x v="1"/>
    <s v="Fasteners"/>
    <x v="202"/>
    <n v="10.47"/>
    <n v="3"/>
    <n v="0"/>
    <n v="4.8162000000000003"/>
    <s v="Sep"/>
    <x v="21"/>
    <n v="1"/>
  </r>
  <r>
    <n v="6726"/>
    <s v="CA-2013-128811"/>
    <x v="0"/>
    <d v="2013-09-13T00:00:00"/>
    <d v="2013-09-17T00:00:00"/>
    <x v="1"/>
    <s v="SF-20200"/>
    <x v="227"/>
    <x v="0"/>
    <s v="United States"/>
    <s v="Seattle"/>
    <x v="4"/>
    <n v="98103"/>
    <x v="1"/>
    <s v="OFF-LA-10003720"/>
    <x v="1"/>
    <s v="Labels"/>
    <x v="1627"/>
    <n v="11.07"/>
    <n v="3"/>
    <n v="0"/>
    <n v="5.2028999999999996"/>
    <s v="Sep"/>
    <x v="21"/>
    <n v="0"/>
  </r>
  <r>
    <n v="6727"/>
    <s v="CA-2013-128811"/>
    <x v="0"/>
    <d v="2013-09-13T00:00:00"/>
    <d v="2013-09-17T00:00:00"/>
    <x v="1"/>
    <s v="SF-20200"/>
    <x v="227"/>
    <x v="0"/>
    <s v="United States"/>
    <s v="Seattle"/>
    <x v="4"/>
    <n v="98103"/>
    <x v="1"/>
    <s v="OFF-BI-10000301"/>
    <x v="1"/>
    <s v="Binders"/>
    <x v="619"/>
    <n v="20.704000000000001"/>
    <n v="4"/>
    <n v="0.2"/>
    <n v="7.7639999999999993"/>
    <s v="Sep"/>
    <x v="21"/>
    <n v="0"/>
  </r>
  <r>
    <n v="6728"/>
    <s v="CA-2014-145443"/>
    <x v="3"/>
    <d v="2014-08-11T00:00:00"/>
    <d v="2014-08-16T00:00:00"/>
    <x v="0"/>
    <s v="SC-20695"/>
    <x v="281"/>
    <x v="1"/>
    <s v="United States"/>
    <s v="Richmond"/>
    <x v="14"/>
    <n v="47374"/>
    <x v="2"/>
    <s v="OFF-PA-10003302"/>
    <x v="1"/>
    <s v="Paper"/>
    <x v="1712"/>
    <n v="177.2"/>
    <n v="5"/>
    <n v="0"/>
    <n v="83.283999999999992"/>
    <s v="Aug"/>
    <x v="43"/>
    <n v="1"/>
  </r>
  <r>
    <n v="6729"/>
    <s v="CA-2013-165827"/>
    <x v="0"/>
    <d v="2013-11-05T00:00:00"/>
    <d v="2013-11-10T00:00:00"/>
    <x v="1"/>
    <s v="MF-17665"/>
    <x v="716"/>
    <x v="1"/>
    <s v="United States"/>
    <s v="Miami"/>
    <x v="2"/>
    <n v="33180"/>
    <x v="0"/>
    <s v="FUR-FU-10001889"/>
    <x v="0"/>
    <s v="Furnishings"/>
    <x v="1149"/>
    <n v="50.496000000000002"/>
    <n v="6"/>
    <n v="0.2"/>
    <n v="8.2055999999999987"/>
    <s v="Nov"/>
    <x v="0"/>
    <n v="1"/>
  </r>
  <r>
    <n v="6730"/>
    <s v="CA-2012-156734"/>
    <x v="1"/>
    <d v="2012-06-18T00:00:00"/>
    <d v="2012-06-20T00:00:00"/>
    <x v="2"/>
    <s v="BV-11245"/>
    <x v="296"/>
    <x v="1"/>
    <s v="United States"/>
    <s v="Smyrna"/>
    <x v="18"/>
    <n v="37167"/>
    <x v="0"/>
    <s v="OFF-BI-10002982"/>
    <x v="1"/>
    <s v="Binders"/>
    <x v="1258"/>
    <n v="6.1290000000000004"/>
    <n v="3"/>
    <n v="0.7"/>
    <n v="-4.4945999999999984"/>
    <s v="Jun"/>
    <x v="40"/>
    <n v="1"/>
  </r>
  <r>
    <n v="6731"/>
    <s v="CA-2012-156734"/>
    <x v="1"/>
    <d v="2012-06-18T00:00:00"/>
    <d v="2012-06-20T00:00:00"/>
    <x v="2"/>
    <s v="BV-11245"/>
    <x v="296"/>
    <x v="1"/>
    <s v="United States"/>
    <s v="Smyrna"/>
    <x v="18"/>
    <n v="37167"/>
    <x v="0"/>
    <s v="FUR-CH-10002965"/>
    <x v="0"/>
    <s v="Chairs"/>
    <x v="226"/>
    <n v="643.13599999999997"/>
    <n v="4"/>
    <n v="0.2"/>
    <n v="56.274400000000014"/>
    <s v="Jun"/>
    <x v="40"/>
    <n v="0"/>
  </r>
  <r>
    <n v="6732"/>
    <s v="CA-2012-156734"/>
    <x v="1"/>
    <d v="2012-06-18T00:00:00"/>
    <d v="2012-06-20T00:00:00"/>
    <x v="2"/>
    <s v="BV-11245"/>
    <x v="296"/>
    <x v="1"/>
    <s v="United States"/>
    <s v="Smyrna"/>
    <x v="18"/>
    <n v="37167"/>
    <x v="0"/>
    <s v="OFF-PA-10001937"/>
    <x v="1"/>
    <s v="Paper"/>
    <x v="286"/>
    <n v="20.736000000000004"/>
    <n v="4"/>
    <n v="0.2"/>
    <n v="7.2576000000000001"/>
    <s v="Jun"/>
    <x v="40"/>
    <n v="0"/>
  </r>
  <r>
    <n v="6733"/>
    <s v="CA-2011-120096"/>
    <x v="2"/>
    <d v="2011-07-04T00:00:00"/>
    <d v="2011-07-07T00:00:00"/>
    <x v="2"/>
    <s v="KE-16420"/>
    <x v="722"/>
    <x v="1"/>
    <s v="United States"/>
    <s v="Aurora"/>
    <x v="22"/>
    <n v="80013"/>
    <x v="1"/>
    <s v="OFF-PA-10001977"/>
    <x v="1"/>
    <s v="Paper"/>
    <x v="1464"/>
    <n v="177.536"/>
    <n v="4"/>
    <n v="0.2"/>
    <n v="62.137599999999992"/>
    <s v="Jul"/>
    <x v="39"/>
    <n v="1"/>
  </r>
  <r>
    <n v="6734"/>
    <s v="CA-2011-120096"/>
    <x v="2"/>
    <d v="2011-07-04T00:00:00"/>
    <d v="2011-07-07T00:00:00"/>
    <x v="2"/>
    <s v="KE-16420"/>
    <x v="722"/>
    <x v="1"/>
    <s v="United States"/>
    <s v="Aurora"/>
    <x v="22"/>
    <n v="80013"/>
    <x v="1"/>
    <s v="OFF-AP-10000692"/>
    <x v="1"/>
    <s v="Appliances"/>
    <x v="1241"/>
    <n v="32.432000000000002"/>
    <n v="2"/>
    <n v="0.2"/>
    <n v="3.2432000000000016"/>
    <s v="Jul"/>
    <x v="39"/>
    <n v="0"/>
  </r>
  <r>
    <n v="6735"/>
    <s v="CA-2012-141754"/>
    <x v="1"/>
    <d v="2012-12-20T00:00:00"/>
    <d v="2012-12-25T00:00:00"/>
    <x v="1"/>
    <s v="EM-14200"/>
    <x v="773"/>
    <x v="2"/>
    <s v="United States"/>
    <s v="Miami"/>
    <x v="2"/>
    <n v="33142"/>
    <x v="0"/>
    <s v="OFF-LA-10004093"/>
    <x v="1"/>
    <s v="Labels"/>
    <x v="670"/>
    <n v="11.696"/>
    <n v="2"/>
    <n v="0.2"/>
    <n v="3.9473999999999996"/>
    <s v="Dec"/>
    <x v="14"/>
    <n v="1"/>
  </r>
  <r>
    <n v="6736"/>
    <s v="CA-2013-123358"/>
    <x v="0"/>
    <d v="2013-04-11T00:00:00"/>
    <d v="2013-04-18T00:00:00"/>
    <x v="1"/>
    <s v="BT-11680"/>
    <x v="537"/>
    <x v="0"/>
    <s v="United States"/>
    <s v="San Francisco"/>
    <x v="1"/>
    <n v="94122"/>
    <x v="1"/>
    <s v="OFF-AP-10004980"/>
    <x v="1"/>
    <s v="Appliances"/>
    <x v="967"/>
    <n v="113.76"/>
    <n v="3"/>
    <n v="0"/>
    <n v="44.366400000000006"/>
    <s v="Apr"/>
    <x v="25"/>
    <n v="1"/>
  </r>
  <r>
    <n v="6737"/>
    <s v="CA-2013-123358"/>
    <x v="0"/>
    <d v="2013-04-11T00:00:00"/>
    <d v="2013-04-18T00:00:00"/>
    <x v="1"/>
    <s v="BT-11680"/>
    <x v="537"/>
    <x v="0"/>
    <s v="United States"/>
    <s v="San Francisco"/>
    <x v="1"/>
    <n v="94122"/>
    <x v="1"/>
    <s v="OFF-ST-10001932"/>
    <x v="1"/>
    <s v="Storage"/>
    <x v="1641"/>
    <n v="579.51"/>
    <n v="3"/>
    <n v="0"/>
    <n v="81.131400000000014"/>
    <s v="Apr"/>
    <x v="25"/>
    <n v="0"/>
  </r>
  <r>
    <n v="6738"/>
    <s v="CA-2013-123358"/>
    <x v="0"/>
    <d v="2013-04-11T00:00:00"/>
    <d v="2013-04-18T00:00:00"/>
    <x v="1"/>
    <s v="BT-11680"/>
    <x v="537"/>
    <x v="0"/>
    <s v="United States"/>
    <s v="San Francisco"/>
    <x v="1"/>
    <n v="94122"/>
    <x v="1"/>
    <s v="OFF-ST-10000636"/>
    <x v="1"/>
    <s v="Storage"/>
    <x v="1744"/>
    <n v="150.66"/>
    <n v="9"/>
    <n v="0"/>
    <n v="6.0263999999999918"/>
    <s v="Apr"/>
    <x v="25"/>
    <n v="0"/>
  </r>
  <r>
    <n v="6739"/>
    <s v="CA-2013-123358"/>
    <x v="0"/>
    <d v="2013-04-11T00:00:00"/>
    <d v="2013-04-18T00:00:00"/>
    <x v="1"/>
    <s v="BT-11680"/>
    <x v="537"/>
    <x v="0"/>
    <s v="United States"/>
    <s v="San Francisco"/>
    <x v="1"/>
    <n v="94122"/>
    <x v="1"/>
    <s v="OFF-BI-10000069"/>
    <x v="1"/>
    <s v="Binders"/>
    <x v="486"/>
    <n v="48.032000000000004"/>
    <n v="4"/>
    <n v="0.2"/>
    <n v="15.610399999999993"/>
    <s v="Apr"/>
    <x v="25"/>
    <n v="0"/>
  </r>
  <r>
    <n v="6740"/>
    <s v="CA-2011-144029"/>
    <x v="2"/>
    <d v="2011-05-26T00:00:00"/>
    <d v="2011-05-31T00:00:00"/>
    <x v="1"/>
    <s v="MM-18055"/>
    <x v="514"/>
    <x v="0"/>
    <s v="United States"/>
    <s v="Chicago"/>
    <x v="10"/>
    <n v="60623"/>
    <x v="2"/>
    <s v="OFF-ST-10001837"/>
    <x v="1"/>
    <s v="Storage"/>
    <x v="1331"/>
    <n v="102.624"/>
    <n v="3"/>
    <n v="0.2"/>
    <n v="7.6968000000000032"/>
    <s v="May"/>
    <x v="8"/>
    <n v="1"/>
  </r>
  <r>
    <n v="6741"/>
    <s v="CA-2011-144029"/>
    <x v="2"/>
    <d v="2011-05-26T00:00:00"/>
    <d v="2011-05-31T00:00:00"/>
    <x v="1"/>
    <s v="MM-18055"/>
    <x v="514"/>
    <x v="0"/>
    <s v="United States"/>
    <s v="Chicago"/>
    <x v="10"/>
    <n v="60623"/>
    <x v="2"/>
    <s v="FUR-CH-10003981"/>
    <x v="0"/>
    <s v="Chairs"/>
    <x v="1166"/>
    <n v="359.77199999999999"/>
    <n v="2"/>
    <n v="0.3"/>
    <n v="-5.1396000000000583"/>
    <s v="May"/>
    <x v="8"/>
    <n v="0"/>
  </r>
  <r>
    <n v="6742"/>
    <s v="CA-2011-144029"/>
    <x v="2"/>
    <d v="2011-05-26T00:00:00"/>
    <d v="2011-05-31T00:00:00"/>
    <x v="1"/>
    <s v="MM-18055"/>
    <x v="514"/>
    <x v="0"/>
    <s v="United States"/>
    <s v="Chicago"/>
    <x v="10"/>
    <n v="60623"/>
    <x v="2"/>
    <s v="OFF-AR-10000716"/>
    <x v="1"/>
    <s v="Art"/>
    <x v="786"/>
    <n v="13.392000000000001"/>
    <n v="3"/>
    <n v="0.2"/>
    <n v="3.1806000000000005"/>
    <s v="May"/>
    <x v="8"/>
    <n v="0"/>
  </r>
  <r>
    <n v="6743"/>
    <s v="US-2014-101784"/>
    <x v="3"/>
    <d v="2014-07-07T00:00:00"/>
    <d v="2014-07-12T00:00:00"/>
    <x v="1"/>
    <s v="PO-18850"/>
    <x v="138"/>
    <x v="0"/>
    <s v="United States"/>
    <s v="Los Angeles"/>
    <x v="1"/>
    <n v="90008"/>
    <x v="1"/>
    <s v="FUR-CH-10001146"/>
    <x v="0"/>
    <s v="Chairs"/>
    <x v="124"/>
    <n v="122.13600000000001"/>
    <n v="3"/>
    <n v="0.2"/>
    <n v="-13.740299999999994"/>
    <s v="Jul"/>
    <x v="10"/>
    <n v="1"/>
  </r>
  <r>
    <n v="6744"/>
    <s v="CA-2012-156923"/>
    <x v="1"/>
    <d v="2012-02-16T00:00:00"/>
    <d v="2012-02-20T00:00:00"/>
    <x v="1"/>
    <s v="SP-20860"/>
    <x v="133"/>
    <x v="1"/>
    <s v="United States"/>
    <s v="Dover"/>
    <x v="38"/>
    <n v="3820"/>
    <x v="3"/>
    <s v="OFF-PA-10002751"/>
    <x v="1"/>
    <s v="Paper"/>
    <x v="150"/>
    <n v="35.880000000000003"/>
    <n v="6"/>
    <n v="0"/>
    <n v="16.146000000000001"/>
    <s v="Feb"/>
    <x v="36"/>
    <n v="1"/>
  </r>
  <r>
    <n v="6745"/>
    <s v="CA-2014-111269"/>
    <x v="3"/>
    <d v="2014-06-17T00:00:00"/>
    <d v="2014-06-19T00:00:00"/>
    <x v="0"/>
    <s v="CS-12355"/>
    <x v="394"/>
    <x v="0"/>
    <s v="United States"/>
    <s v="Dublin"/>
    <x v="24"/>
    <n v="43017"/>
    <x v="3"/>
    <s v="TEC-AC-10001606"/>
    <x v="2"/>
    <s v="Accessories"/>
    <x v="585"/>
    <n v="479.952"/>
    <n v="6"/>
    <n v="0.2"/>
    <n v="107.98920000000001"/>
    <s v="Jun"/>
    <x v="27"/>
    <n v="1"/>
  </r>
  <r>
    <n v="6746"/>
    <s v="CA-2014-111269"/>
    <x v="3"/>
    <d v="2014-06-17T00:00:00"/>
    <d v="2014-06-19T00:00:00"/>
    <x v="0"/>
    <s v="CS-12355"/>
    <x v="394"/>
    <x v="0"/>
    <s v="United States"/>
    <s v="Dublin"/>
    <x v="24"/>
    <n v="43017"/>
    <x v="3"/>
    <s v="OFF-AR-10001427"/>
    <x v="1"/>
    <s v="Art"/>
    <x v="248"/>
    <n v="23.92"/>
    <n v="5"/>
    <n v="0.2"/>
    <n v="1.7940000000000005"/>
    <s v="Jun"/>
    <x v="27"/>
    <n v="0"/>
  </r>
  <r>
    <n v="6747"/>
    <s v="CA-2014-159156"/>
    <x v="3"/>
    <d v="2014-11-14T00:00:00"/>
    <d v="2014-11-17T00:00:00"/>
    <x v="2"/>
    <s v="KB-16600"/>
    <x v="33"/>
    <x v="1"/>
    <s v="United States"/>
    <s v="New York City"/>
    <x v="15"/>
    <n v="10009"/>
    <x v="3"/>
    <s v="TEC-PH-10004389"/>
    <x v="2"/>
    <s v="Phones"/>
    <x v="1422"/>
    <n v="629.94999999999993"/>
    <n v="5"/>
    <n v="0"/>
    <n v="163.78700000000003"/>
    <s v="Nov"/>
    <x v="23"/>
    <n v="1"/>
  </r>
  <r>
    <n v="6748"/>
    <s v="CA-2014-100230"/>
    <x v="3"/>
    <d v="2014-12-12T00:00:00"/>
    <d v="2014-12-16T00:00:00"/>
    <x v="1"/>
    <s v="AA-10375"/>
    <x v="211"/>
    <x v="0"/>
    <s v="United States"/>
    <s v="New York City"/>
    <x v="15"/>
    <n v="10035"/>
    <x v="3"/>
    <s v="OFF-BI-10002498"/>
    <x v="1"/>
    <s v="Binders"/>
    <x v="435"/>
    <n v="14.952000000000002"/>
    <n v="1"/>
    <n v="0.2"/>
    <n v="5.0462999999999996"/>
    <s v="Dec"/>
    <x v="22"/>
    <n v="1"/>
  </r>
  <r>
    <n v="6749"/>
    <s v="CA-2014-100230"/>
    <x v="3"/>
    <d v="2014-12-12T00:00:00"/>
    <d v="2014-12-16T00:00:00"/>
    <x v="1"/>
    <s v="AA-10375"/>
    <x v="211"/>
    <x v="0"/>
    <s v="United States"/>
    <s v="New York City"/>
    <x v="15"/>
    <n v="10035"/>
    <x v="3"/>
    <s v="OFF-PA-10002245"/>
    <x v="1"/>
    <s v="Paper"/>
    <x v="1334"/>
    <n v="17.940000000000001"/>
    <n v="3"/>
    <n v="0"/>
    <n v="8.0730000000000004"/>
    <s v="Dec"/>
    <x v="22"/>
    <n v="0"/>
  </r>
  <r>
    <n v="6750"/>
    <s v="CA-2014-100230"/>
    <x v="3"/>
    <d v="2014-12-12T00:00:00"/>
    <d v="2014-12-16T00:00:00"/>
    <x v="1"/>
    <s v="AA-10375"/>
    <x v="211"/>
    <x v="0"/>
    <s v="United States"/>
    <s v="New York City"/>
    <x v="15"/>
    <n v="10035"/>
    <x v="3"/>
    <s v="TEC-PH-10004522"/>
    <x v="2"/>
    <s v="Phones"/>
    <x v="1695"/>
    <n v="116.98"/>
    <n v="2"/>
    <n v="0"/>
    <n v="29.245000000000005"/>
    <s v="Dec"/>
    <x v="22"/>
    <n v="0"/>
  </r>
  <r>
    <n v="6751"/>
    <s v="CA-2013-154767"/>
    <x v="0"/>
    <d v="2013-06-29T00:00:00"/>
    <d v="2013-07-01T00:00:00"/>
    <x v="0"/>
    <s v="BP-11155"/>
    <x v="669"/>
    <x v="0"/>
    <s v="United States"/>
    <s v="Paterson"/>
    <x v="30"/>
    <n v="7501"/>
    <x v="3"/>
    <s v="FUR-CH-10003535"/>
    <x v="0"/>
    <s v="Chairs"/>
    <x v="1513"/>
    <n v="121.96"/>
    <n v="2"/>
    <n v="0"/>
    <n v="20.733199999999997"/>
    <s v="Jun"/>
    <x v="1"/>
    <n v="1"/>
  </r>
  <r>
    <n v="6752"/>
    <s v="CA-2013-154767"/>
    <x v="0"/>
    <d v="2013-06-29T00:00:00"/>
    <d v="2013-07-01T00:00:00"/>
    <x v="0"/>
    <s v="BP-11155"/>
    <x v="669"/>
    <x v="0"/>
    <s v="United States"/>
    <s v="Paterson"/>
    <x v="30"/>
    <n v="7501"/>
    <x v="3"/>
    <s v="OFF-AP-10000595"/>
    <x v="1"/>
    <s v="Appliances"/>
    <x v="1496"/>
    <n v="8.74"/>
    <n v="2"/>
    <n v="0"/>
    <n v="2.2724000000000002"/>
    <s v="Jun"/>
    <x v="1"/>
    <n v="0"/>
  </r>
  <r>
    <n v="6753"/>
    <s v="CA-2013-154767"/>
    <x v="0"/>
    <d v="2013-06-29T00:00:00"/>
    <d v="2013-07-01T00:00:00"/>
    <x v="0"/>
    <s v="BP-11155"/>
    <x v="669"/>
    <x v="0"/>
    <s v="United States"/>
    <s v="Paterson"/>
    <x v="30"/>
    <n v="7501"/>
    <x v="3"/>
    <s v="OFF-PA-10003039"/>
    <x v="1"/>
    <s v="Paper"/>
    <x v="330"/>
    <n v="61.96"/>
    <n v="2"/>
    <n v="0"/>
    <n v="27.881999999999998"/>
    <s v="Jun"/>
    <x v="1"/>
    <n v="0"/>
  </r>
  <r>
    <n v="6754"/>
    <s v="CA-2013-154767"/>
    <x v="0"/>
    <d v="2013-06-29T00:00:00"/>
    <d v="2013-07-01T00:00:00"/>
    <x v="0"/>
    <s v="BP-11155"/>
    <x v="669"/>
    <x v="0"/>
    <s v="United States"/>
    <s v="Paterson"/>
    <x v="30"/>
    <n v="7501"/>
    <x v="3"/>
    <s v="OFF-BI-10002003"/>
    <x v="1"/>
    <s v="Binders"/>
    <x v="1384"/>
    <n v="7.96"/>
    <n v="2"/>
    <n v="0"/>
    <n v="3.7412000000000001"/>
    <s v="Jun"/>
    <x v="1"/>
    <n v="0"/>
  </r>
  <r>
    <n v="6755"/>
    <s v="CA-2013-154767"/>
    <x v="0"/>
    <d v="2013-06-29T00:00:00"/>
    <d v="2013-07-01T00:00:00"/>
    <x v="0"/>
    <s v="BP-11155"/>
    <x v="669"/>
    <x v="0"/>
    <s v="United States"/>
    <s v="Paterson"/>
    <x v="30"/>
    <n v="7501"/>
    <x v="3"/>
    <s v="OFF-AP-10002311"/>
    <x v="1"/>
    <s v="Appliances"/>
    <x v="14"/>
    <n v="275.24"/>
    <n v="4"/>
    <n v="0"/>
    <n v="121.10560000000001"/>
    <s v="Jun"/>
    <x v="1"/>
    <n v="0"/>
  </r>
  <r>
    <n v="6756"/>
    <s v="CA-2014-124205"/>
    <x v="3"/>
    <d v="2014-09-16T00:00:00"/>
    <d v="2014-09-20T00:00:00"/>
    <x v="1"/>
    <s v="TC-21145"/>
    <x v="779"/>
    <x v="1"/>
    <s v="United States"/>
    <s v="Lakewood"/>
    <x v="30"/>
    <n v="8701"/>
    <x v="3"/>
    <s v="FUR-FU-10002445"/>
    <x v="0"/>
    <s v="Furnishings"/>
    <x v="1439"/>
    <n v="47.400000000000006"/>
    <n v="5"/>
    <n v="0"/>
    <n v="18.960000000000004"/>
    <s v="Sep"/>
    <x v="15"/>
    <n v="1"/>
  </r>
  <r>
    <n v="6757"/>
    <s v="CA-2014-124205"/>
    <x v="3"/>
    <d v="2014-09-16T00:00:00"/>
    <d v="2014-09-20T00:00:00"/>
    <x v="1"/>
    <s v="TC-21145"/>
    <x v="779"/>
    <x v="1"/>
    <s v="United States"/>
    <s v="Lakewood"/>
    <x v="30"/>
    <n v="8701"/>
    <x v="3"/>
    <s v="FUR-CH-10003606"/>
    <x v="0"/>
    <s v="Chairs"/>
    <x v="1566"/>
    <n v="512.96"/>
    <n v="4"/>
    <n v="0"/>
    <n v="143.62880000000001"/>
    <s v="Sep"/>
    <x v="15"/>
    <n v="0"/>
  </r>
  <r>
    <n v="6758"/>
    <s v="CA-2014-124205"/>
    <x v="3"/>
    <d v="2014-09-16T00:00:00"/>
    <d v="2014-09-20T00:00:00"/>
    <x v="1"/>
    <s v="TC-21145"/>
    <x v="779"/>
    <x v="1"/>
    <s v="United States"/>
    <s v="Lakewood"/>
    <x v="30"/>
    <n v="8701"/>
    <x v="3"/>
    <s v="TEC-PH-10002115"/>
    <x v="2"/>
    <s v="Phones"/>
    <x v="793"/>
    <n v="395.93999999999994"/>
    <n v="6"/>
    <n v="0"/>
    <n v="102.94440000000002"/>
    <s v="Sep"/>
    <x v="15"/>
    <n v="0"/>
  </r>
  <r>
    <n v="6759"/>
    <s v="CA-2014-124205"/>
    <x v="3"/>
    <d v="2014-09-16T00:00:00"/>
    <d v="2014-09-20T00:00:00"/>
    <x v="1"/>
    <s v="TC-21145"/>
    <x v="779"/>
    <x v="1"/>
    <s v="United States"/>
    <s v="Lakewood"/>
    <x v="30"/>
    <n v="8701"/>
    <x v="3"/>
    <s v="OFF-ST-10000934"/>
    <x v="1"/>
    <s v="Storage"/>
    <x v="352"/>
    <n v="81.96"/>
    <n v="2"/>
    <n v="0"/>
    <n v="0"/>
    <s v="Sep"/>
    <x v="15"/>
    <n v="0"/>
  </r>
  <r>
    <n v="6760"/>
    <s v="CA-2014-165715"/>
    <x v="3"/>
    <d v="2014-12-03T00:00:00"/>
    <d v="2014-12-09T00:00:00"/>
    <x v="1"/>
    <s v="BG-11035"/>
    <x v="767"/>
    <x v="0"/>
    <s v="United States"/>
    <s v="Greensboro"/>
    <x v="3"/>
    <n v="27405"/>
    <x v="0"/>
    <s v="OFF-AR-10003903"/>
    <x v="1"/>
    <s v="Art"/>
    <x v="878"/>
    <n v="32.776000000000003"/>
    <n v="1"/>
    <n v="0.2"/>
    <n v="2.4581999999999997"/>
    <s v="Dec"/>
    <x v="22"/>
    <n v="1"/>
  </r>
  <r>
    <n v="6761"/>
    <s v="CA-2014-100636"/>
    <x v="3"/>
    <d v="2014-06-27T00:00:00"/>
    <d v="2014-07-01T00:00:00"/>
    <x v="1"/>
    <s v="DO-13435"/>
    <x v="157"/>
    <x v="0"/>
    <s v="United States"/>
    <s v="New York City"/>
    <x v="15"/>
    <n v="10035"/>
    <x v="3"/>
    <s v="OFF-ST-10004123"/>
    <x v="1"/>
    <s v="Storage"/>
    <x v="72"/>
    <n v="272.94"/>
    <n v="3"/>
    <n v="0"/>
    <n v="0"/>
    <s v="Jun"/>
    <x v="27"/>
    <n v="1"/>
  </r>
  <r>
    <n v="6762"/>
    <s v="CA-2013-162943"/>
    <x v="0"/>
    <d v="2013-07-25T00:00:00"/>
    <d v="2013-07-27T00:00:00"/>
    <x v="0"/>
    <s v="DB-12970"/>
    <x v="715"/>
    <x v="1"/>
    <s v="United States"/>
    <s v="New York City"/>
    <x v="15"/>
    <n v="10035"/>
    <x v="3"/>
    <s v="FUR-CH-10001708"/>
    <x v="0"/>
    <s v="Chairs"/>
    <x v="884"/>
    <n v="253.76399999999998"/>
    <n v="2"/>
    <n v="0.1"/>
    <n v="31.015599999999978"/>
    <s v="Jul"/>
    <x v="16"/>
    <n v="1"/>
  </r>
  <r>
    <n v="6763"/>
    <s v="CA-2013-144764"/>
    <x v="0"/>
    <d v="2013-09-03T00:00:00"/>
    <d v="2013-09-09T00:00:00"/>
    <x v="1"/>
    <s v="RL-19615"/>
    <x v="210"/>
    <x v="0"/>
    <s v="United States"/>
    <s v="Chicago"/>
    <x v="10"/>
    <n v="60623"/>
    <x v="2"/>
    <s v="OFF-LA-10000240"/>
    <x v="1"/>
    <s v="Labels"/>
    <x v="2"/>
    <n v="29.24"/>
    <n v="5"/>
    <n v="0.2"/>
    <n v="9.8685000000000009"/>
    <s v="Sep"/>
    <x v="21"/>
    <n v="1"/>
  </r>
  <r>
    <n v="6764"/>
    <s v="CA-2013-144764"/>
    <x v="0"/>
    <d v="2013-09-03T00:00:00"/>
    <d v="2013-09-09T00:00:00"/>
    <x v="1"/>
    <s v="RL-19615"/>
    <x v="210"/>
    <x v="0"/>
    <s v="United States"/>
    <s v="Chicago"/>
    <x v="10"/>
    <n v="60623"/>
    <x v="2"/>
    <s v="OFF-ST-10002485"/>
    <x v="1"/>
    <s v="Storage"/>
    <x v="209"/>
    <n v="35.167999999999999"/>
    <n v="2"/>
    <n v="0.2"/>
    <n v="-8.3524000000000012"/>
    <s v="Sep"/>
    <x v="21"/>
    <n v="0"/>
  </r>
  <r>
    <n v="6765"/>
    <s v="CA-2013-144764"/>
    <x v="0"/>
    <d v="2013-09-03T00:00:00"/>
    <d v="2013-09-09T00:00:00"/>
    <x v="1"/>
    <s v="RL-19615"/>
    <x v="210"/>
    <x v="0"/>
    <s v="United States"/>
    <s v="Chicago"/>
    <x v="10"/>
    <n v="60623"/>
    <x v="2"/>
    <s v="TEC-MA-10003230"/>
    <x v="2"/>
    <s v="Machines"/>
    <x v="1778"/>
    <n v="1362.8999999999999"/>
    <n v="3"/>
    <n v="0.3"/>
    <n v="-19.470000000000141"/>
    <s v="Sep"/>
    <x v="21"/>
    <n v="0"/>
  </r>
  <r>
    <n v="6766"/>
    <s v="CA-2014-100615"/>
    <x v="3"/>
    <d v="2014-04-21T00:00:00"/>
    <d v="2014-04-25T00:00:00"/>
    <x v="1"/>
    <s v="SJ-20215"/>
    <x v="695"/>
    <x v="0"/>
    <s v="United States"/>
    <s v="Chicago"/>
    <x v="10"/>
    <n v="60653"/>
    <x v="2"/>
    <s v="FUR-CH-10002602"/>
    <x v="0"/>
    <s v="Chairs"/>
    <x v="288"/>
    <n v="317.05799999999999"/>
    <n v="3"/>
    <n v="0.3"/>
    <n v="-18.117599999999996"/>
    <s v="Apr"/>
    <x v="4"/>
    <n v="1"/>
  </r>
  <r>
    <n v="6767"/>
    <s v="CA-2014-100615"/>
    <x v="3"/>
    <d v="2014-04-21T00:00:00"/>
    <d v="2014-04-25T00:00:00"/>
    <x v="1"/>
    <s v="SJ-20215"/>
    <x v="695"/>
    <x v="0"/>
    <s v="United States"/>
    <s v="Chicago"/>
    <x v="10"/>
    <n v="60653"/>
    <x v="2"/>
    <s v="OFF-AR-10001683"/>
    <x v="1"/>
    <s v="Art"/>
    <x v="32"/>
    <n v="15.76"/>
    <n v="2"/>
    <n v="0.2"/>
    <n v="3.5460000000000007"/>
    <s v="Apr"/>
    <x v="4"/>
    <n v="0"/>
  </r>
  <r>
    <n v="6768"/>
    <s v="CA-2014-100615"/>
    <x v="3"/>
    <d v="2014-04-21T00:00:00"/>
    <d v="2014-04-25T00:00:00"/>
    <x v="1"/>
    <s v="SJ-20215"/>
    <x v="695"/>
    <x v="0"/>
    <s v="United States"/>
    <s v="Chicago"/>
    <x v="10"/>
    <n v="60653"/>
    <x v="2"/>
    <s v="FUR-FU-10002456"/>
    <x v="0"/>
    <s v="Furnishings"/>
    <x v="1009"/>
    <n v="14.560000000000002"/>
    <n v="5"/>
    <n v="0.6"/>
    <n v="-6.1879999999999988"/>
    <s v="Apr"/>
    <x v="4"/>
    <n v="0"/>
  </r>
  <r>
    <n v="6769"/>
    <s v="CA-2011-109302"/>
    <x v="2"/>
    <d v="2011-08-12T00:00:00"/>
    <d v="2011-08-16T00:00:00"/>
    <x v="1"/>
    <s v="CS-12175"/>
    <x v="728"/>
    <x v="1"/>
    <s v="United States"/>
    <s v="Lakewood"/>
    <x v="30"/>
    <n v="8701"/>
    <x v="3"/>
    <s v="OFF-BI-10002854"/>
    <x v="1"/>
    <s v="Binders"/>
    <x v="895"/>
    <n v="196.21"/>
    <n v="7"/>
    <n v="0"/>
    <n v="98.105000000000004"/>
    <s v="Aug"/>
    <x v="9"/>
    <n v="1"/>
  </r>
  <r>
    <n v="6770"/>
    <s v="CA-2014-139787"/>
    <x v="3"/>
    <d v="2014-09-20T00:00:00"/>
    <d v="2014-09-24T00:00:00"/>
    <x v="1"/>
    <s v="JP-16135"/>
    <x v="655"/>
    <x v="2"/>
    <s v="United States"/>
    <s v="Columbus"/>
    <x v="32"/>
    <n v="31907"/>
    <x v="0"/>
    <s v="OFF-AR-10002445"/>
    <x v="1"/>
    <s v="Art"/>
    <x v="1637"/>
    <n v="35.4"/>
    <n v="5"/>
    <n v="0"/>
    <n v="13.452000000000002"/>
    <s v="Sep"/>
    <x v="15"/>
    <n v="1"/>
  </r>
  <r>
    <n v="6771"/>
    <s v="CA-2014-139402"/>
    <x v="3"/>
    <d v="2014-12-10T00:00:00"/>
    <d v="2014-12-14T00:00:00"/>
    <x v="1"/>
    <s v="NC-18535"/>
    <x v="714"/>
    <x v="1"/>
    <s v="United States"/>
    <s v="Phoenix"/>
    <x v="16"/>
    <n v="85023"/>
    <x v="1"/>
    <s v="OFF-PA-10004359"/>
    <x v="1"/>
    <s v="Paper"/>
    <x v="1059"/>
    <n v="419.4"/>
    <n v="5"/>
    <n v="0.2"/>
    <n v="146.79"/>
    <s v="Dec"/>
    <x v="22"/>
    <n v="1"/>
  </r>
  <r>
    <n v="6772"/>
    <s v="CA-2014-139402"/>
    <x v="3"/>
    <d v="2014-12-10T00:00:00"/>
    <d v="2014-12-14T00:00:00"/>
    <x v="1"/>
    <s v="NC-18535"/>
    <x v="714"/>
    <x v="1"/>
    <s v="United States"/>
    <s v="Phoenix"/>
    <x v="16"/>
    <n v="85023"/>
    <x v="1"/>
    <s v="OFF-BI-10000279"/>
    <x v="1"/>
    <s v="Binders"/>
    <x v="1765"/>
    <n v="13.005000000000003"/>
    <n v="3"/>
    <n v="0.7"/>
    <n v="-9.9704999999999977"/>
    <s v="Dec"/>
    <x v="22"/>
    <n v="0"/>
  </r>
  <r>
    <n v="6773"/>
    <s v="CA-2013-119018"/>
    <x v="0"/>
    <d v="2013-11-05T00:00:00"/>
    <d v="2013-11-09T00:00:00"/>
    <x v="1"/>
    <s v="CW-11905"/>
    <x v="194"/>
    <x v="2"/>
    <s v="United States"/>
    <s v="Los Angeles"/>
    <x v="1"/>
    <n v="90004"/>
    <x v="1"/>
    <s v="OFF-BI-10003314"/>
    <x v="1"/>
    <s v="Binders"/>
    <x v="305"/>
    <n v="7.7120000000000006"/>
    <n v="2"/>
    <n v="0.2"/>
    <n v="2.7956000000000003"/>
    <s v="Nov"/>
    <x v="0"/>
    <n v="1"/>
  </r>
  <r>
    <n v="6774"/>
    <s v="CA-2013-119018"/>
    <x v="0"/>
    <d v="2013-11-05T00:00:00"/>
    <d v="2013-11-09T00:00:00"/>
    <x v="1"/>
    <s v="CW-11905"/>
    <x v="194"/>
    <x v="2"/>
    <s v="United States"/>
    <s v="Los Angeles"/>
    <x v="1"/>
    <n v="90004"/>
    <x v="1"/>
    <s v="OFF-BI-10000494"/>
    <x v="1"/>
    <s v="Binders"/>
    <x v="1563"/>
    <n v="4.1760000000000002"/>
    <n v="1"/>
    <n v="0.2"/>
    <n v="1.3049999999999997"/>
    <s v="Nov"/>
    <x v="0"/>
    <n v="0"/>
  </r>
  <r>
    <n v="6775"/>
    <s v="CA-2013-119018"/>
    <x v="0"/>
    <d v="2013-11-05T00:00:00"/>
    <d v="2013-11-09T00:00:00"/>
    <x v="1"/>
    <s v="CW-11905"/>
    <x v="194"/>
    <x v="2"/>
    <s v="United States"/>
    <s v="Los Angeles"/>
    <x v="1"/>
    <n v="90004"/>
    <x v="1"/>
    <s v="OFF-PA-10000295"/>
    <x v="1"/>
    <s v="Paper"/>
    <x v="1779"/>
    <n v="38.880000000000003"/>
    <n v="6"/>
    <n v="0"/>
    <n v="18.662400000000002"/>
    <s v="Nov"/>
    <x v="0"/>
    <n v="0"/>
  </r>
  <r>
    <n v="6776"/>
    <s v="CA-2012-105361"/>
    <x v="1"/>
    <d v="2012-03-29T00:00:00"/>
    <d v="2012-04-04T00:00:00"/>
    <x v="1"/>
    <s v="CM-12115"/>
    <x v="441"/>
    <x v="0"/>
    <s v="United States"/>
    <s v="New York City"/>
    <x v="15"/>
    <n v="10024"/>
    <x v="3"/>
    <s v="OFF-PA-10002615"/>
    <x v="1"/>
    <s v="Paper"/>
    <x v="247"/>
    <n v="17.64"/>
    <n v="4"/>
    <n v="0"/>
    <n v="8.1143999999999998"/>
    <s v="Mar"/>
    <x v="29"/>
    <n v="1"/>
  </r>
  <r>
    <n v="6777"/>
    <s v="US-2013-152373"/>
    <x v="0"/>
    <d v="2013-09-06T00:00:00"/>
    <d v="2013-09-12T00:00:00"/>
    <x v="1"/>
    <s v="PT-19090"/>
    <x v="690"/>
    <x v="0"/>
    <s v="United States"/>
    <s v="San Antonio"/>
    <x v="5"/>
    <n v="78207"/>
    <x v="2"/>
    <s v="OFF-ST-10003479"/>
    <x v="1"/>
    <s v="Storage"/>
    <x v="41"/>
    <n v="93.456000000000003"/>
    <n v="3"/>
    <n v="0.2"/>
    <n v="-17.523000000000014"/>
    <s v="Sep"/>
    <x v="21"/>
    <n v="1"/>
  </r>
  <r>
    <n v="6778"/>
    <s v="US-2014-166037"/>
    <x v="3"/>
    <d v="2014-01-29T00:00:00"/>
    <d v="2014-02-02T00:00:00"/>
    <x v="1"/>
    <s v="CL-12700"/>
    <x v="642"/>
    <x v="2"/>
    <s v="United States"/>
    <s v="New York City"/>
    <x v="15"/>
    <n v="10009"/>
    <x v="3"/>
    <s v="TEC-AC-10002800"/>
    <x v="2"/>
    <s v="Accessories"/>
    <x v="1207"/>
    <n v="449.91"/>
    <n v="9"/>
    <n v="0"/>
    <n v="157.46849999999998"/>
    <s v="Jan"/>
    <x v="44"/>
    <n v="1"/>
  </r>
  <r>
    <n v="6779"/>
    <s v="US-2013-147711"/>
    <x v="0"/>
    <d v="2013-09-04T00:00:00"/>
    <d v="2013-09-09T00:00:00"/>
    <x v="0"/>
    <s v="HF-14995"/>
    <x v="520"/>
    <x v="0"/>
    <s v="United States"/>
    <s v="Baltimore"/>
    <x v="39"/>
    <n v="21215"/>
    <x v="3"/>
    <s v="FUR-BO-10003159"/>
    <x v="0"/>
    <s v="Bookcases"/>
    <x v="1100"/>
    <n v="344.94"/>
    <n v="3"/>
    <n v="0"/>
    <n v="31.044599999999974"/>
    <s v="Sep"/>
    <x v="21"/>
    <n v="1"/>
  </r>
  <r>
    <n v="6780"/>
    <s v="US-2013-147711"/>
    <x v="0"/>
    <d v="2013-09-04T00:00:00"/>
    <d v="2013-09-09T00:00:00"/>
    <x v="0"/>
    <s v="HF-14995"/>
    <x v="520"/>
    <x v="0"/>
    <s v="United States"/>
    <s v="Baltimore"/>
    <x v="39"/>
    <n v="21215"/>
    <x v="3"/>
    <s v="FUR-FU-10002364"/>
    <x v="0"/>
    <s v="Furnishings"/>
    <x v="1231"/>
    <n v="14.76"/>
    <n v="2"/>
    <n v="0"/>
    <n v="4.2803999999999984"/>
    <s v="Sep"/>
    <x v="21"/>
    <n v="0"/>
  </r>
  <r>
    <n v="6781"/>
    <s v="US-2013-147711"/>
    <x v="0"/>
    <d v="2013-09-04T00:00:00"/>
    <d v="2013-09-09T00:00:00"/>
    <x v="0"/>
    <s v="HF-14995"/>
    <x v="520"/>
    <x v="0"/>
    <s v="United States"/>
    <s v="Baltimore"/>
    <x v="39"/>
    <n v="21215"/>
    <x v="3"/>
    <s v="OFF-BI-10003350"/>
    <x v="1"/>
    <s v="Binders"/>
    <x v="834"/>
    <n v="12.76"/>
    <n v="2"/>
    <n v="0"/>
    <n v="5.8695999999999993"/>
    <s v="Sep"/>
    <x v="21"/>
    <n v="0"/>
  </r>
  <r>
    <n v="6782"/>
    <s v="US-2013-147711"/>
    <x v="0"/>
    <d v="2013-09-04T00:00:00"/>
    <d v="2013-09-09T00:00:00"/>
    <x v="0"/>
    <s v="HF-14995"/>
    <x v="520"/>
    <x v="0"/>
    <s v="United States"/>
    <s v="Baltimore"/>
    <x v="39"/>
    <n v="21215"/>
    <x v="3"/>
    <s v="OFF-LA-10004093"/>
    <x v="1"/>
    <s v="Labels"/>
    <x v="670"/>
    <n v="58.48"/>
    <n v="8"/>
    <n v="0"/>
    <n v="27.485599999999998"/>
    <s v="Sep"/>
    <x v="21"/>
    <n v="0"/>
  </r>
  <r>
    <n v="6783"/>
    <s v="CA-2014-121293"/>
    <x v="3"/>
    <d v="2014-07-26T00:00:00"/>
    <d v="2014-07-29T00:00:00"/>
    <x v="0"/>
    <s v="JC-15775"/>
    <x v="547"/>
    <x v="0"/>
    <s v="United States"/>
    <s v="Philadelphia"/>
    <x v="9"/>
    <n v="19143"/>
    <x v="3"/>
    <s v="FUR-FU-10000732"/>
    <x v="0"/>
    <s v="Furnishings"/>
    <x v="540"/>
    <n v="20.096000000000004"/>
    <n v="4"/>
    <n v="0.2"/>
    <n v="3.0143999999999984"/>
    <s v="Jul"/>
    <x v="10"/>
    <n v="1"/>
  </r>
  <r>
    <n v="6784"/>
    <s v="CA-2014-121293"/>
    <x v="3"/>
    <d v="2014-07-26T00:00:00"/>
    <d v="2014-07-29T00:00:00"/>
    <x v="0"/>
    <s v="JC-15775"/>
    <x v="547"/>
    <x v="0"/>
    <s v="United States"/>
    <s v="Philadelphia"/>
    <x v="9"/>
    <n v="19143"/>
    <x v="3"/>
    <s v="OFF-SU-10004884"/>
    <x v="1"/>
    <s v="Supplies"/>
    <x v="1780"/>
    <n v="37.752000000000002"/>
    <n v="3"/>
    <n v="0.2"/>
    <n v="4.2470999999999943"/>
    <s v="Jul"/>
    <x v="10"/>
    <n v="0"/>
  </r>
  <r>
    <n v="6785"/>
    <s v="CA-2014-121293"/>
    <x v="3"/>
    <d v="2014-07-26T00:00:00"/>
    <d v="2014-07-29T00:00:00"/>
    <x v="0"/>
    <s v="JC-15775"/>
    <x v="547"/>
    <x v="0"/>
    <s v="United States"/>
    <s v="Philadelphia"/>
    <x v="9"/>
    <n v="19143"/>
    <x v="3"/>
    <s v="FUR-TA-10001771"/>
    <x v="0"/>
    <s v="Tables"/>
    <x v="1724"/>
    <n v="138.58799999999999"/>
    <n v="1"/>
    <n v="0.4"/>
    <n v="-34.646999999999991"/>
    <s v="Jul"/>
    <x v="10"/>
    <n v="0"/>
  </r>
  <r>
    <n v="6786"/>
    <s v="CA-2014-121293"/>
    <x v="3"/>
    <d v="2014-07-26T00:00:00"/>
    <d v="2014-07-29T00:00:00"/>
    <x v="0"/>
    <s v="JC-15775"/>
    <x v="547"/>
    <x v="0"/>
    <s v="United States"/>
    <s v="Philadelphia"/>
    <x v="9"/>
    <n v="19143"/>
    <x v="3"/>
    <s v="OFF-ST-10000060"/>
    <x v="1"/>
    <s v="Storage"/>
    <x v="387"/>
    <n v="259.92000000000007"/>
    <n v="5"/>
    <n v="0.2"/>
    <n v="-25.992000000000004"/>
    <s v="Jul"/>
    <x v="10"/>
    <n v="0"/>
  </r>
  <r>
    <n v="6787"/>
    <s v="CA-2014-121293"/>
    <x v="3"/>
    <d v="2014-07-26T00:00:00"/>
    <d v="2014-07-29T00:00:00"/>
    <x v="0"/>
    <s v="JC-15775"/>
    <x v="547"/>
    <x v="0"/>
    <s v="United States"/>
    <s v="Philadelphia"/>
    <x v="9"/>
    <n v="19143"/>
    <x v="3"/>
    <s v="OFF-PA-10004100"/>
    <x v="1"/>
    <s v="Paper"/>
    <x v="257"/>
    <n v="20.736000000000004"/>
    <n v="4"/>
    <n v="0.2"/>
    <n v="7.2576000000000001"/>
    <s v="Jul"/>
    <x v="10"/>
    <n v="0"/>
  </r>
  <r>
    <n v="6788"/>
    <s v="CA-2012-118843"/>
    <x v="1"/>
    <d v="2012-09-13T00:00:00"/>
    <d v="2012-09-20T00:00:00"/>
    <x v="1"/>
    <s v="JH-15910"/>
    <x v="101"/>
    <x v="0"/>
    <s v="United States"/>
    <s v="Atlanta"/>
    <x v="32"/>
    <n v="30318"/>
    <x v="0"/>
    <s v="FUR-FU-10003975"/>
    <x v="0"/>
    <s v="Furnishings"/>
    <x v="775"/>
    <n v="129.93"/>
    <n v="3"/>
    <n v="0"/>
    <n v="12.992999999999988"/>
    <s v="Sep"/>
    <x v="11"/>
    <n v="1"/>
  </r>
  <r>
    <n v="6789"/>
    <s v="CA-2012-118843"/>
    <x v="1"/>
    <d v="2012-09-13T00:00:00"/>
    <d v="2012-09-20T00:00:00"/>
    <x v="1"/>
    <s v="JH-15910"/>
    <x v="101"/>
    <x v="0"/>
    <s v="United States"/>
    <s v="Atlanta"/>
    <x v="32"/>
    <n v="30318"/>
    <x v="0"/>
    <s v="OFF-PA-10001712"/>
    <x v="1"/>
    <s v="Paper"/>
    <x v="974"/>
    <n v="69.930000000000007"/>
    <n v="7"/>
    <n v="0"/>
    <n v="31.468499999999999"/>
    <s v="Sep"/>
    <x v="11"/>
    <n v="0"/>
  </r>
  <r>
    <n v="6790"/>
    <s v="CA-2012-161445"/>
    <x v="1"/>
    <d v="2012-09-07T00:00:00"/>
    <d v="2012-09-09T00:00:00"/>
    <x v="0"/>
    <s v="CC-12610"/>
    <x v="566"/>
    <x v="1"/>
    <s v="United States"/>
    <s v="Durham"/>
    <x v="3"/>
    <n v="27707"/>
    <x v="0"/>
    <s v="OFF-AR-10001953"/>
    <x v="1"/>
    <s v="Art"/>
    <x v="395"/>
    <n v="140.73599999999999"/>
    <n v="4"/>
    <n v="0.2"/>
    <n v="12.314400000000006"/>
    <s v="Sep"/>
    <x v="11"/>
    <n v="1"/>
  </r>
  <r>
    <n v="6791"/>
    <s v="CA-2013-124527"/>
    <x v="0"/>
    <d v="2013-11-17T00:00:00"/>
    <d v="2013-11-18T00:00:00"/>
    <x v="2"/>
    <s v="IM-15055"/>
    <x v="780"/>
    <x v="0"/>
    <s v="United States"/>
    <s v="Roseville"/>
    <x v="1"/>
    <n v="95661"/>
    <x v="1"/>
    <s v="OFF-BI-10004967"/>
    <x v="1"/>
    <s v="Binders"/>
    <x v="253"/>
    <n v="8.32"/>
    <n v="5"/>
    <n v="0.2"/>
    <n v="2.8079999999999998"/>
    <s v="Nov"/>
    <x v="0"/>
    <n v="1"/>
  </r>
  <r>
    <n v="6792"/>
    <s v="CA-2013-162348"/>
    <x v="0"/>
    <d v="2013-11-11T00:00:00"/>
    <d v="2013-11-16T00:00:00"/>
    <x v="1"/>
    <s v="BF-11170"/>
    <x v="408"/>
    <x v="2"/>
    <s v="United States"/>
    <s v="Sacramento"/>
    <x v="1"/>
    <n v="95823"/>
    <x v="1"/>
    <s v="FUR-FU-10003731"/>
    <x v="0"/>
    <s v="Furnishings"/>
    <x v="1593"/>
    <n v="9.98"/>
    <n v="1"/>
    <n v="0"/>
    <n v="2.7944000000000004"/>
    <s v="Nov"/>
    <x v="0"/>
    <n v="1"/>
  </r>
  <r>
    <n v="6793"/>
    <s v="CA-2011-141005"/>
    <x v="2"/>
    <d v="2011-08-15T00:00:00"/>
    <d v="2011-08-18T00:00:00"/>
    <x v="2"/>
    <s v="CS-12355"/>
    <x v="394"/>
    <x v="0"/>
    <s v="United States"/>
    <s v="Fairfield"/>
    <x v="29"/>
    <n v="6824"/>
    <x v="3"/>
    <s v="OFF-BI-10001989"/>
    <x v="1"/>
    <s v="Binders"/>
    <x v="537"/>
    <n v="62.94"/>
    <n v="3"/>
    <n v="0"/>
    <n v="30.211199999999998"/>
    <s v="Aug"/>
    <x v="9"/>
    <n v="1"/>
  </r>
  <r>
    <n v="6794"/>
    <s v="CA-2012-145394"/>
    <x v="1"/>
    <d v="2012-11-16T00:00:00"/>
    <d v="2012-11-20T00:00:00"/>
    <x v="1"/>
    <s v="MC-17605"/>
    <x v="204"/>
    <x v="1"/>
    <s v="United States"/>
    <s v="Chicago"/>
    <x v="10"/>
    <n v="60610"/>
    <x v="2"/>
    <s v="OFF-ST-10000344"/>
    <x v="1"/>
    <s v="Storage"/>
    <x v="1013"/>
    <n v="21.488"/>
    <n v="2"/>
    <n v="0.2"/>
    <n v="1.6115999999999993"/>
    <s v="Nov"/>
    <x v="6"/>
    <n v="1"/>
  </r>
  <r>
    <n v="6795"/>
    <s v="CA-2012-145394"/>
    <x v="1"/>
    <d v="2012-11-16T00:00:00"/>
    <d v="2012-11-20T00:00:00"/>
    <x v="1"/>
    <s v="MC-17605"/>
    <x v="204"/>
    <x v="1"/>
    <s v="United States"/>
    <s v="Chicago"/>
    <x v="10"/>
    <n v="60610"/>
    <x v="2"/>
    <s v="TEC-PH-10001051"/>
    <x v="2"/>
    <s v="Phones"/>
    <x v="1254"/>
    <n v="239.976"/>
    <n v="3"/>
    <n v="0.2"/>
    <n v="26.997299999999967"/>
    <s v="Nov"/>
    <x v="6"/>
    <n v="0"/>
  </r>
  <r>
    <n v="6796"/>
    <s v="CA-2012-145394"/>
    <x v="1"/>
    <d v="2012-11-16T00:00:00"/>
    <d v="2012-11-20T00:00:00"/>
    <x v="1"/>
    <s v="MC-17605"/>
    <x v="204"/>
    <x v="1"/>
    <s v="United States"/>
    <s v="Chicago"/>
    <x v="10"/>
    <n v="60610"/>
    <x v="2"/>
    <s v="FUR-FU-10001215"/>
    <x v="0"/>
    <s v="Furnishings"/>
    <x v="1600"/>
    <n v="34.504000000000005"/>
    <n v="2"/>
    <n v="0.6"/>
    <n v="-15.526799999999994"/>
    <s v="Nov"/>
    <x v="6"/>
    <n v="0"/>
  </r>
  <r>
    <n v="6797"/>
    <s v="CA-2012-168809"/>
    <x v="1"/>
    <d v="2012-08-25T00:00:00"/>
    <d v="2012-08-25T00:00:00"/>
    <x v="3"/>
    <s v="MC-18100"/>
    <x v="498"/>
    <x v="0"/>
    <s v="United States"/>
    <s v="Houston"/>
    <x v="5"/>
    <n v="77041"/>
    <x v="2"/>
    <s v="FUR-FU-10001473"/>
    <x v="0"/>
    <s v="Furnishings"/>
    <x v="1244"/>
    <n v="20.103999999999999"/>
    <n v="2"/>
    <n v="0.6"/>
    <n v="-16.585799999999999"/>
    <s v="Aug"/>
    <x v="37"/>
    <n v="1"/>
  </r>
  <r>
    <n v="6798"/>
    <s v="CA-2012-168809"/>
    <x v="1"/>
    <d v="2012-08-25T00:00:00"/>
    <d v="2012-08-25T00:00:00"/>
    <x v="3"/>
    <s v="MC-18100"/>
    <x v="498"/>
    <x v="0"/>
    <s v="United States"/>
    <s v="Houston"/>
    <x v="5"/>
    <n v="77041"/>
    <x v="2"/>
    <s v="OFF-BI-10000315"/>
    <x v="1"/>
    <s v="Binders"/>
    <x v="407"/>
    <n v="3.7979999999999987"/>
    <n v="1"/>
    <n v="0.8"/>
    <n v="-6.0768000000000004"/>
    <s v="Aug"/>
    <x v="37"/>
    <n v="0"/>
  </r>
  <r>
    <n v="6799"/>
    <s v="CA-2012-168809"/>
    <x v="1"/>
    <d v="2012-08-25T00:00:00"/>
    <d v="2012-08-25T00:00:00"/>
    <x v="3"/>
    <s v="MC-18100"/>
    <x v="498"/>
    <x v="0"/>
    <s v="United States"/>
    <s v="Houston"/>
    <x v="5"/>
    <n v="77041"/>
    <x v="2"/>
    <s v="FUR-FU-10002240"/>
    <x v="0"/>
    <s v="Furnishings"/>
    <x v="1781"/>
    <n v="7.8800000000000008"/>
    <n v="5"/>
    <n v="0.6"/>
    <n v="-3.9399999999999995"/>
    <s v="Aug"/>
    <x v="37"/>
    <n v="0"/>
  </r>
  <r>
    <n v="6800"/>
    <s v="CA-2013-109827"/>
    <x v="0"/>
    <d v="2013-12-26T00:00:00"/>
    <d v="2014-01-02T00:00:00"/>
    <x v="1"/>
    <s v="LW-16825"/>
    <x v="429"/>
    <x v="1"/>
    <s v="United States"/>
    <s v="Phoenix"/>
    <x v="16"/>
    <n v="85023"/>
    <x v="1"/>
    <s v="FUR-TA-10002607"/>
    <x v="0"/>
    <s v="Tables"/>
    <x v="221"/>
    <n v="35.445"/>
    <n v="1"/>
    <n v="0.5"/>
    <n v="-24.102599999999995"/>
    <s v="Dec"/>
    <x v="5"/>
    <n v="1"/>
  </r>
  <r>
    <n v="6801"/>
    <s v="CA-2013-109827"/>
    <x v="0"/>
    <d v="2013-12-26T00:00:00"/>
    <d v="2014-01-02T00:00:00"/>
    <x v="1"/>
    <s v="LW-16825"/>
    <x v="429"/>
    <x v="1"/>
    <s v="United States"/>
    <s v="Phoenix"/>
    <x v="16"/>
    <n v="85023"/>
    <x v="1"/>
    <s v="TEC-MA-10003356"/>
    <x v="2"/>
    <s v="Machines"/>
    <x v="1361"/>
    <n v="269.97000000000003"/>
    <n v="2"/>
    <n v="0.7"/>
    <n v="-386.95699999999999"/>
    <s v="Dec"/>
    <x v="5"/>
    <n v="0"/>
  </r>
  <r>
    <n v="6802"/>
    <s v="CA-2013-109827"/>
    <x v="0"/>
    <d v="2013-12-26T00:00:00"/>
    <d v="2014-01-02T00:00:00"/>
    <x v="1"/>
    <s v="LW-16825"/>
    <x v="429"/>
    <x v="1"/>
    <s v="United States"/>
    <s v="Phoenix"/>
    <x v="16"/>
    <n v="85023"/>
    <x v="1"/>
    <s v="TEC-AC-10002217"/>
    <x v="2"/>
    <s v="Accessories"/>
    <x v="1178"/>
    <n v="45.120000000000005"/>
    <n v="3"/>
    <n v="0.2"/>
    <n v="-7.8960000000000008"/>
    <s v="Dec"/>
    <x v="5"/>
    <n v="0"/>
  </r>
  <r>
    <n v="6803"/>
    <s v="CA-2013-109827"/>
    <x v="0"/>
    <d v="2013-12-26T00:00:00"/>
    <d v="2014-01-02T00:00:00"/>
    <x v="1"/>
    <s v="LW-16825"/>
    <x v="429"/>
    <x v="1"/>
    <s v="United States"/>
    <s v="Phoenix"/>
    <x v="16"/>
    <n v="85023"/>
    <x v="1"/>
    <s v="TEC-AC-10004353"/>
    <x v="2"/>
    <s v="Accessories"/>
    <x v="717"/>
    <n v="100.80000000000001"/>
    <n v="2"/>
    <n v="0.2"/>
    <n v="21.42"/>
    <s v="Dec"/>
    <x v="5"/>
    <n v="0"/>
  </r>
  <r>
    <n v="6804"/>
    <s v="CA-2013-109827"/>
    <x v="0"/>
    <d v="2013-12-26T00:00:00"/>
    <d v="2014-01-02T00:00:00"/>
    <x v="1"/>
    <s v="LW-16825"/>
    <x v="429"/>
    <x v="1"/>
    <s v="United States"/>
    <s v="Phoenix"/>
    <x v="16"/>
    <n v="85023"/>
    <x v="1"/>
    <s v="FUR-CH-10004754"/>
    <x v="0"/>
    <s v="Chairs"/>
    <x v="1123"/>
    <n v="47.968000000000004"/>
    <n v="2"/>
    <n v="0.2"/>
    <n v="4.1971999999999987"/>
    <s v="Dec"/>
    <x v="5"/>
    <n v="0"/>
  </r>
  <r>
    <n v="6805"/>
    <s v="CA-2011-152233"/>
    <x v="2"/>
    <d v="2011-10-05T00:00:00"/>
    <d v="2011-10-06T00:00:00"/>
    <x v="2"/>
    <s v="KH-16510"/>
    <x v="168"/>
    <x v="0"/>
    <s v="United States"/>
    <s v="Pomona"/>
    <x v="1"/>
    <n v="91767"/>
    <x v="1"/>
    <s v="TEC-AC-10002800"/>
    <x v="2"/>
    <s v="Accessories"/>
    <x v="1207"/>
    <n v="99.98"/>
    <n v="2"/>
    <n v="0"/>
    <n v="34.992999999999995"/>
    <s v="Oct"/>
    <x v="18"/>
    <n v="1"/>
  </r>
  <r>
    <n v="6806"/>
    <s v="CA-2011-125682"/>
    <x v="2"/>
    <d v="2011-11-22T00:00:00"/>
    <d v="2011-11-25T00:00:00"/>
    <x v="2"/>
    <s v="RB-19645"/>
    <x v="516"/>
    <x v="1"/>
    <s v="United States"/>
    <s v="Atlanta"/>
    <x v="32"/>
    <n v="30318"/>
    <x v="0"/>
    <s v="OFF-PA-10001752"/>
    <x v="1"/>
    <s v="Paper"/>
    <x v="1360"/>
    <n v="9.9600000000000009"/>
    <n v="2"/>
    <n v="0"/>
    <n v="4.8804000000000007"/>
    <s v="Nov"/>
    <x v="7"/>
    <n v="1"/>
  </r>
  <r>
    <n v="6807"/>
    <s v="CA-2014-162880"/>
    <x v="3"/>
    <d v="2014-12-26T00:00:00"/>
    <d v="2014-12-30T00:00:00"/>
    <x v="1"/>
    <s v="GD-14590"/>
    <x v="241"/>
    <x v="1"/>
    <s v="United States"/>
    <s v="Everett"/>
    <x v="4"/>
    <n v="98208"/>
    <x v="1"/>
    <s v="OFF-BI-10003314"/>
    <x v="1"/>
    <s v="Binders"/>
    <x v="305"/>
    <n v="3.8560000000000003"/>
    <n v="1"/>
    <n v="0.2"/>
    <n v="1.3978000000000002"/>
    <s v="Dec"/>
    <x v="22"/>
    <n v="1"/>
  </r>
  <r>
    <n v="6808"/>
    <s v="CA-2012-128125"/>
    <x v="1"/>
    <d v="2012-03-31T00:00:00"/>
    <d v="2012-04-05T00:00:00"/>
    <x v="1"/>
    <s v="EB-13705"/>
    <x v="182"/>
    <x v="1"/>
    <s v="United States"/>
    <s v="Houston"/>
    <x v="5"/>
    <n v="77095"/>
    <x v="2"/>
    <s v="OFF-PA-10000357"/>
    <x v="1"/>
    <s v="Paper"/>
    <x v="442"/>
    <n v="98.376000000000005"/>
    <n v="3"/>
    <n v="0.2"/>
    <n v="35.661300000000004"/>
    <s v="Mar"/>
    <x v="29"/>
    <n v="1"/>
  </r>
  <r>
    <n v="6809"/>
    <s v="CA-2012-128125"/>
    <x v="1"/>
    <d v="2012-03-31T00:00:00"/>
    <d v="2012-04-05T00:00:00"/>
    <x v="1"/>
    <s v="EB-13705"/>
    <x v="182"/>
    <x v="1"/>
    <s v="United States"/>
    <s v="Houston"/>
    <x v="5"/>
    <n v="77095"/>
    <x v="2"/>
    <s v="FUR-FU-10001085"/>
    <x v="0"/>
    <s v="Furnishings"/>
    <x v="1590"/>
    <n v="22.38"/>
    <n v="3"/>
    <n v="0.6"/>
    <n v="-7.8330000000000055"/>
    <s v="Mar"/>
    <x v="29"/>
    <n v="0"/>
  </r>
  <r>
    <n v="6810"/>
    <s v="CA-2014-156237"/>
    <x v="3"/>
    <d v="2014-09-15T00:00:00"/>
    <d v="2014-09-16T00:00:00"/>
    <x v="2"/>
    <s v="PS-18760"/>
    <x v="519"/>
    <x v="0"/>
    <s v="United States"/>
    <s v="Philadelphia"/>
    <x v="9"/>
    <n v="19140"/>
    <x v="3"/>
    <s v="OFF-BI-10000301"/>
    <x v="1"/>
    <s v="Binders"/>
    <x v="619"/>
    <n v="3.8820000000000006"/>
    <n v="2"/>
    <n v="0.7"/>
    <n v="-2.5880000000000001"/>
    <s v="Sep"/>
    <x v="15"/>
    <n v="1"/>
  </r>
  <r>
    <n v="6811"/>
    <s v="CA-2014-156237"/>
    <x v="3"/>
    <d v="2014-09-15T00:00:00"/>
    <d v="2014-09-16T00:00:00"/>
    <x v="2"/>
    <s v="PS-18760"/>
    <x v="519"/>
    <x v="0"/>
    <s v="United States"/>
    <s v="Philadelphia"/>
    <x v="9"/>
    <n v="19140"/>
    <x v="3"/>
    <s v="TEC-MA-10002930"/>
    <x v="2"/>
    <s v="Machines"/>
    <x v="1775"/>
    <n v="12.585000000000003"/>
    <n v="1"/>
    <n v="0.7"/>
    <n v="-18.038499999999996"/>
    <s v="Sep"/>
    <x v="15"/>
    <n v="0"/>
  </r>
  <r>
    <n v="6812"/>
    <s v="CA-2014-156237"/>
    <x v="3"/>
    <d v="2014-09-15T00:00:00"/>
    <d v="2014-09-16T00:00:00"/>
    <x v="2"/>
    <s v="PS-18760"/>
    <x v="519"/>
    <x v="0"/>
    <s v="United States"/>
    <s v="Philadelphia"/>
    <x v="9"/>
    <n v="19140"/>
    <x v="3"/>
    <s v="FUR-CH-10002372"/>
    <x v="0"/>
    <s v="Chairs"/>
    <x v="390"/>
    <n v="113.372"/>
    <n v="2"/>
    <n v="0.3"/>
    <n v="-29.152799999999992"/>
    <s v="Sep"/>
    <x v="15"/>
    <n v="0"/>
  </r>
  <r>
    <n v="6813"/>
    <s v="CA-2014-156237"/>
    <x v="3"/>
    <d v="2014-09-15T00:00:00"/>
    <d v="2014-09-16T00:00:00"/>
    <x v="2"/>
    <s v="PS-18760"/>
    <x v="519"/>
    <x v="0"/>
    <s v="United States"/>
    <s v="Philadelphia"/>
    <x v="9"/>
    <n v="19140"/>
    <x v="3"/>
    <s v="OFF-BI-10003707"/>
    <x v="1"/>
    <s v="Binders"/>
    <x v="776"/>
    <n v="18.312000000000001"/>
    <n v="4"/>
    <n v="0.7"/>
    <n v="-12.207999999999995"/>
    <s v="Sep"/>
    <x v="15"/>
    <n v="0"/>
  </r>
  <r>
    <n v="6814"/>
    <s v="CA-2014-156237"/>
    <x v="3"/>
    <d v="2014-09-15T00:00:00"/>
    <d v="2014-09-16T00:00:00"/>
    <x v="2"/>
    <s v="PS-18760"/>
    <x v="519"/>
    <x v="0"/>
    <s v="United States"/>
    <s v="Philadelphia"/>
    <x v="9"/>
    <n v="19140"/>
    <x v="3"/>
    <s v="FUR-FU-10001057"/>
    <x v="0"/>
    <s v="Furnishings"/>
    <x v="1782"/>
    <n v="127.93599999999999"/>
    <n v="8"/>
    <n v="0.2"/>
    <n v="4.7975999999999992"/>
    <s v="Sep"/>
    <x v="15"/>
    <n v="0"/>
  </r>
  <r>
    <n v="6815"/>
    <s v="CA-2014-156237"/>
    <x v="3"/>
    <d v="2014-09-15T00:00:00"/>
    <d v="2014-09-16T00:00:00"/>
    <x v="2"/>
    <s v="PS-18760"/>
    <x v="519"/>
    <x v="0"/>
    <s v="United States"/>
    <s v="Philadelphia"/>
    <x v="9"/>
    <n v="19140"/>
    <x v="3"/>
    <s v="TEC-MA-10001681"/>
    <x v="2"/>
    <s v="Machines"/>
    <x v="340"/>
    <n v="241.17000000000002"/>
    <n v="2"/>
    <n v="0.7"/>
    <n v="-168.8189999999999"/>
    <s v="Sep"/>
    <x v="15"/>
    <n v="0"/>
  </r>
  <r>
    <n v="6816"/>
    <s v="CA-2011-144414"/>
    <x v="2"/>
    <d v="2011-06-17T00:00:00"/>
    <d v="2011-06-21T00:00:00"/>
    <x v="1"/>
    <s v="GH-14425"/>
    <x v="485"/>
    <x v="0"/>
    <s v="United States"/>
    <s v="Seattle"/>
    <x v="4"/>
    <n v="98105"/>
    <x v="1"/>
    <s v="FUR-FU-10003981"/>
    <x v="0"/>
    <s v="Furnishings"/>
    <x v="322"/>
    <n v="6.24"/>
    <n v="3"/>
    <n v="0"/>
    <n v="2.6208000000000005"/>
    <s v="Jun"/>
    <x v="3"/>
    <n v="1"/>
  </r>
  <r>
    <n v="6817"/>
    <s v="CA-2011-144414"/>
    <x v="2"/>
    <d v="2011-06-17T00:00:00"/>
    <d v="2011-06-21T00:00:00"/>
    <x v="1"/>
    <s v="GH-14425"/>
    <x v="485"/>
    <x v="0"/>
    <s v="United States"/>
    <s v="Seattle"/>
    <x v="4"/>
    <n v="98105"/>
    <x v="1"/>
    <s v="OFF-FA-10000624"/>
    <x v="1"/>
    <s v="Fasteners"/>
    <x v="291"/>
    <n v="17.899999999999999"/>
    <n v="5"/>
    <n v="0"/>
    <n v="8.9499999999999993"/>
    <s v="Jun"/>
    <x v="3"/>
    <n v="0"/>
  </r>
  <r>
    <n v="6818"/>
    <s v="CA-2011-144414"/>
    <x v="2"/>
    <d v="2011-06-17T00:00:00"/>
    <d v="2011-06-21T00:00:00"/>
    <x v="1"/>
    <s v="GH-14425"/>
    <x v="485"/>
    <x v="0"/>
    <s v="United States"/>
    <s v="Seattle"/>
    <x v="4"/>
    <n v="98105"/>
    <x v="1"/>
    <s v="OFF-BI-10004995"/>
    <x v="1"/>
    <s v="Binders"/>
    <x v="313"/>
    <n v="3266.3760000000002"/>
    <n v="3"/>
    <n v="0.2"/>
    <n v="1061.5721999999998"/>
    <s v="Jun"/>
    <x v="3"/>
    <n v="0"/>
  </r>
  <r>
    <n v="6819"/>
    <s v="CA-2014-163860"/>
    <x v="3"/>
    <d v="2014-12-29T00:00:00"/>
    <d v="2015-01-02T00:00:00"/>
    <x v="1"/>
    <s v="LO-17170"/>
    <x v="628"/>
    <x v="1"/>
    <s v="United States"/>
    <s v="Peoria"/>
    <x v="10"/>
    <n v="61604"/>
    <x v="2"/>
    <s v="OFF-BI-10003784"/>
    <x v="1"/>
    <s v="Binders"/>
    <x v="1314"/>
    <n v="1.6799999999999995"/>
    <n v="5"/>
    <n v="0.8"/>
    <n v="-2.6880000000000015"/>
    <s v="Dec"/>
    <x v="22"/>
    <n v="1"/>
  </r>
  <r>
    <n v="6820"/>
    <s v="CA-2014-163860"/>
    <x v="3"/>
    <d v="2014-12-29T00:00:00"/>
    <d v="2015-01-02T00:00:00"/>
    <x v="1"/>
    <s v="LO-17170"/>
    <x v="628"/>
    <x v="1"/>
    <s v="United States"/>
    <s v="Peoria"/>
    <x v="10"/>
    <n v="61604"/>
    <x v="2"/>
    <s v="FUR-FU-10004586"/>
    <x v="0"/>
    <s v="Furnishings"/>
    <x v="1473"/>
    <n v="7.968"/>
    <n v="3"/>
    <n v="0.6"/>
    <n v="-2.3903999999999996"/>
    <s v="Dec"/>
    <x v="22"/>
    <n v="0"/>
  </r>
  <r>
    <n v="6821"/>
    <s v="CA-2014-163860"/>
    <x v="3"/>
    <d v="2014-12-29T00:00:00"/>
    <d v="2015-01-02T00:00:00"/>
    <x v="1"/>
    <s v="LO-17170"/>
    <x v="628"/>
    <x v="1"/>
    <s v="United States"/>
    <s v="Peoria"/>
    <x v="10"/>
    <n v="61604"/>
    <x v="2"/>
    <s v="FUR-CH-10004698"/>
    <x v="0"/>
    <s v="Chairs"/>
    <x v="166"/>
    <n v="113.372"/>
    <n v="2"/>
    <n v="0.3"/>
    <n v="-3.2391999999999896"/>
    <s v="Dec"/>
    <x v="22"/>
    <n v="0"/>
  </r>
  <r>
    <n v="6822"/>
    <s v="CA-2014-163860"/>
    <x v="3"/>
    <d v="2014-12-29T00:00:00"/>
    <d v="2015-01-02T00:00:00"/>
    <x v="1"/>
    <s v="LO-17170"/>
    <x v="628"/>
    <x v="1"/>
    <s v="United States"/>
    <s v="Peoria"/>
    <x v="10"/>
    <n v="61604"/>
    <x v="2"/>
    <s v="FUR-FU-10001935"/>
    <x v="0"/>
    <s v="Furnishings"/>
    <x v="341"/>
    <n v="2.9600000000000004"/>
    <n v="2"/>
    <n v="0.6"/>
    <n v="-1.4059999999999997"/>
    <s v="Dec"/>
    <x v="22"/>
    <n v="0"/>
  </r>
  <r>
    <n v="6823"/>
    <s v="US-2014-115609"/>
    <x v="3"/>
    <d v="2014-11-03T00:00:00"/>
    <d v="2014-11-08T00:00:00"/>
    <x v="1"/>
    <s v="CS-12505"/>
    <x v="473"/>
    <x v="0"/>
    <s v="United States"/>
    <s v="Los Angeles"/>
    <x v="1"/>
    <n v="90036"/>
    <x v="1"/>
    <s v="OFF-AP-10003040"/>
    <x v="1"/>
    <s v="Appliances"/>
    <x v="723"/>
    <n v="168.1"/>
    <n v="5"/>
    <n v="0"/>
    <n v="43.705999999999996"/>
    <s v="Nov"/>
    <x v="23"/>
    <n v="1"/>
  </r>
  <r>
    <n v="6824"/>
    <s v="CA-2012-154291"/>
    <x v="1"/>
    <d v="2012-07-25T00:00:00"/>
    <d v="2012-07-29T00:00:00"/>
    <x v="1"/>
    <s v="YS-21880"/>
    <x v="453"/>
    <x v="1"/>
    <s v="United States"/>
    <s v="Montgomery"/>
    <x v="19"/>
    <n v="36116"/>
    <x v="0"/>
    <s v="OFF-EN-10001335"/>
    <x v="1"/>
    <s v="Envelopes"/>
    <x v="462"/>
    <n v="98.46"/>
    <n v="9"/>
    <n v="0"/>
    <n v="49.23"/>
    <s v="Jul"/>
    <x v="38"/>
    <n v="1"/>
  </r>
  <r>
    <n v="6825"/>
    <s v="CA-2012-154291"/>
    <x v="1"/>
    <d v="2012-07-25T00:00:00"/>
    <d v="2012-07-29T00:00:00"/>
    <x v="1"/>
    <s v="YS-21880"/>
    <x v="453"/>
    <x v="1"/>
    <s v="United States"/>
    <s v="Montgomery"/>
    <x v="19"/>
    <n v="36116"/>
    <x v="0"/>
    <s v="FUR-TA-10002041"/>
    <x v="0"/>
    <s v="Tables"/>
    <x v="358"/>
    <n v="358.58"/>
    <n v="2"/>
    <n v="0"/>
    <n v="39.44380000000001"/>
    <s v="Jul"/>
    <x v="38"/>
    <n v="0"/>
  </r>
  <r>
    <n v="6826"/>
    <s v="CA-2013-118689"/>
    <x v="0"/>
    <d v="2013-10-03T00:00:00"/>
    <d v="2013-10-10T00:00:00"/>
    <x v="1"/>
    <s v="TC-20980"/>
    <x v="568"/>
    <x v="1"/>
    <s v="United States"/>
    <s v="Lafayette"/>
    <x v="14"/>
    <n v="47905"/>
    <x v="2"/>
    <s v="OFF-ST-10001558"/>
    <x v="1"/>
    <s v="Storage"/>
    <x v="712"/>
    <n v="32.479999999999997"/>
    <n v="2"/>
    <n v="0"/>
    <n v="4.8719999999999999"/>
    <s v="Oct"/>
    <x v="32"/>
    <n v="1"/>
  </r>
  <r>
    <n v="6827"/>
    <s v="CA-2013-118689"/>
    <x v="0"/>
    <d v="2013-10-03T00:00:00"/>
    <d v="2013-10-10T00:00:00"/>
    <x v="1"/>
    <s v="TC-20980"/>
    <x v="568"/>
    <x v="1"/>
    <s v="United States"/>
    <s v="Lafayette"/>
    <x v="14"/>
    <n v="47905"/>
    <x v="2"/>
    <s v="TEC-CO-10004722"/>
    <x v="2"/>
    <s v="Copiers"/>
    <x v="1365"/>
    <n v="17499.949999999997"/>
    <n v="5"/>
    <n v="0"/>
    <n v="8399.9759999999987"/>
    <s v="Oct"/>
    <x v="32"/>
    <n v="0"/>
  </r>
  <r>
    <n v="6828"/>
    <s v="CA-2013-118689"/>
    <x v="0"/>
    <d v="2013-10-03T00:00:00"/>
    <d v="2013-10-10T00:00:00"/>
    <x v="1"/>
    <s v="TC-20980"/>
    <x v="568"/>
    <x v="1"/>
    <s v="United States"/>
    <s v="Lafayette"/>
    <x v="14"/>
    <n v="47905"/>
    <x v="2"/>
    <s v="OFF-BI-10004600"/>
    <x v="1"/>
    <s v="Binders"/>
    <x v="1477"/>
    <n v="735.98"/>
    <n v="2"/>
    <n v="0"/>
    <n v="331.19099999999997"/>
    <s v="Oct"/>
    <x v="32"/>
    <n v="0"/>
  </r>
  <r>
    <n v="6829"/>
    <s v="CA-2013-118689"/>
    <x v="0"/>
    <d v="2013-10-03T00:00:00"/>
    <d v="2013-10-10T00:00:00"/>
    <x v="1"/>
    <s v="TC-20980"/>
    <x v="568"/>
    <x v="1"/>
    <s v="United States"/>
    <s v="Lafayette"/>
    <x v="14"/>
    <n v="47905"/>
    <x v="2"/>
    <s v="OFF-BI-10003712"/>
    <x v="1"/>
    <s v="Binders"/>
    <x v="689"/>
    <n v="34.370000000000005"/>
    <n v="7"/>
    <n v="0"/>
    <n v="16.8413"/>
    <s v="Oct"/>
    <x v="32"/>
    <n v="0"/>
  </r>
  <r>
    <n v="6830"/>
    <s v="CA-2013-118689"/>
    <x v="0"/>
    <d v="2013-10-03T00:00:00"/>
    <d v="2013-10-10T00:00:00"/>
    <x v="1"/>
    <s v="TC-20980"/>
    <x v="568"/>
    <x v="1"/>
    <s v="United States"/>
    <s v="Lafayette"/>
    <x v="14"/>
    <n v="47905"/>
    <x v="2"/>
    <s v="OFF-AR-10001958"/>
    <x v="1"/>
    <s v="Art"/>
    <x v="206"/>
    <n v="33.96"/>
    <n v="2"/>
    <n v="0"/>
    <n v="9.5088000000000008"/>
    <s v="Oct"/>
    <x v="32"/>
    <n v="0"/>
  </r>
  <r>
    <n v="6831"/>
    <s v="CA-2013-140438"/>
    <x v="0"/>
    <d v="2013-12-25T00:00:00"/>
    <d v="2013-12-28T00:00:00"/>
    <x v="0"/>
    <s v="PW-19030"/>
    <x v="463"/>
    <x v="1"/>
    <s v="United States"/>
    <s v="New York City"/>
    <x v="15"/>
    <n v="10009"/>
    <x v="3"/>
    <s v="TEC-PH-10001750"/>
    <x v="2"/>
    <s v="Phones"/>
    <x v="968"/>
    <n v="197.96999999999997"/>
    <n v="3"/>
    <n v="0"/>
    <n v="53.451900000000009"/>
    <s v="Dec"/>
    <x v="5"/>
    <n v="1"/>
  </r>
  <r>
    <n v="6832"/>
    <s v="US-2014-123204"/>
    <x v="3"/>
    <d v="2014-07-22T00:00:00"/>
    <d v="2014-07-28T00:00:00"/>
    <x v="1"/>
    <s v="CS-11860"/>
    <x v="750"/>
    <x v="0"/>
    <s v="United States"/>
    <s v="New York City"/>
    <x v="15"/>
    <n v="10024"/>
    <x v="3"/>
    <s v="OFF-AP-10002287"/>
    <x v="1"/>
    <s v="Appliances"/>
    <x v="1274"/>
    <n v="17.48"/>
    <n v="4"/>
    <n v="0"/>
    <n v="4.5448000000000004"/>
    <s v="Jul"/>
    <x v="10"/>
    <n v="1"/>
  </r>
  <r>
    <n v="6833"/>
    <s v="CA-2012-112522"/>
    <x v="1"/>
    <d v="2012-10-10T00:00:00"/>
    <d v="2012-10-17T00:00:00"/>
    <x v="1"/>
    <s v="DP-13165"/>
    <x v="273"/>
    <x v="0"/>
    <s v="United States"/>
    <s v="Chicago"/>
    <x v="10"/>
    <n v="60610"/>
    <x v="2"/>
    <s v="OFF-AR-10003183"/>
    <x v="1"/>
    <s v="Art"/>
    <x v="1390"/>
    <n v="8.016"/>
    <n v="3"/>
    <n v="0.2"/>
    <n v="1.0019999999999993"/>
    <s v="Oct"/>
    <x v="2"/>
    <n v="1"/>
  </r>
  <r>
    <n v="6834"/>
    <s v="CA-2013-153101"/>
    <x v="0"/>
    <d v="2013-09-09T00:00:00"/>
    <d v="2013-09-09T00:00:00"/>
    <x v="3"/>
    <s v="PJ-19015"/>
    <x v="307"/>
    <x v="0"/>
    <s v="United States"/>
    <s v="Santa Ana"/>
    <x v="1"/>
    <n v="92704"/>
    <x v="1"/>
    <s v="FUR-TA-10003008"/>
    <x v="0"/>
    <s v="Tables"/>
    <x v="946"/>
    <n v="146.04000000000002"/>
    <n v="1"/>
    <n v="0.2"/>
    <n v="-12.778499999999994"/>
    <s v="Sep"/>
    <x v="21"/>
    <n v="1"/>
  </r>
  <r>
    <n v="6835"/>
    <s v="CA-2013-142615"/>
    <x v="0"/>
    <d v="2013-11-21T00:00:00"/>
    <d v="2013-11-25T00:00:00"/>
    <x v="1"/>
    <s v="BM-11575"/>
    <x v="606"/>
    <x v="1"/>
    <s v="United States"/>
    <s v="Montebello"/>
    <x v="1"/>
    <n v="90640"/>
    <x v="1"/>
    <s v="TEC-AC-10004803"/>
    <x v="2"/>
    <s v="Accessories"/>
    <x v="1756"/>
    <n v="27.88"/>
    <n v="2"/>
    <n v="0"/>
    <n v="3.9032000000000018"/>
    <s v="Nov"/>
    <x v="0"/>
    <n v="1"/>
  </r>
  <r>
    <n v="6836"/>
    <s v="CA-2014-142643"/>
    <x v="3"/>
    <d v="2014-10-16T00:00:00"/>
    <d v="2014-10-21T00:00:00"/>
    <x v="1"/>
    <s v="DL-13495"/>
    <x v="393"/>
    <x v="1"/>
    <s v="United States"/>
    <s v="Thousand Oaks"/>
    <x v="1"/>
    <n v="91360"/>
    <x v="1"/>
    <s v="OFF-LA-10003510"/>
    <x v="1"/>
    <s v="Labels"/>
    <x v="575"/>
    <n v="152.65"/>
    <n v="5"/>
    <n v="0"/>
    <n v="70.219000000000008"/>
    <s v="Oct"/>
    <x v="13"/>
    <n v="1"/>
  </r>
  <r>
    <n v="6837"/>
    <s v="CA-2014-142643"/>
    <x v="3"/>
    <d v="2014-10-16T00:00:00"/>
    <d v="2014-10-21T00:00:00"/>
    <x v="1"/>
    <s v="DL-13495"/>
    <x v="393"/>
    <x v="1"/>
    <s v="United States"/>
    <s v="Thousand Oaks"/>
    <x v="1"/>
    <n v="91360"/>
    <x v="1"/>
    <s v="FUR-FU-10000087"/>
    <x v="0"/>
    <s v="Furnishings"/>
    <x v="204"/>
    <n v="22.72"/>
    <n v="1"/>
    <n v="0"/>
    <n v="9.3152000000000008"/>
    <s v="Oct"/>
    <x v="13"/>
    <n v="0"/>
  </r>
  <r>
    <n v="6838"/>
    <s v="CA-2012-116260"/>
    <x v="1"/>
    <d v="2012-07-06T00:00:00"/>
    <d v="2012-07-12T00:00:00"/>
    <x v="1"/>
    <s v="BF-10975"/>
    <x v="541"/>
    <x v="1"/>
    <s v="United States"/>
    <s v="Vineland"/>
    <x v="30"/>
    <n v="8360"/>
    <x v="3"/>
    <s v="OFF-AR-10003732"/>
    <x v="1"/>
    <s v="Art"/>
    <x v="321"/>
    <n v="11.12"/>
    <n v="4"/>
    <n v="0"/>
    <n v="2.8911999999999995"/>
    <s v="Jul"/>
    <x v="38"/>
    <n v="1"/>
  </r>
  <r>
    <n v="6839"/>
    <s v="CA-2014-107517"/>
    <x v="3"/>
    <d v="2014-02-06T00:00:00"/>
    <d v="2014-02-10T00:00:00"/>
    <x v="1"/>
    <s v="FC-14335"/>
    <x v="712"/>
    <x v="1"/>
    <s v="United States"/>
    <s v="Torrance"/>
    <x v="1"/>
    <n v="90503"/>
    <x v="1"/>
    <s v="OFF-AP-10000275"/>
    <x v="1"/>
    <s v="Appliances"/>
    <x v="1719"/>
    <n v="1640.6999999999998"/>
    <n v="5"/>
    <n v="0"/>
    <n v="459.39599999999996"/>
    <s v="Feb"/>
    <x v="31"/>
    <n v="1"/>
  </r>
  <r>
    <n v="6840"/>
    <s v="CA-2014-107517"/>
    <x v="3"/>
    <d v="2014-02-06T00:00:00"/>
    <d v="2014-02-10T00:00:00"/>
    <x v="1"/>
    <s v="FC-14335"/>
    <x v="712"/>
    <x v="1"/>
    <s v="United States"/>
    <s v="Torrance"/>
    <x v="1"/>
    <n v="90503"/>
    <x v="1"/>
    <s v="TEC-PH-10003505"/>
    <x v="2"/>
    <s v="Phones"/>
    <x v="901"/>
    <n v="371.2"/>
    <n v="5"/>
    <n v="0.2"/>
    <n v="41.759999999999948"/>
    <s v="Feb"/>
    <x v="31"/>
    <n v="0"/>
  </r>
  <r>
    <n v="6841"/>
    <s v="CA-2012-166338"/>
    <x v="1"/>
    <d v="2012-12-06T00:00:00"/>
    <d v="2012-12-07T00:00:00"/>
    <x v="2"/>
    <s v="MP-18175"/>
    <x v="486"/>
    <x v="2"/>
    <s v="United States"/>
    <s v="Troy"/>
    <x v="24"/>
    <n v="45373"/>
    <x v="3"/>
    <s v="OFF-BI-10002852"/>
    <x v="1"/>
    <s v="Binders"/>
    <x v="91"/>
    <n v="14.832000000000003"/>
    <n v="3"/>
    <n v="0.7"/>
    <n v="-10.382399999999997"/>
    <s v="Dec"/>
    <x v="14"/>
    <n v="1"/>
  </r>
  <r>
    <n v="6842"/>
    <s v="CA-2013-123946"/>
    <x v="0"/>
    <d v="2013-09-13T00:00:00"/>
    <d v="2013-09-18T00:00:00"/>
    <x v="1"/>
    <s v="AJ-10795"/>
    <x v="295"/>
    <x v="1"/>
    <s v="United States"/>
    <s v="Springfield"/>
    <x v="17"/>
    <n v="22153"/>
    <x v="0"/>
    <s v="TEC-AC-10004877"/>
    <x v="2"/>
    <s v="Accessories"/>
    <x v="1670"/>
    <n v="20.700000000000003"/>
    <n v="3"/>
    <n v="0"/>
    <n v="1.6559999999999988"/>
    <s v="Sep"/>
    <x v="21"/>
    <n v="1"/>
  </r>
  <r>
    <n v="6843"/>
    <s v="CA-2013-123946"/>
    <x v="0"/>
    <d v="2013-09-13T00:00:00"/>
    <d v="2013-09-18T00:00:00"/>
    <x v="1"/>
    <s v="AJ-10795"/>
    <x v="295"/>
    <x v="1"/>
    <s v="United States"/>
    <s v="Springfield"/>
    <x v="17"/>
    <n v="22153"/>
    <x v="0"/>
    <s v="OFF-FA-10002975"/>
    <x v="1"/>
    <s v="Fasteners"/>
    <x v="33"/>
    <n v="11.34"/>
    <n v="3"/>
    <n v="0"/>
    <n v="5.2164000000000001"/>
    <s v="Sep"/>
    <x v="21"/>
    <n v="0"/>
  </r>
  <r>
    <n v="6844"/>
    <s v="CA-2013-123946"/>
    <x v="0"/>
    <d v="2013-09-13T00:00:00"/>
    <d v="2013-09-18T00:00:00"/>
    <x v="1"/>
    <s v="AJ-10795"/>
    <x v="295"/>
    <x v="1"/>
    <s v="United States"/>
    <s v="Springfield"/>
    <x v="17"/>
    <n v="22153"/>
    <x v="0"/>
    <s v="OFF-ST-10000419"/>
    <x v="1"/>
    <s v="Storage"/>
    <x v="1015"/>
    <n v="67.900000000000006"/>
    <n v="5"/>
    <n v="0"/>
    <n v="0.67899999999999849"/>
    <s v="Sep"/>
    <x v="21"/>
    <n v="0"/>
  </r>
  <r>
    <n v="6845"/>
    <s v="CA-2013-123946"/>
    <x v="0"/>
    <d v="2013-09-13T00:00:00"/>
    <d v="2013-09-18T00:00:00"/>
    <x v="1"/>
    <s v="AJ-10795"/>
    <x v="295"/>
    <x v="1"/>
    <s v="United States"/>
    <s v="Springfield"/>
    <x v="17"/>
    <n v="22153"/>
    <x v="0"/>
    <s v="FUR-CH-10002073"/>
    <x v="0"/>
    <s v="Chairs"/>
    <x v="1783"/>
    <n v="1059.1199999999999"/>
    <n v="4"/>
    <n v="0"/>
    <n v="307.14479999999992"/>
    <s v="Sep"/>
    <x v="21"/>
    <n v="0"/>
  </r>
  <r>
    <n v="6846"/>
    <s v="CA-2011-147543"/>
    <x v="2"/>
    <d v="2011-07-06T00:00:00"/>
    <d v="2011-07-12T00:00:00"/>
    <x v="1"/>
    <s v="BC-11125"/>
    <x v="604"/>
    <x v="2"/>
    <s v="United States"/>
    <s v="El Cajon"/>
    <x v="1"/>
    <n v="92020"/>
    <x v="1"/>
    <s v="FUR-CH-10000155"/>
    <x v="0"/>
    <s v="Chairs"/>
    <x v="1157"/>
    <n v="478.48"/>
    <n v="2"/>
    <n v="0.2"/>
    <n v="47.848000000000013"/>
    <s v="Jul"/>
    <x v="39"/>
    <n v="1"/>
  </r>
  <r>
    <n v="6847"/>
    <s v="US-2013-159093"/>
    <x v="0"/>
    <d v="2013-05-10T00:00:00"/>
    <d v="2013-05-15T00:00:00"/>
    <x v="1"/>
    <s v="RS-19420"/>
    <x v="602"/>
    <x v="1"/>
    <s v="United States"/>
    <s v="Los Angeles"/>
    <x v="1"/>
    <n v="90036"/>
    <x v="1"/>
    <s v="OFF-PA-10001260"/>
    <x v="1"/>
    <s v="Paper"/>
    <x v="1769"/>
    <n v="32.04"/>
    <n v="4"/>
    <n v="0"/>
    <n v="14.417999999999999"/>
    <s v="May"/>
    <x v="35"/>
    <n v="1"/>
  </r>
  <r>
    <n v="6848"/>
    <s v="CA-2013-162110"/>
    <x v="0"/>
    <d v="2013-07-19T00:00:00"/>
    <d v="2013-07-23T00:00:00"/>
    <x v="1"/>
    <s v="NP-18670"/>
    <x v="73"/>
    <x v="0"/>
    <s v="United States"/>
    <s v="Phoenix"/>
    <x v="16"/>
    <n v="85023"/>
    <x v="1"/>
    <s v="TEC-PH-10001924"/>
    <x v="2"/>
    <s v="Phones"/>
    <x v="426"/>
    <n v="55.991999999999997"/>
    <n v="1"/>
    <n v="0.2"/>
    <n v="3.4995000000000029"/>
    <s v="Jul"/>
    <x v="16"/>
    <n v="1"/>
  </r>
  <r>
    <n v="6849"/>
    <s v="US-2013-163461"/>
    <x v="0"/>
    <d v="2013-06-19T00:00:00"/>
    <d v="2013-06-22T00:00:00"/>
    <x v="2"/>
    <s v="BT-11440"/>
    <x v="590"/>
    <x v="0"/>
    <s v="United States"/>
    <s v="Frankfort"/>
    <x v="10"/>
    <n v="60423"/>
    <x v="2"/>
    <s v="OFF-PA-10003134"/>
    <x v="1"/>
    <s v="Paper"/>
    <x v="1663"/>
    <n v="76.864000000000004"/>
    <n v="2"/>
    <n v="0.2"/>
    <n v="26.902399999999993"/>
    <s v="Jun"/>
    <x v="1"/>
    <n v="1"/>
  </r>
  <r>
    <n v="6850"/>
    <s v="CA-2011-101462"/>
    <x v="2"/>
    <d v="2011-04-20T00:00:00"/>
    <d v="2011-04-25T00:00:00"/>
    <x v="1"/>
    <s v="BP-11230"/>
    <x v="546"/>
    <x v="0"/>
    <s v="United States"/>
    <s v="Los Angeles"/>
    <x v="1"/>
    <n v="90045"/>
    <x v="1"/>
    <s v="FUR-FU-10000409"/>
    <x v="0"/>
    <s v="Furnishings"/>
    <x v="1421"/>
    <n v="59.92"/>
    <n v="4"/>
    <n v="0"/>
    <n v="27.563200000000002"/>
    <s v="Apr"/>
    <x v="41"/>
    <n v="1"/>
  </r>
  <r>
    <n v="6851"/>
    <s v="US-2013-100461"/>
    <x v="0"/>
    <d v="2013-01-08T00:00:00"/>
    <d v="2013-01-12T00:00:00"/>
    <x v="1"/>
    <s v="JO-15145"/>
    <x v="705"/>
    <x v="1"/>
    <s v="United States"/>
    <s v="Franklin"/>
    <x v="6"/>
    <n v="53132"/>
    <x v="2"/>
    <s v="FUR-BO-10002545"/>
    <x v="0"/>
    <s v="Bookcases"/>
    <x v="37"/>
    <n v="1565.88"/>
    <n v="6"/>
    <n v="0"/>
    <n v="407.12880000000007"/>
    <s v="Jan"/>
    <x v="12"/>
    <n v="1"/>
  </r>
  <r>
    <n v="6852"/>
    <s v="US-2013-100461"/>
    <x v="0"/>
    <d v="2013-01-08T00:00:00"/>
    <d v="2013-01-12T00:00:00"/>
    <x v="1"/>
    <s v="JO-15145"/>
    <x v="705"/>
    <x v="1"/>
    <s v="United States"/>
    <s v="Franklin"/>
    <x v="6"/>
    <n v="53132"/>
    <x v="2"/>
    <s v="OFF-BI-10001460"/>
    <x v="1"/>
    <s v="Binders"/>
    <x v="58"/>
    <n v="106.05"/>
    <n v="7"/>
    <n v="0"/>
    <n v="49.843499999999999"/>
    <s v="Jan"/>
    <x v="12"/>
    <n v="0"/>
  </r>
  <r>
    <n v="6853"/>
    <s v="US-2014-162670"/>
    <x v="3"/>
    <d v="2014-12-24T00:00:00"/>
    <d v="2014-12-29T00:00:00"/>
    <x v="0"/>
    <s v="MF-18250"/>
    <x v="751"/>
    <x v="1"/>
    <s v="United States"/>
    <s v="Little Rock"/>
    <x v="36"/>
    <n v="72209"/>
    <x v="0"/>
    <s v="OFF-ST-10001328"/>
    <x v="1"/>
    <s v="Storage"/>
    <x v="176"/>
    <n v="62.04"/>
    <n v="4"/>
    <n v="0"/>
    <n v="17.371200000000002"/>
    <s v="Dec"/>
    <x v="22"/>
    <n v="1"/>
  </r>
  <r>
    <n v="6854"/>
    <s v="US-2014-162670"/>
    <x v="3"/>
    <d v="2014-12-24T00:00:00"/>
    <d v="2014-12-29T00:00:00"/>
    <x v="0"/>
    <s v="MF-18250"/>
    <x v="751"/>
    <x v="1"/>
    <s v="United States"/>
    <s v="Little Rock"/>
    <x v="36"/>
    <n v="72209"/>
    <x v="0"/>
    <s v="TEC-PH-10003601"/>
    <x v="2"/>
    <s v="Phones"/>
    <x v="1383"/>
    <n v="494.97"/>
    <n v="3"/>
    <n v="0"/>
    <n v="148.49099999999996"/>
    <s v="Dec"/>
    <x v="22"/>
    <n v="0"/>
  </r>
  <r>
    <n v="6855"/>
    <s v="US-2014-162670"/>
    <x v="3"/>
    <d v="2014-12-24T00:00:00"/>
    <d v="2014-12-29T00:00:00"/>
    <x v="0"/>
    <s v="MF-18250"/>
    <x v="751"/>
    <x v="1"/>
    <s v="United States"/>
    <s v="Little Rock"/>
    <x v="36"/>
    <n v="72209"/>
    <x v="0"/>
    <s v="OFF-ST-10001522"/>
    <x v="1"/>
    <s v="Storage"/>
    <x v="195"/>
    <n v="367.96"/>
    <n v="4"/>
    <n v="0"/>
    <n v="14.718399999999974"/>
    <s v="Dec"/>
    <x v="22"/>
    <n v="0"/>
  </r>
  <r>
    <n v="6856"/>
    <s v="US-2014-162670"/>
    <x v="3"/>
    <d v="2014-12-24T00:00:00"/>
    <d v="2014-12-29T00:00:00"/>
    <x v="0"/>
    <s v="MF-18250"/>
    <x v="751"/>
    <x v="1"/>
    <s v="United States"/>
    <s v="Little Rock"/>
    <x v="36"/>
    <n v="72209"/>
    <x v="0"/>
    <s v="OFF-PA-10001994"/>
    <x v="1"/>
    <s v="Paper"/>
    <x v="1113"/>
    <n v="44.96"/>
    <n v="2"/>
    <n v="0"/>
    <n v="20.6816"/>
    <s v="Dec"/>
    <x v="22"/>
    <n v="0"/>
  </r>
  <r>
    <n v="6857"/>
    <s v="US-2014-162670"/>
    <x v="3"/>
    <d v="2014-12-24T00:00:00"/>
    <d v="2014-12-29T00:00:00"/>
    <x v="0"/>
    <s v="MF-18250"/>
    <x v="751"/>
    <x v="1"/>
    <s v="United States"/>
    <s v="Little Rock"/>
    <x v="36"/>
    <n v="72209"/>
    <x v="0"/>
    <s v="OFF-EN-10001453"/>
    <x v="1"/>
    <s v="Envelopes"/>
    <x v="1676"/>
    <n v="182.94"/>
    <n v="3"/>
    <n v="0"/>
    <n v="85.981799999999993"/>
    <s v="Dec"/>
    <x v="22"/>
    <n v="0"/>
  </r>
  <r>
    <n v="6858"/>
    <s v="CA-2014-128965"/>
    <x v="3"/>
    <d v="2014-04-18T00:00:00"/>
    <d v="2014-04-23T00:00:00"/>
    <x v="1"/>
    <s v="PS-18760"/>
    <x v="519"/>
    <x v="0"/>
    <s v="United States"/>
    <s v="Los Angeles"/>
    <x v="1"/>
    <n v="90008"/>
    <x v="1"/>
    <s v="OFF-PA-10004911"/>
    <x v="1"/>
    <s v="Paper"/>
    <x v="929"/>
    <n v="28.14"/>
    <n v="3"/>
    <n v="0"/>
    <n v="13.507200000000001"/>
    <s v="Apr"/>
    <x v="4"/>
    <n v="1"/>
  </r>
  <r>
    <n v="6859"/>
    <s v="CA-2014-128965"/>
    <x v="3"/>
    <d v="2014-04-18T00:00:00"/>
    <d v="2014-04-23T00:00:00"/>
    <x v="1"/>
    <s v="PS-18760"/>
    <x v="519"/>
    <x v="0"/>
    <s v="United States"/>
    <s v="Los Angeles"/>
    <x v="1"/>
    <n v="90008"/>
    <x v="1"/>
    <s v="OFF-LA-10001404"/>
    <x v="1"/>
    <s v="Labels"/>
    <x v="916"/>
    <n v="7.38"/>
    <n v="2"/>
    <n v="0"/>
    <n v="3.4685999999999999"/>
    <s v="Apr"/>
    <x v="4"/>
    <n v="0"/>
  </r>
  <r>
    <n v="6860"/>
    <s v="CA-2014-128965"/>
    <x v="3"/>
    <d v="2014-04-18T00:00:00"/>
    <d v="2014-04-23T00:00:00"/>
    <x v="1"/>
    <s v="PS-18760"/>
    <x v="519"/>
    <x v="0"/>
    <s v="United States"/>
    <s v="Los Angeles"/>
    <x v="1"/>
    <n v="90008"/>
    <x v="1"/>
    <s v="OFF-FA-10001561"/>
    <x v="1"/>
    <s v="Fasteners"/>
    <x v="831"/>
    <n v="10.9"/>
    <n v="5"/>
    <n v="0"/>
    <n v="3.5970000000000004"/>
    <s v="Apr"/>
    <x v="4"/>
    <n v="0"/>
  </r>
  <r>
    <n v="6861"/>
    <s v="CA-2014-128965"/>
    <x v="3"/>
    <d v="2014-04-18T00:00:00"/>
    <d v="2014-04-23T00:00:00"/>
    <x v="1"/>
    <s v="PS-18760"/>
    <x v="519"/>
    <x v="0"/>
    <s v="United States"/>
    <s v="Los Angeles"/>
    <x v="1"/>
    <n v="90008"/>
    <x v="1"/>
    <s v="TEC-AC-10001383"/>
    <x v="2"/>
    <s v="Accessories"/>
    <x v="601"/>
    <n v="274.89"/>
    <n v="11"/>
    <n v="0"/>
    <n v="46.731299999999962"/>
    <s v="Apr"/>
    <x v="4"/>
    <n v="0"/>
  </r>
  <r>
    <n v="6862"/>
    <s v="CA-2014-128965"/>
    <x v="3"/>
    <d v="2014-04-18T00:00:00"/>
    <d v="2014-04-23T00:00:00"/>
    <x v="1"/>
    <s v="PS-18760"/>
    <x v="519"/>
    <x v="0"/>
    <s v="United States"/>
    <s v="Los Angeles"/>
    <x v="1"/>
    <n v="90008"/>
    <x v="1"/>
    <s v="OFF-LA-10003190"/>
    <x v="1"/>
    <s v="Labels"/>
    <x v="1163"/>
    <n v="23.04"/>
    <n v="8"/>
    <n v="0"/>
    <n v="11.2896"/>
    <s v="Apr"/>
    <x v="4"/>
    <n v="0"/>
  </r>
  <r>
    <n v="6863"/>
    <s v="CA-2014-128965"/>
    <x v="3"/>
    <d v="2014-04-18T00:00:00"/>
    <d v="2014-04-23T00:00:00"/>
    <x v="1"/>
    <s v="PS-18760"/>
    <x v="519"/>
    <x v="0"/>
    <s v="United States"/>
    <s v="Los Angeles"/>
    <x v="1"/>
    <n v="90008"/>
    <x v="1"/>
    <s v="FUR-CH-10003774"/>
    <x v="0"/>
    <s v="Chairs"/>
    <x v="1185"/>
    <n v="218.35200000000003"/>
    <n v="3"/>
    <n v="0.2"/>
    <n v="-19.105800000000016"/>
    <s v="Apr"/>
    <x v="4"/>
    <n v="0"/>
  </r>
  <r>
    <n v="6864"/>
    <s v="CA-2014-138618"/>
    <x v="3"/>
    <d v="2014-12-02T00:00:00"/>
    <d v="2014-12-09T00:00:00"/>
    <x v="1"/>
    <s v="MY-17380"/>
    <x v="199"/>
    <x v="1"/>
    <s v="United States"/>
    <s v="San Antonio"/>
    <x v="5"/>
    <n v="78207"/>
    <x v="2"/>
    <s v="OFF-PA-10000520"/>
    <x v="1"/>
    <s v="Paper"/>
    <x v="1419"/>
    <n v="10.368000000000002"/>
    <n v="2"/>
    <n v="0.2"/>
    <n v="3.6288"/>
    <s v="Dec"/>
    <x v="22"/>
    <n v="1"/>
  </r>
  <r>
    <n v="6865"/>
    <s v="US-2013-126452"/>
    <x v="0"/>
    <d v="2013-08-22T00:00:00"/>
    <d v="2013-08-29T00:00:00"/>
    <x v="1"/>
    <s v="SC-20230"/>
    <x v="554"/>
    <x v="1"/>
    <s v="United States"/>
    <s v="Los Angeles"/>
    <x v="1"/>
    <n v="90004"/>
    <x v="1"/>
    <s v="OFF-BI-10004465"/>
    <x v="1"/>
    <s v="Binders"/>
    <x v="732"/>
    <n v="12.672000000000001"/>
    <n v="2"/>
    <n v="0.2"/>
    <n v="4.7519999999999998"/>
    <s v="Aug"/>
    <x v="28"/>
    <n v="1"/>
  </r>
  <r>
    <n v="6866"/>
    <s v="US-2013-126452"/>
    <x v="0"/>
    <d v="2013-08-22T00:00:00"/>
    <d v="2013-08-29T00:00:00"/>
    <x v="1"/>
    <s v="SC-20230"/>
    <x v="554"/>
    <x v="1"/>
    <s v="United States"/>
    <s v="Los Angeles"/>
    <x v="1"/>
    <n v="90004"/>
    <x v="1"/>
    <s v="TEC-PH-10003555"/>
    <x v="2"/>
    <s v="Phones"/>
    <x v="457"/>
    <n v="91.96"/>
    <n v="5"/>
    <n v="0.2"/>
    <n v="-20.690999999999992"/>
    <s v="Aug"/>
    <x v="28"/>
    <n v="0"/>
  </r>
  <r>
    <n v="6867"/>
    <s v="US-2013-126452"/>
    <x v="0"/>
    <d v="2013-08-22T00:00:00"/>
    <d v="2013-08-29T00:00:00"/>
    <x v="1"/>
    <s v="SC-20230"/>
    <x v="554"/>
    <x v="1"/>
    <s v="United States"/>
    <s v="Los Angeles"/>
    <x v="1"/>
    <n v="90004"/>
    <x v="1"/>
    <s v="TEC-AC-10000844"/>
    <x v="2"/>
    <s v="Accessories"/>
    <x v="106"/>
    <n v="254.96999999999997"/>
    <n v="3"/>
    <n v="0"/>
    <n v="91.789199999999994"/>
    <s v="Aug"/>
    <x v="28"/>
    <n v="0"/>
  </r>
  <r>
    <n v="6868"/>
    <s v="US-2013-126452"/>
    <x v="0"/>
    <d v="2013-08-22T00:00:00"/>
    <d v="2013-08-29T00:00:00"/>
    <x v="1"/>
    <s v="SC-20230"/>
    <x v="554"/>
    <x v="1"/>
    <s v="United States"/>
    <s v="Los Angeles"/>
    <x v="1"/>
    <n v="90004"/>
    <x v="1"/>
    <s v="TEC-PH-10003187"/>
    <x v="2"/>
    <s v="Phones"/>
    <x v="1410"/>
    <n v="31.983999999999998"/>
    <n v="2"/>
    <n v="0.2"/>
    <n v="-7.9959999999999996"/>
    <s v="Aug"/>
    <x v="28"/>
    <n v="0"/>
  </r>
  <r>
    <n v="6869"/>
    <s v="US-2013-126452"/>
    <x v="0"/>
    <d v="2013-08-22T00:00:00"/>
    <d v="2013-08-29T00:00:00"/>
    <x v="1"/>
    <s v="SC-20230"/>
    <x v="554"/>
    <x v="1"/>
    <s v="United States"/>
    <s v="Los Angeles"/>
    <x v="1"/>
    <n v="90004"/>
    <x v="1"/>
    <s v="FUR-TA-10003569"/>
    <x v="0"/>
    <s v="Tables"/>
    <x v="1358"/>
    <n v="2887.0560000000005"/>
    <n v="9"/>
    <n v="0.2"/>
    <n v="180.44099999999992"/>
    <s v="Aug"/>
    <x v="28"/>
    <n v="0"/>
  </r>
  <r>
    <n v="6870"/>
    <s v="US-2013-126452"/>
    <x v="0"/>
    <d v="2013-08-22T00:00:00"/>
    <d v="2013-08-29T00:00:00"/>
    <x v="1"/>
    <s v="SC-20230"/>
    <x v="554"/>
    <x v="1"/>
    <s v="United States"/>
    <s v="Los Angeles"/>
    <x v="1"/>
    <n v="90004"/>
    <x v="1"/>
    <s v="OFF-PA-10003848"/>
    <x v="1"/>
    <s v="Paper"/>
    <x v="1442"/>
    <n v="12.96"/>
    <n v="2"/>
    <n v="0"/>
    <n v="6.2208000000000006"/>
    <s v="Aug"/>
    <x v="28"/>
    <n v="0"/>
  </r>
  <r>
    <n v="6871"/>
    <s v="US-2013-126452"/>
    <x v="0"/>
    <d v="2013-08-22T00:00:00"/>
    <d v="2013-08-29T00:00:00"/>
    <x v="1"/>
    <s v="SC-20230"/>
    <x v="554"/>
    <x v="1"/>
    <s v="United States"/>
    <s v="Los Angeles"/>
    <x v="1"/>
    <n v="90004"/>
    <x v="1"/>
    <s v="OFF-PA-10002606"/>
    <x v="1"/>
    <s v="Paper"/>
    <x v="1592"/>
    <n v="47.52"/>
    <n v="9"/>
    <n v="0"/>
    <n v="21.384"/>
    <s v="Aug"/>
    <x v="28"/>
    <n v="0"/>
  </r>
  <r>
    <n v="6872"/>
    <s v="CA-2013-145009"/>
    <x v="0"/>
    <d v="2013-12-06T00:00:00"/>
    <d v="2013-12-09T00:00:00"/>
    <x v="0"/>
    <s v="RF-19345"/>
    <x v="575"/>
    <x v="1"/>
    <s v="United States"/>
    <s v="Chicago"/>
    <x v="10"/>
    <n v="60610"/>
    <x v="2"/>
    <s v="OFF-LA-10004853"/>
    <x v="1"/>
    <s v="Labels"/>
    <x v="683"/>
    <n v="11.952000000000002"/>
    <n v="3"/>
    <n v="0.2"/>
    <n v="3.8843999999999994"/>
    <s v="Dec"/>
    <x v="5"/>
    <n v="1"/>
  </r>
  <r>
    <n v="6873"/>
    <s v="CA-2012-162544"/>
    <x v="1"/>
    <d v="2012-12-16T00:00:00"/>
    <d v="2012-12-19T00:00:00"/>
    <x v="2"/>
    <s v="SG-20080"/>
    <x v="65"/>
    <x v="0"/>
    <s v="United States"/>
    <s v="Seattle"/>
    <x v="4"/>
    <n v="98105"/>
    <x v="1"/>
    <s v="OFF-PA-10004948"/>
    <x v="1"/>
    <s v="Paper"/>
    <x v="1647"/>
    <n v="4.9800000000000004"/>
    <n v="1"/>
    <n v="0"/>
    <n v="2.3406000000000002"/>
    <s v="Dec"/>
    <x v="14"/>
    <n v="1"/>
  </r>
  <r>
    <n v="6874"/>
    <s v="CA-2011-124394"/>
    <x v="2"/>
    <d v="2011-10-17T00:00:00"/>
    <d v="2011-10-22T00:00:00"/>
    <x v="0"/>
    <s v="TB-21520"/>
    <x v="14"/>
    <x v="0"/>
    <s v="United States"/>
    <s v="Beaumont"/>
    <x v="5"/>
    <n v="77705"/>
    <x v="2"/>
    <s v="OFF-BI-10003676"/>
    <x v="1"/>
    <s v="Binders"/>
    <x v="816"/>
    <n v="10.779999999999996"/>
    <n v="5"/>
    <n v="0.8"/>
    <n v="-17.248000000000008"/>
    <s v="Oct"/>
    <x v="18"/>
    <n v="1"/>
  </r>
  <r>
    <n v="6875"/>
    <s v="CA-2011-124394"/>
    <x v="2"/>
    <d v="2011-10-17T00:00:00"/>
    <d v="2011-10-22T00:00:00"/>
    <x v="0"/>
    <s v="TB-21520"/>
    <x v="14"/>
    <x v="0"/>
    <s v="United States"/>
    <s v="Beaumont"/>
    <x v="5"/>
    <n v="77705"/>
    <x v="2"/>
    <s v="TEC-AC-10001314"/>
    <x v="2"/>
    <s v="Accessories"/>
    <x v="943"/>
    <n v="119.97600000000001"/>
    <n v="3"/>
    <n v="0.2"/>
    <n v="-17.996400000000019"/>
    <s v="Oct"/>
    <x v="18"/>
    <n v="0"/>
  </r>
  <r>
    <n v="6876"/>
    <s v="US-2013-121013"/>
    <x v="0"/>
    <d v="2013-09-06T00:00:00"/>
    <d v="2013-09-11T00:00:00"/>
    <x v="1"/>
    <s v="MM-17920"/>
    <x v="462"/>
    <x v="0"/>
    <s v="United States"/>
    <s v="Chesapeake"/>
    <x v="17"/>
    <n v="23320"/>
    <x v="0"/>
    <s v="OFF-LA-10004545"/>
    <x v="1"/>
    <s v="Labels"/>
    <x v="1328"/>
    <n v="25.06"/>
    <n v="2"/>
    <n v="0"/>
    <n v="11.778199999999998"/>
    <s v="Sep"/>
    <x v="21"/>
    <n v="1"/>
  </r>
  <r>
    <n v="6877"/>
    <s v="US-2013-121013"/>
    <x v="0"/>
    <d v="2013-09-06T00:00:00"/>
    <d v="2013-09-11T00:00:00"/>
    <x v="1"/>
    <s v="MM-17920"/>
    <x v="462"/>
    <x v="0"/>
    <s v="United States"/>
    <s v="Chesapeake"/>
    <x v="17"/>
    <n v="23320"/>
    <x v="0"/>
    <s v="FUR-TA-10003238"/>
    <x v="0"/>
    <s v="Tables"/>
    <x v="1233"/>
    <n v="1652.94"/>
    <n v="3"/>
    <n v="0"/>
    <n v="314.05859999999996"/>
    <s v="Sep"/>
    <x v="21"/>
    <n v="0"/>
  </r>
  <r>
    <n v="6878"/>
    <s v="US-2012-123918"/>
    <x v="1"/>
    <d v="2012-10-15T00:00:00"/>
    <d v="2012-10-15T00:00:00"/>
    <x v="3"/>
    <s v="CG-12520"/>
    <x v="0"/>
    <x v="0"/>
    <s v="United States"/>
    <s v="Dallas"/>
    <x v="5"/>
    <n v="75217"/>
    <x v="2"/>
    <s v="FUR-FU-10004952"/>
    <x v="0"/>
    <s v="Furnishings"/>
    <x v="845"/>
    <n v="131.376"/>
    <n v="6"/>
    <n v="0.6"/>
    <n v="-95.24760000000002"/>
    <s v="Oct"/>
    <x v="2"/>
    <n v="1"/>
  </r>
  <r>
    <n v="6879"/>
    <s v="US-2012-123918"/>
    <x v="1"/>
    <d v="2012-10-15T00:00:00"/>
    <d v="2012-10-15T00:00:00"/>
    <x v="3"/>
    <s v="CG-12520"/>
    <x v="0"/>
    <x v="0"/>
    <s v="United States"/>
    <s v="Dallas"/>
    <x v="5"/>
    <n v="75217"/>
    <x v="2"/>
    <s v="OFF-PA-10003001"/>
    <x v="1"/>
    <s v="Paper"/>
    <x v="1064"/>
    <n v="5.3440000000000003"/>
    <n v="1"/>
    <n v="0.2"/>
    <n v="1.8703999999999998"/>
    <s v="Oct"/>
    <x v="2"/>
    <n v="0"/>
  </r>
  <r>
    <n v="6880"/>
    <s v="CA-2012-137113"/>
    <x v="1"/>
    <d v="2012-12-01T00:00:00"/>
    <d v="2012-12-05T00:00:00"/>
    <x v="0"/>
    <s v="TW-21025"/>
    <x v="69"/>
    <x v="2"/>
    <s v="United States"/>
    <s v="Seattle"/>
    <x v="4"/>
    <n v="98105"/>
    <x v="1"/>
    <s v="FUR-CH-10001215"/>
    <x v="0"/>
    <s v="Chairs"/>
    <x v="440"/>
    <n v="2003.9200000000003"/>
    <n v="5"/>
    <n v="0.2"/>
    <n v="125.24499999999995"/>
    <s v="Dec"/>
    <x v="14"/>
    <n v="1"/>
  </r>
  <r>
    <n v="6881"/>
    <s v="CA-2012-137113"/>
    <x v="1"/>
    <d v="2012-12-01T00:00:00"/>
    <d v="2012-12-05T00:00:00"/>
    <x v="0"/>
    <s v="TW-21025"/>
    <x v="69"/>
    <x v="2"/>
    <s v="United States"/>
    <s v="Seattle"/>
    <x v="4"/>
    <n v="98105"/>
    <x v="1"/>
    <s v="OFF-PA-10004255"/>
    <x v="1"/>
    <s v="Paper"/>
    <x v="1306"/>
    <n v="32.400000000000006"/>
    <n v="5"/>
    <n v="0"/>
    <n v="15.552000000000001"/>
    <s v="Dec"/>
    <x v="14"/>
    <n v="0"/>
  </r>
  <r>
    <n v="6882"/>
    <s v="CA-2012-137113"/>
    <x v="1"/>
    <d v="2012-12-01T00:00:00"/>
    <d v="2012-12-05T00:00:00"/>
    <x v="0"/>
    <s v="TW-21025"/>
    <x v="69"/>
    <x v="2"/>
    <s v="United States"/>
    <s v="Seattle"/>
    <x v="4"/>
    <n v="98105"/>
    <x v="1"/>
    <s v="FUR-TA-10001705"/>
    <x v="0"/>
    <s v="Tables"/>
    <x v="213"/>
    <n v="1913.3999999999999"/>
    <n v="9"/>
    <n v="0"/>
    <n v="401.81399999999985"/>
    <s v="Dec"/>
    <x v="14"/>
    <n v="0"/>
  </r>
  <r>
    <n v="6883"/>
    <s v="CA-2012-137113"/>
    <x v="1"/>
    <d v="2012-12-01T00:00:00"/>
    <d v="2012-12-05T00:00:00"/>
    <x v="0"/>
    <s v="TW-21025"/>
    <x v="69"/>
    <x v="2"/>
    <s v="United States"/>
    <s v="Seattle"/>
    <x v="4"/>
    <n v="98105"/>
    <x v="1"/>
    <s v="OFF-ST-10002554"/>
    <x v="1"/>
    <s v="Storage"/>
    <x v="1144"/>
    <n v="146.72999999999999"/>
    <n v="3"/>
    <n v="0"/>
    <n v="2.9346000000000032"/>
    <s v="Dec"/>
    <x v="14"/>
    <n v="0"/>
  </r>
  <r>
    <n v="6884"/>
    <s v="CA-2012-137113"/>
    <x v="1"/>
    <d v="2012-12-01T00:00:00"/>
    <d v="2012-12-05T00:00:00"/>
    <x v="0"/>
    <s v="TW-21025"/>
    <x v="69"/>
    <x v="2"/>
    <s v="United States"/>
    <s v="Seattle"/>
    <x v="4"/>
    <n v="98105"/>
    <x v="1"/>
    <s v="OFF-PA-10002222"/>
    <x v="1"/>
    <s v="Paper"/>
    <x v="389"/>
    <n v="114.2"/>
    <n v="5"/>
    <n v="0"/>
    <n v="52.531999999999996"/>
    <s v="Dec"/>
    <x v="14"/>
    <n v="0"/>
  </r>
  <r>
    <n v="6885"/>
    <s v="CA-2012-120677"/>
    <x v="1"/>
    <d v="2012-05-31T00:00:00"/>
    <d v="2012-06-04T00:00:00"/>
    <x v="1"/>
    <s v="BD-11320"/>
    <x v="217"/>
    <x v="0"/>
    <s v="United States"/>
    <s v="Minneapolis"/>
    <x v="11"/>
    <n v="55407"/>
    <x v="2"/>
    <s v="FUR-CH-10002320"/>
    <x v="0"/>
    <s v="Chairs"/>
    <x v="1454"/>
    <n v="2567.84"/>
    <n v="8"/>
    <n v="0"/>
    <n v="770.35199999999986"/>
    <s v="May"/>
    <x v="33"/>
    <n v="1"/>
  </r>
  <r>
    <n v="6886"/>
    <s v="CA-2014-123036"/>
    <x v="3"/>
    <d v="2014-09-11T00:00:00"/>
    <d v="2014-09-18T00:00:00"/>
    <x v="1"/>
    <s v="HA-14905"/>
    <x v="456"/>
    <x v="0"/>
    <s v="United States"/>
    <s v="Springfield"/>
    <x v="24"/>
    <n v="45503"/>
    <x v="3"/>
    <s v="TEC-AC-10003499"/>
    <x v="2"/>
    <s v="Accessories"/>
    <x v="103"/>
    <n v="37.056000000000004"/>
    <n v="4"/>
    <n v="0.2"/>
    <n v="8.8008000000000006"/>
    <s v="Sep"/>
    <x v="15"/>
    <n v="1"/>
  </r>
  <r>
    <n v="6887"/>
    <s v="CA-2014-123036"/>
    <x v="3"/>
    <d v="2014-09-11T00:00:00"/>
    <d v="2014-09-18T00:00:00"/>
    <x v="1"/>
    <s v="HA-14905"/>
    <x v="456"/>
    <x v="0"/>
    <s v="United States"/>
    <s v="Springfield"/>
    <x v="24"/>
    <n v="45503"/>
    <x v="3"/>
    <s v="TEC-PH-10003580"/>
    <x v="2"/>
    <s v="Phones"/>
    <x v="997"/>
    <n v="259.89600000000002"/>
    <n v="2"/>
    <n v="0.4"/>
    <n v="-56.310799999999972"/>
    <s v="Sep"/>
    <x v="15"/>
    <n v="0"/>
  </r>
  <r>
    <n v="6888"/>
    <s v="CA-2014-120222"/>
    <x v="3"/>
    <d v="2014-04-26T00:00:00"/>
    <d v="2014-05-03T00:00:00"/>
    <x v="1"/>
    <s v="LL-16840"/>
    <x v="328"/>
    <x v="0"/>
    <s v="United States"/>
    <s v="Los Angeles"/>
    <x v="1"/>
    <n v="90032"/>
    <x v="1"/>
    <s v="OFF-PA-10004675"/>
    <x v="1"/>
    <s v="Paper"/>
    <x v="69"/>
    <n v="19.049999999999997"/>
    <n v="3"/>
    <n v="0"/>
    <n v="8.7629999999999999"/>
    <s v="Apr"/>
    <x v="4"/>
    <n v="1"/>
  </r>
  <r>
    <n v="6889"/>
    <s v="CA-2014-120222"/>
    <x v="3"/>
    <d v="2014-04-26T00:00:00"/>
    <d v="2014-05-03T00:00:00"/>
    <x v="1"/>
    <s v="LL-16840"/>
    <x v="328"/>
    <x v="0"/>
    <s v="United States"/>
    <s v="Los Angeles"/>
    <x v="1"/>
    <n v="90032"/>
    <x v="1"/>
    <s v="OFF-BI-10000666"/>
    <x v="1"/>
    <s v="Binders"/>
    <x v="980"/>
    <n v="73.343999999999994"/>
    <n v="3"/>
    <n v="0.2"/>
    <n v="27.503999999999998"/>
    <s v="Apr"/>
    <x v="4"/>
    <n v="0"/>
  </r>
  <r>
    <n v="6890"/>
    <s v="CA-2014-164756"/>
    <x v="3"/>
    <d v="2014-09-19T00:00:00"/>
    <d v="2014-09-23T00:00:00"/>
    <x v="1"/>
    <s v="SS-20140"/>
    <x v="164"/>
    <x v="1"/>
    <s v="United States"/>
    <s v="Columbus"/>
    <x v="32"/>
    <n v="31907"/>
    <x v="0"/>
    <s v="TEC-PH-10001552"/>
    <x v="2"/>
    <s v="Phones"/>
    <x v="178"/>
    <n v="95.68"/>
    <n v="8"/>
    <n v="0"/>
    <n v="26.790400000000005"/>
    <s v="Sep"/>
    <x v="15"/>
    <n v="1"/>
  </r>
  <r>
    <n v="6891"/>
    <s v="CA-2014-164756"/>
    <x v="3"/>
    <d v="2014-09-19T00:00:00"/>
    <d v="2014-09-23T00:00:00"/>
    <x v="1"/>
    <s v="SS-20140"/>
    <x v="164"/>
    <x v="1"/>
    <s v="United States"/>
    <s v="Columbus"/>
    <x v="32"/>
    <n v="31907"/>
    <x v="0"/>
    <s v="OFF-PA-10000673"/>
    <x v="1"/>
    <s v="Paper"/>
    <x v="249"/>
    <n v="50.96"/>
    <n v="7"/>
    <n v="0"/>
    <n v="24.460800000000003"/>
    <s v="Sep"/>
    <x v="15"/>
    <n v="0"/>
  </r>
  <r>
    <n v="6892"/>
    <s v="CA-2014-164756"/>
    <x v="3"/>
    <d v="2014-09-19T00:00:00"/>
    <d v="2014-09-23T00:00:00"/>
    <x v="1"/>
    <s v="SS-20140"/>
    <x v="164"/>
    <x v="1"/>
    <s v="United States"/>
    <s v="Columbus"/>
    <x v="32"/>
    <n v="31907"/>
    <x v="0"/>
    <s v="OFF-AR-10000380"/>
    <x v="1"/>
    <s v="Art"/>
    <x v="108"/>
    <n v="113.94"/>
    <n v="3"/>
    <n v="0"/>
    <n v="34.181999999999988"/>
    <s v="Sep"/>
    <x v="15"/>
    <n v="0"/>
  </r>
  <r>
    <n v="6893"/>
    <s v="CA-2014-164756"/>
    <x v="3"/>
    <d v="2014-09-19T00:00:00"/>
    <d v="2014-09-23T00:00:00"/>
    <x v="1"/>
    <s v="SS-20140"/>
    <x v="164"/>
    <x v="1"/>
    <s v="United States"/>
    <s v="Columbus"/>
    <x v="32"/>
    <n v="31907"/>
    <x v="0"/>
    <s v="OFF-PA-10003848"/>
    <x v="1"/>
    <s v="Paper"/>
    <x v="1442"/>
    <n v="25.92"/>
    <n v="4"/>
    <n v="0"/>
    <n v="12.441600000000001"/>
    <s v="Sep"/>
    <x v="15"/>
    <n v="0"/>
  </r>
  <r>
    <n v="6894"/>
    <s v="CA-2014-164756"/>
    <x v="3"/>
    <d v="2014-09-19T00:00:00"/>
    <d v="2014-09-23T00:00:00"/>
    <x v="1"/>
    <s v="SS-20140"/>
    <x v="164"/>
    <x v="1"/>
    <s v="United States"/>
    <s v="Columbus"/>
    <x v="32"/>
    <n v="31907"/>
    <x v="0"/>
    <s v="FUR-FU-10002963"/>
    <x v="0"/>
    <s v="Furnishings"/>
    <x v="1502"/>
    <n v="20.32"/>
    <n v="4"/>
    <n v="0"/>
    <n v="6.9087999999999994"/>
    <s v="Sep"/>
    <x v="15"/>
    <n v="0"/>
  </r>
  <r>
    <n v="6895"/>
    <s v="CA-2014-164756"/>
    <x v="3"/>
    <d v="2014-09-19T00:00:00"/>
    <d v="2014-09-23T00:00:00"/>
    <x v="1"/>
    <s v="SS-20140"/>
    <x v="164"/>
    <x v="1"/>
    <s v="United States"/>
    <s v="Columbus"/>
    <x v="32"/>
    <n v="31907"/>
    <x v="0"/>
    <s v="TEC-PH-10002447"/>
    <x v="2"/>
    <s v="Phones"/>
    <x v="53"/>
    <n v="411.98"/>
    <n v="2"/>
    <n v="0"/>
    <n v="119.4742"/>
    <s v="Sep"/>
    <x v="15"/>
    <n v="0"/>
  </r>
  <r>
    <n v="6896"/>
    <s v="CA-2014-164756"/>
    <x v="3"/>
    <d v="2014-09-19T00:00:00"/>
    <d v="2014-09-23T00:00:00"/>
    <x v="1"/>
    <s v="SS-20140"/>
    <x v="164"/>
    <x v="1"/>
    <s v="United States"/>
    <s v="Columbus"/>
    <x v="32"/>
    <n v="31907"/>
    <x v="0"/>
    <s v="OFF-SU-10004261"/>
    <x v="1"/>
    <s v="Supplies"/>
    <x v="605"/>
    <n v="34.479999999999997"/>
    <n v="2"/>
    <n v="0"/>
    <n v="9.9991999999999948"/>
    <s v="Sep"/>
    <x v="15"/>
    <n v="0"/>
  </r>
  <r>
    <n v="6897"/>
    <s v="CA-2014-164756"/>
    <x v="3"/>
    <d v="2014-09-19T00:00:00"/>
    <d v="2014-09-23T00:00:00"/>
    <x v="1"/>
    <s v="SS-20140"/>
    <x v="164"/>
    <x v="1"/>
    <s v="United States"/>
    <s v="Columbus"/>
    <x v="32"/>
    <n v="31907"/>
    <x v="0"/>
    <s v="OFF-PA-10003228"/>
    <x v="1"/>
    <s v="Paper"/>
    <x v="1668"/>
    <n v="244.54999999999998"/>
    <n v="5"/>
    <n v="0"/>
    <n v="114.93849999999998"/>
    <s v="Sep"/>
    <x v="15"/>
    <n v="0"/>
  </r>
  <r>
    <n v="6898"/>
    <s v="CA-2014-122028"/>
    <x v="3"/>
    <d v="2014-08-19T00:00:00"/>
    <d v="2014-08-26T00:00:00"/>
    <x v="1"/>
    <s v="CK-12205"/>
    <x v="237"/>
    <x v="0"/>
    <s v="United States"/>
    <s v="Lakewood"/>
    <x v="24"/>
    <n v="44107"/>
    <x v="3"/>
    <s v="OFF-BI-10004817"/>
    <x v="1"/>
    <s v="Binders"/>
    <x v="1199"/>
    <n v="10.782000000000002"/>
    <n v="3"/>
    <n v="0.7"/>
    <n v="-7.9067999999999969"/>
    <s v="Aug"/>
    <x v="43"/>
    <n v="1"/>
  </r>
  <r>
    <n v="6899"/>
    <s v="US-2012-165512"/>
    <x v="1"/>
    <d v="2012-05-24T00:00:00"/>
    <d v="2012-05-26T00:00:00"/>
    <x v="0"/>
    <s v="VS-21820"/>
    <x v="745"/>
    <x v="0"/>
    <s v="United States"/>
    <s v="Naperville"/>
    <x v="10"/>
    <n v="60540"/>
    <x v="2"/>
    <s v="FUR-CH-10002880"/>
    <x v="0"/>
    <s v="Chairs"/>
    <x v="801"/>
    <n v="602.65099999999995"/>
    <n v="7"/>
    <n v="0.3"/>
    <n v="-163.57670000000005"/>
    <s v="May"/>
    <x v="33"/>
    <n v="1"/>
  </r>
  <r>
    <n v="6900"/>
    <s v="US-2012-165512"/>
    <x v="1"/>
    <d v="2012-05-24T00:00:00"/>
    <d v="2012-05-26T00:00:00"/>
    <x v="0"/>
    <s v="VS-21820"/>
    <x v="745"/>
    <x v="0"/>
    <s v="United States"/>
    <s v="Naperville"/>
    <x v="10"/>
    <n v="60540"/>
    <x v="2"/>
    <s v="OFF-BI-10001249"/>
    <x v="1"/>
    <s v="Binders"/>
    <x v="1182"/>
    <n v="7.6559999999999988"/>
    <n v="6"/>
    <n v="0.8"/>
    <n v="-13.015200000000004"/>
    <s v="May"/>
    <x v="33"/>
    <n v="0"/>
  </r>
  <r>
    <n v="6901"/>
    <s v="CA-2012-140557"/>
    <x v="1"/>
    <d v="2012-09-07T00:00:00"/>
    <d v="2012-09-11T00:00:00"/>
    <x v="1"/>
    <s v="TN-21040"/>
    <x v="184"/>
    <x v="2"/>
    <s v="United States"/>
    <s v="New York City"/>
    <x v="15"/>
    <n v="10009"/>
    <x v="3"/>
    <s v="TEC-AC-10002402"/>
    <x v="2"/>
    <s v="Accessories"/>
    <x v="651"/>
    <n v="559.92999999999995"/>
    <n v="7"/>
    <n v="0"/>
    <n v="167.97899999999996"/>
    <s v="Sep"/>
    <x v="11"/>
    <n v="1"/>
  </r>
  <r>
    <n v="6902"/>
    <s v="US-2014-135013"/>
    <x v="3"/>
    <d v="2014-07-25T00:00:00"/>
    <d v="2014-07-25T00:00:00"/>
    <x v="3"/>
    <s v="HR-14830"/>
    <x v="403"/>
    <x v="1"/>
    <s v="United States"/>
    <s v="Huntington Beach"/>
    <x v="1"/>
    <n v="92646"/>
    <x v="1"/>
    <s v="TEC-CO-10001449"/>
    <x v="2"/>
    <s v="Copiers"/>
    <x v="303"/>
    <n v="2399.96"/>
    <n v="5"/>
    <n v="0.2"/>
    <n v="839.9860000000001"/>
    <s v="Jul"/>
    <x v="10"/>
    <n v="1"/>
  </r>
  <r>
    <n v="6903"/>
    <s v="CA-2014-111220"/>
    <x v="3"/>
    <d v="2014-09-03T00:00:00"/>
    <d v="2014-09-09T00:00:00"/>
    <x v="1"/>
    <s v="JS-15595"/>
    <x v="329"/>
    <x v="1"/>
    <s v="United States"/>
    <s v="Chicago"/>
    <x v="10"/>
    <n v="60653"/>
    <x v="2"/>
    <s v="OFF-FA-10002280"/>
    <x v="1"/>
    <s v="Fasteners"/>
    <x v="653"/>
    <n v="16"/>
    <n v="4"/>
    <n v="0.2"/>
    <n v="5.6"/>
    <s v="Sep"/>
    <x v="15"/>
    <n v="1"/>
  </r>
  <r>
    <n v="6904"/>
    <s v="CA-2014-111220"/>
    <x v="3"/>
    <d v="2014-09-03T00:00:00"/>
    <d v="2014-09-09T00:00:00"/>
    <x v="1"/>
    <s v="JS-15595"/>
    <x v="329"/>
    <x v="1"/>
    <s v="United States"/>
    <s v="Chicago"/>
    <x v="10"/>
    <n v="60653"/>
    <x v="2"/>
    <s v="OFF-AP-10003278"/>
    <x v="1"/>
    <s v="Appliances"/>
    <x v="1784"/>
    <n v="5.5879999999999992"/>
    <n v="2"/>
    <n v="0.8"/>
    <n v="-15.087600000000002"/>
    <s v="Sep"/>
    <x v="15"/>
    <n v="0"/>
  </r>
  <r>
    <n v="6905"/>
    <s v="CA-2014-111220"/>
    <x v="3"/>
    <d v="2014-09-03T00:00:00"/>
    <d v="2014-09-09T00:00:00"/>
    <x v="1"/>
    <s v="JS-15595"/>
    <x v="329"/>
    <x v="1"/>
    <s v="United States"/>
    <s v="Chicago"/>
    <x v="10"/>
    <n v="60653"/>
    <x v="2"/>
    <s v="OFF-ST-10003994"/>
    <x v="1"/>
    <s v="Storage"/>
    <x v="1736"/>
    <n v="235.92"/>
    <n v="5"/>
    <n v="0.2"/>
    <n v="-44.235000000000007"/>
    <s v="Sep"/>
    <x v="15"/>
    <n v="0"/>
  </r>
  <r>
    <n v="6906"/>
    <s v="US-2014-149006"/>
    <x v="3"/>
    <d v="2014-12-07T00:00:00"/>
    <d v="2014-12-09T00:00:00"/>
    <x v="0"/>
    <s v="BN-11470"/>
    <x v="272"/>
    <x v="1"/>
    <s v="United States"/>
    <s v="Brentwood"/>
    <x v="1"/>
    <n v="94513"/>
    <x v="1"/>
    <s v="OFF-ST-10003221"/>
    <x v="1"/>
    <s v="Storage"/>
    <x v="33"/>
    <n v="10.68"/>
    <n v="1"/>
    <n v="0"/>
    <n v="2.8836000000000004"/>
    <s v="Dec"/>
    <x v="22"/>
    <n v="1"/>
  </r>
  <r>
    <n v="6907"/>
    <s v="CA-2014-149468"/>
    <x v="3"/>
    <d v="2014-05-21T00:00:00"/>
    <d v="2014-05-21T00:00:00"/>
    <x v="3"/>
    <s v="AR-10405"/>
    <x v="153"/>
    <x v="1"/>
    <s v="United States"/>
    <s v="Trenton"/>
    <x v="12"/>
    <n v="48183"/>
    <x v="2"/>
    <s v="OFF-BI-10002225"/>
    <x v="1"/>
    <s v="Binders"/>
    <x v="336"/>
    <n v="41.28"/>
    <n v="2"/>
    <n v="0"/>
    <n v="19.814399999999999"/>
    <s v="May"/>
    <x v="24"/>
    <n v="1"/>
  </r>
  <r>
    <n v="6908"/>
    <s v="CA-2013-140249"/>
    <x v="0"/>
    <d v="2013-09-28T00:00:00"/>
    <d v="2013-10-04T00:00:00"/>
    <x v="1"/>
    <s v="SW-20455"/>
    <x v="517"/>
    <x v="0"/>
    <s v="United States"/>
    <s v="Seattle"/>
    <x v="4"/>
    <n v="98103"/>
    <x v="1"/>
    <s v="TEC-PH-10002584"/>
    <x v="2"/>
    <s v="Phones"/>
    <x v="1696"/>
    <n v="1001.5840000000001"/>
    <n v="2"/>
    <n v="0.2"/>
    <n v="125.19799999999992"/>
    <s v="Sep"/>
    <x v="21"/>
    <n v="1"/>
  </r>
  <r>
    <n v="6909"/>
    <s v="US-2014-135503"/>
    <x v="3"/>
    <d v="2014-12-11T00:00:00"/>
    <d v="2014-12-16T00:00:00"/>
    <x v="1"/>
    <s v="JE-16165"/>
    <x v="68"/>
    <x v="1"/>
    <s v="United States"/>
    <s v="North Charleston"/>
    <x v="20"/>
    <n v="29406"/>
    <x v="0"/>
    <s v="FUR-FU-10002364"/>
    <x v="0"/>
    <s v="Furnishings"/>
    <x v="1231"/>
    <n v="14.76"/>
    <n v="2"/>
    <n v="0"/>
    <n v="4.2803999999999984"/>
    <s v="Dec"/>
    <x v="22"/>
    <n v="1"/>
  </r>
  <r>
    <n v="6910"/>
    <s v="CA-2011-126277"/>
    <x v="2"/>
    <d v="2011-09-13T00:00:00"/>
    <d v="2011-09-18T00:00:00"/>
    <x v="0"/>
    <s v="LH-16900"/>
    <x v="23"/>
    <x v="0"/>
    <s v="United States"/>
    <s v="Columbus"/>
    <x v="24"/>
    <n v="43229"/>
    <x v="3"/>
    <s v="OFF-BI-10004022"/>
    <x v="1"/>
    <s v="Binders"/>
    <x v="748"/>
    <n v="2.5020000000000002"/>
    <n v="3"/>
    <n v="0.7"/>
    <n v="-2.0015999999999998"/>
    <s v="Sep"/>
    <x v="30"/>
    <n v="1"/>
  </r>
  <r>
    <n v="6911"/>
    <s v="US-2014-115301"/>
    <x v="3"/>
    <d v="2014-07-30T00:00:00"/>
    <d v="2014-08-03T00:00:00"/>
    <x v="1"/>
    <s v="VG-21790"/>
    <x v="364"/>
    <x v="0"/>
    <s v="United States"/>
    <s v="Seattle"/>
    <x v="4"/>
    <n v="98103"/>
    <x v="1"/>
    <s v="FUR-BO-10004709"/>
    <x v="0"/>
    <s v="Bookcases"/>
    <x v="263"/>
    <n v="115.96"/>
    <n v="2"/>
    <n v="0"/>
    <n v="25.511200000000002"/>
    <s v="Jul"/>
    <x v="10"/>
    <n v="1"/>
  </r>
  <r>
    <n v="6912"/>
    <s v="CA-2014-168942"/>
    <x v="3"/>
    <d v="2014-08-02T00:00:00"/>
    <d v="2014-08-06T00:00:00"/>
    <x v="0"/>
    <s v="EM-13960"/>
    <x v="75"/>
    <x v="0"/>
    <s v="United States"/>
    <s v="San Francisco"/>
    <x v="1"/>
    <n v="94109"/>
    <x v="1"/>
    <s v="OFF-ST-10004340"/>
    <x v="1"/>
    <s v="Storage"/>
    <x v="809"/>
    <n v="186.54"/>
    <n v="3"/>
    <n v="0"/>
    <n v="50.365800000000007"/>
    <s v="Aug"/>
    <x v="43"/>
    <n v="1"/>
  </r>
  <r>
    <n v="6913"/>
    <s v="US-2014-128398"/>
    <x v="3"/>
    <d v="2014-05-03T00:00:00"/>
    <d v="2014-05-06T00:00:00"/>
    <x v="0"/>
    <s v="EM-13825"/>
    <x v="605"/>
    <x v="1"/>
    <s v="United States"/>
    <s v="Los Angeles"/>
    <x v="1"/>
    <n v="90049"/>
    <x v="1"/>
    <s v="TEC-AC-10001714"/>
    <x v="2"/>
    <s v="Accessories"/>
    <x v="678"/>
    <n v="159.56"/>
    <n v="4"/>
    <n v="0"/>
    <n v="59.037199999999999"/>
    <s v="May"/>
    <x v="24"/>
    <n v="1"/>
  </r>
  <r>
    <n v="6914"/>
    <s v="CA-2012-104115"/>
    <x v="1"/>
    <d v="2012-06-12T00:00:00"/>
    <d v="2012-06-16T00:00:00"/>
    <x v="1"/>
    <s v="JH-15910"/>
    <x v="101"/>
    <x v="0"/>
    <s v="United States"/>
    <s v="West Palm Beach"/>
    <x v="2"/>
    <n v="33407"/>
    <x v="0"/>
    <s v="TEC-PH-10002844"/>
    <x v="2"/>
    <s v="Phones"/>
    <x v="104"/>
    <n v="55.984000000000009"/>
    <n v="2"/>
    <n v="0.2"/>
    <n v="4.1987999999999985"/>
    <s v="Jun"/>
    <x v="40"/>
    <n v="1"/>
  </r>
  <r>
    <n v="6915"/>
    <s v="CA-2011-142510"/>
    <x v="2"/>
    <d v="2011-12-22T00:00:00"/>
    <d v="2011-12-29T00:00:00"/>
    <x v="1"/>
    <s v="NP-18700"/>
    <x v="413"/>
    <x v="0"/>
    <s v="United States"/>
    <s v="Chicago"/>
    <x v="10"/>
    <n v="60623"/>
    <x v="2"/>
    <s v="OFF-ST-10000585"/>
    <x v="1"/>
    <s v="Storage"/>
    <x v="541"/>
    <n v="132.16"/>
    <n v="1"/>
    <n v="0.2"/>
    <n v="9.911999999999999"/>
    <s v="Dec"/>
    <x v="20"/>
    <n v="1"/>
  </r>
  <r>
    <n v="6916"/>
    <s v="CA-2011-142510"/>
    <x v="2"/>
    <d v="2011-12-22T00:00:00"/>
    <d v="2011-12-29T00:00:00"/>
    <x v="1"/>
    <s v="NP-18700"/>
    <x v="413"/>
    <x v="0"/>
    <s v="United States"/>
    <s v="Chicago"/>
    <x v="10"/>
    <n v="60623"/>
    <x v="2"/>
    <s v="OFF-BI-10002824"/>
    <x v="1"/>
    <s v="Binders"/>
    <x v="523"/>
    <n v="17.903999999999996"/>
    <n v="6"/>
    <n v="0.8"/>
    <n v="-31.332000000000008"/>
    <s v="Dec"/>
    <x v="20"/>
    <n v="0"/>
  </r>
  <r>
    <n v="6917"/>
    <s v="CA-2011-142510"/>
    <x v="2"/>
    <d v="2011-12-22T00:00:00"/>
    <d v="2011-12-29T00:00:00"/>
    <x v="1"/>
    <s v="NP-18700"/>
    <x v="413"/>
    <x v="0"/>
    <s v="United States"/>
    <s v="Chicago"/>
    <x v="10"/>
    <n v="60623"/>
    <x v="2"/>
    <s v="OFF-PA-10001289"/>
    <x v="1"/>
    <s v="Paper"/>
    <x v="952"/>
    <n v="124.032"/>
    <n v="4"/>
    <n v="0.2"/>
    <n v="44.961600000000004"/>
    <s v="Dec"/>
    <x v="20"/>
    <n v="0"/>
  </r>
  <r>
    <n v="6918"/>
    <s v="CA-2011-124247"/>
    <x v="2"/>
    <d v="2011-12-16T00:00:00"/>
    <d v="2011-12-21T00:00:00"/>
    <x v="1"/>
    <s v="SH-20635"/>
    <x v="741"/>
    <x v="1"/>
    <s v="United States"/>
    <s v="Sacramento"/>
    <x v="1"/>
    <n v="95823"/>
    <x v="1"/>
    <s v="FUR-CH-10001854"/>
    <x v="0"/>
    <s v="Chairs"/>
    <x v="1110"/>
    <n v="1403.9200000000003"/>
    <n v="5"/>
    <n v="0.2"/>
    <n v="70.196000000000026"/>
    <s v="Dec"/>
    <x v="20"/>
    <n v="1"/>
  </r>
  <r>
    <n v="6919"/>
    <s v="CA-2013-105473"/>
    <x v="0"/>
    <d v="2013-04-17T00:00:00"/>
    <d v="2013-04-19T00:00:00"/>
    <x v="0"/>
    <s v="BM-11785"/>
    <x v="298"/>
    <x v="0"/>
    <s v="United States"/>
    <s v="Seattle"/>
    <x v="4"/>
    <n v="98115"/>
    <x v="1"/>
    <s v="OFF-SU-10003567"/>
    <x v="1"/>
    <s v="Supplies"/>
    <x v="1489"/>
    <n v="28.799999999999997"/>
    <n v="3"/>
    <n v="0"/>
    <n v="0.86400000000000077"/>
    <s v="Apr"/>
    <x v="25"/>
    <n v="1"/>
  </r>
  <r>
    <n v="6920"/>
    <s v="CA-2012-102806"/>
    <x v="1"/>
    <d v="2012-05-21T00:00:00"/>
    <d v="2012-05-28T00:00:00"/>
    <x v="1"/>
    <s v="HG-14965"/>
    <x v="428"/>
    <x v="1"/>
    <s v="United States"/>
    <s v="Philadelphia"/>
    <x v="9"/>
    <n v="19143"/>
    <x v="3"/>
    <s v="OFF-BI-10001597"/>
    <x v="1"/>
    <s v="Binders"/>
    <x v="790"/>
    <n v="24.588000000000001"/>
    <n v="2"/>
    <n v="0.7"/>
    <n v="-18.031199999999998"/>
    <s v="May"/>
    <x v="33"/>
    <n v="1"/>
  </r>
  <r>
    <n v="6921"/>
    <s v="CA-2014-121706"/>
    <x v="3"/>
    <d v="2014-02-27T00:00:00"/>
    <d v="2014-03-03T00:00:00"/>
    <x v="1"/>
    <s v="BM-11140"/>
    <x v="78"/>
    <x v="0"/>
    <s v="United States"/>
    <s v="Santa Barbara"/>
    <x v="1"/>
    <n v="93101"/>
    <x v="1"/>
    <s v="OFF-AP-10003287"/>
    <x v="1"/>
    <s v="Appliances"/>
    <x v="538"/>
    <n v="356.78999999999996"/>
    <n v="7"/>
    <n v="0"/>
    <n v="99.901199999999989"/>
    <s v="Feb"/>
    <x v="31"/>
    <n v="1"/>
  </r>
  <r>
    <n v="6922"/>
    <s v="CA-2014-109211"/>
    <x v="3"/>
    <d v="2014-04-05T00:00:00"/>
    <d v="2014-04-11T00:00:00"/>
    <x v="1"/>
    <s v="PS-19045"/>
    <x v="390"/>
    <x v="2"/>
    <s v="United States"/>
    <s v="New York City"/>
    <x v="15"/>
    <n v="10011"/>
    <x v="3"/>
    <s v="OFF-EN-10001532"/>
    <x v="1"/>
    <s v="Envelopes"/>
    <x v="613"/>
    <n v="16.98"/>
    <n v="1"/>
    <n v="0"/>
    <n v="8.49"/>
    <s v="Apr"/>
    <x v="4"/>
    <n v="1"/>
  </r>
  <r>
    <n v="6923"/>
    <s v="CA-2012-134257"/>
    <x v="1"/>
    <d v="2012-03-16T00:00:00"/>
    <d v="2012-03-19T00:00:00"/>
    <x v="0"/>
    <s v="MS-17710"/>
    <x v="384"/>
    <x v="0"/>
    <s v="United States"/>
    <s v="Auburn"/>
    <x v="19"/>
    <n v="36830"/>
    <x v="0"/>
    <s v="OFF-LA-10003930"/>
    <x v="1"/>
    <s v="Labels"/>
    <x v="503"/>
    <n v="491.55"/>
    <n v="5"/>
    <n v="0"/>
    <n v="240.8595"/>
    <s v="Mar"/>
    <x v="29"/>
    <n v="1"/>
  </r>
  <r>
    <n v="6924"/>
    <s v="CA-2012-134257"/>
    <x v="1"/>
    <d v="2012-03-16T00:00:00"/>
    <d v="2012-03-19T00:00:00"/>
    <x v="0"/>
    <s v="MS-17710"/>
    <x v="384"/>
    <x v="0"/>
    <s v="United States"/>
    <s v="Auburn"/>
    <x v="19"/>
    <n v="36830"/>
    <x v="0"/>
    <s v="OFF-EN-10003845"/>
    <x v="1"/>
    <s v="Envelopes"/>
    <x v="431"/>
    <n v="7.38"/>
    <n v="2"/>
    <n v="0"/>
    <n v="3.3947999999999996"/>
    <s v="Mar"/>
    <x v="29"/>
    <n v="0"/>
  </r>
  <r>
    <n v="6925"/>
    <s v="CA-2012-137925"/>
    <x v="1"/>
    <d v="2012-11-30T00:00:00"/>
    <d v="2012-12-04T00:00:00"/>
    <x v="1"/>
    <s v="JL-15235"/>
    <x v="538"/>
    <x v="0"/>
    <s v="United States"/>
    <s v="New York City"/>
    <x v="15"/>
    <n v="10035"/>
    <x v="3"/>
    <s v="OFF-PA-10002659"/>
    <x v="1"/>
    <s v="Paper"/>
    <x v="922"/>
    <n v="23.66"/>
    <n v="7"/>
    <n v="0"/>
    <n v="10.883599999999998"/>
    <s v="Nov"/>
    <x v="6"/>
    <n v="1"/>
  </r>
  <r>
    <n v="6926"/>
    <s v="CA-2012-137925"/>
    <x v="1"/>
    <d v="2012-11-30T00:00:00"/>
    <d v="2012-12-04T00:00:00"/>
    <x v="1"/>
    <s v="JL-15235"/>
    <x v="538"/>
    <x v="0"/>
    <s v="United States"/>
    <s v="New York City"/>
    <x v="15"/>
    <n v="10035"/>
    <x v="3"/>
    <s v="FUR-BO-10001608"/>
    <x v="0"/>
    <s v="Bookcases"/>
    <x v="1523"/>
    <n v="681.40800000000013"/>
    <n v="12"/>
    <n v="0.2"/>
    <n v="42.588000000000022"/>
    <s v="Nov"/>
    <x v="6"/>
    <n v="0"/>
  </r>
  <r>
    <n v="6927"/>
    <s v="CA-2013-140046"/>
    <x v="0"/>
    <d v="2013-07-29T00:00:00"/>
    <d v="2013-08-04T00:00:00"/>
    <x v="1"/>
    <s v="KM-16660"/>
    <x v="730"/>
    <x v="0"/>
    <s v="United States"/>
    <s v="Los Angeles"/>
    <x v="1"/>
    <n v="90032"/>
    <x v="1"/>
    <s v="OFF-LA-10000305"/>
    <x v="1"/>
    <s v="Labels"/>
    <x v="1707"/>
    <n v="18.899999999999999"/>
    <n v="3"/>
    <n v="0"/>
    <n v="8.6939999999999991"/>
    <s v="Jul"/>
    <x v="16"/>
    <n v="1"/>
  </r>
  <r>
    <n v="6928"/>
    <s v="CA-2013-140382"/>
    <x v="0"/>
    <d v="2013-06-24T00:00:00"/>
    <d v="2013-06-26T00:00:00"/>
    <x v="0"/>
    <s v="RD-19900"/>
    <x v="76"/>
    <x v="0"/>
    <s v="United States"/>
    <s v="San Francisco"/>
    <x v="1"/>
    <n v="94109"/>
    <x v="1"/>
    <s v="OFF-ST-10003638"/>
    <x v="1"/>
    <s v="Storage"/>
    <x v="1222"/>
    <n v="93.68"/>
    <n v="4"/>
    <n v="0"/>
    <n v="25.293599999999998"/>
    <s v="Jun"/>
    <x v="1"/>
    <n v="1"/>
  </r>
  <r>
    <n v="6929"/>
    <s v="CA-2013-140382"/>
    <x v="0"/>
    <d v="2013-06-24T00:00:00"/>
    <d v="2013-06-26T00:00:00"/>
    <x v="0"/>
    <s v="RD-19900"/>
    <x v="76"/>
    <x v="0"/>
    <s v="United States"/>
    <s v="San Francisco"/>
    <x v="1"/>
    <n v="94109"/>
    <x v="1"/>
    <s v="OFF-LA-10001934"/>
    <x v="1"/>
    <s v="Labels"/>
    <x v="568"/>
    <n v="21.93"/>
    <n v="3"/>
    <n v="0"/>
    <n v="10.307099999999998"/>
    <s v="Jun"/>
    <x v="1"/>
    <n v="0"/>
  </r>
  <r>
    <n v="6930"/>
    <s v="CA-2013-140382"/>
    <x v="0"/>
    <d v="2013-06-24T00:00:00"/>
    <d v="2013-06-26T00:00:00"/>
    <x v="0"/>
    <s v="RD-19900"/>
    <x v="76"/>
    <x v="0"/>
    <s v="United States"/>
    <s v="San Francisco"/>
    <x v="1"/>
    <n v="94109"/>
    <x v="1"/>
    <s v="TEC-PH-10003012"/>
    <x v="2"/>
    <s v="Phones"/>
    <x v="344"/>
    <n v="862.34400000000005"/>
    <n v="7"/>
    <n v="0.2"/>
    <n v="97.013699999999858"/>
    <s v="Jun"/>
    <x v="1"/>
    <n v="0"/>
  </r>
  <r>
    <n v="6931"/>
    <s v="CA-2013-140382"/>
    <x v="0"/>
    <d v="2013-06-24T00:00:00"/>
    <d v="2013-06-26T00:00:00"/>
    <x v="0"/>
    <s v="RD-19900"/>
    <x v="76"/>
    <x v="0"/>
    <s v="United States"/>
    <s v="San Francisco"/>
    <x v="1"/>
    <n v="94109"/>
    <x v="1"/>
    <s v="OFF-PA-10001019"/>
    <x v="1"/>
    <s v="Paper"/>
    <x v="675"/>
    <n v="19.98"/>
    <n v="1"/>
    <n v="0"/>
    <n v="9.3905999999999992"/>
    <s v="Jun"/>
    <x v="1"/>
    <n v="0"/>
  </r>
  <r>
    <n v="6932"/>
    <s v="CA-2011-164182"/>
    <x v="2"/>
    <d v="2011-07-14T00:00:00"/>
    <d v="2011-07-18T00:00:00"/>
    <x v="1"/>
    <s v="ST-20530"/>
    <x v="461"/>
    <x v="0"/>
    <s v="United States"/>
    <s v="Philadelphia"/>
    <x v="9"/>
    <n v="19140"/>
    <x v="3"/>
    <s v="TEC-PH-10002070"/>
    <x v="2"/>
    <s v="Phones"/>
    <x v="1785"/>
    <n v="13.493999999999998"/>
    <n v="1"/>
    <n v="0.4"/>
    <n v="-2.2490000000000023"/>
    <s v="Jul"/>
    <x v="39"/>
    <n v="1"/>
  </r>
  <r>
    <n v="6933"/>
    <s v="CA-2011-164182"/>
    <x v="2"/>
    <d v="2011-07-14T00:00:00"/>
    <d v="2011-07-18T00:00:00"/>
    <x v="1"/>
    <s v="ST-20530"/>
    <x v="461"/>
    <x v="0"/>
    <s v="United States"/>
    <s v="Philadelphia"/>
    <x v="9"/>
    <n v="19140"/>
    <x v="3"/>
    <s v="TEC-PH-10002583"/>
    <x v="2"/>
    <s v="Phones"/>
    <x v="1708"/>
    <n v="23.987999999999996"/>
    <n v="2"/>
    <n v="0.4"/>
    <n v="-13.993000000000004"/>
    <s v="Jul"/>
    <x v="39"/>
    <n v="0"/>
  </r>
  <r>
    <n v="6934"/>
    <s v="CA-2011-164182"/>
    <x v="2"/>
    <d v="2011-07-14T00:00:00"/>
    <d v="2011-07-18T00:00:00"/>
    <x v="1"/>
    <s v="ST-20530"/>
    <x v="461"/>
    <x v="0"/>
    <s v="United States"/>
    <s v="Philadelphia"/>
    <x v="9"/>
    <n v="19140"/>
    <x v="3"/>
    <s v="FUR-FU-10001057"/>
    <x v="0"/>
    <s v="Furnishings"/>
    <x v="1782"/>
    <n v="31.983999999999998"/>
    <n v="2"/>
    <n v="0.2"/>
    <n v="1.1993999999999998"/>
    <s v="Jul"/>
    <x v="39"/>
    <n v="0"/>
  </r>
  <r>
    <n v="6935"/>
    <s v="CA-2011-164182"/>
    <x v="2"/>
    <d v="2011-07-14T00:00:00"/>
    <d v="2011-07-18T00:00:00"/>
    <x v="1"/>
    <s v="ST-20530"/>
    <x v="461"/>
    <x v="0"/>
    <s v="United States"/>
    <s v="Philadelphia"/>
    <x v="9"/>
    <n v="19140"/>
    <x v="3"/>
    <s v="OFF-AR-10001044"/>
    <x v="1"/>
    <s v="Art"/>
    <x v="1042"/>
    <n v="41.584000000000003"/>
    <n v="2"/>
    <n v="0.2"/>
    <n v="4.6781999999999968"/>
    <s v="Jul"/>
    <x v="39"/>
    <n v="0"/>
  </r>
  <r>
    <n v="6936"/>
    <s v="CA-2014-137365"/>
    <x v="3"/>
    <d v="2014-12-01T00:00:00"/>
    <d v="2014-12-04T00:00:00"/>
    <x v="0"/>
    <s v="BP-11095"/>
    <x v="162"/>
    <x v="1"/>
    <s v="United States"/>
    <s v="El Paso"/>
    <x v="5"/>
    <n v="79907"/>
    <x v="2"/>
    <s v="TEC-AC-10001767"/>
    <x v="2"/>
    <s v="Accessories"/>
    <x v="97"/>
    <n v="95.976000000000013"/>
    <n v="3"/>
    <n v="0.2"/>
    <n v="-10.797300000000011"/>
    <s v="Dec"/>
    <x v="22"/>
    <n v="1"/>
  </r>
  <r>
    <n v="6937"/>
    <s v="CA-2013-129847"/>
    <x v="0"/>
    <d v="2013-09-03T00:00:00"/>
    <d v="2013-09-05T00:00:00"/>
    <x v="2"/>
    <s v="TA-21385"/>
    <x v="638"/>
    <x v="2"/>
    <s v="United States"/>
    <s v="Chicago"/>
    <x v="10"/>
    <n v="60653"/>
    <x v="2"/>
    <s v="FUR-FU-10000277"/>
    <x v="0"/>
    <s v="Furnishings"/>
    <x v="1786"/>
    <n v="84.272000000000006"/>
    <n v="2"/>
    <n v="0.6"/>
    <n v="-75.844800000000006"/>
    <s v="Sep"/>
    <x v="21"/>
    <n v="1"/>
  </r>
  <r>
    <n v="6938"/>
    <s v="CA-2011-126963"/>
    <x v="2"/>
    <d v="2011-06-15T00:00:00"/>
    <d v="2011-06-15T00:00:00"/>
    <x v="3"/>
    <s v="PS-18760"/>
    <x v="519"/>
    <x v="0"/>
    <s v="United States"/>
    <s v="El Paso"/>
    <x v="5"/>
    <n v="79907"/>
    <x v="2"/>
    <s v="OFF-PA-10001952"/>
    <x v="1"/>
    <s v="Paper"/>
    <x v="1747"/>
    <n v="36.544000000000004"/>
    <n v="2"/>
    <n v="0.2"/>
    <n v="11.876799999999998"/>
    <s v="Jun"/>
    <x v="3"/>
    <n v="1"/>
  </r>
  <r>
    <n v="6939"/>
    <s v="CA-2013-125094"/>
    <x v="0"/>
    <d v="2013-11-06T00:00:00"/>
    <d v="2013-11-10T00:00:00"/>
    <x v="1"/>
    <s v="NP-18700"/>
    <x v="413"/>
    <x v="0"/>
    <s v="United States"/>
    <s v="Seattle"/>
    <x v="4"/>
    <n v="98105"/>
    <x v="1"/>
    <s v="TEC-AC-10004420"/>
    <x v="2"/>
    <s v="Accessories"/>
    <x v="1787"/>
    <n v="479.72"/>
    <n v="4"/>
    <n v="0"/>
    <n v="52.769200000000012"/>
    <s v="Nov"/>
    <x v="0"/>
    <n v="1"/>
  </r>
  <r>
    <n v="6940"/>
    <s v="CA-2014-107132"/>
    <x v="3"/>
    <d v="2014-06-27T00:00:00"/>
    <d v="2014-07-01T00:00:00"/>
    <x v="1"/>
    <s v="SC-20260"/>
    <x v="609"/>
    <x v="1"/>
    <s v="United States"/>
    <s v="New York City"/>
    <x v="15"/>
    <n v="10009"/>
    <x v="3"/>
    <s v="OFF-BI-10001071"/>
    <x v="1"/>
    <s v="Binders"/>
    <x v="663"/>
    <n v="102.36799999999999"/>
    <n v="2"/>
    <n v="0.2"/>
    <n v="37.108400000000003"/>
    <s v="Jun"/>
    <x v="27"/>
    <n v="1"/>
  </r>
  <r>
    <n v="6941"/>
    <s v="CA-2014-107132"/>
    <x v="3"/>
    <d v="2014-06-27T00:00:00"/>
    <d v="2014-07-01T00:00:00"/>
    <x v="1"/>
    <s v="SC-20260"/>
    <x v="609"/>
    <x v="1"/>
    <s v="United States"/>
    <s v="New York City"/>
    <x v="15"/>
    <n v="10009"/>
    <x v="3"/>
    <s v="OFF-SU-10002503"/>
    <x v="1"/>
    <s v="Supplies"/>
    <x v="669"/>
    <n v="28.4"/>
    <n v="5"/>
    <n v="0"/>
    <n v="8.2359999999999989"/>
    <s v="Jun"/>
    <x v="27"/>
    <n v="0"/>
  </r>
  <r>
    <n v="6942"/>
    <s v="CA-2014-107132"/>
    <x v="3"/>
    <d v="2014-06-27T00:00:00"/>
    <d v="2014-07-01T00:00:00"/>
    <x v="1"/>
    <s v="SC-20260"/>
    <x v="609"/>
    <x v="1"/>
    <s v="United States"/>
    <s v="New York City"/>
    <x v="15"/>
    <n v="10009"/>
    <x v="3"/>
    <s v="OFF-ST-10001490"/>
    <x v="1"/>
    <s v="Storage"/>
    <x v="513"/>
    <n v="713.88"/>
    <n v="4"/>
    <n v="0"/>
    <n v="214.16399999999993"/>
    <s v="Jun"/>
    <x v="27"/>
    <n v="0"/>
  </r>
  <r>
    <n v="6943"/>
    <s v="CA-2014-107132"/>
    <x v="3"/>
    <d v="2014-06-27T00:00:00"/>
    <d v="2014-07-01T00:00:00"/>
    <x v="1"/>
    <s v="SC-20260"/>
    <x v="609"/>
    <x v="1"/>
    <s v="United States"/>
    <s v="New York City"/>
    <x v="15"/>
    <n v="10009"/>
    <x v="3"/>
    <s v="OFF-PA-10003790"/>
    <x v="1"/>
    <s v="Paper"/>
    <x v="1250"/>
    <n v="68.52"/>
    <n v="3"/>
    <n v="0"/>
    <n v="31.519199999999998"/>
    <s v="Jun"/>
    <x v="27"/>
    <n v="0"/>
  </r>
  <r>
    <n v="6944"/>
    <s v="CA-2012-139248"/>
    <x v="1"/>
    <d v="2012-07-25T00:00:00"/>
    <d v="2012-07-30T00:00:00"/>
    <x v="1"/>
    <s v="RD-19930"/>
    <x v="709"/>
    <x v="0"/>
    <s v="United States"/>
    <s v="Los Angeles"/>
    <x v="1"/>
    <n v="90032"/>
    <x v="1"/>
    <s v="TEC-PH-10004094"/>
    <x v="2"/>
    <s v="Phones"/>
    <x v="1788"/>
    <n v="623.96"/>
    <n v="5"/>
    <n v="0.2"/>
    <n v="38.997500000000002"/>
    <s v="Jul"/>
    <x v="38"/>
    <n v="1"/>
  </r>
  <r>
    <n v="6945"/>
    <s v="CA-2011-148369"/>
    <x v="2"/>
    <d v="2011-09-23T00:00:00"/>
    <d v="2011-09-27T00:00:00"/>
    <x v="1"/>
    <s v="TH-21115"/>
    <x v="764"/>
    <x v="1"/>
    <s v="United States"/>
    <s v="Newark"/>
    <x v="13"/>
    <n v="19711"/>
    <x v="3"/>
    <s v="OFF-BI-10004876"/>
    <x v="1"/>
    <s v="Binders"/>
    <x v="977"/>
    <n v="11.12"/>
    <n v="4"/>
    <n v="0"/>
    <n v="5.4487999999999994"/>
    <s v="Sep"/>
    <x v="30"/>
    <n v="1"/>
  </r>
  <r>
    <n v="6946"/>
    <s v="CA-2013-106243"/>
    <x v="0"/>
    <d v="2013-10-01T00:00:00"/>
    <d v="2013-10-05T00:00:00"/>
    <x v="1"/>
    <s v="GM-14680"/>
    <x v="411"/>
    <x v="0"/>
    <s v="United States"/>
    <s v="New York City"/>
    <x v="15"/>
    <n v="10011"/>
    <x v="3"/>
    <s v="FUR-BO-10003034"/>
    <x v="0"/>
    <s v="Bookcases"/>
    <x v="1194"/>
    <n v="523.91999999999996"/>
    <n v="5"/>
    <n v="0.2"/>
    <n v="-26.195999999999984"/>
    <s v="Oct"/>
    <x v="32"/>
    <n v="1"/>
  </r>
  <r>
    <n v="6947"/>
    <s v="CA-2012-126466"/>
    <x v="1"/>
    <d v="2012-11-09T00:00:00"/>
    <d v="2012-11-13T00:00:00"/>
    <x v="1"/>
    <s v="JO-15550"/>
    <x v="270"/>
    <x v="2"/>
    <s v="United States"/>
    <s v="Roseville"/>
    <x v="1"/>
    <n v="95661"/>
    <x v="1"/>
    <s v="OFF-FA-10000490"/>
    <x v="1"/>
    <s v="Fasteners"/>
    <x v="307"/>
    <n v="2.48"/>
    <n v="2"/>
    <n v="0"/>
    <n v="1.1656"/>
    <s v="Nov"/>
    <x v="6"/>
    <n v="1"/>
  </r>
  <r>
    <n v="6948"/>
    <s v="CA-2012-130365"/>
    <x v="1"/>
    <d v="2012-04-25T00:00:00"/>
    <d v="2012-04-29T00:00:00"/>
    <x v="1"/>
    <s v="ZC-21910"/>
    <x v="233"/>
    <x v="0"/>
    <s v="United States"/>
    <s v="Aurora"/>
    <x v="10"/>
    <n v="60505"/>
    <x v="2"/>
    <s v="OFF-ST-10002574"/>
    <x v="1"/>
    <s v="Storage"/>
    <x v="926"/>
    <n v="221.024"/>
    <n v="2"/>
    <n v="0.2"/>
    <n v="-55.256"/>
    <s v="Apr"/>
    <x v="19"/>
    <n v="1"/>
  </r>
  <r>
    <n v="6949"/>
    <s v="CA-2012-130365"/>
    <x v="1"/>
    <d v="2012-04-25T00:00:00"/>
    <d v="2012-04-29T00:00:00"/>
    <x v="1"/>
    <s v="ZC-21910"/>
    <x v="233"/>
    <x v="0"/>
    <s v="United States"/>
    <s v="Aurora"/>
    <x v="10"/>
    <n v="60505"/>
    <x v="2"/>
    <s v="FUR-CH-10003535"/>
    <x v="0"/>
    <s v="Chairs"/>
    <x v="1513"/>
    <n v="128.05799999999999"/>
    <n v="3"/>
    <n v="0.3"/>
    <n v="-23.782199999999996"/>
    <s v="Apr"/>
    <x v="19"/>
    <n v="0"/>
  </r>
  <r>
    <n v="6950"/>
    <s v="CA-2014-143021"/>
    <x v="3"/>
    <d v="2014-11-20T00:00:00"/>
    <d v="2014-11-20T00:00:00"/>
    <x v="3"/>
    <s v="AP-10720"/>
    <x v="399"/>
    <x v="2"/>
    <s v="United States"/>
    <s v="New York City"/>
    <x v="15"/>
    <n v="10011"/>
    <x v="3"/>
    <s v="OFF-BI-10001628"/>
    <x v="1"/>
    <s v="Binders"/>
    <x v="1103"/>
    <n v="58.407999999999994"/>
    <n v="7"/>
    <n v="0.2"/>
    <n v="18.252499999999998"/>
    <s v="Nov"/>
    <x v="23"/>
    <n v="1"/>
  </r>
  <r>
    <n v="6951"/>
    <s v="CA-2014-143021"/>
    <x v="3"/>
    <d v="2014-11-20T00:00:00"/>
    <d v="2014-11-20T00:00:00"/>
    <x v="3"/>
    <s v="AP-10720"/>
    <x v="399"/>
    <x v="2"/>
    <s v="United States"/>
    <s v="New York City"/>
    <x v="15"/>
    <n v="10011"/>
    <x v="3"/>
    <s v="FUR-TA-10001676"/>
    <x v="0"/>
    <s v="Tables"/>
    <x v="957"/>
    <n v="79.97399999999999"/>
    <n v="3"/>
    <n v="0.4"/>
    <n v="-29.323800000000006"/>
    <s v="Nov"/>
    <x v="23"/>
    <n v="0"/>
  </r>
  <r>
    <n v="6952"/>
    <s v="CA-2012-161767"/>
    <x v="1"/>
    <d v="2012-11-20T00:00:00"/>
    <d v="2012-11-24T00:00:00"/>
    <x v="1"/>
    <s v="GK-14620"/>
    <x v="136"/>
    <x v="1"/>
    <s v="United States"/>
    <s v="Dallas"/>
    <x v="5"/>
    <n v="75217"/>
    <x v="2"/>
    <s v="TEC-MA-10002790"/>
    <x v="2"/>
    <s v="Machines"/>
    <x v="1789"/>
    <n v="479.988"/>
    <n v="2"/>
    <n v="0.4"/>
    <n v="55.998599999999954"/>
    <s v="Nov"/>
    <x v="6"/>
    <n v="1"/>
  </r>
  <r>
    <n v="6953"/>
    <s v="CA-2012-129917"/>
    <x v="1"/>
    <d v="2012-10-02T00:00:00"/>
    <d v="2012-10-03T00:00:00"/>
    <x v="2"/>
    <s v="HM-14980"/>
    <x v="31"/>
    <x v="0"/>
    <s v="United States"/>
    <s v="Los Angeles"/>
    <x v="1"/>
    <n v="90008"/>
    <x v="1"/>
    <s v="OFF-BI-10001757"/>
    <x v="1"/>
    <s v="Binders"/>
    <x v="1158"/>
    <n v="11.808"/>
    <n v="3"/>
    <n v="0.2"/>
    <n v="4.1327999999999996"/>
    <s v="Oct"/>
    <x v="2"/>
    <n v="1"/>
  </r>
  <r>
    <n v="6954"/>
    <s v="CA-2012-129917"/>
    <x v="1"/>
    <d v="2012-10-02T00:00:00"/>
    <d v="2012-10-03T00:00:00"/>
    <x v="2"/>
    <s v="HM-14980"/>
    <x v="31"/>
    <x v="0"/>
    <s v="United States"/>
    <s v="Los Angeles"/>
    <x v="1"/>
    <n v="90008"/>
    <x v="1"/>
    <s v="OFF-BI-10004828"/>
    <x v="1"/>
    <s v="Binders"/>
    <x v="1578"/>
    <n v="53.567999999999998"/>
    <n v="4"/>
    <n v="0.2"/>
    <n v="19.418399999999995"/>
    <s v="Oct"/>
    <x v="2"/>
    <n v="0"/>
  </r>
  <r>
    <n v="6955"/>
    <s v="CA-2012-129917"/>
    <x v="1"/>
    <d v="2012-10-02T00:00:00"/>
    <d v="2012-10-03T00:00:00"/>
    <x v="2"/>
    <s v="HM-14980"/>
    <x v="31"/>
    <x v="0"/>
    <s v="United States"/>
    <s v="Los Angeles"/>
    <x v="1"/>
    <n v="90008"/>
    <x v="1"/>
    <s v="TEC-PH-10000369"/>
    <x v="2"/>
    <s v="Phones"/>
    <x v="1346"/>
    <n v="503.96000000000004"/>
    <n v="5"/>
    <n v="0.2"/>
    <n v="50.396000000000015"/>
    <s v="Oct"/>
    <x v="2"/>
    <n v="0"/>
  </r>
  <r>
    <n v="6956"/>
    <s v="CA-2012-115420"/>
    <x v="1"/>
    <d v="2012-04-25T00:00:00"/>
    <d v="2012-05-02T00:00:00"/>
    <x v="1"/>
    <s v="LS-16945"/>
    <x v="322"/>
    <x v="1"/>
    <s v="United States"/>
    <s v="Los Angeles"/>
    <x v="1"/>
    <n v="90004"/>
    <x v="1"/>
    <s v="OFF-EN-10003862"/>
    <x v="1"/>
    <s v="Envelopes"/>
    <x v="753"/>
    <n v="21.34"/>
    <n v="2"/>
    <n v="0"/>
    <n v="9.8163999999999998"/>
    <s v="Apr"/>
    <x v="19"/>
    <n v="1"/>
  </r>
  <r>
    <n v="6957"/>
    <s v="CA-2013-157588"/>
    <x v="0"/>
    <d v="2013-07-15T00:00:00"/>
    <d v="2013-07-20T00:00:00"/>
    <x v="1"/>
    <s v="AR-10570"/>
    <x v="781"/>
    <x v="0"/>
    <s v="United States"/>
    <s v="Columbus"/>
    <x v="32"/>
    <n v="31907"/>
    <x v="0"/>
    <s v="OFF-BI-10003963"/>
    <x v="1"/>
    <s v="Binders"/>
    <x v="1320"/>
    <n v="36.4"/>
    <n v="5"/>
    <n v="0"/>
    <n v="17.107999999999997"/>
    <s v="Jul"/>
    <x v="16"/>
    <n v="1"/>
  </r>
  <r>
    <n v="6958"/>
    <s v="CA-2013-157588"/>
    <x v="0"/>
    <d v="2013-07-15T00:00:00"/>
    <d v="2013-07-20T00:00:00"/>
    <x v="1"/>
    <s v="AR-10570"/>
    <x v="781"/>
    <x v="0"/>
    <s v="United States"/>
    <s v="Columbus"/>
    <x v="32"/>
    <n v="31907"/>
    <x v="0"/>
    <s v="FUR-FU-10004848"/>
    <x v="0"/>
    <s v="Furnishings"/>
    <x v="28"/>
    <n v="51.75"/>
    <n v="1"/>
    <n v="0"/>
    <n v="15.524999999999999"/>
    <s v="Jul"/>
    <x v="16"/>
    <n v="0"/>
  </r>
  <r>
    <n v="6959"/>
    <s v="CA-2012-167255"/>
    <x v="1"/>
    <d v="2012-09-27T00:00:00"/>
    <d v="2012-09-29T00:00:00"/>
    <x v="0"/>
    <s v="RH-19510"/>
    <x v="563"/>
    <x v="2"/>
    <s v="United States"/>
    <s v="San Francisco"/>
    <x v="1"/>
    <n v="94110"/>
    <x v="1"/>
    <s v="OFF-ST-10001328"/>
    <x v="1"/>
    <s v="Storage"/>
    <x v="176"/>
    <n v="15.51"/>
    <n v="1"/>
    <n v="0"/>
    <n v="4.3428000000000004"/>
    <s v="Sep"/>
    <x v="11"/>
    <n v="1"/>
  </r>
  <r>
    <n v="6960"/>
    <s v="CA-2012-167255"/>
    <x v="1"/>
    <d v="2012-09-27T00:00:00"/>
    <d v="2012-09-29T00:00:00"/>
    <x v="0"/>
    <s v="RH-19510"/>
    <x v="563"/>
    <x v="2"/>
    <s v="United States"/>
    <s v="San Francisco"/>
    <x v="1"/>
    <n v="94110"/>
    <x v="1"/>
    <s v="OFF-PA-10002377"/>
    <x v="1"/>
    <s v="Paper"/>
    <x v="127"/>
    <n v="146.82"/>
    <n v="3"/>
    <n v="0"/>
    <n v="73.41"/>
    <s v="Sep"/>
    <x v="11"/>
    <n v="0"/>
  </r>
  <r>
    <n v="6961"/>
    <s v="CA-2012-167255"/>
    <x v="1"/>
    <d v="2012-09-27T00:00:00"/>
    <d v="2012-09-29T00:00:00"/>
    <x v="0"/>
    <s v="RH-19510"/>
    <x v="563"/>
    <x v="2"/>
    <s v="United States"/>
    <s v="San Francisco"/>
    <x v="1"/>
    <n v="94110"/>
    <x v="1"/>
    <s v="OFF-PA-10003441"/>
    <x v="1"/>
    <s v="Paper"/>
    <x v="485"/>
    <n v="12.96"/>
    <n v="2"/>
    <n v="0"/>
    <n v="6.2208000000000006"/>
    <s v="Sep"/>
    <x v="11"/>
    <n v="0"/>
  </r>
  <r>
    <n v="6962"/>
    <s v="CA-2014-162096"/>
    <x v="3"/>
    <d v="2014-11-11T00:00:00"/>
    <d v="2014-11-11T00:00:00"/>
    <x v="3"/>
    <s v="TB-21190"/>
    <x v="353"/>
    <x v="2"/>
    <s v="United States"/>
    <s v="Riverside"/>
    <x v="1"/>
    <n v="92503"/>
    <x v="1"/>
    <s v="OFF-AR-10002221"/>
    <x v="1"/>
    <s v="Art"/>
    <x v="1008"/>
    <n v="7.8000000000000007"/>
    <n v="3"/>
    <n v="0"/>
    <n v="2.1060000000000008"/>
    <s v="Nov"/>
    <x v="23"/>
    <n v="1"/>
  </r>
  <r>
    <n v="6963"/>
    <s v="CA-2013-157161"/>
    <x v="0"/>
    <d v="2013-07-17T00:00:00"/>
    <d v="2013-07-21T00:00:00"/>
    <x v="0"/>
    <s v="JD-15895"/>
    <x v="63"/>
    <x v="1"/>
    <s v="United States"/>
    <s v="Columbia"/>
    <x v="20"/>
    <n v="29203"/>
    <x v="0"/>
    <s v="OFF-EN-10001509"/>
    <x v="1"/>
    <s v="Envelopes"/>
    <x v="29"/>
    <n v="10.199999999999999"/>
    <n v="5"/>
    <n v="0"/>
    <n v="4.7939999999999996"/>
    <s v="Jul"/>
    <x v="16"/>
    <n v="1"/>
  </r>
  <r>
    <n v="6964"/>
    <s v="CA-2013-157161"/>
    <x v="0"/>
    <d v="2013-07-17T00:00:00"/>
    <d v="2013-07-21T00:00:00"/>
    <x v="0"/>
    <s v="JD-15895"/>
    <x v="63"/>
    <x v="1"/>
    <s v="United States"/>
    <s v="Columbia"/>
    <x v="20"/>
    <n v="29203"/>
    <x v="0"/>
    <s v="OFF-AR-10003338"/>
    <x v="1"/>
    <s v="Art"/>
    <x v="1430"/>
    <n v="22.32"/>
    <n v="3"/>
    <n v="0"/>
    <n v="5.580000000000001"/>
    <s v="Jul"/>
    <x v="16"/>
    <n v="0"/>
  </r>
  <r>
    <n v="6965"/>
    <s v="CA-2013-157161"/>
    <x v="0"/>
    <d v="2013-07-17T00:00:00"/>
    <d v="2013-07-21T00:00:00"/>
    <x v="0"/>
    <s v="JD-15895"/>
    <x v="63"/>
    <x v="1"/>
    <s v="United States"/>
    <s v="Columbia"/>
    <x v="20"/>
    <n v="29203"/>
    <x v="0"/>
    <s v="OFF-BI-10004728"/>
    <x v="1"/>
    <s v="Binders"/>
    <x v="539"/>
    <n v="24.1"/>
    <n v="5"/>
    <n v="0"/>
    <n v="11.086"/>
    <s v="Jul"/>
    <x v="16"/>
    <n v="0"/>
  </r>
  <r>
    <n v="6966"/>
    <s v="CA-2013-157161"/>
    <x v="0"/>
    <d v="2013-07-17T00:00:00"/>
    <d v="2013-07-21T00:00:00"/>
    <x v="0"/>
    <s v="JD-15895"/>
    <x v="63"/>
    <x v="1"/>
    <s v="United States"/>
    <s v="Columbia"/>
    <x v="20"/>
    <n v="29203"/>
    <x v="0"/>
    <s v="TEC-AC-10000358"/>
    <x v="2"/>
    <s v="Accessories"/>
    <x v="1278"/>
    <n v="75.98"/>
    <n v="2"/>
    <n v="0"/>
    <n v="18.235199999999999"/>
    <s v="Jul"/>
    <x v="16"/>
    <n v="0"/>
  </r>
  <r>
    <n v="6967"/>
    <s v="CA-2013-157161"/>
    <x v="0"/>
    <d v="2013-07-17T00:00:00"/>
    <d v="2013-07-21T00:00:00"/>
    <x v="0"/>
    <s v="JD-15895"/>
    <x v="63"/>
    <x v="1"/>
    <s v="United States"/>
    <s v="Columbia"/>
    <x v="20"/>
    <n v="29203"/>
    <x v="0"/>
    <s v="OFF-BI-10002764"/>
    <x v="1"/>
    <s v="Binders"/>
    <x v="502"/>
    <n v="6.46"/>
    <n v="2"/>
    <n v="0"/>
    <n v="3.1654"/>
    <s v="Jul"/>
    <x v="16"/>
    <n v="0"/>
  </r>
  <r>
    <n v="6968"/>
    <s v="CA-2013-157161"/>
    <x v="0"/>
    <d v="2013-07-17T00:00:00"/>
    <d v="2013-07-21T00:00:00"/>
    <x v="0"/>
    <s v="JD-15895"/>
    <x v="63"/>
    <x v="1"/>
    <s v="United States"/>
    <s v="Columbia"/>
    <x v="20"/>
    <n v="29203"/>
    <x v="0"/>
    <s v="OFF-PA-10001461"/>
    <x v="1"/>
    <s v="Paper"/>
    <x v="1587"/>
    <n v="60.12"/>
    <n v="9"/>
    <n v="0"/>
    <n v="28.857599999999998"/>
    <s v="Jul"/>
    <x v="16"/>
    <n v="0"/>
  </r>
  <r>
    <n v="6969"/>
    <s v="CA-2012-110765"/>
    <x v="1"/>
    <d v="2012-10-16T00:00:00"/>
    <d v="2012-10-20T00:00:00"/>
    <x v="0"/>
    <s v="MP-17965"/>
    <x v="172"/>
    <x v="1"/>
    <s v="United States"/>
    <s v="New York City"/>
    <x v="15"/>
    <n v="10011"/>
    <x v="3"/>
    <s v="TEC-PH-10004165"/>
    <x v="2"/>
    <s v="Phones"/>
    <x v="886"/>
    <n v="824.97"/>
    <n v="3"/>
    <n v="0"/>
    <n v="214.4922"/>
    <s v="Oct"/>
    <x v="2"/>
    <n v="1"/>
  </r>
  <r>
    <n v="6970"/>
    <s v="CA-2013-163937"/>
    <x v="0"/>
    <d v="2013-01-10T00:00:00"/>
    <d v="2013-01-13T00:00:00"/>
    <x v="0"/>
    <s v="JB-16000"/>
    <x v="677"/>
    <x v="0"/>
    <s v="United States"/>
    <s v="Longview"/>
    <x v="4"/>
    <n v="98632"/>
    <x v="1"/>
    <s v="FUR-FU-10000010"/>
    <x v="0"/>
    <s v="Furnishings"/>
    <x v="522"/>
    <n v="24.849999999999998"/>
    <n v="5"/>
    <n v="0"/>
    <n v="7.7034999999999982"/>
    <s v="Jan"/>
    <x v="12"/>
    <n v="1"/>
  </r>
  <r>
    <n v="6971"/>
    <s v="CA-2014-153822"/>
    <x v="3"/>
    <d v="2014-09-20T00:00:00"/>
    <d v="2014-09-26T00:00:00"/>
    <x v="1"/>
    <s v="AB-10105"/>
    <x v="455"/>
    <x v="0"/>
    <s v="United States"/>
    <s v="Phoenix"/>
    <x v="16"/>
    <n v="85023"/>
    <x v="1"/>
    <s v="OFF-ST-10000321"/>
    <x v="1"/>
    <s v="Storage"/>
    <x v="1534"/>
    <n v="12.624000000000001"/>
    <n v="2"/>
    <n v="0.2"/>
    <n v="-2.5248000000000022"/>
    <s v="Sep"/>
    <x v="15"/>
    <n v="1"/>
  </r>
  <r>
    <n v="6972"/>
    <s v="CA-2014-153822"/>
    <x v="3"/>
    <d v="2014-09-20T00:00:00"/>
    <d v="2014-09-26T00:00:00"/>
    <x v="1"/>
    <s v="AB-10105"/>
    <x v="455"/>
    <x v="0"/>
    <s v="United States"/>
    <s v="Phoenix"/>
    <x v="16"/>
    <n v="85023"/>
    <x v="1"/>
    <s v="TEC-AC-10000109"/>
    <x v="2"/>
    <s v="Accessories"/>
    <x v="200"/>
    <n v="89.584000000000003"/>
    <n v="2"/>
    <n v="0.2"/>
    <n v="4.4792000000000058"/>
    <s v="Sep"/>
    <x v="15"/>
    <n v="0"/>
  </r>
  <r>
    <n v="6973"/>
    <s v="CA-2014-153822"/>
    <x v="3"/>
    <d v="2014-09-20T00:00:00"/>
    <d v="2014-09-26T00:00:00"/>
    <x v="1"/>
    <s v="AB-10105"/>
    <x v="455"/>
    <x v="0"/>
    <s v="United States"/>
    <s v="Phoenix"/>
    <x v="16"/>
    <n v="85023"/>
    <x v="1"/>
    <s v="TEC-PH-10002415"/>
    <x v="2"/>
    <s v="Phones"/>
    <x v="1517"/>
    <n v="471.92"/>
    <n v="2"/>
    <n v="0.2"/>
    <n v="29.495000000000019"/>
    <s v="Sep"/>
    <x v="15"/>
    <n v="0"/>
  </r>
  <r>
    <n v="6974"/>
    <s v="CA-2014-153822"/>
    <x v="3"/>
    <d v="2014-09-20T00:00:00"/>
    <d v="2014-09-26T00:00:00"/>
    <x v="1"/>
    <s v="AB-10105"/>
    <x v="455"/>
    <x v="0"/>
    <s v="United States"/>
    <s v="Phoenix"/>
    <x v="16"/>
    <n v="85023"/>
    <x v="1"/>
    <s v="OFF-BI-10001460"/>
    <x v="1"/>
    <s v="Binders"/>
    <x v="58"/>
    <n v="18.180000000000003"/>
    <n v="4"/>
    <n v="0.7"/>
    <n v="-13.938000000000002"/>
    <s v="Sep"/>
    <x v="15"/>
    <n v="0"/>
  </r>
  <r>
    <n v="6975"/>
    <s v="CA-2014-146185"/>
    <x v="3"/>
    <d v="2014-09-16T00:00:00"/>
    <d v="2014-09-20T00:00:00"/>
    <x v="1"/>
    <s v="CC-12145"/>
    <x v="230"/>
    <x v="0"/>
    <s v="United States"/>
    <s v="Houston"/>
    <x v="5"/>
    <n v="77095"/>
    <x v="2"/>
    <s v="OFF-AR-10002987"/>
    <x v="1"/>
    <s v="Art"/>
    <x v="1553"/>
    <n v="31.744"/>
    <n v="2"/>
    <n v="0.2"/>
    <n v="8.3328000000000024"/>
    <s v="Sep"/>
    <x v="15"/>
    <n v="1"/>
  </r>
  <r>
    <n v="6976"/>
    <s v="CA-2012-112144"/>
    <x v="1"/>
    <d v="2012-06-28T00:00:00"/>
    <d v="2012-07-02T00:00:00"/>
    <x v="1"/>
    <s v="CY-12745"/>
    <x v="388"/>
    <x v="1"/>
    <s v="United States"/>
    <s v="Gilbert"/>
    <x v="16"/>
    <n v="85234"/>
    <x v="1"/>
    <s v="OFF-LA-10000443"/>
    <x v="1"/>
    <s v="Labels"/>
    <x v="1118"/>
    <n v="5.9039999999999999"/>
    <n v="2"/>
    <n v="0.2"/>
    <n v="1.9925999999999999"/>
    <s v="Jun"/>
    <x v="40"/>
    <n v="1"/>
  </r>
  <r>
    <n v="6977"/>
    <s v="CA-2012-112144"/>
    <x v="1"/>
    <d v="2012-06-28T00:00:00"/>
    <d v="2012-07-02T00:00:00"/>
    <x v="1"/>
    <s v="CY-12745"/>
    <x v="388"/>
    <x v="1"/>
    <s v="United States"/>
    <s v="Gilbert"/>
    <x v="16"/>
    <n v="85234"/>
    <x v="1"/>
    <s v="FUR-FU-10004306"/>
    <x v="0"/>
    <s v="Furnishings"/>
    <x v="616"/>
    <n v="621.7600000000001"/>
    <n v="4"/>
    <n v="0.2"/>
    <n v="46.631999999999977"/>
    <s v="Jun"/>
    <x v="40"/>
    <n v="0"/>
  </r>
  <r>
    <n v="6978"/>
    <s v="US-2013-119298"/>
    <x v="0"/>
    <d v="2013-11-26T00:00:00"/>
    <d v="2013-11-29T00:00:00"/>
    <x v="2"/>
    <s v="EP-13915"/>
    <x v="212"/>
    <x v="0"/>
    <s v="United States"/>
    <s v="Jonesboro"/>
    <x v="36"/>
    <n v="72401"/>
    <x v="0"/>
    <s v="TEC-PH-10002564"/>
    <x v="2"/>
    <s v="Phones"/>
    <x v="976"/>
    <n v="59.98"/>
    <n v="2"/>
    <n v="0"/>
    <n v="17.993999999999993"/>
    <s v="Nov"/>
    <x v="0"/>
    <n v="1"/>
  </r>
  <r>
    <n v="6979"/>
    <s v="CA-2014-155159"/>
    <x v="3"/>
    <d v="2014-11-26T00:00:00"/>
    <d v="2014-11-30T00:00:00"/>
    <x v="0"/>
    <s v="DL-13315"/>
    <x v="111"/>
    <x v="0"/>
    <s v="United States"/>
    <s v="Atlanta"/>
    <x v="32"/>
    <n v="30318"/>
    <x v="0"/>
    <s v="OFF-PA-10003724"/>
    <x v="1"/>
    <s v="Paper"/>
    <x v="357"/>
    <n v="48.87"/>
    <n v="9"/>
    <n v="0"/>
    <n v="23.946299999999997"/>
    <s v="Nov"/>
    <x v="23"/>
    <n v="1"/>
  </r>
  <r>
    <n v="6980"/>
    <s v="CA-2014-149076"/>
    <x v="3"/>
    <d v="2014-01-15T00:00:00"/>
    <d v="2014-01-20T00:00:00"/>
    <x v="1"/>
    <s v="SO-20335"/>
    <x v="2"/>
    <x v="0"/>
    <s v="United States"/>
    <s v="Los Angeles"/>
    <x v="1"/>
    <n v="90036"/>
    <x v="1"/>
    <s v="OFF-PA-10000483"/>
    <x v="1"/>
    <s v="Paper"/>
    <x v="1672"/>
    <n v="154.9"/>
    <n v="5"/>
    <n v="0"/>
    <n v="69.704999999999998"/>
    <s v="Jan"/>
    <x v="44"/>
    <n v="1"/>
  </r>
  <r>
    <n v="6981"/>
    <s v="CA-2011-146990"/>
    <x v="2"/>
    <d v="2011-11-07T00:00:00"/>
    <d v="2011-11-08T00:00:00"/>
    <x v="2"/>
    <s v="BP-11095"/>
    <x v="162"/>
    <x v="1"/>
    <s v="United States"/>
    <s v="New York City"/>
    <x v="15"/>
    <n v="10024"/>
    <x v="3"/>
    <s v="OFF-FA-10000611"/>
    <x v="1"/>
    <s v="Fasteners"/>
    <x v="1065"/>
    <n v="5.92"/>
    <n v="4"/>
    <n v="0"/>
    <n v="2.8415999999999997"/>
    <s v="Nov"/>
    <x v="7"/>
    <n v="1"/>
  </r>
  <r>
    <n v="6982"/>
    <s v="CA-2011-146990"/>
    <x v="2"/>
    <d v="2011-11-07T00:00:00"/>
    <d v="2011-11-08T00:00:00"/>
    <x v="2"/>
    <s v="BP-11095"/>
    <x v="162"/>
    <x v="1"/>
    <s v="United States"/>
    <s v="New York City"/>
    <x v="15"/>
    <n v="10024"/>
    <x v="3"/>
    <s v="OFF-PA-10000246"/>
    <x v="1"/>
    <s v="Paper"/>
    <x v="1586"/>
    <n v="30.18"/>
    <n v="3"/>
    <n v="0"/>
    <n v="13.8828"/>
    <s v="Nov"/>
    <x v="7"/>
    <n v="0"/>
  </r>
  <r>
    <n v="6983"/>
    <s v="CA-2013-116526"/>
    <x v="0"/>
    <d v="2013-09-02T00:00:00"/>
    <d v="2013-09-06T00:00:00"/>
    <x v="1"/>
    <s v="JA-15970"/>
    <x v="350"/>
    <x v="0"/>
    <s v="United States"/>
    <s v="Detroit"/>
    <x v="12"/>
    <n v="48227"/>
    <x v="2"/>
    <s v="OFF-BI-10004728"/>
    <x v="1"/>
    <s v="Binders"/>
    <x v="539"/>
    <n v="24.1"/>
    <n v="5"/>
    <n v="0"/>
    <n v="11.086"/>
    <s v="Sep"/>
    <x v="21"/>
    <n v="1"/>
  </r>
  <r>
    <n v="6984"/>
    <s v="CA-2013-116526"/>
    <x v="0"/>
    <d v="2013-09-02T00:00:00"/>
    <d v="2013-09-06T00:00:00"/>
    <x v="1"/>
    <s v="JA-15970"/>
    <x v="350"/>
    <x v="0"/>
    <s v="United States"/>
    <s v="Detroit"/>
    <x v="12"/>
    <n v="48227"/>
    <x v="2"/>
    <s v="TEC-PH-10002365"/>
    <x v="2"/>
    <s v="Phones"/>
    <x v="398"/>
    <n v="8.7799999999999994"/>
    <n v="1"/>
    <n v="0"/>
    <n v="2.2827999999999999"/>
    <s v="Sep"/>
    <x v="21"/>
    <n v="0"/>
  </r>
  <r>
    <n v="6985"/>
    <s v="CA-2013-116526"/>
    <x v="0"/>
    <d v="2013-09-02T00:00:00"/>
    <d v="2013-09-06T00:00:00"/>
    <x v="1"/>
    <s v="JA-15970"/>
    <x v="350"/>
    <x v="0"/>
    <s v="United States"/>
    <s v="Detroit"/>
    <x v="12"/>
    <n v="48227"/>
    <x v="2"/>
    <s v="OFF-AP-10002457"/>
    <x v="1"/>
    <s v="Appliances"/>
    <x v="544"/>
    <n v="376.74"/>
    <n v="4"/>
    <n v="0.1"/>
    <n v="71.161999999999978"/>
    <s v="Sep"/>
    <x v="21"/>
    <n v="0"/>
  </r>
  <r>
    <n v="6986"/>
    <s v="CA-2013-116526"/>
    <x v="0"/>
    <d v="2013-09-02T00:00:00"/>
    <d v="2013-09-06T00:00:00"/>
    <x v="1"/>
    <s v="JA-15970"/>
    <x v="350"/>
    <x v="0"/>
    <s v="United States"/>
    <s v="Detroit"/>
    <x v="12"/>
    <n v="48227"/>
    <x v="2"/>
    <s v="OFF-BI-10000320"/>
    <x v="1"/>
    <s v="Binders"/>
    <x v="768"/>
    <n v="29.52"/>
    <n v="4"/>
    <n v="0"/>
    <n v="14.4648"/>
    <s v="Sep"/>
    <x v="21"/>
    <n v="0"/>
  </r>
  <r>
    <n v="6987"/>
    <s v="CA-2013-116526"/>
    <x v="0"/>
    <d v="2013-09-02T00:00:00"/>
    <d v="2013-09-06T00:00:00"/>
    <x v="1"/>
    <s v="JA-15970"/>
    <x v="350"/>
    <x v="0"/>
    <s v="United States"/>
    <s v="Detroit"/>
    <x v="12"/>
    <n v="48227"/>
    <x v="2"/>
    <s v="OFF-AR-10004999"/>
    <x v="1"/>
    <s v="Art"/>
    <x v="864"/>
    <n v="11.96"/>
    <n v="2"/>
    <n v="0"/>
    <n v="2.99"/>
    <s v="Sep"/>
    <x v="21"/>
    <n v="0"/>
  </r>
  <r>
    <n v="6988"/>
    <s v="CA-2013-116526"/>
    <x v="0"/>
    <d v="2013-09-02T00:00:00"/>
    <d v="2013-09-06T00:00:00"/>
    <x v="1"/>
    <s v="JA-15970"/>
    <x v="350"/>
    <x v="0"/>
    <s v="United States"/>
    <s v="Detroit"/>
    <x v="12"/>
    <n v="48227"/>
    <x v="2"/>
    <s v="OFF-BI-10001116"/>
    <x v="1"/>
    <s v="Binders"/>
    <x v="1066"/>
    <n v="26.400000000000002"/>
    <n v="5"/>
    <n v="0"/>
    <n v="12.672000000000001"/>
    <s v="Sep"/>
    <x v="21"/>
    <n v="0"/>
  </r>
  <r>
    <n v="6989"/>
    <s v="CA-2014-158561"/>
    <x v="3"/>
    <d v="2014-11-12T00:00:00"/>
    <d v="2014-11-17T00:00:00"/>
    <x v="0"/>
    <s v="BB-11545"/>
    <x v="179"/>
    <x v="1"/>
    <s v="United States"/>
    <s v="Fort Lauderdale"/>
    <x v="2"/>
    <n v="33311"/>
    <x v="0"/>
    <s v="OFF-AP-10002651"/>
    <x v="1"/>
    <s v="Appliances"/>
    <x v="1341"/>
    <n v="1158.1199999999999"/>
    <n v="5"/>
    <n v="0.2"/>
    <n v="130.28849999999983"/>
    <s v="Nov"/>
    <x v="23"/>
    <n v="1"/>
  </r>
  <r>
    <n v="6990"/>
    <s v="CA-2014-165099"/>
    <x v="3"/>
    <d v="2014-12-12T00:00:00"/>
    <d v="2014-12-14T00:00:00"/>
    <x v="2"/>
    <s v="DK-13375"/>
    <x v="589"/>
    <x v="0"/>
    <s v="United States"/>
    <s v="Abilene"/>
    <x v="5"/>
    <n v="79605"/>
    <x v="2"/>
    <s v="OFF-AP-10001634"/>
    <x v="1"/>
    <s v="Appliances"/>
    <x v="1790"/>
    <n v="1.3919999999999997"/>
    <n v="2"/>
    <n v="0.8"/>
    <n v="-3.7584000000000009"/>
    <s v="Dec"/>
    <x v="22"/>
    <n v="1"/>
  </r>
  <r>
    <n v="6991"/>
    <s v="CA-2012-109386"/>
    <x v="1"/>
    <d v="2012-11-08T00:00:00"/>
    <d v="2012-11-13T00:00:00"/>
    <x v="0"/>
    <s v="RH-19600"/>
    <x v="584"/>
    <x v="0"/>
    <s v="United States"/>
    <s v="Hampton"/>
    <x v="17"/>
    <n v="23666"/>
    <x v="0"/>
    <s v="OFF-AP-10003266"/>
    <x v="1"/>
    <s v="Appliances"/>
    <x v="661"/>
    <n v="44.43"/>
    <n v="3"/>
    <n v="0"/>
    <n v="18.660600000000002"/>
    <s v="Nov"/>
    <x v="6"/>
    <n v="1"/>
  </r>
  <r>
    <n v="6992"/>
    <s v="CA-2012-109386"/>
    <x v="1"/>
    <d v="2012-11-08T00:00:00"/>
    <d v="2012-11-13T00:00:00"/>
    <x v="0"/>
    <s v="RH-19600"/>
    <x v="584"/>
    <x v="0"/>
    <s v="United States"/>
    <s v="Hampton"/>
    <x v="17"/>
    <n v="23666"/>
    <x v="0"/>
    <s v="TEC-PH-10002890"/>
    <x v="2"/>
    <s v="Phones"/>
    <x v="1387"/>
    <n v="226.20000000000002"/>
    <n v="5"/>
    <n v="0"/>
    <n v="58.811999999999998"/>
    <s v="Nov"/>
    <x v="6"/>
    <n v="0"/>
  </r>
  <r>
    <n v="6993"/>
    <s v="CA-2012-109386"/>
    <x v="1"/>
    <d v="2012-11-08T00:00:00"/>
    <d v="2012-11-13T00:00:00"/>
    <x v="0"/>
    <s v="RH-19600"/>
    <x v="584"/>
    <x v="0"/>
    <s v="United States"/>
    <s v="Hampton"/>
    <x v="17"/>
    <n v="23666"/>
    <x v="0"/>
    <s v="FUR-FU-10000308"/>
    <x v="0"/>
    <s v="Furnishings"/>
    <x v="1269"/>
    <n v="186.54"/>
    <n v="3"/>
    <n v="0"/>
    <n v="41.038800000000002"/>
    <s v="Nov"/>
    <x v="6"/>
    <n v="0"/>
  </r>
  <r>
    <n v="6994"/>
    <s v="CA-2012-109386"/>
    <x v="1"/>
    <d v="2012-11-08T00:00:00"/>
    <d v="2012-11-13T00:00:00"/>
    <x v="0"/>
    <s v="RH-19600"/>
    <x v="584"/>
    <x v="0"/>
    <s v="United States"/>
    <s v="Hampton"/>
    <x v="17"/>
    <n v="23666"/>
    <x v="0"/>
    <s v="OFF-AR-10000380"/>
    <x v="1"/>
    <s v="Art"/>
    <x v="108"/>
    <n v="265.85999999999996"/>
    <n v="7"/>
    <n v="0"/>
    <n v="79.757999999999967"/>
    <s v="Nov"/>
    <x v="6"/>
    <n v="0"/>
  </r>
  <r>
    <n v="6995"/>
    <s v="CA-2012-109386"/>
    <x v="1"/>
    <d v="2012-11-08T00:00:00"/>
    <d v="2012-11-13T00:00:00"/>
    <x v="0"/>
    <s v="RH-19600"/>
    <x v="584"/>
    <x v="0"/>
    <s v="United States"/>
    <s v="Hampton"/>
    <x v="17"/>
    <n v="23666"/>
    <x v="0"/>
    <s v="OFF-AR-10000122"/>
    <x v="1"/>
    <s v="Art"/>
    <x v="308"/>
    <n v="27.9"/>
    <n v="5"/>
    <n v="0"/>
    <n v="6.9749999999999979"/>
    <s v="Nov"/>
    <x v="6"/>
    <n v="0"/>
  </r>
  <r>
    <n v="6996"/>
    <s v="CA-2012-166800"/>
    <x v="1"/>
    <d v="2012-11-19T00:00:00"/>
    <d v="2012-11-26T00:00:00"/>
    <x v="1"/>
    <s v="AG-10300"/>
    <x v="636"/>
    <x v="1"/>
    <s v="United States"/>
    <s v="Las Vegas"/>
    <x v="33"/>
    <n v="89115"/>
    <x v="1"/>
    <s v="OFF-AP-10004868"/>
    <x v="1"/>
    <s v="Appliances"/>
    <x v="1018"/>
    <n v="31.08"/>
    <n v="4"/>
    <n v="0"/>
    <n v="8.3916000000000004"/>
    <s v="Nov"/>
    <x v="6"/>
    <n v="1"/>
  </r>
  <r>
    <n v="6997"/>
    <s v="CA-2014-117443"/>
    <x v="3"/>
    <d v="2014-12-24T00:00:00"/>
    <d v="2014-12-26T00:00:00"/>
    <x v="0"/>
    <s v="JB-15400"/>
    <x v="80"/>
    <x v="1"/>
    <s v="United States"/>
    <s v="Rockford"/>
    <x v="10"/>
    <n v="61107"/>
    <x v="2"/>
    <s v="OFF-BI-10004002"/>
    <x v="1"/>
    <s v="Binders"/>
    <x v="152"/>
    <n v="13.839999999999998"/>
    <n v="4"/>
    <n v="0.8"/>
    <n v="-22.144000000000005"/>
    <s v="Dec"/>
    <x v="22"/>
    <n v="1"/>
  </r>
  <r>
    <n v="6998"/>
    <s v="CA-2014-117443"/>
    <x v="3"/>
    <d v="2014-12-24T00:00:00"/>
    <d v="2014-12-26T00:00:00"/>
    <x v="0"/>
    <s v="JB-15400"/>
    <x v="80"/>
    <x v="1"/>
    <s v="United States"/>
    <s v="Rockford"/>
    <x v="10"/>
    <n v="61107"/>
    <x v="2"/>
    <s v="OFF-PA-10004475"/>
    <x v="1"/>
    <s v="Paper"/>
    <x v="1063"/>
    <n v="175.87200000000001"/>
    <n v="4"/>
    <n v="0.2"/>
    <n v="63.753599999999992"/>
    <s v="Dec"/>
    <x v="22"/>
    <n v="0"/>
  </r>
  <r>
    <n v="6999"/>
    <s v="US-2013-134369"/>
    <x v="0"/>
    <d v="2013-09-17T00:00:00"/>
    <d v="2013-09-23T00:00:00"/>
    <x v="1"/>
    <s v="BC-11125"/>
    <x v="604"/>
    <x v="2"/>
    <s v="United States"/>
    <s v="Laguna Niguel"/>
    <x v="1"/>
    <n v="92677"/>
    <x v="1"/>
    <s v="OFF-PA-10002195"/>
    <x v="1"/>
    <s v="Paper"/>
    <x v="1543"/>
    <n v="12.96"/>
    <n v="2"/>
    <n v="0"/>
    <n v="6.3504000000000005"/>
    <s v="Sep"/>
    <x v="21"/>
    <n v="1"/>
  </r>
  <r>
    <n v="7000"/>
    <s v="CA-2014-123687"/>
    <x v="3"/>
    <d v="2014-05-27T00:00:00"/>
    <d v="2014-05-30T00:00:00"/>
    <x v="2"/>
    <s v="KC-16675"/>
    <x v="169"/>
    <x v="1"/>
    <s v="United States"/>
    <s v="Louisville"/>
    <x v="0"/>
    <n v="40214"/>
    <x v="0"/>
    <s v="OFF-AP-10002670"/>
    <x v="1"/>
    <s v="Appliances"/>
    <x v="1690"/>
    <n v="208.44"/>
    <n v="3"/>
    <n v="0"/>
    <n v="62.531999999999982"/>
    <s v="May"/>
    <x v="24"/>
    <n v="1"/>
  </r>
  <r>
    <n v="7001"/>
    <s v="CA-2014-123687"/>
    <x v="3"/>
    <d v="2014-05-27T00:00:00"/>
    <d v="2014-05-30T00:00:00"/>
    <x v="2"/>
    <s v="KC-16675"/>
    <x v="169"/>
    <x v="1"/>
    <s v="United States"/>
    <s v="Louisville"/>
    <x v="0"/>
    <n v="40214"/>
    <x v="0"/>
    <s v="OFF-SU-10004498"/>
    <x v="1"/>
    <s v="Supplies"/>
    <x v="500"/>
    <n v="25.76"/>
    <n v="2"/>
    <n v="0"/>
    <n v="0.77280000000000015"/>
    <s v="May"/>
    <x v="24"/>
    <n v="0"/>
  </r>
  <r>
    <n v="7002"/>
    <s v="CA-2012-104871"/>
    <x v="1"/>
    <d v="2012-03-30T00:00:00"/>
    <d v="2012-04-03T00:00:00"/>
    <x v="1"/>
    <s v="DR-12940"/>
    <x v="660"/>
    <x v="2"/>
    <s v="United States"/>
    <s v="Normal"/>
    <x v="10"/>
    <n v="61761"/>
    <x v="2"/>
    <s v="FUR-CH-10003298"/>
    <x v="0"/>
    <s v="Chairs"/>
    <x v="1567"/>
    <n v="366.74399999999997"/>
    <n v="4"/>
    <n v="0.3"/>
    <n v="-110.02320000000003"/>
    <s v="Mar"/>
    <x v="29"/>
    <n v="1"/>
  </r>
  <r>
    <n v="7003"/>
    <s v="CA-2011-133158"/>
    <x v="2"/>
    <d v="2011-08-19T00:00:00"/>
    <d v="2011-08-21T00:00:00"/>
    <x v="0"/>
    <s v="DW-13195"/>
    <x v="694"/>
    <x v="1"/>
    <s v="United States"/>
    <s v="Los Angeles"/>
    <x v="1"/>
    <n v="90045"/>
    <x v="1"/>
    <s v="FUR-FU-10000723"/>
    <x v="0"/>
    <s v="Furnishings"/>
    <x v="475"/>
    <n v="289.24"/>
    <n v="7"/>
    <n v="0"/>
    <n v="26.031600000000012"/>
    <s v="Aug"/>
    <x v="9"/>
    <n v="1"/>
  </r>
  <r>
    <n v="7004"/>
    <s v="CA-2011-133158"/>
    <x v="2"/>
    <d v="2011-08-19T00:00:00"/>
    <d v="2011-08-21T00:00:00"/>
    <x v="0"/>
    <s v="DW-13195"/>
    <x v="694"/>
    <x v="1"/>
    <s v="United States"/>
    <s v="Los Angeles"/>
    <x v="1"/>
    <n v="90045"/>
    <x v="1"/>
    <s v="OFF-BI-10000632"/>
    <x v="1"/>
    <s v="Binders"/>
    <x v="1288"/>
    <n v="69.456000000000003"/>
    <n v="2"/>
    <n v="0.2"/>
    <n v="22.573199999999996"/>
    <s v="Aug"/>
    <x v="9"/>
    <n v="0"/>
  </r>
  <r>
    <n v="7005"/>
    <s v="CA-2011-126333"/>
    <x v="2"/>
    <d v="2011-12-23T00:00:00"/>
    <d v="2011-12-28T00:00:00"/>
    <x v="1"/>
    <s v="ME-18010"/>
    <x v="545"/>
    <x v="1"/>
    <s v="United States"/>
    <s v="Port Arthur"/>
    <x v="5"/>
    <n v="77642"/>
    <x v="2"/>
    <s v="OFF-PA-10000223"/>
    <x v="1"/>
    <s v="Paper"/>
    <x v="1374"/>
    <n v="5.1840000000000011"/>
    <n v="1"/>
    <n v="0.2"/>
    <n v="1.8144"/>
    <s v="Dec"/>
    <x v="20"/>
    <n v="1"/>
  </r>
  <r>
    <n v="7006"/>
    <s v="CA-2012-141740"/>
    <x v="1"/>
    <d v="2012-11-01T00:00:00"/>
    <d v="2012-11-05T00:00:00"/>
    <x v="1"/>
    <s v="JF-15490"/>
    <x v="223"/>
    <x v="0"/>
    <s v="United States"/>
    <s v="New York City"/>
    <x v="15"/>
    <n v="10009"/>
    <x v="3"/>
    <s v="FUR-CH-10001545"/>
    <x v="0"/>
    <s v="Chairs"/>
    <x v="1737"/>
    <n v="205.16400000000002"/>
    <n v="2"/>
    <n v="0.1"/>
    <n v="13.677600000000002"/>
    <s v="Nov"/>
    <x v="6"/>
    <n v="1"/>
  </r>
  <r>
    <n v="7007"/>
    <s v="CA-2011-119466"/>
    <x v="2"/>
    <d v="2011-12-15T00:00:00"/>
    <d v="2011-12-21T00:00:00"/>
    <x v="1"/>
    <s v="SP-20860"/>
    <x v="133"/>
    <x v="1"/>
    <s v="United States"/>
    <s v="Chicago"/>
    <x v="10"/>
    <n v="60623"/>
    <x v="2"/>
    <s v="FUR-FU-10001546"/>
    <x v="0"/>
    <s v="Furnishings"/>
    <x v="1423"/>
    <n v="8.5440000000000005"/>
    <n v="2"/>
    <n v="0.6"/>
    <n v="-7.4759999999999991"/>
    <s v="Dec"/>
    <x v="20"/>
    <n v="1"/>
  </r>
  <r>
    <n v="7008"/>
    <s v="CA-2012-154823"/>
    <x v="1"/>
    <d v="2012-08-21T00:00:00"/>
    <d v="2012-08-25T00:00:00"/>
    <x v="1"/>
    <s v="KN-16390"/>
    <x v="471"/>
    <x v="1"/>
    <s v="United States"/>
    <s v="Springfield"/>
    <x v="24"/>
    <n v="45503"/>
    <x v="3"/>
    <s v="OFF-BI-10001098"/>
    <x v="1"/>
    <s v="Binders"/>
    <x v="405"/>
    <n v="12.828000000000001"/>
    <n v="2"/>
    <n v="0.7"/>
    <n v="-8.9795999999999978"/>
    <s v="Aug"/>
    <x v="37"/>
    <n v="1"/>
  </r>
  <r>
    <n v="7009"/>
    <s v="CA-2012-154823"/>
    <x v="1"/>
    <d v="2012-08-21T00:00:00"/>
    <d v="2012-08-25T00:00:00"/>
    <x v="1"/>
    <s v="KN-16390"/>
    <x v="471"/>
    <x v="1"/>
    <s v="United States"/>
    <s v="Springfield"/>
    <x v="24"/>
    <n v="45503"/>
    <x v="3"/>
    <s v="FUR-CH-10003379"/>
    <x v="0"/>
    <s v="Chairs"/>
    <x v="459"/>
    <n v="598.45799999999997"/>
    <n v="3"/>
    <n v="0.3"/>
    <n v="-42.746999999999957"/>
    <s v="Aug"/>
    <x v="37"/>
    <n v="0"/>
  </r>
  <r>
    <n v="7010"/>
    <s v="CA-2012-154823"/>
    <x v="1"/>
    <d v="2012-08-21T00:00:00"/>
    <d v="2012-08-25T00:00:00"/>
    <x v="1"/>
    <s v="KN-16390"/>
    <x v="471"/>
    <x v="1"/>
    <s v="United States"/>
    <s v="Springfield"/>
    <x v="24"/>
    <n v="45503"/>
    <x v="3"/>
    <s v="FUR-FU-10000193"/>
    <x v="0"/>
    <s v="Furnishings"/>
    <x v="1503"/>
    <n v="25.983999999999998"/>
    <n v="1"/>
    <n v="0.2"/>
    <n v="-3.8976000000000015"/>
    <s v="Aug"/>
    <x v="37"/>
    <n v="0"/>
  </r>
  <r>
    <n v="7011"/>
    <s v="US-2011-135881"/>
    <x v="2"/>
    <d v="2011-05-23T00:00:00"/>
    <d v="2011-05-27T00:00:00"/>
    <x v="1"/>
    <s v="GT-14710"/>
    <x v="218"/>
    <x v="0"/>
    <s v="United States"/>
    <s v="New York City"/>
    <x v="15"/>
    <n v="10035"/>
    <x v="3"/>
    <s v="OFF-BI-10000829"/>
    <x v="1"/>
    <s v="Binders"/>
    <x v="304"/>
    <n v="17.96"/>
    <n v="5"/>
    <n v="0.2"/>
    <n v="5.8369999999999997"/>
    <s v="May"/>
    <x v="8"/>
    <n v="1"/>
  </r>
  <r>
    <n v="7012"/>
    <s v="US-2011-135881"/>
    <x v="2"/>
    <d v="2011-05-23T00:00:00"/>
    <d v="2011-05-27T00:00:00"/>
    <x v="1"/>
    <s v="GT-14710"/>
    <x v="218"/>
    <x v="0"/>
    <s v="United States"/>
    <s v="New York City"/>
    <x v="15"/>
    <n v="10035"/>
    <x v="3"/>
    <s v="OFF-SU-10003002"/>
    <x v="1"/>
    <s v="Supplies"/>
    <x v="1558"/>
    <n v="5.04"/>
    <n v="2"/>
    <n v="0"/>
    <n v="0.15120000000000022"/>
    <s v="May"/>
    <x v="8"/>
    <n v="0"/>
  </r>
  <r>
    <n v="7013"/>
    <s v="US-2011-135881"/>
    <x v="2"/>
    <d v="2011-05-23T00:00:00"/>
    <d v="2011-05-27T00:00:00"/>
    <x v="1"/>
    <s v="GT-14710"/>
    <x v="218"/>
    <x v="0"/>
    <s v="United States"/>
    <s v="New York City"/>
    <x v="15"/>
    <n v="10035"/>
    <x v="3"/>
    <s v="OFF-AP-10002118"/>
    <x v="1"/>
    <s v="Appliances"/>
    <x v="77"/>
    <n v="208.16"/>
    <n v="1"/>
    <n v="0"/>
    <n v="56.20320000000001"/>
    <s v="May"/>
    <x v="8"/>
    <n v="0"/>
  </r>
  <r>
    <n v="7014"/>
    <s v="CA-2014-141201"/>
    <x v="3"/>
    <d v="2014-12-10T00:00:00"/>
    <d v="2014-12-12T00:00:00"/>
    <x v="0"/>
    <s v="DB-12910"/>
    <x v="626"/>
    <x v="2"/>
    <s v="United States"/>
    <s v="Salinas"/>
    <x v="1"/>
    <n v="93905"/>
    <x v="1"/>
    <s v="FUR-BO-10001519"/>
    <x v="0"/>
    <s v="Bookcases"/>
    <x v="666"/>
    <n v="148.25700000000001"/>
    <n v="3"/>
    <n v="0.15"/>
    <n v="15.697800000000004"/>
    <s v="Dec"/>
    <x v="22"/>
    <n v="1"/>
  </r>
  <r>
    <n v="7015"/>
    <s v="CA-2011-114790"/>
    <x v="2"/>
    <d v="2011-03-11T00:00:00"/>
    <d v="2011-03-13T00:00:00"/>
    <x v="0"/>
    <s v="FM-14215"/>
    <x v="524"/>
    <x v="1"/>
    <s v="United States"/>
    <s v="Richmond"/>
    <x v="0"/>
    <n v="40475"/>
    <x v="0"/>
    <s v="OFF-AP-10002578"/>
    <x v="1"/>
    <s v="Appliances"/>
    <x v="409"/>
    <n v="146.76"/>
    <n v="3"/>
    <n v="0"/>
    <n v="38.157600000000002"/>
    <s v="Mar"/>
    <x v="34"/>
    <n v="1"/>
  </r>
  <r>
    <n v="7016"/>
    <s v="CA-2011-114790"/>
    <x v="2"/>
    <d v="2011-03-11T00:00:00"/>
    <d v="2011-03-13T00:00:00"/>
    <x v="0"/>
    <s v="FM-14215"/>
    <x v="524"/>
    <x v="1"/>
    <s v="United States"/>
    <s v="Richmond"/>
    <x v="0"/>
    <n v="40475"/>
    <x v="0"/>
    <s v="TEC-AC-10000710"/>
    <x v="2"/>
    <s v="Accessories"/>
    <x v="672"/>
    <n v="32.96"/>
    <n v="2"/>
    <n v="0"/>
    <n v="14.172800000000002"/>
    <s v="Mar"/>
    <x v="34"/>
    <n v="0"/>
  </r>
  <r>
    <n v="7017"/>
    <s v="CA-2011-114790"/>
    <x v="2"/>
    <d v="2011-03-11T00:00:00"/>
    <d v="2011-03-13T00:00:00"/>
    <x v="0"/>
    <s v="FM-14215"/>
    <x v="524"/>
    <x v="1"/>
    <s v="United States"/>
    <s v="Richmond"/>
    <x v="0"/>
    <n v="40475"/>
    <x v="0"/>
    <s v="TEC-PH-10000984"/>
    <x v="2"/>
    <s v="Phones"/>
    <x v="465"/>
    <n v="587.97"/>
    <n v="3"/>
    <n v="0"/>
    <n v="164.63160000000005"/>
    <s v="Mar"/>
    <x v="34"/>
    <n v="0"/>
  </r>
  <r>
    <n v="7018"/>
    <s v="CA-2011-114790"/>
    <x v="2"/>
    <d v="2011-03-11T00:00:00"/>
    <d v="2011-03-13T00:00:00"/>
    <x v="0"/>
    <s v="FM-14215"/>
    <x v="524"/>
    <x v="1"/>
    <s v="United States"/>
    <s v="Richmond"/>
    <x v="0"/>
    <n v="40475"/>
    <x v="0"/>
    <s v="OFF-PA-10000213"/>
    <x v="1"/>
    <s v="Paper"/>
    <x v="1440"/>
    <n v="14.940000000000001"/>
    <n v="3"/>
    <n v="0"/>
    <n v="7.0218000000000007"/>
    <s v="Mar"/>
    <x v="34"/>
    <n v="0"/>
  </r>
  <r>
    <n v="7019"/>
    <s v="US-2013-154256"/>
    <x v="0"/>
    <d v="2013-06-24T00:00:00"/>
    <d v="2013-06-28T00:00:00"/>
    <x v="0"/>
    <s v="SM-20005"/>
    <x v="325"/>
    <x v="0"/>
    <s v="United States"/>
    <s v="New York City"/>
    <x v="15"/>
    <n v="10035"/>
    <x v="3"/>
    <s v="OFF-LA-10003720"/>
    <x v="1"/>
    <s v="Labels"/>
    <x v="1627"/>
    <n v="25.83"/>
    <n v="7"/>
    <n v="0"/>
    <n v="12.1401"/>
    <s v="Jun"/>
    <x v="1"/>
    <n v="1"/>
  </r>
  <r>
    <n v="7020"/>
    <s v="CA-2011-124737"/>
    <x v="2"/>
    <d v="2011-08-23T00:00:00"/>
    <d v="2011-08-27T00:00:00"/>
    <x v="1"/>
    <s v="AP-10915"/>
    <x v="275"/>
    <x v="0"/>
    <s v="United States"/>
    <s v="Denver"/>
    <x v="22"/>
    <n v="80219"/>
    <x v="1"/>
    <s v="OFF-PA-10001837"/>
    <x v="1"/>
    <s v="Paper"/>
    <x v="1791"/>
    <n v="15.552000000000003"/>
    <n v="3"/>
    <n v="0.2"/>
    <n v="5.4432"/>
    <s v="Aug"/>
    <x v="9"/>
    <n v="1"/>
  </r>
  <r>
    <n v="7021"/>
    <s v="CA-2011-124737"/>
    <x v="2"/>
    <d v="2011-08-23T00:00:00"/>
    <d v="2011-08-27T00:00:00"/>
    <x v="1"/>
    <s v="AP-10915"/>
    <x v="275"/>
    <x v="0"/>
    <s v="United States"/>
    <s v="Denver"/>
    <x v="22"/>
    <n v="80219"/>
    <x v="1"/>
    <s v="OFF-SU-10004661"/>
    <x v="1"/>
    <s v="Supplies"/>
    <x v="1748"/>
    <n v="6.8000000000000007"/>
    <n v="1"/>
    <n v="0.2"/>
    <n v="0.50999999999999979"/>
    <s v="Aug"/>
    <x v="9"/>
    <n v="0"/>
  </r>
  <r>
    <n v="7022"/>
    <s v="CA-2011-124737"/>
    <x v="2"/>
    <d v="2011-08-23T00:00:00"/>
    <d v="2011-08-27T00:00:00"/>
    <x v="1"/>
    <s v="AP-10915"/>
    <x v="275"/>
    <x v="0"/>
    <s v="United States"/>
    <s v="Denver"/>
    <x v="22"/>
    <n v="80219"/>
    <x v="1"/>
    <s v="FUR-FU-10003274"/>
    <x v="0"/>
    <s v="Furnishings"/>
    <x v="245"/>
    <n v="4.2240000000000002"/>
    <n v="3"/>
    <n v="0.2"/>
    <n v="1.2672000000000003"/>
    <s v="Aug"/>
    <x v="9"/>
    <n v="0"/>
  </r>
  <r>
    <n v="7023"/>
    <s v="CA-2011-124737"/>
    <x v="2"/>
    <d v="2011-08-23T00:00:00"/>
    <d v="2011-08-27T00:00:00"/>
    <x v="1"/>
    <s v="AP-10915"/>
    <x v="275"/>
    <x v="0"/>
    <s v="United States"/>
    <s v="Denver"/>
    <x v="22"/>
    <n v="80219"/>
    <x v="1"/>
    <s v="TEC-PH-10000149"/>
    <x v="2"/>
    <s v="Phones"/>
    <x v="419"/>
    <n v="143.64000000000001"/>
    <n v="9"/>
    <n v="0.2"/>
    <n v="10.772999999999989"/>
    <s v="Aug"/>
    <x v="9"/>
    <n v="0"/>
  </r>
  <r>
    <n v="7024"/>
    <s v="CA-2011-124737"/>
    <x v="2"/>
    <d v="2011-08-23T00:00:00"/>
    <d v="2011-08-27T00:00:00"/>
    <x v="1"/>
    <s v="AP-10915"/>
    <x v="275"/>
    <x v="0"/>
    <s v="United States"/>
    <s v="Denver"/>
    <x v="22"/>
    <n v="80219"/>
    <x v="1"/>
    <s v="OFF-PA-10000019"/>
    <x v="1"/>
    <s v="Paper"/>
    <x v="704"/>
    <n v="31.104000000000006"/>
    <n v="6"/>
    <n v="0.2"/>
    <n v="10.8864"/>
    <s v="Aug"/>
    <x v="9"/>
    <n v="0"/>
  </r>
  <r>
    <n v="7025"/>
    <s v="CA-2011-124737"/>
    <x v="2"/>
    <d v="2011-08-23T00:00:00"/>
    <d v="2011-08-27T00:00:00"/>
    <x v="1"/>
    <s v="AP-10915"/>
    <x v="275"/>
    <x v="0"/>
    <s v="United States"/>
    <s v="Denver"/>
    <x v="22"/>
    <n v="80219"/>
    <x v="1"/>
    <s v="OFF-PA-10001125"/>
    <x v="1"/>
    <s v="Paper"/>
    <x v="1012"/>
    <n v="223.05600000000001"/>
    <n v="9"/>
    <n v="0.2"/>
    <n v="69.704999999999984"/>
    <s v="Aug"/>
    <x v="9"/>
    <n v="0"/>
  </r>
  <r>
    <n v="7026"/>
    <s v="US-2014-101840"/>
    <x v="3"/>
    <d v="2014-02-07T00:00:00"/>
    <d v="2014-02-13T00:00:00"/>
    <x v="1"/>
    <s v="SP-20545"/>
    <x v="259"/>
    <x v="1"/>
    <s v="United States"/>
    <s v="New York City"/>
    <x v="15"/>
    <n v="10024"/>
    <x v="3"/>
    <s v="TEC-PH-10002538"/>
    <x v="2"/>
    <s v="Phones"/>
    <x v="524"/>
    <n v="227.45999999999998"/>
    <n v="6"/>
    <n v="0"/>
    <n v="65.963399999999979"/>
    <s v="Feb"/>
    <x v="31"/>
    <n v="1"/>
  </r>
  <r>
    <n v="7027"/>
    <s v="US-2014-101840"/>
    <x v="3"/>
    <d v="2014-02-07T00:00:00"/>
    <d v="2014-02-13T00:00:00"/>
    <x v="1"/>
    <s v="SP-20545"/>
    <x v="259"/>
    <x v="1"/>
    <s v="United States"/>
    <s v="New York City"/>
    <x v="15"/>
    <n v="10024"/>
    <x v="3"/>
    <s v="OFF-BI-10000279"/>
    <x v="1"/>
    <s v="Binders"/>
    <x v="1765"/>
    <n v="46.24"/>
    <n v="4"/>
    <n v="0.2"/>
    <n v="15.605999999999996"/>
    <s v="Feb"/>
    <x v="31"/>
    <n v="0"/>
  </r>
  <r>
    <n v="7028"/>
    <s v="CA-2014-131653"/>
    <x v="3"/>
    <d v="2014-01-30T00:00:00"/>
    <d v="2014-02-06T00:00:00"/>
    <x v="1"/>
    <s v="RD-19585"/>
    <x v="361"/>
    <x v="0"/>
    <s v="United States"/>
    <s v="New York City"/>
    <x v="15"/>
    <n v="10011"/>
    <x v="3"/>
    <s v="OFF-LA-10001045"/>
    <x v="1"/>
    <s v="Labels"/>
    <x v="701"/>
    <n v="5.22"/>
    <n v="2"/>
    <n v="0"/>
    <n v="2.4011999999999998"/>
    <s v="Jan"/>
    <x v="44"/>
    <n v="1"/>
  </r>
  <r>
    <n v="7029"/>
    <s v="US-2013-157840"/>
    <x v="0"/>
    <d v="2013-12-21T00:00:00"/>
    <d v="2013-12-24T00:00:00"/>
    <x v="0"/>
    <s v="MC-17575"/>
    <x v="430"/>
    <x v="0"/>
    <s v="United States"/>
    <s v="Fremont"/>
    <x v="8"/>
    <n v="68025"/>
    <x v="2"/>
    <s v="OFF-PA-10003673"/>
    <x v="1"/>
    <s v="Paper"/>
    <x v="971"/>
    <n v="33.9"/>
    <n v="5"/>
    <n v="0"/>
    <n v="15.593999999999999"/>
    <s v="Dec"/>
    <x v="5"/>
    <n v="1"/>
  </r>
  <r>
    <n v="7030"/>
    <s v="CA-2013-145548"/>
    <x v="0"/>
    <d v="2013-11-12T00:00:00"/>
    <d v="2013-11-17T00:00:00"/>
    <x v="1"/>
    <s v="EB-13750"/>
    <x v="494"/>
    <x v="1"/>
    <s v="United States"/>
    <s v="New York City"/>
    <x v="15"/>
    <n v="10011"/>
    <x v="3"/>
    <s v="OFF-ST-10002562"/>
    <x v="1"/>
    <s v="Storage"/>
    <x v="33"/>
    <n v="28.14"/>
    <n v="3"/>
    <n v="0"/>
    <n v="7.8792000000000009"/>
    <s v="Nov"/>
    <x v="0"/>
    <n v="1"/>
  </r>
  <r>
    <n v="7031"/>
    <s v="CA-2013-145548"/>
    <x v="0"/>
    <d v="2013-11-12T00:00:00"/>
    <d v="2013-11-17T00:00:00"/>
    <x v="1"/>
    <s v="EB-13750"/>
    <x v="494"/>
    <x v="1"/>
    <s v="United States"/>
    <s v="New York City"/>
    <x v="15"/>
    <n v="10011"/>
    <x v="3"/>
    <s v="TEC-AC-10002305"/>
    <x v="2"/>
    <s v="Accessories"/>
    <x v="1521"/>
    <n v="36"/>
    <n v="2"/>
    <n v="0"/>
    <n v="6.4799999999999969"/>
    <s v="Nov"/>
    <x v="0"/>
    <n v="0"/>
  </r>
  <r>
    <n v="7032"/>
    <s v="CA-2013-145548"/>
    <x v="0"/>
    <d v="2013-11-12T00:00:00"/>
    <d v="2013-11-17T00:00:00"/>
    <x v="1"/>
    <s v="EB-13750"/>
    <x v="494"/>
    <x v="1"/>
    <s v="United States"/>
    <s v="New York City"/>
    <x v="15"/>
    <n v="10011"/>
    <x v="3"/>
    <s v="OFF-AR-10003373"/>
    <x v="1"/>
    <s v="Art"/>
    <x v="287"/>
    <n v="92.94"/>
    <n v="3"/>
    <n v="0"/>
    <n v="25.093799999999998"/>
    <s v="Nov"/>
    <x v="0"/>
    <n v="0"/>
  </r>
  <r>
    <n v="7033"/>
    <s v="CA-2013-145548"/>
    <x v="0"/>
    <d v="2013-11-12T00:00:00"/>
    <d v="2013-11-17T00:00:00"/>
    <x v="1"/>
    <s v="EB-13750"/>
    <x v="494"/>
    <x v="1"/>
    <s v="United States"/>
    <s v="New York City"/>
    <x v="15"/>
    <n v="10011"/>
    <x v="3"/>
    <s v="FUR-CH-10003774"/>
    <x v="0"/>
    <s v="Chairs"/>
    <x v="1185"/>
    <n v="245.64600000000002"/>
    <n v="3"/>
    <n v="0.1"/>
    <n v="8.1881999999999877"/>
    <s v="Nov"/>
    <x v="0"/>
    <n v="0"/>
  </r>
  <r>
    <n v="7034"/>
    <s v="CA-2013-145548"/>
    <x v="0"/>
    <d v="2013-11-12T00:00:00"/>
    <d v="2013-11-17T00:00:00"/>
    <x v="1"/>
    <s v="EB-13750"/>
    <x v="494"/>
    <x v="1"/>
    <s v="United States"/>
    <s v="New York City"/>
    <x v="15"/>
    <n v="10011"/>
    <x v="3"/>
    <s v="OFF-BI-10001510"/>
    <x v="1"/>
    <s v="Binders"/>
    <x v="702"/>
    <n v="55.00800000000001"/>
    <n v="3"/>
    <n v="0.2"/>
    <n v="17.189999999999998"/>
    <s v="Nov"/>
    <x v="0"/>
    <n v="0"/>
  </r>
  <r>
    <n v="7035"/>
    <s v="CA-2013-145548"/>
    <x v="0"/>
    <d v="2013-11-12T00:00:00"/>
    <d v="2013-11-17T00:00:00"/>
    <x v="1"/>
    <s v="EB-13750"/>
    <x v="494"/>
    <x v="1"/>
    <s v="United States"/>
    <s v="New York City"/>
    <x v="15"/>
    <n v="10011"/>
    <x v="3"/>
    <s v="OFF-BI-10004236"/>
    <x v="1"/>
    <s v="Binders"/>
    <x v="891"/>
    <n v="35.231999999999999"/>
    <n v="3"/>
    <n v="0.2"/>
    <n v="11.450399999999998"/>
    <s v="Nov"/>
    <x v="0"/>
    <n v="0"/>
  </r>
  <r>
    <n v="7036"/>
    <s v="CA-2014-119494"/>
    <x v="3"/>
    <d v="2014-11-10T00:00:00"/>
    <d v="2014-11-14T00:00:00"/>
    <x v="1"/>
    <s v="JE-15610"/>
    <x v="531"/>
    <x v="1"/>
    <s v="United States"/>
    <s v="San Diego"/>
    <x v="1"/>
    <n v="92105"/>
    <x v="1"/>
    <s v="FUR-CH-10004675"/>
    <x v="0"/>
    <s v="Chairs"/>
    <x v="629"/>
    <n v="523.39200000000005"/>
    <n v="3"/>
    <n v="0.2"/>
    <n v="52.339199999999977"/>
    <s v="Nov"/>
    <x v="23"/>
    <n v="1"/>
  </r>
  <r>
    <n v="7037"/>
    <s v="CA-2011-124618"/>
    <x v="2"/>
    <d v="2011-05-02T00:00:00"/>
    <d v="2011-05-04T00:00:00"/>
    <x v="0"/>
    <s v="CS-11860"/>
    <x v="750"/>
    <x v="0"/>
    <s v="United States"/>
    <s v="Lakeland"/>
    <x v="2"/>
    <n v="33801"/>
    <x v="0"/>
    <s v="TEC-CO-10004202"/>
    <x v="2"/>
    <s v="Copiers"/>
    <x v="836"/>
    <n v="479.98400000000004"/>
    <n v="2"/>
    <n v="0.2"/>
    <n v="89.996999999999986"/>
    <s v="May"/>
    <x v="8"/>
    <n v="1"/>
  </r>
  <r>
    <n v="7038"/>
    <s v="CA-2014-161970"/>
    <x v="3"/>
    <d v="2014-09-23T00:00:00"/>
    <d v="2014-09-28T00:00:00"/>
    <x v="1"/>
    <s v="PB-19105"/>
    <x v="287"/>
    <x v="0"/>
    <s v="United States"/>
    <s v="Smyrna"/>
    <x v="32"/>
    <n v="30080"/>
    <x v="0"/>
    <s v="OFF-PA-10004255"/>
    <x v="1"/>
    <s v="Paper"/>
    <x v="1306"/>
    <n v="12.96"/>
    <n v="2"/>
    <n v="0"/>
    <n v="6.2208000000000006"/>
    <s v="Sep"/>
    <x v="15"/>
    <n v="1"/>
  </r>
  <r>
    <n v="7039"/>
    <s v="CA-2014-161970"/>
    <x v="3"/>
    <d v="2014-09-23T00:00:00"/>
    <d v="2014-09-28T00:00:00"/>
    <x v="1"/>
    <s v="PB-19105"/>
    <x v="287"/>
    <x v="0"/>
    <s v="United States"/>
    <s v="Smyrna"/>
    <x v="32"/>
    <n v="30080"/>
    <x v="0"/>
    <s v="OFF-AR-10003896"/>
    <x v="1"/>
    <s v="Art"/>
    <x v="1792"/>
    <n v="17.940000000000001"/>
    <n v="3"/>
    <n v="0"/>
    <n v="6.4584000000000001"/>
    <s v="Sep"/>
    <x v="15"/>
    <n v="0"/>
  </r>
  <r>
    <n v="7040"/>
    <s v="CA-2014-103443"/>
    <x v="3"/>
    <d v="2014-12-18T00:00:00"/>
    <d v="2014-12-24T00:00:00"/>
    <x v="1"/>
    <s v="AT-10735"/>
    <x v="247"/>
    <x v="0"/>
    <s v="United States"/>
    <s v="New York City"/>
    <x v="15"/>
    <n v="10009"/>
    <x v="3"/>
    <s v="OFF-ST-10002276"/>
    <x v="1"/>
    <s v="Storage"/>
    <x v="223"/>
    <n v="166.72"/>
    <n v="2"/>
    <n v="0"/>
    <n v="41.680000000000007"/>
    <s v="Dec"/>
    <x v="22"/>
    <n v="1"/>
  </r>
  <r>
    <n v="7041"/>
    <s v="CA-2014-103443"/>
    <x v="3"/>
    <d v="2014-12-18T00:00:00"/>
    <d v="2014-12-24T00:00:00"/>
    <x v="1"/>
    <s v="AT-10735"/>
    <x v="247"/>
    <x v="0"/>
    <s v="United States"/>
    <s v="New York City"/>
    <x v="15"/>
    <n v="10009"/>
    <x v="3"/>
    <s v="OFF-BI-10001617"/>
    <x v="1"/>
    <s v="Binders"/>
    <x v="1315"/>
    <n v="24.816000000000003"/>
    <n v="3"/>
    <n v="0.2"/>
    <n v="8.3753999999999991"/>
    <s v="Dec"/>
    <x v="22"/>
    <n v="0"/>
  </r>
  <r>
    <n v="7042"/>
    <s v="CA-2014-103443"/>
    <x v="3"/>
    <d v="2014-12-18T00:00:00"/>
    <d v="2014-12-24T00:00:00"/>
    <x v="1"/>
    <s v="AT-10735"/>
    <x v="247"/>
    <x v="0"/>
    <s v="United States"/>
    <s v="New York City"/>
    <x v="15"/>
    <n v="10009"/>
    <x v="3"/>
    <s v="FUR-FU-10000308"/>
    <x v="0"/>
    <s v="Furnishings"/>
    <x v="1269"/>
    <n v="124.36"/>
    <n v="2"/>
    <n v="0"/>
    <n v="27.359200000000001"/>
    <s v="Dec"/>
    <x v="22"/>
    <n v="0"/>
  </r>
  <r>
    <n v="7043"/>
    <s v="US-2014-165358"/>
    <x v="3"/>
    <d v="2014-07-19T00:00:00"/>
    <d v="2014-07-24T00:00:00"/>
    <x v="1"/>
    <s v="SV-20365"/>
    <x v="277"/>
    <x v="0"/>
    <s v="United States"/>
    <s v="Philadelphia"/>
    <x v="9"/>
    <n v="19134"/>
    <x v="3"/>
    <s v="TEC-CO-10001943"/>
    <x v="2"/>
    <s v="Copiers"/>
    <x v="1666"/>
    <n v="599.97"/>
    <n v="5"/>
    <n v="0.4"/>
    <n v="69.996499999999969"/>
    <s v="Jul"/>
    <x v="10"/>
    <n v="1"/>
  </r>
  <r>
    <n v="7044"/>
    <s v="US-2014-165358"/>
    <x v="3"/>
    <d v="2014-07-19T00:00:00"/>
    <d v="2014-07-24T00:00:00"/>
    <x v="1"/>
    <s v="SV-20365"/>
    <x v="277"/>
    <x v="0"/>
    <s v="United States"/>
    <s v="Philadelphia"/>
    <x v="9"/>
    <n v="19134"/>
    <x v="3"/>
    <s v="FUR-CH-10002647"/>
    <x v="0"/>
    <s v="Chairs"/>
    <x v="470"/>
    <n v="198.744"/>
    <n v="4"/>
    <n v="0.3"/>
    <n v="-14.195999999999984"/>
    <s v="Jul"/>
    <x v="10"/>
    <n v="0"/>
  </r>
  <r>
    <n v="7045"/>
    <s v="US-2014-165358"/>
    <x v="3"/>
    <d v="2014-07-19T00:00:00"/>
    <d v="2014-07-24T00:00:00"/>
    <x v="1"/>
    <s v="SV-20365"/>
    <x v="277"/>
    <x v="0"/>
    <s v="United States"/>
    <s v="Philadelphia"/>
    <x v="9"/>
    <n v="19134"/>
    <x v="3"/>
    <s v="OFF-SU-10004768"/>
    <x v="1"/>
    <s v="Supplies"/>
    <x v="1299"/>
    <n v="9.1840000000000011"/>
    <n v="2"/>
    <n v="0.2"/>
    <n v="1.1479999999999988"/>
    <s v="Jul"/>
    <x v="10"/>
    <n v="0"/>
  </r>
  <r>
    <n v="7046"/>
    <s v="CA-2013-160136"/>
    <x v="0"/>
    <d v="2013-11-04T00:00:00"/>
    <d v="2013-11-10T00:00:00"/>
    <x v="1"/>
    <s v="PJ-18835"/>
    <x v="601"/>
    <x v="1"/>
    <s v="United States"/>
    <s v="Dallas"/>
    <x v="5"/>
    <n v="75217"/>
    <x v="2"/>
    <s v="OFF-PA-10002160"/>
    <x v="1"/>
    <s v="Paper"/>
    <x v="1190"/>
    <n v="9.2480000000000011"/>
    <n v="2"/>
    <n v="0.2"/>
    <n v="3.3524000000000003"/>
    <s v="Nov"/>
    <x v="0"/>
    <n v="1"/>
  </r>
  <r>
    <n v="7047"/>
    <s v="CA-2011-150581"/>
    <x v="2"/>
    <d v="2011-04-08T00:00:00"/>
    <d v="2011-04-12T00:00:00"/>
    <x v="1"/>
    <s v="NM-18445"/>
    <x v="134"/>
    <x v="2"/>
    <s v="United States"/>
    <s v="Concord"/>
    <x v="1"/>
    <n v="94521"/>
    <x v="1"/>
    <s v="FUR-TA-10003748"/>
    <x v="0"/>
    <s v="Tables"/>
    <x v="208"/>
    <n v="99.591999999999999"/>
    <n v="1"/>
    <n v="0.2"/>
    <n v="2.4897999999999989"/>
    <s v="Apr"/>
    <x v="41"/>
    <n v="1"/>
  </r>
  <r>
    <n v="7048"/>
    <s v="CA-2011-150581"/>
    <x v="2"/>
    <d v="2011-04-08T00:00:00"/>
    <d v="2011-04-12T00:00:00"/>
    <x v="1"/>
    <s v="NM-18445"/>
    <x v="134"/>
    <x v="2"/>
    <s v="United States"/>
    <s v="Concord"/>
    <x v="1"/>
    <n v="94521"/>
    <x v="1"/>
    <s v="TEC-AC-10001908"/>
    <x v="2"/>
    <s v="Accessories"/>
    <x v="292"/>
    <n v="399.96"/>
    <n v="4"/>
    <n v="0"/>
    <n v="139.98599999999999"/>
    <s v="Apr"/>
    <x v="41"/>
    <n v="0"/>
  </r>
  <r>
    <n v="7049"/>
    <s v="CA-2013-119515"/>
    <x v="0"/>
    <d v="2013-08-15T00:00:00"/>
    <d v="2013-08-17T00:00:00"/>
    <x v="2"/>
    <s v="TR-21325"/>
    <x v="309"/>
    <x v="0"/>
    <s v="United States"/>
    <s v="Nashville"/>
    <x v="18"/>
    <n v="37211"/>
    <x v="0"/>
    <s v="OFF-PA-10000552"/>
    <x v="1"/>
    <s v="Paper"/>
    <x v="1532"/>
    <n v="15.552000000000003"/>
    <n v="3"/>
    <n v="0.2"/>
    <n v="5.4432"/>
    <s v="Aug"/>
    <x v="28"/>
    <n v="1"/>
  </r>
  <r>
    <n v="7050"/>
    <s v="CA-2011-141355"/>
    <x v="2"/>
    <d v="2011-09-25T00:00:00"/>
    <d v="2011-09-30T00:00:00"/>
    <x v="1"/>
    <s v="BF-11005"/>
    <x v="593"/>
    <x v="2"/>
    <s v="United States"/>
    <s v="Aurora"/>
    <x v="22"/>
    <n v="80013"/>
    <x v="1"/>
    <s v="OFF-AR-10003179"/>
    <x v="1"/>
    <s v="Art"/>
    <x v="1565"/>
    <n v="14.576000000000001"/>
    <n v="2"/>
    <n v="0.2"/>
    <n v="2.3685999999999989"/>
    <s v="Sep"/>
    <x v="30"/>
    <n v="1"/>
  </r>
  <r>
    <n v="7051"/>
    <s v="CA-2013-165330"/>
    <x v="0"/>
    <d v="2013-12-12T00:00:00"/>
    <d v="2013-12-12T00:00:00"/>
    <x v="3"/>
    <s v="WB-21850"/>
    <x v="576"/>
    <x v="0"/>
    <s v="United States"/>
    <s v="Anaheim"/>
    <x v="1"/>
    <n v="92804"/>
    <x v="1"/>
    <s v="OFF-BI-10004593"/>
    <x v="1"/>
    <s v="Binders"/>
    <x v="267"/>
    <n v="209.60000000000002"/>
    <n v="5"/>
    <n v="0.2"/>
    <n v="68.11999999999999"/>
    <s v="Dec"/>
    <x v="5"/>
    <n v="1"/>
  </r>
  <r>
    <n v="7052"/>
    <s v="CA-2013-165330"/>
    <x v="0"/>
    <d v="2013-12-12T00:00:00"/>
    <d v="2013-12-12T00:00:00"/>
    <x v="3"/>
    <s v="WB-21850"/>
    <x v="576"/>
    <x v="0"/>
    <s v="United States"/>
    <s v="Anaheim"/>
    <x v="1"/>
    <n v="92804"/>
    <x v="1"/>
    <s v="OFF-AR-10000914"/>
    <x v="1"/>
    <s v="Art"/>
    <x v="1739"/>
    <n v="23.32"/>
    <n v="2"/>
    <n v="0"/>
    <n v="6.0632000000000019"/>
    <s v="Dec"/>
    <x v="5"/>
    <n v="0"/>
  </r>
  <r>
    <n v="7053"/>
    <s v="CA-2013-165330"/>
    <x v="0"/>
    <d v="2013-12-12T00:00:00"/>
    <d v="2013-12-12T00:00:00"/>
    <x v="3"/>
    <s v="WB-21850"/>
    <x v="576"/>
    <x v="0"/>
    <s v="United States"/>
    <s v="Anaheim"/>
    <x v="1"/>
    <n v="92804"/>
    <x v="1"/>
    <s v="OFF-PA-10000241"/>
    <x v="1"/>
    <s v="Paper"/>
    <x v="1151"/>
    <n v="30.98"/>
    <n v="1"/>
    <n v="0"/>
    <n v="13.940999999999999"/>
    <s v="Dec"/>
    <x v="5"/>
    <n v="0"/>
  </r>
  <r>
    <n v="7054"/>
    <s v="CA-2013-165330"/>
    <x v="0"/>
    <d v="2013-12-12T00:00:00"/>
    <d v="2013-12-12T00:00:00"/>
    <x v="3"/>
    <s v="WB-21850"/>
    <x v="576"/>
    <x v="0"/>
    <s v="United States"/>
    <s v="Anaheim"/>
    <x v="1"/>
    <n v="92804"/>
    <x v="1"/>
    <s v="TEC-AC-10000057"/>
    <x v="2"/>
    <s v="Accessories"/>
    <x v="626"/>
    <n v="119.96"/>
    <n v="4"/>
    <n v="0"/>
    <n v="25.191599999999994"/>
    <s v="Dec"/>
    <x v="5"/>
    <n v="0"/>
  </r>
  <r>
    <n v="7055"/>
    <s v="CA-2013-165330"/>
    <x v="0"/>
    <d v="2013-12-12T00:00:00"/>
    <d v="2013-12-12T00:00:00"/>
    <x v="3"/>
    <s v="WB-21850"/>
    <x v="576"/>
    <x v="0"/>
    <s v="United States"/>
    <s v="Anaheim"/>
    <x v="1"/>
    <n v="92804"/>
    <x v="1"/>
    <s v="FUR-CH-10003774"/>
    <x v="0"/>
    <s v="Chairs"/>
    <x v="1185"/>
    <n v="363.92"/>
    <n v="5"/>
    <n v="0.2"/>
    <n v="-31.843000000000018"/>
    <s v="Dec"/>
    <x v="5"/>
    <n v="0"/>
  </r>
  <r>
    <n v="7056"/>
    <s v="CA-2013-165330"/>
    <x v="0"/>
    <d v="2013-12-12T00:00:00"/>
    <d v="2013-12-12T00:00:00"/>
    <x v="3"/>
    <s v="WB-21850"/>
    <x v="576"/>
    <x v="0"/>
    <s v="United States"/>
    <s v="Anaheim"/>
    <x v="1"/>
    <n v="92804"/>
    <x v="1"/>
    <s v="OFF-BI-10002824"/>
    <x v="1"/>
    <s v="Binders"/>
    <x v="523"/>
    <n v="35.808"/>
    <n v="3"/>
    <n v="0.2"/>
    <n v="11.189999999999996"/>
    <s v="Dec"/>
    <x v="5"/>
    <n v="0"/>
  </r>
  <r>
    <n v="7057"/>
    <s v="CA-2013-165330"/>
    <x v="0"/>
    <d v="2013-12-12T00:00:00"/>
    <d v="2013-12-12T00:00:00"/>
    <x v="3"/>
    <s v="WB-21850"/>
    <x v="576"/>
    <x v="0"/>
    <s v="United States"/>
    <s v="Anaheim"/>
    <x v="1"/>
    <n v="92804"/>
    <x v="1"/>
    <s v="OFF-BI-10004001"/>
    <x v="1"/>
    <s v="Binders"/>
    <x v="810"/>
    <n v="122.688"/>
    <n v="9"/>
    <n v="0.2"/>
    <n v="39.873599999999982"/>
    <s v="Dec"/>
    <x v="5"/>
    <n v="0"/>
  </r>
  <r>
    <n v="7058"/>
    <s v="CA-2013-165330"/>
    <x v="0"/>
    <d v="2013-12-12T00:00:00"/>
    <d v="2013-12-12T00:00:00"/>
    <x v="3"/>
    <s v="WB-21850"/>
    <x v="576"/>
    <x v="0"/>
    <s v="United States"/>
    <s v="Anaheim"/>
    <x v="1"/>
    <n v="92804"/>
    <x v="1"/>
    <s v="FUR-TA-10004619"/>
    <x v="0"/>
    <s v="Tables"/>
    <x v="882"/>
    <n v="892.13600000000008"/>
    <n v="7"/>
    <n v="0.2"/>
    <n v="111.51699999999991"/>
    <s v="Dec"/>
    <x v="5"/>
    <n v="0"/>
  </r>
  <r>
    <n v="7059"/>
    <s v="CA-2013-165330"/>
    <x v="0"/>
    <d v="2013-12-12T00:00:00"/>
    <d v="2013-12-12T00:00:00"/>
    <x v="3"/>
    <s v="WB-21850"/>
    <x v="576"/>
    <x v="0"/>
    <s v="United States"/>
    <s v="Anaheim"/>
    <x v="1"/>
    <n v="92804"/>
    <x v="1"/>
    <s v="OFF-ST-10000636"/>
    <x v="1"/>
    <s v="Storage"/>
    <x v="1744"/>
    <n v="50.22"/>
    <n v="3"/>
    <n v="0"/>
    <n v="2.0087999999999973"/>
    <s v="Dec"/>
    <x v="5"/>
    <n v="0"/>
  </r>
  <r>
    <n v="7060"/>
    <s v="CA-2013-165330"/>
    <x v="0"/>
    <d v="2013-12-12T00:00:00"/>
    <d v="2013-12-12T00:00:00"/>
    <x v="3"/>
    <s v="WB-21850"/>
    <x v="576"/>
    <x v="0"/>
    <s v="United States"/>
    <s v="Anaheim"/>
    <x v="1"/>
    <n v="92804"/>
    <x v="1"/>
    <s v="OFF-AP-10001469"/>
    <x v="1"/>
    <s v="Appliances"/>
    <x v="581"/>
    <n v="83.42"/>
    <n v="2"/>
    <n v="0"/>
    <n v="24.191799999999994"/>
    <s v="Dec"/>
    <x v="5"/>
    <n v="0"/>
  </r>
  <r>
    <n v="7061"/>
    <s v="CA-2013-165330"/>
    <x v="0"/>
    <d v="2013-12-12T00:00:00"/>
    <d v="2013-12-12T00:00:00"/>
    <x v="3"/>
    <s v="WB-21850"/>
    <x v="576"/>
    <x v="0"/>
    <s v="United States"/>
    <s v="Anaheim"/>
    <x v="1"/>
    <n v="92804"/>
    <x v="1"/>
    <s v="OFF-BI-10002897"/>
    <x v="1"/>
    <s v="Binders"/>
    <x v="1793"/>
    <n v="5.8719999999999999"/>
    <n v="2"/>
    <n v="0.2"/>
    <n v="2.1286"/>
    <s v="Dec"/>
    <x v="5"/>
    <n v="0"/>
  </r>
  <r>
    <n v="7062"/>
    <s v="CA-2012-132633"/>
    <x v="1"/>
    <d v="2012-02-03T00:00:00"/>
    <d v="2012-02-05T00:00:00"/>
    <x v="0"/>
    <s v="KH-16630"/>
    <x v="175"/>
    <x v="1"/>
    <s v="United States"/>
    <s v="Pleasant Grove"/>
    <x v="7"/>
    <n v="84062"/>
    <x v="1"/>
    <s v="OFF-BI-10002432"/>
    <x v="1"/>
    <s v="Binders"/>
    <x v="866"/>
    <n v="12.144"/>
    <n v="3"/>
    <n v="0.2"/>
    <n v="4.0985999999999994"/>
    <s v="Feb"/>
    <x v="36"/>
    <n v="1"/>
  </r>
  <r>
    <n v="7063"/>
    <s v="CA-2013-157742"/>
    <x v="0"/>
    <d v="2013-12-30T00:00:00"/>
    <d v="2014-01-01T00:00:00"/>
    <x v="0"/>
    <s v="KL-16645"/>
    <x v="107"/>
    <x v="0"/>
    <s v="United States"/>
    <s v="Springfield"/>
    <x v="21"/>
    <n v="97477"/>
    <x v="1"/>
    <s v="OFF-EN-10002592"/>
    <x v="1"/>
    <s v="Envelopes"/>
    <x v="1702"/>
    <n v="27.792000000000002"/>
    <n v="3"/>
    <n v="0.2"/>
    <n v="10.422000000000001"/>
    <s v="Dec"/>
    <x v="5"/>
    <n v="1"/>
  </r>
  <r>
    <n v="7064"/>
    <s v="CA-2014-127712"/>
    <x v="3"/>
    <d v="2014-09-01T00:00:00"/>
    <d v="2014-09-06T00:00:00"/>
    <x v="1"/>
    <s v="MG-17890"/>
    <x v="450"/>
    <x v="2"/>
    <s v="United States"/>
    <s v="Salem"/>
    <x v="21"/>
    <n v="97301"/>
    <x v="1"/>
    <s v="OFF-SU-10002522"/>
    <x v="1"/>
    <s v="Supplies"/>
    <x v="1544"/>
    <n v="6.2080000000000002"/>
    <n v="2"/>
    <n v="0.2"/>
    <n v="0.69839999999999902"/>
    <s v="Sep"/>
    <x v="15"/>
    <n v="1"/>
  </r>
  <r>
    <n v="7065"/>
    <s v="CA-2014-169474"/>
    <x v="3"/>
    <d v="2014-02-05T00:00:00"/>
    <d v="2014-02-10T00:00:00"/>
    <x v="1"/>
    <s v="JF-15355"/>
    <x v="282"/>
    <x v="0"/>
    <s v="United States"/>
    <s v="Rochester"/>
    <x v="15"/>
    <n v="14609"/>
    <x v="3"/>
    <s v="OFF-AP-10003971"/>
    <x v="1"/>
    <s v="Appliances"/>
    <x v="914"/>
    <n v="32.67"/>
    <n v="3"/>
    <n v="0"/>
    <n v="8.4942000000000011"/>
    <s v="Feb"/>
    <x v="31"/>
    <n v="1"/>
  </r>
  <r>
    <n v="7066"/>
    <s v="CA-2011-106726"/>
    <x v="2"/>
    <d v="2011-12-06T00:00:00"/>
    <d v="2011-12-08T00:00:00"/>
    <x v="2"/>
    <s v="RS-19765"/>
    <x v="276"/>
    <x v="1"/>
    <s v="United States"/>
    <s v="Los Angeles"/>
    <x v="1"/>
    <n v="90008"/>
    <x v="1"/>
    <s v="OFF-ST-10001496"/>
    <x v="1"/>
    <s v="Storage"/>
    <x v="726"/>
    <n v="1261.33"/>
    <n v="7"/>
    <n v="0"/>
    <n v="327.94580000000002"/>
    <s v="Dec"/>
    <x v="20"/>
    <n v="1"/>
  </r>
  <r>
    <n v="7067"/>
    <s v="CA-2013-147473"/>
    <x v="0"/>
    <d v="2013-05-31T00:00:00"/>
    <d v="2013-06-04T00:00:00"/>
    <x v="1"/>
    <s v="NL-18310"/>
    <x v="644"/>
    <x v="2"/>
    <s v="United States"/>
    <s v="Los Angeles"/>
    <x v="1"/>
    <n v="90049"/>
    <x v="1"/>
    <s v="OFF-PA-10004782"/>
    <x v="1"/>
    <s v="Paper"/>
    <x v="1413"/>
    <n v="38.880000000000003"/>
    <n v="6"/>
    <n v="0"/>
    <n v="18.662400000000002"/>
    <s v="May"/>
    <x v="35"/>
    <n v="1"/>
  </r>
  <r>
    <n v="7068"/>
    <s v="CA-2013-114209"/>
    <x v="0"/>
    <d v="2013-05-22T00:00:00"/>
    <d v="2013-05-27T00:00:00"/>
    <x v="1"/>
    <s v="AS-10285"/>
    <x v="155"/>
    <x v="1"/>
    <s v="United States"/>
    <s v="Dallas"/>
    <x v="5"/>
    <n v="75081"/>
    <x v="2"/>
    <s v="OFF-BI-10000343"/>
    <x v="1"/>
    <s v="Binders"/>
    <x v="184"/>
    <n v="1.9639999999999995"/>
    <n v="2"/>
    <n v="0.8"/>
    <n v="-3.2406000000000006"/>
    <s v="May"/>
    <x v="35"/>
    <n v="1"/>
  </r>
  <r>
    <n v="7069"/>
    <s v="CA-2013-114209"/>
    <x v="0"/>
    <d v="2013-05-22T00:00:00"/>
    <d v="2013-05-27T00:00:00"/>
    <x v="1"/>
    <s v="AS-10285"/>
    <x v="155"/>
    <x v="1"/>
    <s v="United States"/>
    <s v="Dallas"/>
    <x v="5"/>
    <n v="75081"/>
    <x v="2"/>
    <s v="OFF-PA-10003591"/>
    <x v="1"/>
    <s v="Paper"/>
    <x v="686"/>
    <n v="82.656000000000006"/>
    <n v="9"/>
    <n v="0.2"/>
    <n v="30.996000000000002"/>
    <s v="May"/>
    <x v="35"/>
    <n v="0"/>
  </r>
  <r>
    <n v="7070"/>
    <s v="CA-2011-141901"/>
    <x v="2"/>
    <d v="2011-08-09T00:00:00"/>
    <d v="2011-08-14T00:00:00"/>
    <x v="1"/>
    <s v="GM-14500"/>
    <x v="421"/>
    <x v="0"/>
    <s v="United States"/>
    <s v="Fresno"/>
    <x v="1"/>
    <n v="93727"/>
    <x v="1"/>
    <s v="OFF-PA-10001667"/>
    <x v="1"/>
    <s v="Paper"/>
    <x v="453"/>
    <n v="5.98"/>
    <n v="1"/>
    <n v="0"/>
    <n v="2.6909999999999998"/>
    <s v="Aug"/>
    <x v="9"/>
    <n v="1"/>
  </r>
  <r>
    <n v="7071"/>
    <s v="CA-2013-164490"/>
    <x v="0"/>
    <d v="2013-09-06T00:00:00"/>
    <d v="2013-09-11T00:00:00"/>
    <x v="0"/>
    <s v="SU-20665"/>
    <x v="711"/>
    <x v="2"/>
    <s v="United States"/>
    <s v="Chicago"/>
    <x v="10"/>
    <n v="60653"/>
    <x v="2"/>
    <s v="OFF-PA-10004971"/>
    <x v="1"/>
    <s v="Paper"/>
    <x v="604"/>
    <n v="9.2480000000000011"/>
    <n v="2"/>
    <n v="0.2"/>
    <n v="3.3524000000000003"/>
    <s v="Sep"/>
    <x v="21"/>
    <n v="1"/>
  </r>
  <r>
    <n v="7072"/>
    <s v="CA-2013-112256"/>
    <x v="0"/>
    <d v="2013-07-24T00:00:00"/>
    <d v="2013-07-29T00:00:00"/>
    <x v="1"/>
    <s v="CK-12205"/>
    <x v="237"/>
    <x v="0"/>
    <s v="United States"/>
    <s v="Mcallen"/>
    <x v="5"/>
    <n v="78501"/>
    <x v="2"/>
    <s v="OFF-AR-10001216"/>
    <x v="1"/>
    <s v="Art"/>
    <x v="1455"/>
    <n v="4.4479999999999995"/>
    <n v="2"/>
    <n v="0.2"/>
    <n v="0.3335999999999999"/>
    <s v="Jul"/>
    <x v="16"/>
    <n v="1"/>
  </r>
  <r>
    <n v="7073"/>
    <s v="CA-2013-112256"/>
    <x v="0"/>
    <d v="2013-07-24T00:00:00"/>
    <d v="2013-07-29T00:00:00"/>
    <x v="1"/>
    <s v="CK-12205"/>
    <x v="237"/>
    <x v="0"/>
    <s v="United States"/>
    <s v="Mcallen"/>
    <x v="5"/>
    <n v="78501"/>
    <x v="2"/>
    <s v="OFF-PA-10004355"/>
    <x v="1"/>
    <s v="Paper"/>
    <x v="1094"/>
    <n v="5.1840000000000011"/>
    <n v="1"/>
    <n v="0.2"/>
    <n v="1.8144"/>
    <s v="Jul"/>
    <x v="16"/>
    <n v="0"/>
  </r>
  <r>
    <n v="7074"/>
    <s v="CA-2013-112256"/>
    <x v="0"/>
    <d v="2013-07-24T00:00:00"/>
    <d v="2013-07-29T00:00:00"/>
    <x v="1"/>
    <s v="CK-12205"/>
    <x v="237"/>
    <x v="0"/>
    <s v="United States"/>
    <s v="Mcallen"/>
    <x v="5"/>
    <n v="78501"/>
    <x v="2"/>
    <s v="OFF-AR-10001953"/>
    <x v="1"/>
    <s v="Art"/>
    <x v="395"/>
    <n v="175.92"/>
    <n v="5"/>
    <n v="0.2"/>
    <n v="15.393000000000008"/>
    <s v="Jul"/>
    <x v="16"/>
    <n v="0"/>
  </r>
  <r>
    <n v="7075"/>
    <s v="CA-2013-112256"/>
    <x v="0"/>
    <d v="2013-07-24T00:00:00"/>
    <d v="2013-07-29T00:00:00"/>
    <x v="1"/>
    <s v="CK-12205"/>
    <x v="237"/>
    <x v="0"/>
    <s v="United States"/>
    <s v="Mcallen"/>
    <x v="5"/>
    <n v="78501"/>
    <x v="2"/>
    <s v="OFF-BI-10004364"/>
    <x v="1"/>
    <s v="Binders"/>
    <x v="302"/>
    <n v="4.7519999999999989"/>
    <n v="4"/>
    <n v="0.8"/>
    <n v="-8.3160000000000025"/>
    <s v="Jul"/>
    <x v="16"/>
    <n v="0"/>
  </r>
  <r>
    <n v="7076"/>
    <s v="CA-2013-112256"/>
    <x v="0"/>
    <d v="2013-07-24T00:00:00"/>
    <d v="2013-07-29T00:00:00"/>
    <x v="1"/>
    <s v="CK-12205"/>
    <x v="237"/>
    <x v="0"/>
    <s v="United States"/>
    <s v="Mcallen"/>
    <x v="5"/>
    <n v="78501"/>
    <x v="2"/>
    <s v="OFF-SU-10001165"/>
    <x v="1"/>
    <s v="Supplies"/>
    <x v="1039"/>
    <n v="13.344000000000001"/>
    <n v="2"/>
    <n v="0.2"/>
    <n v="1.0007999999999999"/>
    <s v="Jul"/>
    <x v="16"/>
    <n v="0"/>
  </r>
  <r>
    <n v="7077"/>
    <s v="CA-2013-167416"/>
    <x v="0"/>
    <d v="2013-05-13T00:00:00"/>
    <d v="2013-05-18T00:00:00"/>
    <x v="1"/>
    <s v="JM-15580"/>
    <x v="758"/>
    <x v="0"/>
    <s v="United States"/>
    <s v="Seattle"/>
    <x v="4"/>
    <n v="98105"/>
    <x v="1"/>
    <s v="OFF-EN-10001141"/>
    <x v="1"/>
    <s v="Envelopes"/>
    <x v="593"/>
    <n v="54.900000000000006"/>
    <n v="5"/>
    <n v="0"/>
    <n v="26.901000000000003"/>
    <s v="May"/>
    <x v="35"/>
    <n v="1"/>
  </r>
  <r>
    <n v="7078"/>
    <s v="CA-2013-106950"/>
    <x v="0"/>
    <d v="2013-09-03T00:00:00"/>
    <d v="2013-09-07T00:00:00"/>
    <x v="1"/>
    <s v="JE-15715"/>
    <x v="555"/>
    <x v="0"/>
    <s v="United States"/>
    <s v="Charlotte"/>
    <x v="3"/>
    <n v="28205"/>
    <x v="0"/>
    <s v="OFF-BI-10000014"/>
    <x v="1"/>
    <s v="Binders"/>
    <x v="628"/>
    <n v="22.911000000000005"/>
    <n v="7"/>
    <n v="0.7"/>
    <n v="-17.565099999999994"/>
    <s v="Sep"/>
    <x v="21"/>
    <n v="1"/>
  </r>
  <r>
    <n v="7079"/>
    <s v="CA-2013-106950"/>
    <x v="0"/>
    <d v="2013-09-03T00:00:00"/>
    <d v="2013-09-07T00:00:00"/>
    <x v="1"/>
    <s v="JE-15715"/>
    <x v="555"/>
    <x v="0"/>
    <s v="United States"/>
    <s v="Charlotte"/>
    <x v="3"/>
    <n v="28205"/>
    <x v="0"/>
    <s v="OFF-AP-10000159"/>
    <x v="1"/>
    <s v="Appliances"/>
    <x v="1407"/>
    <n v="309.45600000000002"/>
    <n v="9"/>
    <n v="0.2"/>
    <n v="34.813799999999944"/>
    <s v="Sep"/>
    <x v="21"/>
    <n v="0"/>
  </r>
  <r>
    <n v="7080"/>
    <s v="CA-2013-106950"/>
    <x v="0"/>
    <d v="2013-09-03T00:00:00"/>
    <d v="2013-09-07T00:00:00"/>
    <x v="1"/>
    <s v="JE-15715"/>
    <x v="555"/>
    <x v="0"/>
    <s v="United States"/>
    <s v="Charlotte"/>
    <x v="3"/>
    <n v="28205"/>
    <x v="0"/>
    <s v="OFF-AR-10003560"/>
    <x v="1"/>
    <s v="Art"/>
    <x v="482"/>
    <n v="19.456000000000003"/>
    <n v="4"/>
    <n v="0.2"/>
    <n v="3.4047999999999981"/>
    <s v="Sep"/>
    <x v="21"/>
    <n v="0"/>
  </r>
  <r>
    <n v="7081"/>
    <s v="CA-2013-106950"/>
    <x v="0"/>
    <d v="2013-09-03T00:00:00"/>
    <d v="2013-09-07T00:00:00"/>
    <x v="1"/>
    <s v="JE-15715"/>
    <x v="555"/>
    <x v="0"/>
    <s v="United States"/>
    <s v="Charlotte"/>
    <x v="3"/>
    <n v="28205"/>
    <x v="0"/>
    <s v="FUR-TA-10001768"/>
    <x v="0"/>
    <s v="Tables"/>
    <x v="114"/>
    <n v="472.51800000000003"/>
    <n v="3"/>
    <n v="0.4"/>
    <n v="-149.63070000000005"/>
    <s v="Sep"/>
    <x v="21"/>
    <n v="0"/>
  </r>
  <r>
    <n v="7082"/>
    <s v="CA-2013-106950"/>
    <x v="0"/>
    <d v="2013-09-03T00:00:00"/>
    <d v="2013-09-07T00:00:00"/>
    <x v="1"/>
    <s v="JE-15715"/>
    <x v="555"/>
    <x v="0"/>
    <s v="United States"/>
    <s v="Charlotte"/>
    <x v="3"/>
    <n v="28205"/>
    <x v="0"/>
    <s v="TEC-AC-10002049"/>
    <x v="2"/>
    <s v="Accessories"/>
    <x v="1053"/>
    <n v="1012.6800000000001"/>
    <n v="3"/>
    <n v="0.2"/>
    <n v="303.80400000000003"/>
    <s v="Sep"/>
    <x v="21"/>
    <n v="0"/>
  </r>
  <r>
    <n v="7083"/>
    <s v="CA-2013-106950"/>
    <x v="0"/>
    <d v="2013-09-03T00:00:00"/>
    <d v="2013-09-07T00:00:00"/>
    <x v="1"/>
    <s v="JE-15715"/>
    <x v="555"/>
    <x v="0"/>
    <s v="United States"/>
    <s v="Charlotte"/>
    <x v="3"/>
    <n v="28205"/>
    <x v="0"/>
    <s v="OFF-BI-10003166"/>
    <x v="1"/>
    <s v="Binders"/>
    <x v="1405"/>
    <n v="17.220000000000006"/>
    <n v="5"/>
    <n v="0.7"/>
    <n v="-12.628"/>
    <s v="Sep"/>
    <x v="21"/>
    <n v="0"/>
  </r>
  <r>
    <n v="7084"/>
    <s v="CA-2014-118724"/>
    <x v="3"/>
    <d v="2014-07-22T00:00:00"/>
    <d v="2014-07-26T00:00:00"/>
    <x v="0"/>
    <s v="AR-10825"/>
    <x v="255"/>
    <x v="1"/>
    <s v="United States"/>
    <s v="Concord"/>
    <x v="1"/>
    <n v="94521"/>
    <x v="1"/>
    <s v="OFF-AR-10003469"/>
    <x v="1"/>
    <s v="Art"/>
    <x v="1249"/>
    <n v="3.52"/>
    <n v="2"/>
    <n v="0"/>
    <n v="1.6896"/>
    <s v="Jul"/>
    <x v="10"/>
    <n v="1"/>
  </r>
  <r>
    <n v="7085"/>
    <s v="CA-2014-118724"/>
    <x v="3"/>
    <d v="2014-07-22T00:00:00"/>
    <d v="2014-07-26T00:00:00"/>
    <x v="0"/>
    <s v="AR-10825"/>
    <x v="255"/>
    <x v="1"/>
    <s v="United States"/>
    <s v="Concord"/>
    <x v="1"/>
    <n v="94521"/>
    <x v="1"/>
    <s v="TEC-PH-10002549"/>
    <x v="2"/>
    <s v="Phones"/>
    <x v="928"/>
    <n v="1626.1920000000002"/>
    <n v="9"/>
    <n v="0.2"/>
    <n v="121.96440000000001"/>
    <s v="Jul"/>
    <x v="10"/>
    <n v="0"/>
  </r>
  <r>
    <n v="7086"/>
    <s v="CA-2014-112004"/>
    <x v="3"/>
    <d v="2014-09-26T00:00:00"/>
    <d v="2014-09-29T00:00:00"/>
    <x v="2"/>
    <s v="AH-10075"/>
    <x v="340"/>
    <x v="1"/>
    <s v="United States"/>
    <s v="Chester"/>
    <x v="9"/>
    <n v="19013"/>
    <x v="3"/>
    <s v="OFF-BI-10003476"/>
    <x v="1"/>
    <s v="Binders"/>
    <x v="1526"/>
    <n v="8.5950000000000024"/>
    <n v="5"/>
    <n v="0.7"/>
    <n v="-6.3030000000000008"/>
    <s v="Sep"/>
    <x v="15"/>
    <n v="1"/>
  </r>
  <r>
    <n v="7087"/>
    <s v="CA-2014-112004"/>
    <x v="3"/>
    <d v="2014-09-26T00:00:00"/>
    <d v="2014-09-29T00:00:00"/>
    <x v="2"/>
    <s v="AH-10075"/>
    <x v="340"/>
    <x v="1"/>
    <s v="United States"/>
    <s v="Chester"/>
    <x v="9"/>
    <n v="19013"/>
    <x v="3"/>
    <s v="OFF-SU-10000157"/>
    <x v="1"/>
    <s v="Supplies"/>
    <x v="1399"/>
    <n v="190.89600000000002"/>
    <n v="2"/>
    <n v="0.2"/>
    <n v="-42.951599999999999"/>
    <s v="Sep"/>
    <x v="15"/>
    <n v="0"/>
  </r>
  <r>
    <n v="7088"/>
    <s v="US-2014-143175"/>
    <x v="3"/>
    <d v="2014-08-04T00:00:00"/>
    <d v="2014-08-07T00:00:00"/>
    <x v="0"/>
    <s v="GA-14515"/>
    <x v="654"/>
    <x v="0"/>
    <s v="United States"/>
    <s v="Los Angeles"/>
    <x v="1"/>
    <n v="90004"/>
    <x v="1"/>
    <s v="OFF-ST-10003123"/>
    <x v="1"/>
    <s v="Storage"/>
    <x v="1268"/>
    <n v="99.87"/>
    <n v="3"/>
    <n v="0"/>
    <n v="23.968799999999998"/>
    <s v="Aug"/>
    <x v="43"/>
    <n v="1"/>
  </r>
  <r>
    <n v="7089"/>
    <s v="CA-2012-105844"/>
    <x v="1"/>
    <d v="2012-10-25T00:00:00"/>
    <d v="2012-10-27T00:00:00"/>
    <x v="0"/>
    <s v="JF-15415"/>
    <x v="226"/>
    <x v="0"/>
    <s v="United States"/>
    <s v="Sparks"/>
    <x v="33"/>
    <n v="89431"/>
    <x v="1"/>
    <s v="OFF-AR-10001955"/>
    <x v="1"/>
    <s v="Art"/>
    <x v="1021"/>
    <n v="79.36"/>
    <n v="4"/>
    <n v="0"/>
    <n v="23.807999999999993"/>
    <s v="Oct"/>
    <x v="2"/>
    <n v="1"/>
  </r>
  <r>
    <n v="7090"/>
    <s v="CA-2014-118864"/>
    <x v="3"/>
    <d v="2014-06-16T00:00:00"/>
    <d v="2014-06-20T00:00:00"/>
    <x v="0"/>
    <s v="KH-16690"/>
    <x v="120"/>
    <x v="1"/>
    <s v="United States"/>
    <s v="Los Angeles"/>
    <x v="1"/>
    <n v="90032"/>
    <x v="1"/>
    <s v="TEC-PH-10001809"/>
    <x v="2"/>
    <s v="Phones"/>
    <x v="1164"/>
    <n v="119.96"/>
    <n v="1"/>
    <n v="0.2"/>
    <n v="7.4974999999999987"/>
    <s v="Jun"/>
    <x v="27"/>
    <n v="1"/>
  </r>
  <r>
    <n v="7091"/>
    <s v="CA-2012-119480"/>
    <x v="1"/>
    <d v="2012-01-09T00:00:00"/>
    <d v="2012-01-13T00:00:00"/>
    <x v="1"/>
    <s v="CC-12685"/>
    <x v="530"/>
    <x v="0"/>
    <s v="United States"/>
    <s v="Henderson"/>
    <x v="0"/>
    <n v="42420"/>
    <x v="0"/>
    <s v="OFF-PA-10000474"/>
    <x v="1"/>
    <s v="Paper"/>
    <x v="33"/>
    <n v="106.32"/>
    <n v="3"/>
    <n v="0"/>
    <n v="49.970399999999991"/>
    <s v="Jan"/>
    <x v="26"/>
    <n v="1"/>
  </r>
  <r>
    <n v="7092"/>
    <s v="CA-2012-119480"/>
    <x v="1"/>
    <d v="2012-01-09T00:00:00"/>
    <d v="2012-01-13T00:00:00"/>
    <x v="1"/>
    <s v="CC-12685"/>
    <x v="530"/>
    <x v="0"/>
    <s v="United States"/>
    <s v="Henderson"/>
    <x v="0"/>
    <n v="42420"/>
    <x v="0"/>
    <s v="OFF-AP-10001205"/>
    <x v="1"/>
    <s v="Appliances"/>
    <x v="1285"/>
    <n v="163.44"/>
    <n v="3"/>
    <n v="0"/>
    <n v="45.763200000000012"/>
    <s v="Jan"/>
    <x v="26"/>
    <n v="0"/>
  </r>
  <r>
    <n v="7093"/>
    <s v="CA-2012-119480"/>
    <x v="1"/>
    <d v="2012-01-09T00:00:00"/>
    <d v="2012-01-13T00:00:00"/>
    <x v="1"/>
    <s v="CC-12685"/>
    <x v="530"/>
    <x v="0"/>
    <s v="United States"/>
    <s v="Henderson"/>
    <x v="0"/>
    <n v="42420"/>
    <x v="0"/>
    <s v="OFF-AR-10004691"/>
    <x v="1"/>
    <s v="Art"/>
    <x v="1371"/>
    <n v="42.76"/>
    <n v="2"/>
    <n v="0"/>
    <n v="11.117599999999999"/>
    <s v="Jan"/>
    <x v="26"/>
    <n v="0"/>
  </r>
  <r>
    <n v="7094"/>
    <s v="CA-2012-119480"/>
    <x v="1"/>
    <d v="2012-01-09T00:00:00"/>
    <d v="2012-01-13T00:00:00"/>
    <x v="1"/>
    <s v="CC-12685"/>
    <x v="530"/>
    <x v="0"/>
    <s v="United States"/>
    <s v="Henderson"/>
    <x v="0"/>
    <n v="42420"/>
    <x v="0"/>
    <s v="OFF-PA-10004996"/>
    <x v="1"/>
    <s v="Paper"/>
    <x v="1519"/>
    <n v="51.550000000000004"/>
    <n v="5"/>
    <n v="0"/>
    <n v="24.2285"/>
    <s v="Jan"/>
    <x v="26"/>
    <n v="0"/>
  </r>
  <r>
    <n v="7095"/>
    <s v="US-2012-153374"/>
    <x v="1"/>
    <d v="2012-02-09T00:00:00"/>
    <d v="2012-02-13T00:00:00"/>
    <x v="0"/>
    <s v="JF-15565"/>
    <x v="535"/>
    <x v="0"/>
    <s v="United States"/>
    <s v="Decatur"/>
    <x v="10"/>
    <n v="62521"/>
    <x v="2"/>
    <s v="TEC-AC-10001908"/>
    <x v="2"/>
    <s v="Accessories"/>
    <x v="292"/>
    <n v="479.952"/>
    <n v="6"/>
    <n v="0.2"/>
    <n v="89.990999999999985"/>
    <s v="Feb"/>
    <x v="36"/>
    <n v="1"/>
  </r>
  <r>
    <n v="7096"/>
    <s v="CA-2013-101980"/>
    <x v="0"/>
    <d v="2013-08-20T00:00:00"/>
    <d v="2013-08-21T00:00:00"/>
    <x v="2"/>
    <s v="RP-19390"/>
    <x v="261"/>
    <x v="0"/>
    <s v="United States"/>
    <s v="New York City"/>
    <x v="15"/>
    <n v="10009"/>
    <x v="3"/>
    <s v="OFF-BI-10000666"/>
    <x v="1"/>
    <s v="Binders"/>
    <x v="980"/>
    <n v="146.68799999999999"/>
    <n v="6"/>
    <n v="0.2"/>
    <n v="55.007999999999996"/>
    <s v="Aug"/>
    <x v="28"/>
    <n v="1"/>
  </r>
  <r>
    <n v="7097"/>
    <s v="CA-2013-101980"/>
    <x v="0"/>
    <d v="2013-08-20T00:00:00"/>
    <d v="2013-08-21T00:00:00"/>
    <x v="2"/>
    <s v="RP-19390"/>
    <x v="261"/>
    <x v="0"/>
    <s v="United States"/>
    <s v="New York City"/>
    <x v="15"/>
    <n v="10009"/>
    <x v="3"/>
    <s v="OFF-BI-10004318"/>
    <x v="1"/>
    <s v="Binders"/>
    <x v="1574"/>
    <n v="276.78400000000005"/>
    <n v="2"/>
    <n v="0.2"/>
    <n v="89.954799999999992"/>
    <s v="Aug"/>
    <x v="28"/>
    <n v="0"/>
  </r>
  <r>
    <n v="7098"/>
    <s v="CA-2013-101980"/>
    <x v="0"/>
    <d v="2013-08-20T00:00:00"/>
    <d v="2013-08-21T00:00:00"/>
    <x v="2"/>
    <s v="RP-19390"/>
    <x v="261"/>
    <x v="0"/>
    <s v="United States"/>
    <s v="New York City"/>
    <x v="15"/>
    <n v="10009"/>
    <x v="3"/>
    <s v="OFF-BI-10003429"/>
    <x v="1"/>
    <s v="Binders"/>
    <x v="844"/>
    <n v="25.32"/>
    <n v="5"/>
    <n v="0.2"/>
    <n v="9.1785000000000014"/>
    <s v="Aug"/>
    <x v="28"/>
    <n v="0"/>
  </r>
  <r>
    <n v="7099"/>
    <s v="CA-2014-144596"/>
    <x v="3"/>
    <d v="2014-11-07T00:00:00"/>
    <d v="2014-11-11T00:00:00"/>
    <x v="1"/>
    <s v="CD-11980"/>
    <x v="263"/>
    <x v="0"/>
    <s v="United States"/>
    <s v="New York City"/>
    <x v="15"/>
    <n v="10011"/>
    <x v="3"/>
    <s v="OFF-PA-10003302"/>
    <x v="1"/>
    <s v="Paper"/>
    <x v="1712"/>
    <n v="318.95999999999998"/>
    <n v="9"/>
    <n v="0"/>
    <n v="149.91119999999998"/>
    <s v="Nov"/>
    <x v="23"/>
    <n v="1"/>
  </r>
  <r>
    <n v="7100"/>
    <s v="CA-2012-124933"/>
    <x v="1"/>
    <d v="2012-12-26T00:00:00"/>
    <d v="2012-12-30T00:00:00"/>
    <x v="0"/>
    <s v="DF-13135"/>
    <x v="650"/>
    <x v="0"/>
    <s v="United States"/>
    <s v="New York City"/>
    <x v="15"/>
    <n v="10009"/>
    <x v="3"/>
    <s v="OFF-PA-10003302"/>
    <x v="1"/>
    <s v="Paper"/>
    <x v="1712"/>
    <n v="212.64"/>
    <n v="6"/>
    <n v="0"/>
    <n v="99.940799999999982"/>
    <s v="Dec"/>
    <x v="14"/>
    <n v="1"/>
  </r>
  <r>
    <n v="7101"/>
    <s v="CA-2011-159625"/>
    <x v="2"/>
    <d v="2011-11-23T00:00:00"/>
    <d v="2011-11-28T00:00:00"/>
    <x v="1"/>
    <s v="SM-20005"/>
    <x v="325"/>
    <x v="0"/>
    <s v="United States"/>
    <s v="Scottsdale"/>
    <x v="16"/>
    <n v="85254"/>
    <x v="1"/>
    <s v="OFF-EN-10002621"/>
    <x v="1"/>
    <s v="Envelopes"/>
    <x v="33"/>
    <n v="23.472000000000001"/>
    <n v="3"/>
    <n v="0.2"/>
    <n v="8.8019999999999978"/>
    <s v="Nov"/>
    <x v="7"/>
    <n v="1"/>
  </r>
  <r>
    <n v="7102"/>
    <s v="CA-2013-144337"/>
    <x v="0"/>
    <d v="2013-08-02T00:00:00"/>
    <d v="2013-08-06T00:00:00"/>
    <x v="0"/>
    <s v="SG-20890"/>
    <x v="737"/>
    <x v="1"/>
    <s v="United States"/>
    <s v="Amarillo"/>
    <x v="5"/>
    <n v="79109"/>
    <x v="2"/>
    <s v="OFF-PA-10000249"/>
    <x v="1"/>
    <s v="Paper"/>
    <x v="33"/>
    <n v="19.648"/>
    <n v="2"/>
    <n v="0.2"/>
    <n v="6.6311999999999989"/>
    <s v="Aug"/>
    <x v="28"/>
    <n v="1"/>
  </r>
  <r>
    <n v="7103"/>
    <s v="CA-2011-117478"/>
    <x v="2"/>
    <d v="2011-09-21T00:00:00"/>
    <d v="2011-09-24T00:00:00"/>
    <x v="2"/>
    <s v="LH-16750"/>
    <x v="405"/>
    <x v="0"/>
    <s v="United States"/>
    <s v="Philadelphia"/>
    <x v="9"/>
    <n v="19140"/>
    <x v="3"/>
    <s v="OFF-BI-10000050"/>
    <x v="1"/>
    <s v="Binders"/>
    <x v="343"/>
    <n v="6.5700000000000012"/>
    <n v="3"/>
    <n v="0.7"/>
    <n v="-5.036999999999999"/>
    <s v="Sep"/>
    <x v="30"/>
    <n v="1"/>
  </r>
  <r>
    <n v="7104"/>
    <s v="CA-2014-147410"/>
    <x v="3"/>
    <d v="2014-09-05T00:00:00"/>
    <d v="2014-09-09T00:00:00"/>
    <x v="1"/>
    <s v="EJ-14155"/>
    <x v="412"/>
    <x v="0"/>
    <s v="United States"/>
    <s v="Santa Ana"/>
    <x v="1"/>
    <n v="92704"/>
    <x v="1"/>
    <s v="OFF-ST-10003805"/>
    <x v="1"/>
    <s v="Storage"/>
    <x v="1651"/>
    <n v="421.1"/>
    <n v="2"/>
    <n v="0"/>
    <n v="105.27499999999998"/>
    <s v="Sep"/>
    <x v="15"/>
    <n v="1"/>
  </r>
  <r>
    <n v="7105"/>
    <s v="CA-2014-128944"/>
    <x v="3"/>
    <d v="2014-06-20T00:00:00"/>
    <d v="2014-06-22T00:00:00"/>
    <x v="0"/>
    <s v="KH-16330"/>
    <x v="542"/>
    <x v="1"/>
    <s v="United States"/>
    <s v="Newark"/>
    <x v="24"/>
    <n v="43055"/>
    <x v="3"/>
    <s v="FUR-CH-10000785"/>
    <x v="0"/>
    <s v="Chairs"/>
    <x v="320"/>
    <n v="760.11599999999987"/>
    <n v="6"/>
    <n v="0.3"/>
    <n v="-43.435200000000009"/>
    <s v="Jun"/>
    <x v="27"/>
    <n v="1"/>
  </r>
  <r>
    <n v="7106"/>
    <s v="CA-2014-128944"/>
    <x v="3"/>
    <d v="2014-06-20T00:00:00"/>
    <d v="2014-06-22T00:00:00"/>
    <x v="0"/>
    <s v="KH-16330"/>
    <x v="542"/>
    <x v="1"/>
    <s v="United States"/>
    <s v="Newark"/>
    <x v="24"/>
    <n v="43055"/>
    <x v="3"/>
    <s v="FUR-FU-10004909"/>
    <x v="0"/>
    <s v="Furnishings"/>
    <x v="1348"/>
    <n v="38.784000000000006"/>
    <n v="3"/>
    <n v="0.2"/>
    <n v="7.2719999999999949"/>
    <s v="Jun"/>
    <x v="27"/>
    <n v="0"/>
  </r>
  <r>
    <n v="7107"/>
    <s v="CA-2014-128944"/>
    <x v="3"/>
    <d v="2014-06-20T00:00:00"/>
    <d v="2014-06-22T00:00:00"/>
    <x v="0"/>
    <s v="KH-16330"/>
    <x v="542"/>
    <x v="1"/>
    <s v="United States"/>
    <s v="Newark"/>
    <x v="24"/>
    <n v="43055"/>
    <x v="3"/>
    <s v="TEC-AC-10001553"/>
    <x v="2"/>
    <s v="Accessories"/>
    <x v="1599"/>
    <n v="122.32799999999999"/>
    <n v="9"/>
    <n v="0.2"/>
    <n v="1.5291000000000032"/>
    <s v="Jun"/>
    <x v="27"/>
    <n v="0"/>
  </r>
  <r>
    <n v="7108"/>
    <s v="CA-2013-109666"/>
    <x v="0"/>
    <d v="2013-04-20T00:00:00"/>
    <d v="2013-04-27T00:00:00"/>
    <x v="1"/>
    <s v="KM-16720"/>
    <x v="27"/>
    <x v="0"/>
    <s v="United States"/>
    <s v="New York City"/>
    <x v="15"/>
    <n v="10035"/>
    <x v="3"/>
    <s v="TEC-PH-10004774"/>
    <x v="2"/>
    <s v="Phones"/>
    <x v="706"/>
    <n v="25.98"/>
    <n v="2"/>
    <n v="0"/>
    <n v="0.77939999999999898"/>
    <s v="Apr"/>
    <x v="25"/>
    <n v="1"/>
  </r>
  <r>
    <n v="7109"/>
    <s v="CA-2013-109666"/>
    <x v="0"/>
    <d v="2013-04-20T00:00:00"/>
    <d v="2013-04-27T00:00:00"/>
    <x v="1"/>
    <s v="KM-16720"/>
    <x v="27"/>
    <x v="0"/>
    <s v="United States"/>
    <s v="New York City"/>
    <x v="15"/>
    <n v="10035"/>
    <x v="3"/>
    <s v="OFF-AR-10004582"/>
    <x v="1"/>
    <s v="Art"/>
    <x v="1175"/>
    <n v="3.28"/>
    <n v="2"/>
    <n v="0"/>
    <n v="1.4759999999999998"/>
    <s v="Apr"/>
    <x v="25"/>
    <n v="0"/>
  </r>
  <r>
    <n v="7110"/>
    <s v="CA-2013-109666"/>
    <x v="0"/>
    <d v="2013-04-20T00:00:00"/>
    <d v="2013-04-27T00:00:00"/>
    <x v="1"/>
    <s v="KM-16720"/>
    <x v="27"/>
    <x v="0"/>
    <s v="United States"/>
    <s v="New York City"/>
    <x v="15"/>
    <n v="10035"/>
    <x v="3"/>
    <s v="OFF-ST-10000991"/>
    <x v="1"/>
    <s v="Storage"/>
    <x v="155"/>
    <n v="459.88"/>
    <n v="4"/>
    <n v="0"/>
    <n v="13.796400000000006"/>
    <s v="Apr"/>
    <x v="25"/>
    <n v="0"/>
  </r>
  <r>
    <n v="7111"/>
    <s v="CA-2013-109666"/>
    <x v="0"/>
    <d v="2013-04-20T00:00:00"/>
    <d v="2013-04-27T00:00:00"/>
    <x v="1"/>
    <s v="KM-16720"/>
    <x v="27"/>
    <x v="0"/>
    <s v="United States"/>
    <s v="New York City"/>
    <x v="15"/>
    <n v="10035"/>
    <x v="3"/>
    <s v="OFF-SU-10002522"/>
    <x v="1"/>
    <s v="Supplies"/>
    <x v="1544"/>
    <n v="7.76"/>
    <n v="2"/>
    <n v="0"/>
    <n v="2.2503999999999991"/>
    <s v="Apr"/>
    <x v="25"/>
    <n v="0"/>
  </r>
  <r>
    <n v="7112"/>
    <s v="CA-2013-109666"/>
    <x v="0"/>
    <d v="2013-04-20T00:00:00"/>
    <d v="2013-04-27T00:00:00"/>
    <x v="1"/>
    <s v="KM-16720"/>
    <x v="27"/>
    <x v="0"/>
    <s v="United States"/>
    <s v="New York City"/>
    <x v="15"/>
    <n v="10035"/>
    <x v="3"/>
    <s v="OFF-AR-10004022"/>
    <x v="1"/>
    <s v="Art"/>
    <x v="898"/>
    <n v="71.959999999999994"/>
    <n v="2"/>
    <n v="0"/>
    <n v="17.989999999999995"/>
    <s v="Apr"/>
    <x v="25"/>
    <n v="0"/>
  </r>
  <r>
    <n v="7113"/>
    <s v="CA-2013-109666"/>
    <x v="0"/>
    <d v="2013-04-20T00:00:00"/>
    <d v="2013-04-27T00:00:00"/>
    <x v="1"/>
    <s v="KM-16720"/>
    <x v="27"/>
    <x v="0"/>
    <s v="United States"/>
    <s v="New York City"/>
    <x v="15"/>
    <n v="10035"/>
    <x v="3"/>
    <s v="OFF-SU-10001218"/>
    <x v="1"/>
    <s v="Supplies"/>
    <x v="133"/>
    <n v="54.900000000000006"/>
    <n v="5"/>
    <n v="0"/>
    <n v="15.372000000000003"/>
    <s v="Apr"/>
    <x v="25"/>
    <n v="0"/>
  </r>
  <r>
    <n v="7114"/>
    <s v="CA-2013-109666"/>
    <x v="0"/>
    <d v="2013-04-20T00:00:00"/>
    <d v="2013-04-27T00:00:00"/>
    <x v="1"/>
    <s v="KM-16720"/>
    <x v="27"/>
    <x v="0"/>
    <s v="United States"/>
    <s v="New York City"/>
    <x v="15"/>
    <n v="10035"/>
    <x v="3"/>
    <s v="OFF-BI-10000174"/>
    <x v="1"/>
    <s v="Binders"/>
    <x v="1435"/>
    <n v="9.2799999999999994"/>
    <n v="2"/>
    <n v="0.2"/>
    <n v="3.2479999999999998"/>
    <s v="Apr"/>
    <x v="25"/>
    <n v="0"/>
  </r>
  <r>
    <n v="7115"/>
    <s v="US-2013-102239"/>
    <x v="0"/>
    <d v="2013-05-06T00:00:00"/>
    <d v="2013-05-07T00:00:00"/>
    <x v="2"/>
    <s v="LW-16990"/>
    <x v="352"/>
    <x v="1"/>
    <s v="United States"/>
    <s v="Henderson"/>
    <x v="33"/>
    <n v="89015"/>
    <x v="1"/>
    <s v="FUR-TA-10003392"/>
    <x v="0"/>
    <s v="Tables"/>
    <x v="1639"/>
    <n v="1685.88"/>
    <n v="6"/>
    <n v="0"/>
    <n v="320.31720000000001"/>
    <s v="May"/>
    <x v="35"/>
    <n v="1"/>
  </r>
  <r>
    <n v="7116"/>
    <s v="US-2013-102239"/>
    <x v="0"/>
    <d v="2013-05-06T00:00:00"/>
    <d v="2013-05-07T00:00:00"/>
    <x v="2"/>
    <s v="LW-16990"/>
    <x v="352"/>
    <x v="1"/>
    <s v="United States"/>
    <s v="Henderson"/>
    <x v="33"/>
    <n v="89015"/>
    <x v="1"/>
    <s v="OFF-BI-10001890"/>
    <x v="1"/>
    <s v="Binders"/>
    <x v="174"/>
    <n v="5.7280000000000006"/>
    <n v="2"/>
    <n v="0.2"/>
    <n v="2.0047999999999995"/>
    <s v="May"/>
    <x v="35"/>
    <n v="0"/>
  </r>
  <r>
    <n v="7117"/>
    <s v="CA-2011-143168"/>
    <x v="2"/>
    <d v="2011-10-18T00:00:00"/>
    <d v="2011-10-23T00:00:00"/>
    <x v="0"/>
    <s v="IG-15085"/>
    <x v="490"/>
    <x v="0"/>
    <s v="United States"/>
    <s v="Seattle"/>
    <x v="4"/>
    <n v="98103"/>
    <x v="1"/>
    <s v="OFF-PA-10000167"/>
    <x v="1"/>
    <s v="Paper"/>
    <x v="1071"/>
    <n v="61.96"/>
    <n v="2"/>
    <n v="0"/>
    <n v="27.881999999999998"/>
    <s v="Oct"/>
    <x v="18"/>
    <n v="1"/>
  </r>
  <r>
    <n v="7118"/>
    <s v="CA-2011-143168"/>
    <x v="2"/>
    <d v="2011-10-18T00:00:00"/>
    <d v="2011-10-23T00:00:00"/>
    <x v="0"/>
    <s v="IG-15085"/>
    <x v="490"/>
    <x v="0"/>
    <s v="United States"/>
    <s v="Seattle"/>
    <x v="4"/>
    <n v="98103"/>
    <x v="1"/>
    <s v="OFF-BI-10003784"/>
    <x v="1"/>
    <s v="Binders"/>
    <x v="1314"/>
    <n v="1.3440000000000001"/>
    <n v="1"/>
    <n v="0.2"/>
    <n v="0.47039999999999987"/>
    <s v="Oct"/>
    <x v="18"/>
    <n v="0"/>
  </r>
  <r>
    <n v="7119"/>
    <s v="CA-2014-104906"/>
    <x v="3"/>
    <d v="2014-02-14T00:00:00"/>
    <d v="2014-02-18T00:00:00"/>
    <x v="1"/>
    <s v="JP-15460"/>
    <x v="687"/>
    <x v="1"/>
    <s v="United States"/>
    <s v="New York City"/>
    <x v="15"/>
    <n v="10009"/>
    <x v="3"/>
    <s v="OFF-PA-10001184"/>
    <x v="1"/>
    <s v="Paper"/>
    <x v="1307"/>
    <n v="17.940000000000001"/>
    <n v="3"/>
    <n v="0"/>
    <n v="8.7906000000000013"/>
    <s v="Feb"/>
    <x v="31"/>
    <n v="1"/>
  </r>
  <r>
    <n v="7120"/>
    <s v="CA-2014-118122"/>
    <x v="3"/>
    <d v="2014-11-18T00:00:00"/>
    <d v="2014-11-25T00:00:00"/>
    <x v="1"/>
    <s v="GG-14650"/>
    <x v="55"/>
    <x v="1"/>
    <s v="United States"/>
    <s v="Seattle"/>
    <x v="4"/>
    <n v="98103"/>
    <x v="1"/>
    <s v="OFF-BI-10002103"/>
    <x v="1"/>
    <s v="Binders"/>
    <x v="525"/>
    <n v="13.904"/>
    <n v="2"/>
    <n v="0.2"/>
    <n v="4.5187999999999997"/>
    <s v="Nov"/>
    <x v="23"/>
    <n v="1"/>
  </r>
  <r>
    <n v="7121"/>
    <s v="US-2011-147774"/>
    <x v="2"/>
    <d v="2011-01-21T00:00:00"/>
    <d v="2011-01-27T00:00:00"/>
    <x v="1"/>
    <s v="MM-18280"/>
    <x v="152"/>
    <x v="1"/>
    <s v="United States"/>
    <s v="Smyrna"/>
    <x v="18"/>
    <n v="37167"/>
    <x v="0"/>
    <s v="OFF-BI-10003091"/>
    <x v="1"/>
    <s v="Binders"/>
    <x v="1165"/>
    <n v="67.194000000000003"/>
    <n v="1"/>
    <n v="0.7"/>
    <n v="-51.515399999999985"/>
    <s v="Jan"/>
    <x v="46"/>
    <n v="1"/>
  </r>
  <r>
    <n v="7122"/>
    <s v="CA-2014-166926"/>
    <x v="3"/>
    <d v="2014-12-02T00:00:00"/>
    <d v="2014-12-09T00:00:00"/>
    <x v="1"/>
    <s v="SO-20335"/>
    <x v="2"/>
    <x v="0"/>
    <s v="United States"/>
    <s v="Seattle"/>
    <x v="4"/>
    <n v="98105"/>
    <x v="1"/>
    <s v="OFF-PA-10001593"/>
    <x v="1"/>
    <s v="Paper"/>
    <x v="1755"/>
    <n v="41.86"/>
    <n v="7"/>
    <n v="0"/>
    <n v="18.837"/>
    <s v="Dec"/>
    <x v="22"/>
    <n v="1"/>
  </r>
  <r>
    <n v="7123"/>
    <s v="CA-2014-166926"/>
    <x v="3"/>
    <d v="2014-12-02T00:00:00"/>
    <d v="2014-12-09T00:00:00"/>
    <x v="1"/>
    <s v="SO-20335"/>
    <x v="2"/>
    <x v="0"/>
    <s v="United States"/>
    <s v="Seattle"/>
    <x v="4"/>
    <n v="98105"/>
    <x v="1"/>
    <s v="FUR-BO-10002598"/>
    <x v="0"/>
    <s v="Bookcases"/>
    <x v="1509"/>
    <n v="141.96"/>
    <n v="2"/>
    <n v="0"/>
    <n v="41.168399999999991"/>
    <s v="Dec"/>
    <x v="22"/>
    <n v="0"/>
  </r>
  <r>
    <n v="7124"/>
    <s v="CA-2012-128013"/>
    <x v="1"/>
    <d v="2012-08-09T00:00:00"/>
    <d v="2012-08-16T00:00:00"/>
    <x v="1"/>
    <s v="MF-18250"/>
    <x v="751"/>
    <x v="1"/>
    <s v="United States"/>
    <s v="New York City"/>
    <x v="15"/>
    <n v="10035"/>
    <x v="3"/>
    <s v="FUR-FU-10000320"/>
    <x v="0"/>
    <s v="Furnishings"/>
    <x v="1512"/>
    <n v="10.02"/>
    <n v="3"/>
    <n v="0"/>
    <n v="4.4088000000000012"/>
    <s v="Aug"/>
    <x v="37"/>
    <n v="1"/>
  </r>
  <r>
    <n v="7125"/>
    <s v="CA-2012-128013"/>
    <x v="1"/>
    <d v="2012-08-09T00:00:00"/>
    <d v="2012-08-16T00:00:00"/>
    <x v="1"/>
    <s v="MF-18250"/>
    <x v="751"/>
    <x v="1"/>
    <s v="United States"/>
    <s v="New York City"/>
    <x v="15"/>
    <n v="10035"/>
    <x v="3"/>
    <s v="OFF-PA-10001815"/>
    <x v="1"/>
    <s v="Paper"/>
    <x v="1393"/>
    <n v="144.12"/>
    <n v="3"/>
    <n v="0"/>
    <n v="69.177599999999984"/>
    <s v="Aug"/>
    <x v="37"/>
    <n v="0"/>
  </r>
  <r>
    <n v="7126"/>
    <s v="CA-2013-123176"/>
    <x v="0"/>
    <d v="2013-09-28T00:00:00"/>
    <d v="2013-09-30T00:00:00"/>
    <x v="0"/>
    <s v="JG-15160"/>
    <x v="506"/>
    <x v="0"/>
    <s v="United States"/>
    <s v="Atlanta"/>
    <x v="32"/>
    <n v="30318"/>
    <x v="0"/>
    <s v="OFF-PA-10003971"/>
    <x v="1"/>
    <s v="Paper"/>
    <x v="1272"/>
    <n v="17.940000000000001"/>
    <n v="3"/>
    <n v="0"/>
    <n v="8.7906000000000013"/>
    <s v="Sep"/>
    <x v="21"/>
    <n v="1"/>
  </r>
  <r>
    <n v="7127"/>
    <s v="CA-2013-123176"/>
    <x v="0"/>
    <d v="2013-09-28T00:00:00"/>
    <d v="2013-09-30T00:00:00"/>
    <x v="0"/>
    <s v="JG-15160"/>
    <x v="506"/>
    <x v="0"/>
    <s v="United States"/>
    <s v="Atlanta"/>
    <x v="32"/>
    <n v="30318"/>
    <x v="0"/>
    <s v="OFF-AR-10004685"/>
    <x v="1"/>
    <s v="Art"/>
    <x v="181"/>
    <n v="13.89"/>
    <n v="3"/>
    <n v="0"/>
    <n v="4.5836999999999994"/>
    <s v="Sep"/>
    <x v="21"/>
    <n v="0"/>
  </r>
  <r>
    <n v="7128"/>
    <s v="US-2013-117541"/>
    <x v="0"/>
    <d v="2013-11-15T00:00:00"/>
    <d v="2013-11-21T00:00:00"/>
    <x v="1"/>
    <s v="JM-16195"/>
    <x v="594"/>
    <x v="0"/>
    <s v="United States"/>
    <s v="Newark"/>
    <x v="13"/>
    <n v="19711"/>
    <x v="3"/>
    <s v="OFF-PA-10001609"/>
    <x v="1"/>
    <s v="Paper"/>
    <x v="1107"/>
    <n v="16.45"/>
    <n v="5"/>
    <n v="0"/>
    <n v="7.5669999999999993"/>
    <s v="Nov"/>
    <x v="0"/>
    <n v="1"/>
  </r>
  <r>
    <n v="7129"/>
    <s v="US-2013-117541"/>
    <x v="0"/>
    <d v="2013-11-15T00:00:00"/>
    <d v="2013-11-21T00:00:00"/>
    <x v="1"/>
    <s v="JM-16195"/>
    <x v="594"/>
    <x v="0"/>
    <s v="United States"/>
    <s v="Newark"/>
    <x v="13"/>
    <n v="19711"/>
    <x v="3"/>
    <s v="FUR-FU-10000550"/>
    <x v="0"/>
    <s v="Furnishings"/>
    <x v="1445"/>
    <n v="19.920000000000002"/>
    <n v="4"/>
    <n v="0"/>
    <n v="6.573599999999999"/>
    <s v="Nov"/>
    <x v="0"/>
    <n v="0"/>
  </r>
  <r>
    <n v="7130"/>
    <s v="CA-2013-166282"/>
    <x v="0"/>
    <d v="2013-04-17T00:00:00"/>
    <d v="2013-04-23T00:00:00"/>
    <x v="1"/>
    <s v="PK-19075"/>
    <x v="7"/>
    <x v="0"/>
    <s v="United States"/>
    <s v="Nashville"/>
    <x v="18"/>
    <n v="37211"/>
    <x v="0"/>
    <s v="TEC-AC-10004209"/>
    <x v="2"/>
    <s v="Accessories"/>
    <x v="899"/>
    <n v="35.167999999999999"/>
    <n v="4"/>
    <n v="0.2"/>
    <n v="8.3524000000000012"/>
    <s v="Apr"/>
    <x v="25"/>
    <n v="1"/>
  </r>
  <r>
    <n v="7131"/>
    <s v="CA-2013-166282"/>
    <x v="0"/>
    <d v="2013-04-17T00:00:00"/>
    <d v="2013-04-23T00:00:00"/>
    <x v="1"/>
    <s v="PK-19075"/>
    <x v="7"/>
    <x v="0"/>
    <s v="United States"/>
    <s v="Nashville"/>
    <x v="18"/>
    <n v="37211"/>
    <x v="0"/>
    <s v="OFF-PA-10003022"/>
    <x v="1"/>
    <s v="Paper"/>
    <x v="1714"/>
    <n v="123.08799999999999"/>
    <n v="7"/>
    <n v="0.2"/>
    <n v="40.003599999999999"/>
    <s v="Apr"/>
    <x v="25"/>
    <n v="0"/>
  </r>
  <r>
    <n v="7132"/>
    <s v="CA-2014-141439"/>
    <x v="3"/>
    <d v="2014-11-27T00:00:00"/>
    <d v="2014-12-02T00:00:00"/>
    <x v="1"/>
    <s v="TT-21460"/>
    <x v="499"/>
    <x v="2"/>
    <s v="United States"/>
    <s v="Richmond"/>
    <x v="14"/>
    <n v="47374"/>
    <x v="2"/>
    <s v="FUR-TA-10001039"/>
    <x v="0"/>
    <s v="Tables"/>
    <x v="824"/>
    <n v="257.94"/>
    <n v="3"/>
    <n v="0"/>
    <n v="67.064400000000006"/>
    <s v="Nov"/>
    <x v="23"/>
    <n v="1"/>
  </r>
  <r>
    <n v="7133"/>
    <s v="CA-2014-141439"/>
    <x v="3"/>
    <d v="2014-11-27T00:00:00"/>
    <d v="2014-12-02T00:00:00"/>
    <x v="1"/>
    <s v="TT-21460"/>
    <x v="499"/>
    <x v="2"/>
    <s v="United States"/>
    <s v="Richmond"/>
    <x v="14"/>
    <n v="47374"/>
    <x v="2"/>
    <s v="TEC-PH-10002624"/>
    <x v="2"/>
    <s v="Phones"/>
    <x v="1126"/>
    <n v="1879.96"/>
    <n v="4"/>
    <n v="0"/>
    <n v="545.18839999999977"/>
    <s v="Nov"/>
    <x v="23"/>
    <n v="0"/>
  </r>
  <r>
    <n v="7134"/>
    <s v="CA-2014-141439"/>
    <x v="3"/>
    <d v="2014-11-27T00:00:00"/>
    <d v="2014-12-02T00:00:00"/>
    <x v="1"/>
    <s v="TT-21460"/>
    <x v="499"/>
    <x v="2"/>
    <s v="United States"/>
    <s v="Richmond"/>
    <x v="14"/>
    <n v="47374"/>
    <x v="2"/>
    <s v="FUR-FU-10001473"/>
    <x v="0"/>
    <s v="Furnishings"/>
    <x v="984"/>
    <n v="27.46"/>
    <n v="2"/>
    <n v="0"/>
    <n v="9.8856000000000002"/>
    <s v="Nov"/>
    <x v="23"/>
    <n v="0"/>
  </r>
  <r>
    <n v="7135"/>
    <s v="CA-2014-141439"/>
    <x v="3"/>
    <d v="2014-11-27T00:00:00"/>
    <d v="2014-12-02T00:00:00"/>
    <x v="1"/>
    <s v="TT-21460"/>
    <x v="499"/>
    <x v="2"/>
    <s v="United States"/>
    <s v="Richmond"/>
    <x v="14"/>
    <n v="47374"/>
    <x v="2"/>
    <s v="TEC-PH-10001819"/>
    <x v="2"/>
    <s v="Phones"/>
    <x v="805"/>
    <n v="89.98"/>
    <n v="2"/>
    <n v="0"/>
    <n v="43.190399999999997"/>
    <s v="Nov"/>
    <x v="23"/>
    <n v="0"/>
  </r>
  <r>
    <n v="7136"/>
    <s v="CA-2014-141439"/>
    <x v="3"/>
    <d v="2014-11-27T00:00:00"/>
    <d v="2014-12-02T00:00:00"/>
    <x v="1"/>
    <s v="TT-21460"/>
    <x v="499"/>
    <x v="2"/>
    <s v="United States"/>
    <s v="Richmond"/>
    <x v="14"/>
    <n v="47374"/>
    <x v="2"/>
    <s v="FUR-CH-10004287"/>
    <x v="0"/>
    <s v="Chairs"/>
    <x v="156"/>
    <n v="828.59999999999991"/>
    <n v="3"/>
    <n v="0"/>
    <n v="240.29399999999995"/>
    <s v="Nov"/>
    <x v="23"/>
    <n v="0"/>
  </r>
  <r>
    <n v="7137"/>
    <s v="CA-2012-163965"/>
    <x v="1"/>
    <d v="2012-11-20T00:00:00"/>
    <d v="2012-11-27T00:00:00"/>
    <x v="1"/>
    <s v="SS-20875"/>
    <x v="286"/>
    <x v="0"/>
    <s v="United States"/>
    <s v="Miami"/>
    <x v="2"/>
    <n v="33180"/>
    <x v="0"/>
    <s v="OFF-BI-10004728"/>
    <x v="1"/>
    <s v="Binders"/>
    <x v="539"/>
    <n v="7.2300000000000022"/>
    <n v="5"/>
    <n v="0.7"/>
    <n v="-5.7840000000000007"/>
    <s v="Nov"/>
    <x v="6"/>
    <n v="1"/>
  </r>
  <r>
    <n v="7138"/>
    <s v="CA-2012-163965"/>
    <x v="1"/>
    <d v="2012-11-20T00:00:00"/>
    <d v="2012-11-27T00:00:00"/>
    <x v="1"/>
    <s v="SS-20875"/>
    <x v="286"/>
    <x v="0"/>
    <s v="United States"/>
    <s v="Miami"/>
    <x v="2"/>
    <n v="33180"/>
    <x v="0"/>
    <s v="OFF-ST-10000918"/>
    <x v="1"/>
    <s v="Storage"/>
    <x v="372"/>
    <n v="17.440000000000001"/>
    <n v="2"/>
    <n v="0.2"/>
    <n v="1.3079999999999989"/>
    <s v="Nov"/>
    <x v="6"/>
    <n v="0"/>
  </r>
  <r>
    <n v="7139"/>
    <s v="CA-2012-163965"/>
    <x v="1"/>
    <d v="2012-11-20T00:00:00"/>
    <d v="2012-11-27T00:00:00"/>
    <x v="1"/>
    <s v="SS-20875"/>
    <x v="286"/>
    <x v="0"/>
    <s v="United States"/>
    <s v="Miami"/>
    <x v="2"/>
    <n v="33180"/>
    <x v="0"/>
    <s v="OFF-BI-10004593"/>
    <x v="1"/>
    <s v="Binders"/>
    <x v="267"/>
    <n v="62.88000000000001"/>
    <n v="4"/>
    <n v="0.7"/>
    <n v="-50.304000000000002"/>
    <s v="Nov"/>
    <x v="6"/>
    <n v="0"/>
  </r>
  <r>
    <n v="7140"/>
    <s v="CA-2012-163965"/>
    <x v="1"/>
    <d v="2012-11-20T00:00:00"/>
    <d v="2012-11-27T00:00:00"/>
    <x v="1"/>
    <s v="SS-20875"/>
    <x v="286"/>
    <x v="0"/>
    <s v="United States"/>
    <s v="Miami"/>
    <x v="2"/>
    <n v="33180"/>
    <x v="0"/>
    <s v="FUR-BO-10001337"/>
    <x v="0"/>
    <s v="Bookcases"/>
    <x v="425"/>
    <n v="290.35200000000003"/>
    <n v="3"/>
    <n v="0.2"/>
    <n v="-36.294000000000011"/>
    <s v="Nov"/>
    <x v="6"/>
    <n v="0"/>
  </r>
  <r>
    <n v="7141"/>
    <s v="CA-2014-128783"/>
    <x v="3"/>
    <d v="2014-09-08T00:00:00"/>
    <d v="2014-09-08T00:00:00"/>
    <x v="3"/>
    <s v="TG-21640"/>
    <x v="228"/>
    <x v="0"/>
    <s v="United States"/>
    <s v="Saint Charles"/>
    <x v="25"/>
    <n v="63301"/>
    <x v="2"/>
    <s v="TEC-AC-10002473"/>
    <x v="2"/>
    <s v="Accessories"/>
    <x v="713"/>
    <n v="113.52"/>
    <n v="4"/>
    <n v="0"/>
    <n v="46.543199999999999"/>
    <s v="Sep"/>
    <x v="15"/>
    <n v="1"/>
  </r>
  <r>
    <n v="7142"/>
    <s v="CA-2014-128783"/>
    <x v="3"/>
    <d v="2014-09-08T00:00:00"/>
    <d v="2014-09-08T00:00:00"/>
    <x v="3"/>
    <s v="TG-21640"/>
    <x v="228"/>
    <x v="0"/>
    <s v="United States"/>
    <s v="Saint Charles"/>
    <x v="25"/>
    <n v="63301"/>
    <x v="2"/>
    <s v="FUR-FU-10003623"/>
    <x v="0"/>
    <s v="Furnishings"/>
    <x v="1226"/>
    <n v="135.29999999999998"/>
    <n v="5"/>
    <n v="0"/>
    <n v="37.883999999999993"/>
    <s v="Sep"/>
    <x v="15"/>
    <n v="0"/>
  </r>
  <r>
    <n v="7143"/>
    <s v="CA-2011-122217"/>
    <x v="2"/>
    <d v="2011-11-24T00:00:00"/>
    <d v="2011-11-29T00:00:00"/>
    <x v="1"/>
    <s v="HP-14815"/>
    <x v="6"/>
    <x v="2"/>
    <s v="United States"/>
    <s v="Virginia Beach"/>
    <x v="17"/>
    <n v="23464"/>
    <x v="0"/>
    <s v="FUR-FU-10002045"/>
    <x v="0"/>
    <s v="Furnishings"/>
    <x v="1356"/>
    <n v="111.15"/>
    <n v="5"/>
    <n v="0"/>
    <n v="48.906000000000006"/>
    <s v="Nov"/>
    <x v="7"/>
    <n v="1"/>
  </r>
  <r>
    <n v="7144"/>
    <s v="US-2014-141558"/>
    <x v="3"/>
    <d v="2014-03-12T00:00:00"/>
    <d v="2014-03-17T00:00:00"/>
    <x v="1"/>
    <s v="MH-17290"/>
    <x v="762"/>
    <x v="2"/>
    <s v="United States"/>
    <s v="Philadelphia"/>
    <x v="9"/>
    <n v="19140"/>
    <x v="3"/>
    <s v="TEC-PH-10002555"/>
    <x v="2"/>
    <s v="Phones"/>
    <x v="1343"/>
    <n v="776.84999999999991"/>
    <n v="5"/>
    <n v="0.4"/>
    <n v="-181.26499999999999"/>
    <s v="Mar"/>
    <x v="42"/>
    <n v="1"/>
  </r>
  <r>
    <n v="7145"/>
    <s v="US-2014-141558"/>
    <x v="3"/>
    <d v="2014-03-12T00:00:00"/>
    <d v="2014-03-17T00:00:00"/>
    <x v="1"/>
    <s v="MH-17290"/>
    <x v="762"/>
    <x v="2"/>
    <s v="United States"/>
    <s v="Philadelphia"/>
    <x v="9"/>
    <n v="19140"/>
    <x v="3"/>
    <s v="OFF-BI-10002794"/>
    <x v="1"/>
    <s v="Binders"/>
    <x v="102"/>
    <n v="12.294"/>
    <n v="1"/>
    <n v="0.7"/>
    <n v="-8.6057999999999986"/>
    <s v="Mar"/>
    <x v="42"/>
    <n v="0"/>
  </r>
  <r>
    <n v="7146"/>
    <s v="US-2014-141558"/>
    <x v="3"/>
    <d v="2014-03-12T00:00:00"/>
    <d v="2014-03-17T00:00:00"/>
    <x v="1"/>
    <s v="MH-17290"/>
    <x v="762"/>
    <x v="2"/>
    <s v="United States"/>
    <s v="Philadelphia"/>
    <x v="9"/>
    <n v="19140"/>
    <x v="3"/>
    <s v="FUR-TA-10004086"/>
    <x v="0"/>
    <s v="Tables"/>
    <x v="824"/>
    <n v="154.76400000000001"/>
    <n v="3"/>
    <n v="0.4"/>
    <n v="-46.429200000000023"/>
    <s v="Mar"/>
    <x v="42"/>
    <n v="0"/>
  </r>
  <r>
    <n v="7147"/>
    <s v="US-2014-141558"/>
    <x v="3"/>
    <d v="2014-03-12T00:00:00"/>
    <d v="2014-03-17T00:00:00"/>
    <x v="1"/>
    <s v="MH-17290"/>
    <x v="762"/>
    <x v="2"/>
    <s v="United States"/>
    <s v="Philadelphia"/>
    <x v="9"/>
    <n v="19140"/>
    <x v="3"/>
    <s v="OFF-ST-10004946"/>
    <x v="1"/>
    <s v="Storage"/>
    <x v="1770"/>
    <n v="43.28"/>
    <n v="1"/>
    <n v="0.2"/>
    <n v="3.2460000000000022"/>
    <s v="Mar"/>
    <x v="42"/>
    <n v="0"/>
  </r>
  <r>
    <n v="7148"/>
    <s v="CA-2013-139941"/>
    <x v="0"/>
    <d v="2013-06-13T00:00:00"/>
    <d v="2013-06-18T00:00:00"/>
    <x v="1"/>
    <s v="CB-12415"/>
    <x v="558"/>
    <x v="0"/>
    <s v="United States"/>
    <s v="Long Beach"/>
    <x v="15"/>
    <n v="11561"/>
    <x v="3"/>
    <s v="OFF-PA-10000241"/>
    <x v="1"/>
    <s v="Paper"/>
    <x v="1151"/>
    <n v="92.94"/>
    <n v="3"/>
    <n v="0"/>
    <n v="41.822999999999993"/>
    <s v="Jun"/>
    <x v="1"/>
    <n v="1"/>
  </r>
  <r>
    <n v="7149"/>
    <s v="CA-2013-139941"/>
    <x v="0"/>
    <d v="2013-06-13T00:00:00"/>
    <d v="2013-06-18T00:00:00"/>
    <x v="1"/>
    <s v="CB-12415"/>
    <x v="558"/>
    <x v="0"/>
    <s v="United States"/>
    <s v="Long Beach"/>
    <x v="15"/>
    <n v="11561"/>
    <x v="3"/>
    <s v="OFF-AP-10004036"/>
    <x v="1"/>
    <s v="Appliances"/>
    <x v="1273"/>
    <n v="52.56"/>
    <n v="3"/>
    <n v="0"/>
    <n v="18.396000000000001"/>
    <s v="Jun"/>
    <x v="1"/>
    <n v="0"/>
  </r>
  <r>
    <n v="7150"/>
    <s v="CA-2012-166583"/>
    <x v="1"/>
    <d v="2012-06-26T00:00:00"/>
    <d v="2012-06-30T00:00:00"/>
    <x v="1"/>
    <s v="VD-21670"/>
    <x v="104"/>
    <x v="0"/>
    <s v="United States"/>
    <s v="Houston"/>
    <x v="5"/>
    <n v="77070"/>
    <x v="2"/>
    <s v="TEC-PH-10001578"/>
    <x v="2"/>
    <s v="Phones"/>
    <x v="1221"/>
    <n v="971.88000000000011"/>
    <n v="3"/>
    <n v="0.2"/>
    <n v="109.33649999999994"/>
    <s v="Jun"/>
    <x v="40"/>
    <n v="1"/>
  </r>
  <r>
    <n v="7151"/>
    <s v="CA-2014-100412"/>
    <x v="3"/>
    <d v="2014-12-23T00:00:00"/>
    <d v="2014-12-27T00:00:00"/>
    <x v="1"/>
    <s v="SR-20425"/>
    <x v="676"/>
    <x v="2"/>
    <s v="United States"/>
    <s v="Tuscaloosa"/>
    <x v="19"/>
    <n v="35401"/>
    <x v="0"/>
    <s v="FUR-CH-10002647"/>
    <x v="0"/>
    <s v="Chairs"/>
    <x v="470"/>
    <n v="141.96"/>
    <n v="2"/>
    <n v="0"/>
    <n v="35.490000000000009"/>
    <s v="Dec"/>
    <x v="22"/>
    <n v="1"/>
  </r>
  <r>
    <n v="7152"/>
    <s v="CA-2014-142909"/>
    <x v="3"/>
    <d v="2014-12-23T00:00:00"/>
    <d v="2014-12-26T00:00:00"/>
    <x v="0"/>
    <s v="AG-10330"/>
    <x v="743"/>
    <x v="0"/>
    <s v="United States"/>
    <s v="Mesa"/>
    <x v="16"/>
    <n v="85204"/>
    <x v="1"/>
    <s v="FUR-TA-10003008"/>
    <x v="0"/>
    <s v="Tables"/>
    <x v="946"/>
    <n v="182.55"/>
    <n v="2"/>
    <n v="0.5"/>
    <n v="-135.08699999999999"/>
    <s v="Dec"/>
    <x v="22"/>
    <n v="1"/>
  </r>
  <r>
    <n v="7153"/>
    <s v="CA-2011-137911"/>
    <x v="2"/>
    <d v="2011-10-09T00:00:00"/>
    <d v="2011-10-15T00:00:00"/>
    <x v="1"/>
    <s v="BP-11095"/>
    <x v="162"/>
    <x v="1"/>
    <s v="United States"/>
    <s v="Jacksonville"/>
    <x v="3"/>
    <n v="28540"/>
    <x v="0"/>
    <s v="OFF-PA-10004071"/>
    <x v="1"/>
    <s v="Paper"/>
    <x v="412"/>
    <n v="88.768000000000001"/>
    <n v="2"/>
    <n v="0.2"/>
    <n v="31.068799999999996"/>
    <s v="Oct"/>
    <x v="18"/>
    <n v="1"/>
  </r>
  <r>
    <n v="7154"/>
    <s v="CA-2012-106208"/>
    <x v="1"/>
    <d v="2012-12-10T00:00:00"/>
    <d v="2012-12-15T00:00:00"/>
    <x v="1"/>
    <s v="JW-16075"/>
    <x v="493"/>
    <x v="0"/>
    <s v="United States"/>
    <s v="Chicago"/>
    <x v="10"/>
    <n v="60610"/>
    <x v="2"/>
    <s v="OFF-AP-10004980"/>
    <x v="1"/>
    <s v="Appliances"/>
    <x v="967"/>
    <n v="53.087999999999994"/>
    <n v="7"/>
    <n v="0.8"/>
    <n v="-108.8304"/>
    <s v="Dec"/>
    <x v="14"/>
    <n v="1"/>
  </r>
  <r>
    <n v="7155"/>
    <s v="US-2012-136749"/>
    <x v="1"/>
    <d v="2012-12-25T00:00:00"/>
    <d v="2012-12-27T00:00:00"/>
    <x v="0"/>
    <s v="LH-16900"/>
    <x v="23"/>
    <x v="0"/>
    <s v="United States"/>
    <s v="Columbus"/>
    <x v="32"/>
    <n v="31907"/>
    <x v="0"/>
    <s v="FUR-FU-10000747"/>
    <x v="0"/>
    <s v="Furnishings"/>
    <x v="1742"/>
    <n v="275.88"/>
    <n v="6"/>
    <n v="0"/>
    <n v="46.899599999999964"/>
    <s v="Dec"/>
    <x v="14"/>
    <n v="1"/>
  </r>
  <r>
    <n v="7156"/>
    <s v="US-2012-136749"/>
    <x v="1"/>
    <d v="2012-12-25T00:00:00"/>
    <d v="2012-12-27T00:00:00"/>
    <x v="0"/>
    <s v="LH-16900"/>
    <x v="23"/>
    <x v="0"/>
    <s v="United States"/>
    <s v="Columbus"/>
    <x v="32"/>
    <n v="31907"/>
    <x v="0"/>
    <s v="OFF-BI-10004492"/>
    <x v="1"/>
    <s v="Binders"/>
    <x v="347"/>
    <n v="157.89999999999998"/>
    <n v="5"/>
    <n v="0"/>
    <n v="74.212999999999994"/>
    <s v="Dec"/>
    <x v="14"/>
    <n v="0"/>
  </r>
  <r>
    <n v="7157"/>
    <s v="CA-2014-126718"/>
    <x v="3"/>
    <d v="2014-04-30T00:00:00"/>
    <d v="2014-05-05T00:00:00"/>
    <x v="1"/>
    <s v="KT-16480"/>
    <x v="409"/>
    <x v="0"/>
    <s v="United States"/>
    <s v="Orange"/>
    <x v="30"/>
    <n v="7050"/>
    <x v="3"/>
    <s v="OFF-LA-10004055"/>
    <x v="1"/>
    <s v="Labels"/>
    <x v="737"/>
    <n v="4.91"/>
    <n v="1"/>
    <n v="0"/>
    <n v="2.4058999999999999"/>
    <s v="Apr"/>
    <x v="4"/>
    <n v="1"/>
  </r>
  <r>
    <n v="7158"/>
    <s v="CA-2013-131380"/>
    <x v="0"/>
    <d v="2013-03-29T00:00:00"/>
    <d v="2013-04-01T00:00:00"/>
    <x v="0"/>
    <s v="CC-12220"/>
    <x v="417"/>
    <x v="0"/>
    <s v="United States"/>
    <s v="Los Angeles"/>
    <x v="1"/>
    <n v="90032"/>
    <x v="1"/>
    <s v="OFF-ST-10002485"/>
    <x v="1"/>
    <s v="Storage"/>
    <x v="209"/>
    <n v="87.92"/>
    <n v="4"/>
    <n v="0"/>
    <n v="0.87919999999999732"/>
    <s v="Mar"/>
    <x v="17"/>
    <n v="1"/>
  </r>
  <r>
    <n v="7159"/>
    <s v="CA-2013-131380"/>
    <x v="0"/>
    <d v="2013-03-29T00:00:00"/>
    <d v="2013-04-01T00:00:00"/>
    <x v="0"/>
    <s v="CC-12220"/>
    <x v="417"/>
    <x v="0"/>
    <s v="United States"/>
    <s v="Los Angeles"/>
    <x v="1"/>
    <n v="90032"/>
    <x v="1"/>
    <s v="OFF-PA-10001243"/>
    <x v="1"/>
    <s v="Paper"/>
    <x v="1794"/>
    <n v="5.98"/>
    <n v="1"/>
    <n v="0"/>
    <n v="2.9302000000000001"/>
    <s v="Mar"/>
    <x v="17"/>
    <n v="0"/>
  </r>
  <r>
    <n v="7160"/>
    <s v="CA-2012-145835"/>
    <x v="1"/>
    <d v="2012-05-13T00:00:00"/>
    <d v="2012-05-18T00:00:00"/>
    <x v="0"/>
    <s v="BF-11170"/>
    <x v="408"/>
    <x v="2"/>
    <s v="United States"/>
    <s v="Chicago"/>
    <x v="10"/>
    <n v="60623"/>
    <x v="2"/>
    <s v="TEC-PH-10004447"/>
    <x v="2"/>
    <s v="Phones"/>
    <x v="857"/>
    <n v="222.38400000000001"/>
    <n v="2"/>
    <n v="0.2"/>
    <n v="16.678799999999995"/>
    <s v="May"/>
    <x v="33"/>
    <n v="1"/>
  </r>
  <r>
    <n v="7161"/>
    <s v="CA-2012-145835"/>
    <x v="1"/>
    <d v="2012-05-13T00:00:00"/>
    <d v="2012-05-18T00:00:00"/>
    <x v="0"/>
    <s v="BF-11170"/>
    <x v="408"/>
    <x v="2"/>
    <s v="United States"/>
    <s v="Chicago"/>
    <x v="10"/>
    <n v="60623"/>
    <x v="2"/>
    <s v="OFF-FA-10002280"/>
    <x v="1"/>
    <s v="Fasteners"/>
    <x v="653"/>
    <n v="16"/>
    <n v="4"/>
    <n v="0.2"/>
    <n v="5.6"/>
    <s v="May"/>
    <x v="33"/>
    <n v="0"/>
  </r>
  <r>
    <n v="7162"/>
    <s v="CA-2011-138709"/>
    <x v="2"/>
    <d v="2011-07-04T00:00:00"/>
    <d v="2011-07-09T00:00:00"/>
    <x v="1"/>
    <s v="MS-17770"/>
    <x v="474"/>
    <x v="0"/>
    <s v="United States"/>
    <s v="Richmond"/>
    <x v="17"/>
    <n v="23223"/>
    <x v="0"/>
    <s v="OFF-PA-10004734"/>
    <x v="1"/>
    <s v="Paper"/>
    <x v="335"/>
    <n v="21.84"/>
    <n v="3"/>
    <n v="0"/>
    <n v="10.92"/>
    <s v="Jul"/>
    <x v="39"/>
    <n v="1"/>
  </r>
  <r>
    <n v="7163"/>
    <s v="CA-2011-138709"/>
    <x v="2"/>
    <d v="2011-07-04T00:00:00"/>
    <d v="2011-07-09T00:00:00"/>
    <x v="1"/>
    <s v="MS-17770"/>
    <x v="474"/>
    <x v="0"/>
    <s v="United States"/>
    <s v="Richmond"/>
    <x v="17"/>
    <n v="23223"/>
    <x v="0"/>
    <s v="OFF-BI-10000145"/>
    <x v="1"/>
    <s v="Binders"/>
    <x v="735"/>
    <n v="15.600000000000001"/>
    <n v="5"/>
    <n v="0"/>
    <n v="7.6440000000000001"/>
    <s v="Jul"/>
    <x v="39"/>
    <n v="0"/>
  </r>
  <r>
    <n v="7164"/>
    <s v="CA-2011-122070"/>
    <x v="2"/>
    <d v="2011-04-22T00:00:00"/>
    <d v="2011-04-24T00:00:00"/>
    <x v="0"/>
    <s v="AH-10030"/>
    <x v="692"/>
    <x v="1"/>
    <s v="United States"/>
    <s v="Troy"/>
    <x v="15"/>
    <n v="12180"/>
    <x v="3"/>
    <s v="OFF-EN-10004773"/>
    <x v="1"/>
    <s v="Envelopes"/>
    <x v="33"/>
    <n v="247.84"/>
    <n v="8"/>
    <n v="0"/>
    <n v="121.44159999999999"/>
    <s v="Apr"/>
    <x v="41"/>
    <n v="1"/>
  </r>
  <r>
    <n v="7165"/>
    <s v="CA-2011-122070"/>
    <x v="2"/>
    <d v="2011-04-22T00:00:00"/>
    <d v="2011-04-24T00:00:00"/>
    <x v="0"/>
    <s v="AH-10030"/>
    <x v="692"/>
    <x v="1"/>
    <s v="United States"/>
    <s v="Troy"/>
    <x v="15"/>
    <n v="12180"/>
    <x v="3"/>
    <s v="OFF-BI-10004970"/>
    <x v="1"/>
    <s v="Binders"/>
    <x v="908"/>
    <n v="9.9120000000000008"/>
    <n v="3"/>
    <n v="0.2"/>
    <n v="3.3452999999999995"/>
    <s v="Apr"/>
    <x v="41"/>
    <n v="0"/>
  </r>
  <r>
    <n v="7166"/>
    <s v="CA-2013-158610"/>
    <x v="0"/>
    <d v="2013-09-20T00:00:00"/>
    <d v="2013-09-23T00:00:00"/>
    <x v="2"/>
    <s v="CK-12595"/>
    <x v="242"/>
    <x v="0"/>
    <s v="United States"/>
    <s v="Providence"/>
    <x v="34"/>
    <n v="2908"/>
    <x v="3"/>
    <s v="OFF-ST-10000604"/>
    <x v="1"/>
    <s v="Storage"/>
    <x v="54"/>
    <n v="69.52"/>
    <n v="2"/>
    <n v="0"/>
    <n v="17.379999999999995"/>
    <s v="Sep"/>
    <x v="21"/>
    <n v="1"/>
  </r>
  <r>
    <n v="7167"/>
    <s v="CA-2011-117464"/>
    <x v="2"/>
    <d v="2011-07-22T00:00:00"/>
    <d v="2011-07-24T00:00:00"/>
    <x v="0"/>
    <s v="NP-18325"/>
    <x v="268"/>
    <x v="0"/>
    <s v="United States"/>
    <s v="San Francisco"/>
    <x v="1"/>
    <n v="94122"/>
    <x v="1"/>
    <s v="OFF-AR-10003190"/>
    <x v="1"/>
    <s v="Art"/>
    <x v="643"/>
    <n v="11.52"/>
    <n v="4"/>
    <n v="0"/>
    <n v="3.2256"/>
    <s v="Jul"/>
    <x v="39"/>
    <n v="1"/>
  </r>
  <r>
    <n v="7168"/>
    <s v="CA-2011-117464"/>
    <x v="2"/>
    <d v="2011-07-22T00:00:00"/>
    <d v="2011-07-24T00:00:00"/>
    <x v="0"/>
    <s v="NP-18325"/>
    <x v="268"/>
    <x v="0"/>
    <s v="United States"/>
    <s v="San Francisco"/>
    <x v="1"/>
    <n v="94122"/>
    <x v="1"/>
    <s v="FUR-CH-10000155"/>
    <x v="0"/>
    <s v="Chairs"/>
    <x v="1157"/>
    <n v="717.72"/>
    <n v="3"/>
    <n v="0.2"/>
    <n v="71.77200000000002"/>
    <s v="Jul"/>
    <x v="39"/>
    <n v="0"/>
  </r>
  <r>
    <n v="7169"/>
    <s v="CA-2011-117464"/>
    <x v="2"/>
    <d v="2011-07-22T00:00:00"/>
    <d v="2011-07-24T00:00:00"/>
    <x v="0"/>
    <s v="NP-18325"/>
    <x v="268"/>
    <x v="0"/>
    <s v="United States"/>
    <s v="San Francisco"/>
    <x v="1"/>
    <n v="94122"/>
    <x v="1"/>
    <s v="OFF-ST-10003058"/>
    <x v="1"/>
    <s v="Storage"/>
    <x v="388"/>
    <n v="236.5"/>
    <n v="10"/>
    <n v="0"/>
    <n v="68.584999999999994"/>
    <s v="Jul"/>
    <x v="39"/>
    <n v="0"/>
  </r>
  <r>
    <n v="7170"/>
    <s v="CA-2011-117464"/>
    <x v="2"/>
    <d v="2011-07-22T00:00:00"/>
    <d v="2011-07-24T00:00:00"/>
    <x v="0"/>
    <s v="NP-18325"/>
    <x v="268"/>
    <x v="0"/>
    <s v="United States"/>
    <s v="San Francisco"/>
    <x v="1"/>
    <n v="94122"/>
    <x v="1"/>
    <s v="FUR-TA-10004767"/>
    <x v="0"/>
    <s v="Tables"/>
    <x v="1147"/>
    <n v="170.35200000000003"/>
    <n v="3"/>
    <n v="0.2"/>
    <n v="19.164599999999979"/>
    <s v="Jul"/>
    <x v="39"/>
    <n v="0"/>
  </r>
  <r>
    <n v="7171"/>
    <s v="US-2014-168613"/>
    <x v="3"/>
    <d v="2014-10-09T00:00:00"/>
    <d v="2014-10-15T00:00:00"/>
    <x v="1"/>
    <s v="GM-14440"/>
    <x v="306"/>
    <x v="0"/>
    <s v="United States"/>
    <s v="New York City"/>
    <x v="15"/>
    <n v="10009"/>
    <x v="3"/>
    <s v="FUR-CH-10002372"/>
    <x v="0"/>
    <s v="Chairs"/>
    <x v="390"/>
    <n v="145.76400000000001"/>
    <n v="2"/>
    <n v="0.1"/>
    <n v="3.2392000000000074"/>
    <s v="Oct"/>
    <x v="13"/>
    <n v="1"/>
  </r>
  <r>
    <n v="7172"/>
    <s v="CA-2014-125381"/>
    <x v="3"/>
    <d v="2014-04-26T00:00:00"/>
    <d v="2014-04-28T00:00:00"/>
    <x v="0"/>
    <s v="SG-20605"/>
    <x v="611"/>
    <x v="0"/>
    <s v="United States"/>
    <s v="San Francisco"/>
    <x v="1"/>
    <n v="94109"/>
    <x v="1"/>
    <s v="TEC-AC-10000158"/>
    <x v="2"/>
    <s v="Accessories"/>
    <x v="353"/>
    <n v="107.97"/>
    <n v="3"/>
    <n v="0"/>
    <n v="22.6737"/>
    <s v="Apr"/>
    <x v="4"/>
    <n v="1"/>
  </r>
  <r>
    <n v="7173"/>
    <s v="US-2014-141677"/>
    <x v="3"/>
    <d v="2014-03-27T00:00:00"/>
    <d v="2014-03-31T00:00:00"/>
    <x v="1"/>
    <s v="HK-14890"/>
    <x v="96"/>
    <x v="1"/>
    <s v="United States"/>
    <s v="Houston"/>
    <x v="5"/>
    <n v="77070"/>
    <x v="2"/>
    <s v="TEC-AC-10000158"/>
    <x v="2"/>
    <s v="Accessories"/>
    <x v="353"/>
    <n v="143.96"/>
    <n v="5"/>
    <n v="0.2"/>
    <n v="1.7995000000000019"/>
    <s v="Mar"/>
    <x v="42"/>
    <n v="1"/>
  </r>
  <r>
    <n v="7174"/>
    <s v="US-2014-141677"/>
    <x v="3"/>
    <d v="2014-03-27T00:00:00"/>
    <d v="2014-03-31T00:00:00"/>
    <x v="1"/>
    <s v="HK-14890"/>
    <x v="96"/>
    <x v="1"/>
    <s v="United States"/>
    <s v="Houston"/>
    <x v="5"/>
    <n v="77070"/>
    <x v="2"/>
    <s v="TEC-CO-10002313"/>
    <x v="2"/>
    <s v="Copiers"/>
    <x v="345"/>
    <n v="2399.96"/>
    <n v="5"/>
    <n v="0.2"/>
    <n v="569.99050000000011"/>
    <s v="Mar"/>
    <x v="42"/>
    <n v="0"/>
  </r>
  <r>
    <n v="7175"/>
    <s v="US-2014-141677"/>
    <x v="3"/>
    <d v="2014-03-27T00:00:00"/>
    <d v="2014-03-31T00:00:00"/>
    <x v="1"/>
    <s v="HK-14890"/>
    <x v="96"/>
    <x v="1"/>
    <s v="United States"/>
    <s v="Houston"/>
    <x v="5"/>
    <n v="77070"/>
    <x v="2"/>
    <s v="OFF-PA-10002581"/>
    <x v="1"/>
    <s v="Paper"/>
    <x v="1300"/>
    <n v="74.352000000000004"/>
    <n v="3"/>
    <n v="0.2"/>
    <n v="23.234999999999992"/>
    <s v="Mar"/>
    <x v="42"/>
    <n v="0"/>
  </r>
  <r>
    <n v="7176"/>
    <s v="US-2014-141677"/>
    <x v="3"/>
    <d v="2014-03-27T00:00:00"/>
    <d v="2014-03-31T00:00:00"/>
    <x v="1"/>
    <s v="HK-14890"/>
    <x v="96"/>
    <x v="1"/>
    <s v="United States"/>
    <s v="Houston"/>
    <x v="5"/>
    <n v="77070"/>
    <x v="2"/>
    <s v="OFF-AP-10001205"/>
    <x v="1"/>
    <s v="Appliances"/>
    <x v="1285"/>
    <n v="87.167999999999978"/>
    <n v="8"/>
    <n v="0.8"/>
    <n v="-226.63679999999999"/>
    <s v="Mar"/>
    <x v="42"/>
    <n v="0"/>
  </r>
  <r>
    <n v="7177"/>
    <s v="US-2014-141677"/>
    <x v="3"/>
    <d v="2014-03-27T00:00:00"/>
    <d v="2014-03-31T00:00:00"/>
    <x v="1"/>
    <s v="HK-14890"/>
    <x v="96"/>
    <x v="1"/>
    <s v="United States"/>
    <s v="Houston"/>
    <x v="5"/>
    <n v="77070"/>
    <x v="2"/>
    <s v="OFF-ST-10000344"/>
    <x v="1"/>
    <s v="Storage"/>
    <x v="1013"/>
    <n v="32.231999999999999"/>
    <n v="3"/>
    <n v="0.2"/>
    <n v="2.4173999999999989"/>
    <s v="Mar"/>
    <x v="42"/>
    <n v="0"/>
  </r>
  <r>
    <n v="7178"/>
    <s v="CA-2014-133067"/>
    <x v="3"/>
    <d v="2014-05-05T00:00:00"/>
    <d v="2014-05-11T00:00:00"/>
    <x v="1"/>
    <s v="MY-18295"/>
    <x v="501"/>
    <x v="1"/>
    <s v="United States"/>
    <s v="Philadelphia"/>
    <x v="9"/>
    <n v="19140"/>
    <x v="3"/>
    <s v="OFF-BI-10002897"/>
    <x v="1"/>
    <s v="Binders"/>
    <x v="1793"/>
    <n v="2.2020000000000004"/>
    <n v="2"/>
    <n v="0.7"/>
    <n v="-1.5413999999999999"/>
    <s v="May"/>
    <x v="24"/>
    <n v="1"/>
  </r>
  <r>
    <n v="7179"/>
    <s v="CA-2014-133067"/>
    <x v="3"/>
    <d v="2014-05-05T00:00:00"/>
    <d v="2014-05-11T00:00:00"/>
    <x v="1"/>
    <s v="MY-18295"/>
    <x v="501"/>
    <x v="1"/>
    <s v="United States"/>
    <s v="Philadelphia"/>
    <x v="9"/>
    <n v="19140"/>
    <x v="3"/>
    <s v="OFF-BI-10003694"/>
    <x v="1"/>
    <s v="Binders"/>
    <x v="850"/>
    <n v="9.3960000000000008"/>
    <n v="3"/>
    <n v="0.7"/>
    <n v="-7.5167999999999964"/>
    <s v="May"/>
    <x v="24"/>
    <n v="0"/>
  </r>
  <r>
    <n v="7180"/>
    <s v="US-2013-144351"/>
    <x v="0"/>
    <d v="2013-11-15T00:00:00"/>
    <d v="2013-11-19T00:00:00"/>
    <x v="1"/>
    <s v="RC-19960"/>
    <x v="53"/>
    <x v="0"/>
    <s v="United States"/>
    <s v="Baltimore"/>
    <x v="39"/>
    <n v="21215"/>
    <x v="3"/>
    <s v="TEC-PH-10001644"/>
    <x v="2"/>
    <s v="Phones"/>
    <x v="1485"/>
    <n v="89.97"/>
    <n v="3"/>
    <n v="0"/>
    <n v="25.191600000000005"/>
    <s v="Nov"/>
    <x v="0"/>
    <n v="1"/>
  </r>
  <r>
    <n v="7181"/>
    <s v="CA-2011-106054"/>
    <x v="2"/>
    <d v="2011-01-07T00:00:00"/>
    <d v="2011-01-08T00:00:00"/>
    <x v="2"/>
    <s v="JO-15145"/>
    <x v="705"/>
    <x v="1"/>
    <s v="United States"/>
    <s v="Athens"/>
    <x v="32"/>
    <n v="30605"/>
    <x v="0"/>
    <s v="OFF-AR-10002399"/>
    <x v="1"/>
    <s v="Art"/>
    <x v="316"/>
    <n v="12.78"/>
    <n v="3"/>
    <n v="0"/>
    <n v="5.2397999999999998"/>
    <s v="Jan"/>
    <x v="46"/>
    <n v="1"/>
  </r>
  <r>
    <n v="7182"/>
    <s v="CA-2013-138667"/>
    <x v="0"/>
    <d v="2013-12-28T00:00:00"/>
    <d v="2013-12-31T00:00:00"/>
    <x v="0"/>
    <s v="MW-18220"/>
    <x v="596"/>
    <x v="0"/>
    <s v="United States"/>
    <s v="Lancaster"/>
    <x v="24"/>
    <n v="43130"/>
    <x v="3"/>
    <s v="TEC-AC-10003063"/>
    <x v="2"/>
    <s v="Accessories"/>
    <x v="1052"/>
    <n v="40"/>
    <n v="2"/>
    <n v="0.2"/>
    <n v="0.5"/>
    <s v="Dec"/>
    <x v="5"/>
    <n v="1"/>
  </r>
  <r>
    <n v="7183"/>
    <s v="CA-2014-150609"/>
    <x v="3"/>
    <d v="2014-05-01T00:00:00"/>
    <d v="2014-05-05T00:00:00"/>
    <x v="1"/>
    <s v="NZ-18565"/>
    <x v="125"/>
    <x v="2"/>
    <s v="United States"/>
    <s v="Los Angeles"/>
    <x v="1"/>
    <n v="90032"/>
    <x v="1"/>
    <s v="OFF-BI-10002071"/>
    <x v="1"/>
    <s v="Binders"/>
    <x v="692"/>
    <n v="23.24"/>
    <n v="5"/>
    <n v="0.2"/>
    <n v="7.5529999999999982"/>
    <s v="May"/>
    <x v="24"/>
    <n v="1"/>
  </r>
  <r>
    <n v="7184"/>
    <s v="CA-2014-128853"/>
    <x v="3"/>
    <d v="2014-04-22T00:00:00"/>
    <d v="2014-04-24T00:00:00"/>
    <x v="2"/>
    <s v="JM-15250"/>
    <x v="49"/>
    <x v="0"/>
    <s v="United States"/>
    <s v="Baltimore"/>
    <x v="39"/>
    <n v="21215"/>
    <x v="3"/>
    <s v="FUR-CH-10004218"/>
    <x v="0"/>
    <s v="Chairs"/>
    <x v="38"/>
    <n v="908.82"/>
    <n v="9"/>
    <n v="0"/>
    <n v="227.20500000000004"/>
    <s v="Apr"/>
    <x v="4"/>
    <n v="1"/>
  </r>
  <r>
    <n v="7185"/>
    <s v="CA-2014-133102"/>
    <x v="3"/>
    <d v="2014-08-18T00:00:00"/>
    <d v="2014-08-25T00:00:00"/>
    <x v="1"/>
    <s v="ED-13885"/>
    <x v="525"/>
    <x v="2"/>
    <s v="United States"/>
    <s v="Houston"/>
    <x v="5"/>
    <n v="77095"/>
    <x v="2"/>
    <s v="OFF-SU-10000432"/>
    <x v="1"/>
    <s v="Supplies"/>
    <x v="1549"/>
    <n v="5.5520000000000005"/>
    <n v="2"/>
    <n v="0.2"/>
    <n v="-1.0410000000000006"/>
    <s v="Aug"/>
    <x v="43"/>
    <n v="1"/>
  </r>
  <r>
    <n v="7186"/>
    <s v="CA-2014-133102"/>
    <x v="3"/>
    <d v="2014-08-18T00:00:00"/>
    <d v="2014-08-25T00:00:00"/>
    <x v="1"/>
    <s v="ED-13885"/>
    <x v="525"/>
    <x v="2"/>
    <s v="United States"/>
    <s v="Houston"/>
    <x v="5"/>
    <n v="77095"/>
    <x v="2"/>
    <s v="OFF-AR-10003183"/>
    <x v="1"/>
    <s v="Art"/>
    <x v="1390"/>
    <n v="8.016"/>
    <n v="3"/>
    <n v="0.2"/>
    <n v="1.0019999999999993"/>
    <s v="Aug"/>
    <x v="43"/>
    <n v="0"/>
  </r>
  <r>
    <n v="7187"/>
    <s v="CA-2014-133102"/>
    <x v="3"/>
    <d v="2014-08-18T00:00:00"/>
    <d v="2014-08-25T00:00:00"/>
    <x v="1"/>
    <s v="ED-13885"/>
    <x v="525"/>
    <x v="2"/>
    <s v="United States"/>
    <s v="Houston"/>
    <x v="5"/>
    <n v="77095"/>
    <x v="2"/>
    <s v="FUR-CH-10002017"/>
    <x v="0"/>
    <s v="Chairs"/>
    <x v="1368"/>
    <n v="74.591999999999999"/>
    <n v="4"/>
    <n v="0.3"/>
    <n v="-2.1312000000000033"/>
    <s v="Aug"/>
    <x v="43"/>
    <n v="0"/>
  </r>
  <r>
    <n v="7188"/>
    <s v="CA-2014-133102"/>
    <x v="3"/>
    <d v="2014-08-18T00:00:00"/>
    <d v="2014-08-25T00:00:00"/>
    <x v="1"/>
    <s v="ED-13885"/>
    <x v="525"/>
    <x v="2"/>
    <s v="United States"/>
    <s v="Houston"/>
    <x v="5"/>
    <n v="77095"/>
    <x v="2"/>
    <s v="FUR-FU-10003247"/>
    <x v="0"/>
    <s v="Furnishings"/>
    <x v="1456"/>
    <n v="16.784000000000002"/>
    <n v="2"/>
    <n v="0.6"/>
    <n v="-22.238800000000001"/>
    <s v="Aug"/>
    <x v="43"/>
    <n v="0"/>
  </r>
  <r>
    <n v="7189"/>
    <s v="CA-2014-133102"/>
    <x v="3"/>
    <d v="2014-08-18T00:00:00"/>
    <d v="2014-08-25T00:00:00"/>
    <x v="1"/>
    <s v="ED-13885"/>
    <x v="525"/>
    <x v="2"/>
    <s v="United States"/>
    <s v="Houston"/>
    <x v="5"/>
    <n v="77095"/>
    <x v="2"/>
    <s v="OFF-AP-10001563"/>
    <x v="1"/>
    <s v="Appliances"/>
    <x v="530"/>
    <n v="38.86399999999999"/>
    <n v="4"/>
    <n v="0.8"/>
    <n v="-99.103200000000044"/>
    <s v="Aug"/>
    <x v="43"/>
    <n v="0"/>
  </r>
  <r>
    <n v="7190"/>
    <s v="CA-2013-164399"/>
    <x v="0"/>
    <d v="2013-11-13T00:00:00"/>
    <d v="2013-11-16T00:00:00"/>
    <x v="2"/>
    <s v="DW-13480"/>
    <x v="108"/>
    <x v="2"/>
    <s v="United States"/>
    <s v="San Diego"/>
    <x v="1"/>
    <n v="92024"/>
    <x v="1"/>
    <s v="TEC-PH-10004908"/>
    <x v="2"/>
    <s v="Phones"/>
    <x v="1474"/>
    <n v="203.976"/>
    <n v="3"/>
    <n v="0.2"/>
    <n v="25.496999999999986"/>
    <s v="Nov"/>
    <x v="0"/>
    <n v="1"/>
  </r>
  <r>
    <n v="7191"/>
    <s v="CA-2013-164399"/>
    <x v="0"/>
    <d v="2013-11-13T00:00:00"/>
    <d v="2013-11-16T00:00:00"/>
    <x v="2"/>
    <s v="DW-13480"/>
    <x v="108"/>
    <x v="2"/>
    <s v="United States"/>
    <s v="San Diego"/>
    <x v="1"/>
    <n v="92024"/>
    <x v="1"/>
    <s v="FUR-TA-10003392"/>
    <x v="0"/>
    <s v="Tables"/>
    <x v="1639"/>
    <n v="674.35200000000009"/>
    <n v="3"/>
    <n v="0.2"/>
    <n v="-8.4294000000000153"/>
    <s v="Nov"/>
    <x v="0"/>
    <n v="0"/>
  </r>
  <r>
    <n v="7192"/>
    <s v="CA-2013-116918"/>
    <x v="0"/>
    <d v="2013-10-02T00:00:00"/>
    <d v="2013-10-07T00:00:00"/>
    <x v="0"/>
    <s v="JK-15205"/>
    <x v="523"/>
    <x v="0"/>
    <s v="United States"/>
    <s v="Hialeah"/>
    <x v="2"/>
    <n v="33012"/>
    <x v="0"/>
    <s v="OFF-BI-10004140"/>
    <x v="1"/>
    <s v="Binders"/>
    <x v="304"/>
    <n v="5.3880000000000008"/>
    <n v="4"/>
    <n v="0.7"/>
    <n v="-4.49"/>
    <s v="Oct"/>
    <x v="32"/>
    <n v="1"/>
  </r>
  <r>
    <n v="7193"/>
    <s v="CA-2013-116918"/>
    <x v="0"/>
    <d v="2013-10-02T00:00:00"/>
    <d v="2013-10-07T00:00:00"/>
    <x v="0"/>
    <s v="JK-15205"/>
    <x v="523"/>
    <x v="0"/>
    <s v="United States"/>
    <s v="Hialeah"/>
    <x v="2"/>
    <n v="33012"/>
    <x v="0"/>
    <s v="OFF-AR-10003631"/>
    <x v="1"/>
    <s v="Art"/>
    <x v="33"/>
    <n v="30.975999999999999"/>
    <n v="8"/>
    <n v="0.2"/>
    <n v="5.0335999999999999"/>
    <s v="Oct"/>
    <x v="32"/>
    <n v="0"/>
  </r>
  <r>
    <n v="7194"/>
    <s v="CA-2013-110492"/>
    <x v="0"/>
    <d v="2013-02-12T00:00:00"/>
    <d v="2013-02-14T00:00:00"/>
    <x v="2"/>
    <s v="JS-15880"/>
    <x v="365"/>
    <x v="0"/>
    <s v="United States"/>
    <s v="Atlanta"/>
    <x v="32"/>
    <n v="30318"/>
    <x v="0"/>
    <s v="OFF-ST-10003716"/>
    <x v="1"/>
    <s v="Storage"/>
    <x v="889"/>
    <n v="1350.1200000000001"/>
    <n v="6"/>
    <n v="0"/>
    <n v="175.51560000000001"/>
    <s v="Feb"/>
    <x v="47"/>
    <n v="1"/>
  </r>
  <r>
    <n v="7195"/>
    <s v="CA-2013-110492"/>
    <x v="0"/>
    <d v="2013-02-12T00:00:00"/>
    <d v="2013-02-14T00:00:00"/>
    <x v="2"/>
    <s v="JS-15880"/>
    <x v="365"/>
    <x v="0"/>
    <s v="United States"/>
    <s v="Atlanta"/>
    <x v="32"/>
    <n v="30318"/>
    <x v="0"/>
    <s v="OFF-BI-10003274"/>
    <x v="1"/>
    <s v="Binders"/>
    <x v="122"/>
    <n v="15.92"/>
    <n v="4"/>
    <n v="0"/>
    <n v="7.4824000000000002"/>
    <s v="Feb"/>
    <x v="47"/>
    <n v="0"/>
  </r>
  <r>
    <n v="7196"/>
    <s v="CA-2013-147683"/>
    <x v="0"/>
    <d v="2013-11-14T00:00:00"/>
    <d v="2013-11-18T00:00:00"/>
    <x v="1"/>
    <s v="PO-19180"/>
    <x v="178"/>
    <x v="2"/>
    <s v="United States"/>
    <s v="Seattle"/>
    <x v="4"/>
    <n v="98103"/>
    <x v="1"/>
    <s v="FUR-FU-10004848"/>
    <x v="0"/>
    <s v="Furnishings"/>
    <x v="1301"/>
    <n v="19.54"/>
    <n v="2"/>
    <n v="0"/>
    <n v="7.2297999999999991"/>
    <s v="Nov"/>
    <x v="0"/>
    <n v="1"/>
  </r>
  <r>
    <n v="7197"/>
    <s v="CA-2011-116785"/>
    <x v="2"/>
    <d v="2011-04-26T00:00:00"/>
    <d v="2011-04-30T00:00:00"/>
    <x v="1"/>
    <s v="MH-17290"/>
    <x v="762"/>
    <x v="2"/>
    <s v="United States"/>
    <s v="Los Angeles"/>
    <x v="1"/>
    <n v="90036"/>
    <x v="1"/>
    <s v="OFF-AR-10003504"/>
    <x v="1"/>
    <s v="Art"/>
    <x v="1026"/>
    <n v="21.400000000000002"/>
    <n v="5"/>
    <n v="0"/>
    <n v="6.2059999999999977"/>
    <s v="Apr"/>
    <x v="41"/>
    <n v="1"/>
  </r>
  <r>
    <n v="7198"/>
    <s v="CA-2011-116785"/>
    <x v="2"/>
    <d v="2011-04-26T00:00:00"/>
    <d v="2011-04-30T00:00:00"/>
    <x v="1"/>
    <s v="MH-17290"/>
    <x v="762"/>
    <x v="2"/>
    <s v="United States"/>
    <s v="Los Angeles"/>
    <x v="1"/>
    <n v="90036"/>
    <x v="1"/>
    <s v="OFF-LA-10000305"/>
    <x v="1"/>
    <s v="Labels"/>
    <x v="1707"/>
    <n v="12.6"/>
    <n v="2"/>
    <n v="0"/>
    <n v="5.7959999999999994"/>
    <s v="Apr"/>
    <x v="41"/>
    <n v="0"/>
  </r>
  <r>
    <n v="7199"/>
    <s v="US-2012-156797"/>
    <x v="1"/>
    <d v="2012-08-11T00:00:00"/>
    <d v="2012-08-15T00:00:00"/>
    <x v="1"/>
    <s v="PO-19180"/>
    <x v="178"/>
    <x v="2"/>
    <s v="United States"/>
    <s v="New York City"/>
    <x v="15"/>
    <n v="10035"/>
    <x v="3"/>
    <s v="OFF-AR-10001427"/>
    <x v="1"/>
    <s v="Art"/>
    <x v="248"/>
    <n v="11.96"/>
    <n v="2"/>
    <n v="0"/>
    <n v="3.1096000000000004"/>
    <s v="Aug"/>
    <x v="37"/>
    <n v="1"/>
  </r>
  <r>
    <n v="7200"/>
    <s v="US-2012-156797"/>
    <x v="1"/>
    <d v="2012-08-11T00:00:00"/>
    <d v="2012-08-15T00:00:00"/>
    <x v="1"/>
    <s v="PO-19180"/>
    <x v="178"/>
    <x v="2"/>
    <s v="United States"/>
    <s v="New York City"/>
    <x v="15"/>
    <n v="10035"/>
    <x v="3"/>
    <s v="TEC-PH-10004614"/>
    <x v="2"/>
    <s v="Phones"/>
    <x v="299"/>
    <n v="138"/>
    <n v="2"/>
    <n v="0"/>
    <n v="34.5"/>
    <s v="Aug"/>
    <x v="37"/>
    <n v="0"/>
  </r>
  <r>
    <n v="7201"/>
    <s v="CA-2013-104276"/>
    <x v="0"/>
    <d v="2013-11-28T00:00:00"/>
    <d v="2013-12-04T00:00:00"/>
    <x v="1"/>
    <s v="HF-14995"/>
    <x v="520"/>
    <x v="0"/>
    <s v="United States"/>
    <s v="Fort Lauderdale"/>
    <x v="2"/>
    <n v="33311"/>
    <x v="0"/>
    <s v="TEC-PH-10001944"/>
    <x v="2"/>
    <s v="Phones"/>
    <x v="1262"/>
    <n v="116.75999999999999"/>
    <n v="1"/>
    <n v="0.2"/>
    <n v="14.594999999999985"/>
    <s v="Nov"/>
    <x v="0"/>
    <n v="1"/>
  </r>
  <r>
    <n v="7202"/>
    <s v="CA-2013-104276"/>
    <x v="0"/>
    <d v="2013-11-28T00:00:00"/>
    <d v="2013-12-04T00:00:00"/>
    <x v="1"/>
    <s v="HF-14995"/>
    <x v="520"/>
    <x v="0"/>
    <s v="United States"/>
    <s v="Fort Lauderdale"/>
    <x v="2"/>
    <n v="33311"/>
    <x v="0"/>
    <s v="FUR-TA-10001039"/>
    <x v="0"/>
    <s v="Tables"/>
    <x v="824"/>
    <n v="331.02300000000008"/>
    <n v="7"/>
    <n v="0.45"/>
    <n v="-114.35339999999997"/>
    <s v="Nov"/>
    <x v="0"/>
    <n v="0"/>
  </r>
  <r>
    <n v="7203"/>
    <s v="CA-2013-120369"/>
    <x v="0"/>
    <d v="2013-10-29T00:00:00"/>
    <d v="2013-10-29T00:00:00"/>
    <x v="3"/>
    <s v="VB-21745"/>
    <x v="146"/>
    <x v="1"/>
    <s v="United States"/>
    <s v="Rochester"/>
    <x v="15"/>
    <n v="14609"/>
    <x v="3"/>
    <s v="FUR-FU-10003806"/>
    <x v="0"/>
    <s v="Furnishings"/>
    <x v="1795"/>
    <n v="756.80000000000007"/>
    <n v="5"/>
    <n v="0"/>
    <n v="75.679999999999978"/>
    <s v="Oct"/>
    <x v="32"/>
    <n v="1"/>
  </r>
  <r>
    <n v="7204"/>
    <s v="CA-2011-118276"/>
    <x v="2"/>
    <d v="2011-12-29T00:00:00"/>
    <d v="2012-01-02T00:00:00"/>
    <x v="1"/>
    <s v="MG-17890"/>
    <x v="450"/>
    <x v="2"/>
    <s v="United States"/>
    <s v="Saint Charles"/>
    <x v="10"/>
    <n v="60174"/>
    <x v="2"/>
    <s v="FUR-FU-10002111"/>
    <x v="0"/>
    <s v="Furnishings"/>
    <x v="1656"/>
    <n v="8.7360000000000007"/>
    <n v="3"/>
    <n v="0.6"/>
    <n v="-4.804800000000002"/>
    <s v="Dec"/>
    <x v="20"/>
    <n v="1"/>
  </r>
  <r>
    <n v="7205"/>
    <s v="CA-2012-136658"/>
    <x v="1"/>
    <d v="2012-09-10T00:00:00"/>
    <d v="2012-09-17T00:00:00"/>
    <x v="1"/>
    <s v="BO-11425"/>
    <x v="491"/>
    <x v="0"/>
    <s v="United States"/>
    <s v="New York City"/>
    <x v="15"/>
    <n v="10024"/>
    <x v="3"/>
    <s v="OFF-AR-10000817"/>
    <x v="1"/>
    <s v="Art"/>
    <x v="1255"/>
    <n v="6.08"/>
    <n v="2"/>
    <n v="0"/>
    <n v="2.0671999999999997"/>
    <s v="Sep"/>
    <x v="11"/>
    <n v="1"/>
  </r>
  <r>
    <n v="7206"/>
    <s v="CA-2014-137414"/>
    <x v="3"/>
    <d v="2014-10-03T00:00:00"/>
    <d v="2014-10-07T00:00:00"/>
    <x v="1"/>
    <s v="CM-12115"/>
    <x v="441"/>
    <x v="0"/>
    <s v="United States"/>
    <s v="San Francisco"/>
    <x v="1"/>
    <n v="94109"/>
    <x v="1"/>
    <s v="FUR-FU-10001424"/>
    <x v="0"/>
    <s v="Furnishings"/>
    <x v="691"/>
    <n v="17.46"/>
    <n v="2"/>
    <n v="0"/>
    <n v="5.936399999999999"/>
    <s v="Oct"/>
    <x v="13"/>
    <n v="1"/>
  </r>
  <r>
    <n v="7207"/>
    <s v="CA-2014-137414"/>
    <x v="3"/>
    <d v="2014-10-03T00:00:00"/>
    <d v="2014-10-07T00:00:00"/>
    <x v="1"/>
    <s v="CM-12115"/>
    <x v="441"/>
    <x v="0"/>
    <s v="United States"/>
    <s v="San Francisco"/>
    <x v="1"/>
    <n v="94109"/>
    <x v="1"/>
    <s v="TEC-MA-10002930"/>
    <x v="2"/>
    <s v="Machines"/>
    <x v="1775"/>
    <n v="369.16"/>
    <n v="11"/>
    <n v="0.2"/>
    <n v="32.301500000000019"/>
    <s v="Oct"/>
    <x v="13"/>
    <n v="0"/>
  </r>
  <r>
    <n v="7208"/>
    <s v="CA-2013-143476"/>
    <x v="0"/>
    <d v="2013-09-12T00:00:00"/>
    <d v="2013-09-14T00:00:00"/>
    <x v="2"/>
    <s v="LC-16930"/>
    <x v="18"/>
    <x v="1"/>
    <s v="United States"/>
    <s v="Phoenix"/>
    <x v="16"/>
    <n v="85023"/>
    <x v="1"/>
    <s v="OFF-AR-10003759"/>
    <x v="1"/>
    <s v="Art"/>
    <x v="838"/>
    <n v="2.9120000000000004"/>
    <n v="2"/>
    <n v="0.2"/>
    <n v="0.90999999999999981"/>
    <s v="Sep"/>
    <x v="21"/>
    <n v="1"/>
  </r>
  <r>
    <n v="7209"/>
    <s v="CA-2013-143476"/>
    <x v="0"/>
    <d v="2013-09-12T00:00:00"/>
    <d v="2013-09-14T00:00:00"/>
    <x v="2"/>
    <s v="LC-16930"/>
    <x v="18"/>
    <x v="1"/>
    <s v="United States"/>
    <s v="Phoenix"/>
    <x v="16"/>
    <n v="85023"/>
    <x v="1"/>
    <s v="OFF-PA-10001837"/>
    <x v="1"/>
    <s v="Paper"/>
    <x v="1791"/>
    <n v="20.736000000000004"/>
    <n v="4"/>
    <n v="0.2"/>
    <n v="7.2576000000000001"/>
    <s v="Sep"/>
    <x v="21"/>
    <n v="0"/>
  </r>
  <r>
    <n v="7210"/>
    <s v="CA-2013-143476"/>
    <x v="0"/>
    <d v="2013-09-12T00:00:00"/>
    <d v="2013-09-14T00:00:00"/>
    <x v="2"/>
    <s v="LC-16930"/>
    <x v="18"/>
    <x v="1"/>
    <s v="United States"/>
    <s v="Phoenix"/>
    <x v="16"/>
    <n v="85023"/>
    <x v="1"/>
    <s v="OFF-PA-10001667"/>
    <x v="1"/>
    <s v="Paper"/>
    <x v="453"/>
    <n v="9.5680000000000014"/>
    <n v="2"/>
    <n v="0.2"/>
    <n v="2.9899999999999993"/>
    <s v="Sep"/>
    <x v="21"/>
    <n v="0"/>
  </r>
  <r>
    <n v="7211"/>
    <s v="US-2013-119046"/>
    <x v="0"/>
    <d v="2013-06-03T00:00:00"/>
    <d v="2013-06-07T00:00:00"/>
    <x v="1"/>
    <s v="EH-13765"/>
    <x v="553"/>
    <x v="1"/>
    <s v="United States"/>
    <s v="Seattle"/>
    <x v="4"/>
    <n v="98115"/>
    <x v="1"/>
    <s v="OFF-PA-10000246"/>
    <x v="1"/>
    <s v="Paper"/>
    <x v="1586"/>
    <n v="30.18"/>
    <n v="3"/>
    <n v="0"/>
    <n v="13.8828"/>
    <s v="Jun"/>
    <x v="1"/>
    <n v="1"/>
  </r>
  <r>
    <n v="7212"/>
    <s v="US-2013-119046"/>
    <x v="0"/>
    <d v="2013-06-03T00:00:00"/>
    <d v="2013-06-07T00:00:00"/>
    <x v="1"/>
    <s v="EH-13765"/>
    <x v="553"/>
    <x v="1"/>
    <s v="United States"/>
    <s v="Seattle"/>
    <x v="4"/>
    <n v="98115"/>
    <x v="1"/>
    <s v="OFF-BI-10001078"/>
    <x v="1"/>
    <s v="Binders"/>
    <x v="61"/>
    <n v="51.648000000000003"/>
    <n v="12"/>
    <n v="0.2"/>
    <n v="18.7224"/>
    <s v="Jun"/>
    <x v="1"/>
    <n v="0"/>
  </r>
  <r>
    <n v="7213"/>
    <s v="US-2013-119046"/>
    <x v="0"/>
    <d v="2013-06-03T00:00:00"/>
    <d v="2013-06-07T00:00:00"/>
    <x v="1"/>
    <s v="EH-13765"/>
    <x v="553"/>
    <x v="1"/>
    <s v="United States"/>
    <s v="Seattle"/>
    <x v="4"/>
    <n v="98115"/>
    <x v="1"/>
    <s v="OFF-BI-10000138"/>
    <x v="1"/>
    <s v="Binders"/>
    <x v="600"/>
    <n v="11.231999999999999"/>
    <n v="3"/>
    <n v="0.2"/>
    <n v="3.9312000000000005"/>
    <s v="Jun"/>
    <x v="1"/>
    <n v="0"/>
  </r>
  <r>
    <n v="7214"/>
    <s v="CA-2014-154949"/>
    <x v="3"/>
    <d v="2014-10-16T00:00:00"/>
    <d v="2014-10-20T00:00:00"/>
    <x v="1"/>
    <s v="MC-17275"/>
    <x v="507"/>
    <x v="0"/>
    <s v="United States"/>
    <s v="Camarillo"/>
    <x v="1"/>
    <n v="93010"/>
    <x v="1"/>
    <s v="OFF-LA-10002034"/>
    <x v="1"/>
    <s v="Labels"/>
    <x v="1102"/>
    <n v="14.73"/>
    <n v="3"/>
    <n v="0"/>
    <n v="7.2176999999999998"/>
    <s v="Oct"/>
    <x v="13"/>
    <n v="1"/>
  </r>
  <r>
    <n v="7215"/>
    <s v="CA-2012-103072"/>
    <x v="1"/>
    <d v="2012-09-27T00:00:00"/>
    <d v="2012-09-30T00:00:00"/>
    <x v="0"/>
    <s v="HW-14935"/>
    <x v="304"/>
    <x v="1"/>
    <s v="United States"/>
    <s v="Detroit"/>
    <x v="12"/>
    <n v="48205"/>
    <x v="2"/>
    <s v="OFF-AR-10000127"/>
    <x v="1"/>
    <s v="Art"/>
    <x v="1186"/>
    <n v="16.399999999999999"/>
    <n v="5"/>
    <n v="0"/>
    <n v="4.7559999999999985"/>
    <s v="Sep"/>
    <x v="11"/>
    <n v="1"/>
  </r>
  <r>
    <n v="7216"/>
    <s v="CA-2012-103072"/>
    <x v="1"/>
    <d v="2012-09-27T00:00:00"/>
    <d v="2012-09-30T00:00:00"/>
    <x v="0"/>
    <s v="HW-14935"/>
    <x v="304"/>
    <x v="1"/>
    <s v="United States"/>
    <s v="Detroit"/>
    <x v="12"/>
    <n v="48205"/>
    <x v="2"/>
    <s v="OFF-PA-10003172"/>
    <x v="1"/>
    <s v="Paper"/>
    <x v="846"/>
    <n v="25.92"/>
    <n v="4"/>
    <n v="0"/>
    <n v="12.441600000000001"/>
    <s v="Sep"/>
    <x v="11"/>
    <n v="0"/>
  </r>
  <r>
    <n v="7217"/>
    <s v="CA-2012-150770"/>
    <x v="1"/>
    <d v="2012-05-03T00:00:00"/>
    <d v="2012-05-06T00:00:00"/>
    <x v="2"/>
    <s v="LC-16870"/>
    <x v="48"/>
    <x v="0"/>
    <s v="United States"/>
    <s v="San Francisco"/>
    <x v="1"/>
    <n v="94109"/>
    <x v="1"/>
    <s v="OFF-AR-10001246"/>
    <x v="1"/>
    <s v="Art"/>
    <x v="450"/>
    <n v="8.82"/>
    <n v="3"/>
    <n v="0"/>
    <n v="2.5577999999999994"/>
    <s v="May"/>
    <x v="33"/>
    <n v="1"/>
  </r>
  <r>
    <n v="7218"/>
    <s v="CA-2012-150770"/>
    <x v="1"/>
    <d v="2012-05-03T00:00:00"/>
    <d v="2012-05-06T00:00:00"/>
    <x v="2"/>
    <s v="LC-16870"/>
    <x v="48"/>
    <x v="0"/>
    <s v="United States"/>
    <s v="San Francisco"/>
    <x v="1"/>
    <n v="94109"/>
    <x v="1"/>
    <s v="OFF-BI-10002026"/>
    <x v="1"/>
    <s v="Binders"/>
    <x v="1749"/>
    <n v="62.496000000000009"/>
    <n v="2"/>
    <n v="0.2"/>
    <n v="21.873599999999996"/>
    <s v="May"/>
    <x v="33"/>
    <n v="0"/>
  </r>
  <r>
    <n v="7219"/>
    <s v="CA-2012-150770"/>
    <x v="1"/>
    <d v="2012-05-03T00:00:00"/>
    <d v="2012-05-06T00:00:00"/>
    <x v="2"/>
    <s v="LC-16870"/>
    <x v="48"/>
    <x v="0"/>
    <s v="United States"/>
    <s v="San Francisco"/>
    <x v="1"/>
    <n v="94109"/>
    <x v="1"/>
    <s v="TEC-AC-10000844"/>
    <x v="2"/>
    <s v="Accessories"/>
    <x v="106"/>
    <n v="339.96"/>
    <n v="4"/>
    <n v="0"/>
    <n v="122.38559999999998"/>
    <s v="May"/>
    <x v="33"/>
    <n v="0"/>
  </r>
  <r>
    <n v="7220"/>
    <s v="CA-2012-150770"/>
    <x v="1"/>
    <d v="2012-05-03T00:00:00"/>
    <d v="2012-05-06T00:00:00"/>
    <x v="2"/>
    <s v="LC-16870"/>
    <x v="48"/>
    <x v="0"/>
    <s v="United States"/>
    <s v="San Francisco"/>
    <x v="1"/>
    <n v="94109"/>
    <x v="1"/>
    <s v="OFF-BI-10001575"/>
    <x v="1"/>
    <s v="Binders"/>
    <x v="577"/>
    <n v="49.568000000000005"/>
    <n v="2"/>
    <n v="0.2"/>
    <n v="17.348799999999997"/>
    <s v="May"/>
    <x v="33"/>
    <n v="0"/>
  </r>
  <r>
    <n v="7221"/>
    <s v="CA-2014-154760"/>
    <x v="3"/>
    <d v="2014-01-10T00:00:00"/>
    <d v="2014-01-14T00:00:00"/>
    <x v="1"/>
    <s v="BP-11290"/>
    <x v="443"/>
    <x v="0"/>
    <s v="United States"/>
    <s v="Philadelphia"/>
    <x v="9"/>
    <n v="19140"/>
    <x v="3"/>
    <s v="OFF-BI-10004632"/>
    <x v="1"/>
    <s v="Binders"/>
    <x v="564"/>
    <n v="274.49100000000004"/>
    <n v="3"/>
    <n v="0.7"/>
    <n v="-228.74250000000006"/>
    <s v="Jan"/>
    <x v="44"/>
    <n v="1"/>
  </r>
  <r>
    <n v="7222"/>
    <s v="US-2014-104437"/>
    <x v="3"/>
    <d v="2014-01-28T00:00:00"/>
    <d v="2014-02-01T00:00:00"/>
    <x v="1"/>
    <s v="TG-21310"/>
    <x v="592"/>
    <x v="0"/>
    <s v="United States"/>
    <s v="New York City"/>
    <x v="15"/>
    <n v="10035"/>
    <x v="3"/>
    <s v="TEC-PH-10000193"/>
    <x v="2"/>
    <s v="Phones"/>
    <x v="1655"/>
    <n v="137.94"/>
    <n v="3"/>
    <n v="0"/>
    <n v="35.864399999999996"/>
    <s v="Jan"/>
    <x v="44"/>
    <n v="1"/>
  </r>
  <r>
    <n v="7223"/>
    <s v="CA-2014-113075"/>
    <x v="3"/>
    <d v="2014-09-03T00:00:00"/>
    <d v="2014-09-07T00:00:00"/>
    <x v="1"/>
    <s v="MC-18100"/>
    <x v="498"/>
    <x v="0"/>
    <s v="United States"/>
    <s v="Chicago"/>
    <x v="10"/>
    <n v="60623"/>
    <x v="2"/>
    <s v="TEC-AC-10003441"/>
    <x v="2"/>
    <s v="Accessories"/>
    <x v="652"/>
    <n v="40.68"/>
    <n v="3"/>
    <n v="0.2"/>
    <n v="-7.1190000000000015"/>
    <s v="Sep"/>
    <x v="15"/>
    <n v="1"/>
  </r>
  <r>
    <n v="7224"/>
    <s v="CA-2013-109953"/>
    <x v="0"/>
    <d v="2013-07-15T00:00:00"/>
    <d v="2013-07-19T00:00:00"/>
    <x v="1"/>
    <s v="RB-19360"/>
    <x v="181"/>
    <x v="0"/>
    <s v="United States"/>
    <s v="San Francisco"/>
    <x v="1"/>
    <n v="94122"/>
    <x v="1"/>
    <s v="TEC-PH-10004093"/>
    <x v="2"/>
    <s v="Phones"/>
    <x v="40"/>
    <n v="110.376"/>
    <n v="3"/>
    <n v="0.2"/>
    <n v="12.417299999999997"/>
    <s v="Jul"/>
    <x v="16"/>
    <n v="1"/>
  </r>
  <r>
    <n v="7225"/>
    <s v="CA-2013-109953"/>
    <x v="0"/>
    <d v="2013-07-15T00:00:00"/>
    <d v="2013-07-19T00:00:00"/>
    <x v="1"/>
    <s v="RB-19360"/>
    <x v="181"/>
    <x v="0"/>
    <s v="United States"/>
    <s v="San Francisco"/>
    <x v="1"/>
    <n v="94122"/>
    <x v="1"/>
    <s v="OFF-AP-10002998"/>
    <x v="1"/>
    <s v="Appliances"/>
    <x v="1635"/>
    <n v="151.62"/>
    <n v="7"/>
    <n v="0"/>
    <n v="50.03459999999999"/>
    <s v="Jul"/>
    <x v="16"/>
    <n v="0"/>
  </r>
  <r>
    <n v="7226"/>
    <s v="CA-2013-109953"/>
    <x v="0"/>
    <d v="2013-07-15T00:00:00"/>
    <d v="2013-07-19T00:00:00"/>
    <x v="1"/>
    <s v="RB-19360"/>
    <x v="181"/>
    <x v="0"/>
    <s v="United States"/>
    <s v="San Francisco"/>
    <x v="1"/>
    <n v="94122"/>
    <x v="1"/>
    <s v="FUR-FU-10000073"/>
    <x v="0"/>
    <s v="Furnishings"/>
    <x v="437"/>
    <n v="30.8"/>
    <n v="4"/>
    <n v="0"/>
    <n v="10.163999999999998"/>
    <s v="Jul"/>
    <x v="16"/>
    <n v="0"/>
  </r>
  <r>
    <n v="7227"/>
    <s v="CA-2014-127397"/>
    <x v="3"/>
    <d v="2014-02-25T00:00:00"/>
    <d v="2014-03-01T00:00:00"/>
    <x v="1"/>
    <s v="ES-14080"/>
    <x v="20"/>
    <x v="1"/>
    <s v="United States"/>
    <s v="Philadelphia"/>
    <x v="9"/>
    <n v="19134"/>
    <x v="3"/>
    <s v="OFF-PA-10001125"/>
    <x v="1"/>
    <s v="Paper"/>
    <x v="1012"/>
    <n v="123.92000000000002"/>
    <n v="5"/>
    <n v="0.2"/>
    <n v="38.724999999999994"/>
    <s v="Feb"/>
    <x v="31"/>
    <n v="1"/>
  </r>
  <r>
    <n v="7228"/>
    <s v="CA-2014-127397"/>
    <x v="3"/>
    <d v="2014-02-25T00:00:00"/>
    <d v="2014-03-01T00:00:00"/>
    <x v="1"/>
    <s v="ES-14080"/>
    <x v="20"/>
    <x v="1"/>
    <s v="United States"/>
    <s v="Philadelphia"/>
    <x v="9"/>
    <n v="19134"/>
    <x v="3"/>
    <s v="TEC-AC-10003033"/>
    <x v="2"/>
    <s v="Accessories"/>
    <x v="756"/>
    <n v="1319.8"/>
    <n v="5"/>
    <n v="0.2"/>
    <n v="214.4674999999998"/>
    <s v="Feb"/>
    <x v="31"/>
    <n v="0"/>
  </r>
  <r>
    <n v="7229"/>
    <s v="CA-2011-157546"/>
    <x v="2"/>
    <d v="2011-07-20T00:00:00"/>
    <d v="2011-07-22T00:00:00"/>
    <x v="2"/>
    <s v="RD-19720"/>
    <x v="742"/>
    <x v="0"/>
    <s v="United States"/>
    <s v="San Francisco"/>
    <x v="1"/>
    <n v="94122"/>
    <x v="1"/>
    <s v="OFF-BI-10002498"/>
    <x v="1"/>
    <s v="Binders"/>
    <x v="435"/>
    <n v="89.712000000000018"/>
    <n v="6"/>
    <n v="0.2"/>
    <n v="30.277799999999992"/>
    <s v="Jul"/>
    <x v="39"/>
    <n v="1"/>
  </r>
  <r>
    <n v="7230"/>
    <s v="CA-2011-157546"/>
    <x v="2"/>
    <d v="2011-07-20T00:00:00"/>
    <d v="2011-07-22T00:00:00"/>
    <x v="2"/>
    <s v="RD-19720"/>
    <x v="742"/>
    <x v="0"/>
    <s v="United States"/>
    <s v="San Francisco"/>
    <x v="1"/>
    <n v="94122"/>
    <x v="1"/>
    <s v="OFF-PA-10004569"/>
    <x v="1"/>
    <s v="Paper"/>
    <x v="227"/>
    <n v="22.830000000000002"/>
    <n v="3"/>
    <n v="0"/>
    <n v="10.7301"/>
    <s v="Jul"/>
    <x v="39"/>
    <n v="0"/>
  </r>
  <r>
    <n v="7231"/>
    <s v="CA-2014-153843"/>
    <x v="3"/>
    <d v="2014-03-14T00:00:00"/>
    <d v="2014-03-16T00:00:00"/>
    <x v="2"/>
    <s v="SC-20380"/>
    <x v="618"/>
    <x v="0"/>
    <s v="United States"/>
    <s v="Fairfield"/>
    <x v="29"/>
    <n v="6824"/>
    <x v="3"/>
    <s v="OFF-BI-10002353"/>
    <x v="1"/>
    <s v="Binders"/>
    <x v="1068"/>
    <n v="30.88"/>
    <n v="2"/>
    <n v="0"/>
    <n v="15.44"/>
    <s v="Mar"/>
    <x v="42"/>
    <n v="1"/>
  </r>
  <r>
    <n v="7232"/>
    <s v="CA-2014-153843"/>
    <x v="3"/>
    <d v="2014-03-14T00:00:00"/>
    <d v="2014-03-16T00:00:00"/>
    <x v="2"/>
    <s v="SC-20380"/>
    <x v="618"/>
    <x v="0"/>
    <s v="United States"/>
    <s v="Fairfield"/>
    <x v="29"/>
    <n v="6824"/>
    <x v="3"/>
    <s v="OFF-AP-10001564"/>
    <x v="1"/>
    <s v="Appliances"/>
    <x v="1759"/>
    <n v="465.16"/>
    <n v="2"/>
    <n v="0"/>
    <n v="120.94159999999999"/>
    <s v="Mar"/>
    <x v="42"/>
    <n v="0"/>
  </r>
  <r>
    <n v="7233"/>
    <s v="CA-2014-153843"/>
    <x v="3"/>
    <d v="2014-03-14T00:00:00"/>
    <d v="2014-03-16T00:00:00"/>
    <x v="2"/>
    <s v="SC-20380"/>
    <x v="618"/>
    <x v="0"/>
    <s v="United States"/>
    <s v="Fairfield"/>
    <x v="29"/>
    <n v="6824"/>
    <x v="3"/>
    <s v="OFF-PA-10003673"/>
    <x v="1"/>
    <s v="Paper"/>
    <x v="971"/>
    <n v="27.12"/>
    <n v="4"/>
    <n v="0"/>
    <n v="12.475199999999999"/>
    <s v="Mar"/>
    <x v="42"/>
    <n v="0"/>
  </r>
  <r>
    <n v="7234"/>
    <s v="CA-2013-137337"/>
    <x v="0"/>
    <d v="2013-03-09T00:00:00"/>
    <d v="2013-03-13T00:00:00"/>
    <x v="1"/>
    <s v="GB-14575"/>
    <x v="673"/>
    <x v="0"/>
    <s v="United States"/>
    <s v="New York City"/>
    <x v="15"/>
    <n v="10011"/>
    <x v="3"/>
    <s v="FUR-FU-10003347"/>
    <x v="0"/>
    <s v="Furnishings"/>
    <x v="374"/>
    <n v="113.6"/>
    <n v="8"/>
    <n v="0"/>
    <n v="44.304000000000002"/>
    <s v="Mar"/>
    <x v="17"/>
    <n v="1"/>
  </r>
  <r>
    <n v="7235"/>
    <s v="CA-2013-137337"/>
    <x v="0"/>
    <d v="2013-03-09T00:00:00"/>
    <d v="2013-03-13T00:00:00"/>
    <x v="1"/>
    <s v="GB-14575"/>
    <x v="673"/>
    <x v="0"/>
    <s v="United States"/>
    <s v="New York City"/>
    <x v="15"/>
    <n v="10011"/>
    <x v="3"/>
    <s v="OFF-PA-10001934"/>
    <x v="1"/>
    <s v="Paper"/>
    <x v="543"/>
    <n v="12.96"/>
    <n v="2"/>
    <n v="0"/>
    <n v="6.3504000000000005"/>
    <s v="Mar"/>
    <x v="17"/>
    <n v="0"/>
  </r>
  <r>
    <n v="7236"/>
    <s v="CA-2013-137337"/>
    <x v="0"/>
    <d v="2013-03-09T00:00:00"/>
    <d v="2013-03-13T00:00:00"/>
    <x v="1"/>
    <s v="GB-14575"/>
    <x v="673"/>
    <x v="0"/>
    <s v="United States"/>
    <s v="New York City"/>
    <x v="15"/>
    <n v="10011"/>
    <x v="3"/>
    <s v="OFF-BI-10000632"/>
    <x v="1"/>
    <s v="Binders"/>
    <x v="1288"/>
    <n v="69.456000000000003"/>
    <n v="2"/>
    <n v="0.2"/>
    <n v="22.573199999999996"/>
    <s v="Mar"/>
    <x v="17"/>
    <n v="0"/>
  </r>
  <r>
    <n v="7237"/>
    <s v="CA-2011-138737"/>
    <x v="2"/>
    <d v="2011-12-07T00:00:00"/>
    <d v="2011-12-10T00:00:00"/>
    <x v="2"/>
    <s v="FP-14320"/>
    <x v="224"/>
    <x v="0"/>
    <s v="United States"/>
    <s v="Los Angeles"/>
    <x v="1"/>
    <n v="90049"/>
    <x v="1"/>
    <s v="OFF-AR-10003190"/>
    <x v="1"/>
    <s v="Art"/>
    <x v="643"/>
    <n v="8.64"/>
    <n v="3"/>
    <n v="0"/>
    <n v="2.4192"/>
    <s v="Dec"/>
    <x v="20"/>
    <n v="1"/>
  </r>
  <r>
    <n v="7238"/>
    <s v="CA-2013-164924"/>
    <x v="0"/>
    <d v="2013-07-11T00:00:00"/>
    <d v="2013-07-11T00:00:00"/>
    <x v="3"/>
    <s v="EA-14035"/>
    <x v="105"/>
    <x v="1"/>
    <s v="United States"/>
    <s v="Philadelphia"/>
    <x v="9"/>
    <n v="19143"/>
    <x v="3"/>
    <s v="TEC-MA-10000904"/>
    <x v="2"/>
    <s v="Machines"/>
    <x v="1796"/>
    <n v="341.99100000000004"/>
    <n v="3"/>
    <n v="0.7"/>
    <n v="-319.19159999999999"/>
    <s v="Jul"/>
    <x v="16"/>
    <n v="1"/>
  </r>
  <r>
    <n v="7239"/>
    <s v="CA-2013-101651"/>
    <x v="0"/>
    <d v="2013-12-25T00:00:00"/>
    <d v="2013-12-31T00:00:00"/>
    <x v="1"/>
    <s v="SC-20305"/>
    <x v="253"/>
    <x v="0"/>
    <s v="United States"/>
    <s v="San Jose"/>
    <x v="1"/>
    <n v="95123"/>
    <x v="1"/>
    <s v="FUR-FU-10000771"/>
    <x v="0"/>
    <s v="Furnishings"/>
    <x v="1426"/>
    <n v="43.96"/>
    <n v="7"/>
    <n v="0"/>
    <n v="18.463200000000004"/>
    <s v="Dec"/>
    <x v="5"/>
    <n v="1"/>
  </r>
  <r>
    <n v="7240"/>
    <s v="CA-2013-101651"/>
    <x v="0"/>
    <d v="2013-12-25T00:00:00"/>
    <d v="2013-12-31T00:00:00"/>
    <x v="1"/>
    <s v="SC-20305"/>
    <x v="253"/>
    <x v="0"/>
    <s v="United States"/>
    <s v="San Jose"/>
    <x v="1"/>
    <n v="95123"/>
    <x v="1"/>
    <s v="OFF-EN-10001990"/>
    <x v="1"/>
    <s v="Envelopes"/>
    <x v="33"/>
    <n v="39.76"/>
    <n v="7"/>
    <n v="0"/>
    <n v="18.687199999999997"/>
    <s v="Dec"/>
    <x v="5"/>
    <n v="0"/>
  </r>
  <r>
    <n v="7241"/>
    <s v="CA-2014-136651"/>
    <x v="3"/>
    <d v="2014-04-24T00:00:00"/>
    <d v="2014-04-26T00:00:00"/>
    <x v="0"/>
    <s v="JF-15355"/>
    <x v="282"/>
    <x v="0"/>
    <s v="United States"/>
    <s v="Pasadena"/>
    <x v="1"/>
    <n v="91104"/>
    <x v="1"/>
    <s v="FUR-FU-10002445"/>
    <x v="0"/>
    <s v="Furnishings"/>
    <x v="1439"/>
    <n v="66.36"/>
    <n v="7"/>
    <n v="0"/>
    <n v="26.544000000000004"/>
    <s v="Apr"/>
    <x v="4"/>
    <n v="1"/>
  </r>
  <r>
    <n v="7242"/>
    <s v="CA-2014-136651"/>
    <x v="3"/>
    <d v="2014-04-24T00:00:00"/>
    <d v="2014-04-26T00:00:00"/>
    <x v="0"/>
    <s v="JF-15355"/>
    <x v="282"/>
    <x v="0"/>
    <s v="United States"/>
    <s v="Pasadena"/>
    <x v="1"/>
    <n v="91104"/>
    <x v="1"/>
    <s v="OFF-BI-10003638"/>
    <x v="1"/>
    <s v="Binders"/>
    <x v="607"/>
    <n v="92.88000000000001"/>
    <n v="6"/>
    <n v="0.2"/>
    <n v="30.185999999999996"/>
    <s v="Apr"/>
    <x v="4"/>
    <n v="0"/>
  </r>
  <r>
    <n v="7243"/>
    <s v="CA-2014-136651"/>
    <x v="3"/>
    <d v="2014-04-24T00:00:00"/>
    <d v="2014-04-26T00:00:00"/>
    <x v="0"/>
    <s v="JF-15355"/>
    <x v="282"/>
    <x v="0"/>
    <s v="United States"/>
    <s v="Pasadena"/>
    <x v="1"/>
    <n v="91104"/>
    <x v="1"/>
    <s v="FUR-FU-10004864"/>
    <x v="0"/>
    <s v="Furnishings"/>
    <x v="1710"/>
    <n v="24.14"/>
    <n v="2"/>
    <n v="0"/>
    <n v="7.9662000000000006"/>
    <s v="Apr"/>
    <x v="4"/>
    <n v="0"/>
  </r>
  <r>
    <n v="7244"/>
    <s v="CA-2014-118892"/>
    <x v="3"/>
    <d v="2014-08-18T00:00:00"/>
    <d v="2014-08-23T00:00:00"/>
    <x v="0"/>
    <s v="TP-21415"/>
    <x v="599"/>
    <x v="0"/>
    <s v="United States"/>
    <s v="Philadelphia"/>
    <x v="9"/>
    <n v="19134"/>
    <x v="3"/>
    <s v="FUR-CH-10002024"/>
    <x v="0"/>
    <s v="Chairs"/>
    <x v="478"/>
    <n v="4416.174"/>
    <n v="9"/>
    <n v="0.3"/>
    <n v="-630.88200000000006"/>
    <s v="Aug"/>
    <x v="43"/>
    <n v="1"/>
  </r>
  <r>
    <n v="7245"/>
    <s v="US-2014-151127"/>
    <x v="3"/>
    <d v="2014-05-23T00:00:00"/>
    <d v="2014-05-26T00:00:00"/>
    <x v="2"/>
    <s v="RL-19615"/>
    <x v="210"/>
    <x v="0"/>
    <s v="United States"/>
    <s v="Los Angeles"/>
    <x v="1"/>
    <n v="90049"/>
    <x v="1"/>
    <s v="OFF-AR-10002445"/>
    <x v="1"/>
    <s v="Art"/>
    <x v="1637"/>
    <n v="49.56"/>
    <n v="7"/>
    <n v="0"/>
    <n v="18.832800000000002"/>
    <s v="May"/>
    <x v="24"/>
    <n v="1"/>
  </r>
  <r>
    <n v="7246"/>
    <s v="CA-2014-145807"/>
    <x v="3"/>
    <d v="2014-02-10T00:00:00"/>
    <d v="2014-02-14T00:00:00"/>
    <x v="1"/>
    <s v="SB-20170"/>
    <x v="641"/>
    <x v="0"/>
    <s v="United States"/>
    <s v="Los Angeles"/>
    <x v="1"/>
    <n v="90032"/>
    <x v="1"/>
    <s v="OFF-ST-10001370"/>
    <x v="1"/>
    <s v="Storage"/>
    <x v="1023"/>
    <n v="354.90000000000003"/>
    <n v="5"/>
    <n v="0"/>
    <n v="17.744999999999962"/>
    <s v="Feb"/>
    <x v="31"/>
    <n v="1"/>
  </r>
  <r>
    <n v="7247"/>
    <s v="US-2011-127978"/>
    <x v="2"/>
    <d v="2011-03-03T00:00:00"/>
    <d v="2011-03-08T00:00:00"/>
    <x v="1"/>
    <s v="JS-15595"/>
    <x v="329"/>
    <x v="1"/>
    <s v="United States"/>
    <s v="Columbus"/>
    <x v="24"/>
    <n v="43229"/>
    <x v="3"/>
    <s v="OFF-LA-10000305"/>
    <x v="1"/>
    <s v="Labels"/>
    <x v="1707"/>
    <n v="15.120000000000001"/>
    <n v="3"/>
    <n v="0.2"/>
    <n v="4.9139999999999988"/>
    <s v="Mar"/>
    <x v="34"/>
    <n v="1"/>
  </r>
  <r>
    <n v="7248"/>
    <s v="US-2011-127978"/>
    <x v="2"/>
    <d v="2011-03-03T00:00:00"/>
    <d v="2011-03-08T00:00:00"/>
    <x v="1"/>
    <s v="JS-15595"/>
    <x v="329"/>
    <x v="1"/>
    <s v="United States"/>
    <s v="Columbus"/>
    <x v="24"/>
    <n v="43229"/>
    <x v="3"/>
    <s v="FUR-BO-10001972"/>
    <x v="0"/>
    <s v="Bookcases"/>
    <x v="362"/>
    <n v="302.45"/>
    <n v="5"/>
    <n v="0.5"/>
    <n v="-199.61700000000002"/>
    <s v="Mar"/>
    <x v="34"/>
    <n v="0"/>
  </r>
  <r>
    <n v="7249"/>
    <s v="US-2011-127978"/>
    <x v="2"/>
    <d v="2011-03-03T00:00:00"/>
    <d v="2011-03-08T00:00:00"/>
    <x v="1"/>
    <s v="JS-15595"/>
    <x v="329"/>
    <x v="1"/>
    <s v="United States"/>
    <s v="Columbus"/>
    <x v="24"/>
    <n v="43229"/>
    <x v="3"/>
    <s v="OFF-ST-10002486"/>
    <x v="1"/>
    <s v="Storage"/>
    <x v="693"/>
    <n v="44.672000000000004"/>
    <n v="8"/>
    <n v="0.2"/>
    <n v="-10.051200000000003"/>
    <s v="Mar"/>
    <x v="34"/>
    <n v="0"/>
  </r>
  <r>
    <n v="7250"/>
    <s v="CA-2012-158491"/>
    <x v="1"/>
    <d v="2012-06-04T00:00:00"/>
    <d v="2012-06-09T00:00:00"/>
    <x v="0"/>
    <s v="BP-11155"/>
    <x v="669"/>
    <x v="0"/>
    <s v="United States"/>
    <s v="Los Angeles"/>
    <x v="1"/>
    <n v="90008"/>
    <x v="1"/>
    <s v="TEC-AC-10001874"/>
    <x v="2"/>
    <s v="Accessories"/>
    <x v="1562"/>
    <n v="119.98"/>
    <n v="2"/>
    <n v="0"/>
    <n v="35.994"/>
    <s v="Jun"/>
    <x v="40"/>
    <n v="1"/>
  </r>
  <r>
    <n v="7251"/>
    <s v="CA-2012-158491"/>
    <x v="1"/>
    <d v="2012-06-04T00:00:00"/>
    <d v="2012-06-09T00:00:00"/>
    <x v="0"/>
    <s v="BP-11155"/>
    <x v="669"/>
    <x v="0"/>
    <s v="United States"/>
    <s v="Los Angeles"/>
    <x v="1"/>
    <n v="90008"/>
    <x v="1"/>
    <s v="TEC-AC-10003870"/>
    <x v="2"/>
    <s v="Accessories"/>
    <x v="1718"/>
    <n v="989.97"/>
    <n v="3"/>
    <n v="0"/>
    <n v="395.98800000000006"/>
    <s v="Jun"/>
    <x v="40"/>
    <n v="0"/>
  </r>
  <r>
    <n v="7252"/>
    <s v="CA-2013-116764"/>
    <x v="0"/>
    <d v="2013-08-28T00:00:00"/>
    <d v="2013-09-03T00:00:00"/>
    <x v="1"/>
    <s v="EM-13825"/>
    <x v="605"/>
    <x v="1"/>
    <s v="United States"/>
    <s v="Hollywood"/>
    <x v="2"/>
    <n v="33021"/>
    <x v="0"/>
    <s v="OFF-LA-10002473"/>
    <x v="1"/>
    <s v="Labels"/>
    <x v="1797"/>
    <n v="9.2159999999999993"/>
    <n v="4"/>
    <n v="0.2"/>
    <n v="3.3408000000000002"/>
    <s v="Aug"/>
    <x v="28"/>
    <n v="1"/>
  </r>
  <r>
    <n v="7253"/>
    <s v="CA-2013-152457"/>
    <x v="0"/>
    <d v="2013-09-13T00:00:00"/>
    <d v="2013-09-19T00:00:00"/>
    <x v="1"/>
    <s v="SC-20695"/>
    <x v="281"/>
    <x v="1"/>
    <s v="United States"/>
    <s v="Roseville"/>
    <x v="12"/>
    <n v="48066"/>
    <x v="2"/>
    <s v="OFF-PA-10003790"/>
    <x v="1"/>
    <s v="Paper"/>
    <x v="1250"/>
    <n v="68.52"/>
    <n v="3"/>
    <n v="0"/>
    <n v="31.519199999999998"/>
    <s v="Sep"/>
    <x v="21"/>
    <n v="1"/>
  </r>
  <r>
    <n v="7254"/>
    <s v="CA-2013-152730"/>
    <x v="0"/>
    <d v="2013-05-31T00:00:00"/>
    <d v="2013-06-05T00:00:00"/>
    <x v="1"/>
    <s v="EM-14140"/>
    <x v="670"/>
    <x v="2"/>
    <s v="United States"/>
    <s v="Superior"/>
    <x v="6"/>
    <n v="54880"/>
    <x v="2"/>
    <s v="OFF-AP-10002684"/>
    <x v="1"/>
    <s v="Appliances"/>
    <x v="165"/>
    <n v="364.74"/>
    <n v="3"/>
    <n v="0"/>
    <n v="109.42199999999997"/>
    <s v="May"/>
    <x v="35"/>
    <n v="1"/>
  </r>
  <r>
    <n v="7255"/>
    <s v="CA-2013-152730"/>
    <x v="0"/>
    <d v="2013-05-31T00:00:00"/>
    <d v="2013-06-05T00:00:00"/>
    <x v="1"/>
    <s v="EM-14140"/>
    <x v="670"/>
    <x v="2"/>
    <s v="United States"/>
    <s v="Superior"/>
    <x v="6"/>
    <n v="54880"/>
    <x v="2"/>
    <s v="FUR-FU-10001037"/>
    <x v="0"/>
    <s v="Furnishings"/>
    <x v="1160"/>
    <n v="47.400000000000006"/>
    <n v="5"/>
    <n v="0"/>
    <n v="21.33"/>
    <s v="May"/>
    <x v="35"/>
    <n v="0"/>
  </r>
  <r>
    <n v="7256"/>
    <s v="CA-2013-152730"/>
    <x v="0"/>
    <d v="2013-05-31T00:00:00"/>
    <d v="2013-06-05T00:00:00"/>
    <x v="1"/>
    <s v="EM-14140"/>
    <x v="670"/>
    <x v="2"/>
    <s v="United States"/>
    <s v="Superior"/>
    <x v="6"/>
    <n v="54880"/>
    <x v="2"/>
    <s v="OFF-ST-10000876"/>
    <x v="1"/>
    <s v="Storage"/>
    <x v="251"/>
    <n v="49.76"/>
    <n v="4"/>
    <n v="0"/>
    <n v="13.9328"/>
    <s v="May"/>
    <x v="35"/>
    <n v="0"/>
  </r>
  <r>
    <n v="7257"/>
    <s v="CA-2013-152730"/>
    <x v="0"/>
    <d v="2013-05-31T00:00:00"/>
    <d v="2013-06-05T00:00:00"/>
    <x v="1"/>
    <s v="EM-14140"/>
    <x v="670"/>
    <x v="2"/>
    <s v="United States"/>
    <s v="Superior"/>
    <x v="6"/>
    <n v="54880"/>
    <x v="2"/>
    <s v="OFF-AR-10003732"/>
    <x v="1"/>
    <s v="Art"/>
    <x v="321"/>
    <n v="5.56"/>
    <n v="2"/>
    <n v="0"/>
    <n v="1.4455999999999998"/>
    <s v="May"/>
    <x v="35"/>
    <n v="0"/>
  </r>
  <r>
    <n v="7258"/>
    <s v="CA-2013-152730"/>
    <x v="0"/>
    <d v="2013-05-31T00:00:00"/>
    <d v="2013-06-05T00:00:00"/>
    <x v="1"/>
    <s v="EM-14140"/>
    <x v="670"/>
    <x v="2"/>
    <s v="United States"/>
    <s v="Superior"/>
    <x v="6"/>
    <n v="54880"/>
    <x v="2"/>
    <s v="OFF-PA-10000994"/>
    <x v="1"/>
    <s v="Paper"/>
    <x v="904"/>
    <n v="629.09999999999991"/>
    <n v="6"/>
    <n v="0"/>
    <n v="301.96799999999996"/>
    <s v="May"/>
    <x v="35"/>
    <n v="0"/>
  </r>
  <r>
    <n v="7259"/>
    <s v="CA-2013-152730"/>
    <x v="0"/>
    <d v="2013-05-31T00:00:00"/>
    <d v="2013-06-05T00:00:00"/>
    <x v="1"/>
    <s v="EM-14140"/>
    <x v="670"/>
    <x v="2"/>
    <s v="United States"/>
    <s v="Superior"/>
    <x v="6"/>
    <n v="54880"/>
    <x v="2"/>
    <s v="OFF-AR-10000940"/>
    <x v="1"/>
    <s v="Art"/>
    <x v="134"/>
    <n v="14.7"/>
    <n v="5"/>
    <n v="0"/>
    <n v="3.9690000000000003"/>
    <s v="May"/>
    <x v="35"/>
    <n v="0"/>
  </r>
  <r>
    <n v="7260"/>
    <s v="CA-2013-152730"/>
    <x v="0"/>
    <d v="2013-05-31T00:00:00"/>
    <d v="2013-06-05T00:00:00"/>
    <x v="1"/>
    <s v="EM-14140"/>
    <x v="670"/>
    <x v="2"/>
    <s v="United States"/>
    <s v="Superior"/>
    <x v="6"/>
    <n v="54880"/>
    <x v="2"/>
    <s v="OFF-PA-10004888"/>
    <x v="1"/>
    <s v="Paper"/>
    <x v="959"/>
    <n v="45.36"/>
    <n v="7"/>
    <n v="0"/>
    <n v="21.772800000000004"/>
    <s v="May"/>
    <x v="35"/>
    <n v="0"/>
  </r>
  <r>
    <n v="7261"/>
    <s v="CA-2013-152730"/>
    <x v="0"/>
    <d v="2013-05-31T00:00:00"/>
    <d v="2013-06-05T00:00:00"/>
    <x v="1"/>
    <s v="EM-14140"/>
    <x v="670"/>
    <x v="2"/>
    <s v="United States"/>
    <s v="Superior"/>
    <x v="6"/>
    <n v="54880"/>
    <x v="2"/>
    <s v="TEC-PH-10000441"/>
    <x v="2"/>
    <s v="Phones"/>
    <x v="1046"/>
    <n v="125.99"/>
    <n v="1"/>
    <n v="0"/>
    <n v="35.277200000000008"/>
    <s v="May"/>
    <x v="35"/>
    <n v="0"/>
  </r>
  <r>
    <n v="7262"/>
    <s v="CA-2014-137001"/>
    <x v="3"/>
    <d v="2014-06-11T00:00:00"/>
    <d v="2014-06-14T00:00:00"/>
    <x v="0"/>
    <s v="GZ-14545"/>
    <x v="433"/>
    <x v="1"/>
    <s v="United States"/>
    <s v="Thousand Oaks"/>
    <x v="1"/>
    <n v="91360"/>
    <x v="1"/>
    <s v="OFF-AR-10001231"/>
    <x v="1"/>
    <s v="Art"/>
    <x v="1686"/>
    <n v="14.700000000000001"/>
    <n v="7"/>
    <n v="0"/>
    <n v="4.1160000000000005"/>
    <s v="Jun"/>
    <x v="27"/>
    <n v="1"/>
  </r>
  <r>
    <n v="7263"/>
    <s v="CA-2014-156363"/>
    <x v="3"/>
    <d v="2014-10-23T00:00:00"/>
    <d v="2014-10-29T00:00:00"/>
    <x v="1"/>
    <s v="ML-17395"/>
    <x v="504"/>
    <x v="1"/>
    <s v="United States"/>
    <s v="Philadelphia"/>
    <x v="9"/>
    <n v="19134"/>
    <x v="3"/>
    <s v="TEC-PH-10003988"/>
    <x v="2"/>
    <s v="Phones"/>
    <x v="47"/>
    <n v="32.700000000000003"/>
    <n v="5"/>
    <n v="0.4"/>
    <n v="-6.5399999999999991"/>
    <s v="Oct"/>
    <x v="13"/>
    <n v="1"/>
  </r>
  <r>
    <n v="7264"/>
    <s v="CA-2014-156363"/>
    <x v="3"/>
    <d v="2014-10-23T00:00:00"/>
    <d v="2014-10-29T00:00:00"/>
    <x v="1"/>
    <s v="ML-17395"/>
    <x v="504"/>
    <x v="1"/>
    <s v="United States"/>
    <s v="Philadelphia"/>
    <x v="9"/>
    <n v="19134"/>
    <x v="3"/>
    <s v="OFF-EN-10003068"/>
    <x v="1"/>
    <s v="Envelopes"/>
    <x v="1632"/>
    <n v="31.680000000000003"/>
    <n v="4"/>
    <n v="0.2"/>
    <n v="11.087999999999997"/>
    <s v="Oct"/>
    <x v="13"/>
    <n v="0"/>
  </r>
  <r>
    <n v="7265"/>
    <s v="CA-2014-122056"/>
    <x v="3"/>
    <d v="2014-06-14T00:00:00"/>
    <d v="2014-06-18T00:00:00"/>
    <x v="1"/>
    <s v="PG-18895"/>
    <x v="38"/>
    <x v="0"/>
    <s v="United States"/>
    <s v="Springfield"/>
    <x v="17"/>
    <n v="22153"/>
    <x v="0"/>
    <s v="OFF-AR-10004260"/>
    <x v="1"/>
    <s v="Art"/>
    <x v="1481"/>
    <n v="181.86"/>
    <n v="7"/>
    <n v="0"/>
    <n v="50.9208"/>
    <s v="Jun"/>
    <x v="27"/>
    <n v="1"/>
  </r>
  <r>
    <n v="7266"/>
    <s v="US-2011-143721"/>
    <x v="2"/>
    <d v="2011-11-23T00:00:00"/>
    <d v="2011-11-26T00:00:00"/>
    <x v="0"/>
    <s v="DK-12835"/>
    <x v="460"/>
    <x v="1"/>
    <s v="United States"/>
    <s v="Houston"/>
    <x v="5"/>
    <n v="77095"/>
    <x v="2"/>
    <s v="FUR-CH-10001973"/>
    <x v="0"/>
    <s v="Chairs"/>
    <x v="896"/>
    <n v="155.37199999999999"/>
    <n v="2"/>
    <n v="0.3"/>
    <n v="-35.513599999999997"/>
    <s v="Nov"/>
    <x v="7"/>
    <n v="1"/>
  </r>
  <r>
    <n v="7267"/>
    <s v="CA-2014-122987"/>
    <x v="3"/>
    <d v="2014-08-17T00:00:00"/>
    <d v="2014-08-17T00:00:00"/>
    <x v="3"/>
    <s v="SJ-20215"/>
    <x v="695"/>
    <x v="0"/>
    <s v="United States"/>
    <s v="Columbia"/>
    <x v="18"/>
    <n v="38401"/>
    <x v="0"/>
    <s v="OFF-BI-10002824"/>
    <x v="1"/>
    <s v="Binders"/>
    <x v="523"/>
    <n v="13.428000000000003"/>
    <n v="3"/>
    <n v="0.7"/>
    <n v="-11.190000000000001"/>
    <s v="Aug"/>
    <x v="43"/>
    <n v="1"/>
  </r>
  <r>
    <n v="7268"/>
    <s v="CA-2014-122987"/>
    <x v="3"/>
    <d v="2014-08-17T00:00:00"/>
    <d v="2014-08-17T00:00:00"/>
    <x v="3"/>
    <s v="SJ-20215"/>
    <x v="695"/>
    <x v="0"/>
    <s v="United States"/>
    <s v="Columbia"/>
    <x v="18"/>
    <n v="38401"/>
    <x v="0"/>
    <s v="OFF-ST-10004950"/>
    <x v="1"/>
    <s v="Storage"/>
    <x v="1000"/>
    <n v="67.13600000000001"/>
    <n v="4"/>
    <n v="0.2"/>
    <n v="-0.83920000000000172"/>
    <s v="Aug"/>
    <x v="43"/>
    <n v="0"/>
  </r>
  <r>
    <n v="7269"/>
    <s v="CA-2013-133368"/>
    <x v="0"/>
    <d v="2013-01-14T00:00:00"/>
    <d v="2013-01-20T00:00:00"/>
    <x v="1"/>
    <s v="AG-10675"/>
    <x v="165"/>
    <x v="0"/>
    <s v="United States"/>
    <s v="Concord"/>
    <x v="3"/>
    <n v="28027"/>
    <x v="0"/>
    <s v="OFF-PA-10004039"/>
    <x v="1"/>
    <s v="Paper"/>
    <x v="1538"/>
    <n v="89.567999999999998"/>
    <n v="2"/>
    <n v="0.2"/>
    <n v="32.468400000000003"/>
    <s v="Jan"/>
    <x v="12"/>
    <n v="1"/>
  </r>
  <r>
    <n v="7270"/>
    <s v="CA-2013-133368"/>
    <x v="0"/>
    <d v="2013-01-14T00:00:00"/>
    <d v="2013-01-20T00:00:00"/>
    <x v="1"/>
    <s v="AG-10675"/>
    <x v="165"/>
    <x v="0"/>
    <s v="United States"/>
    <s v="Concord"/>
    <x v="3"/>
    <n v="28027"/>
    <x v="0"/>
    <s v="FUR-FU-10003374"/>
    <x v="0"/>
    <s v="Furnishings"/>
    <x v="1798"/>
    <n v="315.77600000000007"/>
    <n v="8"/>
    <n v="0.2"/>
    <n v="31.577600000000018"/>
    <s v="Jan"/>
    <x v="12"/>
    <n v="0"/>
  </r>
  <r>
    <n v="7271"/>
    <s v="CA-2013-123337"/>
    <x v="0"/>
    <d v="2013-09-17T00:00:00"/>
    <d v="2013-09-23T00:00:00"/>
    <x v="1"/>
    <s v="KD-16495"/>
    <x v="470"/>
    <x v="1"/>
    <s v="United States"/>
    <s v="San Jose"/>
    <x v="1"/>
    <n v="95123"/>
    <x v="1"/>
    <s v="FUR-BO-10001918"/>
    <x v="0"/>
    <s v="Bookcases"/>
    <x v="1140"/>
    <n v="273.666"/>
    <n v="2"/>
    <n v="0.15"/>
    <n v="-12.878400000000013"/>
    <s v="Sep"/>
    <x v="21"/>
    <n v="1"/>
  </r>
  <r>
    <n v="7272"/>
    <s v="CA-2013-123337"/>
    <x v="0"/>
    <d v="2013-09-17T00:00:00"/>
    <d v="2013-09-23T00:00:00"/>
    <x v="1"/>
    <s v="KD-16495"/>
    <x v="470"/>
    <x v="1"/>
    <s v="United States"/>
    <s v="San Jose"/>
    <x v="1"/>
    <n v="95123"/>
    <x v="1"/>
    <s v="OFF-AP-10002287"/>
    <x v="1"/>
    <s v="Appliances"/>
    <x v="1274"/>
    <n v="17.48"/>
    <n v="4"/>
    <n v="0"/>
    <n v="4.5448000000000004"/>
    <s v="Sep"/>
    <x v="21"/>
    <n v="0"/>
  </r>
  <r>
    <n v="7273"/>
    <s v="US-2013-150357"/>
    <x v="0"/>
    <d v="2013-10-11T00:00:00"/>
    <d v="2013-10-15T00:00:00"/>
    <x v="1"/>
    <s v="EB-13975"/>
    <x v="424"/>
    <x v="1"/>
    <s v="United States"/>
    <s v="Greensboro"/>
    <x v="3"/>
    <n v="27405"/>
    <x v="0"/>
    <s v="OFF-SU-10004498"/>
    <x v="1"/>
    <s v="Supplies"/>
    <x v="500"/>
    <n v="20.608000000000004"/>
    <n v="2"/>
    <n v="0.2"/>
    <n v="-4.3792000000000009"/>
    <s v="Oct"/>
    <x v="32"/>
    <n v="1"/>
  </r>
  <r>
    <n v="7274"/>
    <s v="US-2013-150357"/>
    <x v="0"/>
    <d v="2013-10-11T00:00:00"/>
    <d v="2013-10-15T00:00:00"/>
    <x v="1"/>
    <s v="EB-13975"/>
    <x v="424"/>
    <x v="1"/>
    <s v="United States"/>
    <s v="Greensboro"/>
    <x v="3"/>
    <n v="27405"/>
    <x v="0"/>
    <s v="OFF-BI-10002557"/>
    <x v="1"/>
    <s v="Binders"/>
    <x v="246"/>
    <n v="4.0950000000000006"/>
    <n v="3"/>
    <n v="0.7"/>
    <n v="-2.7300000000000004"/>
    <s v="Oct"/>
    <x v="32"/>
    <n v="0"/>
  </r>
  <r>
    <n v="7275"/>
    <s v="CA-2012-144519"/>
    <x v="1"/>
    <d v="2012-11-13T00:00:00"/>
    <d v="2012-11-17T00:00:00"/>
    <x v="1"/>
    <s v="AW-10930"/>
    <x v="585"/>
    <x v="2"/>
    <s v="United States"/>
    <s v="Helena"/>
    <x v="37"/>
    <n v="59601"/>
    <x v="1"/>
    <s v="TEC-PH-10004908"/>
    <x v="2"/>
    <s v="Phones"/>
    <x v="1474"/>
    <n v="339.96000000000004"/>
    <n v="5"/>
    <n v="0.2"/>
    <n v="42.494999999999948"/>
    <s v="Nov"/>
    <x v="6"/>
    <n v="1"/>
  </r>
  <r>
    <n v="7276"/>
    <s v="CA-2012-144519"/>
    <x v="1"/>
    <d v="2012-11-13T00:00:00"/>
    <d v="2012-11-17T00:00:00"/>
    <x v="1"/>
    <s v="AW-10930"/>
    <x v="585"/>
    <x v="2"/>
    <s v="United States"/>
    <s v="Helena"/>
    <x v="37"/>
    <n v="59601"/>
    <x v="1"/>
    <s v="FUR-FU-10000794"/>
    <x v="0"/>
    <s v="Furnishings"/>
    <x v="639"/>
    <n v="63.980000000000004"/>
    <n v="7"/>
    <n v="0"/>
    <n v="21.7532"/>
    <s v="Nov"/>
    <x v="6"/>
    <n v="0"/>
  </r>
  <r>
    <n v="7277"/>
    <s v="CA-2011-120670"/>
    <x v="2"/>
    <d v="2011-11-02T00:00:00"/>
    <d v="2011-11-06T00:00:00"/>
    <x v="1"/>
    <s v="JK-16120"/>
    <x v="451"/>
    <x v="2"/>
    <s v="United States"/>
    <s v="Fort Lauderdale"/>
    <x v="2"/>
    <n v="33311"/>
    <x v="0"/>
    <s v="TEC-AC-10004171"/>
    <x v="2"/>
    <s v="Accessories"/>
    <x v="1312"/>
    <n v="799.92000000000007"/>
    <n v="10"/>
    <n v="0.2"/>
    <n v="239.976"/>
    <s v="Nov"/>
    <x v="7"/>
    <n v="1"/>
  </r>
  <r>
    <n v="7278"/>
    <s v="CA-2013-157217"/>
    <x v="0"/>
    <d v="2013-07-20T00:00:00"/>
    <d v="2013-07-22T00:00:00"/>
    <x v="2"/>
    <s v="TC-21535"/>
    <x v="426"/>
    <x v="2"/>
    <s v="United States"/>
    <s v="San Francisco"/>
    <x v="1"/>
    <n v="94110"/>
    <x v="1"/>
    <s v="TEC-PH-10002070"/>
    <x v="2"/>
    <s v="Phones"/>
    <x v="1785"/>
    <n v="35.984000000000002"/>
    <n v="2"/>
    <n v="0.2"/>
    <n v="4.4979999999999958"/>
    <s v="Jul"/>
    <x v="16"/>
    <n v="1"/>
  </r>
  <r>
    <n v="7279"/>
    <s v="CA-2013-157217"/>
    <x v="0"/>
    <d v="2013-07-20T00:00:00"/>
    <d v="2013-07-22T00:00:00"/>
    <x v="2"/>
    <s v="TC-21535"/>
    <x v="426"/>
    <x v="2"/>
    <s v="United States"/>
    <s v="San Francisco"/>
    <x v="1"/>
    <n v="94110"/>
    <x v="1"/>
    <s v="TEC-AC-10003095"/>
    <x v="2"/>
    <s v="Accessories"/>
    <x v="1277"/>
    <n v="389.97"/>
    <n v="3"/>
    <n v="0"/>
    <n v="132.58980000000003"/>
    <s v="Jul"/>
    <x v="16"/>
    <n v="0"/>
  </r>
  <r>
    <n v="7280"/>
    <s v="CA-2013-108224"/>
    <x v="0"/>
    <d v="2013-05-15T00:00:00"/>
    <d v="2013-05-15T00:00:00"/>
    <x v="3"/>
    <s v="TH-21235"/>
    <x v="260"/>
    <x v="1"/>
    <s v="United States"/>
    <s v="Yuma"/>
    <x v="16"/>
    <n v="85364"/>
    <x v="1"/>
    <s v="TEC-AC-10003832"/>
    <x v="2"/>
    <s v="Accessories"/>
    <x v="458"/>
    <n v="185.52800000000002"/>
    <n v="7"/>
    <n v="0.2"/>
    <n v="48.701099999999997"/>
    <s v="May"/>
    <x v="35"/>
    <n v="1"/>
  </r>
  <r>
    <n v="7281"/>
    <s v="CA-2012-162782"/>
    <x v="1"/>
    <d v="2012-02-21T00:00:00"/>
    <d v="2012-02-27T00:00:00"/>
    <x v="1"/>
    <s v="PW-19240"/>
    <x v="617"/>
    <x v="0"/>
    <s v="United States"/>
    <s v="Columbia"/>
    <x v="39"/>
    <n v="21044"/>
    <x v="3"/>
    <s v="OFF-BI-10003527"/>
    <x v="1"/>
    <s v="Binders"/>
    <x v="446"/>
    <n v="2541.98"/>
    <n v="2"/>
    <n v="0"/>
    <n v="1270.99"/>
    <s v="Feb"/>
    <x v="36"/>
    <n v="1"/>
  </r>
  <r>
    <n v="7282"/>
    <s v="CA-2014-159282"/>
    <x v="3"/>
    <d v="2014-10-17T00:00:00"/>
    <d v="2014-10-22T00:00:00"/>
    <x v="1"/>
    <s v="GH-14410"/>
    <x v="689"/>
    <x v="2"/>
    <s v="United States"/>
    <s v="Yuma"/>
    <x v="16"/>
    <n v="85364"/>
    <x v="1"/>
    <s v="TEC-MA-10001148"/>
    <x v="2"/>
    <s v="Machines"/>
    <x v="205"/>
    <n v="599.98500000000013"/>
    <n v="5"/>
    <n v="0.7"/>
    <n v="-479.98799999999994"/>
    <s v="Oct"/>
    <x v="13"/>
    <n v="1"/>
  </r>
  <r>
    <n v="7283"/>
    <s v="CA-2014-155936"/>
    <x v="3"/>
    <d v="2014-06-23T00:00:00"/>
    <d v="2014-06-30T00:00:00"/>
    <x v="1"/>
    <s v="JK-15730"/>
    <x v="300"/>
    <x v="0"/>
    <s v="United States"/>
    <s v="Chicago"/>
    <x v="10"/>
    <n v="60653"/>
    <x v="2"/>
    <s v="OFF-BI-10002432"/>
    <x v="1"/>
    <s v="Binders"/>
    <x v="866"/>
    <n v="3.0359999999999996"/>
    <n v="3"/>
    <n v="0.8"/>
    <n v="-5.0094000000000012"/>
    <s v="Jun"/>
    <x v="27"/>
    <n v="1"/>
  </r>
  <r>
    <n v="7284"/>
    <s v="CA-2014-169439"/>
    <x v="3"/>
    <d v="2014-09-10T00:00:00"/>
    <d v="2014-09-14T00:00:00"/>
    <x v="1"/>
    <s v="LC-17140"/>
    <x v="95"/>
    <x v="0"/>
    <s v="United States"/>
    <s v="Cleveland"/>
    <x v="24"/>
    <n v="44105"/>
    <x v="3"/>
    <s v="OFF-AR-10001374"/>
    <x v="1"/>
    <s v="Art"/>
    <x v="310"/>
    <n v="25.920000000000005"/>
    <n v="5"/>
    <n v="0.2"/>
    <n v="3.8879999999999972"/>
    <s v="Sep"/>
    <x v="15"/>
    <n v="1"/>
  </r>
  <r>
    <n v="7285"/>
    <s v="CA-2014-169439"/>
    <x v="3"/>
    <d v="2014-09-10T00:00:00"/>
    <d v="2014-09-14T00:00:00"/>
    <x v="1"/>
    <s v="LC-17140"/>
    <x v="95"/>
    <x v="0"/>
    <s v="United States"/>
    <s v="Cleveland"/>
    <x v="24"/>
    <n v="44105"/>
    <x v="3"/>
    <s v="FUR-FU-10000723"/>
    <x v="0"/>
    <s v="Furnishings"/>
    <x v="475"/>
    <n v="66.112000000000009"/>
    <n v="2"/>
    <n v="0.2"/>
    <n v="-9.0903999999999989"/>
    <s v="Sep"/>
    <x v="15"/>
    <n v="0"/>
  </r>
  <r>
    <n v="7286"/>
    <s v="CA-2014-151183"/>
    <x v="3"/>
    <d v="2014-10-15T00:00:00"/>
    <d v="2014-10-20T00:00:00"/>
    <x v="1"/>
    <s v="BK-11260"/>
    <x v="318"/>
    <x v="0"/>
    <s v="United States"/>
    <s v="San Francisco"/>
    <x v="1"/>
    <n v="94110"/>
    <x v="1"/>
    <s v="TEC-AC-10003614"/>
    <x v="2"/>
    <s v="Accessories"/>
    <x v="562"/>
    <n v="46.36"/>
    <n v="4"/>
    <n v="0"/>
    <n v="15.298799999999996"/>
    <s v="Oct"/>
    <x v="13"/>
    <n v="1"/>
  </r>
  <r>
    <n v="7287"/>
    <s v="CA-2013-149965"/>
    <x v="0"/>
    <d v="2013-06-21T00:00:00"/>
    <d v="2013-06-26T00:00:00"/>
    <x v="1"/>
    <s v="BS-11365"/>
    <x v="740"/>
    <x v="1"/>
    <s v="United States"/>
    <s v="Oklahoma City"/>
    <x v="26"/>
    <n v="73120"/>
    <x v="2"/>
    <s v="TEC-AC-10004877"/>
    <x v="2"/>
    <s v="Accessories"/>
    <x v="1670"/>
    <n v="6.9"/>
    <n v="1"/>
    <n v="0"/>
    <n v="0.5519999999999996"/>
    <s v="Jun"/>
    <x v="1"/>
    <n v="1"/>
  </r>
  <r>
    <n v="7288"/>
    <s v="CA-2013-149965"/>
    <x v="0"/>
    <d v="2013-06-21T00:00:00"/>
    <d v="2013-06-26T00:00:00"/>
    <x v="1"/>
    <s v="BS-11365"/>
    <x v="740"/>
    <x v="1"/>
    <s v="United States"/>
    <s v="Oklahoma City"/>
    <x v="26"/>
    <n v="73120"/>
    <x v="2"/>
    <s v="FUR-FU-10004270"/>
    <x v="0"/>
    <s v="Furnishings"/>
    <x v="1372"/>
    <n v="57.69"/>
    <n v="3"/>
    <n v="0"/>
    <n v="23.652900000000002"/>
    <s v="Jun"/>
    <x v="1"/>
    <n v="0"/>
  </r>
  <r>
    <n v="7289"/>
    <s v="CA-2011-158281"/>
    <x v="2"/>
    <d v="2011-09-02T00:00:00"/>
    <d v="2011-09-07T00:00:00"/>
    <x v="1"/>
    <s v="AG-10525"/>
    <x v="132"/>
    <x v="1"/>
    <s v="United States"/>
    <s v="Houston"/>
    <x v="5"/>
    <n v="77095"/>
    <x v="2"/>
    <s v="TEC-MA-10002210"/>
    <x v="2"/>
    <s v="Machines"/>
    <x v="1366"/>
    <n v="559.71"/>
    <n v="3"/>
    <n v="0.4"/>
    <n v="-121.27049999999997"/>
    <s v="Sep"/>
    <x v="30"/>
    <n v="1"/>
  </r>
  <r>
    <n v="7290"/>
    <s v="CA-2013-153661"/>
    <x v="0"/>
    <d v="2013-01-30T00:00:00"/>
    <d v="2013-01-31T00:00:00"/>
    <x v="2"/>
    <s v="SC-20725"/>
    <x v="56"/>
    <x v="0"/>
    <s v="United States"/>
    <s v="San Francisco"/>
    <x v="1"/>
    <n v="94122"/>
    <x v="1"/>
    <s v="OFF-ST-10000675"/>
    <x v="1"/>
    <s v="Storage"/>
    <x v="295"/>
    <n v="305.01"/>
    <n v="9"/>
    <n v="0"/>
    <n v="76.252499999999998"/>
    <s v="Jan"/>
    <x v="12"/>
    <n v="1"/>
  </r>
  <r>
    <n v="7291"/>
    <s v="CA-2013-153661"/>
    <x v="0"/>
    <d v="2013-01-30T00:00:00"/>
    <d v="2013-01-31T00:00:00"/>
    <x v="2"/>
    <s v="SC-20725"/>
    <x v="56"/>
    <x v="0"/>
    <s v="United States"/>
    <s v="San Francisco"/>
    <x v="1"/>
    <n v="94122"/>
    <x v="1"/>
    <s v="OFF-BI-10004781"/>
    <x v="1"/>
    <s v="Binders"/>
    <x v="132"/>
    <n v="50.783999999999999"/>
    <n v="2"/>
    <n v="0.2"/>
    <n v="17.7744"/>
    <s v="Jan"/>
    <x v="12"/>
    <n v="0"/>
  </r>
  <r>
    <n v="7292"/>
    <s v="CA-2013-153661"/>
    <x v="0"/>
    <d v="2013-01-30T00:00:00"/>
    <d v="2013-01-31T00:00:00"/>
    <x v="2"/>
    <s v="SC-20725"/>
    <x v="56"/>
    <x v="0"/>
    <s v="United States"/>
    <s v="San Francisco"/>
    <x v="1"/>
    <n v="94122"/>
    <x v="1"/>
    <s v="OFF-LA-10004689"/>
    <x v="1"/>
    <s v="Labels"/>
    <x v="261"/>
    <n v="26.01"/>
    <n v="9"/>
    <n v="0"/>
    <n v="12.2247"/>
    <s v="Jan"/>
    <x v="12"/>
    <n v="0"/>
  </r>
  <r>
    <n v="7293"/>
    <s v="CA-2014-109183"/>
    <x v="3"/>
    <d v="2014-12-05T00:00:00"/>
    <d v="2014-12-10T00:00:00"/>
    <x v="1"/>
    <s v="LR-16915"/>
    <x v="235"/>
    <x v="0"/>
    <s v="United States"/>
    <s v="Nashville"/>
    <x v="18"/>
    <n v="37211"/>
    <x v="0"/>
    <s v="TEC-MA-10001856"/>
    <x v="2"/>
    <s v="Machines"/>
    <x v="1778"/>
    <n v="649"/>
    <n v="2"/>
    <n v="0.5"/>
    <n v="-272.58000000000015"/>
    <s v="Dec"/>
    <x v="22"/>
    <n v="1"/>
  </r>
  <r>
    <n v="7294"/>
    <s v="CA-2013-113656"/>
    <x v="0"/>
    <d v="2013-01-23T00:00:00"/>
    <d v="2013-01-29T00:00:00"/>
    <x v="1"/>
    <s v="CB-12415"/>
    <x v="558"/>
    <x v="0"/>
    <s v="United States"/>
    <s v="Los Angeles"/>
    <x v="1"/>
    <n v="90036"/>
    <x v="1"/>
    <s v="FUR-FU-10000719"/>
    <x v="0"/>
    <s v="Furnishings"/>
    <x v="1664"/>
    <n v="59.99"/>
    <n v="7"/>
    <n v="0"/>
    <n v="21.596400000000003"/>
    <s v="Jan"/>
    <x v="12"/>
    <n v="1"/>
  </r>
  <r>
    <n v="7295"/>
    <s v="CA-2012-148964"/>
    <x v="1"/>
    <d v="2012-05-26T00:00:00"/>
    <d v="2012-05-31T00:00:00"/>
    <x v="1"/>
    <s v="RD-19900"/>
    <x v="76"/>
    <x v="0"/>
    <s v="United States"/>
    <s v="Bellevue"/>
    <x v="4"/>
    <n v="98006"/>
    <x v="1"/>
    <s v="FUR-FU-10003849"/>
    <x v="0"/>
    <s v="Furnishings"/>
    <x v="521"/>
    <n v="20.239999999999998"/>
    <n v="1"/>
    <n v="0"/>
    <n v="7.8935999999999993"/>
    <s v="May"/>
    <x v="33"/>
    <n v="1"/>
  </r>
  <r>
    <n v="7296"/>
    <s v="CA-2011-111899"/>
    <x v="2"/>
    <d v="2011-05-04T00:00:00"/>
    <d v="2011-05-05T00:00:00"/>
    <x v="2"/>
    <s v="NC-18340"/>
    <x v="396"/>
    <x v="0"/>
    <s v="United States"/>
    <s v="Houston"/>
    <x v="5"/>
    <n v="77036"/>
    <x v="2"/>
    <s v="OFF-AR-10001725"/>
    <x v="1"/>
    <s v="Art"/>
    <x v="1540"/>
    <n v="37.839999999999996"/>
    <n v="2"/>
    <n v="0.2"/>
    <n v="2.8380000000000027"/>
    <s v="May"/>
    <x v="8"/>
    <n v="1"/>
  </r>
  <r>
    <n v="7297"/>
    <s v="CA-2011-111899"/>
    <x v="2"/>
    <d v="2011-05-04T00:00:00"/>
    <d v="2011-05-05T00:00:00"/>
    <x v="2"/>
    <s v="NC-18340"/>
    <x v="396"/>
    <x v="0"/>
    <s v="United States"/>
    <s v="Houston"/>
    <x v="5"/>
    <n v="77036"/>
    <x v="2"/>
    <s v="OFF-FA-10000840"/>
    <x v="1"/>
    <s v="Fasteners"/>
    <x v="1685"/>
    <n v="5.4719999999999995"/>
    <n v="6"/>
    <n v="0.2"/>
    <n v="1.8467999999999996"/>
    <s v="May"/>
    <x v="8"/>
    <n v="0"/>
  </r>
  <r>
    <n v="7298"/>
    <s v="CA-2012-101126"/>
    <x v="1"/>
    <d v="2012-02-10T00:00:00"/>
    <d v="2012-02-14T00:00:00"/>
    <x v="0"/>
    <s v="NB-18655"/>
    <x v="240"/>
    <x v="1"/>
    <s v="United States"/>
    <s v="Philadelphia"/>
    <x v="9"/>
    <n v="19143"/>
    <x v="3"/>
    <s v="OFF-ST-10000943"/>
    <x v="1"/>
    <s v="Storage"/>
    <x v="1195"/>
    <n v="77.240000000000009"/>
    <n v="5"/>
    <n v="0.2"/>
    <n v="7.7240000000000002"/>
    <s v="Feb"/>
    <x v="36"/>
    <n v="1"/>
  </r>
  <r>
    <n v="7299"/>
    <s v="CA-2011-163468"/>
    <x v="2"/>
    <d v="2011-11-18T00:00:00"/>
    <d v="2011-11-21T00:00:00"/>
    <x v="2"/>
    <s v="JK-15730"/>
    <x v="300"/>
    <x v="0"/>
    <s v="United States"/>
    <s v="Des Plaines"/>
    <x v="10"/>
    <n v="60016"/>
    <x v="2"/>
    <s v="FUR-TA-10002533"/>
    <x v="0"/>
    <s v="Tables"/>
    <x v="274"/>
    <n v="292.10000000000002"/>
    <n v="4"/>
    <n v="0.5"/>
    <n v="-175.26000000000005"/>
    <s v="Nov"/>
    <x v="7"/>
    <n v="1"/>
  </r>
  <r>
    <n v="7300"/>
    <s v="CA-2011-163468"/>
    <x v="2"/>
    <d v="2011-11-18T00:00:00"/>
    <d v="2011-11-21T00:00:00"/>
    <x v="2"/>
    <s v="JK-15730"/>
    <x v="300"/>
    <x v="0"/>
    <s v="United States"/>
    <s v="Des Plaines"/>
    <x v="10"/>
    <n v="60016"/>
    <x v="2"/>
    <s v="FUR-FU-10001546"/>
    <x v="0"/>
    <s v="Furnishings"/>
    <x v="1423"/>
    <n v="8.5440000000000005"/>
    <n v="2"/>
    <n v="0.6"/>
    <n v="-7.4759999999999991"/>
    <s v="Nov"/>
    <x v="7"/>
    <n v="0"/>
  </r>
  <r>
    <n v="7301"/>
    <s v="CA-2011-163468"/>
    <x v="2"/>
    <d v="2011-11-18T00:00:00"/>
    <d v="2011-11-21T00:00:00"/>
    <x v="2"/>
    <s v="JK-15730"/>
    <x v="300"/>
    <x v="0"/>
    <s v="United States"/>
    <s v="Des Plaines"/>
    <x v="10"/>
    <n v="60016"/>
    <x v="2"/>
    <s v="FUR-BO-10003546"/>
    <x v="0"/>
    <s v="Bookcases"/>
    <x v="1638"/>
    <n v="424.11599999999999"/>
    <n v="6"/>
    <n v="0.3"/>
    <n v="-30.293999999999983"/>
    <s v="Nov"/>
    <x v="7"/>
    <n v="0"/>
  </r>
  <r>
    <n v="7302"/>
    <s v="CA-2011-163468"/>
    <x v="2"/>
    <d v="2011-11-18T00:00:00"/>
    <d v="2011-11-21T00:00:00"/>
    <x v="2"/>
    <s v="JK-15730"/>
    <x v="300"/>
    <x v="0"/>
    <s v="United States"/>
    <s v="Des Plaines"/>
    <x v="10"/>
    <n v="60016"/>
    <x v="2"/>
    <s v="OFF-BI-10004728"/>
    <x v="1"/>
    <s v="Binders"/>
    <x v="539"/>
    <n v="2.8919999999999995"/>
    <n v="3"/>
    <n v="0.8"/>
    <n v="-4.9164000000000012"/>
    <s v="Nov"/>
    <x v="7"/>
    <n v="0"/>
  </r>
  <r>
    <n v="7303"/>
    <s v="CA-2011-163468"/>
    <x v="2"/>
    <d v="2011-11-18T00:00:00"/>
    <d v="2011-11-21T00:00:00"/>
    <x v="2"/>
    <s v="JK-15730"/>
    <x v="300"/>
    <x v="0"/>
    <s v="United States"/>
    <s v="Des Plaines"/>
    <x v="10"/>
    <n v="60016"/>
    <x v="2"/>
    <s v="OFF-ST-10000025"/>
    <x v="1"/>
    <s v="Storage"/>
    <x v="615"/>
    <n v="381.72"/>
    <n v="5"/>
    <n v="0.2"/>
    <n v="-66.801000000000045"/>
    <s v="Nov"/>
    <x v="7"/>
    <n v="0"/>
  </r>
  <r>
    <n v="7304"/>
    <s v="US-2014-117450"/>
    <x v="3"/>
    <d v="2014-09-05T00:00:00"/>
    <d v="2014-09-09T00:00:00"/>
    <x v="1"/>
    <s v="DO-13645"/>
    <x v="770"/>
    <x v="0"/>
    <s v="United States"/>
    <s v="Boynton Beach"/>
    <x v="2"/>
    <n v="33437"/>
    <x v="0"/>
    <s v="FUR-CH-10003817"/>
    <x v="0"/>
    <s v="Chairs"/>
    <x v="162"/>
    <n v="97.184000000000012"/>
    <n v="2"/>
    <n v="0.2"/>
    <n v="6.0740000000000016"/>
    <s v="Sep"/>
    <x v="15"/>
    <n v="1"/>
  </r>
  <r>
    <n v="7305"/>
    <s v="US-2014-117450"/>
    <x v="3"/>
    <d v="2014-09-05T00:00:00"/>
    <d v="2014-09-09T00:00:00"/>
    <x v="1"/>
    <s v="DO-13645"/>
    <x v="770"/>
    <x v="0"/>
    <s v="United States"/>
    <s v="Boynton Beach"/>
    <x v="2"/>
    <n v="33437"/>
    <x v="0"/>
    <s v="OFF-PA-10000289"/>
    <x v="1"/>
    <s v="Paper"/>
    <x v="722"/>
    <n v="10.368000000000002"/>
    <n v="2"/>
    <n v="0.2"/>
    <n v="3.6288"/>
    <s v="Sep"/>
    <x v="15"/>
    <n v="0"/>
  </r>
  <r>
    <n v="7306"/>
    <s v="CA-2011-137274"/>
    <x v="2"/>
    <d v="2011-03-29T00:00:00"/>
    <d v="2011-04-02T00:00:00"/>
    <x v="1"/>
    <s v="MG-18145"/>
    <x v="207"/>
    <x v="0"/>
    <s v="United States"/>
    <s v="Plano"/>
    <x v="5"/>
    <n v="75023"/>
    <x v="2"/>
    <s v="FUR-TA-10001889"/>
    <x v="0"/>
    <s v="Tables"/>
    <x v="406"/>
    <n v="890.84099999999989"/>
    <n v="3"/>
    <n v="0.3"/>
    <n v="-152.71559999999999"/>
    <s v="Mar"/>
    <x v="34"/>
    <n v="1"/>
  </r>
  <r>
    <n v="7307"/>
    <s v="CA-2013-144092"/>
    <x v="0"/>
    <d v="2013-11-06T00:00:00"/>
    <d v="2013-11-08T00:00:00"/>
    <x v="0"/>
    <s v="LH-17155"/>
    <x v="109"/>
    <x v="0"/>
    <s v="United States"/>
    <s v="San Jose"/>
    <x v="1"/>
    <n v="95123"/>
    <x v="1"/>
    <s v="TEC-AC-10002305"/>
    <x v="2"/>
    <s v="Accessories"/>
    <x v="1521"/>
    <n v="72"/>
    <n v="4"/>
    <n v="0"/>
    <n v="12.959999999999994"/>
    <s v="Nov"/>
    <x v="0"/>
    <n v="1"/>
  </r>
  <r>
    <n v="7308"/>
    <s v="CA-2013-144092"/>
    <x v="0"/>
    <d v="2013-11-06T00:00:00"/>
    <d v="2013-11-08T00:00:00"/>
    <x v="0"/>
    <s v="LH-17155"/>
    <x v="109"/>
    <x v="0"/>
    <s v="United States"/>
    <s v="San Jose"/>
    <x v="1"/>
    <n v="95123"/>
    <x v="1"/>
    <s v="FUR-CH-10004875"/>
    <x v="0"/>
    <s v="Chairs"/>
    <x v="1436"/>
    <n v="113.88800000000002"/>
    <n v="2"/>
    <n v="0.2"/>
    <n v="9.9651999999999994"/>
    <s v="Nov"/>
    <x v="0"/>
    <n v="0"/>
  </r>
  <r>
    <n v="7309"/>
    <s v="CA-2013-144092"/>
    <x v="0"/>
    <d v="2013-11-06T00:00:00"/>
    <d v="2013-11-08T00:00:00"/>
    <x v="0"/>
    <s v="LH-17155"/>
    <x v="109"/>
    <x v="0"/>
    <s v="United States"/>
    <s v="San Jose"/>
    <x v="1"/>
    <n v="95123"/>
    <x v="1"/>
    <s v="OFF-EN-10001434"/>
    <x v="1"/>
    <s v="Envelopes"/>
    <x v="434"/>
    <n v="158.13"/>
    <n v="3"/>
    <n v="0"/>
    <n v="77.483699999999999"/>
    <s v="Nov"/>
    <x v="0"/>
    <n v="0"/>
  </r>
  <r>
    <n v="7310"/>
    <s v="CA-2014-112172"/>
    <x v="3"/>
    <d v="2014-06-11T00:00:00"/>
    <d v="2014-06-15T00:00:00"/>
    <x v="0"/>
    <s v="MM-18280"/>
    <x v="152"/>
    <x v="1"/>
    <s v="United States"/>
    <s v="New York City"/>
    <x v="15"/>
    <n v="10024"/>
    <x v="3"/>
    <s v="OFF-FA-10004395"/>
    <x v="1"/>
    <s v="Fasteners"/>
    <x v="1192"/>
    <n v="14.129999999999999"/>
    <n v="3"/>
    <n v="0"/>
    <n v="0.70650000000000013"/>
    <s v="Jun"/>
    <x v="27"/>
    <n v="1"/>
  </r>
  <r>
    <n v="7311"/>
    <s v="CA-2012-121699"/>
    <x v="1"/>
    <d v="2012-08-10T00:00:00"/>
    <d v="2012-08-14T00:00:00"/>
    <x v="1"/>
    <s v="BD-11320"/>
    <x v="217"/>
    <x v="0"/>
    <s v="United States"/>
    <s v="Detroit"/>
    <x v="12"/>
    <n v="48227"/>
    <x v="2"/>
    <s v="OFF-BI-10004632"/>
    <x v="1"/>
    <s v="Binders"/>
    <x v="910"/>
    <n v="64.75"/>
    <n v="5"/>
    <n v="0"/>
    <n v="29.137499999999996"/>
    <s v="Aug"/>
    <x v="37"/>
    <n v="1"/>
  </r>
  <r>
    <n v="7312"/>
    <s v="CA-2012-162761"/>
    <x v="1"/>
    <d v="2012-10-09T00:00:00"/>
    <d v="2012-10-13T00:00:00"/>
    <x v="1"/>
    <s v="SC-20575"/>
    <x v="623"/>
    <x v="0"/>
    <s v="United States"/>
    <s v="Miami"/>
    <x v="2"/>
    <n v="33178"/>
    <x v="0"/>
    <s v="OFF-BI-10000145"/>
    <x v="1"/>
    <s v="Binders"/>
    <x v="735"/>
    <n v="1.8720000000000003"/>
    <n v="2"/>
    <n v="0.7"/>
    <n v="-1.3103999999999996"/>
    <s v="Oct"/>
    <x v="2"/>
    <n v="1"/>
  </r>
  <r>
    <n v="7313"/>
    <s v="CA-2012-162761"/>
    <x v="1"/>
    <d v="2012-10-09T00:00:00"/>
    <d v="2012-10-13T00:00:00"/>
    <x v="1"/>
    <s v="SC-20575"/>
    <x v="623"/>
    <x v="0"/>
    <s v="United States"/>
    <s v="Miami"/>
    <x v="2"/>
    <n v="33178"/>
    <x v="0"/>
    <s v="OFF-BI-10002498"/>
    <x v="1"/>
    <s v="Binders"/>
    <x v="435"/>
    <n v="11.214000000000002"/>
    <n v="2"/>
    <n v="0.7"/>
    <n v="-8.5974000000000004"/>
    <s v="Oct"/>
    <x v="2"/>
    <n v="0"/>
  </r>
  <r>
    <n v="7314"/>
    <s v="CA-2012-162761"/>
    <x v="1"/>
    <d v="2012-10-09T00:00:00"/>
    <d v="2012-10-13T00:00:00"/>
    <x v="1"/>
    <s v="SC-20575"/>
    <x v="623"/>
    <x v="0"/>
    <s v="United States"/>
    <s v="Miami"/>
    <x v="2"/>
    <n v="33178"/>
    <x v="0"/>
    <s v="OFF-AR-10001761"/>
    <x v="1"/>
    <s v="Art"/>
    <x v="1642"/>
    <n v="37.375999999999998"/>
    <n v="8"/>
    <n v="0.2"/>
    <n v="7.4751999999999992"/>
    <s v="Oct"/>
    <x v="2"/>
    <n v="0"/>
  </r>
  <r>
    <n v="7315"/>
    <s v="CA-2013-121377"/>
    <x v="0"/>
    <d v="2013-05-29T00:00:00"/>
    <d v="2013-06-03T00:00:00"/>
    <x v="1"/>
    <s v="TN-21040"/>
    <x v="184"/>
    <x v="2"/>
    <s v="United States"/>
    <s v="Park Ridge"/>
    <x v="10"/>
    <n v="60068"/>
    <x v="2"/>
    <s v="TEC-PH-10001817"/>
    <x v="2"/>
    <s v="Phones"/>
    <x v="1097"/>
    <n v="286.40000000000003"/>
    <n v="1"/>
    <n v="0.2"/>
    <n v="25.060000000000016"/>
    <s v="May"/>
    <x v="35"/>
    <n v="1"/>
  </r>
  <r>
    <n v="7316"/>
    <s v="CA-2014-115322"/>
    <x v="3"/>
    <d v="2014-05-12T00:00:00"/>
    <d v="2014-05-17T00:00:00"/>
    <x v="0"/>
    <s v="ZC-21910"/>
    <x v="233"/>
    <x v="0"/>
    <s v="United States"/>
    <s v="New York City"/>
    <x v="15"/>
    <n v="10024"/>
    <x v="3"/>
    <s v="OFF-AR-10004456"/>
    <x v="1"/>
    <s v="Art"/>
    <x v="1044"/>
    <n v="43.92"/>
    <n v="3"/>
    <n v="0"/>
    <n v="12.736799999999999"/>
    <s v="May"/>
    <x v="24"/>
    <n v="1"/>
  </r>
  <r>
    <n v="7317"/>
    <s v="CA-2013-132066"/>
    <x v="0"/>
    <d v="2013-10-17T00:00:00"/>
    <d v="2013-10-21T00:00:00"/>
    <x v="1"/>
    <s v="NB-18655"/>
    <x v="240"/>
    <x v="1"/>
    <s v="United States"/>
    <s v="New York City"/>
    <x v="15"/>
    <n v="10011"/>
    <x v="3"/>
    <s v="FUR-TA-10001539"/>
    <x v="0"/>
    <s v="Tables"/>
    <x v="10"/>
    <n v="142.18199999999999"/>
    <n v="1"/>
    <n v="0.4"/>
    <n v="-37.915200000000027"/>
    <s v="Oct"/>
    <x v="32"/>
    <n v="1"/>
  </r>
  <r>
    <n v="7318"/>
    <s v="CA-2014-158120"/>
    <x v="3"/>
    <d v="2014-11-18T00:00:00"/>
    <d v="2014-11-22T00:00:00"/>
    <x v="1"/>
    <s v="KH-16330"/>
    <x v="542"/>
    <x v="1"/>
    <s v="United States"/>
    <s v="Hillsboro"/>
    <x v="21"/>
    <n v="97123"/>
    <x v="1"/>
    <s v="OFF-PA-10003205"/>
    <x v="1"/>
    <s v="Paper"/>
    <x v="1776"/>
    <n v="19.608000000000001"/>
    <n v="3"/>
    <n v="0.2"/>
    <n v="6.6177000000000001"/>
    <s v="Nov"/>
    <x v="23"/>
    <n v="1"/>
  </r>
  <r>
    <n v="7319"/>
    <s v="CA-2014-158120"/>
    <x v="3"/>
    <d v="2014-11-18T00:00:00"/>
    <d v="2014-11-22T00:00:00"/>
    <x v="1"/>
    <s v="KH-16330"/>
    <x v="542"/>
    <x v="1"/>
    <s v="United States"/>
    <s v="Hillsboro"/>
    <x v="21"/>
    <n v="97123"/>
    <x v="1"/>
    <s v="OFF-BI-10002813"/>
    <x v="1"/>
    <s v="Binders"/>
    <x v="905"/>
    <n v="4.1580000000000004"/>
    <n v="7"/>
    <n v="0.7"/>
    <n v="-3.4649999999999999"/>
    <s v="Nov"/>
    <x v="23"/>
    <n v="0"/>
  </r>
  <r>
    <n v="7320"/>
    <s v="CA-2014-100097"/>
    <x v="3"/>
    <d v="2014-11-27T00:00:00"/>
    <d v="2014-11-30T00:00:00"/>
    <x v="0"/>
    <s v="MN-17935"/>
    <x v="438"/>
    <x v="0"/>
    <s v="United States"/>
    <s v="New York City"/>
    <x v="15"/>
    <n v="10009"/>
    <x v="3"/>
    <s v="TEC-PH-10002310"/>
    <x v="2"/>
    <s v="Phones"/>
    <x v="1359"/>
    <n v="979.95"/>
    <n v="5"/>
    <n v="0"/>
    <n v="264.58650000000006"/>
    <s v="Nov"/>
    <x v="23"/>
    <n v="1"/>
  </r>
  <r>
    <n v="7321"/>
    <s v="CA-2014-100097"/>
    <x v="3"/>
    <d v="2014-11-27T00:00:00"/>
    <d v="2014-11-30T00:00:00"/>
    <x v="0"/>
    <s v="MN-17935"/>
    <x v="438"/>
    <x v="0"/>
    <s v="United States"/>
    <s v="New York City"/>
    <x v="15"/>
    <n v="10009"/>
    <x v="3"/>
    <s v="FUR-FU-10003623"/>
    <x v="0"/>
    <s v="Furnishings"/>
    <x v="1226"/>
    <n v="135.29999999999998"/>
    <n v="5"/>
    <n v="0"/>
    <n v="37.883999999999993"/>
    <s v="Nov"/>
    <x v="23"/>
    <n v="0"/>
  </r>
  <r>
    <n v="7322"/>
    <s v="CA-2014-167626"/>
    <x v="3"/>
    <d v="2014-09-04T00:00:00"/>
    <d v="2014-09-08T00:00:00"/>
    <x v="1"/>
    <s v="MY-18295"/>
    <x v="501"/>
    <x v="1"/>
    <s v="United States"/>
    <s v="Chicago"/>
    <x v="10"/>
    <n v="60623"/>
    <x v="2"/>
    <s v="OFF-PA-10003424"/>
    <x v="1"/>
    <s v="Paper"/>
    <x v="1081"/>
    <n v="8.9039999999999999"/>
    <n v="3"/>
    <n v="0.2"/>
    <n v="3.3389999999999995"/>
    <s v="Sep"/>
    <x v="15"/>
    <n v="1"/>
  </r>
  <r>
    <n v="7323"/>
    <s v="CA-2014-167626"/>
    <x v="3"/>
    <d v="2014-09-04T00:00:00"/>
    <d v="2014-09-08T00:00:00"/>
    <x v="1"/>
    <s v="MY-18295"/>
    <x v="501"/>
    <x v="1"/>
    <s v="United States"/>
    <s v="Chicago"/>
    <x v="10"/>
    <n v="60623"/>
    <x v="2"/>
    <s v="TEC-AC-10004353"/>
    <x v="2"/>
    <s v="Accessories"/>
    <x v="717"/>
    <n v="100.80000000000001"/>
    <n v="2"/>
    <n v="0.2"/>
    <n v="21.42"/>
    <s v="Sep"/>
    <x v="15"/>
    <n v="0"/>
  </r>
  <r>
    <n v="7324"/>
    <s v="US-2014-126053"/>
    <x v="3"/>
    <d v="2014-12-06T00:00:00"/>
    <d v="2014-12-09T00:00:00"/>
    <x v="2"/>
    <s v="CS-11950"/>
    <x v="229"/>
    <x v="0"/>
    <s v="United States"/>
    <s v="New York City"/>
    <x v="15"/>
    <n v="10024"/>
    <x v="3"/>
    <s v="FUR-FU-10001934"/>
    <x v="0"/>
    <s v="Furnishings"/>
    <x v="107"/>
    <n v="41.96"/>
    <n v="2"/>
    <n v="0"/>
    <n v="10.909600000000001"/>
    <s v="Dec"/>
    <x v="22"/>
    <n v="1"/>
  </r>
  <r>
    <n v="7325"/>
    <s v="US-2014-126053"/>
    <x v="3"/>
    <d v="2014-12-06T00:00:00"/>
    <d v="2014-12-09T00:00:00"/>
    <x v="2"/>
    <s v="CS-11950"/>
    <x v="229"/>
    <x v="0"/>
    <s v="United States"/>
    <s v="New York City"/>
    <x v="15"/>
    <n v="10024"/>
    <x v="3"/>
    <s v="OFF-LA-10003766"/>
    <x v="1"/>
    <s v="Labels"/>
    <x v="360"/>
    <n v="9.4499999999999993"/>
    <n v="3"/>
    <n v="0"/>
    <n v="4.5359999999999996"/>
    <s v="Dec"/>
    <x v="22"/>
    <n v="0"/>
  </r>
  <r>
    <n v="7326"/>
    <s v="US-2014-128447"/>
    <x v="3"/>
    <d v="2014-11-11T00:00:00"/>
    <d v="2014-11-18T00:00:00"/>
    <x v="1"/>
    <s v="MC-17845"/>
    <x v="266"/>
    <x v="0"/>
    <s v="United States"/>
    <s v="Pasco"/>
    <x v="4"/>
    <n v="99301"/>
    <x v="1"/>
    <s v="OFF-AP-10004540"/>
    <x v="1"/>
    <s v="Appliances"/>
    <x v="1294"/>
    <n v="400.79999999999995"/>
    <n v="5"/>
    <n v="0"/>
    <n v="112.224"/>
    <s v="Nov"/>
    <x v="23"/>
    <n v="1"/>
  </r>
  <r>
    <n v="7327"/>
    <s v="US-2014-128447"/>
    <x v="3"/>
    <d v="2014-11-11T00:00:00"/>
    <d v="2014-11-18T00:00:00"/>
    <x v="1"/>
    <s v="MC-17845"/>
    <x v="266"/>
    <x v="0"/>
    <s v="United States"/>
    <s v="Pasco"/>
    <x v="4"/>
    <n v="99301"/>
    <x v="1"/>
    <s v="OFF-BI-10001543"/>
    <x v="1"/>
    <s v="Binders"/>
    <x v="375"/>
    <n v="28.792000000000002"/>
    <n v="1"/>
    <n v="0.2"/>
    <n v="10.077200000000001"/>
    <s v="Nov"/>
    <x v="23"/>
    <n v="0"/>
  </r>
  <r>
    <n v="7328"/>
    <s v="US-2011-131275"/>
    <x v="2"/>
    <d v="2011-03-18T00:00:00"/>
    <d v="2011-03-24T00:00:00"/>
    <x v="1"/>
    <s v="SC-20050"/>
    <x v="337"/>
    <x v="2"/>
    <s v="United States"/>
    <s v="Burbank"/>
    <x v="1"/>
    <n v="91505"/>
    <x v="1"/>
    <s v="FUR-FU-10004597"/>
    <x v="0"/>
    <s v="Furnishings"/>
    <x v="1257"/>
    <n v="111"/>
    <n v="2"/>
    <n v="0"/>
    <n v="14.430000000000007"/>
    <s v="Mar"/>
    <x v="34"/>
    <n v="1"/>
  </r>
  <r>
    <n v="7329"/>
    <s v="US-2011-131275"/>
    <x v="2"/>
    <d v="2011-03-18T00:00:00"/>
    <d v="2011-03-24T00:00:00"/>
    <x v="1"/>
    <s v="SC-20050"/>
    <x v="337"/>
    <x v="2"/>
    <s v="United States"/>
    <s v="Burbank"/>
    <x v="1"/>
    <n v="91505"/>
    <x v="1"/>
    <s v="TEC-MA-10001148"/>
    <x v="2"/>
    <s v="Machines"/>
    <x v="205"/>
    <n v="1279.9680000000001"/>
    <n v="4"/>
    <n v="0.2"/>
    <n v="415.98959999999994"/>
    <s v="Mar"/>
    <x v="34"/>
    <n v="0"/>
  </r>
  <r>
    <n v="7330"/>
    <s v="US-2011-131275"/>
    <x v="2"/>
    <d v="2011-03-18T00:00:00"/>
    <d v="2011-03-24T00:00:00"/>
    <x v="1"/>
    <s v="SC-20050"/>
    <x v="337"/>
    <x v="2"/>
    <s v="United States"/>
    <s v="Burbank"/>
    <x v="1"/>
    <n v="91505"/>
    <x v="1"/>
    <s v="OFF-ST-10000078"/>
    <x v="1"/>
    <s v="Storage"/>
    <x v="1218"/>
    <n v="1856.19"/>
    <n v="7"/>
    <n v="0"/>
    <n v="334.11419999999987"/>
    <s v="Mar"/>
    <x v="34"/>
    <n v="0"/>
  </r>
  <r>
    <n v="7331"/>
    <s v="CA-2013-149349"/>
    <x v="0"/>
    <d v="2013-11-13T00:00:00"/>
    <d v="2013-11-14T00:00:00"/>
    <x v="2"/>
    <s v="SP-20650"/>
    <x v="70"/>
    <x v="1"/>
    <s v="United States"/>
    <s v="Chicago"/>
    <x v="10"/>
    <n v="60623"/>
    <x v="2"/>
    <s v="FUR-FU-10001037"/>
    <x v="0"/>
    <s v="Furnishings"/>
    <x v="1160"/>
    <n v="22.752000000000002"/>
    <n v="6"/>
    <n v="0.6"/>
    <n v="-8.532"/>
    <s v="Nov"/>
    <x v="0"/>
    <n v="1"/>
  </r>
  <r>
    <n v="7332"/>
    <s v="CA-2014-115119"/>
    <x v="3"/>
    <d v="2014-10-27T00:00:00"/>
    <d v="2014-10-31T00:00:00"/>
    <x v="1"/>
    <s v="SC-20440"/>
    <x v="464"/>
    <x v="1"/>
    <s v="United States"/>
    <s v="Lancaster"/>
    <x v="9"/>
    <n v="17602"/>
    <x v="3"/>
    <s v="TEC-PH-10001433"/>
    <x v="2"/>
    <s v="Phones"/>
    <x v="237"/>
    <n v="61.541999999999994"/>
    <n v="1"/>
    <n v="0.4"/>
    <n v="-13.334099999999999"/>
    <s v="Oct"/>
    <x v="13"/>
    <n v="1"/>
  </r>
  <r>
    <n v="7333"/>
    <s v="CA-2014-115119"/>
    <x v="3"/>
    <d v="2014-10-27T00:00:00"/>
    <d v="2014-10-31T00:00:00"/>
    <x v="1"/>
    <s v="SC-20440"/>
    <x v="464"/>
    <x v="1"/>
    <s v="United States"/>
    <s v="Lancaster"/>
    <x v="9"/>
    <n v="17602"/>
    <x v="3"/>
    <s v="OFF-BI-10003007"/>
    <x v="1"/>
    <s v="Binders"/>
    <x v="1542"/>
    <n v="81.438000000000017"/>
    <n v="7"/>
    <n v="0.7"/>
    <n v="-65.150399999999991"/>
    <s v="Oct"/>
    <x v="13"/>
    <n v="0"/>
  </r>
  <r>
    <n v="7334"/>
    <s v="CA-2012-125563"/>
    <x v="1"/>
    <d v="2012-04-11T00:00:00"/>
    <d v="2012-04-17T00:00:00"/>
    <x v="1"/>
    <s v="PR-18880"/>
    <x v="701"/>
    <x v="0"/>
    <s v="United States"/>
    <s v="Tampa"/>
    <x v="2"/>
    <n v="33614"/>
    <x v="0"/>
    <s v="FUR-FU-10001290"/>
    <x v="0"/>
    <s v="Furnishings"/>
    <x v="447"/>
    <n v="67.36"/>
    <n v="2"/>
    <n v="0.2"/>
    <n v="10.103999999999996"/>
    <s v="Apr"/>
    <x v="19"/>
    <n v="1"/>
  </r>
  <r>
    <n v="7335"/>
    <s v="CA-2012-125563"/>
    <x v="1"/>
    <d v="2012-04-11T00:00:00"/>
    <d v="2012-04-17T00:00:00"/>
    <x v="1"/>
    <s v="PR-18880"/>
    <x v="701"/>
    <x v="0"/>
    <s v="United States"/>
    <s v="Tampa"/>
    <x v="2"/>
    <n v="33614"/>
    <x v="0"/>
    <s v="FUR-FU-10000087"/>
    <x v="0"/>
    <s v="Furnishings"/>
    <x v="204"/>
    <n v="54.527999999999992"/>
    <n v="3"/>
    <n v="0.2"/>
    <n v="14.313600000000005"/>
    <s v="Apr"/>
    <x v="19"/>
    <n v="0"/>
  </r>
  <r>
    <n v="7336"/>
    <s v="CA-2012-113152"/>
    <x v="1"/>
    <d v="2012-12-25T00:00:00"/>
    <d v="2012-12-30T00:00:00"/>
    <x v="1"/>
    <s v="JK-15625"/>
    <x v="600"/>
    <x v="0"/>
    <s v="United States"/>
    <s v="New York City"/>
    <x v="15"/>
    <n v="10024"/>
    <x v="3"/>
    <s v="TEC-AC-10002049"/>
    <x v="2"/>
    <s v="Accessories"/>
    <x v="1053"/>
    <n v="843.9"/>
    <n v="2"/>
    <n v="0"/>
    <n v="371.31600000000003"/>
    <s v="Dec"/>
    <x v="14"/>
    <n v="1"/>
  </r>
  <r>
    <n v="7337"/>
    <s v="CA-2012-113152"/>
    <x v="1"/>
    <d v="2012-12-25T00:00:00"/>
    <d v="2012-12-30T00:00:00"/>
    <x v="1"/>
    <s v="JK-15625"/>
    <x v="600"/>
    <x v="0"/>
    <s v="United States"/>
    <s v="New York City"/>
    <x v="15"/>
    <n v="10024"/>
    <x v="3"/>
    <s v="FUR-BO-10002613"/>
    <x v="0"/>
    <s v="Bookcases"/>
    <x v="177"/>
    <n v="449.56800000000004"/>
    <n v="2"/>
    <n v="0.2"/>
    <n v="56.195999999999955"/>
    <s v="Dec"/>
    <x v="14"/>
    <n v="0"/>
  </r>
  <r>
    <n v="7338"/>
    <s v="CA-2014-165155"/>
    <x v="3"/>
    <d v="2014-09-22T00:00:00"/>
    <d v="2014-09-24T00:00:00"/>
    <x v="2"/>
    <s v="BM-11575"/>
    <x v="606"/>
    <x v="1"/>
    <s v="United States"/>
    <s v="Los Angeles"/>
    <x v="1"/>
    <n v="90045"/>
    <x v="1"/>
    <s v="OFF-ST-10004950"/>
    <x v="1"/>
    <s v="Storage"/>
    <x v="1510"/>
    <n v="15.51"/>
    <n v="1"/>
    <n v="0"/>
    <n v="3.8774999999999995"/>
    <s v="Sep"/>
    <x v="15"/>
    <n v="1"/>
  </r>
  <r>
    <n v="7339"/>
    <s v="CA-2011-163412"/>
    <x v="2"/>
    <d v="2011-12-20T00:00:00"/>
    <d v="2011-12-23T00:00:00"/>
    <x v="0"/>
    <s v="SM-20950"/>
    <x v="416"/>
    <x v="1"/>
    <s v="United States"/>
    <s v="New York City"/>
    <x v="15"/>
    <n v="10035"/>
    <x v="3"/>
    <s v="FUR-CH-10004875"/>
    <x v="0"/>
    <s v="Chairs"/>
    <x v="1436"/>
    <n v="192.18600000000004"/>
    <n v="3"/>
    <n v="0.1"/>
    <n v="36.3018"/>
    <s v="Dec"/>
    <x v="20"/>
    <n v="1"/>
  </r>
  <r>
    <n v="7340"/>
    <s v="CA-2012-159590"/>
    <x v="1"/>
    <d v="2012-07-18T00:00:00"/>
    <d v="2012-07-21T00:00:00"/>
    <x v="2"/>
    <s v="KC-16255"/>
    <x v="346"/>
    <x v="1"/>
    <s v="United States"/>
    <s v="New York City"/>
    <x v="15"/>
    <n v="10009"/>
    <x v="3"/>
    <s v="OFF-AR-10003190"/>
    <x v="1"/>
    <s v="Art"/>
    <x v="643"/>
    <n v="5.76"/>
    <n v="2"/>
    <n v="0"/>
    <n v="1.6128"/>
    <s v="Jul"/>
    <x v="38"/>
    <n v="1"/>
  </r>
  <r>
    <n v="7341"/>
    <s v="CA-2011-116190"/>
    <x v="2"/>
    <d v="2011-07-26T00:00:00"/>
    <d v="2011-08-01T00:00:00"/>
    <x v="1"/>
    <s v="SG-20470"/>
    <x v="495"/>
    <x v="0"/>
    <s v="United States"/>
    <s v="Atlanta"/>
    <x v="32"/>
    <n v="30318"/>
    <x v="0"/>
    <s v="FUR-CH-10000553"/>
    <x v="0"/>
    <s v="Chairs"/>
    <x v="1248"/>
    <n v="67.88"/>
    <n v="2"/>
    <n v="0"/>
    <n v="18.327599999999997"/>
    <s v="Jul"/>
    <x v="39"/>
    <n v="1"/>
  </r>
  <r>
    <n v="7342"/>
    <s v="CA-2011-116190"/>
    <x v="2"/>
    <d v="2011-07-26T00:00:00"/>
    <d v="2011-08-01T00:00:00"/>
    <x v="1"/>
    <s v="SG-20470"/>
    <x v="495"/>
    <x v="0"/>
    <s v="United States"/>
    <s v="Atlanta"/>
    <x v="32"/>
    <n v="30318"/>
    <x v="0"/>
    <s v="OFF-LA-10002762"/>
    <x v="1"/>
    <s v="Labels"/>
    <x v="49"/>
    <n v="162.88999999999999"/>
    <n v="13"/>
    <n v="0"/>
    <n v="76.558299999999988"/>
    <s v="Jul"/>
    <x v="39"/>
    <n v="0"/>
  </r>
  <r>
    <n v="7343"/>
    <s v="CA-2011-116190"/>
    <x v="2"/>
    <d v="2011-07-26T00:00:00"/>
    <d v="2011-08-01T00:00:00"/>
    <x v="1"/>
    <s v="SG-20470"/>
    <x v="495"/>
    <x v="0"/>
    <s v="United States"/>
    <s v="Atlanta"/>
    <x v="32"/>
    <n v="30318"/>
    <x v="0"/>
    <s v="FUR-FU-10000719"/>
    <x v="0"/>
    <s v="Furnishings"/>
    <x v="1664"/>
    <n v="25.71"/>
    <n v="3"/>
    <n v="0"/>
    <n v="9.2556000000000012"/>
    <s v="Jul"/>
    <x v="39"/>
    <n v="0"/>
  </r>
  <r>
    <n v="7344"/>
    <s v="CA-2011-168473"/>
    <x v="2"/>
    <d v="2011-12-26T00:00:00"/>
    <d v="2012-01-01T00:00:00"/>
    <x v="1"/>
    <s v="TB-21520"/>
    <x v="14"/>
    <x v="0"/>
    <s v="United States"/>
    <s v="New York City"/>
    <x v="15"/>
    <n v="10009"/>
    <x v="3"/>
    <s v="OFF-ST-10000563"/>
    <x v="1"/>
    <s v="Storage"/>
    <x v="894"/>
    <n v="191.88"/>
    <n v="6"/>
    <n v="0"/>
    <n v="19.188000000000002"/>
    <s v="Dec"/>
    <x v="20"/>
    <n v="1"/>
  </r>
  <r>
    <n v="7345"/>
    <s v="CA-2014-168389"/>
    <x v="3"/>
    <d v="2014-12-12T00:00:00"/>
    <d v="2014-12-18T00:00:00"/>
    <x v="1"/>
    <s v="DV-13045"/>
    <x v="1"/>
    <x v="1"/>
    <s v="United States"/>
    <s v="Jacksonville"/>
    <x v="2"/>
    <n v="32216"/>
    <x v="0"/>
    <s v="FUR-TA-10004289"/>
    <x v="0"/>
    <s v="Tables"/>
    <x v="187"/>
    <n v="721.87500000000011"/>
    <n v="6"/>
    <n v="0.45"/>
    <n v="-420"/>
    <s v="Dec"/>
    <x v="22"/>
    <n v="1"/>
  </r>
  <r>
    <n v="7346"/>
    <s v="CA-2014-168389"/>
    <x v="3"/>
    <d v="2014-12-12T00:00:00"/>
    <d v="2014-12-18T00:00:00"/>
    <x v="1"/>
    <s v="DV-13045"/>
    <x v="1"/>
    <x v="1"/>
    <s v="United States"/>
    <s v="Jacksonville"/>
    <x v="2"/>
    <n v="32216"/>
    <x v="0"/>
    <s v="TEC-PH-10003555"/>
    <x v="2"/>
    <s v="Phones"/>
    <x v="457"/>
    <n v="73.567999999999998"/>
    <n v="4"/>
    <n v="0.2"/>
    <n v="-16.552799999999994"/>
    <s v="Dec"/>
    <x v="22"/>
    <n v="0"/>
  </r>
  <r>
    <n v="7347"/>
    <s v="CA-2014-168389"/>
    <x v="3"/>
    <d v="2014-12-12T00:00:00"/>
    <d v="2014-12-18T00:00:00"/>
    <x v="1"/>
    <s v="DV-13045"/>
    <x v="1"/>
    <x v="1"/>
    <s v="United States"/>
    <s v="Jacksonville"/>
    <x v="2"/>
    <n v="32216"/>
    <x v="0"/>
    <s v="OFF-AR-10001958"/>
    <x v="1"/>
    <s v="Art"/>
    <x v="206"/>
    <n v="13.584000000000001"/>
    <n v="1"/>
    <n v="0.2"/>
    <n v="1.3584000000000001"/>
    <s v="Dec"/>
    <x v="22"/>
    <n v="0"/>
  </r>
  <r>
    <n v="7348"/>
    <s v="CA-2014-168389"/>
    <x v="3"/>
    <d v="2014-12-12T00:00:00"/>
    <d v="2014-12-18T00:00:00"/>
    <x v="1"/>
    <s v="DV-13045"/>
    <x v="1"/>
    <x v="1"/>
    <s v="United States"/>
    <s v="Jacksonville"/>
    <x v="2"/>
    <n v="32216"/>
    <x v="0"/>
    <s v="FUR-CH-10000225"/>
    <x v="0"/>
    <s v="Chairs"/>
    <x v="401"/>
    <n v="64.784000000000006"/>
    <n v="1"/>
    <n v="0.2"/>
    <n v="-12.147000000000009"/>
    <s v="Dec"/>
    <x v="22"/>
    <n v="0"/>
  </r>
  <r>
    <n v="7349"/>
    <s v="CA-2011-130421"/>
    <x v="2"/>
    <d v="2011-03-03T00:00:00"/>
    <d v="2011-03-07T00:00:00"/>
    <x v="1"/>
    <s v="SC-20020"/>
    <x v="710"/>
    <x v="0"/>
    <s v="United States"/>
    <s v="Houston"/>
    <x v="5"/>
    <n v="77095"/>
    <x v="2"/>
    <s v="OFF-AP-10002534"/>
    <x v="1"/>
    <s v="Appliances"/>
    <x v="1193"/>
    <n v="176.77199999999996"/>
    <n v="3"/>
    <n v="0.8"/>
    <n v="-459.60720000000003"/>
    <s v="Mar"/>
    <x v="34"/>
    <n v="1"/>
  </r>
  <r>
    <n v="7350"/>
    <s v="CA-2014-142125"/>
    <x v="3"/>
    <d v="2014-10-22T00:00:00"/>
    <d v="2014-10-28T00:00:00"/>
    <x v="1"/>
    <s v="JB-15400"/>
    <x v="80"/>
    <x v="1"/>
    <s v="United States"/>
    <s v="Milwaukee"/>
    <x v="6"/>
    <n v="53209"/>
    <x v="2"/>
    <s v="OFF-BI-10000301"/>
    <x v="1"/>
    <s v="Binders"/>
    <x v="619"/>
    <n v="38.82"/>
    <n v="6"/>
    <n v="0"/>
    <n v="19.41"/>
    <s v="Oct"/>
    <x v="13"/>
    <n v="1"/>
  </r>
  <r>
    <n v="7351"/>
    <s v="CA-2014-142125"/>
    <x v="3"/>
    <d v="2014-10-22T00:00:00"/>
    <d v="2014-10-28T00:00:00"/>
    <x v="1"/>
    <s v="JB-15400"/>
    <x v="80"/>
    <x v="1"/>
    <s v="United States"/>
    <s v="Milwaukee"/>
    <x v="6"/>
    <n v="53209"/>
    <x v="2"/>
    <s v="OFF-BI-10003460"/>
    <x v="1"/>
    <s v="Binders"/>
    <x v="234"/>
    <n v="21.9"/>
    <n v="5"/>
    <n v="0"/>
    <n v="10.511999999999999"/>
    <s v="Oct"/>
    <x v="13"/>
    <n v="0"/>
  </r>
  <r>
    <n v="7352"/>
    <s v="CA-2014-141138"/>
    <x v="3"/>
    <d v="2014-11-11T00:00:00"/>
    <d v="2014-11-17T00:00:00"/>
    <x v="1"/>
    <s v="GH-14425"/>
    <x v="485"/>
    <x v="0"/>
    <s v="United States"/>
    <s v="Modesto"/>
    <x v="1"/>
    <n v="95351"/>
    <x v="1"/>
    <s v="TEC-AC-10001772"/>
    <x v="2"/>
    <s v="Accessories"/>
    <x v="400"/>
    <n v="111.79"/>
    <n v="7"/>
    <n v="0"/>
    <n v="43.598100000000002"/>
    <s v="Nov"/>
    <x v="23"/>
    <n v="1"/>
  </r>
  <r>
    <n v="7353"/>
    <s v="CA-2014-152135"/>
    <x v="3"/>
    <d v="2014-03-17T00:00:00"/>
    <d v="2014-03-19T00:00:00"/>
    <x v="0"/>
    <s v="MG-17650"/>
    <x v="377"/>
    <x v="2"/>
    <s v="United States"/>
    <s v="Lakewood"/>
    <x v="24"/>
    <n v="44107"/>
    <x v="3"/>
    <s v="TEC-PH-10003505"/>
    <x v="2"/>
    <s v="Phones"/>
    <x v="901"/>
    <n v="445.44"/>
    <n v="8"/>
    <n v="0.4"/>
    <n v="-81.664000000000044"/>
    <s v="Mar"/>
    <x v="42"/>
    <n v="1"/>
  </r>
  <r>
    <n v="7354"/>
    <s v="CA-2013-151974"/>
    <x v="0"/>
    <d v="2013-09-23T00:00:00"/>
    <d v="2013-09-30T00:00:00"/>
    <x v="1"/>
    <s v="RD-19660"/>
    <x v="372"/>
    <x v="2"/>
    <s v="United States"/>
    <s v="Philadelphia"/>
    <x v="9"/>
    <n v="19134"/>
    <x v="3"/>
    <s v="OFF-LA-10004484"/>
    <x v="1"/>
    <s v="Labels"/>
    <x v="612"/>
    <n v="16.520000000000003"/>
    <n v="5"/>
    <n v="0.2"/>
    <n v="5.368999999999998"/>
    <s v="Sep"/>
    <x v="21"/>
    <n v="1"/>
  </r>
  <r>
    <n v="7355"/>
    <s v="CA-2014-154102"/>
    <x v="3"/>
    <d v="2014-02-07T00:00:00"/>
    <d v="2014-02-14T00:00:00"/>
    <x v="1"/>
    <s v="SN-20560"/>
    <x v="381"/>
    <x v="2"/>
    <s v="United States"/>
    <s v="San Francisco"/>
    <x v="1"/>
    <n v="94109"/>
    <x v="1"/>
    <s v="OFF-PA-10001593"/>
    <x v="1"/>
    <s v="Paper"/>
    <x v="1755"/>
    <n v="29.900000000000002"/>
    <n v="5"/>
    <n v="0"/>
    <n v="13.454999999999998"/>
    <s v="Feb"/>
    <x v="31"/>
    <n v="1"/>
  </r>
  <r>
    <n v="7356"/>
    <s v="CA-2012-139780"/>
    <x v="1"/>
    <d v="2012-12-31T00:00:00"/>
    <d v="2013-01-02T00:00:00"/>
    <x v="0"/>
    <s v="AH-10690"/>
    <x v="706"/>
    <x v="1"/>
    <s v="United States"/>
    <s v="Detroit"/>
    <x v="12"/>
    <n v="48205"/>
    <x v="2"/>
    <s v="OFF-BI-10004139"/>
    <x v="1"/>
    <s v="Binders"/>
    <x v="923"/>
    <n v="116.4"/>
    <n v="8"/>
    <n v="0"/>
    <n v="52.379999999999995"/>
    <s v="Dec"/>
    <x v="14"/>
    <n v="1"/>
  </r>
  <r>
    <n v="7357"/>
    <s v="CA-2013-114748"/>
    <x v="0"/>
    <d v="2013-10-10T00:00:00"/>
    <d v="2013-10-15T00:00:00"/>
    <x v="1"/>
    <s v="MZ-17335"/>
    <x v="595"/>
    <x v="2"/>
    <s v="United States"/>
    <s v="Phoenix"/>
    <x v="16"/>
    <n v="85023"/>
    <x v="1"/>
    <s v="OFF-AR-10001315"/>
    <x v="1"/>
    <s v="Art"/>
    <x v="1020"/>
    <n v="1.4080000000000001"/>
    <n v="1"/>
    <n v="0.2"/>
    <n v="0.15839999999999993"/>
    <s v="Oct"/>
    <x v="32"/>
    <n v="1"/>
  </r>
  <r>
    <n v="7358"/>
    <s v="CA-2013-114748"/>
    <x v="0"/>
    <d v="2013-10-10T00:00:00"/>
    <d v="2013-10-15T00:00:00"/>
    <x v="1"/>
    <s v="MZ-17335"/>
    <x v="595"/>
    <x v="2"/>
    <s v="United States"/>
    <s v="Phoenix"/>
    <x v="16"/>
    <n v="85023"/>
    <x v="1"/>
    <s v="FUR-FU-10001488"/>
    <x v="0"/>
    <s v="Furnishings"/>
    <x v="1040"/>
    <n v="169.56800000000001"/>
    <n v="2"/>
    <n v="0.2"/>
    <n v="0"/>
    <s v="Oct"/>
    <x v="32"/>
    <n v="0"/>
  </r>
  <r>
    <n v="7359"/>
    <s v="US-2011-115189"/>
    <x v="2"/>
    <d v="2011-12-30T00:00:00"/>
    <d v="2012-01-03T00:00:00"/>
    <x v="0"/>
    <s v="AR-10345"/>
    <x v="753"/>
    <x v="1"/>
    <s v="United States"/>
    <s v="Philadelphia"/>
    <x v="9"/>
    <n v="19143"/>
    <x v="3"/>
    <s v="TEC-PH-10002170"/>
    <x v="2"/>
    <s v="Phones"/>
    <x v="594"/>
    <n v="251.96399999999994"/>
    <n v="6"/>
    <n v="0.4"/>
    <n v="-50.392799999999994"/>
    <s v="Dec"/>
    <x v="20"/>
    <n v="1"/>
  </r>
  <r>
    <n v="7360"/>
    <s v="US-2011-115189"/>
    <x v="2"/>
    <d v="2011-12-30T00:00:00"/>
    <d v="2012-01-03T00:00:00"/>
    <x v="0"/>
    <s v="AR-10345"/>
    <x v="753"/>
    <x v="1"/>
    <s v="United States"/>
    <s v="Philadelphia"/>
    <x v="9"/>
    <n v="19143"/>
    <x v="3"/>
    <s v="FUR-TA-10004575"/>
    <x v="0"/>
    <s v="Tables"/>
    <x v="306"/>
    <n v="523.76400000000001"/>
    <n v="3"/>
    <n v="0.4"/>
    <n v="-192.04680000000008"/>
    <s v="Dec"/>
    <x v="20"/>
    <n v="0"/>
  </r>
  <r>
    <n v="7361"/>
    <s v="CA-2013-163594"/>
    <x v="0"/>
    <d v="2013-04-13T00:00:00"/>
    <d v="2013-04-15T00:00:00"/>
    <x v="2"/>
    <s v="JF-15295"/>
    <x v="639"/>
    <x v="0"/>
    <s v="United States"/>
    <s v="Los Angeles"/>
    <x v="1"/>
    <n v="90036"/>
    <x v="1"/>
    <s v="OFF-PA-10000809"/>
    <x v="1"/>
    <s v="Paper"/>
    <x v="1124"/>
    <n v="19.440000000000001"/>
    <n v="3"/>
    <n v="0"/>
    <n v="9.3312000000000008"/>
    <s v="Apr"/>
    <x v="25"/>
    <n v="1"/>
  </r>
  <r>
    <n v="7362"/>
    <s v="CA-2013-163594"/>
    <x v="0"/>
    <d v="2013-04-13T00:00:00"/>
    <d v="2013-04-15T00:00:00"/>
    <x v="2"/>
    <s v="JF-15295"/>
    <x v="639"/>
    <x v="0"/>
    <s v="United States"/>
    <s v="Los Angeles"/>
    <x v="1"/>
    <n v="90036"/>
    <x v="1"/>
    <s v="FUR-CH-10000225"/>
    <x v="0"/>
    <s v="Chairs"/>
    <x v="401"/>
    <n v="194.35200000000003"/>
    <n v="3"/>
    <n v="0.2"/>
    <n v="-36.441000000000031"/>
    <s v="Apr"/>
    <x v="25"/>
    <n v="0"/>
  </r>
  <r>
    <n v="7363"/>
    <s v="CA-2013-163594"/>
    <x v="0"/>
    <d v="2013-04-13T00:00:00"/>
    <d v="2013-04-15T00:00:00"/>
    <x v="2"/>
    <s v="JF-15295"/>
    <x v="639"/>
    <x v="0"/>
    <s v="United States"/>
    <s v="Los Angeles"/>
    <x v="1"/>
    <n v="90036"/>
    <x v="1"/>
    <s v="OFF-BI-10003707"/>
    <x v="1"/>
    <s v="Binders"/>
    <x v="776"/>
    <n v="36.624000000000002"/>
    <n v="3"/>
    <n v="0.2"/>
    <n v="13.734"/>
    <s v="Apr"/>
    <x v="25"/>
    <n v="0"/>
  </r>
  <r>
    <n v="7364"/>
    <s v="CA-2013-127243"/>
    <x v="0"/>
    <d v="2013-11-29T00:00:00"/>
    <d v="2013-12-05T00:00:00"/>
    <x v="1"/>
    <s v="DS-13180"/>
    <x v="103"/>
    <x v="1"/>
    <s v="United States"/>
    <s v="Philadelphia"/>
    <x v="9"/>
    <n v="19140"/>
    <x v="3"/>
    <s v="TEC-PH-10004539"/>
    <x v="2"/>
    <s v="Phones"/>
    <x v="852"/>
    <n v="340.18200000000002"/>
    <n v="3"/>
    <n v="0.4"/>
    <n v="-73.706100000000021"/>
    <s v="Nov"/>
    <x v="0"/>
    <n v="1"/>
  </r>
  <r>
    <n v="7365"/>
    <s v="CA-2013-127243"/>
    <x v="0"/>
    <d v="2013-11-29T00:00:00"/>
    <d v="2013-12-05T00:00:00"/>
    <x v="1"/>
    <s v="DS-13180"/>
    <x v="103"/>
    <x v="1"/>
    <s v="United States"/>
    <s v="Philadelphia"/>
    <x v="9"/>
    <n v="19140"/>
    <x v="3"/>
    <s v="OFF-FA-10004076"/>
    <x v="1"/>
    <s v="Fasteners"/>
    <x v="1213"/>
    <n v="12.672000000000001"/>
    <n v="8"/>
    <n v="0.2"/>
    <n v="2.6927999999999992"/>
    <s v="Nov"/>
    <x v="0"/>
    <n v="0"/>
  </r>
  <r>
    <n v="7366"/>
    <s v="CA-2013-127243"/>
    <x v="0"/>
    <d v="2013-11-29T00:00:00"/>
    <d v="2013-12-05T00:00:00"/>
    <x v="1"/>
    <s v="DS-13180"/>
    <x v="103"/>
    <x v="1"/>
    <s v="United States"/>
    <s v="Philadelphia"/>
    <x v="9"/>
    <n v="19140"/>
    <x v="3"/>
    <s v="OFF-BI-10003166"/>
    <x v="1"/>
    <s v="Binders"/>
    <x v="1405"/>
    <n v="6.8880000000000017"/>
    <n v="2"/>
    <n v="0.7"/>
    <n v="-5.0511999999999997"/>
    <s v="Nov"/>
    <x v="0"/>
    <n v="0"/>
  </r>
  <r>
    <n v="7367"/>
    <s v="CA-2013-127243"/>
    <x v="0"/>
    <d v="2013-11-29T00:00:00"/>
    <d v="2013-12-05T00:00:00"/>
    <x v="1"/>
    <s v="DS-13180"/>
    <x v="103"/>
    <x v="1"/>
    <s v="United States"/>
    <s v="Philadelphia"/>
    <x v="9"/>
    <n v="19140"/>
    <x v="3"/>
    <s v="OFF-ST-10002301"/>
    <x v="1"/>
    <s v="Storage"/>
    <x v="1490"/>
    <n v="32.544000000000004"/>
    <n v="2"/>
    <n v="0.2"/>
    <n v="-7.7292000000000041"/>
    <s v="Nov"/>
    <x v="0"/>
    <n v="0"/>
  </r>
  <r>
    <n v="7368"/>
    <s v="CA-2013-127243"/>
    <x v="0"/>
    <d v="2013-11-29T00:00:00"/>
    <d v="2013-12-05T00:00:00"/>
    <x v="1"/>
    <s v="DS-13180"/>
    <x v="103"/>
    <x v="1"/>
    <s v="United States"/>
    <s v="Philadelphia"/>
    <x v="9"/>
    <n v="19140"/>
    <x v="3"/>
    <s v="FUR-CH-10002647"/>
    <x v="0"/>
    <s v="Chairs"/>
    <x v="470"/>
    <n v="347.80200000000002"/>
    <n v="7"/>
    <n v="0.3"/>
    <n v="-24.842999999999961"/>
    <s v="Nov"/>
    <x v="0"/>
    <n v="0"/>
  </r>
  <r>
    <n v="7369"/>
    <s v="CA-2014-161851"/>
    <x v="3"/>
    <d v="2014-04-16T00:00:00"/>
    <d v="2014-04-18T00:00:00"/>
    <x v="2"/>
    <s v="BP-11095"/>
    <x v="162"/>
    <x v="1"/>
    <s v="United States"/>
    <s v="Miami"/>
    <x v="2"/>
    <n v="33180"/>
    <x v="0"/>
    <s v="OFF-BI-10004654"/>
    <x v="1"/>
    <s v="Binders"/>
    <x v="1444"/>
    <n v="15.570000000000004"/>
    <n v="3"/>
    <n v="0.7"/>
    <n v="-11.936999999999998"/>
    <s v="Apr"/>
    <x v="4"/>
    <n v="1"/>
  </r>
  <r>
    <n v="7370"/>
    <s v="CA-2012-110345"/>
    <x v="1"/>
    <d v="2012-03-09T00:00:00"/>
    <d v="2012-03-11T00:00:00"/>
    <x v="0"/>
    <s v="TG-21310"/>
    <x v="592"/>
    <x v="0"/>
    <s v="United States"/>
    <s v="Raleigh"/>
    <x v="3"/>
    <n v="27604"/>
    <x v="0"/>
    <s v="OFF-LA-10001175"/>
    <x v="1"/>
    <s v="Labels"/>
    <x v="773"/>
    <n v="4.6079999999999997"/>
    <n v="2"/>
    <n v="0.2"/>
    <n v="1.6704000000000001"/>
    <s v="Mar"/>
    <x v="29"/>
    <n v="1"/>
  </r>
  <r>
    <n v="7371"/>
    <s v="CA-2011-107769"/>
    <x v="2"/>
    <d v="2011-10-28T00:00:00"/>
    <d v="2011-11-01T00:00:00"/>
    <x v="1"/>
    <s v="BT-11395"/>
    <x v="387"/>
    <x v="1"/>
    <s v="United States"/>
    <s v="Garden City"/>
    <x v="41"/>
    <n v="67846"/>
    <x v="2"/>
    <s v="TEC-PH-10001336"/>
    <x v="2"/>
    <s v="Phones"/>
    <x v="941"/>
    <n v="257.98"/>
    <n v="2"/>
    <n v="0"/>
    <n v="74.8142"/>
    <s v="Oct"/>
    <x v="18"/>
    <n v="1"/>
  </r>
  <r>
    <n v="7372"/>
    <s v="US-2014-123862"/>
    <x v="3"/>
    <d v="2014-01-08T00:00:00"/>
    <d v="2014-01-10T00:00:00"/>
    <x v="0"/>
    <s v="JF-15190"/>
    <x v="440"/>
    <x v="0"/>
    <s v="United States"/>
    <s v="Long Beach"/>
    <x v="1"/>
    <n v="90805"/>
    <x v="1"/>
    <s v="OFF-ST-10000760"/>
    <x v="1"/>
    <s v="Storage"/>
    <x v="4"/>
    <n v="153.78"/>
    <n v="11"/>
    <n v="0"/>
    <n v="44.596199999999996"/>
    <s v="Jan"/>
    <x v="44"/>
    <n v="1"/>
  </r>
  <r>
    <n v="7373"/>
    <s v="US-2014-123862"/>
    <x v="3"/>
    <d v="2014-01-08T00:00:00"/>
    <d v="2014-01-10T00:00:00"/>
    <x v="0"/>
    <s v="JF-15190"/>
    <x v="440"/>
    <x v="0"/>
    <s v="United States"/>
    <s v="Long Beach"/>
    <x v="1"/>
    <n v="90805"/>
    <x v="1"/>
    <s v="OFF-ST-10002301"/>
    <x v="1"/>
    <s v="Storage"/>
    <x v="1490"/>
    <n v="61.019999999999996"/>
    <n v="3"/>
    <n v="0"/>
    <n v="0.61019999999999541"/>
    <s v="Jan"/>
    <x v="44"/>
    <n v="0"/>
  </r>
  <r>
    <n v="7374"/>
    <s v="US-2014-123862"/>
    <x v="3"/>
    <d v="2014-01-08T00:00:00"/>
    <d v="2014-01-10T00:00:00"/>
    <x v="0"/>
    <s v="JF-15190"/>
    <x v="440"/>
    <x v="0"/>
    <s v="United States"/>
    <s v="Long Beach"/>
    <x v="1"/>
    <n v="90805"/>
    <x v="1"/>
    <s v="OFF-SU-10004884"/>
    <x v="1"/>
    <s v="Supplies"/>
    <x v="1780"/>
    <n v="110.11"/>
    <n v="7"/>
    <n v="0"/>
    <n v="31.931899999999988"/>
    <s v="Jan"/>
    <x v="44"/>
    <n v="0"/>
  </r>
  <r>
    <n v="7375"/>
    <s v="US-2014-123862"/>
    <x v="3"/>
    <d v="2014-01-08T00:00:00"/>
    <d v="2014-01-10T00:00:00"/>
    <x v="0"/>
    <s v="JF-15190"/>
    <x v="440"/>
    <x v="0"/>
    <s v="United States"/>
    <s v="Long Beach"/>
    <x v="1"/>
    <n v="90805"/>
    <x v="1"/>
    <s v="OFF-FA-10003112"/>
    <x v="1"/>
    <s v="Fasteners"/>
    <x v="33"/>
    <n v="7.89"/>
    <n v="1"/>
    <n v="0"/>
    <n v="3.5504999999999995"/>
    <s v="Jan"/>
    <x v="44"/>
    <n v="0"/>
  </r>
  <r>
    <n v="7376"/>
    <s v="CA-2014-100580"/>
    <x v="3"/>
    <d v="2014-08-14T00:00:00"/>
    <d v="2014-08-21T00:00:00"/>
    <x v="1"/>
    <s v="MK-17905"/>
    <x v="149"/>
    <x v="1"/>
    <s v="United States"/>
    <s v="San Diego"/>
    <x v="1"/>
    <n v="92037"/>
    <x v="1"/>
    <s v="OFF-BI-10000069"/>
    <x v="1"/>
    <s v="Binders"/>
    <x v="486"/>
    <n v="36.024000000000001"/>
    <n v="3"/>
    <n v="0.2"/>
    <n v="11.707799999999995"/>
    <s v="Aug"/>
    <x v="43"/>
    <n v="1"/>
  </r>
  <r>
    <n v="7377"/>
    <s v="US-2014-145597"/>
    <x v="3"/>
    <d v="2014-11-03T00:00:00"/>
    <d v="2014-11-06T00:00:00"/>
    <x v="2"/>
    <s v="GG-14650"/>
    <x v="55"/>
    <x v="1"/>
    <s v="United States"/>
    <s v="Bloomington"/>
    <x v="10"/>
    <n v="61701"/>
    <x v="2"/>
    <s v="OFF-AR-10001958"/>
    <x v="1"/>
    <s v="Art"/>
    <x v="206"/>
    <n v="54.336000000000006"/>
    <n v="4"/>
    <n v="0.2"/>
    <n v="5.4336000000000002"/>
    <s v="Nov"/>
    <x v="23"/>
    <n v="1"/>
  </r>
  <r>
    <n v="7378"/>
    <s v="CA-2011-132787"/>
    <x v="2"/>
    <d v="2011-09-19T00:00:00"/>
    <d v="2011-09-23T00:00:00"/>
    <x v="1"/>
    <s v="MC-18130"/>
    <x v="305"/>
    <x v="1"/>
    <s v="United States"/>
    <s v="Seattle"/>
    <x v="4"/>
    <n v="98115"/>
    <x v="1"/>
    <s v="OFF-ST-10001321"/>
    <x v="1"/>
    <s v="Storage"/>
    <x v="416"/>
    <n v="92.52"/>
    <n v="6"/>
    <n v="0"/>
    <n v="24.980400000000007"/>
    <s v="Sep"/>
    <x v="30"/>
    <n v="1"/>
  </r>
  <r>
    <n v="7379"/>
    <s v="CA-2012-136224"/>
    <x v="1"/>
    <d v="2012-05-31T00:00:00"/>
    <d v="2012-05-31T00:00:00"/>
    <x v="3"/>
    <s v="ML-18265"/>
    <x v="761"/>
    <x v="0"/>
    <s v="United States"/>
    <s v="Fayetteville"/>
    <x v="3"/>
    <n v="28314"/>
    <x v="0"/>
    <s v="OFF-AR-10003504"/>
    <x v="1"/>
    <s v="Art"/>
    <x v="1026"/>
    <n v="10.272000000000002"/>
    <n v="3"/>
    <n v="0.2"/>
    <n v="1.1555999999999984"/>
    <s v="May"/>
    <x v="33"/>
    <n v="1"/>
  </r>
  <r>
    <n v="7380"/>
    <s v="CA-2013-105732"/>
    <x v="0"/>
    <d v="2013-09-14T00:00:00"/>
    <d v="2013-09-19T00:00:00"/>
    <x v="1"/>
    <s v="AG-10270"/>
    <x v="8"/>
    <x v="0"/>
    <s v="United States"/>
    <s v="Omaha"/>
    <x v="8"/>
    <n v="68104"/>
    <x v="2"/>
    <s v="OFF-ST-10000419"/>
    <x v="1"/>
    <s v="Storage"/>
    <x v="1015"/>
    <n v="40.74"/>
    <n v="3"/>
    <n v="0"/>
    <n v="0.4073999999999991"/>
    <s v="Sep"/>
    <x v="21"/>
    <n v="1"/>
  </r>
  <r>
    <n v="7381"/>
    <s v="CA-2013-105732"/>
    <x v="0"/>
    <d v="2013-09-14T00:00:00"/>
    <d v="2013-09-19T00:00:00"/>
    <x v="1"/>
    <s v="AG-10270"/>
    <x v="8"/>
    <x v="0"/>
    <s v="United States"/>
    <s v="Omaha"/>
    <x v="8"/>
    <n v="68104"/>
    <x v="2"/>
    <s v="OFF-LA-10004559"/>
    <x v="1"/>
    <s v="Labels"/>
    <x v="1340"/>
    <n v="14.399999999999999"/>
    <n v="5"/>
    <n v="0"/>
    <n v="7.056"/>
    <s v="Sep"/>
    <x v="21"/>
    <n v="0"/>
  </r>
  <r>
    <n v="7382"/>
    <s v="CA-2013-105732"/>
    <x v="0"/>
    <d v="2013-09-14T00:00:00"/>
    <d v="2013-09-19T00:00:00"/>
    <x v="1"/>
    <s v="AG-10270"/>
    <x v="8"/>
    <x v="0"/>
    <s v="United States"/>
    <s v="Omaha"/>
    <x v="8"/>
    <n v="68104"/>
    <x v="2"/>
    <s v="TEC-PH-10001644"/>
    <x v="2"/>
    <s v="Phones"/>
    <x v="1485"/>
    <n v="149.94999999999999"/>
    <n v="5"/>
    <n v="0"/>
    <n v="41.986000000000004"/>
    <s v="Sep"/>
    <x v="21"/>
    <n v="0"/>
  </r>
  <r>
    <n v="7383"/>
    <s v="CA-2013-105732"/>
    <x v="0"/>
    <d v="2013-09-14T00:00:00"/>
    <d v="2013-09-19T00:00:00"/>
    <x v="1"/>
    <s v="AG-10270"/>
    <x v="8"/>
    <x v="0"/>
    <s v="United States"/>
    <s v="Omaha"/>
    <x v="8"/>
    <n v="68104"/>
    <x v="2"/>
    <s v="OFF-SU-10004782"/>
    <x v="1"/>
    <s v="Supplies"/>
    <x v="1548"/>
    <n v="16.899999999999999"/>
    <n v="2"/>
    <n v="0"/>
    <n v="5.0699999999999985"/>
    <s v="Sep"/>
    <x v="21"/>
    <n v="0"/>
  </r>
  <r>
    <n v="7384"/>
    <s v="CA-2013-105732"/>
    <x v="0"/>
    <d v="2013-09-14T00:00:00"/>
    <d v="2013-09-19T00:00:00"/>
    <x v="1"/>
    <s v="AG-10270"/>
    <x v="8"/>
    <x v="0"/>
    <s v="United States"/>
    <s v="Omaha"/>
    <x v="8"/>
    <n v="68104"/>
    <x v="2"/>
    <s v="OFF-PA-10002250"/>
    <x v="1"/>
    <s v="Paper"/>
    <x v="699"/>
    <n v="17.61"/>
    <n v="3"/>
    <n v="0"/>
    <n v="8.4527999999999999"/>
    <s v="Sep"/>
    <x v="21"/>
    <n v="0"/>
  </r>
  <r>
    <n v="7385"/>
    <s v="CA-2013-105732"/>
    <x v="0"/>
    <d v="2013-09-14T00:00:00"/>
    <d v="2013-09-19T00:00:00"/>
    <x v="1"/>
    <s v="AG-10270"/>
    <x v="8"/>
    <x v="0"/>
    <s v="United States"/>
    <s v="Omaha"/>
    <x v="8"/>
    <n v="68104"/>
    <x v="2"/>
    <s v="OFF-AP-10001394"/>
    <x v="1"/>
    <s v="Appliances"/>
    <x v="1120"/>
    <n v="378"/>
    <n v="2"/>
    <n v="0"/>
    <n v="136.07999999999998"/>
    <s v="Sep"/>
    <x v="21"/>
    <n v="0"/>
  </r>
  <r>
    <n v="7386"/>
    <s v="CA-2013-105732"/>
    <x v="0"/>
    <d v="2013-09-14T00:00:00"/>
    <d v="2013-09-19T00:00:00"/>
    <x v="1"/>
    <s v="AG-10270"/>
    <x v="8"/>
    <x v="0"/>
    <s v="United States"/>
    <s v="Omaha"/>
    <x v="8"/>
    <n v="68104"/>
    <x v="2"/>
    <s v="OFF-PA-10001838"/>
    <x v="1"/>
    <s v="Paper"/>
    <x v="999"/>
    <n v="17.64"/>
    <n v="3"/>
    <n v="0"/>
    <n v="8.6435999999999993"/>
    <s v="Sep"/>
    <x v="21"/>
    <n v="0"/>
  </r>
  <r>
    <n v="7387"/>
    <s v="CA-2013-105732"/>
    <x v="0"/>
    <d v="2013-09-14T00:00:00"/>
    <d v="2013-09-19T00:00:00"/>
    <x v="1"/>
    <s v="AG-10270"/>
    <x v="8"/>
    <x v="0"/>
    <s v="United States"/>
    <s v="Omaha"/>
    <x v="8"/>
    <n v="68104"/>
    <x v="2"/>
    <s v="OFF-ST-10004340"/>
    <x v="1"/>
    <s v="Storage"/>
    <x v="809"/>
    <n v="373.08"/>
    <n v="6"/>
    <n v="0"/>
    <n v="100.73160000000001"/>
    <s v="Sep"/>
    <x v="21"/>
    <n v="0"/>
  </r>
  <r>
    <n v="7388"/>
    <s v="CA-2013-105732"/>
    <x v="0"/>
    <d v="2013-09-14T00:00:00"/>
    <d v="2013-09-19T00:00:00"/>
    <x v="1"/>
    <s v="AG-10270"/>
    <x v="8"/>
    <x v="0"/>
    <s v="United States"/>
    <s v="Omaha"/>
    <x v="8"/>
    <n v="68104"/>
    <x v="2"/>
    <s v="FUR-FU-10003664"/>
    <x v="0"/>
    <s v="Furnishings"/>
    <x v="35"/>
    <n v="1336.4399999999998"/>
    <n v="14"/>
    <n v="0"/>
    <n v="387.56759999999986"/>
    <s v="Sep"/>
    <x v="21"/>
    <n v="0"/>
  </r>
  <r>
    <n v="7389"/>
    <s v="CA-2013-105732"/>
    <x v="0"/>
    <d v="2013-09-14T00:00:00"/>
    <d v="2013-09-19T00:00:00"/>
    <x v="1"/>
    <s v="AG-10270"/>
    <x v="8"/>
    <x v="0"/>
    <s v="United States"/>
    <s v="Omaha"/>
    <x v="8"/>
    <n v="68104"/>
    <x v="2"/>
    <s v="TEC-PH-10004897"/>
    <x v="2"/>
    <s v="Phones"/>
    <x v="1115"/>
    <n v="29.97"/>
    <n v="3"/>
    <n v="0"/>
    <n v="0.29969999999999963"/>
    <s v="Sep"/>
    <x v="21"/>
    <n v="0"/>
  </r>
  <r>
    <n v="7390"/>
    <s v="CA-2014-108035"/>
    <x v="3"/>
    <d v="2014-11-30T00:00:00"/>
    <d v="2014-12-04T00:00:00"/>
    <x v="1"/>
    <s v="TT-21070"/>
    <x v="74"/>
    <x v="0"/>
    <s v="United States"/>
    <s v="Chattanooga"/>
    <x v="18"/>
    <n v="37421"/>
    <x v="0"/>
    <s v="FUR-CH-10000454"/>
    <x v="0"/>
    <s v="Chairs"/>
    <x v="1"/>
    <n v="390.36799999999999"/>
    <n v="2"/>
    <n v="0.2"/>
    <n v="48.795999999999978"/>
    <s v="Nov"/>
    <x v="23"/>
    <n v="1"/>
  </r>
  <r>
    <n v="7391"/>
    <s v="CA-2014-108035"/>
    <x v="3"/>
    <d v="2014-11-30T00:00:00"/>
    <d v="2014-12-04T00:00:00"/>
    <x v="1"/>
    <s v="TT-21070"/>
    <x v="74"/>
    <x v="0"/>
    <s v="United States"/>
    <s v="Chattanooga"/>
    <x v="18"/>
    <n v="37421"/>
    <x v="0"/>
    <s v="FUR-FU-10004017"/>
    <x v="0"/>
    <s v="Furnishings"/>
    <x v="1570"/>
    <n v="101.52000000000001"/>
    <n v="5"/>
    <n v="0.2"/>
    <n v="19.034999999999989"/>
    <s v="Nov"/>
    <x v="23"/>
    <n v="0"/>
  </r>
  <r>
    <n v="7392"/>
    <s v="CA-2014-160031"/>
    <x v="3"/>
    <d v="2014-12-05T00:00:00"/>
    <d v="2014-12-08T00:00:00"/>
    <x v="0"/>
    <s v="LT-16765"/>
    <x v="398"/>
    <x v="0"/>
    <s v="United States"/>
    <s v="Fairfield"/>
    <x v="24"/>
    <n v="45014"/>
    <x v="3"/>
    <s v="OFF-PA-10000241"/>
    <x v="1"/>
    <s v="Paper"/>
    <x v="1151"/>
    <n v="74.352000000000004"/>
    <n v="3"/>
    <n v="0.2"/>
    <n v="23.234999999999992"/>
    <s v="Dec"/>
    <x v="22"/>
    <n v="1"/>
  </r>
  <r>
    <n v="7393"/>
    <s v="CA-2014-147844"/>
    <x v="3"/>
    <d v="2014-05-03T00:00:00"/>
    <d v="2014-05-07T00:00:00"/>
    <x v="1"/>
    <s v="DD-13570"/>
    <x v="732"/>
    <x v="0"/>
    <s v="United States"/>
    <s v="Los Angeles"/>
    <x v="1"/>
    <n v="90049"/>
    <x v="1"/>
    <s v="OFF-PA-10003016"/>
    <x v="1"/>
    <s v="Paper"/>
    <x v="1385"/>
    <n v="15.700000000000001"/>
    <n v="5"/>
    <n v="0"/>
    <n v="7.0649999999999995"/>
    <s v="May"/>
    <x v="24"/>
    <n v="1"/>
  </r>
  <r>
    <n v="7394"/>
    <s v="CA-2014-147844"/>
    <x v="3"/>
    <d v="2014-05-03T00:00:00"/>
    <d v="2014-05-07T00:00:00"/>
    <x v="1"/>
    <s v="DD-13570"/>
    <x v="732"/>
    <x v="0"/>
    <s v="United States"/>
    <s v="Los Angeles"/>
    <x v="1"/>
    <n v="90049"/>
    <x v="1"/>
    <s v="OFF-AR-10001615"/>
    <x v="1"/>
    <s v="Art"/>
    <x v="1479"/>
    <n v="59.519999999999996"/>
    <n v="3"/>
    <n v="0"/>
    <n v="15.475200000000001"/>
    <s v="May"/>
    <x v="24"/>
    <n v="0"/>
  </r>
  <r>
    <n v="7395"/>
    <s v="CA-2014-147844"/>
    <x v="3"/>
    <d v="2014-05-03T00:00:00"/>
    <d v="2014-05-07T00:00:00"/>
    <x v="1"/>
    <s v="DD-13570"/>
    <x v="732"/>
    <x v="0"/>
    <s v="United States"/>
    <s v="Los Angeles"/>
    <x v="1"/>
    <n v="90049"/>
    <x v="1"/>
    <s v="OFF-PA-10002713"/>
    <x v="1"/>
    <s v="Paper"/>
    <x v="317"/>
    <n v="34.4"/>
    <n v="5"/>
    <n v="0"/>
    <n v="15.823999999999998"/>
    <s v="May"/>
    <x v="24"/>
    <n v="0"/>
  </r>
  <r>
    <n v="7396"/>
    <s v="CA-2013-110975"/>
    <x v="0"/>
    <d v="2013-12-26T00:00:00"/>
    <d v="2013-12-31T00:00:00"/>
    <x v="1"/>
    <s v="DB-12970"/>
    <x v="715"/>
    <x v="1"/>
    <s v="United States"/>
    <s v="New York City"/>
    <x v="15"/>
    <n v="10024"/>
    <x v="3"/>
    <s v="FUR-TA-10002958"/>
    <x v="0"/>
    <s v="Tables"/>
    <x v="956"/>
    <n v="313.17599999999999"/>
    <n v="2"/>
    <n v="0.4"/>
    <n v="-120.05080000000007"/>
    <s v="Dec"/>
    <x v="5"/>
    <n v="1"/>
  </r>
  <r>
    <n v="7397"/>
    <s v="CA-2013-110975"/>
    <x v="0"/>
    <d v="2013-12-26T00:00:00"/>
    <d v="2013-12-31T00:00:00"/>
    <x v="1"/>
    <s v="DB-12970"/>
    <x v="715"/>
    <x v="1"/>
    <s v="United States"/>
    <s v="New York City"/>
    <x v="15"/>
    <n v="10024"/>
    <x v="3"/>
    <s v="FUR-CH-10003746"/>
    <x v="0"/>
    <s v="Chairs"/>
    <x v="617"/>
    <n v="866.64599999999996"/>
    <n v="3"/>
    <n v="0.1"/>
    <n v="173.32919999999999"/>
    <s v="Dec"/>
    <x v="5"/>
    <n v="0"/>
  </r>
  <r>
    <n v="7398"/>
    <s v="CA-2011-141649"/>
    <x v="2"/>
    <d v="2011-09-30T00:00:00"/>
    <d v="2011-09-30T00:00:00"/>
    <x v="3"/>
    <s v="DM-12955"/>
    <x v="678"/>
    <x v="1"/>
    <s v="United States"/>
    <s v="Fairfield"/>
    <x v="24"/>
    <n v="45014"/>
    <x v="3"/>
    <s v="OFF-AP-10003217"/>
    <x v="1"/>
    <s v="Appliances"/>
    <x v="189"/>
    <n v="795.40800000000013"/>
    <n v="6"/>
    <n v="0.2"/>
    <n v="59.655599999999993"/>
    <s v="Sep"/>
    <x v="30"/>
    <n v="1"/>
  </r>
  <r>
    <n v="7399"/>
    <s v="CA-2011-124807"/>
    <x v="2"/>
    <d v="2011-07-12T00:00:00"/>
    <d v="2011-07-15T00:00:00"/>
    <x v="0"/>
    <s v="ME-17725"/>
    <x v="250"/>
    <x v="0"/>
    <s v="United States"/>
    <s v="Chicago"/>
    <x v="10"/>
    <n v="60610"/>
    <x v="2"/>
    <s v="OFF-PA-10001526"/>
    <x v="1"/>
    <s v="Paper"/>
    <x v="1030"/>
    <n v="35.856000000000002"/>
    <n v="9"/>
    <n v="0.2"/>
    <n v="12.997800000000003"/>
    <s v="Jul"/>
    <x v="39"/>
    <n v="1"/>
  </r>
  <r>
    <n v="7400"/>
    <s v="CA-2011-124807"/>
    <x v="2"/>
    <d v="2011-07-12T00:00:00"/>
    <d v="2011-07-15T00:00:00"/>
    <x v="0"/>
    <s v="ME-17725"/>
    <x v="250"/>
    <x v="0"/>
    <s v="United States"/>
    <s v="Chicago"/>
    <x v="10"/>
    <n v="60610"/>
    <x v="2"/>
    <s v="TEC-AC-10002857"/>
    <x v="2"/>
    <s v="Accessories"/>
    <x v="535"/>
    <n v="23.840000000000003"/>
    <n v="4"/>
    <n v="0.2"/>
    <n v="3.2779999999999987"/>
    <s v="Jul"/>
    <x v="39"/>
    <n v="0"/>
  </r>
  <r>
    <n v="7401"/>
    <s v="CA-2013-110009"/>
    <x v="0"/>
    <d v="2013-09-09T00:00:00"/>
    <d v="2013-09-14T00:00:00"/>
    <x v="1"/>
    <s v="TR-21325"/>
    <x v="309"/>
    <x v="0"/>
    <s v="United States"/>
    <s v="Seattle"/>
    <x v="4"/>
    <n v="98103"/>
    <x v="1"/>
    <s v="FUR-FU-10003039"/>
    <x v="0"/>
    <s v="Furnishings"/>
    <x v="479"/>
    <n v="43.13"/>
    <n v="1"/>
    <n v="0"/>
    <n v="14.664200000000001"/>
    <s v="Sep"/>
    <x v="21"/>
    <n v="1"/>
  </r>
  <r>
    <n v="7402"/>
    <s v="CA-2013-110009"/>
    <x v="0"/>
    <d v="2013-09-09T00:00:00"/>
    <d v="2013-09-14T00:00:00"/>
    <x v="1"/>
    <s v="TR-21325"/>
    <x v="309"/>
    <x v="0"/>
    <s v="United States"/>
    <s v="Seattle"/>
    <x v="4"/>
    <n v="98103"/>
    <x v="1"/>
    <s v="OFF-PA-10002615"/>
    <x v="1"/>
    <s v="Paper"/>
    <x v="247"/>
    <n v="30.87"/>
    <n v="7"/>
    <n v="0"/>
    <n v="14.200199999999999"/>
    <s v="Sep"/>
    <x v="21"/>
    <n v="0"/>
  </r>
  <r>
    <n v="7403"/>
    <s v="CA-2014-168172"/>
    <x v="3"/>
    <d v="2014-08-07T00:00:00"/>
    <d v="2014-08-11T00:00:00"/>
    <x v="1"/>
    <s v="SH-20395"/>
    <x v="129"/>
    <x v="0"/>
    <s v="United States"/>
    <s v="New York City"/>
    <x v="15"/>
    <n v="10011"/>
    <x v="3"/>
    <s v="OFF-SU-10002573"/>
    <x v="1"/>
    <s v="Supplies"/>
    <x v="350"/>
    <n v="70.12"/>
    <n v="4"/>
    <n v="0"/>
    <n v="21.035999999999994"/>
    <s v="Aug"/>
    <x v="43"/>
    <n v="1"/>
  </r>
  <r>
    <n v="7404"/>
    <s v="CA-2012-100146"/>
    <x v="1"/>
    <d v="2012-05-14T00:00:00"/>
    <d v="2012-05-19T00:00:00"/>
    <x v="1"/>
    <s v="CB-12535"/>
    <x v="118"/>
    <x v="1"/>
    <s v="United States"/>
    <s v="Camarillo"/>
    <x v="1"/>
    <n v="93010"/>
    <x v="1"/>
    <s v="FUR-BO-10004015"/>
    <x v="0"/>
    <s v="Bookcases"/>
    <x v="569"/>
    <n v="509.95749999999992"/>
    <n v="5"/>
    <n v="0.15"/>
    <n v="41.996499999999941"/>
    <s v="May"/>
    <x v="33"/>
    <n v="1"/>
  </r>
  <r>
    <n v="7405"/>
    <s v="CA-2012-100146"/>
    <x v="1"/>
    <d v="2012-05-14T00:00:00"/>
    <d v="2012-05-19T00:00:00"/>
    <x v="1"/>
    <s v="CB-12535"/>
    <x v="118"/>
    <x v="1"/>
    <s v="United States"/>
    <s v="Camarillo"/>
    <x v="1"/>
    <n v="93010"/>
    <x v="1"/>
    <s v="FUR-FU-10001979"/>
    <x v="0"/>
    <s v="Furnishings"/>
    <x v="509"/>
    <n v="122.91"/>
    <n v="3"/>
    <n v="0"/>
    <n v="34.414800000000007"/>
    <s v="May"/>
    <x v="33"/>
    <n v="0"/>
  </r>
  <r>
    <n v="7406"/>
    <s v="CA-2012-100146"/>
    <x v="1"/>
    <d v="2012-05-14T00:00:00"/>
    <d v="2012-05-19T00:00:00"/>
    <x v="1"/>
    <s v="CB-12535"/>
    <x v="118"/>
    <x v="1"/>
    <s v="United States"/>
    <s v="Camarillo"/>
    <x v="1"/>
    <n v="93010"/>
    <x v="1"/>
    <s v="FUR-CH-10003833"/>
    <x v="0"/>
    <s v="Chairs"/>
    <x v="1200"/>
    <n v="97.567999999999998"/>
    <n v="2"/>
    <n v="0.2"/>
    <n v="-6.0980000000000025"/>
    <s v="May"/>
    <x v="33"/>
    <n v="0"/>
  </r>
  <r>
    <n v="7407"/>
    <s v="CA-2012-100146"/>
    <x v="1"/>
    <d v="2012-05-14T00:00:00"/>
    <d v="2012-05-19T00:00:00"/>
    <x v="1"/>
    <s v="CB-12535"/>
    <x v="118"/>
    <x v="1"/>
    <s v="United States"/>
    <s v="Camarillo"/>
    <x v="1"/>
    <n v="93010"/>
    <x v="1"/>
    <s v="FUR-CH-10004495"/>
    <x v="0"/>
    <s v="Chairs"/>
    <x v="1475"/>
    <n v="722.35200000000009"/>
    <n v="3"/>
    <n v="0.2"/>
    <n v="81.264599999999916"/>
    <s v="May"/>
    <x v="33"/>
    <n v="0"/>
  </r>
  <r>
    <n v="7408"/>
    <s v="CA-2014-152079"/>
    <x v="3"/>
    <d v="2014-01-21T00:00:00"/>
    <d v="2014-01-22T00:00:00"/>
    <x v="2"/>
    <s v="ML-17410"/>
    <x v="586"/>
    <x v="0"/>
    <s v="United States"/>
    <s v="Chicago"/>
    <x v="10"/>
    <n v="60653"/>
    <x v="2"/>
    <s v="OFF-LA-10001613"/>
    <x v="1"/>
    <s v="Labels"/>
    <x v="736"/>
    <n v="11.52"/>
    <n v="5"/>
    <n v="0.2"/>
    <n v="4.1760000000000002"/>
    <s v="Jan"/>
    <x v="44"/>
    <n v="1"/>
  </r>
  <r>
    <n v="7409"/>
    <s v="CA-2013-129728"/>
    <x v="0"/>
    <d v="2013-05-31T00:00:00"/>
    <d v="2013-06-07T00:00:00"/>
    <x v="1"/>
    <s v="JG-15310"/>
    <x v="684"/>
    <x v="1"/>
    <s v="United States"/>
    <s v="Los Angeles"/>
    <x v="1"/>
    <n v="90032"/>
    <x v="1"/>
    <s v="FUR-FU-10003247"/>
    <x v="0"/>
    <s v="Furnishings"/>
    <x v="1456"/>
    <n v="167.84"/>
    <n v="8"/>
    <n v="0"/>
    <n v="11.748799999999989"/>
    <s v="May"/>
    <x v="35"/>
    <n v="1"/>
  </r>
  <r>
    <n v="7410"/>
    <s v="CA-2011-121769"/>
    <x v="2"/>
    <d v="2011-04-08T00:00:00"/>
    <d v="2011-04-12T00:00:00"/>
    <x v="1"/>
    <s v="JS-15880"/>
    <x v="365"/>
    <x v="0"/>
    <s v="United States"/>
    <s v="Toledo"/>
    <x v="24"/>
    <n v="43615"/>
    <x v="3"/>
    <s v="FUR-TA-10004442"/>
    <x v="0"/>
    <s v="Tables"/>
    <x v="1645"/>
    <n v="172.11"/>
    <n v="1"/>
    <n v="0.4"/>
    <n v="-94.660500000000013"/>
    <s v="Apr"/>
    <x v="41"/>
    <n v="1"/>
  </r>
  <r>
    <n v="7411"/>
    <s v="CA-2011-103058"/>
    <x v="2"/>
    <d v="2011-07-23T00:00:00"/>
    <d v="2011-07-24T00:00:00"/>
    <x v="2"/>
    <s v="AG-10270"/>
    <x v="8"/>
    <x v="0"/>
    <s v="United States"/>
    <s v="New York City"/>
    <x v="15"/>
    <n v="10011"/>
    <x v="3"/>
    <s v="TEC-AC-10001314"/>
    <x v="2"/>
    <s v="Accessories"/>
    <x v="943"/>
    <n v="99.98"/>
    <n v="2"/>
    <n v="0"/>
    <n v="7.9983999999999895"/>
    <s v="Jul"/>
    <x v="39"/>
    <n v="1"/>
  </r>
  <r>
    <n v="7412"/>
    <s v="CA-2014-121125"/>
    <x v="3"/>
    <d v="2014-05-31T00:00:00"/>
    <d v="2014-06-04T00:00:00"/>
    <x v="1"/>
    <s v="MG-17890"/>
    <x v="450"/>
    <x v="2"/>
    <s v="United States"/>
    <s v="Tigard"/>
    <x v="21"/>
    <n v="97224"/>
    <x v="1"/>
    <s v="TEC-PH-10001619"/>
    <x v="2"/>
    <s v="Phones"/>
    <x v="1585"/>
    <n v="156.79200000000003"/>
    <n v="1"/>
    <n v="0.2"/>
    <n v="17.639099999999985"/>
    <s v="May"/>
    <x v="24"/>
    <n v="1"/>
  </r>
  <r>
    <n v="7413"/>
    <s v="CA-2014-121125"/>
    <x v="3"/>
    <d v="2014-05-31T00:00:00"/>
    <d v="2014-06-04T00:00:00"/>
    <x v="1"/>
    <s v="MG-17890"/>
    <x v="450"/>
    <x v="2"/>
    <s v="United States"/>
    <s v="Tigard"/>
    <x v="21"/>
    <n v="97224"/>
    <x v="1"/>
    <s v="TEC-AC-10002323"/>
    <x v="2"/>
    <s v="Accessories"/>
    <x v="175"/>
    <n v="35.360000000000007"/>
    <n v="2"/>
    <n v="0.2"/>
    <n v="-3.0939999999999994"/>
    <s v="May"/>
    <x v="24"/>
    <n v="0"/>
  </r>
  <r>
    <n v="7414"/>
    <s v="CA-2014-121125"/>
    <x v="3"/>
    <d v="2014-05-31T00:00:00"/>
    <d v="2014-06-04T00:00:00"/>
    <x v="1"/>
    <s v="MG-17890"/>
    <x v="450"/>
    <x v="2"/>
    <s v="United States"/>
    <s v="Tigard"/>
    <x v="21"/>
    <n v="97224"/>
    <x v="1"/>
    <s v="FUR-FU-10000820"/>
    <x v="0"/>
    <s v="Furnishings"/>
    <x v="1774"/>
    <n v="13.591999999999999"/>
    <n v="1"/>
    <n v="0.2"/>
    <n v="-0.33980000000000032"/>
    <s v="May"/>
    <x v="24"/>
    <n v="0"/>
  </r>
  <r>
    <n v="7415"/>
    <s v="US-2013-114013"/>
    <x v="0"/>
    <d v="2013-03-14T00:00:00"/>
    <d v="2013-03-16T00:00:00"/>
    <x v="0"/>
    <s v="SC-20770"/>
    <x v="34"/>
    <x v="1"/>
    <s v="United States"/>
    <s v="Philadelphia"/>
    <x v="9"/>
    <n v="19134"/>
    <x v="3"/>
    <s v="FUR-CH-10004287"/>
    <x v="0"/>
    <s v="Chairs"/>
    <x v="156"/>
    <n v="386.67999999999995"/>
    <n v="2"/>
    <n v="0.3"/>
    <n v="-5.5240000000000293"/>
    <s v="Mar"/>
    <x v="17"/>
    <n v="1"/>
  </r>
  <r>
    <n v="7416"/>
    <s v="US-2013-114013"/>
    <x v="0"/>
    <d v="2013-03-14T00:00:00"/>
    <d v="2013-03-16T00:00:00"/>
    <x v="0"/>
    <s v="SC-20770"/>
    <x v="34"/>
    <x v="1"/>
    <s v="United States"/>
    <s v="Philadelphia"/>
    <x v="9"/>
    <n v="19134"/>
    <x v="3"/>
    <s v="TEC-AC-10000474"/>
    <x v="2"/>
    <s v="Accessories"/>
    <x v="1501"/>
    <n v="379.96000000000004"/>
    <n v="5"/>
    <n v="0.2"/>
    <n v="47.494999999999919"/>
    <s v="Mar"/>
    <x v="17"/>
    <n v="0"/>
  </r>
  <r>
    <n v="7417"/>
    <s v="US-2013-114013"/>
    <x v="0"/>
    <d v="2013-03-14T00:00:00"/>
    <d v="2013-03-16T00:00:00"/>
    <x v="0"/>
    <s v="SC-20770"/>
    <x v="34"/>
    <x v="1"/>
    <s v="United States"/>
    <s v="Philadelphia"/>
    <x v="9"/>
    <n v="19134"/>
    <x v="3"/>
    <s v="TEC-PH-10001494"/>
    <x v="2"/>
    <s v="Phones"/>
    <x v="708"/>
    <n v="539.91"/>
    <n v="3"/>
    <n v="0.4"/>
    <n v="-116.98049999999998"/>
    <s v="Mar"/>
    <x v="17"/>
    <n v="0"/>
  </r>
  <r>
    <n v="7418"/>
    <s v="US-2013-114013"/>
    <x v="0"/>
    <d v="2013-03-14T00:00:00"/>
    <d v="2013-03-16T00:00:00"/>
    <x v="0"/>
    <s v="SC-20770"/>
    <x v="34"/>
    <x v="1"/>
    <s v="United States"/>
    <s v="Philadelphia"/>
    <x v="9"/>
    <n v="19134"/>
    <x v="3"/>
    <s v="OFF-PA-10004996"/>
    <x v="1"/>
    <s v="Paper"/>
    <x v="1519"/>
    <n v="41.240000000000009"/>
    <n v="5"/>
    <n v="0.2"/>
    <n v="13.918499999999998"/>
    <s v="Mar"/>
    <x v="17"/>
    <n v="0"/>
  </r>
  <r>
    <n v="7419"/>
    <s v="US-2013-114013"/>
    <x v="0"/>
    <d v="2013-03-14T00:00:00"/>
    <d v="2013-03-16T00:00:00"/>
    <x v="0"/>
    <s v="SC-20770"/>
    <x v="34"/>
    <x v="1"/>
    <s v="United States"/>
    <s v="Philadelphia"/>
    <x v="9"/>
    <n v="19134"/>
    <x v="3"/>
    <s v="OFF-BI-10004318"/>
    <x v="1"/>
    <s v="Binders"/>
    <x v="1574"/>
    <n v="51.897000000000013"/>
    <n v="1"/>
    <n v="0.7"/>
    <n v="-41.517600000000002"/>
    <s v="Mar"/>
    <x v="17"/>
    <n v="0"/>
  </r>
  <r>
    <n v="7420"/>
    <s v="US-2013-114013"/>
    <x v="0"/>
    <d v="2013-03-14T00:00:00"/>
    <d v="2013-03-16T00:00:00"/>
    <x v="0"/>
    <s v="SC-20770"/>
    <x v="34"/>
    <x v="1"/>
    <s v="United States"/>
    <s v="Philadelphia"/>
    <x v="9"/>
    <n v="19134"/>
    <x v="3"/>
    <s v="OFF-ST-10002574"/>
    <x v="1"/>
    <s v="Storage"/>
    <x v="926"/>
    <n v="552.55999999999995"/>
    <n v="5"/>
    <n v="0.2"/>
    <n v="-138.13999999999999"/>
    <s v="Mar"/>
    <x v="17"/>
    <n v="0"/>
  </r>
  <r>
    <n v="7421"/>
    <s v="US-2013-114013"/>
    <x v="0"/>
    <d v="2013-03-14T00:00:00"/>
    <d v="2013-03-16T00:00:00"/>
    <x v="0"/>
    <s v="SC-20770"/>
    <x v="34"/>
    <x v="1"/>
    <s v="United States"/>
    <s v="Philadelphia"/>
    <x v="9"/>
    <n v="19134"/>
    <x v="3"/>
    <s v="OFF-BI-10002353"/>
    <x v="1"/>
    <s v="Binders"/>
    <x v="1068"/>
    <n v="23.160000000000004"/>
    <n v="5"/>
    <n v="0.7"/>
    <n v="-15.439999999999998"/>
    <s v="Mar"/>
    <x v="17"/>
    <n v="0"/>
  </r>
  <r>
    <n v="7422"/>
    <s v="US-2013-114013"/>
    <x v="0"/>
    <d v="2013-03-14T00:00:00"/>
    <d v="2013-03-16T00:00:00"/>
    <x v="0"/>
    <s v="SC-20770"/>
    <x v="34"/>
    <x v="1"/>
    <s v="United States"/>
    <s v="Philadelphia"/>
    <x v="9"/>
    <n v="19134"/>
    <x v="3"/>
    <s v="OFF-ST-10003641"/>
    <x v="1"/>
    <s v="Storage"/>
    <x v="1799"/>
    <n v="126.08"/>
    <n v="2"/>
    <n v="0.2"/>
    <n v="-28.367999999999984"/>
    <s v="Mar"/>
    <x v="17"/>
    <n v="0"/>
  </r>
  <r>
    <n v="7423"/>
    <s v="US-2013-114013"/>
    <x v="0"/>
    <d v="2013-03-14T00:00:00"/>
    <d v="2013-03-16T00:00:00"/>
    <x v="0"/>
    <s v="SC-20770"/>
    <x v="34"/>
    <x v="1"/>
    <s v="United States"/>
    <s v="Philadelphia"/>
    <x v="9"/>
    <n v="19134"/>
    <x v="3"/>
    <s v="TEC-MA-10001148"/>
    <x v="2"/>
    <s v="Machines"/>
    <x v="1533"/>
    <n v="449.1"/>
    <n v="3"/>
    <n v="0.7"/>
    <n v="-643.70999999999981"/>
    <s v="Mar"/>
    <x v="17"/>
    <n v="0"/>
  </r>
  <r>
    <n v="7424"/>
    <s v="CA-2014-135069"/>
    <x v="3"/>
    <d v="2014-04-11T00:00:00"/>
    <d v="2014-04-15T00:00:00"/>
    <x v="1"/>
    <s v="BS-11755"/>
    <x v="94"/>
    <x v="0"/>
    <s v="United States"/>
    <s v="Philadelphia"/>
    <x v="9"/>
    <n v="19143"/>
    <x v="3"/>
    <s v="OFF-AP-10000026"/>
    <x v="1"/>
    <s v="Appliances"/>
    <x v="1282"/>
    <n v="195.10400000000001"/>
    <n v="4"/>
    <n v="0.2"/>
    <n v="21.949199999999969"/>
    <s v="Apr"/>
    <x v="4"/>
    <n v="1"/>
  </r>
  <r>
    <n v="7425"/>
    <s v="CA-2014-135069"/>
    <x v="3"/>
    <d v="2014-04-11T00:00:00"/>
    <d v="2014-04-15T00:00:00"/>
    <x v="1"/>
    <s v="BS-11755"/>
    <x v="94"/>
    <x v="0"/>
    <s v="United States"/>
    <s v="Philadelphia"/>
    <x v="9"/>
    <n v="19143"/>
    <x v="3"/>
    <s v="FUR-FU-10003878"/>
    <x v="0"/>
    <s v="Furnishings"/>
    <x v="671"/>
    <n v="36.671999999999997"/>
    <n v="3"/>
    <n v="0.2"/>
    <n v="6.4176000000000002"/>
    <s v="Apr"/>
    <x v="4"/>
    <n v="0"/>
  </r>
  <r>
    <n v="7426"/>
    <s v="CA-2013-101693"/>
    <x v="0"/>
    <d v="2013-06-26T00:00:00"/>
    <d v="2013-06-28T00:00:00"/>
    <x v="0"/>
    <s v="LC-17140"/>
    <x v="95"/>
    <x v="0"/>
    <s v="United States"/>
    <s v="Houston"/>
    <x v="5"/>
    <n v="77070"/>
    <x v="2"/>
    <s v="FUR-CH-10001146"/>
    <x v="0"/>
    <s v="Chairs"/>
    <x v="64"/>
    <n v="85.245999999999995"/>
    <n v="2"/>
    <n v="0.3"/>
    <n v="-6.0890000000000057"/>
    <s v="Jun"/>
    <x v="1"/>
    <n v="1"/>
  </r>
  <r>
    <n v="7427"/>
    <s v="CA-2013-101693"/>
    <x v="0"/>
    <d v="2013-06-26T00:00:00"/>
    <d v="2013-06-28T00:00:00"/>
    <x v="0"/>
    <s v="LC-17140"/>
    <x v="95"/>
    <x v="0"/>
    <s v="United States"/>
    <s v="Houston"/>
    <x v="5"/>
    <n v="77070"/>
    <x v="2"/>
    <s v="FUR-FU-10003919"/>
    <x v="0"/>
    <s v="Furnishings"/>
    <x v="1514"/>
    <n v="32.712000000000003"/>
    <n v="2"/>
    <n v="0.6"/>
    <n v="-26.169599999999996"/>
    <s v="Jun"/>
    <x v="1"/>
    <n v="0"/>
  </r>
  <r>
    <n v="7428"/>
    <s v="US-2011-164763"/>
    <x v="2"/>
    <d v="2011-03-17T00:00:00"/>
    <d v="2011-03-21T00:00:00"/>
    <x v="1"/>
    <s v="MH-17440"/>
    <x v="775"/>
    <x v="1"/>
    <s v="United States"/>
    <s v="Jackson"/>
    <x v="35"/>
    <n v="39212"/>
    <x v="0"/>
    <s v="OFF-BI-10000605"/>
    <x v="1"/>
    <s v="Binders"/>
    <x v="531"/>
    <n v="11.43"/>
    <n v="3"/>
    <n v="0"/>
    <n v="5.3720999999999997"/>
    <s v="Mar"/>
    <x v="34"/>
    <n v="1"/>
  </r>
  <r>
    <n v="7429"/>
    <s v="US-2011-164763"/>
    <x v="2"/>
    <d v="2011-03-17T00:00:00"/>
    <d v="2011-03-21T00:00:00"/>
    <x v="1"/>
    <s v="MH-17440"/>
    <x v="775"/>
    <x v="1"/>
    <s v="United States"/>
    <s v="Jackson"/>
    <x v="35"/>
    <n v="39212"/>
    <x v="0"/>
    <s v="OFF-BI-10000309"/>
    <x v="1"/>
    <s v="Binders"/>
    <x v="334"/>
    <n v="30.44"/>
    <n v="2"/>
    <n v="0"/>
    <n v="14.9156"/>
    <s v="Mar"/>
    <x v="34"/>
    <n v="0"/>
  </r>
  <r>
    <n v="7430"/>
    <s v="US-2011-164763"/>
    <x v="2"/>
    <d v="2011-03-17T00:00:00"/>
    <d v="2011-03-21T00:00:00"/>
    <x v="1"/>
    <s v="MH-17440"/>
    <x v="775"/>
    <x v="1"/>
    <s v="United States"/>
    <s v="Jackson"/>
    <x v="35"/>
    <n v="39212"/>
    <x v="0"/>
    <s v="OFF-PA-10003349"/>
    <x v="1"/>
    <s v="Paper"/>
    <x v="218"/>
    <n v="12.96"/>
    <n v="2"/>
    <n v="0"/>
    <n v="6.3504000000000005"/>
    <s v="Mar"/>
    <x v="34"/>
    <n v="0"/>
  </r>
  <r>
    <n v="7431"/>
    <s v="US-2011-164763"/>
    <x v="2"/>
    <d v="2011-03-17T00:00:00"/>
    <d v="2011-03-21T00:00:00"/>
    <x v="1"/>
    <s v="MH-17440"/>
    <x v="775"/>
    <x v="1"/>
    <s v="United States"/>
    <s v="Jackson"/>
    <x v="35"/>
    <n v="39212"/>
    <x v="0"/>
    <s v="OFF-PA-10003063"/>
    <x v="1"/>
    <s v="Paper"/>
    <x v="1711"/>
    <n v="16"/>
    <n v="4"/>
    <n v="0"/>
    <n v="7.68"/>
    <s v="Mar"/>
    <x v="34"/>
    <n v="0"/>
  </r>
  <r>
    <n v="7432"/>
    <s v="US-2011-164763"/>
    <x v="2"/>
    <d v="2011-03-17T00:00:00"/>
    <d v="2011-03-21T00:00:00"/>
    <x v="1"/>
    <s v="MH-17440"/>
    <x v="775"/>
    <x v="1"/>
    <s v="United States"/>
    <s v="Jackson"/>
    <x v="35"/>
    <n v="39212"/>
    <x v="0"/>
    <s v="OFF-AP-10003971"/>
    <x v="1"/>
    <s v="Appliances"/>
    <x v="914"/>
    <n v="32.67"/>
    <n v="3"/>
    <n v="0"/>
    <n v="8.4942000000000011"/>
    <s v="Mar"/>
    <x v="34"/>
    <n v="0"/>
  </r>
  <r>
    <n v="7433"/>
    <s v="CA-2011-161249"/>
    <x v="2"/>
    <d v="2011-08-09T00:00:00"/>
    <d v="2011-08-13T00:00:00"/>
    <x v="1"/>
    <s v="RD-19720"/>
    <x v="742"/>
    <x v="0"/>
    <s v="United States"/>
    <s v="Phoenix"/>
    <x v="16"/>
    <n v="85023"/>
    <x v="1"/>
    <s v="OFF-FA-10004838"/>
    <x v="1"/>
    <s v="Fasteners"/>
    <x v="792"/>
    <n v="4.4640000000000004"/>
    <n v="3"/>
    <n v="0.2"/>
    <n v="-0.94859999999999989"/>
    <s v="Aug"/>
    <x v="9"/>
    <n v="1"/>
  </r>
  <r>
    <n v="7434"/>
    <s v="CA-2011-161249"/>
    <x v="2"/>
    <d v="2011-08-09T00:00:00"/>
    <d v="2011-08-13T00:00:00"/>
    <x v="1"/>
    <s v="RD-19720"/>
    <x v="742"/>
    <x v="0"/>
    <s v="United States"/>
    <s v="Phoenix"/>
    <x v="16"/>
    <n v="85023"/>
    <x v="1"/>
    <s v="OFF-BI-10001097"/>
    <x v="1"/>
    <s v="Binders"/>
    <x v="789"/>
    <n v="9.3450000000000024"/>
    <n v="5"/>
    <n v="0.7"/>
    <n v="-6.5414999999999992"/>
    <s v="Aug"/>
    <x v="9"/>
    <n v="0"/>
  </r>
  <r>
    <n v="7435"/>
    <s v="CA-2012-148180"/>
    <x v="1"/>
    <d v="2012-07-26T00:00:00"/>
    <d v="2012-07-31T00:00:00"/>
    <x v="1"/>
    <s v="BP-11095"/>
    <x v="162"/>
    <x v="1"/>
    <s v="United States"/>
    <s v="Oxnard"/>
    <x v="1"/>
    <n v="93030"/>
    <x v="1"/>
    <s v="OFF-BI-10000605"/>
    <x v="1"/>
    <s v="Binders"/>
    <x v="531"/>
    <n v="9.1440000000000001"/>
    <n v="3"/>
    <n v="0.2"/>
    <n v="3.0860999999999996"/>
    <s v="Jul"/>
    <x v="38"/>
    <n v="1"/>
  </r>
  <r>
    <n v="7436"/>
    <s v="CA-2012-148180"/>
    <x v="1"/>
    <d v="2012-07-26T00:00:00"/>
    <d v="2012-07-31T00:00:00"/>
    <x v="1"/>
    <s v="BP-11095"/>
    <x v="162"/>
    <x v="1"/>
    <s v="United States"/>
    <s v="Oxnard"/>
    <x v="1"/>
    <n v="93030"/>
    <x v="1"/>
    <s v="OFF-BI-10003314"/>
    <x v="1"/>
    <s v="Binders"/>
    <x v="305"/>
    <n v="23.136000000000003"/>
    <n v="6"/>
    <n v="0.2"/>
    <n v="8.3867999999999991"/>
    <s v="Jul"/>
    <x v="38"/>
    <n v="0"/>
  </r>
  <r>
    <n v="7437"/>
    <s v="CA-2012-148180"/>
    <x v="1"/>
    <d v="2012-07-26T00:00:00"/>
    <d v="2012-07-31T00:00:00"/>
    <x v="1"/>
    <s v="BP-11095"/>
    <x v="162"/>
    <x v="1"/>
    <s v="United States"/>
    <s v="Oxnard"/>
    <x v="1"/>
    <n v="93030"/>
    <x v="1"/>
    <s v="OFF-AR-10002067"/>
    <x v="1"/>
    <s v="Art"/>
    <x v="1145"/>
    <n v="99.2"/>
    <n v="5"/>
    <n v="0"/>
    <n v="25.792000000000002"/>
    <s v="Jul"/>
    <x v="38"/>
    <n v="0"/>
  </r>
  <r>
    <n v="7438"/>
    <s v="CA-2011-165568"/>
    <x v="2"/>
    <d v="2011-02-16T00:00:00"/>
    <d v="2011-02-20T00:00:00"/>
    <x v="1"/>
    <s v="BF-11020"/>
    <x v="292"/>
    <x v="1"/>
    <s v="United States"/>
    <s v="Seattle"/>
    <x v="4"/>
    <n v="98105"/>
    <x v="1"/>
    <s v="OFF-BI-10001031"/>
    <x v="1"/>
    <s v="Binders"/>
    <x v="865"/>
    <n v="21.36"/>
    <n v="5"/>
    <n v="0.2"/>
    <n v="7.2089999999999996"/>
    <s v="Feb"/>
    <x v="45"/>
    <n v="1"/>
  </r>
  <r>
    <n v="7439"/>
    <s v="CA-2012-145457"/>
    <x v="1"/>
    <d v="2012-03-24T00:00:00"/>
    <d v="2012-03-27T00:00:00"/>
    <x v="0"/>
    <s v="CP-12085"/>
    <x v="434"/>
    <x v="1"/>
    <s v="United States"/>
    <s v="Covington"/>
    <x v="4"/>
    <n v="98042"/>
    <x v="1"/>
    <s v="FUR-FU-10003832"/>
    <x v="0"/>
    <s v="Furnishings"/>
    <x v="1420"/>
    <n v="46.900000000000006"/>
    <n v="5"/>
    <n v="0"/>
    <n v="13.132000000000001"/>
    <s v="Mar"/>
    <x v="29"/>
    <n v="1"/>
  </r>
  <r>
    <n v="7440"/>
    <s v="US-2014-163657"/>
    <x v="3"/>
    <d v="2014-09-03T00:00:00"/>
    <d v="2014-09-07T00:00:00"/>
    <x v="1"/>
    <s v="JL-15235"/>
    <x v="538"/>
    <x v="0"/>
    <s v="United States"/>
    <s v="Los Angeles"/>
    <x v="1"/>
    <n v="90049"/>
    <x v="1"/>
    <s v="OFF-BI-10000138"/>
    <x v="1"/>
    <s v="Binders"/>
    <x v="600"/>
    <n v="18.72"/>
    <n v="5"/>
    <n v="0.2"/>
    <n v="6.5519999999999996"/>
    <s v="Sep"/>
    <x v="15"/>
    <n v="1"/>
  </r>
  <r>
    <n v="7441"/>
    <s v="US-2014-163657"/>
    <x v="3"/>
    <d v="2014-09-03T00:00:00"/>
    <d v="2014-09-07T00:00:00"/>
    <x v="1"/>
    <s v="JL-15235"/>
    <x v="538"/>
    <x v="0"/>
    <s v="United States"/>
    <s v="Los Angeles"/>
    <x v="1"/>
    <n v="90049"/>
    <x v="1"/>
    <s v="FUR-TA-10004607"/>
    <x v="0"/>
    <s v="Tables"/>
    <x v="1095"/>
    <n v="236.52800000000002"/>
    <n v="2"/>
    <n v="0.2"/>
    <n v="-2.9566000000000088"/>
    <s v="Sep"/>
    <x v="15"/>
    <n v="0"/>
  </r>
  <r>
    <n v="7442"/>
    <s v="CA-2012-120446"/>
    <x v="1"/>
    <d v="2012-11-16T00:00:00"/>
    <d v="2012-11-18T00:00:00"/>
    <x v="2"/>
    <s v="JG-15805"/>
    <x v="189"/>
    <x v="1"/>
    <s v="United States"/>
    <s v="San Diego"/>
    <x v="1"/>
    <n v="92105"/>
    <x v="1"/>
    <s v="OFF-LA-10003148"/>
    <x v="1"/>
    <s v="Labels"/>
    <x v="164"/>
    <n v="18.899999999999999"/>
    <n v="3"/>
    <n v="0"/>
    <n v="8.6939999999999991"/>
    <s v="Nov"/>
    <x v="6"/>
    <n v="1"/>
  </r>
  <r>
    <n v="7443"/>
    <s v="CA-2011-109932"/>
    <x v="2"/>
    <d v="2011-12-09T00:00:00"/>
    <d v="2011-12-11T00:00:00"/>
    <x v="2"/>
    <s v="VP-21760"/>
    <x v="778"/>
    <x v="1"/>
    <s v="United States"/>
    <s v="Brownsville"/>
    <x v="5"/>
    <n v="78521"/>
    <x v="2"/>
    <s v="OFF-PA-10001804"/>
    <x v="1"/>
    <s v="Paper"/>
    <x v="128"/>
    <n v="10.688000000000001"/>
    <n v="2"/>
    <n v="0.2"/>
    <n v="3.7407999999999997"/>
    <s v="Dec"/>
    <x v="20"/>
    <n v="1"/>
  </r>
  <r>
    <n v="7444"/>
    <s v="CA-2011-109932"/>
    <x v="2"/>
    <d v="2011-12-09T00:00:00"/>
    <d v="2011-12-11T00:00:00"/>
    <x v="2"/>
    <s v="VP-21760"/>
    <x v="778"/>
    <x v="1"/>
    <s v="United States"/>
    <s v="Brownsville"/>
    <x v="5"/>
    <n v="78521"/>
    <x v="2"/>
    <s v="OFF-ST-10000036"/>
    <x v="1"/>
    <s v="Storage"/>
    <x v="590"/>
    <n v="237.09600000000003"/>
    <n v="3"/>
    <n v="0.2"/>
    <n v="20.745899999999985"/>
    <s v="Dec"/>
    <x v="20"/>
    <n v="0"/>
  </r>
  <r>
    <n v="7445"/>
    <s v="CA-2014-127474"/>
    <x v="3"/>
    <d v="2014-02-04T00:00:00"/>
    <d v="2014-02-08T00:00:00"/>
    <x v="0"/>
    <s v="RD-19810"/>
    <x v="279"/>
    <x v="2"/>
    <s v="United States"/>
    <s v="Chicago"/>
    <x v="10"/>
    <n v="60610"/>
    <x v="2"/>
    <s v="OFF-PA-10001166"/>
    <x v="1"/>
    <s v="Paper"/>
    <x v="769"/>
    <n v="5.1840000000000011"/>
    <n v="1"/>
    <n v="0.2"/>
    <n v="1.8144"/>
    <s v="Feb"/>
    <x v="31"/>
    <n v="1"/>
  </r>
  <r>
    <n v="7446"/>
    <s v="CA-2014-127474"/>
    <x v="3"/>
    <d v="2014-02-04T00:00:00"/>
    <d v="2014-02-08T00:00:00"/>
    <x v="0"/>
    <s v="RD-19810"/>
    <x v="279"/>
    <x v="2"/>
    <s v="United States"/>
    <s v="Chicago"/>
    <x v="10"/>
    <n v="60610"/>
    <x v="2"/>
    <s v="OFF-PA-10001033"/>
    <x v="1"/>
    <s v="Paper"/>
    <x v="1500"/>
    <n v="65.584000000000003"/>
    <n v="2"/>
    <n v="0.2"/>
    <n v="23.7742"/>
    <s v="Feb"/>
    <x v="31"/>
    <n v="0"/>
  </r>
  <r>
    <n v="7447"/>
    <s v="CA-2014-127474"/>
    <x v="3"/>
    <d v="2014-02-04T00:00:00"/>
    <d v="2014-02-08T00:00:00"/>
    <x v="0"/>
    <s v="RD-19810"/>
    <x v="279"/>
    <x v="2"/>
    <s v="United States"/>
    <s v="Chicago"/>
    <x v="10"/>
    <n v="60610"/>
    <x v="2"/>
    <s v="FUR-FU-10004597"/>
    <x v="0"/>
    <s v="Furnishings"/>
    <x v="1257"/>
    <n v="22.200000000000003"/>
    <n v="1"/>
    <n v="0.6"/>
    <n v="-26.084999999999994"/>
    <s v="Feb"/>
    <x v="31"/>
    <n v="0"/>
  </r>
  <r>
    <n v="7448"/>
    <s v="CA-2014-127474"/>
    <x v="3"/>
    <d v="2014-02-04T00:00:00"/>
    <d v="2014-02-08T00:00:00"/>
    <x v="0"/>
    <s v="RD-19810"/>
    <x v="279"/>
    <x v="2"/>
    <s v="United States"/>
    <s v="Chicago"/>
    <x v="10"/>
    <n v="60610"/>
    <x v="2"/>
    <s v="OFF-PA-10000418"/>
    <x v="1"/>
    <s v="Paper"/>
    <x v="961"/>
    <n v="419.4"/>
    <n v="5"/>
    <n v="0.2"/>
    <n v="146.79"/>
    <s v="Feb"/>
    <x v="31"/>
    <n v="0"/>
  </r>
  <r>
    <n v="7449"/>
    <s v="CA-2014-115448"/>
    <x v="3"/>
    <d v="2014-11-12T00:00:00"/>
    <d v="2014-11-15T00:00:00"/>
    <x v="2"/>
    <s v="MH-18025"/>
    <x v="659"/>
    <x v="0"/>
    <s v="United States"/>
    <s v="Knoxville"/>
    <x v="18"/>
    <n v="37918"/>
    <x v="0"/>
    <s v="FUR-FU-10004090"/>
    <x v="0"/>
    <s v="Furnishings"/>
    <x v="636"/>
    <n v="88.920000000000016"/>
    <n v="5"/>
    <n v="0.2"/>
    <n v="14.449499999999986"/>
    <s v="Nov"/>
    <x v="23"/>
    <n v="1"/>
  </r>
  <r>
    <n v="7450"/>
    <s v="CA-2014-105669"/>
    <x v="3"/>
    <d v="2014-09-18T00:00:00"/>
    <d v="2014-09-23T00:00:00"/>
    <x v="0"/>
    <s v="SJ-20125"/>
    <x v="319"/>
    <x v="2"/>
    <s v="United States"/>
    <s v="Houston"/>
    <x v="5"/>
    <n v="77036"/>
    <x v="2"/>
    <s v="OFF-AR-10000390"/>
    <x v="1"/>
    <s v="Art"/>
    <x v="105"/>
    <n v="9.9120000000000008"/>
    <n v="3"/>
    <n v="0.2"/>
    <n v="3.2213999999999996"/>
    <s v="Sep"/>
    <x v="15"/>
    <n v="1"/>
  </r>
  <r>
    <n v="7451"/>
    <s v="CA-2014-105669"/>
    <x v="3"/>
    <d v="2014-09-18T00:00:00"/>
    <d v="2014-09-23T00:00:00"/>
    <x v="0"/>
    <s v="SJ-20125"/>
    <x v="319"/>
    <x v="2"/>
    <s v="United States"/>
    <s v="Houston"/>
    <x v="5"/>
    <n v="77036"/>
    <x v="2"/>
    <s v="FUR-CH-10003774"/>
    <x v="0"/>
    <s v="Chairs"/>
    <x v="1185"/>
    <n v="318.43"/>
    <n v="5"/>
    <n v="0.3"/>
    <n v="-77.333000000000013"/>
    <s v="Sep"/>
    <x v="15"/>
    <n v="0"/>
  </r>
  <r>
    <n v="7452"/>
    <s v="CA-2014-105669"/>
    <x v="3"/>
    <d v="2014-09-18T00:00:00"/>
    <d v="2014-09-23T00:00:00"/>
    <x v="0"/>
    <s v="SJ-20125"/>
    <x v="319"/>
    <x v="2"/>
    <s v="United States"/>
    <s v="Houston"/>
    <x v="5"/>
    <n v="77036"/>
    <x v="2"/>
    <s v="OFF-BI-10002412"/>
    <x v="1"/>
    <s v="Binders"/>
    <x v="323"/>
    <n v="5.7999999999999989"/>
    <n v="5"/>
    <n v="0.8"/>
    <n v="-10.15"/>
    <s v="Sep"/>
    <x v="15"/>
    <n v="0"/>
  </r>
  <r>
    <n v="7453"/>
    <s v="CA-2014-105669"/>
    <x v="3"/>
    <d v="2014-09-18T00:00:00"/>
    <d v="2014-09-23T00:00:00"/>
    <x v="0"/>
    <s v="SJ-20125"/>
    <x v="319"/>
    <x v="2"/>
    <s v="United States"/>
    <s v="Houston"/>
    <x v="5"/>
    <n v="77036"/>
    <x v="2"/>
    <s v="TEC-PH-10002415"/>
    <x v="2"/>
    <s v="Phones"/>
    <x v="1517"/>
    <n v="1415.76"/>
    <n v="6"/>
    <n v="0.2"/>
    <n v="88.48500000000007"/>
    <s v="Sep"/>
    <x v="15"/>
    <n v="0"/>
  </r>
  <r>
    <n v="7454"/>
    <s v="CA-2014-134796"/>
    <x v="3"/>
    <d v="2014-06-26T00:00:00"/>
    <d v="2014-07-02T00:00:00"/>
    <x v="1"/>
    <s v="FM-14380"/>
    <x v="248"/>
    <x v="0"/>
    <s v="United States"/>
    <s v="Bolingbrook"/>
    <x v="10"/>
    <n v="60440"/>
    <x v="2"/>
    <s v="TEC-PH-10003505"/>
    <x v="2"/>
    <s v="Phones"/>
    <x v="901"/>
    <n v="148.47999999999999"/>
    <n v="2"/>
    <n v="0.2"/>
    <n v="16.703999999999986"/>
    <s v="Jun"/>
    <x v="27"/>
    <n v="1"/>
  </r>
  <r>
    <n v="7455"/>
    <s v="CA-2013-137743"/>
    <x v="0"/>
    <d v="2013-07-31T00:00:00"/>
    <d v="2013-08-05T00:00:00"/>
    <x v="1"/>
    <s v="KH-16360"/>
    <x v="347"/>
    <x v="0"/>
    <s v="United States"/>
    <s v="Chicago"/>
    <x v="10"/>
    <n v="60623"/>
    <x v="2"/>
    <s v="OFF-LA-10003663"/>
    <x v="1"/>
    <s v="Labels"/>
    <x v="1364"/>
    <n v="9.2480000000000011"/>
    <n v="4"/>
    <n v="0.2"/>
    <n v="3.1212"/>
    <s v="Jul"/>
    <x v="16"/>
    <n v="1"/>
  </r>
  <r>
    <n v="7456"/>
    <s v="CA-2013-137743"/>
    <x v="0"/>
    <d v="2013-07-31T00:00:00"/>
    <d v="2013-08-05T00:00:00"/>
    <x v="1"/>
    <s v="KH-16360"/>
    <x v="347"/>
    <x v="0"/>
    <s v="United States"/>
    <s v="Chicago"/>
    <x v="10"/>
    <n v="60623"/>
    <x v="2"/>
    <s v="OFF-ST-10001780"/>
    <x v="1"/>
    <s v="Storage"/>
    <x v="481"/>
    <n v="1036.624"/>
    <n v="2"/>
    <n v="0.2"/>
    <n v="51.831200000000024"/>
    <s v="Jul"/>
    <x v="16"/>
    <n v="0"/>
  </r>
  <r>
    <n v="7457"/>
    <s v="CA-2012-137974"/>
    <x v="1"/>
    <d v="2012-04-16T00:00:00"/>
    <d v="2012-04-18T00:00:00"/>
    <x v="2"/>
    <s v="LL-16840"/>
    <x v="328"/>
    <x v="0"/>
    <s v="United States"/>
    <s v="Waynesboro"/>
    <x v="17"/>
    <n v="22980"/>
    <x v="0"/>
    <s v="TEC-PH-10002033"/>
    <x v="2"/>
    <s v="Phones"/>
    <x v="11"/>
    <n v="569.64"/>
    <n v="2"/>
    <n v="0"/>
    <n v="148.10640000000001"/>
    <s v="Apr"/>
    <x v="19"/>
    <n v="1"/>
  </r>
  <r>
    <n v="7458"/>
    <s v="CA-2012-137974"/>
    <x v="1"/>
    <d v="2012-04-16T00:00:00"/>
    <d v="2012-04-18T00:00:00"/>
    <x v="2"/>
    <s v="LL-16840"/>
    <x v="328"/>
    <x v="0"/>
    <s v="United States"/>
    <s v="Waynesboro"/>
    <x v="17"/>
    <n v="22980"/>
    <x v="0"/>
    <s v="OFF-BI-10001036"/>
    <x v="1"/>
    <s v="Binders"/>
    <x v="618"/>
    <n v="9.14"/>
    <n v="1"/>
    <n v="0"/>
    <n v="4.57"/>
    <s v="Apr"/>
    <x v="19"/>
    <n v="0"/>
  </r>
  <r>
    <n v="7459"/>
    <s v="CA-2012-137974"/>
    <x v="1"/>
    <d v="2012-04-16T00:00:00"/>
    <d v="2012-04-18T00:00:00"/>
    <x v="2"/>
    <s v="LL-16840"/>
    <x v="328"/>
    <x v="0"/>
    <s v="United States"/>
    <s v="Waynesboro"/>
    <x v="17"/>
    <n v="22980"/>
    <x v="0"/>
    <s v="FUR-FU-10001468"/>
    <x v="0"/>
    <s v="Furnishings"/>
    <x v="1280"/>
    <n v="1196.8599999999999"/>
    <n v="7"/>
    <n v="0"/>
    <n v="119.68599999999989"/>
    <s v="Apr"/>
    <x v="19"/>
    <n v="0"/>
  </r>
  <r>
    <n v="7460"/>
    <s v="CA-2012-137974"/>
    <x v="1"/>
    <d v="2012-04-16T00:00:00"/>
    <d v="2012-04-18T00:00:00"/>
    <x v="2"/>
    <s v="LL-16840"/>
    <x v="328"/>
    <x v="0"/>
    <s v="United States"/>
    <s v="Waynesboro"/>
    <x v="17"/>
    <n v="22980"/>
    <x v="0"/>
    <s v="FUR-BO-10001519"/>
    <x v="0"/>
    <s v="Bookcases"/>
    <x v="666"/>
    <n v="523.26"/>
    <n v="9"/>
    <n v="0"/>
    <n v="125.58240000000001"/>
    <s v="Apr"/>
    <x v="19"/>
    <n v="0"/>
  </r>
  <r>
    <n v="7461"/>
    <s v="US-2012-136987"/>
    <x v="1"/>
    <d v="2012-04-11T00:00:00"/>
    <d v="2012-04-14T00:00:00"/>
    <x v="0"/>
    <s v="AR-10540"/>
    <x v="481"/>
    <x v="0"/>
    <s v="United States"/>
    <s v="Los Angeles"/>
    <x v="1"/>
    <n v="90004"/>
    <x v="1"/>
    <s v="TEC-CO-10001943"/>
    <x v="2"/>
    <s v="Copiers"/>
    <x v="1666"/>
    <n v="639.96800000000007"/>
    <n v="4"/>
    <n v="0.2"/>
    <n v="215.98919999999998"/>
    <s v="Apr"/>
    <x v="19"/>
    <n v="1"/>
  </r>
  <r>
    <n v="7462"/>
    <s v="US-2012-136987"/>
    <x v="1"/>
    <d v="2012-04-11T00:00:00"/>
    <d v="2012-04-14T00:00:00"/>
    <x v="0"/>
    <s v="AR-10540"/>
    <x v="481"/>
    <x v="0"/>
    <s v="United States"/>
    <s v="Los Angeles"/>
    <x v="1"/>
    <n v="90004"/>
    <x v="1"/>
    <s v="OFF-PA-10003127"/>
    <x v="1"/>
    <s v="Paper"/>
    <x v="33"/>
    <n v="52.76"/>
    <n v="2"/>
    <n v="0"/>
    <n v="24.269599999999997"/>
    <s v="Apr"/>
    <x v="19"/>
    <n v="0"/>
  </r>
  <r>
    <n v="7463"/>
    <s v="CA-2012-138485"/>
    <x v="1"/>
    <d v="2012-02-27T00:00:00"/>
    <d v="2012-03-01T00:00:00"/>
    <x v="0"/>
    <s v="NP-18670"/>
    <x v="73"/>
    <x v="0"/>
    <s v="United States"/>
    <s v="Seattle"/>
    <x v="4"/>
    <n v="98105"/>
    <x v="1"/>
    <s v="TEC-AC-10002076"/>
    <x v="2"/>
    <s v="Accessories"/>
    <x v="329"/>
    <n v="538.92000000000007"/>
    <n v="9"/>
    <n v="0"/>
    <n v="80.837999999999994"/>
    <s v="Feb"/>
    <x v="36"/>
    <n v="1"/>
  </r>
  <r>
    <n v="7464"/>
    <s v="CA-2013-103709"/>
    <x v="0"/>
    <d v="2013-09-09T00:00:00"/>
    <d v="2013-09-16T00:00:00"/>
    <x v="1"/>
    <s v="LP-17095"/>
    <x v="431"/>
    <x v="0"/>
    <s v="United States"/>
    <s v="Visalia"/>
    <x v="1"/>
    <n v="93277"/>
    <x v="1"/>
    <s v="OFF-AR-10003338"/>
    <x v="1"/>
    <s v="Art"/>
    <x v="1430"/>
    <n v="14.88"/>
    <n v="2"/>
    <n v="0"/>
    <n v="3.7200000000000006"/>
    <s v="Sep"/>
    <x v="21"/>
    <n v="1"/>
  </r>
  <r>
    <n v="7465"/>
    <s v="CA-2013-103709"/>
    <x v="0"/>
    <d v="2013-09-09T00:00:00"/>
    <d v="2013-09-16T00:00:00"/>
    <x v="1"/>
    <s v="LP-17095"/>
    <x v="431"/>
    <x v="0"/>
    <s v="United States"/>
    <s v="Visalia"/>
    <x v="1"/>
    <n v="93277"/>
    <x v="1"/>
    <s v="OFF-PA-10004610"/>
    <x v="1"/>
    <s v="Paper"/>
    <x v="1511"/>
    <n v="34.24"/>
    <n v="8"/>
    <n v="0"/>
    <n v="15.407999999999998"/>
    <s v="Sep"/>
    <x v="21"/>
    <n v="0"/>
  </r>
  <r>
    <n v="7466"/>
    <s v="CA-2013-103709"/>
    <x v="0"/>
    <d v="2013-09-09T00:00:00"/>
    <d v="2013-09-16T00:00:00"/>
    <x v="1"/>
    <s v="LP-17095"/>
    <x v="431"/>
    <x v="0"/>
    <s v="United States"/>
    <s v="Visalia"/>
    <x v="1"/>
    <n v="93277"/>
    <x v="1"/>
    <s v="OFF-ST-10001272"/>
    <x v="1"/>
    <s v="Storage"/>
    <x v="528"/>
    <n v="261.74"/>
    <n v="2"/>
    <n v="0"/>
    <n v="65.435000000000002"/>
    <s v="Sep"/>
    <x v="21"/>
    <n v="0"/>
  </r>
  <r>
    <n v="7467"/>
    <s v="CA-2013-138282"/>
    <x v="0"/>
    <d v="2013-05-20T00:00:00"/>
    <d v="2013-05-24T00:00:00"/>
    <x v="1"/>
    <s v="AH-10690"/>
    <x v="706"/>
    <x v="1"/>
    <s v="United States"/>
    <s v="Los Angeles"/>
    <x v="1"/>
    <n v="90008"/>
    <x v="1"/>
    <s v="OFF-AP-10001366"/>
    <x v="1"/>
    <s v="Appliances"/>
    <x v="33"/>
    <n v="87.84"/>
    <n v="8"/>
    <n v="0"/>
    <n v="23.716800000000006"/>
    <s v="May"/>
    <x v="35"/>
    <n v="1"/>
  </r>
  <r>
    <n v="7468"/>
    <s v="CA-2014-148985"/>
    <x v="3"/>
    <d v="2014-11-12T00:00:00"/>
    <d v="2014-11-16T00:00:00"/>
    <x v="0"/>
    <s v="TB-21190"/>
    <x v="353"/>
    <x v="2"/>
    <s v="United States"/>
    <s v="Los Angeles"/>
    <x v="1"/>
    <n v="90045"/>
    <x v="1"/>
    <s v="FUR-FU-10001424"/>
    <x v="0"/>
    <s v="Furnishings"/>
    <x v="691"/>
    <n v="34.92"/>
    <n v="4"/>
    <n v="0"/>
    <n v="11.872799999999998"/>
    <s v="Nov"/>
    <x v="23"/>
    <n v="1"/>
  </r>
  <r>
    <n v="7469"/>
    <s v="CA-2011-138100"/>
    <x v="2"/>
    <d v="2011-09-15T00:00:00"/>
    <d v="2011-09-20T00:00:00"/>
    <x v="1"/>
    <s v="AA-10315"/>
    <x v="397"/>
    <x v="0"/>
    <s v="United States"/>
    <s v="New York City"/>
    <x v="15"/>
    <n v="10011"/>
    <x v="3"/>
    <s v="OFF-PA-10000349"/>
    <x v="1"/>
    <s v="Paper"/>
    <x v="33"/>
    <n v="14.940000000000001"/>
    <n v="3"/>
    <n v="0"/>
    <n v="7.0218000000000007"/>
    <s v="Sep"/>
    <x v="30"/>
    <n v="1"/>
  </r>
  <r>
    <n v="7470"/>
    <s v="CA-2011-138100"/>
    <x v="2"/>
    <d v="2011-09-15T00:00:00"/>
    <d v="2011-09-20T00:00:00"/>
    <x v="1"/>
    <s v="AA-10315"/>
    <x v="397"/>
    <x v="0"/>
    <s v="United States"/>
    <s v="New York City"/>
    <x v="15"/>
    <n v="10011"/>
    <x v="3"/>
    <s v="FUR-FU-10002456"/>
    <x v="0"/>
    <s v="Furnishings"/>
    <x v="1009"/>
    <n v="14.56"/>
    <n v="2"/>
    <n v="0"/>
    <n v="6.2608000000000015"/>
    <s v="Sep"/>
    <x v="30"/>
    <n v="0"/>
  </r>
  <r>
    <n v="7471"/>
    <s v="CA-2012-100734"/>
    <x v="1"/>
    <d v="2012-09-15T00:00:00"/>
    <d v="2012-09-20T00:00:00"/>
    <x v="1"/>
    <s v="AC-10615"/>
    <x v="556"/>
    <x v="1"/>
    <s v="United States"/>
    <s v="Philadelphia"/>
    <x v="9"/>
    <n v="19143"/>
    <x v="3"/>
    <s v="OFF-BI-10002609"/>
    <x v="1"/>
    <s v="Binders"/>
    <x v="98"/>
    <n v="3.5760000000000005"/>
    <n v="4"/>
    <n v="0.7"/>
    <n v="-2.8608000000000002"/>
    <s v="Sep"/>
    <x v="11"/>
    <n v="1"/>
  </r>
  <r>
    <n v="7472"/>
    <s v="CA-2012-100734"/>
    <x v="1"/>
    <d v="2012-09-15T00:00:00"/>
    <d v="2012-09-20T00:00:00"/>
    <x v="1"/>
    <s v="AC-10615"/>
    <x v="556"/>
    <x v="1"/>
    <s v="United States"/>
    <s v="Philadelphia"/>
    <x v="9"/>
    <n v="19143"/>
    <x v="3"/>
    <s v="OFF-ST-10001522"/>
    <x v="1"/>
    <s v="Storage"/>
    <x v="195"/>
    <n v="147.184"/>
    <n v="2"/>
    <n v="0.2"/>
    <n v="-29.436800000000012"/>
    <s v="Sep"/>
    <x v="11"/>
    <n v="0"/>
  </r>
  <r>
    <n v="7473"/>
    <s v="CA-2013-139997"/>
    <x v="0"/>
    <d v="2013-07-02T00:00:00"/>
    <d v="2013-07-04T00:00:00"/>
    <x v="2"/>
    <s v="EM-14140"/>
    <x v="670"/>
    <x v="2"/>
    <s v="United States"/>
    <s v="Lehi"/>
    <x v="7"/>
    <n v="84043"/>
    <x v="1"/>
    <s v="TEC-CO-10000971"/>
    <x v="2"/>
    <s v="Copiers"/>
    <x v="1304"/>
    <n v="1499.95"/>
    <n v="5"/>
    <n v="0"/>
    <n v="449.9849999999999"/>
    <s v="Jul"/>
    <x v="16"/>
    <n v="1"/>
  </r>
  <r>
    <n v="7474"/>
    <s v="CA-2013-109652"/>
    <x v="0"/>
    <d v="2013-04-11T00:00:00"/>
    <d v="2013-04-16T00:00:00"/>
    <x v="1"/>
    <s v="QJ-19255"/>
    <x v="425"/>
    <x v="1"/>
    <s v="United States"/>
    <s v="Chicago"/>
    <x v="10"/>
    <n v="60653"/>
    <x v="2"/>
    <s v="OFF-AR-10000034"/>
    <x v="1"/>
    <s v="Art"/>
    <x v="744"/>
    <n v="13.568000000000001"/>
    <n v="4"/>
    <n v="0.2"/>
    <n v="3.2223999999999995"/>
    <s v="Apr"/>
    <x v="25"/>
    <n v="1"/>
  </r>
  <r>
    <n v="7475"/>
    <s v="CA-2011-167199"/>
    <x v="2"/>
    <d v="2011-01-07T00:00:00"/>
    <d v="2011-01-11T00:00:00"/>
    <x v="1"/>
    <s v="ME-17320"/>
    <x v="467"/>
    <x v="2"/>
    <s v="United States"/>
    <s v="Henderson"/>
    <x v="0"/>
    <n v="42420"/>
    <x v="0"/>
    <s v="FUR-CH-10004063"/>
    <x v="0"/>
    <s v="Chairs"/>
    <x v="120"/>
    <n v="2573.8200000000002"/>
    <n v="9"/>
    <n v="0"/>
    <n v="746.40779999999972"/>
    <s v="Jan"/>
    <x v="46"/>
    <n v="1"/>
  </r>
  <r>
    <n v="7476"/>
    <s v="CA-2011-167199"/>
    <x v="2"/>
    <d v="2011-01-07T00:00:00"/>
    <d v="2011-01-11T00:00:00"/>
    <x v="1"/>
    <s v="ME-17320"/>
    <x v="467"/>
    <x v="2"/>
    <s v="United States"/>
    <s v="Henderson"/>
    <x v="0"/>
    <n v="42420"/>
    <x v="0"/>
    <s v="OFF-BI-10004632"/>
    <x v="1"/>
    <s v="Binders"/>
    <x v="564"/>
    <n v="609.98"/>
    <n v="2"/>
    <n v="0"/>
    <n v="274.49099999999999"/>
    <s v="Jan"/>
    <x v="46"/>
    <n v="0"/>
  </r>
  <r>
    <n v="7477"/>
    <s v="CA-2011-167199"/>
    <x v="2"/>
    <d v="2011-01-07T00:00:00"/>
    <d v="2011-01-11T00:00:00"/>
    <x v="1"/>
    <s v="ME-17320"/>
    <x v="467"/>
    <x v="2"/>
    <s v="United States"/>
    <s v="Henderson"/>
    <x v="0"/>
    <n v="42420"/>
    <x v="0"/>
    <s v="OFF-AR-10001662"/>
    <x v="1"/>
    <s v="Art"/>
    <x v="443"/>
    <n v="5.48"/>
    <n v="2"/>
    <n v="0"/>
    <n v="1.4796000000000005"/>
    <s v="Jan"/>
    <x v="46"/>
    <n v="0"/>
  </r>
  <r>
    <n v="7478"/>
    <s v="CA-2011-167199"/>
    <x v="2"/>
    <d v="2011-01-07T00:00:00"/>
    <d v="2011-01-11T00:00:00"/>
    <x v="1"/>
    <s v="ME-17320"/>
    <x v="467"/>
    <x v="2"/>
    <s v="United States"/>
    <s v="Henderson"/>
    <x v="0"/>
    <n v="42420"/>
    <x v="0"/>
    <s v="TEC-PH-10004977"/>
    <x v="2"/>
    <s v="Phones"/>
    <x v="34"/>
    <n v="391.98"/>
    <n v="2"/>
    <n v="0"/>
    <n v="113.67419999999998"/>
    <s v="Jan"/>
    <x v="46"/>
    <n v="0"/>
  </r>
  <r>
    <n v="7479"/>
    <s v="CA-2011-167199"/>
    <x v="2"/>
    <d v="2011-01-07T00:00:00"/>
    <d v="2011-01-11T00:00:00"/>
    <x v="1"/>
    <s v="ME-17320"/>
    <x v="467"/>
    <x v="2"/>
    <s v="United States"/>
    <s v="Henderson"/>
    <x v="0"/>
    <n v="42420"/>
    <x v="0"/>
    <s v="TEC-PH-10004539"/>
    <x v="2"/>
    <s v="Phones"/>
    <x v="852"/>
    <n v="755.96"/>
    <n v="4"/>
    <n v="0"/>
    <n v="204.10919999999999"/>
    <s v="Jan"/>
    <x v="46"/>
    <n v="0"/>
  </r>
  <r>
    <n v="7480"/>
    <s v="CA-2011-167199"/>
    <x v="2"/>
    <d v="2011-01-07T00:00:00"/>
    <d v="2011-01-11T00:00:00"/>
    <x v="1"/>
    <s v="ME-17320"/>
    <x v="467"/>
    <x v="2"/>
    <s v="United States"/>
    <s v="Henderson"/>
    <x v="0"/>
    <n v="42420"/>
    <x v="0"/>
    <s v="OFF-FA-10001883"/>
    <x v="1"/>
    <s v="Fasteners"/>
    <x v="1484"/>
    <n v="31.12"/>
    <n v="4"/>
    <n v="0"/>
    <n v="0.31119999999999948"/>
    <s v="Jan"/>
    <x v="46"/>
    <n v="0"/>
  </r>
  <r>
    <n v="7481"/>
    <s v="CA-2011-167199"/>
    <x v="2"/>
    <d v="2011-01-07T00:00:00"/>
    <d v="2011-01-11T00:00:00"/>
    <x v="1"/>
    <s v="ME-17320"/>
    <x v="467"/>
    <x v="2"/>
    <s v="United States"/>
    <s v="Henderson"/>
    <x v="0"/>
    <n v="42420"/>
    <x v="0"/>
    <s v="OFF-PA-10000955"/>
    <x v="1"/>
    <s v="Paper"/>
    <x v="774"/>
    <n v="6.54"/>
    <n v="1"/>
    <n v="0"/>
    <n v="3.0084"/>
    <s v="Jan"/>
    <x v="46"/>
    <n v="0"/>
  </r>
  <r>
    <n v="7482"/>
    <s v="CA-2013-124583"/>
    <x v="0"/>
    <d v="2013-09-02T00:00:00"/>
    <d v="2013-09-04T00:00:00"/>
    <x v="0"/>
    <s v="LB-16795"/>
    <x v="697"/>
    <x v="2"/>
    <s v="United States"/>
    <s v="Huntington Beach"/>
    <x v="1"/>
    <n v="92646"/>
    <x v="1"/>
    <s v="OFF-EN-10002500"/>
    <x v="1"/>
    <s v="Envelopes"/>
    <x v="118"/>
    <n v="12.78"/>
    <n v="1"/>
    <n v="0"/>
    <n v="5.7509999999999994"/>
    <s v="Sep"/>
    <x v="21"/>
    <n v="1"/>
  </r>
  <r>
    <n v="7483"/>
    <s v="CA-2011-113964"/>
    <x v="2"/>
    <d v="2011-09-23T00:00:00"/>
    <d v="2011-09-30T00:00:00"/>
    <x v="1"/>
    <s v="JP-16135"/>
    <x v="655"/>
    <x v="2"/>
    <s v="United States"/>
    <s v="New York City"/>
    <x v="15"/>
    <n v="10011"/>
    <x v="3"/>
    <s v="OFF-BI-10004654"/>
    <x v="1"/>
    <s v="Binders"/>
    <x v="68"/>
    <n v="18.463999999999999"/>
    <n v="4"/>
    <n v="0.2"/>
    <n v="6.9239999999999995"/>
    <s v="Sep"/>
    <x v="30"/>
    <n v="1"/>
  </r>
  <r>
    <n v="7484"/>
    <s v="CA-2011-129938"/>
    <x v="2"/>
    <d v="2011-12-15T00:00:00"/>
    <d v="2011-12-17T00:00:00"/>
    <x v="0"/>
    <s v="EB-13705"/>
    <x v="182"/>
    <x v="1"/>
    <s v="United States"/>
    <s v="Philadelphia"/>
    <x v="9"/>
    <n v="19140"/>
    <x v="3"/>
    <s v="FUR-CH-10003774"/>
    <x v="0"/>
    <s v="Chairs"/>
    <x v="1185"/>
    <n v="445.80200000000002"/>
    <n v="7"/>
    <n v="0.3"/>
    <n v="-108.26620000000001"/>
    <s v="Dec"/>
    <x v="20"/>
    <n v="1"/>
  </r>
  <r>
    <n v="7485"/>
    <s v="CA-2014-135111"/>
    <x v="3"/>
    <d v="2014-12-29T00:00:00"/>
    <d v="2015-01-03T00:00:00"/>
    <x v="1"/>
    <s v="CS-12400"/>
    <x v="37"/>
    <x v="2"/>
    <s v="United States"/>
    <s v="Fargo"/>
    <x v="46"/>
    <n v="58103"/>
    <x v="2"/>
    <s v="OFF-AR-10004707"/>
    <x v="1"/>
    <s v="Art"/>
    <x v="33"/>
    <n v="2.48"/>
    <n v="1"/>
    <n v="0"/>
    <n v="0.86799999999999988"/>
    <s v="Dec"/>
    <x v="22"/>
    <n v="1"/>
  </r>
  <r>
    <n v="7486"/>
    <s v="CA-2014-135111"/>
    <x v="3"/>
    <d v="2014-12-29T00:00:00"/>
    <d v="2015-01-03T00:00:00"/>
    <x v="1"/>
    <s v="CS-12400"/>
    <x v="37"/>
    <x v="2"/>
    <s v="United States"/>
    <s v="Fargo"/>
    <x v="46"/>
    <n v="58103"/>
    <x v="2"/>
    <s v="OFF-BI-10004040"/>
    <x v="1"/>
    <s v="Binders"/>
    <x v="1478"/>
    <n v="25.9"/>
    <n v="5"/>
    <n v="0"/>
    <n v="12.690999999999999"/>
    <s v="Dec"/>
    <x v="22"/>
    <n v="0"/>
  </r>
  <r>
    <n v="7487"/>
    <s v="US-2012-134558"/>
    <x v="1"/>
    <d v="2012-12-19T00:00:00"/>
    <d v="2012-12-24T00:00:00"/>
    <x v="0"/>
    <s v="PM-19135"/>
    <x v="327"/>
    <x v="2"/>
    <s v="United States"/>
    <s v="Dover"/>
    <x v="38"/>
    <n v="3820"/>
    <x v="3"/>
    <s v="OFF-PA-10001184"/>
    <x v="1"/>
    <s v="Paper"/>
    <x v="1307"/>
    <n v="29.900000000000002"/>
    <n v="5"/>
    <n v="0"/>
    <n v="14.651"/>
    <s v="Dec"/>
    <x v="14"/>
    <n v="1"/>
  </r>
  <r>
    <n v="7488"/>
    <s v="US-2012-134558"/>
    <x v="1"/>
    <d v="2012-12-19T00:00:00"/>
    <d v="2012-12-24T00:00:00"/>
    <x v="0"/>
    <s v="PM-19135"/>
    <x v="327"/>
    <x v="2"/>
    <s v="United States"/>
    <s v="Dover"/>
    <x v="38"/>
    <n v="3820"/>
    <x v="3"/>
    <s v="TEC-AC-10004145"/>
    <x v="2"/>
    <s v="Accessories"/>
    <x v="1264"/>
    <n v="2249.91"/>
    <n v="9"/>
    <n v="0"/>
    <n v="517.47930000000008"/>
    <s v="Dec"/>
    <x v="14"/>
    <n v="0"/>
  </r>
  <r>
    <n v="7489"/>
    <s v="US-2012-134558"/>
    <x v="1"/>
    <d v="2012-12-19T00:00:00"/>
    <d v="2012-12-24T00:00:00"/>
    <x v="0"/>
    <s v="PM-19135"/>
    <x v="327"/>
    <x v="2"/>
    <s v="United States"/>
    <s v="Dover"/>
    <x v="38"/>
    <n v="3820"/>
    <x v="3"/>
    <s v="FUR-TA-10003473"/>
    <x v="0"/>
    <s v="Tables"/>
    <x v="214"/>
    <n v="1053.164"/>
    <n v="4"/>
    <n v="0.3"/>
    <n v="-105.31639999999993"/>
    <s v="Dec"/>
    <x v="14"/>
    <n v="0"/>
  </r>
  <r>
    <n v="7490"/>
    <s v="CA-2014-157196"/>
    <x v="3"/>
    <d v="2014-11-06T00:00:00"/>
    <d v="2014-11-10T00:00:00"/>
    <x v="1"/>
    <s v="AA-10645"/>
    <x v="731"/>
    <x v="0"/>
    <s v="United States"/>
    <s v="San Diego"/>
    <x v="1"/>
    <n v="92105"/>
    <x v="1"/>
    <s v="OFF-PA-10003172"/>
    <x v="1"/>
    <s v="Paper"/>
    <x v="846"/>
    <n v="12.96"/>
    <n v="2"/>
    <n v="0"/>
    <n v="6.2208000000000006"/>
    <s v="Nov"/>
    <x v="23"/>
    <n v="1"/>
  </r>
  <r>
    <n v="7491"/>
    <s v="CA-2012-108672"/>
    <x v="1"/>
    <d v="2012-09-10T00:00:00"/>
    <d v="2012-09-16T00:00:00"/>
    <x v="1"/>
    <s v="FA-14230"/>
    <x v="135"/>
    <x v="1"/>
    <s v="United States"/>
    <s v="Los Angeles"/>
    <x v="1"/>
    <n v="90032"/>
    <x v="1"/>
    <s v="FUR-FU-10003799"/>
    <x v="0"/>
    <s v="Furnishings"/>
    <x v="90"/>
    <n v="106.68"/>
    <n v="6"/>
    <n v="0"/>
    <n v="33.070799999999991"/>
    <s v="Sep"/>
    <x v="11"/>
    <n v="1"/>
  </r>
  <r>
    <n v="7492"/>
    <s v="US-2014-118598"/>
    <x v="3"/>
    <d v="2014-11-17T00:00:00"/>
    <d v="2014-11-17T00:00:00"/>
    <x v="3"/>
    <s v="CM-12190"/>
    <x v="496"/>
    <x v="0"/>
    <s v="United States"/>
    <s v="Utica"/>
    <x v="15"/>
    <n v="13501"/>
    <x v="3"/>
    <s v="TEC-PH-10002583"/>
    <x v="2"/>
    <s v="Phones"/>
    <x v="1708"/>
    <n v="119.94"/>
    <n v="6"/>
    <n v="0"/>
    <n v="5.9969999999999857"/>
    <s v="Nov"/>
    <x v="23"/>
    <n v="1"/>
  </r>
  <r>
    <n v="7493"/>
    <s v="US-2014-160836"/>
    <x v="3"/>
    <d v="2014-09-12T00:00:00"/>
    <d v="2014-09-17T00:00:00"/>
    <x v="1"/>
    <s v="CC-12475"/>
    <x v="693"/>
    <x v="0"/>
    <s v="United States"/>
    <s v="Houston"/>
    <x v="5"/>
    <n v="77070"/>
    <x v="2"/>
    <s v="OFF-PA-10004239"/>
    <x v="1"/>
    <s v="Paper"/>
    <x v="1412"/>
    <n v="10.272000000000002"/>
    <n v="3"/>
    <n v="0.2"/>
    <n v="3.2099999999999982"/>
    <s v="Sep"/>
    <x v="15"/>
    <n v="1"/>
  </r>
  <r>
    <n v="7494"/>
    <s v="US-2014-160836"/>
    <x v="3"/>
    <d v="2014-09-12T00:00:00"/>
    <d v="2014-09-17T00:00:00"/>
    <x v="1"/>
    <s v="CC-12475"/>
    <x v="693"/>
    <x v="0"/>
    <s v="United States"/>
    <s v="Houston"/>
    <x v="5"/>
    <n v="77070"/>
    <x v="2"/>
    <s v="FUR-TA-10002855"/>
    <x v="0"/>
    <s v="Tables"/>
    <x v="1189"/>
    <n v="512.19000000000005"/>
    <n v="5"/>
    <n v="0.3"/>
    <n v="-65.853000000000009"/>
    <s v="Sep"/>
    <x v="15"/>
    <n v="0"/>
  </r>
  <r>
    <n v="7495"/>
    <s v="US-2014-160836"/>
    <x v="3"/>
    <d v="2014-09-12T00:00:00"/>
    <d v="2014-09-17T00:00:00"/>
    <x v="1"/>
    <s v="CC-12475"/>
    <x v="693"/>
    <x v="0"/>
    <s v="United States"/>
    <s v="Houston"/>
    <x v="5"/>
    <n v="77070"/>
    <x v="2"/>
    <s v="OFF-AP-10001626"/>
    <x v="1"/>
    <s v="Appliances"/>
    <x v="1016"/>
    <n v="1.5559999999999996"/>
    <n v="2"/>
    <n v="0.8"/>
    <n v="-4.2012"/>
    <s v="Sep"/>
    <x v="15"/>
    <n v="0"/>
  </r>
  <r>
    <n v="7496"/>
    <s v="CA-2014-121048"/>
    <x v="3"/>
    <d v="2014-07-15T00:00:00"/>
    <d v="2014-07-19T00:00:00"/>
    <x v="1"/>
    <s v="TC-21295"/>
    <x v="646"/>
    <x v="0"/>
    <s v="United States"/>
    <s v="Westminster"/>
    <x v="1"/>
    <n v="92683"/>
    <x v="1"/>
    <s v="OFF-BI-10004022"/>
    <x v="1"/>
    <s v="Binders"/>
    <x v="748"/>
    <n v="4.4479999999999995"/>
    <n v="2"/>
    <n v="0.2"/>
    <n v="1.4455999999999996"/>
    <s v="Jul"/>
    <x v="10"/>
    <n v="1"/>
  </r>
  <r>
    <n v="7497"/>
    <s v="CA-2014-121048"/>
    <x v="3"/>
    <d v="2014-07-15T00:00:00"/>
    <d v="2014-07-19T00:00:00"/>
    <x v="1"/>
    <s v="TC-21295"/>
    <x v="646"/>
    <x v="0"/>
    <s v="United States"/>
    <s v="Westminster"/>
    <x v="1"/>
    <n v="92683"/>
    <x v="1"/>
    <s v="FUR-FU-10003601"/>
    <x v="0"/>
    <s v="Furnishings"/>
    <x v="729"/>
    <n v="276.69"/>
    <n v="3"/>
    <n v="0"/>
    <n v="49.804199999999994"/>
    <s v="Jul"/>
    <x v="10"/>
    <n v="0"/>
  </r>
  <r>
    <n v="7498"/>
    <s v="CA-2014-121048"/>
    <x v="3"/>
    <d v="2014-07-15T00:00:00"/>
    <d v="2014-07-19T00:00:00"/>
    <x v="1"/>
    <s v="TC-21295"/>
    <x v="646"/>
    <x v="0"/>
    <s v="United States"/>
    <s v="Westminster"/>
    <x v="1"/>
    <n v="92683"/>
    <x v="1"/>
    <s v="OFF-FA-10000490"/>
    <x v="1"/>
    <s v="Fasteners"/>
    <x v="307"/>
    <n v="4.96"/>
    <n v="4"/>
    <n v="0"/>
    <n v="2.3311999999999999"/>
    <s v="Jul"/>
    <x v="10"/>
    <n v="0"/>
  </r>
  <r>
    <n v="7499"/>
    <s v="CA-2014-121048"/>
    <x v="3"/>
    <d v="2014-07-15T00:00:00"/>
    <d v="2014-07-19T00:00:00"/>
    <x v="1"/>
    <s v="TC-21295"/>
    <x v="646"/>
    <x v="0"/>
    <s v="United States"/>
    <s v="Westminster"/>
    <x v="1"/>
    <n v="92683"/>
    <x v="1"/>
    <s v="OFF-AR-10004042"/>
    <x v="1"/>
    <s v="Art"/>
    <x v="30"/>
    <n v="71.92"/>
    <n v="4"/>
    <n v="0"/>
    <n v="20.856799999999993"/>
    <s v="Jul"/>
    <x v="10"/>
    <n v="0"/>
  </r>
  <r>
    <n v="7500"/>
    <s v="CA-2014-121048"/>
    <x v="3"/>
    <d v="2014-07-15T00:00:00"/>
    <d v="2014-07-19T00:00:00"/>
    <x v="1"/>
    <s v="TC-21295"/>
    <x v="646"/>
    <x v="0"/>
    <s v="United States"/>
    <s v="Westminster"/>
    <x v="1"/>
    <n v="92683"/>
    <x v="1"/>
    <s v="FUR-FU-10002960"/>
    <x v="0"/>
    <s v="Furnishings"/>
    <x v="190"/>
    <n v="18.84"/>
    <n v="3"/>
    <n v="0"/>
    <n v="7.9128000000000007"/>
    <s v="Jul"/>
    <x v="10"/>
    <n v="0"/>
  </r>
  <r>
    <n v="7501"/>
    <s v="CA-2014-121048"/>
    <x v="3"/>
    <d v="2014-07-15T00:00:00"/>
    <d v="2014-07-19T00:00:00"/>
    <x v="1"/>
    <s v="TC-21295"/>
    <x v="646"/>
    <x v="0"/>
    <s v="United States"/>
    <s v="Westminster"/>
    <x v="1"/>
    <n v="92683"/>
    <x v="1"/>
    <s v="TEC-AC-10000991"/>
    <x v="2"/>
    <s v="Accessories"/>
    <x v="432"/>
    <n v="140.97"/>
    <n v="3"/>
    <n v="0"/>
    <n v="19.735800000000005"/>
    <s v="Jul"/>
    <x v="10"/>
    <n v="0"/>
  </r>
  <r>
    <n v="7502"/>
    <s v="CA-2014-121048"/>
    <x v="3"/>
    <d v="2014-07-15T00:00:00"/>
    <d v="2014-07-19T00:00:00"/>
    <x v="1"/>
    <s v="TC-21295"/>
    <x v="646"/>
    <x v="0"/>
    <s v="United States"/>
    <s v="Westminster"/>
    <x v="1"/>
    <n v="92683"/>
    <x v="1"/>
    <s v="TEC-PH-10004977"/>
    <x v="2"/>
    <s v="Phones"/>
    <x v="34"/>
    <n v="470.37600000000009"/>
    <n v="3"/>
    <n v="0.2"/>
    <n v="52.917299999999955"/>
    <s v="Jul"/>
    <x v="10"/>
    <n v="0"/>
  </r>
  <r>
    <n v="7503"/>
    <s v="US-2014-120117"/>
    <x v="3"/>
    <d v="2014-03-31T00:00:00"/>
    <d v="2014-03-31T00:00:00"/>
    <x v="3"/>
    <s v="TB-21400"/>
    <x v="483"/>
    <x v="0"/>
    <s v="United States"/>
    <s v="Los Angeles"/>
    <x v="1"/>
    <n v="90036"/>
    <x v="1"/>
    <s v="OFF-AR-10000817"/>
    <x v="1"/>
    <s v="Art"/>
    <x v="1255"/>
    <n v="6.08"/>
    <n v="2"/>
    <n v="0"/>
    <n v="2.0671999999999997"/>
    <s v="Mar"/>
    <x v="42"/>
    <n v="1"/>
  </r>
  <r>
    <n v="7504"/>
    <s v="US-2014-120117"/>
    <x v="3"/>
    <d v="2014-03-31T00:00:00"/>
    <d v="2014-03-31T00:00:00"/>
    <x v="3"/>
    <s v="TB-21400"/>
    <x v="483"/>
    <x v="0"/>
    <s v="United States"/>
    <s v="Los Angeles"/>
    <x v="1"/>
    <n v="90036"/>
    <x v="1"/>
    <s v="TEC-PH-10002447"/>
    <x v="2"/>
    <s v="Phones"/>
    <x v="53"/>
    <n v="164.79200000000003"/>
    <n v="1"/>
    <n v="0.2"/>
    <n v="18.539099999999991"/>
    <s v="Mar"/>
    <x v="42"/>
    <n v="0"/>
  </r>
  <r>
    <n v="7505"/>
    <s v="CA-2013-158043"/>
    <x v="0"/>
    <d v="2013-01-31T00:00:00"/>
    <d v="2013-02-04T00:00:00"/>
    <x v="0"/>
    <s v="JK-15325"/>
    <x v="759"/>
    <x v="1"/>
    <s v="United States"/>
    <s v="Atlantic City"/>
    <x v="30"/>
    <n v="8401"/>
    <x v="3"/>
    <s v="OFF-EN-10003134"/>
    <x v="1"/>
    <s v="Envelopes"/>
    <x v="33"/>
    <n v="23.36"/>
    <n v="2"/>
    <n v="0"/>
    <n v="11.68"/>
    <s v="Jan"/>
    <x v="12"/>
    <n v="1"/>
  </r>
  <r>
    <n v="7506"/>
    <s v="US-2014-106579"/>
    <x v="3"/>
    <d v="2014-06-09T00:00:00"/>
    <d v="2014-06-14T00:00:00"/>
    <x v="1"/>
    <s v="BW-11200"/>
    <x v="572"/>
    <x v="0"/>
    <s v="United States"/>
    <s v="Skokie"/>
    <x v="10"/>
    <n v="60076"/>
    <x v="2"/>
    <s v="OFF-BI-10000309"/>
    <x v="1"/>
    <s v="Binders"/>
    <x v="334"/>
    <n v="12.175999999999998"/>
    <n v="4"/>
    <n v="0.8"/>
    <n v="-18.872800000000009"/>
    <s v="Jun"/>
    <x v="27"/>
    <n v="1"/>
  </r>
  <r>
    <n v="7507"/>
    <s v="CA-2011-115889"/>
    <x v="2"/>
    <d v="2011-11-02T00:00:00"/>
    <d v="2011-11-06T00:00:00"/>
    <x v="1"/>
    <s v="SH-20395"/>
    <x v="129"/>
    <x v="0"/>
    <s v="United States"/>
    <s v="San Francisco"/>
    <x v="1"/>
    <n v="94122"/>
    <x v="1"/>
    <s v="TEC-PH-10001615"/>
    <x v="2"/>
    <s v="Phones"/>
    <x v="1108"/>
    <n v="46.384"/>
    <n v="2"/>
    <n v="0.2"/>
    <n v="5.2181999999999924"/>
    <s v="Nov"/>
    <x v="7"/>
    <n v="1"/>
  </r>
  <r>
    <n v="7508"/>
    <s v="CA-2011-115889"/>
    <x v="2"/>
    <d v="2011-11-02T00:00:00"/>
    <d v="2011-11-06T00:00:00"/>
    <x v="1"/>
    <s v="SH-20395"/>
    <x v="129"/>
    <x v="0"/>
    <s v="United States"/>
    <s v="San Francisco"/>
    <x v="1"/>
    <n v="94122"/>
    <x v="1"/>
    <s v="OFF-ST-10003208"/>
    <x v="1"/>
    <s v="Storage"/>
    <x v="243"/>
    <n v="362.92"/>
    <n v="2"/>
    <n v="0"/>
    <n v="105.24679999999995"/>
    <s v="Nov"/>
    <x v="7"/>
    <n v="0"/>
  </r>
  <r>
    <n v="7509"/>
    <s v="US-2014-161935"/>
    <x v="3"/>
    <d v="2014-07-15T00:00:00"/>
    <d v="2014-07-19T00:00:00"/>
    <x v="1"/>
    <s v="JL-15835"/>
    <x v="252"/>
    <x v="0"/>
    <s v="United States"/>
    <s v="Columbus"/>
    <x v="24"/>
    <n v="43229"/>
    <x v="3"/>
    <s v="OFF-PA-10000605"/>
    <x v="1"/>
    <s v="Paper"/>
    <x v="808"/>
    <n v="9.2480000000000011"/>
    <n v="2"/>
    <n v="0.2"/>
    <n v="3.3524000000000003"/>
    <s v="Jul"/>
    <x v="10"/>
    <n v="1"/>
  </r>
  <r>
    <n v="7510"/>
    <s v="US-2014-161935"/>
    <x v="3"/>
    <d v="2014-07-15T00:00:00"/>
    <d v="2014-07-19T00:00:00"/>
    <x v="1"/>
    <s v="JL-15835"/>
    <x v="252"/>
    <x v="0"/>
    <s v="United States"/>
    <s v="Columbus"/>
    <x v="24"/>
    <n v="43229"/>
    <x v="3"/>
    <s v="TEC-PH-10000560"/>
    <x v="2"/>
    <s v="Phones"/>
    <x v="745"/>
    <n v="1889.9459999999999"/>
    <n v="9"/>
    <n v="0.4"/>
    <n v="-377.98919999999998"/>
    <s v="Jul"/>
    <x v="10"/>
    <n v="0"/>
  </r>
  <r>
    <n v="7511"/>
    <s v="US-2014-161935"/>
    <x v="3"/>
    <d v="2014-07-15T00:00:00"/>
    <d v="2014-07-19T00:00:00"/>
    <x v="1"/>
    <s v="JL-15835"/>
    <x v="252"/>
    <x v="0"/>
    <s v="United States"/>
    <s v="Columbus"/>
    <x v="24"/>
    <n v="43229"/>
    <x v="3"/>
    <s v="OFF-ST-10003455"/>
    <x v="1"/>
    <s v="Storage"/>
    <x v="169"/>
    <n v="62.040000000000006"/>
    <n v="5"/>
    <n v="0.2"/>
    <n v="4.6530000000000022"/>
    <s v="Jul"/>
    <x v="10"/>
    <n v="0"/>
  </r>
  <r>
    <n v="7512"/>
    <s v="US-2014-161935"/>
    <x v="3"/>
    <d v="2014-07-15T00:00:00"/>
    <d v="2014-07-19T00:00:00"/>
    <x v="1"/>
    <s v="JL-15835"/>
    <x v="252"/>
    <x v="0"/>
    <s v="United States"/>
    <s v="Columbus"/>
    <x v="24"/>
    <n v="43229"/>
    <x v="3"/>
    <s v="FUR-FU-10002937"/>
    <x v="0"/>
    <s v="Furnishings"/>
    <x v="1051"/>
    <n v="396.92000000000007"/>
    <n v="5"/>
    <n v="0.2"/>
    <n v="148.845"/>
    <s v="Jul"/>
    <x v="10"/>
    <n v="0"/>
  </r>
  <r>
    <n v="7513"/>
    <s v="US-2014-161935"/>
    <x v="3"/>
    <d v="2014-07-15T00:00:00"/>
    <d v="2014-07-19T00:00:00"/>
    <x v="1"/>
    <s v="JL-15835"/>
    <x v="252"/>
    <x v="0"/>
    <s v="United States"/>
    <s v="Columbus"/>
    <x v="24"/>
    <n v="43229"/>
    <x v="3"/>
    <s v="OFF-ST-10001837"/>
    <x v="1"/>
    <s v="Storage"/>
    <x v="1331"/>
    <n v="239.45599999999999"/>
    <n v="7"/>
    <n v="0.2"/>
    <n v="17.959200000000003"/>
    <s v="Jul"/>
    <x v="10"/>
    <n v="0"/>
  </r>
  <r>
    <n v="7514"/>
    <s v="US-2014-161935"/>
    <x v="3"/>
    <d v="2014-07-15T00:00:00"/>
    <d v="2014-07-19T00:00:00"/>
    <x v="1"/>
    <s v="JL-15835"/>
    <x v="252"/>
    <x v="0"/>
    <s v="United States"/>
    <s v="Columbus"/>
    <x v="24"/>
    <n v="43229"/>
    <x v="3"/>
    <s v="OFF-AR-10004757"/>
    <x v="1"/>
    <s v="Art"/>
    <x v="342"/>
    <n v="13.120000000000001"/>
    <n v="5"/>
    <n v="0.2"/>
    <n v="2.1319999999999988"/>
    <s v="Jul"/>
    <x v="10"/>
    <n v="0"/>
  </r>
  <r>
    <n v="7515"/>
    <s v="US-2014-167920"/>
    <x v="3"/>
    <d v="2014-12-10T00:00:00"/>
    <d v="2014-12-13T00:00:00"/>
    <x v="0"/>
    <s v="JL-15835"/>
    <x v="252"/>
    <x v="0"/>
    <s v="United States"/>
    <s v="Richmond"/>
    <x v="0"/>
    <n v="40475"/>
    <x v="0"/>
    <s v="OFF-BI-10004236"/>
    <x v="1"/>
    <s v="Binders"/>
    <x v="891"/>
    <n v="29.36"/>
    <n v="2"/>
    <n v="0"/>
    <n v="13.505599999999999"/>
    <s v="Dec"/>
    <x v="22"/>
    <n v="1"/>
  </r>
  <r>
    <n v="7516"/>
    <s v="US-2014-167920"/>
    <x v="3"/>
    <d v="2014-12-10T00:00:00"/>
    <d v="2014-12-13T00:00:00"/>
    <x v="0"/>
    <s v="JL-15835"/>
    <x v="252"/>
    <x v="0"/>
    <s v="United States"/>
    <s v="Richmond"/>
    <x v="0"/>
    <n v="40475"/>
    <x v="0"/>
    <s v="OFF-AP-10000159"/>
    <x v="1"/>
    <s v="Appliances"/>
    <x v="1407"/>
    <n v="214.89999999999998"/>
    <n v="5"/>
    <n v="0"/>
    <n v="62.32099999999997"/>
    <s v="Dec"/>
    <x v="22"/>
    <n v="0"/>
  </r>
  <r>
    <n v="7517"/>
    <s v="US-2014-167920"/>
    <x v="3"/>
    <d v="2014-12-10T00:00:00"/>
    <d v="2014-12-13T00:00:00"/>
    <x v="0"/>
    <s v="JL-15835"/>
    <x v="252"/>
    <x v="0"/>
    <s v="United States"/>
    <s v="Richmond"/>
    <x v="0"/>
    <n v="40475"/>
    <x v="0"/>
    <s v="OFF-BI-10003274"/>
    <x v="1"/>
    <s v="Binders"/>
    <x v="122"/>
    <n v="15.92"/>
    <n v="4"/>
    <n v="0"/>
    <n v="7.4824000000000002"/>
    <s v="Dec"/>
    <x v="22"/>
    <n v="0"/>
  </r>
  <r>
    <n v="7518"/>
    <s v="US-2014-167920"/>
    <x v="3"/>
    <d v="2014-12-10T00:00:00"/>
    <d v="2014-12-13T00:00:00"/>
    <x v="0"/>
    <s v="JL-15835"/>
    <x v="252"/>
    <x v="0"/>
    <s v="United States"/>
    <s v="Richmond"/>
    <x v="0"/>
    <n v="40475"/>
    <x v="0"/>
    <s v="TEC-AC-10001013"/>
    <x v="2"/>
    <s v="Accessories"/>
    <x v="813"/>
    <n v="146.44999999999999"/>
    <n v="5"/>
    <n v="0"/>
    <n v="48.328499999999991"/>
    <s v="Dec"/>
    <x v="22"/>
    <n v="0"/>
  </r>
  <r>
    <n v="7519"/>
    <s v="US-2014-167920"/>
    <x v="3"/>
    <d v="2014-12-10T00:00:00"/>
    <d v="2014-12-13T00:00:00"/>
    <x v="0"/>
    <s v="JL-15835"/>
    <x v="252"/>
    <x v="0"/>
    <s v="United States"/>
    <s v="Richmond"/>
    <x v="0"/>
    <n v="40475"/>
    <x v="0"/>
    <s v="OFF-ST-10004963"/>
    <x v="1"/>
    <s v="Storage"/>
    <x v="460"/>
    <n v="15.14"/>
    <n v="1"/>
    <n v="0"/>
    <n v="0.60559999999999903"/>
    <s v="Dec"/>
    <x v="22"/>
    <n v="0"/>
  </r>
  <r>
    <n v="7520"/>
    <s v="US-2014-167920"/>
    <x v="3"/>
    <d v="2014-12-10T00:00:00"/>
    <d v="2014-12-13T00:00:00"/>
    <x v="0"/>
    <s v="JL-15835"/>
    <x v="252"/>
    <x v="0"/>
    <s v="United States"/>
    <s v="Richmond"/>
    <x v="0"/>
    <n v="40475"/>
    <x v="0"/>
    <s v="OFF-LA-10004409"/>
    <x v="1"/>
    <s v="Labels"/>
    <x v="1550"/>
    <n v="5.76"/>
    <n v="2"/>
    <n v="0"/>
    <n v="2.6495999999999995"/>
    <s v="Dec"/>
    <x v="22"/>
    <n v="0"/>
  </r>
  <r>
    <n v="7521"/>
    <s v="US-2014-167920"/>
    <x v="3"/>
    <d v="2014-12-10T00:00:00"/>
    <d v="2014-12-13T00:00:00"/>
    <x v="0"/>
    <s v="JL-15835"/>
    <x v="252"/>
    <x v="0"/>
    <s v="United States"/>
    <s v="Richmond"/>
    <x v="0"/>
    <n v="40475"/>
    <x v="0"/>
    <s v="TEC-CO-10001046"/>
    <x v="2"/>
    <s v="Copiers"/>
    <x v="874"/>
    <n v="1399.98"/>
    <n v="2"/>
    <n v="0"/>
    <n v="629.99099999999999"/>
    <s v="Dec"/>
    <x v="22"/>
    <n v="0"/>
  </r>
  <r>
    <n v="7522"/>
    <s v="CA-2013-162383"/>
    <x v="0"/>
    <d v="2013-09-06T00:00:00"/>
    <d v="2013-09-12T00:00:00"/>
    <x v="1"/>
    <s v="MD-17350"/>
    <x v="198"/>
    <x v="0"/>
    <s v="United States"/>
    <s v="Lancaster"/>
    <x v="24"/>
    <n v="43130"/>
    <x v="3"/>
    <s v="OFF-BI-10002824"/>
    <x v="1"/>
    <s v="Binders"/>
    <x v="523"/>
    <n v="8.9520000000000017"/>
    <n v="2"/>
    <n v="0.7"/>
    <n v="-7.4600000000000009"/>
    <s v="Sep"/>
    <x v="21"/>
    <n v="1"/>
  </r>
  <r>
    <n v="7523"/>
    <s v="CA-2013-162383"/>
    <x v="0"/>
    <d v="2013-09-06T00:00:00"/>
    <d v="2013-09-12T00:00:00"/>
    <x v="1"/>
    <s v="MD-17350"/>
    <x v="198"/>
    <x v="0"/>
    <s v="United States"/>
    <s v="Lancaster"/>
    <x v="24"/>
    <n v="43130"/>
    <x v="3"/>
    <s v="OFF-BI-10001757"/>
    <x v="1"/>
    <s v="Binders"/>
    <x v="1158"/>
    <n v="8.8560000000000016"/>
    <n v="6"/>
    <n v="0.7"/>
    <n v="-6.4944000000000024"/>
    <s v="Sep"/>
    <x v="21"/>
    <n v="0"/>
  </r>
  <r>
    <n v="7524"/>
    <s v="CA-2013-162383"/>
    <x v="0"/>
    <d v="2013-09-06T00:00:00"/>
    <d v="2013-09-12T00:00:00"/>
    <x v="1"/>
    <s v="MD-17350"/>
    <x v="198"/>
    <x v="0"/>
    <s v="United States"/>
    <s v="Lancaster"/>
    <x v="24"/>
    <n v="43130"/>
    <x v="3"/>
    <s v="FUR-CH-10004477"/>
    <x v="0"/>
    <s v="Chairs"/>
    <x v="211"/>
    <n v="85.245999999999995"/>
    <n v="2"/>
    <n v="0.3"/>
    <n v="-1.217800000000004"/>
    <s v="Sep"/>
    <x v="21"/>
    <n v="0"/>
  </r>
  <r>
    <n v="7525"/>
    <s v="CA-2011-125731"/>
    <x v="2"/>
    <d v="2011-09-10T00:00:00"/>
    <d v="2011-09-16T00:00:00"/>
    <x v="1"/>
    <s v="CL-12565"/>
    <x v="52"/>
    <x v="0"/>
    <s v="United States"/>
    <s v="Gresham"/>
    <x v="21"/>
    <n v="97030"/>
    <x v="1"/>
    <s v="OFF-EN-10003072"/>
    <x v="1"/>
    <s v="Envelopes"/>
    <x v="767"/>
    <n v="21.728000000000002"/>
    <n v="7"/>
    <n v="0.2"/>
    <n v="7.6047999999999991"/>
    <s v="Sep"/>
    <x v="30"/>
    <n v="1"/>
  </r>
  <r>
    <n v="7526"/>
    <s v="CA-2011-125731"/>
    <x v="2"/>
    <d v="2011-09-10T00:00:00"/>
    <d v="2011-09-16T00:00:00"/>
    <x v="1"/>
    <s v="CL-12565"/>
    <x v="52"/>
    <x v="0"/>
    <s v="United States"/>
    <s v="Gresham"/>
    <x v="21"/>
    <n v="97030"/>
    <x v="1"/>
    <s v="FUR-CH-10003973"/>
    <x v="0"/>
    <s v="Chairs"/>
    <x v="858"/>
    <n v="1487.04"/>
    <n v="5"/>
    <n v="0.2"/>
    <n v="148.70400000000006"/>
    <s v="Sep"/>
    <x v="30"/>
    <n v="0"/>
  </r>
  <r>
    <n v="7527"/>
    <s v="US-2014-106145"/>
    <x v="3"/>
    <d v="2014-09-27T00:00:00"/>
    <d v="2014-09-27T00:00:00"/>
    <x v="3"/>
    <s v="RA-19885"/>
    <x v="19"/>
    <x v="1"/>
    <s v="United States"/>
    <s v="San Francisco"/>
    <x v="1"/>
    <n v="94109"/>
    <x v="1"/>
    <s v="OFF-EN-10001028"/>
    <x v="1"/>
    <s v="Envelopes"/>
    <x v="33"/>
    <n v="71.88"/>
    <n v="6"/>
    <n v="0"/>
    <n v="33.064799999999998"/>
    <s v="Sep"/>
    <x v="15"/>
    <n v="1"/>
  </r>
  <r>
    <n v="7528"/>
    <s v="US-2014-106145"/>
    <x v="3"/>
    <d v="2014-09-27T00:00:00"/>
    <d v="2014-09-27T00:00:00"/>
    <x v="3"/>
    <s v="RA-19885"/>
    <x v="19"/>
    <x v="1"/>
    <s v="United States"/>
    <s v="San Francisco"/>
    <x v="1"/>
    <n v="94109"/>
    <x v="1"/>
    <s v="FUR-FU-10003829"/>
    <x v="0"/>
    <s v="Furnishings"/>
    <x v="1369"/>
    <n v="9.24"/>
    <n v="3"/>
    <n v="0"/>
    <n v="2.9567999999999994"/>
    <s v="Sep"/>
    <x v="15"/>
    <n v="0"/>
  </r>
  <r>
    <n v="7529"/>
    <s v="US-2014-106145"/>
    <x v="3"/>
    <d v="2014-09-27T00:00:00"/>
    <d v="2014-09-27T00:00:00"/>
    <x v="3"/>
    <s v="RA-19885"/>
    <x v="19"/>
    <x v="1"/>
    <s v="United States"/>
    <s v="San Francisco"/>
    <x v="1"/>
    <n v="94109"/>
    <x v="1"/>
    <s v="OFF-PA-10002245"/>
    <x v="1"/>
    <s v="Paper"/>
    <x v="1334"/>
    <n v="35.880000000000003"/>
    <n v="6"/>
    <n v="0"/>
    <n v="16.146000000000001"/>
    <s v="Sep"/>
    <x v="15"/>
    <n v="0"/>
  </r>
  <r>
    <n v="7530"/>
    <s v="US-2014-106145"/>
    <x v="3"/>
    <d v="2014-09-27T00:00:00"/>
    <d v="2014-09-27T00:00:00"/>
    <x v="3"/>
    <s v="RA-19885"/>
    <x v="19"/>
    <x v="1"/>
    <s v="United States"/>
    <s v="San Francisco"/>
    <x v="1"/>
    <n v="94109"/>
    <x v="1"/>
    <s v="OFF-BI-10002215"/>
    <x v="1"/>
    <s v="Binders"/>
    <x v="20"/>
    <n v="17.04"/>
    <n v="3"/>
    <n v="0.2"/>
    <n v="5.5379999999999985"/>
    <s v="Sep"/>
    <x v="15"/>
    <n v="0"/>
  </r>
  <r>
    <n v="7531"/>
    <s v="US-2014-106145"/>
    <x v="3"/>
    <d v="2014-09-27T00:00:00"/>
    <d v="2014-09-27T00:00:00"/>
    <x v="3"/>
    <s v="RA-19885"/>
    <x v="19"/>
    <x v="1"/>
    <s v="United States"/>
    <s v="San Francisco"/>
    <x v="1"/>
    <n v="94109"/>
    <x v="1"/>
    <s v="OFF-BI-10003925"/>
    <x v="1"/>
    <s v="Binders"/>
    <x v="751"/>
    <n v="931.17600000000016"/>
    <n v="3"/>
    <n v="0.2"/>
    <n v="314.27190000000002"/>
    <s v="Sep"/>
    <x v="15"/>
    <n v="0"/>
  </r>
  <r>
    <n v="7532"/>
    <s v="CA-2013-107146"/>
    <x v="0"/>
    <d v="2013-06-18T00:00:00"/>
    <d v="2013-06-20T00:00:00"/>
    <x v="2"/>
    <s v="LC-16885"/>
    <x v="62"/>
    <x v="0"/>
    <s v="United States"/>
    <s v="Longmont"/>
    <x v="22"/>
    <n v="80501"/>
    <x v="1"/>
    <s v="FUR-FU-10002298"/>
    <x v="0"/>
    <s v="Furnishings"/>
    <x v="1296"/>
    <n v="266.35200000000003"/>
    <n v="3"/>
    <n v="0.2"/>
    <n v="-13.317600000000013"/>
    <s v="Jun"/>
    <x v="1"/>
    <n v="1"/>
  </r>
  <r>
    <n v="7533"/>
    <s v="CA-2013-107146"/>
    <x v="0"/>
    <d v="2013-06-18T00:00:00"/>
    <d v="2013-06-20T00:00:00"/>
    <x v="2"/>
    <s v="LC-16885"/>
    <x v="62"/>
    <x v="0"/>
    <s v="United States"/>
    <s v="Longmont"/>
    <x v="22"/>
    <n v="80501"/>
    <x v="1"/>
    <s v="FUR-CH-10004853"/>
    <x v="0"/>
    <s v="Chairs"/>
    <x v="526"/>
    <n v="483.13599999999997"/>
    <n v="4"/>
    <n v="0.2"/>
    <n v="54.352799999999945"/>
    <s v="Jun"/>
    <x v="1"/>
    <n v="0"/>
  </r>
  <r>
    <n v="7534"/>
    <s v="US-2014-134642"/>
    <x v="3"/>
    <d v="2014-02-26T00:00:00"/>
    <d v="2014-03-02T00:00:00"/>
    <x v="1"/>
    <s v="SW-20245"/>
    <x v="573"/>
    <x v="0"/>
    <s v="United States"/>
    <s v="Greenville"/>
    <x v="3"/>
    <n v="27834"/>
    <x v="0"/>
    <s v="FUR-CH-10002880"/>
    <x v="0"/>
    <s v="Chairs"/>
    <x v="801"/>
    <n v="196.78399999999999"/>
    <n v="2"/>
    <n v="0.2"/>
    <n v="-22.138200000000012"/>
    <s v="Feb"/>
    <x v="31"/>
    <n v="1"/>
  </r>
  <r>
    <n v="7535"/>
    <s v="US-2014-134642"/>
    <x v="3"/>
    <d v="2014-02-26T00:00:00"/>
    <d v="2014-03-02T00:00:00"/>
    <x v="1"/>
    <s v="SW-20245"/>
    <x v="573"/>
    <x v="0"/>
    <s v="United States"/>
    <s v="Greenville"/>
    <x v="3"/>
    <n v="27834"/>
    <x v="0"/>
    <s v="FUR-BO-10004709"/>
    <x v="0"/>
    <s v="Bookcases"/>
    <x v="263"/>
    <n v="231.92000000000002"/>
    <n v="5"/>
    <n v="0.2"/>
    <n v="5.7980000000000018"/>
    <s v="Feb"/>
    <x v="31"/>
    <n v="0"/>
  </r>
  <r>
    <n v="7536"/>
    <s v="US-2014-160143"/>
    <x v="3"/>
    <d v="2014-04-01T00:00:00"/>
    <d v="2014-04-08T00:00:00"/>
    <x v="1"/>
    <s v="HG-14965"/>
    <x v="428"/>
    <x v="1"/>
    <s v="United States"/>
    <s v="Los Angeles"/>
    <x v="1"/>
    <n v="90004"/>
    <x v="1"/>
    <s v="OFF-SU-10004231"/>
    <x v="1"/>
    <s v="Supplies"/>
    <x v="552"/>
    <n v="29.700000000000003"/>
    <n v="3"/>
    <n v="0"/>
    <n v="8.0190000000000001"/>
    <s v="Apr"/>
    <x v="4"/>
    <n v="1"/>
  </r>
  <r>
    <n v="7537"/>
    <s v="CA-2014-103415"/>
    <x v="3"/>
    <d v="2014-12-04T00:00:00"/>
    <d v="2014-12-09T00:00:00"/>
    <x v="1"/>
    <s v="MV-17485"/>
    <x v="597"/>
    <x v="0"/>
    <s v="United States"/>
    <s v="Houston"/>
    <x v="5"/>
    <n v="77041"/>
    <x v="2"/>
    <s v="FUR-FU-10000820"/>
    <x v="0"/>
    <s v="Furnishings"/>
    <x v="1774"/>
    <n v="13.591999999999999"/>
    <n v="2"/>
    <n v="0.6"/>
    <n v="-14.271599999999999"/>
    <s v="Dec"/>
    <x v="22"/>
    <n v="1"/>
  </r>
  <r>
    <n v="7538"/>
    <s v="CA-2013-106460"/>
    <x v="0"/>
    <d v="2013-02-19T00:00:00"/>
    <d v="2013-02-22T00:00:00"/>
    <x v="0"/>
    <s v="GT-14710"/>
    <x v="218"/>
    <x v="0"/>
    <s v="United States"/>
    <s v="San Francisco"/>
    <x v="1"/>
    <n v="94109"/>
    <x v="1"/>
    <s v="OFF-PA-10001736"/>
    <x v="1"/>
    <s v="Paper"/>
    <x v="129"/>
    <n v="70.88"/>
    <n v="2"/>
    <n v="0"/>
    <n v="33.313599999999994"/>
    <s v="Feb"/>
    <x v="47"/>
    <n v="1"/>
  </r>
  <r>
    <n v="7539"/>
    <s v="US-2014-112347"/>
    <x v="3"/>
    <d v="2014-12-03T00:00:00"/>
    <d v="2014-12-07T00:00:00"/>
    <x v="1"/>
    <s v="BS-11380"/>
    <x v="510"/>
    <x v="1"/>
    <s v="United States"/>
    <s v="Denver"/>
    <x v="22"/>
    <n v="80219"/>
    <x v="1"/>
    <s v="OFF-ST-10003306"/>
    <x v="1"/>
    <s v="Storage"/>
    <x v="380"/>
    <n v="114.28800000000001"/>
    <n v="1"/>
    <n v="0.2"/>
    <n v="12.857399999999984"/>
    <s v="Dec"/>
    <x v="22"/>
    <n v="1"/>
  </r>
  <r>
    <n v="7540"/>
    <s v="US-2014-112347"/>
    <x v="3"/>
    <d v="2014-12-03T00:00:00"/>
    <d v="2014-12-07T00:00:00"/>
    <x v="1"/>
    <s v="BS-11380"/>
    <x v="510"/>
    <x v="1"/>
    <s v="United States"/>
    <s v="Denver"/>
    <x v="22"/>
    <n v="80219"/>
    <x v="1"/>
    <s v="OFF-BI-10003707"/>
    <x v="1"/>
    <s v="Binders"/>
    <x v="776"/>
    <n v="36.624000000000002"/>
    <n v="8"/>
    <n v="0.7"/>
    <n v="-24.41599999999999"/>
    <s v="Dec"/>
    <x v="22"/>
    <n v="0"/>
  </r>
  <r>
    <n v="7541"/>
    <s v="US-2014-112347"/>
    <x v="3"/>
    <d v="2014-12-03T00:00:00"/>
    <d v="2014-12-07T00:00:00"/>
    <x v="1"/>
    <s v="BS-11380"/>
    <x v="510"/>
    <x v="1"/>
    <s v="United States"/>
    <s v="Denver"/>
    <x v="22"/>
    <n v="80219"/>
    <x v="1"/>
    <s v="FUR-BO-10003546"/>
    <x v="0"/>
    <s v="Bookcases"/>
    <x v="1638"/>
    <n v="242.35200000000003"/>
    <n v="8"/>
    <n v="0.7"/>
    <n v="-363.52799999999991"/>
    <s v="Dec"/>
    <x v="22"/>
    <n v="0"/>
  </r>
  <r>
    <n v="7542"/>
    <s v="US-2014-112347"/>
    <x v="3"/>
    <d v="2014-12-03T00:00:00"/>
    <d v="2014-12-07T00:00:00"/>
    <x v="1"/>
    <s v="BS-11380"/>
    <x v="510"/>
    <x v="1"/>
    <s v="United States"/>
    <s v="Denver"/>
    <x v="22"/>
    <n v="80219"/>
    <x v="1"/>
    <s v="TEC-PH-10000213"/>
    <x v="2"/>
    <s v="Phones"/>
    <x v="1649"/>
    <n v="49.616000000000007"/>
    <n v="2"/>
    <n v="0.2"/>
    <n v="4.9615999999999989"/>
    <s v="Dec"/>
    <x v="22"/>
    <n v="0"/>
  </r>
  <r>
    <n v="7543"/>
    <s v="US-2014-112347"/>
    <x v="3"/>
    <d v="2014-12-03T00:00:00"/>
    <d v="2014-12-07T00:00:00"/>
    <x v="1"/>
    <s v="BS-11380"/>
    <x v="510"/>
    <x v="1"/>
    <s v="United States"/>
    <s v="Denver"/>
    <x v="22"/>
    <n v="80219"/>
    <x v="1"/>
    <s v="FUR-FU-10001488"/>
    <x v="0"/>
    <s v="Furnishings"/>
    <x v="1040"/>
    <n v="508.70400000000006"/>
    <n v="6"/>
    <n v="0.2"/>
    <n v="0"/>
    <s v="Dec"/>
    <x v="22"/>
    <n v="0"/>
  </r>
  <r>
    <n v="7544"/>
    <s v="US-2014-112347"/>
    <x v="3"/>
    <d v="2014-12-03T00:00:00"/>
    <d v="2014-12-07T00:00:00"/>
    <x v="1"/>
    <s v="BS-11380"/>
    <x v="510"/>
    <x v="1"/>
    <s v="United States"/>
    <s v="Denver"/>
    <x v="22"/>
    <n v="80219"/>
    <x v="1"/>
    <s v="TEC-PH-10004833"/>
    <x v="2"/>
    <s v="Phones"/>
    <x v="1354"/>
    <n v="57.36"/>
    <n v="6"/>
    <n v="0.2"/>
    <n v="-14.34"/>
    <s v="Dec"/>
    <x v="22"/>
    <n v="0"/>
  </r>
  <r>
    <n v="7545"/>
    <s v="US-2014-112347"/>
    <x v="3"/>
    <d v="2014-12-03T00:00:00"/>
    <d v="2014-12-07T00:00:00"/>
    <x v="1"/>
    <s v="BS-11380"/>
    <x v="510"/>
    <x v="1"/>
    <s v="United States"/>
    <s v="Denver"/>
    <x v="22"/>
    <n v="80219"/>
    <x v="1"/>
    <s v="FUR-CH-10002335"/>
    <x v="0"/>
    <s v="Chairs"/>
    <x v="623"/>
    <n v="906.68000000000006"/>
    <n v="5"/>
    <n v="0.2"/>
    <n v="68.001000000000033"/>
    <s v="Dec"/>
    <x v="22"/>
    <n v="0"/>
  </r>
  <r>
    <n v="7546"/>
    <s v="CA-2011-103492"/>
    <x v="2"/>
    <d v="2011-10-10T00:00:00"/>
    <d v="2011-10-15T00:00:00"/>
    <x v="1"/>
    <s v="CM-12715"/>
    <x v="782"/>
    <x v="1"/>
    <s v="United States"/>
    <s v="Huntsville"/>
    <x v="5"/>
    <n v="77340"/>
    <x v="2"/>
    <s v="TEC-PH-10001128"/>
    <x v="2"/>
    <s v="Phones"/>
    <x v="1499"/>
    <n v="719.95200000000011"/>
    <n v="6"/>
    <n v="0.2"/>
    <n v="71.995200000000011"/>
    <s v="Oct"/>
    <x v="18"/>
    <n v="1"/>
  </r>
  <r>
    <n v="7547"/>
    <s v="CA-2011-103492"/>
    <x v="2"/>
    <d v="2011-10-10T00:00:00"/>
    <d v="2011-10-15T00:00:00"/>
    <x v="1"/>
    <s v="CM-12715"/>
    <x v="782"/>
    <x v="1"/>
    <s v="United States"/>
    <s v="Huntsville"/>
    <x v="5"/>
    <n v="77340"/>
    <x v="2"/>
    <s v="TEC-PH-10004667"/>
    <x v="2"/>
    <s v="Phones"/>
    <x v="519"/>
    <n v="755.94400000000019"/>
    <n v="7"/>
    <n v="0.2"/>
    <n v="66.145099999999957"/>
    <s v="Oct"/>
    <x v="18"/>
    <n v="0"/>
  </r>
  <r>
    <n v="7548"/>
    <s v="CA-2011-103492"/>
    <x v="2"/>
    <d v="2011-10-10T00:00:00"/>
    <d v="2011-10-15T00:00:00"/>
    <x v="1"/>
    <s v="CM-12715"/>
    <x v="782"/>
    <x v="1"/>
    <s v="United States"/>
    <s v="Huntsville"/>
    <x v="5"/>
    <n v="77340"/>
    <x v="2"/>
    <s v="OFF-BI-10004817"/>
    <x v="1"/>
    <s v="Binders"/>
    <x v="1199"/>
    <n v="11.979999999999997"/>
    <n v="5"/>
    <n v="0.8"/>
    <n v="-19.16800000000001"/>
    <s v="Oct"/>
    <x v="18"/>
    <n v="0"/>
  </r>
  <r>
    <n v="7549"/>
    <s v="CA-2011-103492"/>
    <x v="2"/>
    <d v="2011-10-10T00:00:00"/>
    <d v="2011-10-15T00:00:00"/>
    <x v="1"/>
    <s v="CM-12715"/>
    <x v="782"/>
    <x v="1"/>
    <s v="United States"/>
    <s v="Huntsville"/>
    <x v="5"/>
    <n v="77340"/>
    <x v="2"/>
    <s v="OFF-BI-10004140"/>
    <x v="1"/>
    <s v="Binders"/>
    <x v="304"/>
    <n v="0.8979999999999998"/>
    <n v="1"/>
    <n v="0.8"/>
    <n v="-1.5715000000000008"/>
    <s v="Oct"/>
    <x v="18"/>
    <n v="0"/>
  </r>
  <r>
    <n v="7550"/>
    <s v="CA-2013-136595"/>
    <x v="0"/>
    <d v="2013-09-06T00:00:00"/>
    <d v="2013-09-08T00:00:00"/>
    <x v="2"/>
    <s v="EM-13825"/>
    <x v="605"/>
    <x v="1"/>
    <s v="United States"/>
    <s v="Houston"/>
    <x v="5"/>
    <n v="77036"/>
    <x v="2"/>
    <s v="FUR-FU-10004671"/>
    <x v="0"/>
    <s v="Furnishings"/>
    <x v="1357"/>
    <n v="21.204000000000004"/>
    <n v="3"/>
    <n v="0.6"/>
    <n v="-11.662199999999999"/>
    <s v="Sep"/>
    <x v="21"/>
    <n v="1"/>
  </r>
  <r>
    <n v="7551"/>
    <s v="CA-2011-140396"/>
    <x v="2"/>
    <d v="2011-11-20T00:00:00"/>
    <d v="2011-11-25T00:00:00"/>
    <x v="1"/>
    <s v="KH-16330"/>
    <x v="542"/>
    <x v="1"/>
    <s v="United States"/>
    <s v="New York City"/>
    <x v="15"/>
    <n v="10024"/>
    <x v="3"/>
    <s v="OFF-EN-10002592"/>
    <x v="1"/>
    <s v="Envelopes"/>
    <x v="1702"/>
    <n v="34.74"/>
    <n v="3"/>
    <n v="0"/>
    <n v="17.37"/>
    <s v="Nov"/>
    <x v="7"/>
    <n v="1"/>
  </r>
  <r>
    <n v="7552"/>
    <s v="CA-2011-140396"/>
    <x v="2"/>
    <d v="2011-11-20T00:00:00"/>
    <d v="2011-11-25T00:00:00"/>
    <x v="1"/>
    <s v="KH-16330"/>
    <x v="542"/>
    <x v="1"/>
    <s v="United States"/>
    <s v="New York City"/>
    <x v="15"/>
    <n v="10024"/>
    <x v="3"/>
    <s v="TEC-PH-10004447"/>
    <x v="2"/>
    <s v="Phones"/>
    <x v="857"/>
    <n v="833.94"/>
    <n v="6"/>
    <n v="0"/>
    <n v="216.8244"/>
    <s v="Nov"/>
    <x v="7"/>
    <n v="0"/>
  </r>
  <r>
    <n v="7553"/>
    <s v="CA-2011-140396"/>
    <x v="2"/>
    <d v="2011-11-20T00:00:00"/>
    <d v="2011-11-25T00:00:00"/>
    <x v="1"/>
    <s v="KH-16330"/>
    <x v="542"/>
    <x v="1"/>
    <s v="United States"/>
    <s v="New York City"/>
    <x v="15"/>
    <n v="10024"/>
    <x v="3"/>
    <s v="OFF-BI-10003669"/>
    <x v="1"/>
    <s v="Binders"/>
    <x v="796"/>
    <n v="12.96"/>
    <n v="3"/>
    <n v="0.2"/>
    <n v="4.5359999999999996"/>
    <s v="Nov"/>
    <x v="7"/>
    <n v="0"/>
  </r>
  <r>
    <n v="7554"/>
    <s v="CA-2011-140396"/>
    <x v="2"/>
    <d v="2011-11-20T00:00:00"/>
    <d v="2011-11-25T00:00:00"/>
    <x v="1"/>
    <s v="KH-16330"/>
    <x v="542"/>
    <x v="1"/>
    <s v="United States"/>
    <s v="New York City"/>
    <x v="15"/>
    <n v="10024"/>
    <x v="3"/>
    <s v="OFF-PA-10000223"/>
    <x v="1"/>
    <s v="Paper"/>
    <x v="1374"/>
    <n v="25.92"/>
    <n v="4"/>
    <n v="0"/>
    <n v="12.441600000000001"/>
    <s v="Nov"/>
    <x v="7"/>
    <n v="0"/>
  </r>
  <r>
    <n v="7555"/>
    <s v="CA-2011-114181"/>
    <x v="2"/>
    <d v="2011-05-10T00:00:00"/>
    <d v="2011-05-14T00:00:00"/>
    <x v="0"/>
    <s v="AF-10885"/>
    <x v="314"/>
    <x v="0"/>
    <s v="United States"/>
    <s v="Philadelphia"/>
    <x v="9"/>
    <n v="19134"/>
    <x v="3"/>
    <s v="FUR-BO-10004467"/>
    <x v="0"/>
    <s v="Bookcases"/>
    <x v="883"/>
    <n v="349.96499999999997"/>
    <n v="7"/>
    <n v="0.5"/>
    <n v="-216.97830000000002"/>
    <s v="May"/>
    <x v="8"/>
    <n v="1"/>
  </r>
  <r>
    <n v="7556"/>
    <s v="CA-2011-114181"/>
    <x v="2"/>
    <d v="2011-05-10T00:00:00"/>
    <d v="2011-05-14T00:00:00"/>
    <x v="0"/>
    <s v="AF-10885"/>
    <x v="314"/>
    <x v="0"/>
    <s v="United States"/>
    <s v="Philadelphia"/>
    <x v="9"/>
    <n v="19134"/>
    <x v="3"/>
    <s v="OFF-AR-10000716"/>
    <x v="1"/>
    <s v="Art"/>
    <x v="786"/>
    <n v="22.32"/>
    <n v="5"/>
    <n v="0.2"/>
    <n v="5.3010000000000002"/>
    <s v="May"/>
    <x v="8"/>
    <n v="0"/>
  </r>
  <r>
    <n v="7557"/>
    <s v="CA-2014-159506"/>
    <x v="3"/>
    <d v="2014-11-28T00:00:00"/>
    <d v="2014-12-03T00:00:00"/>
    <x v="1"/>
    <s v="JR-16210"/>
    <x v="335"/>
    <x v="1"/>
    <s v="United States"/>
    <s v="Columbus"/>
    <x v="14"/>
    <n v="47201"/>
    <x v="2"/>
    <s v="OFF-PA-10003641"/>
    <x v="1"/>
    <s v="Paper"/>
    <x v="938"/>
    <n v="158.28"/>
    <n v="6"/>
    <n v="0"/>
    <n v="72.808799999999991"/>
    <s v="Nov"/>
    <x v="23"/>
    <n v="1"/>
  </r>
  <r>
    <n v="7558"/>
    <s v="CA-2014-159506"/>
    <x v="3"/>
    <d v="2014-11-28T00:00:00"/>
    <d v="2014-12-03T00:00:00"/>
    <x v="1"/>
    <s v="JR-16210"/>
    <x v="335"/>
    <x v="1"/>
    <s v="United States"/>
    <s v="Columbus"/>
    <x v="14"/>
    <n v="47201"/>
    <x v="2"/>
    <s v="OFF-BI-10004519"/>
    <x v="1"/>
    <s v="Binders"/>
    <x v="880"/>
    <n v="497.93999999999994"/>
    <n v="3"/>
    <n v="0"/>
    <n v="224.07299999999998"/>
    <s v="Nov"/>
    <x v="23"/>
    <n v="0"/>
  </r>
  <r>
    <n v="7559"/>
    <s v="US-2011-137155"/>
    <x v="2"/>
    <d v="2011-11-01T00:00:00"/>
    <d v="2011-11-05T00:00:00"/>
    <x v="1"/>
    <s v="DL-12925"/>
    <x v="351"/>
    <x v="0"/>
    <s v="United States"/>
    <s v="Long Beach"/>
    <x v="15"/>
    <n v="11561"/>
    <x v="3"/>
    <s v="OFF-AP-10002518"/>
    <x v="1"/>
    <s v="Appliances"/>
    <x v="158"/>
    <n v="533.93999999999994"/>
    <n v="3"/>
    <n v="0"/>
    <n v="154.84259999999995"/>
    <s v="Nov"/>
    <x v="7"/>
    <n v="1"/>
  </r>
  <r>
    <n v="7560"/>
    <s v="US-2011-137155"/>
    <x v="2"/>
    <d v="2011-11-01T00:00:00"/>
    <d v="2011-11-05T00:00:00"/>
    <x v="1"/>
    <s v="DL-12925"/>
    <x v="351"/>
    <x v="0"/>
    <s v="United States"/>
    <s v="Long Beach"/>
    <x v="15"/>
    <n v="11561"/>
    <x v="3"/>
    <s v="OFF-PA-10000806"/>
    <x v="1"/>
    <s v="Paper"/>
    <x v="948"/>
    <n v="167.94"/>
    <n v="3"/>
    <n v="0"/>
    <n v="82.290599999999998"/>
    <s v="Nov"/>
    <x v="7"/>
    <n v="0"/>
  </r>
  <r>
    <n v="7561"/>
    <s v="US-2011-137155"/>
    <x v="2"/>
    <d v="2011-11-01T00:00:00"/>
    <d v="2011-11-05T00:00:00"/>
    <x v="1"/>
    <s v="DL-12925"/>
    <x v="351"/>
    <x v="0"/>
    <s v="United States"/>
    <s v="Long Beach"/>
    <x v="15"/>
    <n v="11561"/>
    <x v="3"/>
    <s v="FUR-FU-10003142"/>
    <x v="0"/>
    <s v="Furnishings"/>
    <x v="1201"/>
    <n v="31.68"/>
    <n v="6"/>
    <n v="0"/>
    <n v="9.8207999999999984"/>
    <s v="Nov"/>
    <x v="7"/>
    <n v="0"/>
  </r>
  <r>
    <n v="7562"/>
    <s v="CA-2013-105746"/>
    <x v="0"/>
    <d v="2013-12-31T00:00:00"/>
    <d v="2014-01-02T00:00:00"/>
    <x v="2"/>
    <s v="BD-11605"/>
    <x v="205"/>
    <x v="0"/>
    <s v="United States"/>
    <s v="Lancaster"/>
    <x v="9"/>
    <n v="17602"/>
    <x v="3"/>
    <s v="FUR-CH-10000454"/>
    <x v="0"/>
    <s v="Chairs"/>
    <x v="1"/>
    <n v="170.78599999999997"/>
    <n v="1"/>
    <n v="0.3"/>
    <n v="0"/>
    <s v="Dec"/>
    <x v="5"/>
    <n v="1"/>
  </r>
  <r>
    <n v="7563"/>
    <s v="US-2013-104815"/>
    <x v="0"/>
    <d v="2013-09-04T00:00:00"/>
    <d v="2013-09-08T00:00:00"/>
    <x v="1"/>
    <s v="RB-19570"/>
    <x v="262"/>
    <x v="0"/>
    <s v="United States"/>
    <s v="Chicago"/>
    <x v="10"/>
    <n v="60610"/>
    <x v="2"/>
    <s v="FUR-BO-10003894"/>
    <x v="0"/>
    <s v="Bookcases"/>
    <x v="1619"/>
    <n v="198.744"/>
    <n v="4"/>
    <n v="0.3"/>
    <n v="0"/>
    <s v="Sep"/>
    <x v="21"/>
    <n v="1"/>
  </r>
  <r>
    <n v="7564"/>
    <s v="CA-2014-157672"/>
    <x v="3"/>
    <d v="2014-10-06T00:00:00"/>
    <d v="2014-10-08T00:00:00"/>
    <x v="2"/>
    <s v="RB-19795"/>
    <x v="176"/>
    <x v="2"/>
    <s v="United States"/>
    <s v="Denver"/>
    <x v="22"/>
    <n v="80219"/>
    <x v="1"/>
    <s v="TEC-AC-10001714"/>
    <x v="2"/>
    <s v="Accessories"/>
    <x v="678"/>
    <n v="63.824000000000005"/>
    <n v="2"/>
    <n v="0.2"/>
    <n v="13.562599999999998"/>
    <s v="Oct"/>
    <x v="13"/>
    <n v="1"/>
  </r>
  <r>
    <n v="7565"/>
    <s v="US-2013-166660"/>
    <x v="0"/>
    <d v="2013-01-30T00:00:00"/>
    <d v="2013-02-01T00:00:00"/>
    <x v="0"/>
    <s v="TB-21250"/>
    <x v="621"/>
    <x v="0"/>
    <s v="United States"/>
    <s v="Seattle"/>
    <x v="4"/>
    <n v="98103"/>
    <x v="1"/>
    <s v="FUR-CH-10001190"/>
    <x v="0"/>
    <s v="Chairs"/>
    <x v="1326"/>
    <n v="435.16800000000006"/>
    <n v="4"/>
    <n v="0.2"/>
    <n v="-59.835600000000042"/>
    <s v="Jan"/>
    <x v="12"/>
    <n v="1"/>
  </r>
  <r>
    <n v="7566"/>
    <s v="US-2013-166660"/>
    <x v="0"/>
    <d v="2013-01-30T00:00:00"/>
    <d v="2013-02-01T00:00:00"/>
    <x v="0"/>
    <s v="TB-21250"/>
    <x v="621"/>
    <x v="0"/>
    <s v="United States"/>
    <s v="Seattle"/>
    <x v="4"/>
    <n v="98103"/>
    <x v="1"/>
    <s v="FUR-BO-10000468"/>
    <x v="0"/>
    <s v="Bookcases"/>
    <x v="1171"/>
    <n v="48.58"/>
    <n v="1"/>
    <n v="0"/>
    <n v="7.7728000000000037"/>
    <s v="Jan"/>
    <x v="12"/>
    <n v="0"/>
  </r>
  <r>
    <n v="7567"/>
    <s v="CA-2014-140802"/>
    <x v="3"/>
    <d v="2014-04-22T00:00:00"/>
    <d v="2014-04-24T00:00:00"/>
    <x v="2"/>
    <s v="KN-16390"/>
    <x v="471"/>
    <x v="1"/>
    <s v="United States"/>
    <s v="Houston"/>
    <x v="5"/>
    <n v="77070"/>
    <x v="2"/>
    <s v="TEC-AC-10001998"/>
    <x v="2"/>
    <s v="Accessories"/>
    <x v="84"/>
    <n v="47.975999999999999"/>
    <n v="3"/>
    <n v="0.2"/>
    <n v="8.3957999999999942"/>
    <s v="Apr"/>
    <x v="4"/>
    <n v="1"/>
  </r>
  <r>
    <n v="7568"/>
    <s v="CA-2014-140802"/>
    <x v="3"/>
    <d v="2014-04-22T00:00:00"/>
    <d v="2014-04-24T00:00:00"/>
    <x v="2"/>
    <s v="KN-16390"/>
    <x v="471"/>
    <x v="1"/>
    <s v="United States"/>
    <s v="Houston"/>
    <x v="5"/>
    <n v="77070"/>
    <x v="2"/>
    <s v="OFF-PA-10001534"/>
    <x v="1"/>
    <s v="Paper"/>
    <x v="1461"/>
    <n v="20.736000000000004"/>
    <n v="4"/>
    <n v="0.2"/>
    <n v="7.2576000000000001"/>
    <s v="Apr"/>
    <x v="4"/>
    <n v="0"/>
  </r>
  <r>
    <n v="7569"/>
    <s v="CA-2011-133830"/>
    <x v="2"/>
    <d v="2011-12-05T00:00:00"/>
    <d v="2011-12-10T00:00:00"/>
    <x v="1"/>
    <s v="RL-19615"/>
    <x v="210"/>
    <x v="0"/>
    <s v="United States"/>
    <s v="Los Angeles"/>
    <x v="1"/>
    <n v="90045"/>
    <x v="1"/>
    <s v="OFF-AR-10003045"/>
    <x v="1"/>
    <s v="Art"/>
    <x v="420"/>
    <n v="26.46"/>
    <n v="9"/>
    <n v="0"/>
    <n v="11.907"/>
    <s v="Dec"/>
    <x v="20"/>
    <n v="1"/>
  </r>
  <r>
    <n v="7570"/>
    <s v="CA-2011-133830"/>
    <x v="2"/>
    <d v="2011-12-05T00:00:00"/>
    <d v="2011-12-10T00:00:00"/>
    <x v="1"/>
    <s v="RL-19615"/>
    <x v="210"/>
    <x v="0"/>
    <s v="United States"/>
    <s v="Los Angeles"/>
    <x v="1"/>
    <n v="90045"/>
    <x v="1"/>
    <s v="OFF-PA-10001363"/>
    <x v="1"/>
    <s v="Paper"/>
    <x v="1616"/>
    <n v="49.12"/>
    <n v="4"/>
    <n v="0"/>
    <n v="23.086399999999998"/>
    <s v="Dec"/>
    <x v="20"/>
    <n v="0"/>
  </r>
  <r>
    <n v="7571"/>
    <s v="CA-2011-133830"/>
    <x v="2"/>
    <d v="2011-12-05T00:00:00"/>
    <d v="2011-12-10T00:00:00"/>
    <x v="1"/>
    <s v="RL-19615"/>
    <x v="210"/>
    <x v="0"/>
    <s v="United States"/>
    <s v="Los Angeles"/>
    <x v="1"/>
    <n v="90045"/>
    <x v="1"/>
    <s v="OFF-FA-10002280"/>
    <x v="1"/>
    <s v="Fasteners"/>
    <x v="653"/>
    <n v="15"/>
    <n v="3"/>
    <n v="0"/>
    <n v="7.1999999999999993"/>
    <s v="Dec"/>
    <x v="20"/>
    <n v="0"/>
  </r>
  <r>
    <n v="7572"/>
    <s v="CA-2011-100916"/>
    <x v="2"/>
    <d v="2011-10-21T00:00:00"/>
    <d v="2011-10-26T00:00:00"/>
    <x v="1"/>
    <s v="FH-14275"/>
    <x v="395"/>
    <x v="1"/>
    <s v="United States"/>
    <s v="Newport News"/>
    <x v="17"/>
    <n v="23602"/>
    <x v="0"/>
    <s v="OFF-ST-10003479"/>
    <x v="1"/>
    <s v="Storage"/>
    <x v="41"/>
    <n v="194.7"/>
    <n v="5"/>
    <n v="0"/>
    <n v="9.7349999999999781"/>
    <s v="Oct"/>
    <x v="18"/>
    <n v="1"/>
  </r>
  <r>
    <n v="7573"/>
    <s v="CA-2011-100916"/>
    <x v="2"/>
    <d v="2011-10-21T00:00:00"/>
    <d v="2011-10-26T00:00:00"/>
    <x v="1"/>
    <s v="FH-14275"/>
    <x v="395"/>
    <x v="1"/>
    <s v="United States"/>
    <s v="Newport News"/>
    <x v="17"/>
    <n v="23602"/>
    <x v="0"/>
    <s v="FUR-TA-10004607"/>
    <x v="0"/>
    <s v="Tables"/>
    <x v="1095"/>
    <n v="591.32000000000005"/>
    <n v="4"/>
    <n v="0"/>
    <n v="112.35079999999999"/>
    <s v="Oct"/>
    <x v="18"/>
    <n v="0"/>
  </r>
  <r>
    <n v="7574"/>
    <s v="CA-2011-100916"/>
    <x v="2"/>
    <d v="2011-10-21T00:00:00"/>
    <d v="2011-10-26T00:00:00"/>
    <x v="1"/>
    <s v="FH-14275"/>
    <x v="395"/>
    <x v="1"/>
    <s v="United States"/>
    <s v="Newport News"/>
    <x v="17"/>
    <n v="23602"/>
    <x v="0"/>
    <s v="OFF-AR-10001022"/>
    <x v="1"/>
    <s v="Art"/>
    <x v="872"/>
    <n v="2.84"/>
    <n v="1"/>
    <n v="0"/>
    <n v="0.88039999999999985"/>
    <s v="Oct"/>
    <x v="18"/>
    <n v="0"/>
  </r>
  <r>
    <n v="7575"/>
    <s v="CA-2012-129532"/>
    <x v="1"/>
    <d v="2012-12-08T00:00:00"/>
    <d v="2012-12-12T00:00:00"/>
    <x v="1"/>
    <s v="YS-21880"/>
    <x v="453"/>
    <x v="1"/>
    <s v="United States"/>
    <s v="Los Angeles"/>
    <x v="1"/>
    <n v="90036"/>
    <x v="1"/>
    <s v="OFF-ST-10004186"/>
    <x v="1"/>
    <s v="Storage"/>
    <x v="16"/>
    <n v="221.96"/>
    <n v="2"/>
    <n v="0"/>
    <n v="4.4391999999999996"/>
    <s v="Dec"/>
    <x v="14"/>
    <n v="1"/>
  </r>
  <r>
    <n v="7576"/>
    <s v="CA-2012-129532"/>
    <x v="1"/>
    <d v="2012-12-08T00:00:00"/>
    <d v="2012-12-12T00:00:00"/>
    <x v="1"/>
    <s v="YS-21880"/>
    <x v="453"/>
    <x v="1"/>
    <s v="United States"/>
    <s v="Los Angeles"/>
    <x v="1"/>
    <n v="90036"/>
    <x v="1"/>
    <s v="TEC-AC-10000865"/>
    <x v="2"/>
    <s v="Accessories"/>
    <x v="996"/>
    <n v="236"/>
    <n v="4"/>
    <n v="0"/>
    <n v="40.119999999999976"/>
    <s v="Dec"/>
    <x v="14"/>
    <n v="0"/>
  </r>
  <r>
    <n v="7577"/>
    <s v="CA-2011-134726"/>
    <x v="2"/>
    <d v="2011-11-02T00:00:00"/>
    <d v="2011-11-07T00:00:00"/>
    <x v="0"/>
    <s v="SW-20755"/>
    <x v="406"/>
    <x v="1"/>
    <s v="United States"/>
    <s v="Seattle"/>
    <x v="4"/>
    <n v="98115"/>
    <x v="1"/>
    <s v="TEC-AC-10000023"/>
    <x v="2"/>
    <s v="Accessories"/>
    <x v="900"/>
    <n v="41.94"/>
    <n v="2"/>
    <n v="0"/>
    <n v="15.098399999999998"/>
    <s v="Nov"/>
    <x v="7"/>
    <n v="1"/>
  </r>
  <r>
    <n v="7578"/>
    <s v="CA-2011-134726"/>
    <x v="2"/>
    <d v="2011-11-02T00:00:00"/>
    <d v="2011-11-07T00:00:00"/>
    <x v="0"/>
    <s v="SW-20755"/>
    <x v="406"/>
    <x v="1"/>
    <s v="United States"/>
    <s v="Seattle"/>
    <x v="4"/>
    <n v="98115"/>
    <x v="1"/>
    <s v="TEC-PH-10001750"/>
    <x v="2"/>
    <s v="Phones"/>
    <x v="968"/>
    <n v="52.792000000000002"/>
    <n v="1"/>
    <n v="0.2"/>
    <n v="4.6193000000000026"/>
    <s v="Nov"/>
    <x v="7"/>
    <n v="0"/>
  </r>
  <r>
    <n v="7579"/>
    <s v="CA-2013-138597"/>
    <x v="0"/>
    <d v="2013-12-19T00:00:00"/>
    <d v="2013-12-22T00:00:00"/>
    <x v="2"/>
    <s v="PN-18775"/>
    <x v="43"/>
    <x v="2"/>
    <s v="United States"/>
    <s v="Omaha"/>
    <x v="8"/>
    <n v="68104"/>
    <x v="2"/>
    <s v="FUR-CH-10004997"/>
    <x v="0"/>
    <s v="Chairs"/>
    <x v="494"/>
    <n v="563.93999999999994"/>
    <n v="3"/>
    <n v="0"/>
    <n v="112.78800000000001"/>
    <s v="Dec"/>
    <x v="5"/>
    <n v="1"/>
  </r>
  <r>
    <n v="7580"/>
    <s v="CA-2012-123113"/>
    <x v="1"/>
    <d v="2012-11-23T00:00:00"/>
    <d v="2012-11-27T00:00:00"/>
    <x v="0"/>
    <s v="AT-10735"/>
    <x v="247"/>
    <x v="0"/>
    <s v="United States"/>
    <s v="Morristown"/>
    <x v="30"/>
    <n v="7960"/>
    <x v="3"/>
    <s v="OFF-AP-10000275"/>
    <x v="1"/>
    <s v="Appliances"/>
    <x v="1719"/>
    <n v="2625.12"/>
    <n v="8"/>
    <n v="0"/>
    <n v="735.03359999999998"/>
    <s v="Nov"/>
    <x v="6"/>
    <n v="1"/>
  </r>
  <r>
    <n v="7581"/>
    <s v="CA-2012-123113"/>
    <x v="1"/>
    <d v="2012-11-23T00:00:00"/>
    <d v="2012-11-27T00:00:00"/>
    <x v="0"/>
    <s v="AT-10735"/>
    <x v="247"/>
    <x v="0"/>
    <s v="United States"/>
    <s v="Morristown"/>
    <x v="30"/>
    <n v="7960"/>
    <x v="3"/>
    <s v="OFF-AR-10004999"/>
    <x v="1"/>
    <s v="Art"/>
    <x v="864"/>
    <n v="17.940000000000001"/>
    <n v="3"/>
    <n v="0"/>
    <n v="4.4850000000000003"/>
    <s v="Nov"/>
    <x v="6"/>
    <n v="0"/>
  </r>
  <r>
    <n v="7582"/>
    <s v="CA-2012-169656"/>
    <x v="1"/>
    <d v="2012-08-13T00:00:00"/>
    <d v="2012-08-16T00:00:00"/>
    <x v="2"/>
    <s v="EJ-13720"/>
    <x v="719"/>
    <x v="0"/>
    <s v="United States"/>
    <s v="Philadelphia"/>
    <x v="9"/>
    <n v="19143"/>
    <x v="3"/>
    <s v="OFF-ST-10003816"/>
    <x v="1"/>
    <s v="Storage"/>
    <x v="710"/>
    <n v="422.85599999999999"/>
    <n v="3"/>
    <n v="0.2"/>
    <n v="15.857099999999974"/>
    <s v="Aug"/>
    <x v="37"/>
    <n v="1"/>
  </r>
  <r>
    <n v="7583"/>
    <s v="CA-2012-142734"/>
    <x v="1"/>
    <d v="2012-04-16T00:00:00"/>
    <d v="2012-04-21T00:00:00"/>
    <x v="1"/>
    <s v="DM-13345"/>
    <x v="664"/>
    <x v="1"/>
    <s v="United States"/>
    <s v="New York City"/>
    <x v="15"/>
    <n v="10024"/>
    <x v="3"/>
    <s v="FUR-CH-10003968"/>
    <x v="0"/>
    <s v="Chairs"/>
    <x v="56"/>
    <n v="127.76400000000001"/>
    <n v="2"/>
    <n v="0.1"/>
    <n v="2.8392000000000017"/>
    <s v="Apr"/>
    <x v="19"/>
    <n v="1"/>
  </r>
  <r>
    <n v="7584"/>
    <s v="CA-2011-163223"/>
    <x v="2"/>
    <d v="2011-03-21T00:00:00"/>
    <d v="2011-03-25T00:00:00"/>
    <x v="1"/>
    <s v="KH-16690"/>
    <x v="120"/>
    <x v="1"/>
    <s v="United States"/>
    <s v="Springfield"/>
    <x v="17"/>
    <n v="22153"/>
    <x v="0"/>
    <s v="TEC-PH-10000730"/>
    <x v="2"/>
    <s v="Phones"/>
    <x v="1559"/>
    <n v="3499.9300000000003"/>
    <n v="7"/>
    <n v="0"/>
    <n v="909.98180000000025"/>
    <s v="Mar"/>
    <x v="34"/>
    <n v="1"/>
  </r>
  <r>
    <n v="7585"/>
    <s v="CA-2011-163223"/>
    <x v="2"/>
    <d v="2011-03-21T00:00:00"/>
    <d v="2011-03-25T00:00:00"/>
    <x v="1"/>
    <s v="KH-16690"/>
    <x v="120"/>
    <x v="1"/>
    <s v="United States"/>
    <s v="Springfield"/>
    <x v="17"/>
    <n v="22153"/>
    <x v="0"/>
    <s v="OFF-LA-10004409"/>
    <x v="1"/>
    <s v="Labels"/>
    <x v="1550"/>
    <n v="14.399999999999999"/>
    <n v="5"/>
    <n v="0"/>
    <n v="6.6239999999999988"/>
    <s v="Mar"/>
    <x v="34"/>
    <n v="0"/>
  </r>
  <r>
    <n v="7586"/>
    <s v="CA-2011-163223"/>
    <x v="2"/>
    <d v="2011-03-21T00:00:00"/>
    <d v="2011-03-25T00:00:00"/>
    <x v="1"/>
    <s v="KH-16690"/>
    <x v="120"/>
    <x v="1"/>
    <s v="United States"/>
    <s v="Springfield"/>
    <x v="17"/>
    <n v="22153"/>
    <x v="0"/>
    <s v="OFF-PA-10000675"/>
    <x v="1"/>
    <s v="Paper"/>
    <x v="1106"/>
    <n v="122.97"/>
    <n v="3"/>
    <n v="0"/>
    <n v="60.255300000000005"/>
    <s v="Mar"/>
    <x v="34"/>
    <n v="0"/>
  </r>
  <r>
    <n v="7587"/>
    <s v="CA-2011-163223"/>
    <x v="2"/>
    <d v="2011-03-21T00:00:00"/>
    <d v="2011-03-25T00:00:00"/>
    <x v="1"/>
    <s v="KH-16690"/>
    <x v="120"/>
    <x v="1"/>
    <s v="United States"/>
    <s v="Springfield"/>
    <x v="17"/>
    <n v="22153"/>
    <x v="0"/>
    <s v="OFF-AR-10001573"/>
    <x v="1"/>
    <s v="Art"/>
    <x v="368"/>
    <n v="9.32"/>
    <n v="4"/>
    <n v="0"/>
    <n v="2.702799999999999"/>
    <s v="Mar"/>
    <x v="34"/>
    <n v="0"/>
  </r>
  <r>
    <n v="7588"/>
    <s v="CA-2011-163223"/>
    <x v="2"/>
    <d v="2011-03-21T00:00:00"/>
    <d v="2011-03-25T00:00:00"/>
    <x v="1"/>
    <s v="KH-16690"/>
    <x v="120"/>
    <x v="1"/>
    <s v="United States"/>
    <s v="Springfield"/>
    <x v="17"/>
    <n v="22153"/>
    <x v="0"/>
    <s v="OFF-BI-10001597"/>
    <x v="1"/>
    <s v="Binders"/>
    <x v="790"/>
    <n v="122.94"/>
    <n v="3"/>
    <n v="0"/>
    <n v="59.011199999999988"/>
    <s v="Mar"/>
    <x v="34"/>
    <n v="0"/>
  </r>
  <r>
    <n v="7589"/>
    <s v="CA-2014-122945"/>
    <x v="3"/>
    <d v="2014-11-17T00:00:00"/>
    <d v="2014-11-23T00:00:00"/>
    <x v="1"/>
    <s v="MB-18085"/>
    <x v="469"/>
    <x v="0"/>
    <s v="United States"/>
    <s v="Roseville"/>
    <x v="1"/>
    <n v="95661"/>
    <x v="1"/>
    <s v="FUR-FU-10001196"/>
    <x v="0"/>
    <s v="Furnishings"/>
    <x v="1116"/>
    <n v="17.309999999999999"/>
    <n v="3"/>
    <n v="0"/>
    <n v="5.1929999999999996"/>
    <s v="Nov"/>
    <x v="23"/>
    <n v="1"/>
  </r>
  <r>
    <n v="7590"/>
    <s v="CA-2012-139738"/>
    <x v="1"/>
    <d v="2012-09-25T00:00:00"/>
    <d v="2012-09-29T00:00:00"/>
    <x v="1"/>
    <s v="DK-12895"/>
    <x v="729"/>
    <x v="0"/>
    <s v="United States"/>
    <s v="Rockford"/>
    <x v="10"/>
    <n v="61107"/>
    <x v="2"/>
    <s v="OFF-AR-10004602"/>
    <x v="1"/>
    <s v="Art"/>
    <x v="1217"/>
    <n v="128.744"/>
    <n v="7"/>
    <n v="0.2"/>
    <n v="12.874400000000001"/>
    <s v="Sep"/>
    <x v="11"/>
    <n v="1"/>
  </r>
  <r>
    <n v="7591"/>
    <s v="CA-2013-158778"/>
    <x v="0"/>
    <d v="2013-09-06T00:00:00"/>
    <d v="2013-09-10T00:00:00"/>
    <x v="1"/>
    <s v="DB-13210"/>
    <x v="203"/>
    <x v="0"/>
    <s v="United States"/>
    <s v="Philadelphia"/>
    <x v="9"/>
    <n v="19134"/>
    <x v="3"/>
    <s v="FUR-FU-10000260"/>
    <x v="0"/>
    <s v="Furnishings"/>
    <x v="74"/>
    <n v="58.248000000000005"/>
    <n v="9"/>
    <n v="0.2"/>
    <n v="11.649599999999996"/>
    <s v="Sep"/>
    <x v="21"/>
    <n v="1"/>
  </r>
  <r>
    <n v="7592"/>
    <s v="CA-2013-158778"/>
    <x v="0"/>
    <d v="2013-09-06T00:00:00"/>
    <d v="2013-09-10T00:00:00"/>
    <x v="1"/>
    <s v="DB-13210"/>
    <x v="203"/>
    <x v="0"/>
    <s v="United States"/>
    <s v="Philadelphia"/>
    <x v="9"/>
    <n v="19134"/>
    <x v="3"/>
    <s v="FUR-CH-10001146"/>
    <x v="0"/>
    <s v="Chairs"/>
    <x v="124"/>
    <n v="71.245999999999995"/>
    <n v="2"/>
    <n v="0.3"/>
    <n v="-19.338199999999993"/>
    <s v="Sep"/>
    <x v="21"/>
    <n v="0"/>
  </r>
  <r>
    <n v="7593"/>
    <s v="CA-2013-158778"/>
    <x v="0"/>
    <d v="2013-09-06T00:00:00"/>
    <d v="2013-09-10T00:00:00"/>
    <x v="1"/>
    <s v="DB-13210"/>
    <x v="203"/>
    <x v="0"/>
    <s v="United States"/>
    <s v="Philadelphia"/>
    <x v="9"/>
    <n v="19134"/>
    <x v="3"/>
    <s v="OFF-AR-10000896"/>
    <x v="1"/>
    <s v="Art"/>
    <x v="949"/>
    <n v="7.8719999999999999"/>
    <n v="3"/>
    <n v="0.2"/>
    <n v="0.59039999999999937"/>
    <s v="Sep"/>
    <x v="21"/>
    <n v="0"/>
  </r>
  <r>
    <n v="7594"/>
    <s v="CA-2013-158778"/>
    <x v="0"/>
    <d v="2013-09-06T00:00:00"/>
    <d v="2013-09-10T00:00:00"/>
    <x v="1"/>
    <s v="DB-13210"/>
    <x v="203"/>
    <x v="0"/>
    <s v="United States"/>
    <s v="Philadelphia"/>
    <x v="9"/>
    <n v="19134"/>
    <x v="3"/>
    <s v="FUR-CH-10000309"/>
    <x v="0"/>
    <s v="Chairs"/>
    <x v="765"/>
    <n v="887.27099999999984"/>
    <n v="3"/>
    <n v="0.3"/>
    <n v="-63.376499999999965"/>
    <s v="Sep"/>
    <x v="21"/>
    <n v="0"/>
  </r>
  <r>
    <n v="7595"/>
    <s v="CA-2014-119655"/>
    <x v="3"/>
    <d v="2014-04-21T00:00:00"/>
    <d v="2014-04-25T00:00:00"/>
    <x v="1"/>
    <s v="CV-12295"/>
    <x v="610"/>
    <x v="0"/>
    <s v="United States"/>
    <s v="Detroit"/>
    <x v="12"/>
    <n v="48234"/>
    <x v="2"/>
    <s v="OFF-BI-10001989"/>
    <x v="1"/>
    <s v="Binders"/>
    <x v="537"/>
    <n v="146.86000000000001"/>
    <n v="7"/>
    <n v="0"/>
    <n v="70.492799999999988"/>
    <s v="Apr"/>
    <x v="4"/>
    <n v="1"/>
  </r>
  <r>
    <n v="7596"/>
    <s v="CA-2014-119655"/>
    <x v="3"/>
    <d v="2014-04-21T00:00:00"/>
    <d v="2014-04-25T00:00:00"/>
    <x v="1"/>
    <s v="CV-12295"/>
    <x v="610"/>
    <x v="0"/>
    <s v="United States"/>
    <s v="Detroit"/>
    <x v="12"/>
    <n v="48234"/>
    <x v="2"/>
    <s v="OFF-BI-10001036"/>
    <x v="1"/>
    <s v="Binders"/>
    <x v="618"/>
    <n v="36.56"/>
    <n v="4"/>
    <n v="0"/>
    <n v="18.28"/>
    <s v="Apr"/>
    <x v="4"/>
    <n v="0"/>
  </r>
  <r>
    <n v="7597"/>
    <s v="CA-2012-164567"/>
    <x v="1"/>
    <d v="2012-06-15T00:00:00"/>
    <d v="2012-06-19T00:00:00"/>
    <x v="1"/>
    <s v="GK-14620"/>
    <x v="136"/>
    <x v="1"/>
    <s v="United States"/>
    <s v="Los Angeles"/>
    <x v="1"/>
    <n v="90004"/>
    <x v="1"/>
    <s v="TEC-PH-10002103"/>
    <x v="2"/>
    <s v="Phones"/>
    <x v="534"/>
    <n v="225.57599999999996"/>
    <n v="3"/>
    <n v="0.2"/>
    <n v="22.557600000000008"/>
    <s v="Jun"/>
    <x v="40"/>
    <n v="1"/>
  </r>
  <r>
    <n v="7598"/>
    <s v="CA-2011-131947"/>
    <x v="2"/>
    <d v="2011-09-17T00:00:00"/>
    <d v="2011-09-22T00:00:00"/>
    <x v="1"/>
    <s v="JA-15970"/>
    <x v="350"/>
    <x v="0"/>
    <s v="United States"/>
    <s v="Springfield"/>
    <x v="21"/>
    <n v="97477"/>
    <x v="1"/>
    <s v="OFF-AR-10001473"/>
    <x v="1"/>
    <s v="Art"/>
    <x v="1332"/>
    <n v="5.2480000000000002"/>
    <n v="2"/>
    <n v="0.2"/>
    <n v="0.45920000000000027"/>
    <s v="Sep"/>
    <x v="30"/>
    <n v="1"/>
  </r>
  <r>
    <n v="7599"/>
    <s v="CA-2011-131947"/>
    <x v="2"/>
    <d v="2011-09-17T00:00:00"/>
    <d v="2011-09-22T00:00:00"/>
    <x v="1"/>
    <s v="JA-15970"/>
    <x v="350"/>
    <x v="0"/>
    <s v="United States"/>
    <s v="Springfield"/>
    <x v="21"/>
    <n v="97477"/>
    <x v="1"/>
    <s v="OFF-AR-10000411"/>
    <x v="1"/>
    <s v="Art"/>
    <x v="931"/>
    <n v="38.256"/>
    <n v="3"/>
    <n v="0.2"/>
    <n v="4.7819999999999947"/>
    <s v="Sep"/>
    <x v="30"/>
    <n v="0"/>
  </r>
  <r>
    <n v="7600"/>
    <s v="CA-2011-131947"/>
    <x v="2"/>
    <d v="2011-09-17T00:00:00"/>
    <d v="2011-09-22T00:00:00"/>
    <x v="1"/>
    <s v="JA-15970"/>
    <x v="350"/>
    <x v="0"/>
    <s v="United States"/>
    <s v="Springfield"/>
    <x v="21"/>
    <n v="97477"/>
    <x v="1"/>
    <s v="OFF-PA-10000246"/>
    <x v="1"/>
    <s v="Paper"/>
    <x v="1586"/>
    <n v="40.24"/>
    <n v="5"/>
    <n v="0.2"/>
    <n v="13.078000000000001"/>
    <s v="Sep"/>
    <x v="30"/>
    <n v="0"/>
  </r>
  <r>
    <n v="7601"/>
    <s v="CA-2011-131947"/>
    <x v="2"/>
    <d v="2011-09-17T00:00:00"/>
    <d v="2011-09-22T00:00:00"/>
    <x v="1"/>
    <s v="JA-15970"/>
    <x v="350"/>
    <x v="0"/>
    <s v="United States"/>
    <s v="Springfield"/>
    <x v="21"/>
    <n v="97477"/>
    <x v="1"/>
    <s v="TEC-MA-10004086"/>
    <x v="2"/>
    <s v="Machines"/>
    <x v="1800"/>
    <n v="29.925000000000001"/>
    <n v="5"/>
    <n v="0.7"/>
    <n v="-21.944999999999993"/>
    <s v="Sep"/>
    <x v="30"/>
    <n v="0"/>
  </r>
  <r>
    <n v="7602"/>
    <s v="CA-2011-131947"/>
    <x v="2"/>
    <d v="2011-09-17T00:00:00"/>
    <d v="2011-09-22T00:00:00"/>
    <x v="1"/>
    <s v="JA-15970"/>
    <x v="350"/>
    <x v="0"/>
    <s v="United States"/>
    <s v="Springfield"/>
    <x v="21"/>
    <n v="97477"/>
    <x v="1"/>
    <s v="OFF-PA-10003039"/>
    <x v="1"/>
    <s v="Paper"/>
    <x v="330"/>
    <n v="148.70400000000001"/>
    <n v="6"/>
    <n v="0.2"/>
    <n v="46.469999999999985"/>
    <s v="Sep"/>
    <x v="30"/>
    <n v="0"/>
  </r>
  <r>
    <n v="7603"/>
    <s v="CA-2011-131947"/>
    <x v="2"/>
    <d v="2011-09-17T00:00:00"/>
    <d v="2011-09-22T00:00:00"/>
    <x v="1"/>
    <s v="JA-15970"/>
    <x v="350"/>
    <x v="0"/>
    <s v="United States"/>
    <s v="Springfield"/>
    <x v="21"/>
    <n v="97477"/>
    <x v="1"/>
    <s v="TEC-AC-10004633"/>
    <x v="2"/>
    <s v="Accessories"/>
    <x v="60"/>
    <n v="55.92"/>
    <n v="10"/>
    <n v="0.2"/>
    <n v="16.776000000000007"/>
    <s v="Sep"/>
    <x v="30"/>
    <n v="0"/>
  </r>
  <r>
    <n v="7604"/>
    <s v="CA-2013-152520"/>
    <x v="0"/>
    <d v="2013-07-09T00:00:00"/>
    <d v="2013-07-13T00:00:00"/>
    <x v="1"/>
    <s v="TH-21115"/>
    <x v="764"/>
    <x v="1"/>
    <s v="United States"/>
    <s v="Providence"/>
    <x v="34"/>
    <n v="2908"/>
    <x v="3"/>
    <s v="OFF-PA-10000289"/>
    <x v="1"/>
    <s v="Paper"/>
    <x v="722"/>
    <n v="12.96"/>
    <n v="2"/>
    <n v="0"/>
    <n v="6.2208000000000006"/>
    <s v="Jul"/>
    <x v="16"/>
    <n v="1"/>
  </r>
  <r>
    <n v="7605"/>
    <s v="CA-2013-101791"/>
    <x v="0"/>
    <d v="2013-05-28T00:00:00"/>
    <d v="2013-06-01T00:00:00"/>
    <x v="1"/>
    <s v="BS-11665"/>
    <x v="574"/>
    <x v="0"/>
    <s v="United States"/>
    <s v="Chicago"/>
    <x v="10"/>
    <n v="60623"/>
    <x v="2"/>
    <s v="FUR-FU-10003247"/>
    <x v="0"/>
    <s v="Furnishings"/>
    <x v="1456"/>
    <n v="25.176000000000002"/>
    <n v="3"/>
    <n v="0.6"/>
    <n v="-33.358199999999997"/>
    <s v="May"/>
    <x v="35"/>
    <n v="1"/>
  </r>
  <r>
    <n v="7606"/>
    <s v="CA-2013-101791"/>
    <x v="0"/>
    <d v="2013-05-28T00:00:00"/>
    <d v="2013-06-01T00:00:00"/>
    <x v="1"/>
    <s v="BS-11665"/>
    <x v="574"/>
    <x v="0"/>
    <s v="United States"/>
    <s v="Chicago"/>
    <x v="10"/>
    <n v="60623"/>
    <x v="2"/>
    <s v="FUR-FU-10002191"/>
    <x v="0"/>
    <s v="Furnishings"/>
    <x v="762"/>
    <n v="5.5840000000000005"/>
    <n v="2"/>
    <n v="0.6"/>
    <n v="-1.6751999999999994"/>
    <s v="May"/>
    <x v="35"/>
    <n v="0"/>
  </r>
  <r>
    <n v="7607"/>
    <s v="CA-2013-101791"/>
    <x v="0"/>
    <d v="2013-05-28T00:00:00"/>
    <d v="2013-06-01T00:00:00"/>
    <x v="1"/>
    <s v="BS-11665"/>
    <x v="574"/>
    <x v="0"/>
    <s v="United States"/>
    <s v="Chicago"/>
    <x v="10"/>
    <n v="60623"/>
    <x v="2"/>
    <s v="OFF-ST-10001496"/>
    <x v="1"/>
    <s v="Storage"/>
    <x v="726"/>
    <n v="1297.3680000000002"/>
    <n v="9"/>
    <n v="0.2"/>
    <n v="97.302599999999984"/>
    <s v="May"/>
    <x v="35"/>
    <n v="0"/>
  </r>
  <r>
    <n v="7608"/>
    <s v="CA-2014-121195"/>
    <x v="3"/>
    <d v="2014-12-25T00:00:00"/>
    <d v="2014-12-28T00:00:00"/>
    <x v="2"/>
    <s v="NS-18505"/>
    <x v="515"/>
    <x v="0"/>
    <s v="United States"/>
    <s v="Dallas"/>
    <x v="5"/>
    <n v="75220"/>
    <x v="2"/>
    <s v="OFF-ST-10000585"/>
    <x v="1"/>
    <s v="Storage"/>
    <x v="541"/>
    <n v="264.32"/>
    <n v="2"/>
    <n v="0.2"/>
    <n v="19.823999999999998"/>
    <s v="Dec"/>
    <x v="22"/>
    <n v="1"/>
  </r>
  <r>
    <n v="7609"/>
    <s v="CA-2014-163209"/>
    <x v="3"/>
    <d v="2014-05-04T00:00:00"/>
    <d v="2014-05-08T00:00:00"/>
    <x v="1"/>
    <s v="MK-18160"/>
    <x v="177"/>
    <x v="0"/>
    <s v="United States"/>
    <s v="San Francisco"/>
    <x v="1"/>
    <n v="94122"/>
    <x v="1"/>
    <s v="OFF-PA-10001166"/>
    <x v="1"/>
    <s v="Paper"/>
    <x v="769"/>
    <n v="25.92"/>
    <n v="4"/>
    <n v="0"/>
    <n v="12.441600000000001"/>
    <s v="May"/>
    <x v="24"/>
    <n v="1"/>
  </r>
  <r>
    <n v="7610"/>
    <s v="CA-2014-163209"/>
    <x v="3"/>
    <d v="2014-05-04T00:00:00"/>
    <d v="2014-05-08T00:00:00"/>
    <x v="1"/>
    <s v="MK-18160"/>
    <x v="177"/>
    <x v="0"/>
    <s v="United States"/>
    <s v="San Francisco"/>
    <x v="1"/>
    <n v="94122"/>
    <x v="1"/>
    <s v="OFF-AR-10003651"/>
    <x v="1"/>
    <s v="Art"/>
    <x v="276"/>
    <n v="22.959999999999997"/>
    <n v="7"/>
    <n v="0"/>
    <n v="6.6583999999999968"/>
    <s v="May"/>
    <x v="24"/>
    <n v="0"/>
  </r>
  <r>
    <n v="7611"/>
    <s v="CA-2011-133354"/>
    <x v="2"/>
    <d v="2011-02-23T00:00:00"/>
    <d v="2011-02-25T00:00:00"/>
    <x v="2"/>
    <s v="SA-20830"/>
    <x v="193"/>
    <x v="0"/>
    <s v="United States"/>
    <s v="Moreno Valley"/>
    <x v="1"/>
    <n v="92553"/>
    <x v="1"/>
    <s v="OFF-PA-10001800"/>
    <x v="1"/>
    <s v="Paper"/>
    <x v="580"/>
    <n v="19.440000000000001"/>
    <n v="3"/>
    <n v="0"/>
    <n v="9.3312000000000008"/>
    <s v="Feb"/>
    <x v="45"/>
    <n v="1"/>
  </r>
  <r>
    <n v="7612"/>
    <s v="US-2012-130491"/>
    <x v="1"/>
    <d v="2012-02-08T00:00:00"/>
    <d v="2012-02-11T00:00:00"/>
    <x v="2"/>
    <s v="BH-11710"/>
    <x v="3"/>
    <x v="0"/>
    <s v="United States"/>
    <s v="Garden City"/>
    <x v="41"/>
    <n v="67846"/>
    <x v="2"/>
    <s v="OFF-PA-10000791"/>
    <x v="1"/>
    <s v="Paper"/>
    <x v="1424"/>
    <n v="9.5399999999999991"/>
    <n v="2"/>
    <n v="0"/>
    <n v="4.2929999999999993"/>
    <s v="Feb"/>
    <x v="36"/>
    <n v="1"/>
  </r>
  <r>
    <n v="7613"/>
    <s v="US-2012-130491"/>
    <x v="1"/>
    <d v="2012-02-08T00:00:00"/>
    <d v="2012-02-11T00:00:00"/>
    <x v="2"/>
    <s v="BH-11710"/>
    <x v="3"/>
    <x v="0"/>
    <s v="United States"/>
    <s v="Garden City"/>
    <x v="41"/>
    <n v="67846"/>
    <x v="2"/>
    <s v="OFF-FA-10000134"/>
    <x v="1"/>
    <s v="Fasteners"/>
    <x v="194"/>
    <n v="5.81"/>
    <n v="1"/>
    <n v="0"/>
    <n v="1.8010999999999999"/>
    <s v="Feb"/>
    <x v="36"/>
    <n v="0"/>
  </r>
  <r>
    <n v="7614"/>
    <s v="US-2012-130491"/>
    <x v="1"/>
    <d v="2012-02-08T00:00:00"/>
    <d v="2012-02-11T00:00:00"/>
    <x v="2"/>
    <s v="BH-11710"/>
    <x v="3"/>
    <x v="0"/>
    <s v="United States"/>
    <s v="Garden City"/>
    <x v="41"/>
    <n v="67846"/>
    <x v="2"/>
    <s v="OFF-AR-10001149"/>
    <x v="1"/>
    <s v="Art"/>
    <x v="130"/>
    <n v="5.76"/>
    <n v="2"/>
    <n v="0"/>
    <n v="1.7279999999999998"/>
    <s v="Feb"/>
    <x v="36"/>
    <n v="0"/>
  </r>
  <r>
    <n v="7615"/>
    <s v="CA-2012-113740"/>
    <x v="1"/>
    <d v="2012-08-24T00:00:00"/>
    <d v="2012-08-28T00:00:00"/>
    <x v="0"/>
    <s v="SC-20380"/>
    <x v="618"/>
    <x v="0"/>
    <s v="United States"/>
    <s v="New York City"/>
    <x v="15"/>
    <n v="10035"/>
    <x v="3"/>
    <s v="FUR-FU-10000010"/>
    <x v="0"/>
    <s v="Furnishings"/>
    <x v="522"/>
    <n v="14.91"/>
    <n v="3"/>
    <n v="0"/>
    <n v="4.6220999999999997"/>
    <s v="Aug"/>
    <x v="37"/>
    <n v="1"/>
  </r>
  <r>
    <n v="7616"/>
    <s v="CA-2011-148425"/>
    <x v="2"/>
    <d v="2011-11-30T00:00:00"/>
    <d v="2011-12-04T00:00:00"/>
    <x v="1"/>
    <s v="RF-19345"/>
    <x v="575"/>
    <x v="1"/>
    <s v="United States"/>
    <s v="Orlando"/>
    <x v="2"/>
    <n v="32839"/>
    <x v="0"/>
    <s v="OFF-BI-10000201"/>
    <x v="1"/>
    <s v="Binders"/>
    <x v="1678"/>
    <n v="6.6420000000000012"/>
    <n v="9"/>
    <n v="0.7"/>
    <n v="-4.427999999999999"/>
    <s v="Nov"/>
    <x v="7"/>
    <n v="1"/>
  </r>
  <r>
    <n v="7617"/>
    <s v="CA-2013-144309"/>
    <x v="0"/>
    <d v="2013-12-11T00:00:00"/>
    <d v="2013-12-17T00:00:00"/>
    <x v="1"/>
    <s v="CM-12235"/>
    <x v="632"/>
    <x v="0"/>
    <s v="United States"/>
    <s v="Watertown"/>
    <x v="15"/>
    <n v="13601"/>
    <x v="3"/>
    <s v="OFF-PA-10001776"/>
    <x v="1"/>
    <s v="Paper"/>
    <x v="1263"/>
    <n v="18.54"/>
    <n v="2"/>
    <n v="0"/>
    <n v="8.7137999999999991"/>
    <s v="Dec"/>
    <x v="5"/>
    <n v="1"/>
  </r>
  <r>
    <n v="7618"/>
    <s v="CA-2013-144309"/>
    <x v="0"/>
    <d v="2013-12-11T00:00:00"/>
    <d v="2013-12-17T00:00:00"/>
    <x v="1"/>
    <s v="CM-12235"/>
    <x v="632"/>
    <x v="0"/>
    <s v="United States"/>
    <s v="Watertown"/>
    <x v="15"/>
    <n v="13601"/>
    <x v="3"/>
    <s v="OFF-BI-10003656"/>
    <x v="1"/>
    <s v="Binders"/>
    <x v="13"/>
    <n v="679.96"/>
    <n v="5"/>
    <n v="0.2"/>
    <n v="220.98699999999997"/>
    <s v="Dec"/>
    <x v="5"/>
    <n v="0"/>
  </r>
  <r>
    <n v="7619"/>
    <s v="CA-2014-151225"/>
    <x v="3"/>
    <d v="2014-10-28T00:00:00"/>
    <d v="2014-10-30T00:00:00"/>
    <x v="2"/>
    <s v="JM-15655"/>
    <x v="487"/>
    <x v="1"/>
    <s v="United States"/>
    <s v="Los Angeles"/>
    <x v="1"/>
    <n v="90032"/>
    <x v="1"/>
    <s v="FUR-TA-10001539"/>
    <x v="0"/>
    <s v="Tables"/>
    <x v="10"/>
    <n v="189.57600000000002"/>
    <n v="1"/>
    <n v="0.2"/>
    <n v="9.4787999999999784"/>
    <s v="Oct"/>
    <x v="13"/>
    <n v="1"/>
  </r>
  <r>
    <n v="7620"/>
    <s v="CA-2014-151225"/>
    <x v="3"/>
    <d v="2014-10-28T00:00:00"/>
    <d v="2014-10-30T00:00:00"/>
    <x v="2"/>
    <s v="JM-15655"/>
    <x v="487"/>
    <x v="1"/>
    <s v="United States"/>
    <s v="Los Angeles"/>
    <x v="1"/>
    <n v="90032"/>
    <x v="1"/>
    <s v="TEC-PH-10004100"/>
    <x v="2"/>
    <s v="Phones"/>
    <x v="1743"/>
    <n v="71.959999999999994"/>
    <n v="5"/>
    <n v="0.2"/>
    <n v="7.1960000000000015"/>
    <s v="Oct"/>
    <x v="13"/>
    <n v="0"/>
  </r>
  <r>
    <n v="7621"/>
    <s v="US-2011-144078"/>
    <x v="2"/>
    <d v="2011-11-25T00:00:00"/>
    <d v="2011-11-29T00:00:00"/>
    <x v="1"/>
    <s v="RB-19435"/>
    <x v="579"/>
    <x v="0"/>
    <s v="United States"/>
    <s v="Los Angeles"/>
    <x v="1"/>
    <n v="90004"/>
    <x v="1"/>
    <s v="TEC-PH-10001580"/>
    <x v="2"/>
    <s v="Phones"/>
    <x v="231"/>
    <n v="539.91999999999996"/>
    <n v="5"/>
    <n v="0.2"/>
    <n v="47.242999999999967"/>
    <s v="Nov"/>
    <x v="7"/>
    <n v="1"/>
  </r>
  <r>
    <n v="7622"/>
    <s v="US-2011-144078"/>
    <x v="2"/>
    <d v="2011-11-25T00:00:00"/>
    <d v="2011-11-29T00:00:00"/>
    <x v="1"/>
    <s v="RB-19435"/>
    <x v="579"/>
    <x v="0"/>
    <s v="United States"/>
    <s v="Los Angeles"/>
    <x v="1"/>
    <n v="90004"/>
    <x v="1"/>
    <s v="FUR-CH-10002335"/>
    <x v="0"/>
    <s v="Chairs"/>
    <x v="623"/>
    <n v="725.34400000000005"/>
    <n v="4"/>
    <n v="0.2"/>
    <n v="54.400800000000004"/>
    <s v="Nov"/>
    <x v="7"/>
    <n v="0"/>
  </r>
  <r>
    <n v="7623"/>
    <s v="US-2011-144078"/>
    <x v="2"/>
    <d v="2011-11-25T00:00:00"/>
    <d v="2011-11-29T00:00:00"/>
    <x v="1"/>
    <s v="RB-19435"/>
    <x v="579"/>
    <x v="0"/>
    <s v="United States"/>
    <s v="Los Angeles"/>
    <x v="1"/>
    <n v="90004"/>
    <x v="1"/>
    <s v="OFF-AR-10004707"/>
    <x v="1"/>
    <s v="Art"/>
    <x v="33"/>
    <n v="7.4399999999999995"/>
    <n v="3"/>
    <n v="0"/>
    <n v="2.6039999999999996"/>
    <s v="Nov"/>
    <x v="7"/>
    <n v="0"/>
  </r>
  <r>
    <n v="7624"/>
    <s v="CA-2011-124464"/>
    <x v="2"/>
    <d v="2011-07-14T00:00:00"/>
    <d v="2011-07-20T00:00:00"/>
    <x v="1"/>
    <s v="SS-20515"/>
    <x v="776"/>
    <x v="2"/>
    <s v="United States"/>
    <s v="Newark"/>
    <x v="13"/>
    <n v="19711"/>
    <x v="3"/>
    <s v="OFF-AP-10000576"/>
    <x v="1"/>
    <s v="Appliances"/>
    <x v="637"/>
    <n v="39.479999999999997"/>
    <n v="1"/>
    <n v="0"/>
    <n v="11.054400000000001"/>
    <s v="Jul"/>
    <x v="39"/>
    <n v="1"/>
  </r>
  <r>
    <n v="7625"/>
    <s v="CA-2012-136805"/>
    <x v="1"/>
    <d v="2012-05-23T00:00:00"/>
    <d v="2012-05-27T00:00:00"/>
    <x v="0"/>
    <s v="NM-18445"/>
    <x v="134"/>
    <x v="2"/>
    <s v="United States"/>
    <s v="Detroit"/>
    <x v="12"/>
    <n v="48234"/>
    <x v="2"/>
    <s v="OFF-AP-10001394"/>
    <x v="1"/>
    <s v="Appliances"/>
    <x v="1120"/>
    <n v="850.5"/>
    <n v="5"/>
    <n v="0.1"/>
    <n v="245.69999999999993"/>
    <s v="May"/>
    <x v="33"/>
    <n v="1"/>
  </r>
  <r>
    <n v="7626"/>
    <s v="CA-2012-136805"/>
    <x v="1"/>
    <d v="2012-05-23T00:00:00"/>
    <d v="2012-05-27T00:00:00"/>
    <x v="0"/>
    <s v="NM-18445"/>
    <x v="134"/>
    <x v="2"/>
    <s v="United States"/>
    <s v="Detroit"/>
    <x v="12"/>
    <n v="48234"/>
    <x v="2"/>
    <s v="FUR-FU-10003724"/>
    <x v="0"/>
    <s v="Furnishings"/>
    <x v="887"/>
    <n v="75.33"/>
    <n v="9"/>
    <n v="0"/>
    <n v="19.585799999999999"/>
    <s v="May"/>
    <x v="33"/>
    <n v="0"/>
  </r>
  <r>
    <n v="7627"/>
    <s v="US-2012-159499"/>
    <x v="1"/>
    <d v="2012-11-21T00:00:00"/>
    <d v="2012-11-23T00:00:00"/>
    <x v="0"/>
    <s v="EM-14095"/>
    <x v="313"/>
    <x v="1"/>
    <s v="United States"/>
    <s v="Phoenix"/>
    <x v="16"/>
    <n v="85023"/>
    <x v="1"/>
    <s v="OFF-AP-10002867"/>
    <x v="1"/>
    <s v="Appliances"/>
    <x v="1505"/>
    <n v="325.63200000000006"/>
    <n v="6"/>
    <n v="0.2"/>
    <n v="28.492799999999988"/>
    <s v="Nov"/>
    <x v="6"/>
    <n v="1"/>
  </r>
  <r>
    <n v="7628"/>
    <s v="US-2012-159499"/>
    <x v="1"/>
    <d v="2012-11-21T00:00:00"/>
    <d v="2012-11-23T00:00:00"/>
    <x v="0"/>
    <s v="EM-14095"/>
    <x v="313"/>
    <x v="1"/>
    <s v="United States"/>
    <s v="Phoenix"/>
    <x v="16"/>
    <n v="85023"/>
    <x v="1"/>
    <s v="TEC-AC-10002718"/>
    <x v="2"/>
    <s v="Accessories"/>
    <x v="1183"/>
    <n v="23.344000000000001"/>
    <n v="2"/>
    <n v="0.2"/>
    <n v="-1.4590000000000014"/>
    <s v="Nov"/>
    <x v="6"/>
    <n v="0"/>
  </r>
  <r>
    <n v="7629"/>
    <s v="US-2012-159499"/>
    <x v="1"/>
    <d v="2012-11-21T00:00:00"/>
    <d v="2012-11-23T00:00:00"/>
    <x v="0"/>
    <s v="EM-14095"/>
    <x v="313"/>
    <x v="1"/>
    <s v="United States"/>
    <s v="Phoenix"/>
    <x v="16"/>
    <n v="85023"/>
    <x v="1"/>
    <s v="OFF-LA-10003121"/>
    <x v="1"/>
    <s v="Labels"/>
    <x v="991"/>
    <n v="16.520000000000003"/>
    <n v="5"/>
    <n v="0.2"/>
    <n v="5.368999999999998"/>
    <s v="Nov"/>
    <x v="6"/>
    <n v="0"/>
  </r>
  <r>
    <n v="7630"/>
    <s v="CA-2011-162089"/>
    <x v="2"/>
    <d v="2011-03-30T00:00:00"/>
    <d v="2011-04-01T00:00:00"/>
    <x v="2"/>
    <s v="MP-17470"/>
    <x v="88"/>
    <x v="2"/>
    <s v="United States"/>
    <s v="Brownsville"/>
    <x v="5"/>
    <n v="78521"/>
    <x v="2"/>
    <s v="OFF-EN-10002230"/>
    <x v="1"/>
    <s v="Envelopes"/>
    <x v="550"/>
    <n v="335.72"/>
    <n v="5"/>
    <n v="0.2"/>
    <n v="113.30549999999999"/>
    <s v="Mar"/>
    <x v="34"/>
    <n v="1"/>
  </r>
  <r>
    <n v="7631"/>
    <s v="CA-2011-162089"/>
    <x v="2"/>
    <d v="2011-03-30T00:00:00"/>
    <d v="2011-04-01T00:00:00"/>
    <x v="2"/>
    <s v="MP-17470"/>
    <x v="88"/>
    <x v="2"/>
    <s v="United States"/>
    <s v="Brownsville"/>
    <x v="5"/>
    <n v="78521"/>
    <x v="2"/>
    <s v="TEC-PH-10001819"/>
    <x v="2"/>
    <s v="Phones"/>
    <x v="805"/>
    <n v="251.94400000000002"/>
    <n v="7"/>
    <n v="0.2"/>
    <n v="88.180399999999977"/>
    <s v="Mar"/>
    <x v="34"/>
    <n v="0"/>
  </r>
  <r>
    <n v="7632"/>
    <s v="CA-2011-162089"/>
    <x v="2"/>
    <d v="2011-03-30T00:00:00"/>
    <d v="2011-04-01T00:00:00"/>
    <x v="2"/>
    <s v="MP-17470"/>
    <x v="88"/>
    <x v="2"/>
    <s v="United States"/>
    <s v="Brownsville"/>
    <x v="5"/>
    <n v="78521"/>
    <x v="2"/>
    <s v="FUR-CH-10002304"/>
    <x v="0"/>
    <s v="Chairs"/>
    <x v="782"/>
    <n v="127.30199999999999"/>
    <n v="7"/>
    <n v="0.3"/>
    <n v="-9.0929999999999964"/>
    <s v="Mar"/>
    <x v="34"/>
    <n v="0"/>
  </r>
  <r>
    <n v="7633"/>
    <s v="US-2014-158526"/>
    <x v="3"/>
    <d v="2014-12-30T00:00:00"/>
    <d v="2015-01-02T00:00:00"/>
    <x v="0"/>
    <s v="KH-16360"/>
    <x v="347"/>
    <x v="0"/>
    <s v="United States"/>
    <s v="Louisville"/>
    <x v="0"/>
    <n v="40214"/>
    <x v="0"/>
    <s v="FUR-CH-10002602"/>
    <x v="0"/>
    <s v="Chairs"/>
    <x v="288"/>
    <n v="1207.8399999999999"/>
    <n v="8"/>
    <n v="0"/>
    <n v="314.03840000000002"/>
    <s v="Dec"/>
    <x v="22"/>
    <n v="1"/>
  </r>
  <r>
    <n v="7634"/>
    <s v="US-2014-158526"/>
    <x v="3"/>
    <d v="2014-12-30T00:00:00"/>
    <d v="2015-01-02T00:00:00"/>
    <x v="0"/>
    <s v="KH-16360"/>
    <x v="347"/>
    <x v="0"/>
    <s v="United States"/>
    <s v="Louisville"/>
    <x v="0"/>
    <n v="40214"/>
    <x v="0"/>
    <s v="OFF-BI-10002414"/>
    <x v="1"/>
    <s v="Binders"/>
    <x v="1076"/>
    <n v="12.53"/>
    <n v="1"/>
    <n v="0"/>
    <n v="5.8890999999999991"/>
    <s v="Dec"/>
    <x v="22"/>
    <n v="0"/>
  </r>
  <r>
    <n v="7635"/>
    <s v="US-2014-158526"/>
    <x v="3"/>
    <d v="2014-12-30T00:00:00"/>
    <d v="2015-01-02T00:00:00"/>
    <x v="0"/>
    <s v="KH-16360"/>
    <x v="347"/>
    <x v="0"/>
    <s v="United States"/>
    <s v="Louisville"/>
    <x v="0"/>
    <n v="40214"/>
    <x v="0"/>
    <s v="OFF-AR-10003696"/>
    <x v="1"/>
    <s v="Art"/>
    <x v="1236"/>
    <n v="34.58"/>
    <n v="1"/>
    <n v="0"/>
    <n v="10.028199999999998"/>
    <s v="Dec"/>
    <x v="22"/>
    <n v="0"/>
  </r>
  <r>
    <n v="7636"/>
    <s v="US-2014-158526"/>
    <x v="3"/>
    <d v="2014-12-30T00:00:00"/>
    <d v="2015-01-02T00:00:00"/>
    <x v="0"/>
    <s v="KH-16360"/>
    <x v="347"/>
    <x v="0"/>
    <s v="United States"/>
    <s v="Louisville"/>
    <x v="0"/>
    <n v="40214"/>
    <x v="0"/>
    <s v="FUR-CH-10004495"/>
    <x v="0"/>
    <s v="Chairs"/>
    <x v="1475"/>
    <n v="300.98"/>
    <n v="1"/>
    <n v="0"/>
    <n v="87.28419999999997"/>
    <s v="Dec"/>
    <x v="22"/>
    <n v="0"/>
  </r>
  <r>
    <n v="7637"/>
    <s v="US-2014-158526"/>
    <x v="3"/>
    <d v="2014-12-30T00:00:00"/>
    <d v="2015-01-02T00:00:00"/>
    <x v="0"/>
    <s v="KH-16360"/>
    <x v="347"/>
    <x v="0"/>
    <s v="United States"/>
    <s v="Louisville"/>
    <x v="0"/>
    <n v="40214"/>
    <x v="0"/>
    <s v="FUR-CH-10001270"/>
    <x v="0"/>
    <s v="Chairs"/>
    <x v="851"/>
    <n v="258.75"/>
    <n v="3"/>
    <n v="0"/>
    <n v="77.624999999999972"/>
    <s v="Dec"/>
    <x v="22"/>
    <n v="0"/>
  </r>
  <r>
    <n v="7638"/>
    <s v="CA-2014-104885"/>
    <x v="3"/>
    <d v="2014-03-03T00:00:00"/>
    <d v="2014-03-09T00:00:00"/>
    <x v="1"/>
    <s v="DB-13555"/>
    <x v="587"/>
    <x v="1"/>
    <s v="United States"/>
    <s v="Newark"/>
    <x v="13"/>
    <n v="19711"/>
    <x v="3"/>
    <s v="OFF-AR-10001615"/>
    <x v="1"/>
    <s v="Art"/>
    <x v="1479"/>
    <n v="59.519999999999996"/>
    <n v="3"/>
    <n v="0"/>
    <n v="15.475200000000001"/>
    <s v="Mar"/>
    <x v="42"/>
    <n v="1"/>
  </r>
  <r>
    <n v="7639"/>
    <s v="CA-2014-104885"/>
    <x v="3"/>
    <d v="2014-03-03T00:00:00"/>
    <d v="2014-03-09T00:00:00"/>
    <x v="1"/>
    <s v="DB-13555"/>
    <x v="587"/>
    <x v="1"/>
    <s v="United States"/>
    <s v="Newark"/>
    <x v="13"/>
    <n v="19711"/>
    <x v="3"/>
    <s v="OFF-EN-10003286"/>
    <x v="1"/>
    <s v="Envelopes"/>
    <x v="33"/>
    <n v="57.959999999999994"/>
    <n v="7"/>
    <n v="0"/>
    <n v="27.241199999999996"/>
    <s v="Mar"/>
    <x v="42"/>
    <n v="0"/>
  </r>
  <r>
    <n v="7640"/>
    <s v="CA-2014-104885"/>
    <x v="3"/>
    <d v="2014-03-03T00:00:00"/>
    <d v="2014-03-09T00:00:00"/>
    <x v="1"/>
    <s v="DB-13555"/>
    <x v="587"/>
    <x v="1"/>
    <s v="United States"/>
    <s v="Newark"/>
    <x v="13"/>
    <n v="19711"/>
    <x v="3"/>
    <s v="FUR-BO-10003660"/>
    <x v="0"/>
    <s v="Bookcases"/>
    <x v="1465"/>
    <n v="441.96"/>
    <n v="2"/>
    <n v="0"/>
    <n v="101.6508"/>
    <s v="Mar"/>
    <x v="42"/>
    <n v="0"/>
  </r>
  <r>
    <n v="7641"/>
    <s v="CA-2014-104885"/>
    <x v="3"/>
    <d v="2014-03-03T00:00:00"/>
    <d v="2014-03-09T00:00:00"/>
    <x v="1"/>
    <s v="DB-13555"/>
    <x v="587"/>
    <x v="1"/>
    <s v="United States"/>
    <s v="Newark"/>
    <x v="13"/>
    <n v="19711"/>
    <x v="3"/>
    <s v="OFF-PA-10002764"/>
    <x v="1"/>
    <s v="Paper"/>
    <x v="33"/>
    <n v="68.039999999999992"/>
    <n v="6"/>
    <n v="0"/>
    <n v="33.339599999999997"/>
    <s v="Mar"/>
    <x v="42"/>
    <n v="0"/>
  </r>
  <r>
    <n v="7642"/>
    <s v="US-2013-157490"/>
    <x v="0"/>
    <d v="2013-10-07T00:00:00"/>
    <d v="2013-10-08T00:00:00"/>
    <x v="2"/>
    <s v="LB-16795"/>
    <x v="697"/>
    <x v="2"/>
    <s v="United States"/>
    <s v="Pueblo"/>
    <x v="22"/>
    <n v="81001"/>
    <x v="1"/>
    <s v="TEC-MA-10001695"/>
    <x v="2"/>
    <s v="Machines"/>
    <x v="1801"/>
    <n v="703.71"/>
    <n v="6"/>
    <n v="0.7"/>
    <n v="-938.28"/>
    <s v="Oct"/>
    <x v="32"/>
    <n v="1"/>
  </r>
  <r>
    <n v="7643"/>
    <s v="US-2013-157490"/>
    <x v="0"/>
    <d v="2013-10-07T00:00:00"/>
    <d v="2013-10-08T00:00:00"/>
    <x v="2"/>
    <s v="LB-16795"/>
    <x v="697"/>
    <x v="2"/>
    <s v="United States"/>
    <s v="Pueblo"/>
    <x v="22"/>
    <n v="81001"/>
    <x v="1"/>
    <s v="OFF-BI-10002824"/>
    <x v="1"/>
    <s v="Binders"/>
    <x v="523"/>
    <n v="17.904000000000003"/>
    <n v="4"/>
    <n v="0.7"/>
    <n v="-14.920000000000002"/>
    <s v="Oct"/>
    <x v="32"/>
    <n v="0"/>
  </r>
  <r>
    <n v="7644"/>
    <s v="US-2013-157490"/>
    <x v="0"/>
    <d v="2013-10-07T00:00:00"/>
    <d v="2013-10-08T00:00:00"/>
    <x v="2"/>
    <s v="LB-16795"/>
    <x v="697"/>
    <x v="2"/>
    <s v="United States"/>
    <s v="Pueblo"/>
    <x v="22"/>
    <n v="81001"/>
    <x v="1"/>
    <s v="OFF-BI-10002571"/>
    <x v="1"/>
    <s v="Binders"/>
    <x v="1204"/>
    <n v="11.976000000000003"/>
    <n v="4"/>
    <n v="0.7"/>
    <n v="-9.1815999999999995"/>
    <s v="Oct"/>
    <x v="32"/>
    <n v="0"/>
  </r>
  <r>
    <n v="7645"/>
    <s v="US-2013-157490"/>
    <x v="0"/>
    <d v="2013-10-07T00:00:00"/>
    <d v="2013-10-08T00:00:00"/>
    <x v="2"/>
    <s v="LB-16795"/>
    <x v="697"/>
    <x v="2"/>
    <s v="United States"/>
    <s v="Pueblo"/>
    <x v="22"/>
    <n v="81001"/>
    <x v="1"/>
    <s v="TEC-AC-10001553"/>
    <x v="2"/>
    <s v="Accessories"/>
    <x v="1599"/>
    <n v="67.959999999999994"/>
    <n v="5"/>
    <n v="0.2"/>
    <n v="0.84950000000000259"/>
    <s v="Oct"/>
    <x v="32"/>
    <n v="0"/>
  </r>
  <r>
    <n v="7646"/>
    <s v="CA-2012-161452"/>
    <x v="1"/>
    <d v="2012-04-05T00:00:00"/>
    <d v="2012-04-11T00:00:00"/>
    <x v="1"/>
    <s v="CA-11965"/>
    <x v="662"/>
    <x v="1"/>
    <s v="United States"/>
    <s v="Los Angeles"/>
    <x v="1"/>
    <n v="90036"/>
    <x v="1"/>
    <s v="FUR-CH-10003973"/>
    <x v="0"/>
    <s v="Chairs"/>
    <x v="858"/>
    <n v="892.22400000000005"/>
    <n v="3"/>
    <n v="0.2"/>
    <n v="89.222400000000022"/>
    <s v="Apr"/>
    <x v="19"/>
    <n v="1"/>
  </r>
  <r>
    <n v="7647"/>
    <s v="US-2011-115196"/>
    <x v="2"/>
    <d v="2011-09-09T00:00:00"/>
    <d v="2011-09-13T00:00:00"/>
    <x v="1"/>
    <s v="DL-12925"/>
    <x v="351"/>
    <x v="0"/>
    <s v="United States"/>
    <s v="Greenville"/>
    <x v="3"/>
    <n v="27834"/>
    <x v="0"/>
    <s v="TEC-MA-10002073"/>
    <x v="2"/>
    <s v="Machines"/>
    <x v="1763"/>
    <n v="1299.99"/>
    <n v="2"/>
    <n v="0.5"/>
    <n v="-571.99559999999997"/>
    <s v="Sep"/>
    <x v="30"/>
    <n v="1"/>
  </r>
  <r>
    <n v="7648"/>
    <s v="CA-2013-138968"/>
    <x v="0"/>
    <d v="2013-03-16T00:00:00"/>
    <d v="2013-03-17T00:00:00"/>
    <x v="2"/>
    <s v="FC-14335"/>
    <x v="712"/>
    <x v="1"/>
    <s v="United States"/>
    <s v="San Francisco"/>
    <x v="1"/>
    <n v="94110"/>
    <x v="1"/>
    <s v="OFF-BI-10003529"/>
    <x v="1"/>
    <s v="Binders"/>
    <x v="788"/>
    <n v="4.5439999999999996"/>
    <n v="2"/>
    <n v="0.2"/>
    <n v="1.6472"/>
    <s v="Mar"/>
    <x v="17"/>
    <n v="1"/>
  </r>
  <r>
    <n v="7649"/>
    <s v="CA-2013-138968"/>
    <x v="0"/>
    <d v="2013-03-16T00:00:00"/>
    <d v="2013-03-17T00:00:00"/>
    <x v="2"/>
    <s v="FC-14335"/>
    <x v="712"/>
    <x v="1"/>
    <s v="United States"/>
    <s v="San Francisco"/>
    <x v="1"/>
    <n v="94110"/>
    <x v="1"/>
    <s v="FUR-CH-10000309"/>
    <x v="0"/>
    <s v="Chairs"/>
    <x v="765"/>
    <n v="1352.0320000000002"/>
    <n v="4"/>
    <n v="0.2"/>
    <n v="84.501999999999953"/>
    <s v="Mar"/>
    <x v="17"/>
    <n v="0"/>
  </r>
  <r>
    <n v="7650"/>
    <s v="CA-2012-101889"/>
    <x v="1"/>
    <d v="2012-12-27T00:00:00"/>
    <d v="2012-12-31T00:00:00"/>
    <x v="1"/>
    <s v="DB-13120"/>
    <x v="106"/>
    <x v="1"/>
    <s v="United States"/>
    <s v="Marion"/>
    <x v="24"/>
    <n v="43302"/>
    <x v="3"/>
    <s v="FUR-TA-10004154"/>
    <x v="0"/>
    <s v="Tables"/>
    <x v="730"/>
    <n v="1548.9900000000002"/>
    <n v="9"/>
    <n v="0.4"/>
    <n v="-464.69700000000012"/>
    <s v="Dec"/>
    <x v="14"/>
    <n v="1"/>
  </r>
  <r>
    <n v="7651"/>
    <s v="CA-2012-101889"/>
    <x v="1"/>
    <d v="2012-12-27T00:00:00"/>
    <d v="2012-12-31T00:00:00"/>
    <x v="1"/>
    <s v="DB-13120"/>
    <x v="106"/>
    <x v="1"/>
    <s v="United States"/>
    <s v="Marion"/>
    <x v="24"/>
    <n v="43302"/>
    <x v="3"/>
    <s v="OFF-EN-10003286"/>
    <x v="1"/>
    <s v="Envelopes"/>
    <x v="33"/>
    <n v="19.872"/>
    <n v="3"/>
    <n v="0.2"/>
    <n v="6.7067999999999977"/>
    <s v="Dec"/>
    <x v="14"/>
    <n v="0"/>
  </r>
  <r>
    <n v="7652"/>
    <s v="CA-2014-110821"/>
    <x v="3"/>
    <d v="2014-08-08T00:00:00"/>
    <d v="2014-08-09T00:00:00"/>
    <x v="2"/>
    <s v="CK-12205"/>
    <x v="237"/>
    <x v="0"/>
    <s v="United States"/>
    <s v="Dallas"/>
    <x v="5"/>
    <n v="75081"/>
    <x v="2"/>
    <s v="TEC-AC-10001552"/>
    <x v="2"/>
    <s v="Accessories"/>
    <x v="100"/>
    <n v="119.44800000000001"/>
    <n v="3"/>
    <n v="0.2"/>
    <n v="-13.437900000000006"/>
    <s v="Aug"/>
    <x v="43"/>
    <n v="1"/>
  </r>
  <r>
    <n v="7653"/>
    <s v="CA-2014-110821"/>
    <x v="3"/>
    <d v="2014-08-08T00:00:00"/>
    <d v="2014-08-09T00:00:00"/>
    <x v="2"/>
    <s v="CK-12205"/>
    <x v="237"/>
    <x v="0"/>
    <s v="United States"/>
    <s v="Dallas"/>
    <x v="5"/>
    <n v="75081"/>
    <x v="2"/>
    <s v="OFF-ST-10002790"/>
    <x v="1"/>
    <s v="Storage"/>
    <x v="233"/>
    <n v="118.16"/>
    <n v="2"/>
    <n v="0.2"/>
    <n v="-25.108999999999988"/>
    <s v="Aug"/>
    <x v="43"/>
    <n v="0"/>
  </r>
  <r>
    <n v="7654"/>
    <s v="CA-2012-121552"/>
    <x v="1"/>
    <d v="2012-03-22T00:00:00"/>
    <d v="2012-03-27T00:00:00"/>
    <x v="1"/>
    <s v="FW-14395"/>
    <x v="783"/>
    <x v="1"/>
    <s v="United States"/>
    <s v="Huntsville"/>
    <x v="19"/>
    <n v="35810"/>
    <x v="0"/>
    <s v="OFF-AR-10003217"/>
    <x v="1"/>
    <s v="Art"/>
    <x v="1640"/>
    <n v="19.559999999999999"/>
    <n v="4"/>
    <n v="0"/>
    <n v="5.4768000000000008"/>
    <s v="Mar"/>
    <x v="29"/>
    <n v="1"/>
  </r>
  <r>
    <n v="7655"/>
    <s v="CA-2012-107685"/>
    <x v="1"/>
    <d v="2012-11-30T00:00:00"/>
    <d v="2012-12-02T00:00:00"/>
    <x v="0"/>
    <s v="JM-15865"/>
    <x v="622"/>
    <x v="0"/>
    <s v="United States"/>
    <s v="Las Vegas"/>
    <x v="33"/>
    <n v="89115"/>
    <x v="1"/>
    <s v="FUR-FU-10002813"/>
    <x v="0"/>
    <s v="Furnishings"/>
    <x v="1682"/>
    <n v="80.959999999999994"/>
    <n v="4"/>
    <n v="0"/>
    <n v="29.145599999999995"/>
    <s v="Nov"/>
    <x v="6"/>
    <n v="1"/>
  </r>
  <r>
    <n v="7656"/>
    <s v="CA-2012-107685"/>
    <x v="1"/>
    <d v="2012-11-30T00:00:00"/>
    <d v="2012-12-02T00:00:00"/>
    <x v="0"/>
    <s v="JM-15865"/>
    <x v="622"/>
    <x v="0"/>
    <s v="United States"/>
    <s v="Las Vegas"/>
    <x v="33"/>
    <n v="89115"/>
    <x v="1"/>
    <s v="OFF-PA-10003848"/>
    <x v="1"/>
    <s v="Paper"/>
    <x v="1442"/>
    <n v="25.92"/>
    <n v="4"/>
    <n v="0"/>
    <n v="12.441600000000001"/>
    <s v="Nov"/>
    <x v="6"/>
    <n v="0"/>
  </r>
  <r>
    <n v="7657"/>
    <s v="US-2011-120740"/>
    <x v="2"/>
    <d v="2011-04-15T00:00:00"/>
    <d v="2011-04-15T00:00:00"/>
    <x v="3"/>
    <s v="PS-18970"/>
    <x v="28"/>
    <x v="2"/>
    <s v="United States"/>
    <s v="Los Angeles"/>
    <x v="1"/>
    <n v="90049"/>
    <x v="1"/>
    <s v="OFF-AP-10000240"/>
    <x v="1"/>
    <s v="Appliances"/>
    <x v="644"/>
    <n v="106.96"/>
    <n v="2"/>
    <n v="0"/>
    <n v="31.018399999999986"/>
    <s v="Apr"/>
    <x v="41"/>
    <n v="1"/>
  </r>
  <r>
    <n v="7658"/>
    <s v="US-2011-120740"/>
    <x v="2"/>
    <d v="2011-04-15T00:00:00"/>
    <d v="2011-04-15T00:00:00"/>
    <x v="3"/>
    <s v="PS-18970"/>
    <x v="28"/>
    <x v="2"/>
    <s v="United States"/>
    <s v="Los Angeles"/>
    <x v="1"/>
    <n v="90049"/>
    <x v="1"/>
    <s v="FUR-FU-10004091"/>
    <x v="0"/>
    <s v="Furnishings"/>
    <x v="264"/>
    <n v="187.76"/>
    <n v="4"/>
    <n v="0"/>
    <n v="76.9816"/>
    <s v="Apr"/>
    <x v="41"/>
    <n v="0"/>
  </r>
  <r>
    <n v="7659"/>
    <s v="CA-2014-155740"/>
    <x v="3"/>
    <d v="2014-07-31T00:00:00"/>
    <d v="2014-08-03T00:00:00"/>
    <x v="2"/>
    <s v="TC-21475"/>
    <x v="679"/>
    <x v="2"/>
    <s v="United States"/>
    <s v="Lakewood"/>
    <x v="24"/>
    <n v="44107"/>
    <x v="3"/>
    <s v="OFF-BI-10001071"/>
    <x v="1"/>
    <s v="Binders"/>
    <x v="663"/>
    <n v="76.77600000000001"/>
    <n v="4"/>
    <n v="0.7"/>
    <n v="-53.743199999999973"/>
    <s v="Jul"/>
    <x v="10"/>
    <n v="1"/>
  </r>
  <r>
    <n v="7660"/>
    <s v="CA-2014-146493"/>
    <x v="3"/>
    <d v="2014-06-02T00:00:00"/>
    <d v="2014-06-06T00:00:00"/>
    <x v="1"/>
    <s v="CV-12805"/>
    <x v="51"/>
    <x v="1"/>
    <s v="United States"/>
    <s v="Fremont"/>
    <x v="8"/>
    <n v="68025"/>
    <x v="2"/>
    <s v="OFF-BI-10003676"/>
    <x v="1"/>
    <s v="Binders"/>
    <x v="816"/>
    <n v="53.9"/>
    <n v="5"/>
    <n v="0"/>
    <n v="25.871999999999996"/>
    <s v="Jun"/>
    <x v="27"/>
    <n v="1"/>
  </r>
  <r>
    <n v="7661"/>
    <s v="CA-2011-105417"/>
    <x v="2"/>
    <d v="2011-01-08T00:00:00"/>
    <d v="2011-01-13T00:00:00"/>
    <x v="1"/>
    <s v="VS-21820"/>
    <x v="745"/>
    <x v="0"/>
    <s v="United States"/>
    <s v="Huntsville"/>
    <x v="5"/>
    <n v="77340"/>
    <x v="2"/>
    <s v="FUR-FU-10004864"/>
    <x v="0"/>
    <s v="Furnishings"/>
    <x v="436"/>
    <n v="76.728000000000009"/>
    <n v="3"/>
    <n v="0.6"/>
    <n v="-53.709599999999988"/>
    <s v="Jan"/>
    <x v="46"/>
    <n v="1"/>
  </r>
  <r>
    <n v="7662"/>
    <s v="CA-2011-105417"/>
    <x v="2"/>
    <d v="2011-01-08T00:00:00"/>
    <d v="2011-01-13T00:00:00"/>
    <x v="1"/>
    <s v="VS-21820"/>
    <x v="745"/>
    <x v="0"/>
    <s v="United States"/>
    <s v="Huntsville"/>
    <x v="5"/>
    <n v="77340"/>
    <x v="2"/>
    <s v="OFF-BI-10003708"/>
    <x v="1"/>
    <s v="Binders"/>
    <x v="969"/>
    <n v="10.429999999999998"/>
    <n v="7"/>
    <n v="0.8"/>
    <n v="-18.252500000000005"/>
    <s v="Jan"/>
    <x v="46"/>
    <n v="0"/>
  </r>
  <r>
    <n v="7663"/>
    <s v="US-2014-141509"/>
    <x v="3"/>
    <d v="2014-09-30T00:00:00"/>
    <d v="2014-10-02T00:00:00"/>
    <x v="2"/>
    <s v="SC-20575"/>
    <x v="623"/>
    <x v="0"/>
    <s v="United States"/>
    <s v="Los Angeles"/>
    <x v="1"/>
    <n v="90036"/>
    <x v="1"/>
    <s v="OFF-AR-10002067"/>
    <x v="1"/>
    <s v="Art"/>
    <x v="1145"/>
    <n v="99.2"/>
    <n v="5"/>
    <n v="0"/>
    <n v="25.792000000000002"/>
    <s v="Sep"/>
    <x v="15"/>
    <n v="1"/>
  </r>
  <r>
    <n v="7664"/>
    <s v="CA-2014-139493"/>
    <x v="3"/>
    <d v="2014-09-14T00:00:00"/>
    <d v="2014-09-20T00:00:00"/>
    <x v="1"/>
    <s v="SG-20605"/>
    <x v="611"/>
    <x v="0"/>
    <s v="United States"/>
    <s v="Asheville"/>
    <x v="3"/>
    <n v="28806"/>
    <x v="0"/>
    <s v="OFF-AR-10003158"/>
    <x v="1"/>
    <s v="Art"/>
    <x v="696"/>
    <n v="15.920000000000002"/>
    <n v="5"/>
    <n v="0.2"/>
    <n v="2.7859999999999978"/>
    <s v="Sep"/>
    <x v="15"/>
    <n v="1"/>
  </r>
  <r>
    <n v="7665"/>
    <s v="CA-2011-151967"/>
    <x v="2"/>
    <d v="2011-10-22T00:00:00"/>
    <d v="2011-10-26T00:00:00"/>
    <x v="1"/>
    <s v="NB-18580"/>
    <x v="630"/>
    <x v="1"/>
    <s v="United States"/>
    <s v="Bossier City"/>
    <x v="28"/>
    <n v="71111"/>
    <x v="0"/>
    <s v="FUR-FU-10000193"/>
    <x v="0"/>
    <s v="Furnishings"/>
    <x v="1503"/>
    <n v="129.91999999999999"/>
    <n v="4"/>
    <n v="0"/>
    <n v="10.393599999999992"/>
    <s v="Oct"/>
    <x v="18"/>
    <n v="1"/>
  </r>
  <r>
    <n v="7666"/>
    <s v="US-2013-140158"/>
    <x v="0"/>
    <d v="2013-10-05T00:00:00"/>
    <d v="2013-10-09T00:00:00"/>
    <x v="1"/>
    <s v="DR-12940"/>
    <x v="660"/>
    <x v="2"/>
    <s v="United States"/>
    <s v="Providence"/>
    <x v="34"/>
    <n v="2908"/>
    <x v="3"/>
    <s v="OFF-BI-10000977"/>
    <x v="1"/>
    <s v="Binders"/>
    <x v="982"/>
    <n v="30.4"/>
    <n v="1"/>
    <n v="0"/>
    <n v="13.983999999999998"/>
    <s v="Oct"/>
    <x v="32"/>
    <n v="1"/>
  </r>
  <r>
    <n v="7667"/>
    <s v="US-2013-140158"/>
    <x v="0"/>
    <d v="2013-10-05T00:00:00"/>
    <d v="2013-10-09T00:00:00"/>
    <x v="1"/>
    <s v="DR-12940"/>
    <x v="660"/>
    <x v="2"/>
    <s v="United States"/>
    <s v="Providence"/>
    <x v="34"/>
    <n v="2908"/>
    <x v="3"/>
    <s v="TEC-CO-10001449"/>
    <x v="2"/>
    <s v="Copiers"/>
    <x v="303"/>
    <n v="5399.91"/>
    <n v="9"/>
    <n v="0"/>
    <n v="2591.9567999999999"/>
    <s v="Oct"/>
    <x v="32"/>
    <n v="0"/>
  </r>
  <r>
    <n v="7668"/>
    <s v="US-2013-140158"/>
    <x v="0"/>
    <d v="2013-10-05T00:00:00"/>
    <d v="2013-10-09T00:00:00"/>
    <x v="1"/>
    <s v="DR-12940"/>
    <x v="660"/>
    <x v="2"/>
    <s v="United States"/>
    <s v="Providence"/>
    <x v="34"/>
    <n v="2908"/>
    <x v="3"/>
    <s v="OFF-ST-10000136"/>
    <x v="1"/>
    <s v="Storage"/>
    <x v="1694"/>
    <n v="119.10000000000001"/>
    <n v="3"/>
    <n v="0"/>
    <n v="34.538999999999994"/>
    <s v="Oct"/>
    <x v="32"/>
    <n v="0"/>
  </r>
  <r>
    <n v="7669"/>
    <s v="CA-2012-130974"/>
    <x v="1"/>
    <d v="2012-11-27T00:00:00"/>
    <d v="2012-11-29T00:00:00"/>
    <x v="0"/>
    <s v="MA-17560"/>
    <x v="15"/>
    <x v="2"/>
    <s v="United States"/>
    <s v="Everett"/>
    <x v="31"/>
    <n v="2149"/>
    <x v="3"/>
    <s v="OFF-PA-10000743"/>
    <x v="1"/>
    <s v="Paper"/>
    <x v="573"/>
    <n v="40.08"/>
    <n v="6"/>
    <n v="0"/>
    <n v="19.238399999999999"/>
    <s v="Nov"/>
    <x v="6"/>
    <n v="1"/>
  </r>
  <r>
    <n v="7670"/>
    <s v="CA-2012-130974"/>
    <x v="1"/>
    <d v="2012-11-27T00:00:00"/>
    <d v="2012-11-29T00:00:00"/>
    <x v="0"/>
    <s v="MA-17560"/>
    <x v="15"/>
    <x v="2"/>
    <s v="United States"/>
    <s v="Everett"/>
    <x v="31"/>
    <n v="2149"/>
    <x v="3"/>
    <s v="OFF-PA-10001019"/>
    <x v="1"/>
    <s v="Paper"/>
    <x v="675"/>
    <n v="59.94"/>
    <n v="3"/>
    <n v="0"/>
    <n v="28.171799999999998"/>
    <s v="Nov"/>
    <x v="6"/>
    <n v="0"/>
  </r>
  <r>
    <n v="7671"/>
    <s v="CA-2012-130974"/>
    <x v="1"/>
    <d v="2012-11-27T00:00:00"/>
    <d v="2012-11-29T00:00:00"/>
    <x v="0"/>
    <s v="MA-17560"/>
    <x v="15"/>
    <x v="2"/>
    <s v="United States"/>
    <s v="Everett"/>
    <x v="31"/>
    <n v="2149"/>
    <x v="3"/>
    <s v="TEC-AC-10003095"/>
    <x v="2"/>
    <s v="Accessories"/>
    <x v="1277"/>
    <n v="259.98"/>
    <n v="2"/>
    <n v="0"/>
    <n v="88.393200000000007"/>
    <s v="Nov"/>
    <x v="6"/>
    <n v="0"/>
  </r>
  <r>
    <n v="7672"/>
    <s v="CA-2012-130974"/>
    <x v="1"/>
    <d v="2012-11-27T00:00:00"/>
    <d v="2012-11-29T00:00:00"/>
    <x v="0"/>
    <s v="MA-17560"/>
    <x v="15"/>
    <x v="2"/>
    <s v="United States"/>
    <s v="Everett"/>
    <x v="31"/>
    <n v="2149"/>
    <x v="3"/>
    <s v="FUR-BO-10002916"/>
    <x v="0"/>
    <s v="Bookcases"/>
    <x v="1506"/>
    <n v="170.98"/>
    <n v="1"/>
    <n v="0"/>
    <n v="32.486199999999997"/>
    <s v="Nov"/>
    <x v="6"/>
    <n v="0"/>
  </r>
  <r>
    <n v="7673"/>
    <s v="CA-2012-130974"/>
    <x v="1"/>
    <d v="2012-11-27T00:00:00"/>
    <d v="2012-11-29T00:00:00"/>
    <x v="0"/>
    <s v="MA-17560"/>
    <x v="15"/>
    <x v="2"/>
    <s v="United States"/>
    <s v="Everett"/>
    <x v="31"/>
    <n v="2149"/>
    <x v="3"/>
    <s v="FUR-FU-10002506"/>
    <x v="0"/>
    <s v="Furnishings"/>
    <x v="1802"/>
    <n v="38.97"/>
    <n v="3"/>
    <n v="0"/>
    <n v="4.6763999999999992"/>
    <s v="Nov"/>
    <x v="6"/>
    <n v="0"/>
  </r>
  <r>
    <n v="7674"/>
    <s v="CA-2012-130974"/>
    <x v="1"/>
    <d v="2012-11-27T00:00:00"/>
    <d v="2012-11-29T00:00:00"/>
    <x v="0"/>
    <s v="MA-17560"/>
    <x v="15"/>
    <x v="2"/>
    <s v="United States"/>
    <s v="Everett"/>
    <x v="31"/>
    <n v="2149"/>
    <x v="3"/>
    <s v="OFF-PA-10003823"/>
    <x v="1"/>
    <s v="Paper"/>
    <x v="1001"/>
    <n v="154.9"/>
    <n v="5"/>
    <n v="0"/>
    <n v="69.704999999999998"/>
    <s v="Nov"/>
    <x v="6"/>
    <n v="0"/>
  </r>
  <r>
    <n v="7675"/>
    <s v="CA-2012-130974"/>
    <x v="1"/>
    <d v="2012-11-27T00:00:00"/>
    <d v="2012-11-29T00:00:00"/>
    <x v="0"/>
    <s v="MA-17560"/>
    <x v="15"/>
    <x v="2"/>
    <s v="United States"/>
    <s v="Everett"/>
    <x v="31"/>
    <n v="2149"/>
    <x v="3"/>
    <s v="FUR-TA-10004619"/>
    <x v="0"/>
    <s v="Tables"/>
    <x v="882"/>
    <n v="446.06799999999998"/>
    <n v="4"/>
    <n v="0.3"/>
    <n v="0"/>
    <s v="Nov"/>
    <x v="6"/>
    <n v="0"/>
  </r>
  <r>
    <n v="7676"/>
    <s v="CA-2014-133487"/>
    <x v="3"/>
    <d v="2014-05-07T00:00:00"/>
    <d v="2014-05-10T00:00:00"/>
    <x v="0"/>
    <s v="TS-21655"/>
    <x v="772"/>
    <x v="0"/>
    <s v="United States"/>
    <s v="Rancho Cucamonga"/>
    <x v="1"/>
    <n v="91730"/>
    <x v="1"/>
    <s v="OFF-AP-10001271"/>
    <x v="1"/>
    <s v="Appliances"/>
    <x v="469"/>
    <n v="152.94"/>
    <n v="3"/>
    <n v="0"/>
    <n v="41.293800000000005"/>
    <s v="May"/>
    <x v="24"/>
    <n v="1"/>
  </r>
  <r>
    <n v="7677"/>
    <s v="CA-2011-142951"/>
    <x v="2"/>
    <d v="2011-10-08T00:00:00"/>
    <d v="2011-10-08T00:00:00"/>
    <x v="3"/>
    <s v="JG-15115"/>
    <x v="161"/>
    <x v="0"/>
    <s v="United States"/>
    <s v="Charlotte"/>
    <x v="3"/>
    <n v="28205"/>
    <x v="0"/>
    <s v="TEC-AC-10002331"/>
    <x v="2"/>
    <s v="Accessories"/>
    <x v="1582"/>
    <n v="23.472000000000001"/>
    <n v="3"/>
    <n v="0.2"/>
    <n v="4.9877999999999982"/>
    <s v="Oct"/>
    <x v="18"/>
    <n v="1"/>
  </r>
  <r>
    <n v="7678"/>
    <s v="CA-2011-133592"/>
    <x v="2"/>
    <d v="2011-12-31T00:00:00"/>
    <d v="2012-01-07T00:00:00"/>
    <x v="1"/>
    <s v="KM-16375"/>
    <x v="454"/>
    <x v="2"/>
    <s v="United States"/>
    <s v="Providence"/>
    <x v="34"/>
    <n v="2908"/>
    <x v="3"/>
    <s v="OFF-PA-10003228"/>
    <x v="1"/>
    <s v="Paper"/>
    <x v="1668"/>
    <n v="195.64"/>
    <n v="4"/>
    <n v="0"/>
    <n v="91.950799999999987"/>
    <s v="Dec"/>
    <x v="20"/>
    <n v="1"/>
  </r>
  <r>
    <n v="7679"/>
    <s v="CA-2011-133592"/>
    <x v="2"/>
    <d v="2011-12-31T00:00:00"/>
    <d v="2012-01-07T00:00:00"/>
    <x v="1"/>
    <s v="KM-16375"/>
    <x v="454"/>
    <x v="2"/>
    <s v="United States"/>
    <s v="Providence"/>
    <x v="34"/>
    <n v="2908"/>
    <x v="3"/>
    <s v="OFF-PA-10002586"/>
    <x v="1"/>
    <s v="Paper"/>
    <x v="1007"/>
    <n v="14.940000000000001"/>
    <n v="3"/>
    <n v="0"/>
    <n v="7.0218000000000007"/>
    <s v="Dec"/>
    <x v="20"/>
    <n v="0"/>
  </r>
  <r>
    <n v="7680"/>
    <s v="CA-2011-133592"/>
    <x v="2"/>
    <d v="2011-12-31T00:00:00"/>
    <d v="2012-01-07T00:00:00"/>
    <x v="1"/>
    <s v="KM-16375"/>
    <x v="454"/>
    <x v="2"/>
    <s v="United States"/>
    <s v="Providence"/>
    <x v="34"/>
    <n v="2908"/>
    <x v="3"/>
    <s v="TEC-AC-10002049"/>
    <x v="2"/>
    <s v="Accessories"/>
    <x v="1053"/>
    <n v="1687.8"/>
    <n v="4"/>
    <n v="0"/>
    <n v="742.63200000000006"/>
    <s v="Dec"/>
    <x v="20"/>
    <n v="0"/>
  </r>
  <r>
    <n v="7681"/>
    <s v="CA-2011-133592"/>
    <x v="2"/>
    <d v="2011-12-31T00:00:00"/>
    <d v="2012-01-07T00:00:00"/>
    <x v="1"/>
    <s v="KM-16375"/>
    <x v="454"/>
    <x v="2"/>
    <s v="United States"/>
    <s v="Providence"/>
    <x v="34"/>
    <n v="2908"/>
    <x v="3"/>
    <s v="FUR-BO-10000362"/>
    <x v="0"/>
    <s v="Bookcases"/>
    <x v="1037"/>
    <n v="341.96"/>
    <n v="2"/>
    <n v="0"/>
    <n v="78.650800000000004"/>
    <s v="Dec"/>
    <x v="20"/>
    <n v="0"/>
  </r>
  <r>
    <n v="7682"/>
    <s v="CA-2011-133592"/>
    <x v="2"/>
    <d v="2011-12-31T00:00:00"/>
    <d v="2012-01-07T00:00:00"/>
    <x v="1"/>
    <s v="KM-16375"/>
    <x v="454"/>
    <x v="2"/>
    <s v="United States"/>
    <s v="Providence"/>
    <x v="34"/>
    <n v="2908"/>
    <x v="3"/>
    <s v="FUR-CH-10004218"/>
    <x v="0"/>
    <s v="Chairs"/>
    <x v="38"/>
    <n v="605.88"/>
    <n v="6"/>
    <n v="0"/>
    <n v="151.47000000000003"/>
    <s v="Dec"/>
    <x v="20"/>
    <n v="0"/>
  </r>
  <r>
    <n v="7683"/>
    <s v="CA-2012-120782"/>
    <x v="1"/>
    <d v="2012-04-28T00:00:00"/>
    <d v="2012-05-01T00:00:00"/>
    <x v="2"/>
    <s v="SD-20485"/>
    <x v="174"/>
    <x v="2"/>
    <s v="United States"/>
    <s v="Midland"/>
    <x v="12"/>
    <n v="48640"/>
    <x v="2"/>
    <s v="OFF-AP-10003779"/>
    <x v="1"/>
    <s v="Appliances"/>
    <x v="1448"/>
    <n v="186.732"/>
    <n v="1"/>
    <n v="0.1"/>
    <n v="41.495999999999967"/>
    <s v="Apr"/>
    <x v="19"/>
    <n v="1"/>
  </r>
  <r>
    <n v="7684"/>
    <s v="CA-2012-120782"/>
    <x v="1"/>
    <d v="2012-04-28T00:00:00"/>
    <d v="2012-05-01T00:00:00"/>
    <x v="2"/>
    <s v="SD-20485"/>
    <x v="174"/>
    <x v="2"/>
    <s v="United States"/>
    <s v="Midland"/>
    <x v="12"/>
    <n v="48640"/>
    <x v="2"/>
    <s v="OFF-BI-10003527"/>
    <x v="1"/>
    <s v="Binders"/>
    <x v="446"/>
    <n v="3812.9700000000003"/>
    <n v="3"/>
    <n v="0"/>
    <n v="1906.4850000000001"/>
    <s v="Apr"/>
    <x v="19"/>
    <n v="0"/>
  </r>
  <r>
    <n v="7685"/>
    <s v="CA-2012-116876"/>
    <x v="1"/>
    <d v="2012-02-14T00:00:00"/>
    <d v="2012-02-21T00:00:00"/>
    <x v="1"/>
    <s v="TT-21070"/>
    <x v="74"/>
    <x v="0"/>
    <s v="United States"/>
    <s v="Rochester"/>
    <x v="15"/>
    <n v="14609"/>
    <x v="3"/>
    <s v="OFF-BI-10002897"/>
    <x v="1"/>
    <s v="Binders"/>
    <x v="1793"/>
    <n v="26.423999999999999"/>
    <n v="9"/>
    <n v="0.2"/>
    <n v="9.5786999999999995"/>
    <s v="Feb"/>
    <x v="36"/>
    <n v="1"/>
  </r>
  <r>
    <n v="7686"/>
    <s v="CA-2012-116876"/>
    <x v="1"/>
    <d v="2012-02-14T00:00:00"/>
    <d v="2012-02-21T00:00:00"/>
    <x v="1"/>
    <s v="TT-21070"/>
    <x v="74"/>
    <x v="0"/>
    <s v="United States"/>
    <s v="Rochester"/>
    <x v="15"/>
    <n v="14609"/>
    <x v="3"/>
    <s v="TEC-PH-10002584"/>
    <x v="2"/>
    <s v="Phones"/>
    <x v="1696"/>
    <n v="625.99"/>
    <n v="1"/>
    <n v="0"/>
    <n v="187.79699999999997"/>
    <s v="Feb"/>
    <x v="36"/>
    <n v="0"/>
  </r>
  <r>
    <n v="7687"/>
    <s v="CA-2013-169838"/>
    <x v="0"/>
    <d v="2013-11-26T00:00:00"/>
    <d v="2013-11-30T00:00:00"/>
    <x v="1"/>
    <s v="BB-11545"/>
    <x v="179"/>
    <x v="1"/>
    <s v="United States"/>
    <s v="Jackson"/>
    <x v="12"/>
    <n v="49201"/>
    <x v="2"/>
    <s v="FUR-TA-10001095"/>
    <x v="0"/>
    <s v="Tables"/>
    <x v="611"/>
    <n v="1568.61"/>
    <n v="9"/>
    <n v="0"/>
    <n v="329.40809999999999"/>
    <s v="Nov"/>
    <x v="0"/>
    <n v="1"/>
  </r>
  <r>
    <n v="7688"/>
    <s v="CA-2013-169838"/>
    <x v="0"/>
    <d v="2013-11-26T00:00:00"/>
    <d v="2013-11-30T00:00:00"/>
    <x v="1"/>
    <s v="BB-11545"/>
    <x v="179"/>
    <x v="1"/>
    <s v="United States"/>
    <s v="Jackson"/>
    <x v="12"/>
    <n v="49201"/>
    <x v="2"/>
    <s v="OFF-BI-10004002"/>
    <x v="1"/>
    <s v="Binders"/>
    <x v="152"/>
    <n v="17.3"/>
    <n v="1"/>
    <n v="0"/>
    <n v="8.3040000000000003"/>
    <s v="Nov"/>
    <x v="0"/>
    <n v="0"/>
  </r>
  <r>
    <n v="7689"/>
    <s v="CA-2013-169838"/>
    <x v="0"/>
    <d v="2013-11-26T00:00:00"/>
    <d v="2013-11-30T00:00:00"/>
    <x v="1"/>
    <s v="BB-11545"/>
    <x v="179"/>
    <x v="1"/>
    <s v="United States"/>
    <s v="Jackson"/>
    <x v="12"/>
    <n v="49201"/>
    <x v="2"/>
    <s v="TEC-AC-10004518"/>
    <x v="2"/>
    <s v="Accessories"/>
    <x v="1803"/>
    <n v="160"/>
    <n v="8"/>
    <n v="0"/>
    <n v="62.400000000000006"/>
    <s v="Nov"/>
    <x v="0"/>
    <n v="0"/>
  </r>
  <r>
    <n v="7690"/>
    <s v="US-2014-128951"/>
    <x v="3"/>
    <d v="2014-07-16T00:00:00"/>
    <d v="2014-07-18T00:00:00"/>
    <x v="2"/>
    <s v="RS-19420"/>
    <x v="602"/>
    <x v="1"/>
    <s v="United States"/>
    <s v="Suffolk"/>
    <x v="17"/>
    <n v="23434"/>
    <x v="0"/>
    <s v="OFF-AP-10002191"/>
    <x v="1"/>
    <s v="Appliances"/>
    <x v="800"/>
    <n v="179.94"/>
    <n v="3"/>
    <n v="0"/>
    <n v="50.383200000000009"/>
    <s v="Jul"/>
    <x v="10"/>
    <n v="1"/>
  </r>
  <r>
    <n v="7691"/>
    <s v="US-2014-128951"/>
    <x v="3"/>
    <d v="2014-07-16T00:00:00"/>
    <d v="2014-07-18T00:00:00"/>
    <x v="2"/>
    <s v="RS-19420"/>
    <x v="602"/>
    <x v="1"/>
    <s v="United States"/>
    <s v="Suffolk"/>
    <x v="17"/>
    <n v="23434"/>
    <x v="0"/>
    <s v="FUR-TA-10004575"/>
    <x v="0"/>
    <s v="Tables"/>
    <x v="306"/>
    <n v="872.94"/>
    <n v="3"/>
    <n v="0"/>
    <n v="157.12919999999997"/>
    <s v="Jul"/>
    <x v="10"/>
    <n v="0"/>
  </r>
  <r>
    <n v="7692"/>
    <s v="US-2014-128951"/>
    <x v="3"/>
    <d v="2014-07-16T00:00:00"/>
    <d v="2014-07-18T00:00:00"/>
    <x v="2"/>
    <s v="RS-19420"/>
    <x v="602"/>
    <x v="1"/>
    <s v="United States"/>
    <s v="Suffolk"/>
    <x v="17"/>
    <n v="23434"/>
    <x v="0"/>
    <s v="OFF-PA-10003177"/>
    <x v="1"/>
    <s v="Paper"/>
    <x v="89"/>
    <n v="12.96"/>
    <n v="2"/>
    <n v="0"/>
    <n v="6.2208000000000006"/>
    <s v="Jul"/>
    <x v="10"/>
    <n v="0"/>
  </r>
  <r>
    <n v="7693"/>
    <s v="CA-2011-102330"/>
    <x v="2"/>
    <d v="2011-12-29T00:00:00"/>
    <d v="2012-01-03T00:00:00"/>
    <x v="1"/>
    <s v="AI-10855"/>
    <x v="482"/>
    <x v="0"/>
    <s v="United States"/>
    <s v="Brentwood"/>
    <x v="1"/>
    <n v="94513"/>
    <x v="1"/>
    <s v="OFF-LA-10003923"/>
    <x v="1"/>
    <s v="Labels"/>
    <x v="424"/>
    <n v="88.800000000000011"/>
    <n v="6"/>
    <n v="0"/>
    <n v="44.400000000000006"/>
    <s v="Dec"/>
    <x v="20"/>
    <n v="1"/>
  </r>
  <r>
    <n v="7694"/>
    <s v="CA-2011-102330"/>
    <x v="2"/>
    <d v="2011-12-29T00:00:00"/>
    <d v="2012-01-03T00:00:00"/>
    <x v="1"/>
    <s v="AI-10855"/>
    <x v="482"/>
    <x v="0"/>
    <s v="United States"/>
    <s v="Brentwood"/>
    <x v="1"/>
    <n v="94513"/>
    <x v="1"/>
    <s v="TEC-PH-10001051"/>
    <x v="2"/>
    <s v="Phones"/>
    <x v="1254"/>
    <n v="319.96800000000002"/>
    <n v="4"/>
    <n v="0.2"/>
    <n v="35.996399999999952"/>
    <s v="Dec"/>
    <x v="20"/>
    <n v="0"/>
  </r>
  <r>
    <n v="7695"/>
    <s v="CA-2013-118899"/>
    <x v="0"/>
    <d v="2013-03-23T00:00:00"/>
    <d v="2013-03-23T00:00:00"/>
    <x v="3"/>
    <s v="MC-17275"/>
    <x v="507"/>
    <x v="0"/>
    <s v="United States"/>
    <s v="Seattle"/>
    <x v="4"/>
    <n v="98103"/>
    <x v="1"/>
    <s v="FUR-CH-10004754"/>
    <x v="0"/>
    <s v="Chairs"/>
    <x v="1123"/>
    <n v="167.88800000000001"/>
    <n v="7"/>
    <n v="0.2"/>
    <n v="14.690199999999997"/>
    <s v="Mar"/>
    <x v="17"/>
    <n v="1"/>
  </r>
  <r>
    <n v="7696"/>
    <s v="CA-2014-107958"/>
    <x v="3"/>
    <d v="2014-07-03T00:00:00"/>
    <d v="2014-07-06T00:00:00"/>
    <x v="2"/>
    <s v="AH-10120"/>
    <x v="571"/>
    <x v="2"/>
    <s v="United States"/>
    <s v="Houston"/>
    <x v="5"/>
    <n v="77036"/>
    <x v="2"/>
    <s v="OFF-PA-10000357"/>
    <x v="1"/>
    <s v="Paper"/>
    <x v="442"/>
    <n v="163.96"/>
    <n v="5"/>
    <n v="0.2"/>
    <n v="59.435499999999998"/>
    <s v="Jul"/>
    <x v="10"/>
    <n v="1"/>
  </r>
  <r>
    <n v="7697"/>
    <s v="CA-2014-107958"/>
    <x v="3"/>
    <d v="2014-07-03T00:00:00"/>
    <d v="2014-07-06T00:00:00"/>
    <x v="2"/>
    <s v="AH-10120"/>
    <x v="571"/>
    <x v="2"/>
    <s v="United States"/>
    <s v="Houston"/>
    <x v="5"/>
    <n v="77036"/>
    <x v="2"/>
    <s v="OFF-BI-10001787"/>
    <x v="1"/>
    <s v="Binders"/>
    <x v="1482"/>
    <n v="5.2319999999999984"/>
    <n v="4"/>
    <n v="0.8"/>
    <n v="-8.1096000000000004"/>
    <s v="Jul"/>
    <x v="10"/>
    <n v="0"/>
  </r>
  <r>
    <n v="7698"/>
    <s v="CA-2014-151799"/>
    <x v="3"/>
    <d v="2014-12-15T00:00:00"/>
    <d v="2014-12-19T00:00:00"/>
    <x v="1"/>
    <s v="BF-11170"/>
    <x v="408"/>
    <x v="2"/>
    <s v="United States"/>
    <s v="Lawrence"/>
    <x v="31"/>
    <n v="1841"/>
    <x v="3"/>
    <s v="TEC-CO-10002313"/>
    <x v="2"/>
    <s v="Copiers"/>
    <x v="345"/>
    <n v="1199.98"/>
    <n v="2"/>
    <n v="0"/>
    <n v="467.99220000000003"/>
    <s v="Dec"/>
    <x v="22"/>
    <n v="1"/>
  </r>
  <r>
    <n v="7699"/>
    <s v="CA-2014-151799"/>
    <x v="3"/>
    <d v="2014-12-15T00:00:00"/>
    <d v="2014-12-19T00:00:00"/>
    <x v="1"/>
    <s v="BF-11170"/>
    <x v="408"/>
    <x v="2"/>
    <s v="United States"/>
    <s v="Lawrence"/>
    <x v="31"/>
    <n v="1841"/>
    <x v="3"/>
    <s v="OFF-ST-10002790"/>
    <x v="1"/>
    <s v="Storage"/>
    <x v="233"/>
    <n v="73.849999999999994"/>
    <n v="1"/>
    <n v="0"/>
    <n v="2.2155000000000058"/>
    <s v="Dec"/>
    <x v="22"/>
    <n v="0"/>
  </r>
  <r>
    <n v="7700"/>
    <s v="CA-2014-151799"/>
    <x v="3"/>
    <d v="2014-12-15T00:00:00"/>
    <d v="2014-12-19T00:00:00"/>
    <x v="1"/>
    <s v="BF-11170"/>
    <x v="408"/>
    <x v="2"/>
    <s v="United States"/>
    <s v="Lawrence"/>
    <x v="31"/>
    <n v="1841"/>
    <x v="3"/>
    <s v="OFF-SU-10001664"/>
    <x v="1"/>
    <s v="Supplies"/>
    <x v="1232"/>
    <n v="25.71"/>
    <n v="3"/>
    <n v="0"/>
    <n v="6.6846000000000005"/>
    <s v="Dec"/>
    <x v="22"/>
    <n v="0"/>
  </r>
  <r>
    <n v="7701"/>
    <s v="CA-2014-151799"/>
    <x v="3"/>
    <d v="2014-12-15T00:00:00"/>
    <d v="2014-12-19T00:00:00"/>
    <x v="1"/>
    <s v="BF-11170"/>
    <x v="408"/>
    <x v="2"/>
    <s v="United States"/>
    <s v="Lawrence"/>
    <x v="31"/>
    <n v="1841"/>
    <x v="3"/>
    <s v="OFF-FA-10001332"/>
    <x v="1"/>
    <s v="Fasteners"/>
    <x v="1561"/>
    <n v="17.28"/>
    <n v="6"/>
    <n v="0"/>
    <n v="8.121599999999999"/>
    <s v="Dec"/>
    <x v="22"/>
    <n v="0"/>
  </r>
  <r>
    <n v="7702"/>
    <s v="CA-2014-151799"/>
    <x v="3"/>
    <d v="2014-12-15T00:00:00"/>
    <d v="2014-12-19T00:00:00"/>
    <x v="1"/>
    <s v="BF-11170"/>
    <x v="408"/>
    <x v="2"/>
    <s v="United States"/>
    <s v="Lawrence"/>
    <x v="31"/>
    <n v="1841"/>
    <x v="3"/>
    <s v="FUR-TA-10003473"/>
    <x v="0"/>
    <s v="Tables"/>
    <x v="214"/>
    <n v="526.58199999999999"/>
    <n v="2"/>
    <n v="0.3"/>
    <n v="-52.658199999999965"/>
    <s v="Dec"/>
    <x v="22"/>
    <n v="0"/>
  </r>
  <r>
    <n v="7703"/>
    <s v="CA-2013-114601"/>
    <x v="0"/>
    <d v="2013-08-27T00:00:00"/>
    <d v="2013-09-03T00:00:00"/>
    <x v="1"/>
    <s v="AA-10480"/>
    <x v="4"/>
    <x v="0"/>
    <s v="United States"/>
    <s v="Detroit"/>
    <x v="12"/>
    <n v="48234"/>
    <x v="2"/>
    <s v="OFF-PA-10000605"/>
    <x v="1"/>
    <s v="Paper"/>
    <x v="808"/>
    <n v="11.56"/>
    <n v="2"/>
    <n v="0"/>
    <n v="5.6644000000000005"/>
    <s v="Aug"/>
    <x v="28"/>
    <n v="1"/>
  </r>
  <r>
    <n v="7704"/>
    <s v="CA-2013-114601"/>
    <x v="0"/>
    <d v="2013-08-27T00:00:00"/>
    <d v="2013-09-03T00:00:00"/>
    <x v="1"/>
    <s v="AA-10480"/>
    <x v="4"/>
    <x v="0"/>
    <s v="United States"/>
    <s v="Detroit"/>
    <x v="12"/>
    <n v="48234"/>
    <x v="2"/>
    <s v="TEC-PH-10002170"/>
    <x v="2"/>
    <s v="Phones"/>
    <x v="594"/>
    <n v="209.96999999999997"/>
    <n v="3"/>
    <n v="0"/>
    <n v="58.791600000000003"/>
    <s v="Aug"/>
    <x v="28"/>
    <n v="0"/>
  </r>
  <r>
    <n v="7705"/>
    <s v="CA-2013-114601"/>
    <x v="0"/>
    <d v="2013-08-27T00:00:00"/>
    <d v="2013-09-03T00:00:00"/>
    <x v="1"/>
    <s v="AA-10480"/>
    <x v="4"/>
    <x v="0"/>
    <s v="United States"/>
    <s v="Detroit"/>
    <x v="12"/>
    <n v="48234"/>
    <x v="2"/>
    <s v="FUR-TA-10004147"/>
    <x v="0"/>
    <s v="Tables"/>
    <x v="811"/>
    <n v="447.84"/>
    <n v="4"/>
    <n v="0"/>
    <n v="98.524799999999971"/>
    <s v="Aug"/>
    <x v="28"/>
    <n v="0"/>
  </r>
  <r>
    <n v="7706"/>
    <s v="CA-2013-114601"/>
    <x v="0"/>
    <d v="2013-08-27T00:00:00"/>
    <d v="2013-09-03T00:00:00"/>
    <x v="1"/>
    <s v="AA-10480"/>
    <x v="4"/>
    <x v="0"/>
    <s v="United States"/>
    <s v="Detroit"/>
    <x v="12"/>
    <n v="48234"/>
    <x v="2"/>
    <s v="TEC-AC-10003911"/>
    <x v="2"/>
    <s v="Accessories"/>
    <x v="327"/>
    <n v="479.97"/>
    <n v="3"/>
    <n v="0"/>
    <n v="163.18979999999999"/>
    <s v="Aug"/>
    <x v="28"/>
    <n v="0"/>
  </r>
  <r>
    <n v="7707"/>
    <s v="CA-2013-114601"/>
    <x v="0"/>
    <d v="2013-08-27T00:00:00"/>
    <d v="2013-09-03T00:00:00"/>
    <x v="1"/>
    <s v="AA-10480"/>
    <x v="4"/>
    <x v="0"/>
    <s v="United States"/>
    <s v="Detroit"/>
    <x v="12"/>
    <n v="48234"/>
    <x v="2"/>
    <s v="OFF-AR-10002578"/>
    <x v="1"/>
    <s v="Art"/>
    <x v="665"/>
    <n v="8.64"/>
    <n v="3"/>
    <n v="0"/>
    <n v="2.5055999999999998"/>
    <s v="Aug"/>
    <x v="28"/>
    <n v="0"/>
  </r>
  <r>
    <n v="7708"/>
    <s v="CA-2014-100237"/>
    <x v="3"/>
    <d v="2014-10-16T00:00:00"/>
    <d v="2014-10-20T00:00:00"/>
    <x v="1"/>
    <s v="SV-20815"/>
    <x v="458"/>
    <x v="1"/>
    <s v="United States"/>
    <s v="Orem"/>
    <x v="7"/>
    <n v="84057"/>
    <x v="1"/>
    <s v="OFF-AR-10001761"/>
    <x v="1"/>
    <s v="Art"/>
    <x v="1642"/>
    <n v="11.68"/>
    <n v="2"/>
    <n v="0"/>
    <n v="4.2047999999999996"/>
    <s v="Oct"/>
    <x v="13"/>
    <n v="1"/>
  </r>
  <r>
    <n v="7709"/>
    <s v="CA-2011-139542"/>
    <x v="2"/>
    <d v="2011-10-25T00:00:00"/>
    <d v="2011-10-29T00:00:00"/>
    <x v="1"/>
    <s v="EH-14185"/>
    <x v="699"/>
    <x v="0"/>
    <s v="United States"/>
    <s v="Philadelphia"/>
    <x v="9"/>
    <n v="19120"/>
    <x v="3"/>
    <s v="TEC-AC-10001553"/>
    <x v="2"/>
    <s v="Accessories"/>
    <x v="1599"/>
    <n v="40.775999999999996"/>
    <n v="3"/>
    <n v="0.2"/>
    <n v="0.50970000000000049"/>
    <s v="Oct"/>
    <x v="18"/>
    <n v="1"/>
  </r>
  <r>
    <n v="7710"/>
    <s v="CA-2011-139542"/>
    <x v="2"/>
    <d v="2011-10-25T00:00:00"/>
    <d v="2011-10-29T00:00:00"/>
    <x v="1"/>
    <s v="EH-14185"/>
    <x v="699"/>
    <x v="0"/>
    <s v="United States"/>
    <s v="Philadelphia"/>
    <x v="9"/>
    <n v="19120"/>
    <x v="3"/>
    <s v="OFF-BI-10000309"/>
    <x v="1"/>
    <s v="Binders"/>
    <x v="334"/>
    <n v="13.698000000000002"/>
    <n v="3"/>
    <n v="0.7"/>
    <n v="-9.5885999999999996"/>
    <s v="Oct"/>
    <x v="18"/>
    <n v="0"/>
  </r>
  <r>
    <n v="7711"/>
    <s v="US-2012-142811"/>
    <x v="1"/>
    <d v="2012-04-02T00:00:00"/>
    <d v="2012-04-07T00:00:00"/>
    <x v="1"/>
    <s v="JL-15850"/>
    <x v="139"/>
    <x v="0"/>
    <s v="United States"/>
    <s v="Mesa"/>
    <x v="16"/>
    <n v="85204"/>
    <x v="1"/>
    <s v="TEC-PH-10003095"/>
    <x v="2"/>
    <s v="Phones"/>
    <x v="1491"/>
    <n v="87.8"/>
    <n v="5"/>
    <n v="0.2"/>
    <n v="32.924999999999997"/>
    <s v="Apr"/>
    <x v="19"/>
    <n v="1"/>
  </r>
  <r>
    <n v="7712"/>
    <s v="CA-2014-139353"/>
    <x v="3"/>
    <d v="2014-10-29T00:00:00"/>
    <d v="2014-10-31T00:00:00"/>
    <x v="0"/>
    <s v="JM-15250"/>
    <x v="49"/>
    <x v="0"/>
    <s v="United States"/>
    <s v="Fayetteville"/>
    <x v="3"/>
    <n v="28314"/>
    <x v="0"/>
    <s v="FUR-FU-10001876"/>
    <x v="0"/>
    <s v="Furnishings"/>
    <x v="1394"/>
    <n v="77.951999999999998"/>
    <n v="3"/>
    <n v="0.2"/>
    <n v="15.590399999999995"/>
    <s v="Oct"/>
    <x v="13"/>
    <n v="1"/>
  </r>
  <r>
    <n v="7713"/>
    <s v="CA-2014-139353"/>
    <x v="3"/>
    <d v="2014-10-29T00:00:00"/>
    <d v="2014-10-31T00:00:00"/>
    <x v="0"/>
    <s v="JM-15250"/>
    <x v="49"/>
    <x v="0"/>
    <s v="United States"/>
    <s v="Fayetteville"/>
    <x v="3"/>
    <n v="28314"/>
    <x v="0"/>
    <s v="OFF-ST-10001522"/>
    <x v="1"/>
    <s v="Storage"/>
    <x v="195"/>
    <n v="147.184"/>
    <n v="2"/>
    <n v="0.2"/>
    <n v="-29.436800000000012"/>
    <s v="Oct"/>
    <x v="13"/>
    <n v="0"/>
  </r>
  <r>
    <n v="7714"/>
    <s v="CA-2014-139353"/>
    <x v="3"/>
    <d v="2014-10-29T00:00:00"/>
    <d v="2014-10-31T00:00:00"/>
    <x v="0"/>
    <s v="JM-15250"/>
    <x v="49"/>
    <x v="0"/>
    <s v="United States"/>
    <s v="Fayetteville"/>
    <x v="3"/>
    <n v="28314"/>
    <x v="0"/>
    <s v="OFF-PA-10000300"/>
    <x v="1"/>
    <s v="Paper"/>
    <x v="1766"/>
    <n v="47.952000000000005"/>
    <n v="3"/>
    <n v="0.2"/>
    <n v="16.183799999999998"/>
    <s v="Oct"/>
    <x v="13"/>
    <n v="0"/>
  </r>
  <r>
    <n v="7715"/>
    <s v="CA-2011-150203"/>
    <x v="2"/>
    <d v="2011-12-05T00:00:00"/>
    <d v="2011-12-07T00:00:00"/>
    <x v="2"/>
    <s v="JB-15925"/>
    <x v="102"/>
    <x v="0"/>
    <s v="United States"/>
    <s v="Los Angeles"/>
    <x v="1"/>
    <n v="90032"/>
    <x v="1"/>
    <s v="OFF-AP-10001469"/>
    <x v="1"/>
    <s v="Appliances"/>
    <x v="581"/>
    <n v="250.26"/>
    <n v="6"/>
    <n v="0"/>
    <n v="72.575399999999973"/>
    <s v="Dec"/>
    <x v="20"/>
    <n v="1"/>
  </r>
  <r>
    <n v="7716"/>
    <s v="US-2014-101518"/>
    <x v="3"/>
    <d v="2014-11-04T00:00:00"/>
    <d v="2014-11-09T00:00:00"/>
    <x v="1"/>
    <s v="PB-19105"/>
    <x v="287"/>
    <x v="0"/>
    <s v="United States"/>
    <s v="Philadelphia"/>
    <x v="9"/>
    <n v="19140"/>
    <x v="3"/>
    <s v="TEC-AC-10001553"/>
    <x v="2"/>
    <s v="Accessories"/>
    <x v="1599"/>
    <n v="40.775999999999996"/>
    <n v="3"/>
    <n v="0.2"/>
    <n v="0.50970000000000049"/>
    <s v="Nov"/>
    <x v="23"/>
    <n v="1"/>
  </r>
  <r>
    <n v="7717"/>
    <s v="CA-2012-149636"/>
    <x v="1"/>
    <d v="2012-01-06T00:00:00"/>
    <d v="2012-01-12T00:00:00"/>
    <x v="1"/>
    <s v="SP-20620"/>
    <x v="407"/>
    <x v="1"/>
    <s v="United States"/>
    <s v="Colorado Springs"/>
    <x v="22"/>
    <n v="80906"/>
    <x v="1"/>
    <s v="OFF-PA-10004041"/>
    <x v="1"/>
    <s v="Paper"/>
    <x v="940"/>
    <n v="29.600000000000005"/>
    <n v="5"/>
    <n v="0.2"/>
    <n v="9.2499999999999964"/>
    <s v="Jan"/>
    <x v="26"/>
    <n v="1"/>
  </r>
  <r>
    <n v="7718"/>
    <s v="CA-2012-149636"/>
    <x v="1"/>
    <d v="2012-01-06T00:00:00"/>
    <d v="2012-01-12T00:00:00"/>
    <x v="1"/>
    <s v="SP-20620"/>
    <x v="407"/>
    <x v="1"/>
    <s v="United States"/>
    <s v="Colorado Springs"/>
    <x v="22"/>
    <n v="80906"/>
    <x v="1"/>
    <s v="OFF-BI-10002764"/>
    <x v="1"/>
    <s v="Binders"/>
    <x v="502"/>
    <n v="1.9380000000000002"/>
    <n v="2"/>
    <n v="0.7"/>
    <n v="-1.3565999999999994"/>
    <s v="Jan"/>
    <x v="26"/>
    <n v="0"/>
  </r>
  <r>
    <n v="7719"/>
    <s v="US-2014-146213"/>
    <x v="3"/>
    <d v="2014-09-10T00:00:00"/>
    <d v="2014-09-15T00:00:00"/>
    <x v="1"/>
    <s v="MC-17605"/>
    <x v="204"/>
    <x v="1"/>
    <s v="United States"/>
    <s v="Los Angeles"/>
    <x v="1"/>
    <n v="90032"/>
    <x v="1"/>
    <s v="TEC-AC-10001114"/>
    <x v="2"/>
    <s v="Accessories"/>
    <x v="1202"/>
    <n v="159.96"/>
    <n v="4"/>
    <n v="0"/>
    <n v="51.18719999999999"/>
    <s v="Sep"/>
    <x v="15"/>
    <n v="1"/>
  </r>
  <r>
    <n v="7720"/>
    <s v="CA-2012-108588"/>
    <x v="1"/>
    <d v="2012-01-05T00:00:00"/>
    <d v="2012-01-10T00:00:00"/>
    <x v="1"/>
    <s v="BG-11695"/>
    <x v="410"/>
    <x v="1"/>
    <s v="United States"/>
    <s v="New York City"/>
    <x v="15"/>
    <n v="10009"/>
    <x v="3"/>
    <s v="OFF-AR-10001615"/>
    <x v="1"/>
    <s v="Art"/>
    <x v="1479"/>
    <n v="59.519999999999996"/>
    <n v="3"/>
    <n v="0"/>
    <n v="15.475200000000001"/>
    <s v="Jan"/>
    <x v="26"/>
    <n v="1"/>
  </r>
  <r>
    <n v="7721"/>
    <s v="CA-2012-108588"/>
    <x v="1"/>
    <d v="2012-01-05T00:00:00"/>
    <d v="2012-01-10T00:00:00"/>
    <x v="1"/>
    <s v="BG-11695"/>
    <x v="410"/>
    <x v="1"/>
    <s v="United States"/>
    <s v="New York City"/>
    <x v="15"/>
    <n v="10009"/>
    <x v="3"/>
    <s v="OFF-EN-10000461"/>
    <x v="1"/>
    <s v="Envelopes"/>
    <x v="746"/>
    <n v="17.48"/>
    <n v="2"/>
    <n v="0"/>
    <n v="8.2156000000000002"/>
    <s v="Jan"/>
    <x v="26"/>
    <n v="0"/>
  </r>
  <r>
    <n v="7722"/>
    <s v="CA-2012-108588"/>
    <x v="1"/>
    <d v="2012-01-05T00:00:00"/>
    <d v="2012-01-10T00:00:00"/>
    <x v="1"/>
    <s v="BG-11695"/>
    <x v="410"/>
    <x v="1"/>
    <s v="United States"/>
    <s v="New York City"/>
    <x v="15"/>
    <n v="10009"/>
    <x v="3"/>
    <s v="OFF-BI-10004506"/>
    <x v="1"/>
    <s v="Binders"/>
    <x v="1238"/>
    <n v="13.168000000000001"/>
    <n v="2"/>
    <n v="0.2"/>
    <n v="4.6088000000000005"/>
    <s v="Jan"/>
    <x v="26"/>
    <n v="0"/>
  </r>
  <r>
    <n v="7723"/>
    <s v="US-2014-138086"/>
    <x v="3"/>
    <d v="2014-04-17T00:00:00"/>
    <d v="2014-04-21T00:00:00"/>
    <x v="1"/>
    <s v="JO-15550"/>
    <x v="270"/>
    <x v="2"/>
    <s v="United States"/>
    <s v="San Francisco"/>
    <x v="1"/>
    <n v="94109"/>
    <x v="1"/>
    <s v="OFF-AP-10000027"/>
    <x v="1"/>
    <s v="Appliances"/>
    <x v="1804"/>
    <n v="40.74"/>
    <n v="3"/>
    <n v="0"/>
    <n v="12.222"/>
    <s v="Apr"/>
    <x v="4"/>
    <n v="1"/>
  </r>
  <r>
    <n v="7724"/>
    <s v="CA-2012-139374"/>
    <x v="1"/>
    <d v="2012-09-10T00:00:00"/>
    <d v="2012-09-14T00:00:00"/>
    <x v="1"/>
    <s v="AR-10345"/>
    <x v="753"/>
    <x v="1"/>
    <s v="United States"/>
    <s v="Austin"/>
    <x v="5"/>
    <n v="78745"/>
    <x v="2"/>
    <s v="FUR-CH-10003981"/>
    <x v="0"/>
    <s v="Chairs"/>
    <x v="1166"/>
    <n v="179.886"/>
    <n v="1"/>
    <n v="0.3"/>
    <n v="-2.5698000000000292"/>
    <s v="Sep"/>
    <x v="11"/>
    <n v="1"/>
  </r>
  <r>
    <n v="7725"/>
    <s v="CA-2013-113978"/>
    <x v="0"/>
    <d v="2013-09-26T00:00:00"/>
    <d v="2013-09-30T00:00:00"/>
    <x v="1"/>
    <s v="TS-21505"/>
    <x v="700"/>
    <x v="0"/>
    <s v="United States"/>
    <s v="Cleveland"/>
    <x v="24"/>
    <n v="44105"/>
    <x v="3"/>
    <s v="OFF-AP-10003849"/>
    <x v="1"/>
    <s v="Appliances"/>
    <x v="833"/>
    <n v="286.25600000000003"/>
    <n v="1"/>
    <n v="0.2"/>
    <n v="17.890999999999977"/>
    <s v="Sep"/>
    <x v="21"/>
    <n v="1"/>
  </r>
  <r>
    <n v="7726"/>
    <s v="CA-2013-113978"/>
    <x v="0"/>
    <d v="2013-09-26T00:00:00"/>
    <d v="2013-09-30T00:00:00"/>
    <x v="1"/>
    <s v="TS-21505"/>
    <x v="700"/>
    <x v="0"/>
    <s v="United States"/>
    <s v="Cleveland"/>
    <x v="24"/>
    <n v="44105"/>
    <x v="3"/>
    <s v="OFF-ST-10004963"/>
    <x v="1"/>
    <s v="Storage"/>
    <x v="460"/>
    <n v="24.224000000000004"/>
    <n v="2"/>
    <n v="0.2"/>
    <n v="-4.8448000000000029"/>
    <s v="Sep"/>
    <x v="21"/>
    <n v="0"/>
  </r>
  <r>
    <n v="7727"/>
    <s v="CA-2013-113978"/>
    <x v="0"/>
    <d v="2013-09-26T00:00:00"/>
    <d v="2013-09-30T00:00:00"/>
    <x v="1"/>
    <s v="TS-21505"/>
    <x v="700"/>
    <x v="0"/>
    <s v="United States"/>
    <s v="Cleveland"/>
    <x v="24"/>
    <n v="44105"/>
    <x v="3"/>
    <s v="OFF-ST-10002574"/>
    <x v="1"/>
    <s v="Storage"/>
    <x v="926"/>
    <n v="331.536"/>
    <n v="3"/>
    <n v="0.2"/>
    <n v="-82.884"/>
    <s v="Sep"/>
    <x v="21"/>
    <n v="0"/>
  </r>
  <r>
    <n v="7728"/>
    <s v="US-2012-150231"/>
    <x v="1"/>
    <d v="2012-03-16T00:00:00"/>
    <d v="2012-03-20T00:00:00"/>
    <x v="0"/>
    <s v="JK-15640"/>
    <x v="82"/>
    <x v="2"/>
    <s v="United States"/>
    <s v="New York City"/>
    <x v="15"/>
    <n v="10009"/>
    <x v="3"/>
    <s v="OFF-AR-10001761"/>
    <x v="1"/>
    <s v="Art"/>
    <x v="1642"/>
    <n v="17.52"/>
    <n v="3"/>
    <n v="0"/>
    <n v="6.3071999999999999"/>
    <s v="Mar"/>
    <x v="29"/>
    <n v="1"/>
  </r>
  <r>
    <n v="7729"/>
    <s v="CA-2013-106915"/>
    <x v="0"/>
    <d v="2013-11-27T00:00:00"/>
    <d v="2013-12-03T00:00:00"/>
    <x v="1"/>
    <s v="GA-14515"/>
    <x v="654"/>
    <x v="0"/>
    <s v="United States"/>
    <s v="El Paso"/>
    <x v="5"/>
    <n v="79907"/>
    <x v="2"/>
    <s v="OFF-AR-10000716"/>
    <x v="1"/>
    <s v="Art"/>
    <x v="786"/>
    <n v="17.856000000000002"/>
    <n v="4"/>
    <n v="0.2"/>
    <n v="4.2408000000000001"/>
    <s v="Nov"/>
    <x v="0"/>
    <n v="1"/>
  </r>
  <r>
    <n v="7730"/>
    <s v="US-2013-109260"/>
    <x v="0"/>
    <d v="2013-09-27T00:00:00"/>
    <d v="2013-10-02T00:00:00"/>
    <x v="1"/>
    <s v="TN-21040"/>
    <x v="184"/>
    <x v="2"/>
    <s v="United States"/>
    <s v="Tallahassee"/>
    <x v="2"/>
    <n v="32303"/>
    <x v="0"/>
    <s v="TEC-AC-10002637"/>
    <x v="2"/>
    <s v="Accessories"/>
    <x v="1308"/>
    <n v="431.97600000000006"/>
    <n v="3"/>
    <n v="0.2"/>
    <n v="-75.59580000000004"/>
    <s v="Sep"/>
    <x v="21"/>
    <n v="1"/>
  </r>
  <r>
    <n v="7731"/>
    <s v="CA-2014-104850"/>
    <x v="3"/>
    <d v="2014-06-14T00:00:00"/>
    <d v="2014-06-20T00:00:00"/>
    <x v="1"/>
    <s v="TW-21025"/>
    <x v="69"/>
    <x v="2"/>
    <s v="United States"/>
    <s v="Seattle"/>
    <x v="4"/>
    <n v="98103"/>
    <x v="1"/>
    <s v="FUR-CH-10003774"/>
    <x v="0"/>
    <s v="Chairs"/>
    <x v="1185"/>
    <n v="291.13600000000002"/>
    <n v="4"/>
    <n v="0.2"/>
    <n v="-25.474400000000017"/>
    <s v="Jun"/>
    <x v="27"/>
    <n v="1"/>
  </r>
  <r>
    <n v="7732"/>
    <s v="CA-2014-140508"/>
    <x v="3"/>
    <d v="2014-09-19T00:00:00"/>
    <d v="2014-09-22T00:00:00"/>
    <x v="2"/>
    <s v="PA-19060"/>
    <x v="50"/>
    <x v="2"/>
    <s v="United States"/>
    <s v="Dallas"/>
    <x v="5"/>
    <n v="75220"/>
    <x v="2"/>
    <s v="OFF-EN-10000927"/>
    <x v="1"/>
    <s v="Envelopes"/>
    <x v="81"/>
    <n v="114.84800000000001"/>
    <n v="4"/>
    <n v="0.2"/>
    <n v="35.889999999999986"/>
    <s v="Sep"/>
    <x v="15"/>
    <n v="1"/>
  </r>
  <r>
    <n v="7733"/>
    <s v="CA-2014-143294"/>
    <x v="3"/>
    <d v="2014-06-03T00:00:00"/>
    <d v="2014-06-09T00:00:00"/>
    <x v="1"/>
    <s v="JD-15790"/>
    <x v="479"/>
    <x v="0"/>
    <s v="United States"/>
    <s v="Houston"/>
    <x v="5"/>
    <n v="77070"/>
    <x v="2"/>
    <s v="OFF-PA-10000743"/>
    <x v="1"/>
    <s v="Paper"/>
    <x v="573"/>
    <n v="10.688000000000001"/>
    <n v="2"/>
    <n v="0.2"/>
    <n v="3.7407999999999997"/>
    <s v="Jun"/>
    <x v="27"/>
    <n v="1"/>
  </r>
  <r>
    <n v="7734"/>
    <s v="CA-2013-165673"/>
    <x v="0"/>
    <d v="2013-05-16T00:00:00"/>
    <d v="2013-05-20T00:00:00"/>
    <x v="0"/>
    <s v="MN-17935"/>
    <x v="438"/>
    <x v="0"/>
    <s v="United States"/>
    <s v="Springfield"/>
    <x v="24"/>
    <n v="45503"/>
    <x v="3"/>
    <s v="OFF-PA-10000697"/>
    <x v="1"/>
    <s v="Paper"/>
    <x v="1370"/>
    <n v="15.231999999999999"/>
    <n v="4"/>
    <n v="0.2"/>
    <n v="5.5215999999999994"/>
    <s v="May"/>
    <x v="35"/>
    <n v="1"/>
  </r>
  <r>
    <n v="7735"/>
    <s v="CA-2014-134418"/>
    <x v="3"/>
    <d v="2014-09-16T00:00:00"/>
    <d v="2014-09-21T00:00:00"/>
    <x v="1"/>
    <s v="GM-14500"/>
    <x v="421"/>
    <x v="0"/>
    <s v="United States"/>
    <s v="Seattle"/>
    <x v="4"/>
    <n v="98103"/>
    <x v="1"/>
    <s v="OFF-AR-10004441"/>
    <x v="1"/>
    <s v="Art"/>
    <x v="153"/>
    <n v="12.419999999999998"/>
    <n v="3"/>
    <n v="0"/>
    <n v="5.2164000000000001"/>
    <s v="Sep"/>
    <x v="15"/>
    <n v="1"/>
  </r>
  <r>
    <n v="7736"/>
    <s v="US-2013-106313"/>
    <x v="0"/>
    <d v="2013-08-23T00:00:00"/>
    <d v="2013-08-27T00:00:00"/>
    <x v="1"/>
    <s v="DG-13300"/>
    <x v="375"/>
    <x v="1"/>
    <s v="United States"/>
    <s v="Seattle"/>
    <x v="4"/>
    <n v="98105"/>
    <x v="1"/>
    <s v="OFF-PA-10001870"/>
    <x v="1"/>
    <s v="Paper"/>
    <x v="674"/>
    <n v="19.440000000000001"/>
    <n v="3"/>
    <n v="0"/>
    <n v="9.3312000000000008"/>
    <s v="Aug"/>
    <x v="28"/>
    <n v="1"/>
  </r>
  <r>
    <n v="7737"/>
    <s v="CA-2011-105872"/>
    <x v="2"/>
    <d v="2011-05-30T00:00:00"/>
    <d v="2011-06-06T00:00:00"/>
    <x v="1"/>
    <s v="JG-15160"/>
    <x v="506"/>
    <x v="0"/>
    <s v="United States"/>
    <s v="New York City"/>
    <x v="15"/>
    <n v="10024"/>
    <x v="3"/>
    <s v="OFF-BI-10003684"/>
    <x v="1"/>
    <s v="Binders"/>
    <x v="707"/>
    <n v="70.367999999999995"/>
    <n v="4"/>
    <n v="0.2"/>
    <n v="26.387999999999998"/>
    <s v="May"/>
    <x v="8"/>
    <n v="1"/>
  </r>
  <r>
    <n v="7738"/>
    <s v="CA-2014-108287"/>
    <x v="3"/>
    <d v="2014-12-19T00:00:00"/>
    <d v="2014-12-21T00:00:00"/>
    <x v="2"/>
    <s v="AG-10330"/>
    <x v="743"/>
    <x v="0"/>
    <s v="United States"/>
    <s v="Charlotte"/>
    <x v="3"/>
    <n v="28205"/>
    <x v="0"/>
    <s v="OFF-AR-10001315"/>
    <x v="1"/>
    <s v="Art"/>
    <x v="1020"/>
    <n v="12.672000000000001"/>
    <n v="9"/>
    <n v="0.2"/>
    <n v="1.4255999999999993"/>
    <s v="Dec"/>
    <x v="22"/>
    <n v="1"/>
  </r>
  <r>
    <n v="7739"/>
    <s v="CA-2014-141103"/>
    <x v="3"/>
    <d v="2014-07-31T00:00:00"/>
    <d v="2014-08-07T00:00:00"/>
    <x v="1"/>
    <s v="JF-15355"/>
    <x v="282"/>
    <x v="0"/>
    <s v="United States"/>
    <s v="Baltimore"/>
    <x v="39"/>
    <n v="21215"/>
    <x v="3"/>
    <s v="TEC-PH-10003589"/>
    <x v="2"/>
    <s v="Phones"/>
    <x v="818"/>
    <n v="89.949999999999989"/>
    <n v="5"/>
    <n v="0"/>
    <n v="43.175999999999995"/>
    <s v="Jul"/>
    <x v="10"/>
    <n v="1"/>
  </r>
  <r>
    <n v="7740"/>
    <s v="CA-2011-154781"/>
    <x v="2"/>
    <d v="2011-11-21T00:00:00"/>
    <d v="2011-11-26T00:00:00"/>
    <x v="1"/>
    <s v="SC-20680"/>
    <x v="649"/>
    <x v="2"/>
    <s v="United States"/>
    <s v="San Francisco"/>
    <x v="1"/>
    <n v="94110"/>
    <x v="1"/>
    <s v="OFF-PA-10001609"/>
    <x v="1"/>
    <s v="Paper"/>
    <x v="1107"/>
    <n v="6.58"/>
    <n v="2"/>
    <n v="0"/>
    <n v="3.0267999999999997"/>
    <s v="Nov"/>
    <x v="7"/>
    <n v="1"/>
  </r>
  <r>
    <n v="7741"/>
    <s v="CA-2011-154781"/>
    <x v="2"/>
    <d v="2011-11-21T00:00:00"/>
    <d v="2011-11-26T00:00:00"/>
    <x v="1"/>
    <s v="SC-20680"/>
    <x v="649"/>
    <x v="2"/>
    <s v="United States"/>
    <s v="San Francisco"/>
    <x v="1"/>
    <n v="94110"/>
    <x v="1"/>
    <s v="TEC-AC-10000474"/>
    <x v="2"/>
    <s v="Accessories"/>
    <x v="1501"/>
    <n v="94.99"/>
    <n v="1"/>
    <n v="0"/>
    <n v="28.496999999999986"/>
    <s v="Nov"/>
    <x v="7"/>
    <n v="0"/>
  </r>
  <r>
    <n v="7742"/>
    <s v="CA-2012-147816"/>
    <x v="1"/>
    <d v="2012-09-24T00:00:00"/>
    <d v="2012-09-26T00:00:00"/>
    <x v="0"/>
    <s v="CM-11935"/>
    <x v="619"/>
    <x v="0"/>
    <s v="United States"/>
    <s v="Tucson"/>
    <x v="16"/>
    <n v="85705"/>
    <x v="1"/>
    <s v="TEC-PH-10003095"/>
    <x v="2"/>
    <s v="Phones"/>
    <x v="1491"/>
    <n v="35.119999999999997"/>
    <n v="2"/>
    <n v="0.2"/>
    <n v="13.17"/>
    <s v="Sep"/>
    <x v="11"/>
    <n v="1"/>
  </r>
  <r>
    <n v="7743"/>
    <s v="CA-2014-105326"/>
    <x v="3"/>
    <d v="2014-08-21T00:00:00"/>
    <d v="2014-08-28T00:00:00"/>
    <x v="1"/>
    <s v="KT-16480"/>
    <x v="409"/>
    <x v="0"/>
    <s v="United States"/>
    <s v="Los Angeles"/>
    <x v="1"/>
    <n v="90036"/>
    <x v="1"/>
    <s v="OFF-PA-10001639"/>
    <x v="1"/>
    <s v="Paper"/>
    <x v="972"/>
    <n v="25.92"/>
    <n v="4"/>
    <n v="0"/>
    <n v="12.441600000000001"/>
    <s v="Aug"/>
    <x v="43"/>
    <n v="1"/>
  </r>
  <r>
    <n v="7744"/>
    <s v="CA-2013-133613"/>
    <x v="0"/>
    <d v="2013-06-18T00:00:00"/>
    <d v="2013-06-23T00:00:00"/>
    <x v="1"/>
    <s v="CP-12340"/>
    <x v="291"/>
    <x v="1"/>
    <s v="United States"/>
    <s v="Waterbury"/>
    <x v="29"/>
    <n v="6708"/>
    <x v="3"/>
    <s v="OFF-BI-10002003"/>
    <x v="1"/>
    <s v="Binders"/>
    <x v="1384"/>
    <n v="7.96"/>
    <n v="2"/>
    <n v="0"/>
    <n v="3.7412000000000001"/>
    <s v="Jun"/>
    <x v="1"/>
    <n v="1"/>
  </r>
  <r>
    <n v="7745"/>
    <s v="CA-2013-133613"/>
    <x v="0"/>
    <d v="2013-06-18T00:00:00"/>
    <d v="2013-06-23T00:00:00"/>
    <x v="1"/>
    <s v="CP-12340"/>
    <x v="291"/>
    <x v="1"/>
    <s v="United States"/>
    <s v="Waterbury"/>
    <x v="29"/>
    <n v="6708"/>
    <x v="3"/>
    <s v="TEC-PH-10004539"/>
    <x v="2"/>
    <s v="Phones"/>
    <x v="852"/>
    <n v="566.97"/>
    <n v="3"/>
    <n v="0"/>
    <n v="153.08189999999999"/>
    <s v="Jun"/>
    <x v="1"/>
    <n v="0"/>
  </r>
  <r>
    <n v="7746"/>
    <s v="CA-2013-133613"/>
    <x v="0"/>
    <d v="2013-06-18T00:00:00"/>
    <d v="2013-06-23T00:00:00"/>
    <x v="1"/>
    <s v="CP-12340"/>
    <x v="291"/>
    <x v="1"/>
    <s v="United States"/>
    <s v="Waterbury"/>
    <x v="29"/>
    <n v="6708"/>
    <x v="3"/>
    <s v="OFF-AR-10003829"/>
    <x v="1"/>
    <s v="Art"/>
    <x v="934"/>
    <n v="9.84"/>
    <n v="3"/>
    <n v="0"/>
    <n v="2.8535999999999988"/>
    <s v="Jun"/>
    <x v="1"/>
    <n v="0"/>
  </r>
  <r>
    <n v="7747"/>
    <s v="CA-2012-109113"/>
    <x v="1"/>
    <d v="2012-12-19T00:00:00"/>
    <d v="2012-12-23T00:00:00"/>
    <x v="1"/>
    <s v="EK-13795"/>
    <x v="735"/>
    <x v="2"/>
    <s v="United States"/>
    <s v="Chicago"/>
    <x v="10"/>
    <n v="60610"/>
    <x v="2"/>
    <s v="TEC-AC-10004761"/>
    <x v="2"/>
    <s v="Accessories"/>
    <x v="778"/>
    <n v="25.488"/>
    <n v="2"/>
    <n v="0.2"/>
    <n v="4.7789999999999999"/>
    <s v="Dec"/>
    <x v="14"/>
    <n v="1"/>
  </r>
  <r>
    <n v="7748"/>
    <s v="CA-2012-156153"/>
    <x v="1"/>
    <d v="2012-05-31T00:00:00"/>
    <d v="2012-06-02T00:00:00"/>
    <x v="0"/>
    <s v="CW-11905"/>
    <x v="194"/>
    <x v="2"/>
    <s v="United States"/>
    <s v="Long Beach"/>
    <x v="15"/>
    <n v="11561"/>
    <x v="3"/>
    <s v="OFF-FA-10003472"/>
    <x v="1"/>
    <s v="Fasteners"/>
    <x v="240"/>
    <n v="7.5600000000000005"/>
    <n v="6"/>
    <n v="0"/>
    <n v="0.3024"/>
    <s v="May"/>
    <x v="33"/>
    <n v="1"/>
  </r>
  <r>
    <n v="7749"/>
    <s v="CA-2012-133242"/>
    <x v="1"/>
    <d v="2012-06-18T00:00:00"/>
    <d v="2012-06-24T00:00:00"/>
    <x v="1"/>
    <s v="KH-16510"/>
    <x v="168"/>
    <x v="0"/>
    <s v="United States"/>
    <s v="Arlington"/>
    <x v="17"/>
    <n v="22204"/>
    <x v="0"/>
    <s v="FUR-FU-10003464"/>
    <x v="0"/>
    <s v="Furnishings"/>
    <x v="1470"/>
    <n v="60.84"/>
    <n v="3"/>
    <n v="0"/>
    <n v="19.468799999999998"/>
    <s v="Jun"/>
    <x v="40"/>
    <n v="1"/>
  </r>
  <r>
    <n v="7750"/>
    <s v="CA-2012-133242"/>
    <x v="1"/>
    <d v="2012-06-18T00:00:00"/>
    <d v="2012-06-24T00:00:00"/>
    <x v="1"/>
    <s v="KH-16510"/>
    <x v="168"/>
    <x v="0"/>
    <s v="United States"/>
    <s v="Arlington"/>
    <x v="17"/>
    <n v="22204"/>
    <x v="0"/>
    <s v="OFF-ST-10003716"/>
    <x v="1"/>
    <s v="Storage"/>
    <x v="889"/>
    <n v="450.04"/>
    <n v="2"/>
    <n v="0"/>
    <n v="58.505200000000002"/>
    <s v="Jun"/>
    <x v="40"/>
    <n v="0"/>
  </r>
  <r>
    <n v="7751"/>
    <s v="CA-2012-133242"/>
    <x v="1"/>
    <d v="2012-06-18T00:00:00"/>
    <d v="2012-06-24T00:00:00"/>
    <x v="1"/>
    <s v="KH-16510"/>
    <x v="168"/>
    <x v="0"/>
    <s v="United States"/>
    <s v="Arlington"/>
    <x v="17"/>
    <n v="22204"/>
    <x v="0"/>
    <s v="OFF-BI-10004002"/>
    <x v="1"/>
    <s v="Binders"/>
    <x v="152"/>
    <n v="34.6"/>
    <n v="2"/>
    <n v="0"/>
    <n v="16.608000000000001"/>
    <s v="Jun"/>
    <x v="40"/>
    <n v="0"/>
  </r>
  <r>
    <n v="7752"/>
    <s v="CA-2012-133242"/>
    <x v="1"/>
    <d v="2012-06-18T00:00:00"/>
    <d v="2012-06-24T00:00:00"/>
    <x v="1"/>
    <s v="KH-16510"/>
    <x v="168"/>
    <x v="0"/>
    <s v="United States"/>
    <s v="Arlington"/>
    <x v="17"/>
    <n v="22204"/>
    <x v="0"/>
    <s v="TEC-PH-10002496"/>
    <x v="2"/>
    <s v="Phones"/>
    <x v="490"/>
    <n v="467.97"/>
    <n v="3"/>
    <n v="0"/>
    <n v="140.39099999999999"/>
    <s v="Jun"/>
    <x v="40"/>
    <n v="0"/>
  </r>
  <r>
    <n v="7753"/>
    <s v="CA-2012-133242"/>
    <x v="1"/>
    <d v="2012-06-18T00:00:00"/>
    <d v="2012-06-24T00:00:00"/>
    <x v="1"/>
    <s v="KH-16510"/>
    <x v="168"/>
    <x v="0"/>
    <s v="United States"/>
    <s v="Arlington"/>
    <x v="17"/>
    <n v="22204"/>
    <x v="0"/>
    <s v="OFF-BI-10004826"/>
    <x v="1"/>
    <s v="Binders"/>
    <x v="721"/>
    <n v="33.020000000000003"/>
    <n v="2"/>
    <n v="0"/>
    <n v="15.849600000000002"/>
    <s v="Jun"/>
    <x v="40"/>
    <n v="0"/>
  </r>
  <r>
    <n v="7754"/>
    <s v="CA-2012-158323"/>
    <x v="1"/>
    <d v="2012-11-30T00:00:00"/>
    <d v="2012-12-03T00:00:00"/>
    <x v="2"/>
    <s v="AB-10600"/>
    <x v="448"/>
    <x v="1"/>
    <s v="United States"/>
    <s v="Jacksonville"/>
    <x v="3"/>
    <n v="28540"/>
    <x v="0"/>
    <s v="FUR-FU-10001546"/>
    <x v="0"/>
    <s v="Furnishings"/>
    <x v="1423"/>
    <n v="17.088000000000001"/>
    <n v="2"/>
    <n v="0.2"/>
    <n v="1.0679999999999996"/>
    <s v="Nov"/>
    <x v="6"/>
    <n v="1"/>
  </r>
  <r>
    <n v="7755"/>
    <s v="CA-2012-161795"/>
    <x v="1"/>
    <d v="2012-12-21T00:00:00"/>
    <d v="2012-12-23T00:00:00"/>
    <x v="0"/>
    <s v="AH-10075"/>
    <x v="340"/>
    <x v="1"/>
    <s v="United States"/>
    <s v="Columbus"/>
    <x v="24"/>
    <n v="43229"/>
    <x v="3"/>
    <s v="OFF-AR-10001919"/>
    <x v="1"/>
    <s v="Art"/>
    <x v="853"/>
    <n v="3.008"/>
    <n v="2"/>
    <n v="0.2"/>
    <n v="0.33839999999999981"/>
    <s v="Dec"/>
    <x v="14"/>
    <n v="1"/>
  </r>
  <r>
    <n v="7756"/>
    <s v="CA-2014-100902"/>
    <x v="3"/>
    <d v="2014-11-18T00:00:00"/>
    <d v="2014-11-22T00:00:00"/>
    <x v="1"/>
    <s v="CK-12595"/>
    <x v="242"/>
    <x v="0"/>
    <s v="United States"/>
    <s v="Charlotte"/>
    <x v="3"/>
    <n v="28205"/>
    <x v="0"/>
    <s v="OFF-PA-10002558"/>
    <x v="1"/>
    <s v="Paper"/>
    <x v="1805"/>
    <n v="268.24"/>
    <n v="7"/>
    <n v="0.2"/>
    <n v="93.883999999999986"/>
    <s v="Nov"/>
    <x v="23"/>
    <n v="1"/>
  </r>
  <r>
    <n v="7757"/>
    <s v="CA-2014-100902"/>
    <x v="3"/>
    <d v="2014-11-18T00:00:00"/>
    <d v="2014-11-22T00:00:00"/>
    <x v="1"/>
    <s v="CK-12595"/>
    <x v="242"/>
    <x v="0"/>
    <s v="United States"/>
    <s v="Charlotte"/>
    <x v="3"/>
    <n v="28205"/>
    <x v="0"/>
    <s v="TEC-AC-10003174"/>
    <x v="2"/>
    <s v="Accessories"/>
    <x v="614"/>
    <n v="431.16000000000008"/>
    <n v="5"/>
    <n v="0.2"/>
    <n v="107.78999999999996"/>
    <s v="Nov"/>
    <x v="23"/>
    <n v="0"/>
  </r>
  <r>
    <n v="7758"/>
    <s v="CA-2014-112844"/>
    <x v="3"/>
    <d v="2014-11-14T00:00:00"/>
    <d v="2014-11-17T00:00:00"/>
    <x v="0"/>
    <s v="SP-20620"/>
    <x v="407"/>
    <x v="1"/>
    <s v="United States"/>
    <s v="Buffalo"/>
    <x v="15"/>
    <n v="14215"/>
    <x v="3"/>
    <s v="TEC-PH-10003988"/>
    <x v="2"/>
    <s v="Phones"/>
    <x v="47"/>
    <n v="43.6"/>
    <n v="4"/>
    <n v="0"/>
    <n v="12.208000000000002"/>
    <s v="Nov"/>
    <x v="23"/>
    <n v="1"/>
  </r>
  <r>
    <n v="7759"/>
    <s v="CA-2014-112844"/>
    <x v="3"/>
    <d v="2014-11-14T00:00:00"/>
    <d v="2014-11-17T00:00:00"/>
    <x v="0"/>
    <s v="SP-20620"/>
    <x v="407"/>
    <x v="1"/>
    <s v="United States"/>
    <s v="Buffalo"/>
    <x v="15"/>
    <n v="14215"/>
    <x v="3"/>
    <s v="FUR-FU-10004845"/>
    <x v="0"/>
    <s v="Furnishings"/>
    <x v="1684"/>
    <n v="154.94999999999999"/>
    <n v="3"/>
    <n v="0"/>
    <n v="30.989999999999995"/>
    <s v="Nov"/>
    <x v="23"/>
    <n v="0"/>
  </r>
  <r>
    <n v="7760"/>
    <s v="CA-2013-158925"/>
    <x v="0"/>
    <d v="2013-10-25T00:00:00"/>
    <d v="2013-10-29T00:00:00"/>
    <x v="1"/>
    <s v="JP-15460"/>
    <x v="687"/>
    <x v="1"/>
    <s v="United States"/>
    <s v="Houston"/>
    <x v="5"/>
    <n v="77041"/>
    <x v="2"/>
    <s v="OFF-PA-10003072"/>
    <x v="1"/>
    <s v="Paper"/>
    <x v="918"/>
    <n v="15.552000000000003"/>
    <n v="3"/>
    <n v="0.2"/>
    <n v="5.4432"/>
    <s v="Oct"/>
    <x v="32"/>
    <n v="1"/>
  </r>
  <r>
    <n v="7761"/>
    <s v="CA-2011-155390"/>
    <x v="2"/>
    <d v="2011-12-06T00:00:00"/>
    <d v="2011-12-11T00:00:00"/>
    <x v="1"/>
    <s v="BG-11035"/>
    <x v="767"/>
    <x v="0"/>
    <s v="United States"/>
    <s v="Memphis"/>
    <x v="18"/>
    <n v="38109"/>
    <x v="0"/>
    <s v="OFF-PA-10003641"/>
    <x v="1"/>
    <s v="Paper"/>
    <x v="938"/>
    <n v="42.207999999999998"/>
    <n v="2"/>
    <n v="0.2"/>
    <n v="13.717599999999997"/>
    <s v="Dec"/>
    <x v="20"/>
    <n v="1"/>
  </r>
  <r>
    <n v="7762"/>
    <s v="CA-2014-123071"/>
    <x v="3"/>
    <d v="2014-12-04T00:00:00"/>
    <d v="2014-12-07T00:00:00"/>
    <x v="2"/>
    <s v="CC-12550"/>
    <x v="142"/>
    <x v="0"/>
    <s v="United States"/>
    <s v="Plano"/>
    <x v="5"/>
    <n v="75023"/>
    <x v="2"/>
    <s v="OFF-PA-10003729"/>
    <x v="1"/>
    <s v="Paper"/>
    <x v="1130"/>
    <n v="10.368000000000002"/>
    <n v="2"/>
    <n v="0.2"/>
    <n v="3.6288"/>
    <s v="Dec"/>
    <x v="22"/>
    <n v="1"/>
  </r>
  <r>
    <n v="7763"/>
    <s v="CA-2014-156391"/>
    <x v="3"/>
    <d v="2014-09-27T00:00:00"/>
    <d v="2014-09-29T00:00:00"/>
    <x v="2"/>
    <s v="SL-20155"/>
    <x v="359"/>
    <x v="2"/>
    <s v="United States"/>
    <s v="Salem"/>
    <x v="21"/>
    <n v="97301"/>
    <x v="1"/>
    <s v="OFF-AR-10003251"/>
    <x v="1"/>
    <s v="Art"/>
    <x v="1041"/>
    <n v="2.2239999999999998"/>
    <n v="1"/>
    <n v="0.2"/>
    <n v="0.55599999999999994"/>
    <s v="Sep"/>
    <x v="15"/>
    <n v="1"/>
  </r>
  <r>
    <n v="7764"/>
    <s v="CA-2012-103093"/>
    <x v="1"/>
    <d v="2012-02-03T00:00:00"/>
    <d v="2012-02-07T00:00:00"/>
    <x v="1"/>
    <s v="FO-14305"/>
    <x v="383"/>
    <x v="0"/>
    <s v="United States"/>
    <s v="Columbus"/>
    <x v="32"/>
    <n v="31907"/>
    <x v="0"/>
    <s v="OFF-EN-10003286"/>
    <x v="1"/>
    <s v="Envelopes"/>
    <x v="33"/>
    <n v="74.52"/>
    <n v="9"/>
    <n v="0"/>
    <n v="35.024399999999993"/>
    <s v="Feb"/>
    <x v="36"/>
    <n v="1"/>
  </r>
  <r>
    <n v="7765"/>
    <s v="US-2014-118941"/>
    <x v="3"/>
    <d v="2014-08-13T00:00:00"/>
    <d v="2014-08-13T00:00:00"/>
    <x v="3"/>
    <s v="BB-11545"/>
    <x v="179"/>
    <x v="1"/>
    <s v="United States"/>
    <s v="Columbia"/>
    <x v="39"/>
    <n v="21044"/>
    <x v="3"/>
    <s v="OFF-AR-10004078"/>
    <x v="1"/>
    <s v="Art"/>
    <x v="507"/>
    <n v="17.52"/>
    <n v="3"/>
    <n v="0"/>
    <n v="5.2559999999999993"/>
    <s v="Aug"/>
    <x v="43"/>
    <n v="1"/>
  </r>
  <r>
    <n v="7766"/>
    <s v="US-2014-118941"/>
    <x v="3"/>
    <d v="2014-08-13T00:00:00"/>
    <d v="2014-08-13T00:00:00"/>
    <x v="3"/>
    <s v="BB-11545"/>
    <x v="179"/>
    <x v="1"/>
    <s v="United States"/>
    <s v="Columbia"/>
    <x v="39"/>
    <n v="21044"/>
    <x v="3"/>
    <s v="FUR-CH-10002331"/>
    <x v="0"/>
    <s v="Chairs"/>
    <x v="402"/>
    <n v="1779.9"/>
    <n v="5"/>
    <n v="0"/>
    <n v="373.77899999999983"/>
    <s v="Aug"/>
    <x v="43"/>
    <n v="0"/>
  </r>
  <r>
    <n v="7767"/>
    <s v="US-2014-118941"/>
    <x v="3"/>
    <d v="2014-08-13T00:00:00"/>
    <d v="2014-08-13T00:00:00"/>
    <x v="3"/>
    <s v="BB-11545"/>
    <x v="179"/>
    <x v="1"/>
    <s v="United States"/>
    <s v="Columbia"/>
    <x v="39"/>
    <n v="21044"/>
    <x v="3"/>
    <s v="OFF-AR-10001953"/>
    <x v="1"/>
    <s v="Art"/>
    <x v="395"/>
    <n v="219.89999999999998"/>
    <n v="5"/>
    <n v="0"/>
    <n v="59.373000000000005"/>
    <s v="Aug"/>
    <x v="43"/>
    <n v="0"/>
  </r>
  <r>
    <n v="7768"/>
    <s v="CA-2012-169299"/>
    <x v="1"/>
    <d v="2012-08-24T00:00:00"/>
    <d v="2012-08-26T00:00:00"/>
    <x v="2"/>
    <s v="DO-13435"/>
    <x v="157"/>
    <x v="0"/>
    <s v="United States"/>
    <s v="Portland"/>
    <x v="21"/>
    <n v="97206"/>
    <x v="1"/>
    <s v="OFF-AR-10002053"/>
    <x v="1"/>
    <s v="Art"/>
    <x v="79"/>
    <n v="7.1519999999999992"/>
    <n v="3"/>
    <n v="0.2"/>
    <n v="0.71520000000000028"/>
    <s v="Aug"/>
    <x v="37"/>
    <n v="1"/>
  </r>
  <r>
    <n v="7769"/>
    <s v="CA-2014-154088"/>
    <x v="3"/>
    <d v="2014-11-13T00:00:00"/>
    <d v="2014-11-18T00:00:00"/>
    <x v="1"/>
    <s v="LB-16735"/>
    <x v="445"/>
    <x v="0"/>
    <s v="United States"/>
    <s v="Tallahassee"/>
    <x v="2"/>
    <n v="32303"/>
    <x v="0"/>
    <s v="OFF-PA-10003651"/>
    <x v="1"/>
    <s v="Paper"/>
    <x v="646"/>
    <n v="26.720000000000002"/>
    <n v="5"/>
    <n v="0.2"/>
    <n v="9.3520000000000003"/>
    <s v="Nov"/>
    <x v="23"/>
    <n v="1"/>
  </r>
  <r>
    <n v="7770"/>
    <s v="CA-2013-155978"/>
    <x v="0"/>
    <d v="2013-08-02T00:00:00"/>
    <d v="2013-08-02T00:00:00"/>
    <x v="3"/>
    <s v="TS-21205"/>
    <x v="131"/>
    <x v="1"/>
    <s v="United States"/>
    <s v="Riverside"/>
    <x v="1"/>
    <n v="92503"/>
    <x v="1"/>
    <s v="TEC-PH-10002885"/>
    <x v="2"/>
    <s v="Phones"/>
    <x v="1127"/>
    <n v="1039.7280000000001"/>
    <n v="2"/>
    <n v="0.2"/>
    <n v="90.976200000000063"/>
    <s v="Aug"/>
    <x v="28"/>
    <n v="1"/>
  </r>
  <r>
    <n v="7771"/>
    <s v="CA-2013-155978"/>
    <x v="0"/>
    <d v="2013-08-02T00:00:00"/>
    <d v="2013-08-02T00:00:00"/>
    <x v="3"/>
    <s v="TS-21205"/>
    <x v="131"/>
    <x v="1"/>
    <s v="United States"/>
    <s v="Riverside"/>
    <x v="1"/>
    <n v="92503"/>
    <x v="1"/>
    <s v="OFF-AP-10002892"/>
    <x v="1"/>
    <s v="Appliances"/>
    <x v="9"/>
    <n v="45.96"/>
    <n v="2"/>
    <n v="0"/>
    <n v="13.787999999999997"/>
    <s v="Aug"/>
    <x v="28"/>
    <n v="0"/>
  </r>
  <r>
    <n v="7772"/>
    <s v="CA-2013-108196"/>
    <x v="0"/>
    <d v="2013-11-26T00:00:00"/>
    <d v="2013-12-03T00:00:00"/>
    <x v="1"/>
    <s v="CS-12505"/>
    <x v="473"/>
    <x v="0"/>
    <s v="United States"/>
    <s v="Lancaster"/>
    <x v="24"/>
    <n v="43130"/>
    <x v="3"/>
    <s v="OFF-BI-10000545"/>
    <x v="1"/>
    <s v="Binders"/>
    <x v="685"/>
    <n v="456.58800000000008"/>
    <n v="2"/>
    <n v="0.7"/>
    <n v="-304.39200000000005"/>
    <s v="Nov"/>
    <x v="0"/>
    <n v="1"/>
  </r>
  <r>
    <n v="7773"/>
    <s v="CA-2013-108196"/>
    <x v="0"/>
    <d v="2013-11-26T00:00:00"/>
    <d v="2013-12-03T00:00:00"/>
    <x v="1"/>
    <s v="CS-12505"/>
    <x v="473"/>
    <x v="0"/>
    <s v="United States"/>
    <s v="Lancaster"/>
    <x v="24"/>
    <n v="43130"/>
    <x v="3"/>
    <s v="TEC-MA-10000418"/>
    <x v="2"/>
    <s v="Machines"/>
    <x v="1476"/>
    <n v="4499.9850000000006"/>
    <n v="5"/>
    <n v="0.7"/>
    <n v="-6599.978000000001"/>
    <s v="Nov"/>
    <x v="0"/>
    <n v="0"/>
  </r>
  <r>
    <n v="7774"/>
    <s v="CA-2013-108196"/>
    <x v="0"/>
    <d v="2013-11-26T00:00:00"/>
    <d v="2013-12-03T00:00:00"/>
    <x v="1"/>
    <s v="CS-12505"/>
    <x v="473"/>
    <x v="0"/>
    <s v="United States"/>
    <s v="Lancaster"/>
    <x v="24"/>
    <n v="43130"/>
    <x v="3"/>
    <s v="TEC-AC-10000926"/>
    <x v="2"/>
    <s v="Accessories"/>
    <x v="1806"/>
    <n v="59.975999999999999"/>
    <n v="3"/>
    <n v="0.2"/>
    <n v="11.995199999999997"/>
    <s v="Nov"/>
    <x v="0"/>
    <n v="0"/>
  </r>
  <r>
    <n v="7775"/>
    <s v="CA-2013-152800"/>
    <x v="0"/>
    <d v="2013-04-14T00:00:00"/>
    <d v="2013-04-16T00:00:00"/>
    <x v="2"/>
    <s v="SP-20920"/>
    <x v="727"/>
    <x v="0"/>
    <s v="United States"/>
    <s v="San Francisco"/>
    <x v="1"/>
    <n v="94109"/>
    <x v="1"/>
    <s v="OFF-EN-10001509"/>
    <x v="1"/>
    <s v="Envelopes"/>
    <x v="29"/>
    <n v="6.12"/>
    <n v="3"/>
    <n v="0"/>
    <n v="2.8763999999999994"/>
    <s v="Apr"/>
    <x v="25"/>
    <n v="1"/>
  </r>
  <r>
    <n v="7776"/>
    <s v="CA-2011-166961"/>
    <x v="2"/>
    <d v="2011-12-27T00:00:00"/>
    <d v="2011-12-31T00:00:00"/>
    <x v="1"/>
    <s v="CD-12790"/>
    <x v="522"/>
    <x v="2"/>
    <s v="United States"/>
    <s v="Moreno Valley"/>
    <x v="1"/>
    <n v="92553"/>
    <x v="1"/>
    <s v="OFF-AP-10001366"/>
    <x v="1"/>
    <s v="Appliances"/>
    <x v="33"/>
    <n v="10.98"/>
    <n v="1"/>
    <n v="0"/>
    <n v="2.9646000000000008"/>
    <s v="Dec"/>
    <x v="20"/>
    <n v="1"/>
  </r>
  <r>
    <n v="7777"/>
    <s v="CA-2011-166961"/>
    <x v="2"/>
    <d v="2011-12-27T00:00:00"/>
    <d v="2011-12-31T00:00:00"/>
    <x v="1"/>
    <s v="CD-12790"/>
    <x v="522"/>
    <x v="2"/>
    <s v="United States"/>
    <s v="Moreno Valley"/>
    <x v="1"/>
    <n v="92553"/>
    <x v="1"/>
    <s v="OFF-FA-10003485"/>
    <x v="1"/>
    <s v="Fasteners"/>
    <x v="33"/>
    <n v="7.86"/>
    <n v="3"/>
    <n v="0"/>
    <n v="3.6156000000000001"/>
    <s v="Dec"/>
    <x v="20"/>
    <n v="0"/>
  </r>
  <r>
    <n v="7778"/>
    <s v="CA-2011-166961"/>
    <x v="2"/>
    <d v="2011-12-27T00:00:00"/>
    <d v="2011-12-31T00:00:00"/>
    <x v="1"/>
    <s v="CD-12790"/>
    <x v="522"/>
    <x v="2"/>
    <s v="United States"/>
    <s v="Moreno Valley"/>
    <x v="1"/>
    <n v="92553"/>
    <x v="1"/>
    <s v="OFF-ST-10004507"/>
    <x v="1"/>
    <s v="Storage"/>
    <x v="452"/>
    <n v="51.449999999999996"/>
    <n v="3"/>
    <n v="0"/>
    <n v="13.891499999999999"/>
    <s v="Dec"/>
    <x v="20"/>
    <n v="0"/>
  </r>
  <r>
    <n v="7779"/>
    <s v="CA-2011-166961"/>
    <x v="2"/>
    <d v="2011-12-27T00:00:00"/>
    <d v="2011-12-31T00:00:00"/>
    <x v="1"/>
    <s v="CD-12790"/>
    <x v="522"/>
    <x v="2"/>
    <s v="United States"/>
    <s v="Moreno Valley"/>
    <x v="1"/>
    <n v="92553"/>
    <x v="1"/>
    <s v="OFF-BI-10002353"/>
    <x v="1"/>
    <s v="Binders"/>
    <x v="1068"/>
    <n v="37.055999999999997"/>
    <n v="3"/>
    <n v="0.2"/>
    <n v="13.896000000000001"/>
    <s v="Dec"/>
    <x v="20"/>
    <n v="0"/>
  </r>
  <r>
    <n v="7780"/>
    <s v="CA-2013-139381"/>
    <x v="0"/>
    <d v="2013-04-19T00:00:00"/>
    <d v="2013-04-23T00:00:00"/>
    <x v="1"/>
    <s v="RF-19840"/>
    <x v="167"/>
    <x v="0"/>
    <s v="United States"/>
    <s v="Chesapeake"/>
    <x v="17"/>
    <n v="23320"/>
    <x v="0"/>
    <s v="OFF-AP-10001271"/>
    <x v="1"/>
    <s v="Appliances"/>
    <x v="469"/>
    <n v="203.92"/>
    <n v="4"/>
    <n v="0"/>
    <n v="55.058400000000006"/>
    <s v="Apr"/>
    <x v="25"/>
    <n v="1"/>
  </r>
  <r>
    <n v="7781"/>
    <s v="CA-2013-139381"/>
    <x v="0"/>
    <d v="2013-04-19T00:00:00"/>
    <d v="2013-04-23T00:00:00"/>
    <x v="1"/>
    <s v="RF-19840"/>
    <x v="167"/>
    <x v="0"/>
    <s v="United States"/>
    <s v="Chesapeake"/>
    <x v="17"/>
    <n v="23320"/>
    <x v="0"/>
    <s v="TEC-PH-10004924"/>
    <x v="2"/>
    <s v="Phones"/>
    <x v="1156"/>
    <n v="29.56"/>
    <n v="4"/>
    <n v="0"/>
    <n v="7.9812000000000012"/>
    <s v="Apr"/>
    <x v="25"/>
    <n v="0"/>
  </r>
  <r>
    <n v="7782"/>
    <s v="CA-2012-132136"/>
    <x v="1"/>
    <d v="2012-03-08T00:00:00"/>
    <d v="2012-03-12T00:00:00"/>
    <x v="1"/>
    <s v="FO-14305"/>
    <x v="383"/>
    <x v="0"/>
    <s v="United States"/>
    <s v="Chicago"/>
    <x v="10"/>
    <n v="60623"/>
    <x v="2"/>
    <s v="OFF-BI-10002706"/>
    <x v="1"/>
    <s v="Binders"/>
    <x v="273"/>
    <n v="8.5679999999999978"/>
    <n v="3"/>
    <n v="0.8"/>
    <n v="-14.5656"/>
    <s v="Mar"/>
    <x v="29"/>
    <n v="1"/>
  </r>
  <r>
    <n v="7783"/>
    <s v="CA-2013-162236"/>
    <x v="0"/>
    <d v="2013-11-05T00:00:00"/>
    <d v="2013-11-07T00:00:00"/>
    <x v="0"/>
    <s v="ER-13855"/>
    <x v="45"/>
    <x v="1"/>
    <s v="United States"/>
    <s v="Charlotte"/>
    <x v="3"/>
    <n v="28205"/>
    <x v="0"/>
    <s v="OFF-ST-10003442"/>
    <x v="1"/>
    <s v="Storage"/>
    <x v="86"/>
    <n v="45.248000000000005"/>
    <n v="2"/>
    <n v="0.2"/>
    <n v="3.9591999999999992"/>
    <s v="Nov"/>
    <x v="0"/>
    <n v="1"/>
  </r>
  <r>
    <n v="7784"/>
    <s v="CA-2013-162236"/>
    <x v="0"/>
    <d v="2013-11-05T00:00:00"/>
    <d v="2013-11-07T00:00:00"/>
    <x v="0"/>
    <s v="ER-13855"/>
    <x v="45"/>
    <x v="1"/>
    <s v="United States"/>
    <s v="Charlotte"/>
    <x v="3"/>
    <n v="28205"/>
    <x v="0"/>
    <s v="FUR-TA-10002533"/>
    <x v="0"/>
    <s v="Tables"/>
    <x v="274"/>
    <n v="876.30000000000007"/>
    <n v="10"/>
    <n v="0.4"/>
    <n v="-292.10000000000014"/>
    <s v="Nov"/>
    <x v="0"/>
    <n v="0"/>
  </r>
  <r>
    <n v="7785"/>
    <s v="CA-2013-162236"/>
    <x v="0"/>
    <d v="2013-11-05T00:00:00"/>
    <d v="2013-11-07T00:00:00"/>
    <x v="0"/>
    <s v="ER-13855"/>
    <x v="45"/>
    <x v="1"/>
    <s v="United States"/>
    <s v="Charlotte"/>
    <x v="3"/>
    <n v="28205"/>
    <x v="0"/>
    <s v="OFF-SU-10003505"/>
    <x v="1"/>
    <s v="Supplies"/>
    <x v="408"/>
    <n v="185.376"/>
    <n v="2"/>
    <n v="0.2"/>
    <n v="-34.758000000000017"/>
    <s v="Nov"/>
    <x v="0"/>
    <n v="0"/>
  </r>
  <r>
    <n v="7786"/>
    <s v="US-2011-111353"/>
    <x v="2"/>
    <d v="2011-11-29T00:00:00"/>
    <d v="2011-12-06T00:00:00"/>
    <x v="1"/>
    <s v="PB-19150"/>
    <x v="171"/>
    <x v="0"/>
    <s v="United States"/>
    <s v="New York City"/>
    <x v="15"/>
    <n v="10009"/>
    <x v="3"/>
    <s v="OFF-LA-10002762"/>
    <x v="1"/>
    <s v="Labels"/>
    <x v="49"/>
    <n v="25.06"/>
    <n v="2"/>
    <n v="0"/>
    <n v="11.778199999999998"/>
    <s v="Nov"/>
    <x v="7"/>
    <n v="1"/>
  </r>
  <r>
    <n v="7787"/>
    <s v="US-2013-117037"/>
    <x v="0"/>
    <d v="2013-05-18T00:00:00"/>
    <d v="2013-05-21T00:00:00"/>
    <x v="2"/>
    <s v="LW-17215"/>
    <x v="560"/>
    <x v="0"/>
    <s v="United States"/>
    <s v="Chicago"/>
    <x v="10"/>
    <n v="60653"/>
    <x v="2"/>
    <s v="OFF-BI-10000279"/>
    <x v="1"/>
    <s v="Binders"/>
    <x v="1765"/>
    <n v="2.8899999999999992"/>
    <n v="1"/>
    <n v="0.8"/>
    <n v="-4.7685000000000013"/>
    <s v="May"/>
    <x v="35"/>
    <n v="1"/>
  </r>
  <r>
    <n v="7788"/>
    <s v="US-2013-117037"/>
    <x v="0"/>
    <d v="2013-05-18T00:00:00"/>
    <d v="2013-05-21T00:00:00"/>
    <x v="2"/>
    <s v="LW-17215"/>
    <x v="560"/>
    <x v="0"/>
    <s v="United States"/>
    <s v="Chicago"/>
    <x v="10"/>
    <n v="60653"/>
    <x v="2"/>
    <s v="OFF-FA-10000936"/>
    <x v="1"/>
    <s v="Fasteners"/>
    <x v="1298"/>
    <n v="7.8960000000000008"/>
    <n v="3"/>
    <n v="0.2"/>
    <n v="2.4674999999999994"/>
    <s v="May"/>
    <x v="35"/>
    <n v="0"/>
  </r>
  <r>
    <n v="7789"/>
    <s v="US-2013-117037"/>
    <x v="0"/>
    <d v="2013-05-18T00:00:00"/>
    <d v="2013-05-21T00:00:00"/>
    <x v="2"/>
    <s v="LW-17215"/>
    <x v="560"/>
    <x v="0"/>
    <s v="United States"/>
    <s v="Chicago"/>
    <x v="10"/>
    <n v="60653"/>
    <x v="2"/>
    <s v="FUR-FU-10004973"/>
    <x v="0"/>
    <s v="Furnishings"/>
    <x v="1134"/>
    <n v="22.608000000000001"/>
    <n v="3"/>
    <n v="0.6"/>
    <n v="-10.173599999999997"/>
    <s v="May"/>
    <x v="35"/>
    <n v="0"/>
  </r>
  <r>
    <n v="7790"/>
    <s v="US-2013-117037"/>
    <x v="0"/>
    <d v="2013-05-18T00:00:00"/>
    <d v="2013-05-21T00:00:00"/>
    <x v="2"/>
    <s v="LW-17215"/>
    <x v="560"/>
    <x v="0"/>
    <s v="United States"/>
    <s v="Chicago"/>
    <x v="10"/>
    <n v="60653"/>
    <x v="2"/>
    <s v="OFF-PA-10000791"/>
    <x v="1"/>
    <s v="Paper"/>
    <x v="1424"/>
    <n v="30.527999999999999"/>
    <n v="8"/>
    <n v="0.2"/>
    <n v="9.5399999999999974"/>
    <s v="May"/>
    <x v="35"/>
    <n v="0"/>
  </r>
  <r>
    <n v="7791"/>
    <s v="CA-2014-160801"/>
    <x v="3"/>
    <d v="2014-09-20T00:00:00"/>
    <d v="2014-09-20T00:00:00"/>
    <x v="3"/>
    <s v="FG-14260"/>
    <x v="435"/>
    <x v="2"/>
    <s v="United States"/>
    <s v="Philadelphia"/>
    <x v="9"/>
    <n v="19120"/>
    <x v="3"/>
    <s v="OFF-BI-10001132"/>
    <x v="1"/>
    <s v="Binders"/>
    <x v="630"/>
    <n v="4.8420000000000005"/>
    <n v="3"/>
    <n v="0.7"/>
    <n v="-3.3893999999999984"/>
    <s v="Sep"/>
    <x v="15"/>
    <n v="1"/>
  </r>
  <r>
    <n v="7792"/>
    <s v="CA-2013-108364"/>
    <x v="0"/>
    <d v="2013-12-20T00:00:00"/>
    <d v="2013-12-25T00:00:00"/>
    <x v="1"/>
    <s v="BP-11050"/>
    <x v="771"/>
    <x v="1"/>
    <s v="United States"/>
    <s v="Chicago"/>
    <x v="10"/>
    <n v="60623"/>
    <x v="2"/>
    <s v="OFF-BI-10002012"/>
    <x v="1"/>
    <s v="Binders"/>
    <x v="742"/>
    <n v="1.7999999999999996"/>
    <n v="5"/>
    <n v="0.8"/>
    <n v="-2.8800000000000008"/>
    <s v="Dec"/>
    <x v="5"/>
    <n v="1"/>
  </r>
  <r>
    <n v="7793"/>
    <s v="CA-2014-169362"/>
    <x v="3"/>
    <d v="2014-10-13T00:00:00"/>
    <d v="2014-10-16T00:00:00"/>
    <x v="2"/>
    <s v="SP-20860"/>
    <x v="133"/>
    <x v="1"/>
    <s v="United States"/>
    <s v="Dallas"/>
    <x v="5"/>
    <n v="75217"/>
    <x v="2"/>
    <s v="TEC-AC-10001383"/>
    <x v="2"/>
    <s v="Accessories"/>
    <x v="601"/>
    <n v="39.984000000000002"/>
    <n v="2"/>
    <n v="0.2"/>
    <n v="-1.4994000000000067"/>
    <s v="Oct"/>
    <x v="13"/>
    <n v="1"/>
  </r>
  <r>
    <n v="7794"/>
    <s v="CA-2012-127481"/>
    <x v="1"/>
    <d v="2012-12-12T00:00:00"/>
    <d v="2012-12-15T00:00:00"/>
    <x v="0"/>
    <s v="JD-15895"/>
    <x v="63"/>
    <x v="1"/>
    <s v="United States"/>
    <s v="Las Vegas"/>
    <x v="33"/>
    <n v="89115"/>
    <x v="1"/>
    <s v="OFF-PA-10002036"/>
    <x v="1"/>
    <s v="Paper"/>
    <x v="325"/>
    <n v="32.400000000000006"/>
    <n v="5"/>
    <n v="0"/>
    <n v="15.876000000000001"/>
    <s v="Dec"/>
    <x v="14"/>
    <n v="1"/>
  </r>
  <r>
    <n v="7795"/>
    <s v="CA-2012-127481"/>
    <x v="1"/>
    <d v="2012-12-12T00:00:00"/>
    <d v="2012-12-15T00:00:00"/>
    <x v="0"/>
    <s v="JD-15895"/>
    <x v="63"/>
    <x v="1"/>
    <s v="United States"/>
    <s v="Las Vegas"/>
    <x v="33"/>
    <n v="89115"/>
    <x v="1"/>
    <s v="OFF-PA-10002377"/>
    <x v="1"/>
    <s v="Paper"/>
    <x v="127"/>
    <n v="97.88"/>
    <n v="2"/>
    <n v="0"/>
    <n v="48.94"/>
    <s v="Dec"/>
    <x v="14"/>
    <n v="0"/>
  </r>
  <r>
    <n v="7796"/>
    <s v="CA-2012-112711"/>
    <x v="1"/>
    <d v="2012-07-12T00:00:00"/>
    <d v="2012-07-18T00:00:00"/>
    <x v="1"/>
    <s v="FM-14380"/>
    <x v="248"/>
    <x v="0"/>
    <s v="United States"/>
    <s v="Amarillo"/>
    <x v="5"/>
    <n v="79109"/>
    <x v="2"/>
    <s v="TEC-PH-10000526"/>
    <x v="2"/>
    <s v="Phones"/>
    <x v="1463"/>
    <n v="307.16800000000001"/>
    <n v="4"/>
    <n v="0.2"/>
    <n v="30.716800000000006"/>
    <s v="Jul"/>
    <x v="38"/>
    <n v="1"/>
  </r>
  <r>
    <n v="7797"/>
    <s v="US-2012-145121"/>
    <x v="1"/>
    <d v="2012-10-02T00:00:00"/>
    <d v="2012-10-06T00:00:00"/>
    <x v="1"/>
    <s v="MP-17965"/>
    <x v="172"/>
    <x v="1"/>
    <s v="United States"/>
    <s v="Middletown"/>
    <x v="29"/>
    <n v="6457"/>
    <x v="3"/>
    <s v="OFF-BI-10001078"/>
    <x v="1"/>
    <s v="Binders"/>
    <x v="61"/>
    <n v="26.9"/>
    <n v="5"/>
    <n v="0"/>
    <n v="13.181000000000001"/>
    <s v="Oct"/>
    <x v="2"/>
    <n v="1"/>
  </r>
  <r>
    <n v="7798"/>
    <s v="CA-2014-166184"/>
    <x v="3"/>
    <d v="2014-03-25T00:00:00"/>
    <d v="2014-03-28T00:00:00"/>
    <x v="2"/>
    <s v="HR-14830"/>
    <x v="403"/>
    <x v="1"/>
    <s v="United States"/>
    <s v="New York City"/>
    <x v="15"/>
    <n v="10035"/>
    <x v="3"/>
    <s v="OFF-EN-10004483"/>
    <x v="1"/>
    <s v="Envelopes"/>
    <x v="1335"/>
    <n v="47.01"/>
    <n v="3"/>
    <n v="0"/>
    <n v="22.094699999999996"/>
    <s v="Mar"/>
    <x v="42"/>
    <n v="1"/>
  </r>
  <r>
    <n v="7799"/>
    <s v="CA-2014-166184"/>
    <x v="3"/>
    <d v="2014-03-25T00:00:00"/>
    <d v="2014-03-28T00:00:00"/>
    <x v="2"/>
    <s v="HR-14830"/>
    <x v="403"/>
    <x v="1"/>
    <s v="United States"/>
    <s v="New York City"/>
    <x v="15"/>
    <n v="10035"/>
    <x v="3"/>
    <s v="TEC-PH-10002624"/>
    <x v="2"/>
    <s v="Phones"/>
    <x v="1126"/>
    <n v="469.99"/>
    <n v="1"/>
    <n v="0"/>
    <n v="136.29709999999994"/>
    <s v="Mar"/>
    <x v="42"/>
    <n v="0"/>
  </r>
  <r>
    <n v="7800"/>
    <s v="CA-2014-166184"/>
    <x v="3"/>
    <d v="2014-03-25T00:00:00"/>
    <d v="2014-03-28T00:00:00"/>
    <x v="2"/>
    <s v="HR-14830"/>
    <x v="403"/>
    <x v="1"/>
    <s v="United States"/>
    <s v="New York City"/>
    <x v="15"/>
    <n v="10035"/>
    <x v="3"/>
    <s v="FUR-CH-10003396"/>
    <x v="0"/>
    <s v="Chairs"/>
    <x v="385"/>
    <n v="207.84600000000003"/>
    <n v="3"/>
    <n v="0.1"/>
    <n v="2.3093999999999895"/>
    <s v="Mar"/>
    <x v="42"/>
    <n v="0"/>
  </r>
  <r>
    <n v="7801"/>
    <s v="CA-2014-157413"/>
    <x v="3"/>
    <d v="2014-06-02T00:00:00"/>
    <d v="2014-06-07T00:00:00"/>
    <x v="1"/>
    <s v="BW-11065"/>
    <x v="768"/>
    <x v="0"/>
    <s v="United States"/>
    <s v="Philadelphia"/>
    <x v="9"/>
    <n v="19120"/>
    <x v="3"/>
    <s v="OFF-ST-10002756"/>
    <x v="1"/>
    <s v="Storage"/>
    <x v="270"/>
    <n v="324.74400000000003"/>
    <n v="3"/>
    <n v="0.2"/>
    <n v="-77.126699999999971"/>
    <s v="Jun"/>
    <x v="27"/>
    <n v="1"/>
  </r>
  <r>
    <n v="7802"/>
    <s v="CA-2011-143637"/>
    <x v="2"/>
    <d v="2011-03-24T00:00:00"/>
    <d v="2011-03-29T00:00:00"/>
    <x v="0"/>
    <s v="MS-17710"/>
    <x v="384"/>
    <x v="0"/>
    <s v="United States"/>
    <s v="Fresno"/>
    <x v="1"/>
    <n v="93727"/>
    <x v="1"/>
    <s v="FUR-FU-10002813"/>
    <x v="0"/>
    <s v="Furnishings"/>
    <x v="1682"/>
    <n v="40.479999999999997"/>
    <n v="2"/>
    <n v="0"/>
    <n v="14.572799999999997"/>
    <s v="Mar"/>
    <x v="34"/>
    <n v="1"/>
  </r>
  <r>
    <n v="7803"/>
    <s v="CA-2012-102260"/>
    <x v="1"/>
    <d v="2012-09-22T00:00:00"/>
    <d v="2012-09-26T00:00:00"/>
    <x v="1"/>
    <s v="SJ-20125"/>
    <x v="319"/>
    <x v="2"/>
    <s v="United States"/>
    <s v="Franklin"/>
    <x v="18"/>
    <n v="37064"/>
    <x v="0"/>
    <s v="OFF-LA-10003714"/>
    <x v="1"/>
    <s v="Labels"/>
    <x v="1148"/>
    <n v="12"/>
    <n v="4"/>
    <n v="0.2"/>
    <n v="4.1999999999999993"/>
    <s v="Sep"/>
    <x v="11"/>
    <n v="1"/>
  </r>
  <r>
    <n v="7804"/>
    <s v="CA-2012-102260"/>
    <x v="1"/>
    <d v="2012-09-22T00:00:00"/>
    <d v="2012-09-26T00:00:00"/>
    <x v="1"/>
    <s v="SJ-20125"/>
    <x v="319"/>
    <x v="2"/>
    <s v="United States"/>
    <s v="Franklin"/>
    <x v="18"/>
    <n v="37064"/>
    <x v="0"/>
    <s v="OFF-ST-10003716"/>
    <x v="1"/>
    <s v="Storage"/>
    <x v="889"/>
    <n v="720.06400000000008"/>
    <n v="4"/>
    <n v="0.2"/>
    <n v="-63.005600000000015"/>
    <s v="Sep"/>
    <x v="11"/>
    <n v="0"/>
  </r>
  <r>
    <n v="7805"/>
    <s v="CA-2012-102260"/>
    <x v="1"/>
    <d v="2012-09-22T00:00:00"/>
    <d v="2012-09-26T00:00:00"/>
    <x v="1"/>
    <s v="SJ-20125"/>
    <x v="319"/>
    <x v="2"/>
    <s v="United States"/>
    <s v="Franklin"/>
    <x v="18"/>
    <n v="37064"/>
    <x v="0"/>
    <s v="OFF-ST-10002289"/>
    <x v="1"/>
    <s v="Storage"/>
    <x v="951"/>
    <n v="25.424000000000003"/>
    <n v="1"/>
    <n v="0.2"/>
    <n v="-4.7670000000000021"/>
    <s v="Sep"/>
    <x v="11"/>
    <n v="0"/>
  </r>
  <r>
    <n v="7806"/>
    <s v="CA-2012-102260"/>
    <x v="1"/>
    <d v="2012-09-22T00:00:00"/>
    <d v="2012-09-26T00:00:00"/>
    <x v="1"/>
    <s v="SJ-20125"/>
    <x v="319"/>
    <x v="2"/>
    <s v="United States"/>
    <s v="Franklin"/>
    <x v="18"/>
    <n v="37064"/>
    <x v="0"/>
    <s v="OFF-AR-10001315"/>
    <x v="1"/>
    <s v="Art"/>
    <x v="1020"/>
    <n v="2.8160000000000003"/>
    <n v="2"/>
    <n v="0.2"/>
    <n v="0.31679999999999986"/>
    <s v="Sep"/>
    <x v="11"/>
    <n v="0"/>
  </r>
  <r>
    <n v="7807"/>
    <s v="CA-2012-102260"/>
    <x v="1"/>
    <d v="2012-09-22T00:00:00"/>
    <d v="2012-09-26T00:00:00"/>
    <x v="1"/>
    <s v="SJ-20125"/>
    <x v="319"/>
    <x v="2"/>
    <s v="United States"/>
    <s v="Franklin"/>
    <x v="18"/>
    <n v="37064"/>
    <x v="0"/>
    <s v="OFF-BI-10000042"/>
    <x v="1"/>
    <s v="Binders"/>
    <x v="945"/>
    <n v="3.2040000000000002"/>
    <n v="2"/>
    <n v="0.7"/>
    <n v="-2.5631999999999993"/>
    <s v="Sep"/>
    <x v="11"/>
    <n v="0"/>
  </r>
  <r>
    <n v="7808"/>
    <s v="US-2013-137295"/>
    <x v="0"/>
    <d v="2013-01-08T00:00:00"/>
    <d v="2013-01-13T00:00:00"/>
    <x v="1"/>
    <s v="VS-21820"/>
    <x v="745"/>
    <x v="0"/>
    <s v="United States"/>
    <s v="Raleigh"/>
    <x v="3"/>
    <n v="27604"/>
    <x v="0"/>
    <s v="OFF-BI-10004236"/>
    <x v="1"/>
    <s v="Binders"/>
    <x v="891"/>
    <n v="30.828000000000007"/>
    <n v="7"/>
    <n v="0.7"/>
    <n v="-24.662400000000005"/>
    <s v="Jan"/>
    <x v="12"/>
    <n v="1"/>
  </r>
  <r>
    <n v="7809"/>
    <s v="US-2013-137295"/>
    <x v="0"/>
    <d v="2013-01-08T00:00:00"/>
    <d v="2013-01-13T00:00:00"/>
    <x v="1"/>
    <s v="VS-21820"/>
    <x v="745"/>
    <x v="0"/>
    <s v="United States"/>
    <s v="Raleigh"/>
    <x v="3"/>
    <n v="27604"/>
    <x v="0"/>
    <s v="OFF-AR-10001955"/>
    <x v="1"/>
    <s v="Art"/>
    <x v="1021"/>
    <n v="47.616"/>
    <n v="3"/>
    <n v="0.2"/>
    <n v="5.9519999999999946"/>
    <s v="Jan"/>
    <x v="12"/>
    <n v="0"/>
  </r>
  <r>
    <n v="7810"/>
    <s v="US-2013-137295"/>
    <x v="0"/>
    <d v="2013-01-08T00:00:00"/>
    <d v="2013-01-13T00:00:00"/>
    <x v="1"/>
    <s v="VS-21820"/>
    <x v="745"/>
    <x v="0"/>
    <s v="United States"/>
    <s v="Raleigh"/>
    <x v="3"/>
    <n v="27604"/>
    <x v="0"/>
    <s v="TEC-PH-10004080"/>
    <x v="2"/>
    <s v="Phones"/>
    <x v="1768"/>
    <n v="108.78399999999999"/>
    <n v="2"/>
    <n v="0.2"/>
    <n v="10.878399999999999"/>
    <s v="Jan"/>
    <x v="12"/>
    <n v="0"/>
  </r>
  <r>
    <n v="7811"/>
    <s v="CA-2013-134334"/>
    <x v="0"/>
    <d v="2013-02-14T00:00:00"/>
    <d v="2013-02-15T00:00:00"/>
    <x v="2"/>
    <s v="DK-13090"/>
    <x v="54"/>
    <x v="0"/>
    <s v="United States"/>
    <s v="Clinton"/>
    <x v="39"/>
    <n v="20735"/>
    <x v="3"/>
    <s v="OFF-PA-10000791"/>
    <x v="1"/>
    <s v="Paper"/>
    <x v="1424"/>
    <n v="4.7699999999999996"/>
    <n v="1"/>
    <n v="0"/>
    <n v="2.1464999999999996"/>
    <s v="Feb"/>
    <x v="47"/>
    <n v="1"/>
  </r>
  <r>
    <n v="7812"/>
    <s v="CA-2013-134334"/>
    <x v="0"/>
    <d v="2013-02-14T00:00:00"/>
    <d v="2013-02-15T00:00:00"/>
    <x v="2"/>
    <s v="DK-13090"/>
    <x v="54"/>
    <x v="0"/>
    <s v="United States"/>
    <s v="Clinton"/>
    <x v="39"/>
    <n v="20735"/>
    <x v="3"/>
    <s v="OFF-AR-10001770"/>
    <x v="1"/>
    <s v="Art"/>
    <x v="1579"/>
    <n v="7.98"/>
    <n v="3"/>
    <n v="0"/>
    <n v="2.0747999999999998"/>
    <s v="Feb"/>
    <x v="47"/>
    <n v="0"/>
  </r>
  <r>
    <n v="7813"/>
    <s v="CA-2013-134334"/>
    <x v="0"/>
    <d v="2013-02-14T00:00:00"/>
    <d v="2013-02-15T00:00:00"/>
    <x v="2"/>
    <s v="DK-13090"/>
    <x v="54"/>
    <x v="0"/>
    <s v="United States"/>
    <s v="Clinton"/>
    <x v="39"/>
    <n v="20735"/>
    <x v="3"/>
    <s v="FUR-TA-10002356"/>
    <x v="0"/>
    <s v="Tables"/>
    <x v="728"/>
    <n v="550.43100000000004"/>
    <n v="3"/>
    <n v="0.3"/>
    <n v="-47.179800000000029"/>
    <s v="Feb"/>
    <x v="47"/>
    <n v="0"/>
  </r>
  <r>
    <n v="7814"/>
    <s v="CA-2013-134334"/>
    <x v="0"/>
    <d v="2013-02-14T00:00:00"/>
    <d v="2013-02-15T00:00:00"/>
    <x v="2"/>
    <s v="DK-13090"/>
    <x v="54"/>
    <x v="0"/>
    <s v="United States"/>
    <s v="Clinton"/>
    <x v="39"/>
    <n v="20735"/>
    <x v="3"/>
    <s v="FUR-FU-10003274"/>
    <x v="0"/>
    <s v="Furnishings"/>
    <x v="245"/>
    <n v="10.56"/>
    <n v="6"/>
    <n v="0"/>
    <n v="4.6464000000000008"/>
    <s v="Feb"/>
    <x v="47"/>
    <n v="0"/>
  </r>
  <r>
    <n v="7815"/>
    <s v="US-2014-109316"/>
    <x v="3"/>
    <d v="2014-06-09T00:00:00"/>
    <d v="2014-06-11T00:00:00"/>
    <x v="2"/>
    <s v="MG-17680"/>
    <x v="67"/>
    <x v="2"/>
    <s v="United States"/>
    <s v="Los Angeles"/>
    <x v="1"/>
    <n v="90049"/>
    <x v="1"/>
    <s v="FUR-BO-10004834"/>
    <x v="0"/>
    <s v="Bookcases"/>
    <x v="26"/>
    <n v="1497.6659999999999"/>
    <n v="2"/>
    <n v="0.15"/>
    <n v="140.95680000000004"/>
    <s v="Jun"/>
    <x v="27"/>
    <n v="1"/>
  </r>
  <r>
    <n v="7816"/>
    <s v="US-2014-109316"/>
    <x v="3"/>
    <d v="2014-06-09T00:00:00"/>
    <d v="2014-06-11T00:00:00"/>
    <x v="2"/>
    <s v="MG-17680"/>
    <x v="67"/>
    <x v="2"/>
    <s v="United States"/>
    <s v="Los Angeles"/>
    <x v="1"/>
    <n v="90049"/>
    <x v="1"/>
    <s v="TEC-PH-10000307"/>
    <x v="2"/>
    <s v="Phones"/>
    <x v="835"/>
    <n v="17.52"/>
    <n v="2"/>
    <n v="0.2"/>
    <n v="-3.5040000000000022"/>
    <s v="Jun"/>
    <x v="27"/>
    <n v="0"/>
  </r>
  <r>
    <n v="7817"/>
    <s v="CA-2013-138478"/>
    <x v="0"/>
    <d v="2013-10-22T00:00:00"/>
    <d v="2013-10-27T00:00:00"/>
    <x v="0"/>
    <s v="DP-13390"/>
    <x v="503"/>
    <x v="2"/>
    <s v="United States"/>
    <s v="North Las Vegas"/>
    <x v="33"/>
    <n v="89031"/>
    <x v="1"/>
    <s v="OFF-AR-10002240"/>
    <x v="1"/>
    <s v="Art"/>
    <x v="962"/>
    <n v="113.22"/>
    <n v="3"/>
    <n v="0"/>
    <n v="29.437200000000001"/>
    <s v="Oct"/>
    <x v="32"/>
    <n v="1"/>
  </r>
  <r>
    <n v="7818"/>
    <s v="CA-2013-138478"/>
    <x v="0"/>
    <d v="2013-10-22T00:00:00"/>
    <d v="2013-10-27T00:00:00"/>
    <x v="0"/>
    <s v="DP-13390"/>
    <x v="503"/>
    <x v="2"/>
    <s v="United States"/>
    <s v="North Las Vegas"/>
    <x v="33"/>
    <n v="89031"/>
    <x v="1"/>
    <s v="OFF-PA-10001801"/>
    <x v="1"/>
    <s v="Paper"/>
    <x v="1757"/>
    <n v="35.880000000000003"/>
    <n v="6"/>
    <n v="0"/>
    <n v="17.581200000000003"/>
    <s v="Oct"/>
    <x v="32"/>
    <n v="0"/>
  </r>
  <r>
    <n v="7819"/>
    <s v="CA-2013-138478"/>
    <x v="0"/>
    <d v="2013-10-22T00:00:00"/>
    <d v="2013-10-27T00:00:00"/>
    <x v="0"/>
    <s v="DP-13390"/>
    <x v="503"/>
    <x v="2"/>
    <s v="United States"/>
    <s v="North Las Vegas"/>
    <x v="33"/>
    <n v="89031"/>
    <x v="1"/>
    <s v="OFF-BI-10001120"/>
    <x v="1"/>
    <s v="Binders"/>
    <x v="1606"/>
    <n v="4535.9760000000006"/>
    <n v="3"/>
    <n v="0.2"/>
    <n v="1644.2912999999999"/>
    <s v="Oct"/>
    <x v="32"/>
    <n v="0"/>
  </r>
  <r>
    <n v="7820"/>
    <s v="CA-2014-150469"/>
    <x v="3"/>
    <d v="2014-01-27T00:00:00"/>
    <d v="2014-01-31T00:00:00"/>
    <x v="1"/>
    <s v="CJ-12010"/>
    <x v="170"/>
    <x v="0"/>
    <s v="United States"/>
    <s v="San Francisco"/>
    <x v="1"/>
    <n v="94109"/>
    <x v="1"/>
    <s v="OFF-FA-10000611"/>
    <x v="1"/>
    <s v="Fasteners"/>
    <x v="1065"/>
    <n v="11.84"/>
    <n v="8"/>
    <n v="0"/>
    <n v="5.6831999999999994"/>
    <s v="Jan"/>
    <x v="44"/>
    <n v="1"/>
  </r>
  <r>
    <n v="7821"/>
    <s v="CA-2014-152436"/>
    <x v="3"/>
    <d v="2014-12-09T00:00:00"/>
    <d v="2014-12-11T00:00:00"/>
    <x v="0"/>
    <s v="CW-11905"/>
    <x v="194"/>
    <x v="2"/>
    <s v="United States"/>
    <s v="Cranston"/>
    <x v="34"/>
    <n v="2920"/>
    <x v="3"/>
    <s v="OFF-ST-10000036"/>
    <x v="1"/>
    <s v="Storage"/>
    <x v="590"/>
    <n v="592.74"/>
    <n v="6"/>
    <n v="0"/>
    <n v="160.03979999999999"/>
    <s v="Dec"/>
    <x v="22"/>
    <n v="1"/>
  </r>
  <r>
    <n v="7822"/>
    <s v="CA-2013-169334"/>
    <x v="0"/>
    <d v="2013-10-22T00:00:00"/>
    <d v="2013-10-25T00:00:00"/>
    <x v="0"/>
    <s v="GW-14605"/>
    <x v="543"/>
    <x v="0"/>
    <s v="United States"/>
    <s v="Jackson"/>
    <x v="18"/>
    <n v="38301"/>
    <x v="0"/>
    <s v="OFF-ST-10004950"/>
    <x v="1"/>
    <s v="Storage"/>
    <x v="1510"/>
    <n v="111.67200000000001"/>
    <n v="9"/>
    <n v="0.2"/>
    <n v="6.9794999999999909"/>
    <s v="Oct"/>
    <x v="32"/>
    <n v="1"/>
  </r>
  <r>
    <n v="7823"/>
    <s v="US-2011-115413"/>
    <x v="2"/>
    <d v="2011-08-26T00:00:00"/>
    <d v="2011-09-01T00:00:00"/>
    <x v="1"/>
    <s v="PP-18955"/>
    <x v="452"/>
    <x v="2"/>
    <s v="United States"/>
    <s v="Newark"/>
    <x v="13"/>
    <n v="19711"/>
    <x v="3"/>
    <s v="OFF-AR-10003770"/>
    <x v="1"/>
    <s v="Art"/>
    <x v="990"/>
    <n v="8.64"/>
    <n v="3"/>
    <n v="0"/>
    <n v="2.5055999999999998"/>
    <s v="Aug"/>
    <x v="9"/>
    <n v="1"/>
  </r>
  <r>
    <n v="7824"/>
    <s v="US-2011-115413"/>
    <x v="2"/>
    <d v="2011-08-26T00:00:00"/>
    <d v="2011-09-01T00:00:00"/>
    <x v="1"/>
    <s v="PP-18955"/>
    <x v="452"/>
    <x v="2"/>
    <s v="United States"/>
    <s v="Newark"/>
    <x v="13"/>
    <n v="19711"/>
    <x v="3"/>
    <s v="TEC-AC-10002800"/>
    <x v="2"/>
    <s v="Accessories"/>
    <x v="1207"/>
    <n v="149.97"/>
    <n v="3"/>
    <n v="0"/>
    <n v="52.489499999999992"/>
    <s v="Aug"/>
    <x v="9"/>
    <n v="0"/>
  </r>
  <r>
    <n v="7825"/>
    <s v="CA-2011-125150"/>
    <x v="2"/>
    <d v="2011-05-16T00:00:00"/>
    <d v="2011-05-23T00:00:00"/>
    <x v="1"/>
    <s v="PW-19030"/>
    <x v="463"/>
    <x v="1"/>
    <s v="United States"/>
    <s v="Los Angeles"/>
    <x v="1"/>
    <n v="90036"/>
    <x v="1"/>
    <s v="FUR-CH-10002439"/>
    <x v="0"/>
    <s v="Chairs"/>
    <x v="1316"/>
    <n v="232.88"/>
    <n v="5"/>
    <n v="0.2"/>
    <n v="17.466000000000008"/>
    <s v="May"/>
    <x v="8"/>
    <n v="1"/>
  </r>
  <r>
    <n v="7826"/>
    <s v="CA-2012-127327"/>
    <x v="1"/>
    <d v="2012-02-03T00:00:00"/>
    <d v="2012-02-07T00:00:00"/>
    <x v="1"/>
    <s v="PW-19030"/>
    <x v="463"/>
    <x v="1"/>
    <s v="United States"/>
    <s v="Rome"/>
    <x v="15"/>
    <n v="13440"/>
    <x v="3"/>
    <s v="FUR-CH-10004218"/>
    <x v="0"/>
    <s v="Chairs"/>
    <x v="38"/>
    <n v="90.882000000000005"/>
    <n v="1"/>
    <n v="0.1"/>
    <n v="15.147000000000004"/>
    <s v="Feb"/>
    <x v="36"/>
    <n v="1"/>
  </r>
  <r>
    <n v="7827"/>
    <s v="CA-2014-117114"/>
    <x v="3"/>
    <d v="2014-11-01T00:00:00"/>
    <d v="2014-11-06T00:00:00"/>
    <x v="1"/>
    <s v="CY-12745"/>
    <x v="388"/>
    <x v="1"/>
    <s v="United States"/>
    <s v="Chicago"/>
    <x v="10"/>
    <n v="60610"/>
    <x v="2"/>
    <s v="TEC-PH-10004042"/>
    <x v="2"/>
    <s v="Phones"/>
    <x v="553"/>
    <n v="508.76800000000003"/>
    <n v="4"/>
    <n v="0.2"/>
    <n v="38.157600000000002"/>
    <s v="Nov"/>
    <x v="23"/>
    <n v="1"/>
  </r>
  <r>
    <n v="7828"/>
    <s v="CA-2014-117114"/>
    <x v="3"/>
    <d v="2014-11-01T00:00:00"/>
    <d v="2014-11-06T00:00:00"/>
    <x v="1"/>
    <s v="CY-12745"/>
    <x v="388"/>
    <x v="1"/>
    <s v="United States"/>
    <s v="Chicago"/>
    <x v="10"/>
    <n v="60610"/>
    <x v="2"/>
    <s v="OFF-EN-10001137"/>
    <x v="1"/>
    <s v="Envelopes"/>
    <x v="315"/>
    <n v="9.9120000000000008"/>
    <n v="3"/>
    <n v="0.2"/>
    <n v="3.2213999999999996"/>
    <s v="Nov"/>
    <x v="23"/>
    <n v="0"/>
  </r>
  <r>
    <n v="7829"/>
    <s v="CA-2012-137302"/>
    <x v="1"/>
    <d v="2012-04-26T00:00:00"/>
    <d v="2012-05-01T00:00:00"/>
    <x v="1"/>
    <s v="BW-11110"/>
    <x v="308"/>
    <x v="1"/>
    <s v="United States"/>
    <s v="San Diego"/>
    <x v="1"/>
    <n v="92105"/>
    <x v="1"/>
    <s v="FUR-CH-10002017"/>
    <x v="0"/>
    <s v="Chairs"/>
    <x v="1368"/>
    <n v="63.936000000000007"/>
    <n v="3"/>
    <n v="0.2"/>
    <n v="6.3935999999999957"/>
    <s v="Apr"/>
    <x v="19"/>
    <n v="1"/>
  </r>
  <r>
    <n v="7830"/>
    <s v="CA-2012-137302"/>
    <x v="1"/>
    <d v="2012-04-26T00:00:00"/>
    <d v="2012-05-01T00:00:00"/>
    <x v="1"/>
    <s v="BW-11110"/>
    <x v="308"/>
    <x v="1"/>
    <s v="United States"/>
    <s v="San Diego"/>
    <x v="1"/>
    <n v="92105"/>
    <x v="1"/>
    <s v="OFF-AR-10000588"/>
    <x v="1"/>
    <s v="Art"/>
    <x v="393"/>
    <n v="59.519999999999996"/>
    <n v="3"/>
    <n v="0"/>
    <n v="15.475200000000001"/>
    <s v="Apr"/>
    <x v="19"/>
    <n v="0"/>
  </r>
  <r>
    <n v="7831"/>
    <s v="CA-2012-137302"/>
    <x v="1"/>
    <d v="2012-04-26T00:00:00"/>
    <d v="2012-05-01T00:00:00"/>
    <x v="1"/>
    <s v="BW-11110"/>
    <x v="308"/>
    <x v="1"/>
    <s v="United States"/>
    <s v="San Diego"/>
    <x v="1"/>
    <n v="92105"/>
    <x v="1"/>
    <s v="TEC-PH-10003174"/>
    <x v="2"/>
    <s v="Phones"/>
    <x v="1745"/>
    <n v="311.97600000000006"/>
    <n v="3"/>
    <n v="0.2"/>
    <n v="38.996999999999986"/>
    <s v="Apr"/>
    <x v="19"/>
    <n v="0"/>
  </r>
  <r>
    <n v="7832"/>
    <s v="CA-2012-137302"/>
    <x v="1"/>
    <d v="2012-04-26T00:00:00"/>
    <d v="2012-05-01T00:00:00"/>
    <x v="1"/>
    <s v="BW-11110"/>
    <x v="308"/>
    <x v="1"/>
    <s v="United States"/>
    <s v="San Diego"/>
    <x v="1"/>
    <n v="92105"/>
    <x v="1"/>
    <s v="OFF-BI-10001524"/>
    <x v="1"/>
    <s v="Binders"/>
    <x v="298"/>
    <n v="50.352000000000004"/>
    <n v="3"/>
    <n v="0.2"/>
    <n v="17.623199999999997"/>
    <s v="Apr"/>
    <x v="19"/>
    <n v="0"/>
  </r>
  <r>
    <n v="7833"/>
    <s v="CA-2013-112382"/>
    <x v="0"/>
    <d v="2013-05-10T00:00:00"/>
    <d v="2013-05-14T00:00:00"/>
    <x v="1"/>
    <s v="MB-18085"/>
    <x v="469"/>
    <x v="0"/>
    <s v="United States"/>
    <s v="Houston"/>
    <x v="5"/>
    <n v="77036"/>
    <x v="2"/>
    <s v="TEC-PH-10001552"/>
    <x v="2"/>
    <s v="Phones"/>
    <x v="178"/>
    <n v="19.136000000000003"/>
    <n v="2"/>
    <n v="0.2"/>
    <n v="1.9136000000000006"/>
    <s v="May"/>
    <x v="35"/>
    <n v="1"/>
  </r>
  <r>
    <n v="7834"/>
    <s v="CA-2012-128958"/>
    <x v="1"/>
    <d v="2012-01-24T00:00:00"/>
    <d v="2012-01-28T00:00:00"/>
    <x v="1"/>
    <s v="CR-12820"/>
    <x v="736"/>
    <x v="2"/>
    <s v="United States"/>
    <s v="West Palm Beach"/>
    <x v="2"/>
    <n v="33407"/>
    <x v="0"/>
    <s v="OFF-AR-10004757"/>
    <x v="1"/>
    <s v="Art"/>
    <x v="342"/>
    <n v="13.120000000000001"/>
    <n v="5"/>
    <n v="0.2"/>
    <n v="2.1319999999999988"/>
    <s v="Jan"/>
    <x v="26"/>
    <n v="1"/>
  </r>
  <r>
    <n v="7835"/>
    <s v="CA-2012-106257"/>
    <x v="1"/>
    <d v="2012-04-13T00:00:00"/>
    <d v="2012-04-17T00:00:00"/>
    <x v="0"/>
    <s v="EB-14110"/>
    <x v="686"/>
    <x v="0"/>
    <s v="United States"/>
    <s v="Los Angeles"/>
    <x v="1"/>
    <n v="90045"/>
    <x v="1"/>
    <s v="FUR-TA-10002530"/>
    <x v="0"/>
    <s v="Tables"/>
    <x v="983"/>
    <n v="241.56799999999998"/>
    <n v="2"/>
    <n v="0.2"/>
    <n v="-15.098000000000013"/>
    <s v="Apr"/>
    <x v="19"/>
    <n v="1"/>
  </r>
  <r>
    <n v="7836"/>
    <s v="CA-2012-106257"/>
    <x v="1"/>
    <d v="2012-04-13T00:00:00"/>
    <d v="2012-04-17T00:00:00"/>
    <x v="0"/>
    <s v="EB-14110"/>
    <x v="686"/>
    <x v="0"/>
    <s v="United States"/>
    <s v="Los Angeles"/>
    <x v="1"/>
    <n v="90045"/>
    <x v="1"/>
    <s v="TEC-PH-10001494"/>
    <x v="2"/>
    <s v="Phones"/>
    <x v="708"/>
    <n v="479.92"/>
    <n v="2"/>
    <n v="0.2"/>
    <n v="41.993000000000009"/>
    <s v="Apr"/>
    <x v="19"/>
    <n v="0"/>
  </r>
  <r>
    <n v="7837"/>
    <s v="CA-2012-149083"/>
    <x v="1"/>
    <d v="2012-09-25T00:00:00"/>
    <d v="2012-09-30T00:00:00"/>
    <x v="1"/>
    <s v="SH-19975"/>
    <x v="64"/>
    <x v="1"/>
    <s v="United States"/>
    <s v="Seattle"/>
    <x v="4"/>
    <n v="98103"/>
    <x v="1"/>
    <s v="FUR-CH-10004289"/>
    <x v="0"/>
    <s v="Chairs"/>
    <x v="975"/>
    <n v="307.13600000000002"/>
    <n v="4"/>
    <n v="0.2"/>
    <n v="-11.51760000000003"/>
    <s v="Sep"/>
    <x v="11"/>
    <n v="1"/>
  </r>
  <r>
    <n v="7838"/>
    <s v="CA-2012-149083"/>
    <x v="1"/>
    <d v="2012-09-25T00:00:00"/>
    <d v="2012-09-30T00:00:00"/>
    <x v="1"/>
    <s v="SH-19975"/>
    <x v="64"/>
    <x v="1"/>
    <s v="United States"/>
    <s v="Seattle"/>
    <x v="4"/>
    <n v="98103"/>
    <x v="1"/>
    <s v="OFF-LA-10002945"/>
    <x v="1"/>
    <s v="Labels"/>
    <x v="1603"/>
    <n v="12.6"/>
    <n v="2"/>
    <n v="0"/>
    <n v="5.7959999999999994"/>
    <s v="Sep"/>
    <x v="11"/>
    <n v="0"/>
  </r>
  <r>
    <n v="7839"/>
    <s v="CA-2012-149083"/>
    <x v="1"/>
    <d v="2012-09-25T00:00:00"/>
    <d v="2012-09-30T00:00:00"/>
    <x v="1"/>
    <s v="SH-19975"/>
    <x v="64"/>
    <x v="1"/>
    <s v="United States"/>
    <s v="Seattle"/>
    <x v="4"/>
    <n v="98103"/>
    <x v="1"/>
    <s v="TEC-AC-10002567"/>
    <x v="2"/>
    <s v="Accessories"/>
    <x v="423"/>
    <n v="159.97999999999999"/>
    <n v="2"/>
    <n v="0"/>
    <n v="57.592799999999997"/>
    <s v="Sep"/>
    <x v="11"/>
    <n v="0"/>
  </r>
  <r>
    <n v="7840"/>
    <s v="US-2011-137869"/>
    <x v="2"/>
    <d v="2011-03-28T00:00:00"/>
    <d v="2011-04-02T00:00:00"/>
    <x v="1"/>
    <s v="CV-12295"/>
    <x v="610"/>
    <x v="0"/>
    <s v="United States"/>
    <s v="Des Moines"/>
    <x v="23"/>
    <n v="50315"/>
    <x v="2"/>
    <s v="OFF-EN-10001509"/>
    <x v="1"/>
    <s v="Envelopes"/>
    <x v="29"/>
    <n v="6.12"/>
    <n v="3"/>
    <n v="0"/>
    <n v="2.8763999999999994"/>
    <s v="Mar"/>
    <x v="34"/>
    <n v="1"/>
  </r>
  <r>
    <n v="7841"/>
    <s v="US-2011-137869"/>
    <x v="2"/>
    <d v="2011-03-28T00:00:00"/>
    <d v="2011-04-02T00:00:00"/>
    <x v="1"/>
    <s v="CV-12295"/>
    <x v="610"/>
    <x v="0"/>
    <s v="United States"/>
    <s v="Des Moines"/>
    <x v="23"/>
    <n v="50315"/>
    <x v="2"/>
    <s v="FUR-TA-10003954"/>
    <x v="0"/>
    <s v="Tables"/>
    <x v="1208"/>
    <n v="1184.72"/>
    <n v="4"/>
    <n v="0"/>
    <n v="106.62480000000005"/>
    <s v="Mar"/>
    <x v="34"/>
    <n v="0"/>
  </r>
  <r>
    <n v="7842"/>
    <s v="CA-2013-116603"/>
    <x v="0"/>
    <d v="2013-07-18T00:00:00"/>
    <d v="2013-07-23T00:00:00"/>
    <x v="1"/>
    <s v="AT-10735"/>
    <x v="247"/>
    <x v="0"/>
    <s v="United States"/>
    <s v="New York City"/>
    <x v="15"/>
    <n v="10024"/>
    <x v="3"/>
    <s v="OFF-AP-10002892"/>
    <x v="1"/>
    <s v="Appliances"/>
    <x v="9"/>
    <n v="45.96"/>
    <n v="2"/>
    <n v="0"/>
    <n v="13.787999999999997"/>
    <s v="Jul"/>
    <x v="16"/>
    <n v="1"/>
  </r>
  <r>
    <n v="7843"/>
    <s v="CA-2011-158470"/>
    <x v="2"/>
    <d v="2011-04-19T00:00:00"/>
    <d v="2011-04-23T00:00:00"/>
    <x v="0"/>
    <s v="AG-10390"/>
    <x v="369"/>
    <x v="0"/>
    <s v="United States"/>
    <s v="Arlington"/>
    <x v="17"/>
    <n v="22204"/>
    <x v="0"/>
    <s v="OFF-BI-10003638"/>
    <x v="1"/>
    <s v="Binders"/>
    <x v="607"/>
    <n v="58.050000000000004"/>
    <n v="3"/>
    <n v="0"/>
    <n v="26.702999999999999"/>
    <s v="Apr"/>
    <x v="41"/>
    <n v="1"/>
  </r>
  <r>
    <n v="7844"/>
    <s v="CA-2011-158470"/>
    <x v="2"/>
    <d v="2011-04-19T00:00:00"/>
    <d v="2011-04-23T00:00:00"/>
    <x v="0"/>
    <s v="AG-10390"/>
    <x v="369"/>
    <x v="0"/>
    <s v="United States"/>
    <s v="Arlington"/>
    <x v="17"/>
    <n v="22204"/>
    <x v="0"/>
    <s v="OFF-PA-10001569"/>
    <x v="1"/>
    <s v="Paper"/>
    <x v="55"/>
    <n v="71.28"/>
    <n v="11"/>
    <n v="0"/>
    <n v="34.214400000000005"/>
    <s v="Apr"/>
    <x v="41"/>
    <n v="0"/>
  </r>
  <r>
    <n v="7845"/>
    <s v="US-2014-123834"/>
    <x v="3"/>
    <d v="2014-07-22T00:00:00"/>
    <d v="2014-07-26T00:00:00"/>
    <x v="1"/>
    <s v="GM-14500"/>
    <x v="421"/>
    <x v="0"/>
    <s v="United States"/>
    <s v="Pharr"/>
    <x v="5"/>
    <n v="78577"/>
    <x v="2"/>
    <s v="FUR-TA-10001676"/>
    <x v="0"/>
    <s v="Tables"/>
    <x v="957"/>
    <n v="124.404"/>
    <n v="4"/>
    <n v="0.3"/>
    <n v="-21.3264"/>
    <s v="Jul"/>
    <x v="10"/>
    <n v="1"/>
  </r>
  <r>
    <n v="7846"/>
    <s v="CA-2012-125976"/>
    <x v="1"/>
    <d v="2012-09-27T00:00:00"/>
    <d v="2012-10-02T00:00:00"/>
    <x v="1"/>
    <s v="JK-15205"/>
    <x v="523"/>
    <x v="0"/>
    <s v="United States"/>
    <s v="Arlington"/>
    <x v="17"/>
    <n v="22204"/>
    <x v="0"/>
    <s v="OFF-PA-10001125"/>
    <x v="1"/>
    <s v="Paper"/>
    <x v="1012"/>
    <n v="154.9"/>
    <n v="5"/>
    <n v="0"/>
    <n v="69.704999999999998"/>
    <s v="Sep"/>
    <x v="11"/>
    <n v="1"/>
  </r>
  <r>
    <n v="7847"/>
    <s v="CA-2012-125976"/>
    <x v="1"/>
    <d v="2012-09-27T00:00:00"/>
    <d v="2012-10-02T00:00:00"/>
    <x v="1"/>
    <s v="JK-15205"/>
    <x v="523"/>
    <x v="0"/>
    <s v="United States"/>
    <s v="Arlington"/>
    <x v="17"/>
    <n v="22204"/>
    <x v="0"/>
    <s v="TEC-PH-10002496"/>
    <x v="2"/>
    <s v="Phones"/>
    <x v="490"/>
    <n v="1871.88"/>
    <n v="12"/>
    <n v="0"/>
    <n v="561.56399999999996"/>
    <s v="Sep"/>
    <x v="11"/>
    <n v="0"/>
  </r>
  <r>
    <n v="7848"/>
    <s v="CA-2013-128706"/>
    <x v="0"/>
    <d v="2013-02-27T00:00:00"/>
    <d v="2013-03-03T00:00:00"/>
    <x v="1"/>
    <s v="DW-13540"/>
    <x v="386"/>
    <x v="0"/>
    <s v="United States"/>
    <s v="Houston"/>
    <x v="5"/>
    <n v="77070"/>
    <x v="2"/>
    <s v="FUR-FU-10004053"/>
    <x v="0"/>
    <s v="Furnishings"/>
    <x v="1633"/>
    <n v="16.192"/>
    <n v="2"/>
    <n v="0.6"/>
    <n v="-6.8815999999999953"/>
    <s v="Feb"/>
    <x v="47"/>
    <n v="1"/>
  </r>
  <r>
    <n v="7849"/>
    <s v="CA-2013-104311"/>
    <x v="0"/>
    <d v="2013-05-03T00:00:00"/>
    <d v="2013-05-07T00:00:00"/>
    <x v="1"/>
    <s v="AS-10090"/>
    <x v="548"/>
    <x v="0"/>
    <s v="United States"/>
    <s v="Irving"/>
    <x v="5"/>
    <n v="75061"/>
    <x v="2"/>
    <s v="OFF-ST-10000321"/>
    <x v="1"/>
    <s v="Storage"/>
    <x v="1534"/>
    <n v="18.936"/>
    <n v="3"/>
    <n v="0.2"/>
    <n v="-3.787200000000003"/>
    <s v="May"/>
    <x v="35"/>
    <n v="1"/>
  </r>
  <r>
    <n v="7850"/>
    <s v="CA-2013-104311"/>
    <x v="0"/>
    <d v="2013-05-03T00:00:00"/>
    <d v="2013-05-07T00:00:00"/>
    <x v="1"/>
    <s v="AS-10090"/>
    <x v="548"/>
    <x v="0"/>
    <s v="United States"/>
    <s v="Irving"/>
    <x v="5"/>
    <n v="75061"/>
    <x v="2"/>
    <s v="OFF-ST-10002957"/>
    <x v="1"/>
    <s v="Storage"/>
    <x v="1483"/>
    <n v="12.672000000000001"/>
    <n v="3"/>
    <n v="0.2"/>
    <n v="-3.1680000000000001"/>
    <s v="May"/>
    <x v="35"/>
    <n v="0"/>
  </r>
  <r>
    <n v="7851"/>
    <s v="CA-2013-104311"/>
    <x v="0"/>
    <d v="2013-05-03T00:00:00"/>
    <d v="2013-05-07T00:00:00"/>
    <x v="1"/>
    <s v="AS-10090"/>
    <x v="548"/>
    <x v="0"/>
    <s v="United States"/>
    <s v="Irving"/>
    <x v="5"/>
    <n v="75061"/>
    <x v="2"/>
    <s v="OFF-LA-10000973"/>
    <x v="1"/>
    <s v="Labels"/>
    <x v="826"/>
    <n v="5.04"/>
    <n v="2"/>
    <n v="0.2"/>
    <n v="1.764"/>
    <s v="May"/>
    <x v="35"/>
    <n v="0"/>
  </r>
  <r>
    <n v="7852"/>
    <s v="CA-2011-169649"/>
    <x v="2"/>
    <d v="2011-12-09T00:00:00"/>
    <d v="2011-12-15T00:00:00"/>
    <x v="1"/>
    <s v="TS-21205"/>
    <x v="131"/>
    <x v="1"/>
    <s v="United States"/>
    <s v="Chicago"/>
    <x v="10"/>
    <n v="60653"/>
    <x v="2"/>
    <s v="OFF-PA-10000143"/>
    <x v="1"/>
    <s v="Paper"/>
    <x v="1692"/>
    <n v="8.4480000000000004"/>
    <n v="2"/>
    <n v="0.2"/>
    <n v="2.9568000000000003"/>
    <s v="Dec"/>
    <x v="20"/>
    <n v="1"/>
  </r>
  <r>
    <n v="7853"/>
    <s v="CA-2011-169649"/>
    <x v="2"/>
    <d v="2011-12-09T00:00:00"/>
    <d v="2011-12-15T00:00:00"/>
    <x v="1"/>
    <s v="TS-21205"/>
    <x v="131"/>
    <x v="1"/>
    <s v="United States"/>
    <s v="Chicago"/>
    <x v="10"/>
    <n v="60653"/>
    <x v="2"/>
    <s v="OFF-AP-10003287"/>
    <x v="1"/>
    <s v="Appliances"/>
    <x v="538"/>
    <n v="20.387999999999995"/>
    <n v="2"/>
    <n v="0.8"/>
    <n v="-53.008800000000008"/>
    <s v="Dec"/>
    <x v="20"/>
    <n v="0"/>
  </r>
  <r>
    <n v="7854"/>
    <s v="CA-2012-144890"/>
    <x v="1"/>
    <d v="2012-12-25T00:00:00"/>
    <d v="2012-12-29T00:00:00"/>
    <x v="1"/>
    <s v="SM-20320"/>
    <x v="598"/>
    <x v="2"/>
    <s v="United States"/>
    <s v="Los Angeles"/>
    <x v="1"/>
    <n v="90049"/>
    <x v="1"/>
    <s v="OFF-PA-10001526"/>
    <x v="1"/>
    <s v="Paper"/>
    <x v="1030"/>
    <n v="9.9600000000000009"/>
    <n v="2"/>
    <n v="0"/>
    <n v="4.8804000000000007"/>
    <s v="Dec"/>
    <x v="14"/>
    <n v="1"/>
  </r>
  <r>
    <n v="7855"/>
    <s v="CA-2014-135587"/>
    <x v="3"/>
    <d v="2014-12-08T00:00:00"/>
    <d v="2014-12-13T00:00:00"/>
    <x v="1"/>
    <s v="BH-11710"/>
    <x v="3"/>
    <x v="0"/>
    <s v="United States"/>
    <s v="Hattiesburg"/>
    <x v="35"/>
    <n v="39401"/>
    <x v="0"/>
    <s v="OFF-AP-10004540"/>
    <x v="1"/>
    <s v="Appliances"/>
    <x v="1294"/>
    <n v="320.64"/>
    <n v="4"/>
    <n v="0"/>
    <n v="89.779200000000003"/>
    <s v="Dec"/>
    <x v="22"/>
    <n v="1"/>
  </r>
  <r>
    <n v="7856"/>
    <s v="CA-2014-135587"/>
    <x v="3"/>
    <d v="2014-12-08T00:00:00"/>
    <d v="2014-12-13T00:00:00"/>
    <x v="1"/>
    <s v="BH-11710"/>
    <x v="3"/>
    <x v="0"/>
    <s v="United States"/>
    <s v="Hattiesburg"/>
    <x v="35"/>
    <n v="39401"/>
    <x v="0"/>
    <s v="TEC-AC-10001266"/>
    <x v="2"/>
    <s v="Accessories"/>
    <x v="196"/>
    <n v="52"/>
    <n v="4"/>
    <n v="0"/>
    <n v="23.4"/>
    <s v="Dec"/>
    <x v="22"/>
    <n v="0"/>
  </r>
  <r>
    <n v="7857"/>
    <s v="CA-2011-103429"/>
    <x v="2"/>
    <d v="2011-05-30T00:00:00"/>
    <d v="2011-06-01T00:00:00"/>
    <x v="2"/>
    <s v="LW-16825"/>
    <x v="429"/>
    <x v="1"/>
    <s v="United States"/>
    <s v="New York City"/>
    <x v="15"/>
    <n v="10024"/>
    <x v="3"/>
    <s v="OFF-BI-10004233"/>
    <x v="1"/>
    <s v="Binders"/>
    <x v="1377"/>
    <n v="25.584000000000003"/>
    <n v="2"/>
    <n v="0.2"/>
    <n v="8.9543999999999997"/>
    <s v="May"/>
    <x v="8"/>
    <n v="1"/>
  </r>
  <r>
    <n v="7858"/>
    <s v="CA-2011-103429"/>
    <x v="2"/>
    <d v="2011-05-30T00:00:00"/>
    <d v="2011-06-01T00:00:00"/>
    <x v="2"/>
    <s v="LW-16825"/>
    <x v="429"/>
    <x v="1"/>
    <s v="United States"/>
    <s v="New York City"/>
    <x v="15"/>
    <n v="10024"/>
    <x v="3"/>
    <s v="TEC-PH-10003505"/>
    <x v="2"/>
    <s v="Phones"/>
    <x v="901"/>
    <n v="464"/>
    <n v="5"/>
    <n v="0"/>
    <n v="134.55999999999995"/>
    <s v="May"/>
    <x v="8"/>
    <n v="0"/>
  </r>
  <r>
    <n v="7859"/>
    <s v="CA-2011-103429"/>
    <x v="2"/>
    <d v="2011-05-30T00:00:00"/>
    <d v="2011-06-01T00:00:00"/>
    <x v="2"/>
    <s v="LW-16825"/>
    <x v="429"/>
    <x v="1"/>
    <s v="United States"/>
    <s v="New York City"/>
    <x v="15"/>
    <n v="10024"/>
    <x v="3"/>
    <s v="OFF-AP-10001005"/>
    <x v="1"/>
    <s v="Appliances"/>
    <x v="1131"/>
    <n v="235.95000000000002"/>
    <n v="3"/>
    <n v="0"/>
    <n v="77.863499999999988"/>
    <s v="May"/>
    <x v="8"/>
    <n v="0"/>
  </r>
  <r>
    <n v="7860"/>
    <s v="CA-2011-103429"/>
    <x v="2"/>
    <d v="2011-05-30T00:00:00"/>
    <d v="2011-06-01T00:00:00"/>
    <x v="2"/>
    <s v="LW-16825"/>
    <x v="429"/>
    <x v="1"/>
    <s v="United States"/>
    <s v="New York City"/>
    <x v="15"/>
    <n v="10024"/>
    <x v="3"/>
    <s v="OFF-PA-10001712"/>
    <x v="1"/>
    <s v="Paper"/>
    <x v="974"/>
    <n v="39.96"/>
    <n v="4"/>
    <n v="0"/>
    <n v="17.981999999999999"/>
    <s v="May"/>
    <x v="8"/>
    <n v="0"/>
  </r>
  <r>
    <n v="7861"/>
    <s v="CA-2014-152261"/>
    <x v="3"/>
    <d v="2014-03-03T00:00:00"/>
    <d v="2014-03-07T00:00:00"/>
    <x v="1"/>
    <s v="JA-15970"/>
    <x v="350"/>
    <x v="0"/>
    <s v="United States"/>
    <s v="Cuyahoga Falls"/>
    <x v="24"/>
    <n v="44221"/>
    <x v="3"/>
    <s v="OFF-BI-10002353"/>
    <x v="1"/>
    <s v="Binders"/>
    <x v="1068"/>
    <n v="18.528000000000002"/>
    <n v="4"/>
    <n v="0.7"/>
    <n v="-12.352"/>
    <s v="Mar"/>
    <x v="42"/>
    <n v="1"/>
  </r>
  <r>
    <n v="7862"/>
    <s v="CA-2012-142993"/>
    <x v="1"/>
    <d v="2012-10-12T00:00:00"/>
    <d v="2012-10-17T00:00:00"/>
    <x v="1"/>
    <s v="KA-16525"/>
    <x v="567"/>
    <x v="0"/>
    <s v="United States"/>
    <s v="Seattle"/>
    <x v="4"/>
    <n v="98103"/>
    <x v="1"/>
    <s v="TEC-AC-10003038"/>
    <x v="2"/>
    <s v="Accessories"/>
    <x v="1024"/>
    <n v="17.899999999999999"/>
    <n v="2"/>
    <n v="0"/>
    <n v="3.400999999999998"/>
    <s v="Oct"/>
    <x v="2"/>
    <n v="1"/>
  </r>
  <r>
    <n v="7863"/>
    <s v="CA-2012-142993"/>
    <x v="1"/>
    <d v="2012-10-12T00:00:00"/>
    <d v="2012-10-17T00:00:00"/>
    <x v="1"/>
    <s v="KA-16525"/>
    <x v="567"/>
    <x v="0"/>
    <s v="United States"/>
    <s v="Seattle"/>
    <x v="4"/>
    <n v="98103"/>
    <x v="1"/>
    <s v="OFF-ST-10000934"/>
    <x v="1"/>
    <s v="Storage"/>
    <x v="352"/>
    <n v="81.96"/>
    <n v="2"/>
    <n v="0"/>
    <n v="0"/>
    <s v="Oct"/>
    <x v="2"/>
    <n v="0"/>
  </r>
  <r>
    <n v="7864"/>
    <s v="CA-2012-143364"/>
    <x v="1"/>
    <d v="2012-07-14T00:00:00"/>
    <d v="2012-07-19T00:00:00"/>
    <x v="0"/>
    <s v="TG-21310"/>
    <x v="592"/>
    <x v="0"/>
    <s v="United States"/>
    <s v="Mesa"/>
    <x v="16"/>
    <n v="85204"/>
    <x v="1"/>
    <s v="OFF-ST-10002743"/>
    <x v="1"/>
    <s v="Storage"/>
    <x v="413"/>
    <n v="272.73599999999999"/>
    <n v="3"/>
    <n v="0.2"/>
    <n v="-64.774800000000013"/>
    <s v="Jul"/>
    <x v="38"/>
    <n v="1"/>
  </r>
  <r>
    <n v="7865"/>
    <s v="CA-2012-143364"/>
    <x v="1"/>
    <d v="2012-07-14T00:00:00"/>
    <d v="2012-07-19T00:00:00"/>
    <x v="0"/>
    <s v="TG-21310"/>
    <x v="592"/>
    <x v="0"/>
    <s v="United States"/>
    <s v="Mesa"/>
    <x v="16"/>
    <n v="85204"/>
    <x v="1"/>
    <s v="OFF-PA-10001846"/>
    <x v="1"/>
    <s v="Paper"/>
    <x v="1807"/>
    <n v="18.496000000000002"/>
    <n v="4"/>
    <n v="0.2"/>
    <n v="6.7048000000000005"/>
    <s v="Jul"/>
    <x v="38"/>
    <n v="0"/>
  </r>
  <r>
    <n v="7866"/>
    <s v="CA-2012-143364"/>
    <x v="1"/>
    <d v="2012-07-14T00:00:00"/>
    <d v="2012-07-19T00:00:00"/>
    <x v="0"/>
    <s v="TG-21310"/>
    <x v="592"/>
    <x v="0"/>
    <s v="United States"/>
    <s v="Mesa"/>
    <x v="16"/>
    <n v="85204"/>
    <x v="1"/>
    <s v="FUR-CH-10004287"/>
    <x v="0"/>
    <s v="Chairs"/>
    <x v="156"/>
    <n v="441.92"/>
    <n v="2"/>
    <n v="0.2"/>
    <n v="49.715999999999966"/>
    <s v="Jul"/>
    <x v="38"/>
    <n v="0"/>
  </r>
  <r>
    <n v="7867"/>
    <s v="CA-2012-143364"/>
    <x v="1"/>
    <d v="2012-07-14T00:00:00"/>
    <d v="2012-07-19T00:00:00"/>
    <x v="0"/>
    <s v="TG-21310"/>
    <x v="592"/>
    <x v="0"/>
    <s v="United States"/>
    <s v="Mesa"/>
    <x v="16"/>
    <n v="85204"/>
    <x v="1"/>
    <s v="FUR-BO-10001608"/>
    <x v="0"/>
    <s v="Bookcases"/>
    <x v="1523"/>
    <n v="127.76400000000002"/>
    <n v="6"/>
    <n v="0.7"/>
    <n v="-191.64599999999996"/>
    <s v="Jul"/>
    <x v="38"/>
    <n v="0"/>
  </r>
  <r>
    <n v="7868"/>
    <s v="CA-2011-100972"/>
    <x v="2"/>
    <d v="2011-11-19T00:00:00"/>
    <d v="2011-11-24T00:00:00"/>
    <x v="0"/>
    <s v="DB-13360"/>
    <x v="748"/>
    <x v="2"/>
    <s v="United States"/>
    <s v="Salt Lake City"/>
    <x v="7"/>
    <n v="84106"/>
    <x v="1"/>
    <s v="OFF-PA-10000357"/>
    <x v="1"/>
    <s v="Paper"/>
    <x v="1219"/>
    <n v="166.44"/>
    <n v="3"/>
    <n v="0"/>
    <n v="79.891199999999998"/>
    <s v="Nov"/>
    <x v="7"/>
    <n v="1"/>
  </r>
  <r>
    <n v="7869"/>
    <s v="CA-2013-136994"/>
    <x v="0"/>
    <d v="2013-05-28T00:00:00"/>
    <d v="2013-06-03T00:00:00"/>
    <x v="1"/>
    <s v="LS-17245"/>
    <x v="201"/>
    <x v="0"/>
    <s v="United States"/>
    <s v="Los Angeles"/>
    <x v="1"/>
    <n v="90045"/>
    <x v="1"/>
    <s v="OFF-PA-10000575"/>
    <x v="1"/>
    <s v="Paper"/>
    <x v="1050"/>
    <n v="13.38"/>
    <n v="2"/>
    <n v="0"/>
    <n v="6.1547999999999998"/>
    <s v="May"/>
    <x v="35"/>
    <n v="1"/>
  </r>
  <r>
    <n v="7870"/>
    <s v="US-2014-166233"/>
    <x v="3"/>
    <d v="2014-07-04T00:00:00"/>
    <d v="2014-07-10T00:00:00"/>
    <x v="1"/>
    <s v="MO-17950"/>
    <x v="657"/>
    <x v="0"/>
    <s v="United States"/>
    <s v="Jacksonville"/>
    <x v="3"/>
    <n v="28540"/>
    <x v="0"/>
    <s v="TEC-AC-10002167"/>
    <x v="2"/>
    <s v="Accessories"/>
    <x v="46"/>
    <n v="24"/>
    <n v="2"/>
    <n v="0.2"/>
    <n v="-2.6999999999999993"/>
    <s v="Jul"/>
    <x v="10"/>
    <n v="1"/>
  </r>
  <r>
    <n v="7871"/>
    <s v="CA-2014-122112"/>
    <x v="3"/>
    <d v="2014-09-26T00:00:00"/>
    <d v="2014-09-30T00:00:00"/>
    <x v="1"/>
    <s v="CA-11965"/>
    <x v="662"/>
    <x v="1"/>
    <s v="United States"/>
    <s v="Lakewood"/>
    <x v="24"/>
    <n v="44107"/>
    <x v="3"/>
    <s v="OFF-EN-10004459"/>
    <x v="1"/>
    <s v="Envelopes"/>
    <x v="655"/>
    <n v="24.448"/>
    <n v="4"/>
    <n v="0.2"/>
    <n v="8.8623999999999992"/>
    <s v="Sep"/>
    <x v="15"/>
    <n v="1"/>
  </r>
  <r>
    <n v="7872"/>
    <s v="CA-2013-101672"/>
    <x v="0"/>
    <d v="2013-10-04T00:00:00"/>
    <d v="2013-10-08T00:00:00"/>
    <x v="1"/>
    <s v="DB-12910"/>
    <x v="626"/>
    <x v="2"/>
    <s v="United States"/>
    <s v="Lake Forest"/>
    <x v="1"/>
    <n v="92630"/>
    <x v="1"/>
    <s v="OFF-LA-10002271"/>
    <x v="1"/>
    <s v="Labels"/>
    <x v="635"/>
    <n v="6.16"/>
    <n v="2"/>
    <n v="0"/>
    <n v="2.9567999999999999"/>
    <s v="Oct"/>
    <x v="32"/>
    <n v="1"/>
  </r>
  <r>
    <n v="7873"/>
    <s v="CA-2013-101672"/>
    <x v="0"/>
    <d v="2013-10-04T00:00:00"/>
    <d v="2013-10-08T00:00:00"/>
    <x v="1"/>
    <s v="DB-12910"/>
    <x v="626"/>
    <x v="2"/>
    <s v="United States"/>
    <s v="Lake Forest"/>
    <x v="1"/>
    <n v="92630"/>
    <x v="1"/>
    <s v="FUR-CH-10004063"/>
    <x v="0"/>
    <s v="Chairs"/>
    <x v="120"/>
    <n v="915.13600000000008"/>
    <n v="4"/>
    <n v="0.2"/>
    <n v="102.95279999999988"/>
    <s v="Oct"/>
    <x v="32"/>
    <n v="0"/>
  </r>
  <r>
    <n v="7874"/>
    <s v="CA-2013-101672"/>
    <x v="0"/>
    <d v="2013-10-04T00:00:00"/>
    <d v="2013-10-08T00:00:00"/>
    <x v="1"/>
    <s v="DB-12910"/>
    <x v="626"/>
    <x v="2"/>
    <s v="United States"/>
    <s v="Lake Forest"/>
    <x v="1"/>
    <n v="92630"/>
    <x v="1"/>
    <s v="OFF-PA-10004610"/>
    <x v="1"/>
    <s v="Paper"/>
    <x v="1511"/>
    <n v="8.56"/>
    <n v="2"/>
    <n v="0"/>
    <n v="3.8519999999999994"/>
    <s v="Oct"/>
    <x v="32"/>
    <n v="0"/>
  </r>
  <r>
    <n v="7875"/>
    <s v="CA-2013-101672"/>
    <x v="0"/>
    <d v="2013-10-04T00:00:00"/>
    <d v="2013-10-08T00:00:00"/>
    <x v="1"/>
    <s v="DB-12910"/>
    <x v="626"/>
    <x v="2"/>
    <s v="United States"/>
    <s v="Lake Forest"/>
    <x v="1"/>
    <n v="92630"/>
    <x v="1"/>
    <s v="OFF-PA-10001878"/>
    <x v="1"/>
    <s v="Paper"/>
    <x v="1161"/>
    <n v="97.82"/>
    <n v="2"/>
    <n v="0"/>
    <n v="45.975399999999993"/>
    <s v="Oct"/>
    <x v="32"/>
    <n v="0"/>
  </r>
  <r>
    <n v="7876"/>
    <s v="CA-2014-168403"/>
    <x v="3"/>
    <d v="2014-09-10T00:00:00"/>
    <d v="2014-09-16T00:00:00"/>
    <x v="1"/>
    <s v="DK-12835"/>
    <x v="460"/>
    <x v="1"/>
    <s v="United States"/>
    <s v="Portland"/>
    <x v="21"/>
    <n v="97206"/>
    <x v="1"/>
    <s v="OFF-PA-10002036"/>
    <x v="1"/>
    <s v="Paper"/>
    <x v="325"/>
    <n v="31.104000000000006"/>
    <n v="6"/>
    <n v="0.2"/>
    <n v="11.2752"/>
    <s v="Sep"/>
    <x v="15"/>
    <n v="1"/>
  </r>
  <r>
    <n v="7877"/>
    <s v="CA-2014-168403"/>
    <x v="3"/>
    <d v="2014-09-10T00:00:00"/>
    <d v="2014-09-16T00:00:00"/>
    <x v="1"/>
    <s v="DK-12835"/>
    <x v="460"/>
    <x v="1"/>
    <s v="United States"/>
    <s v="Portland"/>
    <x v="21"/>
    <n v="97206"/>
    <x v="1"/>
    <s v="OFF-AP-10003278"/>
    <x v="1"/>
    <s v="Appliances"/>
    <x v="1784"/>
    <n v="11.176000000000002"/>
    <n v="1"/>
    <n v="0.2"/>
    <n v="0.8382000000000005"/>
    <s v="Sep"/>
    <x v="15"/>
    <n v="0"/>
  </r>
  <r>
    <n v="7878"/>
    <s v="CA-2012-148705"/>
    <x v="1"/>
    <d v="2012-03-12T00:00:00"/>
    <d v="2012-03-18T00:00:00"/>
    <x v="1"/>
    <s v="EB-14170"/>
    <x v="432"/>
    <x v="0"/>
    <s v="United States"/>
    <s v="Charlotte"/>
    <x v="3"/>
    <n v="28205"/>
    <x v="0"/>
    <s v="OFF-LA-10001641"/>
    <x v="1"/>
    <s v="Labels"/>
    <x v="1022"/>
    <n v="5.04"/>
    <n v="2"/>
    <n v="0.2"/>
    <n v="1.764"/>
    <s v="Mar"/>
    <x v="29"/>
    <n v="1"/>
  </r>
  <r>
    <n v="7879"/>
    <s v="CA-2013-160241"/>
    <x v="0"/>
    <d v="2013-11-30T00:00:00"/>
    <d v="2013-12-05T00:00:00"/>
    <x v="0"/>
    <s v="DR-12940"/>
    <x v="660"/>
    <x v="2"/>
    <s v="United States"/>
    <s v="Aurora"/>
    <x v="10"/>
    <n v="60505"/>
    <x v="2"/>
    <s v="FUR-FU-10003806"/>
    <x v="0"/>
    <s v="Furnishings"/>
    <x v="1795"/>
    <n v="242.17600000000004"/>
    <n v="4"/>
    <n v="0.6"/>
    <n v="-302.72000000000003"/>
    <s v="Nov"/>
    <x v="0"/>
    <n v="1"/>
  </r>
  <r>
    <n v="7880"/>
    <s v="CA-2013-155747"/>
    <x v="0"/>
    <d v="2013-06-15T00:00:00"/>
    <d v="2013-06-22T00:00:00"/>
    <x v="1"/>
    <s v="JS-15685"/>
    <x v="40"/>
    <x v="1"/>
    <s v="United States"/>
    <s v="Philadelphia"/>
    <x v="9"/>
    <n v="19140"/>
    <x v="3"/>
    <s v="FUR-TA-10003392"/>
    <x v="0"/>
    <s v="Tables"/>
    <x v="1639"/>
    <n v="337.17599999999999"/>
    <n v="2"/>
    <n v="0.4"/>
    <n v="-118.01160000000002"/>
    <s v="Jun"/>
    <x v="1"/>
    <n v="1"/>
  </r>
  <r>
    <n v="7881"/>
    <s v="CA-2014-118017"/>
    <x v="3"/>
    <d v="2014-12-04T00:00:00"/>
    <d v="2014-12-07T00:00:00"/>
    <x v="0"/>
    <s v="LC-16870"/>
    <x v="48"/>
    <x v="0"/>
    <s v="United States"/>
    <s v="Thornton"/>
    <x v="22"/>
    <n v="80229"/>
    <x v="1"/>
    <s v="OFF-AR-10003856"/>
    <x v="1"/>
    <s v="Art"/>
    <x v="444"/>
    <n v="13.343999999999998"/>
    <n v="6"/>
    <n v="0.2"/>
    <n v="1.0007999999999999"/>
    <s v="Dec"/>
    <x v="22"/>
    <n v="1"/>
  </r>
  <r>
    <n v="7882"/>
    <s v="CA-2014-118017"/>
    <x v="3"/>
    <d v="2014-12-04T00:00:00"/>
    <d v="2014-12-07T00:00:00"/>
    <x v="0"/>
    <s v="LC-16870"/>
    <x v="48"/>
    <x v="0"/>
    <s v="United States"/>
    <s v="Thornton"/>
    <x v="22"/>
    <n v="80229"/>
    <x v="1"/>
    <s v="TEC-AC-10002006"/>
    <x v="2"/>
    <s v="Accessories"/>
    <x v="1078"/>
    <n v="76.75200000000001"/>
    <n v="6"/>
    <n v="0.2"/>
    <n v="10.553399999999993"/>
    <s v="Dec"/>
    <x v="22"/>
    <n v="0"/>
  </r>
  <r>
    <n v="7883"/>
    <s v="CA-2014-118017"/>
    <x v="3"/>
    <d v="2014-12-04T00:00:00"/>
    <d v="2014-12-07T00:00:00"/>
    <x v="0"/>
    <s v="LC-16870"/>
    <x v="48"/>
    <x v="0"/>
    <s v="United States"/>
    <s v="Thornton"/>
    <x v="22"/>
    <n v="80229"/>
    <x v="1"/>
    <s v="TEC-AC-10002006"/>
    <x v="2"/>
    <s v="Accessories"/>
    <x v="1078"/>
    <n v="102.33600000000001"/>
    <n v="8"/>
    <n v="0.2"/>
    <n v="14.07119999999999"/>
    <s v="Dec"/>
    <x v="22"/>
    <n v="0"/>
  </r>
  <r>
    <n v="7884"/>
    <s v="CA-2014-118017"/>
    <x v="3"/>
    <d v="2014-12-04T00:00:00"/>
    <d v="2014-12-07T00:00:00"/>
    <x v="0"/>
    <s v="LC-16870"/>
    <x v="48"/>
    <x v="0"/>
    <s v="United States"/>
    <s v="Thornton"/>
    <x v="22"/>
    <n v="80229"/>
    <x v="1"/>
    <s v="OFF-PA-10002246"/>
    <x v="1"/>
    <s v="Paper"/>
    <x v="1386"/>
    <n v="10.32"/>
    <n v="2"/>
    <n v="0.2"/>
    <n v="3.7409999999999997"/>
    <s v="Dec"/>
    <x v="22"/>
    <n v="0"/>
  </r>
  <r>
    <n v="7885"/>
    <s v="CA-2014-118017"/>
    <x v="3"/>
    <d v="2014-12-04T00:00:00"/>
    <d v="2014-12-07T00:00:00"/>
    <x v="0"/>
    <s v="LC-16870"/>
    <x v="48"/>
    <x v="0"/>
    <s v="United States"/>
    <s v="Thornton"/>
    <x v="22"/>
    <n v="80229"/>
    <x v="1"/>
    <s v="OFF-SU-10004782"/>
    <x v="1"/>
    <s v="Supplies"/>
    <x v="1548"/>
    <n v="47.32"/>
    <n v="7"/>
    <n v="0.2"/>
    <n v="5.9149999999999938"/>
    <s v="Dec"/>
    <x v="22"/>
    <n v="0"/>
  </r>
  <r>
    <n v="7886"/>
    <s v="CA-2014-118017"/>
    <x v="3"/>
    <d v="2014-12-04T00:00:00"/>
    <d v="2014-12-07T00:00:00"/>
    <x v="0"/>
    <s v="LC-16870"/>
    <x v="48"/>
    <x v="0"/>
    <s v="United States"/>
    <s v="Thornton"/>
    <x v="22"/>
    <n v="80229"/>
    <x v="1"/>
    <s v="FUR-FU-10004351"/>
    <x v="0"/>
    <s v="Furnishings"/>
    <x v="33"/>
    <n v="23.376000000000001"/>
    <n v="3"/>
    <n v="0.2"/>
    <n v="7.0128000000000013"/>
    <s v="Dec"/>
    <x v="22"/>
    <n v="0"/>
  </r>
  <r>
    <n v="7887"/>
    <s v="CA-2014-118017"/>
    <x v="3"/>
    <d v="2014-12-04T00:00:00"/>
    <d v="2014-12-07T00:00:00"/>
    <x v="0"/>
    <s v="LC-16870"/>
    <x v="48"/>
    <x v="0"/>
    <s v="United States"/>
    <s v="Thornton"/>
    <x v="22"/>
    <n v="80229"/>
    <x v="1"/>
    <s v="FUR-FU-10004270"/>
    <x v="0"/>
    <s v="Furnishings"/>
    <x v="989"/>
    <n v="16.72"/>
    <n v="5"/>
    <n v="0.2"/>
    <n v="3.3439999999999994"/>
    <s v="Dec"/>
    <x v="22"/>
    <n v="0"/>
  </r>
  <r>
    <n v="7888"/>
    <s v="CA-2014-118017"/>
    <x v="3"/>
    <d v="2014-12-04T00:00:00"/>
    <d v="2014-12-07T00:00:00"/>
    <x v="0"/>
    <s v="LC-16870"/>
    <x v="48"/>
    <x v="0"/>
    <s v="United States"/>
    <s v="Thornton"/>
    <x v="22"/>
    <n v="80229"/>
    <x v="1"/>
    <s v="FUR-FU-10004053"/>
    <x v="0"/>
    <s v="Furnishings"/>
    <x v="1633"/>
    <n v="16.192"/>
    <n v="1"/>
    <n v="0.2"/>
    <n v="4.6552000000000007"/>
    <s v="Dec"/>
    <x v="22"/>
    <n v="0"/>
  </r>
  <r>
    <n v="7889"/>
    <s v="CA-2013-113117"/>
    <x v="0"/>
    <d v="2013-08-17T00:00:00"/>
    <d v="2013-08-23T00:00:00"/>
    <x v="1"/>
    <s v="JP-15520"/>
    <x v="187"/>
    <x v="0"/>
    <s v="United States"/>
    <s v="Davis"/>
    <x v="1"/>
    <n v="95616"/>
    <x v="1"/>
    <s v="OFF-PA-10000019"/>
    <x v="1"/>
    <s v="Paper"/>
    <x v="704"/>
    <n v="32.400000000000006"/>
    <n v="5"/>
    <n v="0"/>
    <n v="15.552000000000001"/>
    <s v="Aug"/>
    <x v="28"/>
    <n v="1"/>
  </r>
  <r>
    <n v="7890"/>
    <s v="CA-2013-148684"/>
    <x v="0"/>
    <d v="2013-12-26T00:00:00"/>
    <d v="2013-12-30T00:00:00"/>
    <x v="1"/>
    <s v="TS-21655"/>
    <x v="772"/>
    <x v="0"/>
    <s v="United States"/>
    <s v="Fayetteville"/>
    <x v="36"/>
    <n v="72701"/>
    <x v="0"/>
    <s v="OFF-AR-10003811"/>
    <x v="1"/>
    <s v="Art"/>
    <x v="449"/>
    <n v="19.89"/>
    <n v="9"/>
    <n v="0"/>
    <n v="5.3703000000000003"/>
    <s v="Dec"/>
    <x v="5"/>
    <n v="1"/>
  </r>
  <r>
    <n v="7891"/>
    <s v="CA-2013-148684"/>
    <x v="0"/>
    <d v="2013-12-26T00:00:00"/>
    <d v="2013-12-30T00:00:00"/>
    <x v="1"/>
    <s v="TS-21655"/>
    <x v="772"/>
    <x v="0"/>
    <s v="United States"/>
    <s v="Fayetteville"/>
    <x v="36"/>
    <n v="72701"/>
    <x v="0"/>
    <s v="TEC-AC-10001838"/>
    <x v="2"/>
    <s v="Accessories"/>
    <x v="645"/>
    <n v="399.98"/>
    <n v="2"/>
    <n v="0"/>
    <n v="171.99140000000003"/>
    <s v="Dec"/>
    <x v="5"/>
    <n v="0"/>
  </r>
  <r>
    <n v="7892"/>
    <s v="CA-2013-148684"/>
    <x v="0"/>
    <d v="2013-12-26T00:00:00"/>
    <d v="2013-12-30T00:00:00"/>
    <x v="1"/>
    <s v="TS-21655"/>
    <x v="772"/>
    <x v="0"/>
    <s v="United States"/>
    <s v="Fayetteville"/>
    <x v="36"/>
    <n v="72701"/>
    <x v="0"/>
    <s v="FUR-FU-10003553"/>
    <x v="0"/>
    <s v="Furnishings"/>
    <x v="563"/>
    <n v="343.84999999999997"/>
    <n v="5"/>
    <n v="0"/>
    <n v="137.54000000000002"/>
    <s v="Dec"/>
    <x v="5"/>
    <n v="0"/>
  </r>
  <r>
    <n v="7893"/>
    <s v="CA-2013-148684"/>
    <x v="0"/>
    <d v="2013-12-26T00:00:00"/>
    <d v="2013-12-30T00:00:00"/>
    <x v="1"/>
    <s v="TS-21655"/>
    <x v="772"/>
    <x v="0"/>
    <s v="United States"/>
    <s v="Fayetteville"/>
    <x v="36"/>
    <n v="72701"/>
    <x v="0"/>
    <s v="OFF-PA-10003302"/>
    <x v="1"/>
    <s v="Paper"/>
    <x v="1712"/>
    <n v="106.32"/>
    <n v="3"/>
    <n v="0"/>
    <n v="49.970399999999991"/>
    <s v="Dec"/>
    <x v="5"/>
    <n v="0"/>
  </r>
  <r>
    <n v="7894"/>
    <s v="CA-2014-125367"/>
    <x v="3"/>
    <d v="2014-07-24T00:00:00"/>
    <d v="2014-07-31T00:00:00"/>
    <x v="1"/>
    <s v="NM-18445"/>
    <x v="134"/>
    <x v="2"/>
    <s v="United States"/>
    <s v="New York City"/>
    <x v="15"/>
    <n v="10011"/>
    <x v="3"/>
    <s v="OFF-BI-10002412"/>
    <x v="1"/>
    <s v="Binders"/>
    <x v="323"/>
    <n v="13.919999999999998"/>
    <n v="3"/>
    <n v="0.2"/>
    <n v="4.3500000000000005"/>
    <s v="Jul"/>
    <x v="10"/>
    <n v="1"/>
  </r>
  <r>
    <n v="7895"/>
    <s v="CA-2014-124744"/>
    <x v="3"/>
    <d v="2014-06-22T00:00:00"/>
    <d v="2014-06-26T00:00:00"/>
    <x v="1"/>
    <s v="EH-14125"/>
    <x v="258"/>
    <x v="2"/>
    <s v="United States"/>
    <s v="Wheeling"/>
    <x v="48"/>
    <n v="26003"/>
    <x v="3"/>
    <s v="OFF-BI-10002852"/>
    <x v="1"/>
    <s v="Binders"/>
    <x v="91"/>
    <n v="82.4"/>
    <n v="5"/>
    <n v="0"/>
    <n v="40.376000000000005"/>
    <s v="Jun"/>
    <x v="27"/>
    <n v="1"/>
  </r>
  <r>
    <n v="7896"/>
    <s v="CA-2014-124744"/>
    <x v="3"/>
    <d v="2014-06-22T00:00:00"/>
    <d v="2014-06-26T00:00:00"/>
    <x v="1"/>
    <s v="EH-14125"/>
    <x v="258"/>
    <x v="2"/>
    <s v="United States"/>
    <s v="Wheeling"/>
    <x v="48"/>
    <n v="26003"/>
    <x v="3"/>
    <s v="OFF-BI-10000145"/>
    <x v="1"/>
    <s v="Binders"/>
    <x v="735"/>
    <n v="6.24"/>
    <n v="2"/>
    <n v="0"/>
    <n v="3.0575999999999999"/>
    <s v="Jun"/>
    <x v="27"/>
    <n v="0"/>
  </r>
  <r>
    <n v="7897"/>
    <s v="CA-2014-124744"/>
    <x v="3"/>
    <d v="2014-06-22T00:00:00"/>
    <d v="2014-06-26T00:00:00"/>
    <x v="1"/>
    <s v="EH-14125"/>
    <x v="258"/>
    <x v="2"/>
    <s v="United States"/>
    <s v="Wheeling"/>
    <x v="48"/>
    <n v="26003"/>
    <x v="3"/>
    <s v="OFF-PA-10001970"/>
    <x v="1"/>
    <s v="Paper"/>
    <x v="361"/>
    <n v="447.84"/>
    <n v="8"/>
    <n v="0"/>
    <n v="219.44159999999999"/>
    <s v="Jun"/>
    <x v="27"/>
    <n v="0"/>
  </r>
  <r>
    <n v="7898"/>
    <s v="CA-2014-128363"/>
    <x v="3"/>
    <d v="2014-08-14T00:00:00"/>
    <d v="2014-08-19T00:00:00"/>
    <x v="1"/>
    <s v="DC-12850"/>
    <x v="419"/>
    <x v="0"/>
    <s v="United States"/>
    <s v="Memphis"/>
    <x v="18"/>
    <n v="38109"/>
    <x v="0"/>
    <s v="OFF-AP-10001563"/>
    <x v="1"/>
    <s v="Appliances"/>
    <x v="530"/>
    <n v="272.048"/>
    <n v="7"/>
    <n v="0.2"/>
    <n v="30.605399999999946"/>
    <s v="Aug"/>
    <x v="43"/>
    <n v="1"/>
  </r>
  <r>
    <n v="7899"/>
    <s v="CA-2014-128363"/>
    <x v="3"/>
    <d v="2014-08-14T00:00:00"/>
    <d v="2014-08-19T00:00:00"/>
    <x v="1"/>
    <s v="DC-12850"/>
    <x v="419"/>
    <x v="0"/>
    <s v="United States"/>
    <s v="Memphis"/>
    <x v="18"/>
    <n v="38109"/>
    <x v="0"/>
    <s v="OFF-BI-10001359"/>
    <x v="1"/>
    <s v="Binders"/>
    <x v="1153"/>
    <n v="1614.5820000000003"/>
    <n v="6"/>
    <n v="0.7"/>
    <n v="-1237.8461999999995"/>
    <s v="Aug"/>
    <x v="43"/>
    <n v="0"/>
  </r>
  <r>
    <n v="7900"/>
    <s v="CA-2014-128363"/>
    <x v="3"/>
    <d v="2014-08-14T00:00:00"/>
    <d v="2014-08-19T00:00:00"/>
    <x v="1"/>
    <s v="DC-12850"/>
    <x v="419"/>
    <x v="0"/>
    <s v="United States"/>
    <s v="Memphis"/>
    <x v="18"/>
    <n v="38109"/>
    <x v="0"/>
    <s v="OFF-FA-10003495"/>
    <x v="1"/>
    <s v="Fasteners"/>
    <x v="33"/>
    <n v="24.320000000000004"/>
    <n v="5"/>
    <n v="0.2"/>
    <n v="9.1199999999999974"/>
    <s v="Aug"/>
    <x v="43"/>
    <n v="0"/>
  </r>
  <r>
    <n v="7901"/>
    <s v="CA-2014-128363"/>
    <x v="3"/>
    <d v="2014-08-14T00:00:00"/>
    <d v="2014-08-19T00:00:00"/>
    <x v="1"/>
    <s v="DC-12850"/>
    <x v="419"/>
    <x v="0"/>
    <s v="United States"/>
    <s v="Memphis"/>
    <x v="18"/>
    <n v="38109"/>
    <x v="0"/>
    <s v="TEC-AC-10003709"/>
    <x v="2"/>
    <s v="Accessories"/>
    <x v="1404"/>
    <n v="1.5840000000000001"/>
    <n v="2"/>
    <n v="0.2"/>
    <n v="0.47520000000000018"/>
    <s v="Aug"/>
    <x v="43"/>
    <n v="0"/>
  </r>
  <r>
    <n v="7902"/>
    <s v="CA-2014-128363"/>
    <x v="3"/>
    <d v="2014-08-14T00:00:00"/>
    <d v="2014-08-19T00:00:00"/>
    <x v="1"/>
    <s v="DC-12850"/>
    <x v="419"/>
    <x v="0"/>
    <s v="United States"/>
    <s v="Memphis"/>
    <x v="18"/>
    <n v="38109"/>
    <x v="0"/>
    <s v="FUR-FU-10003268"/>
    <x v="0"/>
    <s v="Furnishings"/>
    <x v="876"/>
    <n v="31.983999999999998"/>
    <n v="1"/>
    <n v="0.2"/>
    <n v="0"/>
    <s v="Aug"/>
    <x v="43"/>
    <n v="0"/>
  </r>
  <r>
    <n v="7903"/>
    <s v="CA-2014-128363"/>
    <x v="3"/>
    <d v="2014-08-14T00:00:00"/>
    <d v="2014-08-19T00:00:00"/>
    <x v="1"/>
    <s v="DC-12850"/>
    <x v="419"/>
    <x v="0"/>
    <s v="United States"/>
    <s v="Memphis"/>
    <x v="18"/>
    <n v="38109"/>
    <x v="0"/>
    <s v="OFF-EN-10003845"/>
    <x v="1"/>
    <s v="Envelopes"/>
    <x v="431"/>
    <n v="14.76"/>
    <n v="5"/>
    <n v="0.2"/>
    <n v="4.7969999999999988"/>
    <s v="Aug"/>
    <x v="43"/>
    <n v="0"/>
  </r>
  <r>
    <n v="7904"/>
    <s v="CA-2014-128363"/>
    <x v="3"/>
    <d v="2014-08-14T00:00:00"/>
    <d v="2014-08-19T00:00:00"/>
    <x v="1"/>
    <s v="DC-12850"/>
    <x v="419"/>
    <x v="0"/>
    <s v="United States"/>
    <s v="Memphis"/>
    <x v="18"/>
    <n v="38109"/>
    <x v="0"/>
    <s v="FUR-CH-10002073"/>
    <x v="0"/>
    <s v="Chairs"/>
    <x v="1783"/>
    <n v="423.64799999999997"/>
    <n v="2"/>
    <n v="0.2"/>
    <n v="47.660399999999967"/>
    <s v="Aug"/>
    <x v="43"/>
    <n v="0"/>
  </r>
  <r>
    <n v="7905"/>
    <s v="CA-2012-126669"/>
    <x v="1"/>
    <d v="2012-11-07T00:00:00"/>
    <d v="2012-11-13T00:00:00"/>
    <x v="1"/>
    <s v="DO-13645"/>
    <x v="770"/>
    <x v="0"/>
    <s v="United States"/>
    <s v="Houston"/>
    <x v="5"/>
    <n v="77036"/>
    <x v="2"/>
    <s v="OFF-PA-10001357"/>
    <x v="1"/>
    <s v="Paper"/>
    <x v="1032"/>
    <n v="76.64"/>
    <n v="2"/>
    <n v="0.2"/>
    <n v="26.823999999999995"/>
    <s v="Nov"/>
    <x v="6"/>
    <n v="1"/>
  </r>
  <r>
    <n v="7906"/>
    <s v="US-2012-118766"/>
    <x v="1"/>
    <d v="2012-10-15T00:00:00"/>
    <d v="2012-10-22T00:00:00"/>
    <x v="1"/>
    <s v="LS-16975"/>
    <x v="60"/>
    <x v="2"/>
    <s v="United States"/>
    <s v="Dallas"/>
    <x v="5"/>
    <n v="75217"/>
    <x v="2"/>
    <s v="OFF-EN-10001415"/>
    <x v="1"/>
    <s v="Envelopes"/>
    <x v="33"/>
    <n v="4.4640000000000004"/>
    <n v="1"/>
    <n v="0.2"/>
    <n v="1.6739999999999999"/>
    <s v="Oct"/>
    <x v="2"/>
    <n v="1"/>
  </r>
  <r>
    <n v="7907"/>
    <s v="US-2012-118766"/>
    <x v="1"/>
    <d v="2012-10-15T00:00:00"/>
    <d v="2012-10-22T00:00:00"/>
    <x v="1"/>
    <s v="LS-16975"/>
    <x v="60"/>
    <x v="2"/>
    <s v="United States"/>
    <s v="Dallas"/>
    <x v="5"/>
    <n v="75217"/>
    <x v="2"/>
    <s v="OFF-BI-10002813"/>
    <x v="1"/>
    <s v="Binders"/>
    <x v="905"/>
    <n v="3.9599999999999991"/>
    <n v="10"/>
    <n v="0.8"/>
    <n v="-6.93"/>
    <s v="Oct"/>
    <x v="2"/>
    <n v="0"/>
  </r>
  <r>
    <n v="7908"/>
    <s v="CA-2013-112585"/>
    <x v="0"/>
    <d v="2013-07-31T00:00:00"/>
    <d v="2013-08-03T00:00:00"/>
    <x v="2"/>
    <s v="RW-19630"/>
    <x v="338"/>
    <x v="1"/>
    <s v="United States"/>
    <s v="San Francisco"/>
    <x v="1"/>
    <n v="94122"/>
    <x v="1"/>
    <s v="OFF-AP-10003849"/>
    <x v="1"/>
    <s v="Appliances"/>
    <x v="833"/>
    <n v="715.64"/>
    <n v="2"/>
    <n v="0"/>
    <n v="178.90999999999997"/>
    <s v="Jul"/>
    <x v="16"/>
    <n v="1"/>
  </r>
  <r>
    <n v="7909"/>
    <s v="CA-2013-149762"/>
    <x v="0"/>
    <d v="2013-12-04T00:00:00"/>
    <d v="2013-12-08T00:00:00"/>
    <x v="1"/>
    <s v="RD-19720"/>
    <x v="742"/>
    <x v="0"/>
    <s v="United States"/>
    <s v="Morgan Hill"/>
    <x v="1"/>
    <n v="95037"/>
    <x v="1"/>
    <s v="FUR-TA-10004147"/>
    <x v="0"/>
    <s v="Tables"/>
    <x v="811"/>
    <n v="268.70400000000001"/>
    <n v="3"/>
    <n v="0.2"/>
    <n v="6.717599999999976"/>
    <s v="Dec"/>
    <x v="5"/>
    <n v="1"/>
  </r>
  <r>
    <n v="7910"/>
    <s v="CA-2013-149762"/>
    <x v="0"/>
    <d v="2013-12-04T00:00:00"/>
    <d v="2013-12-08T00:00:00"/>
    <x v="1"/>
    <s v="RD-19720"/>
    <x v="742"/>
    <x v="0"/>
    <s v="United States"/>
    <s v="Morgan Hill"/>
    <x v="1"/>
    <n v="95037"/>
    <x v="1"/>
    <s v="OFF-AR-10001662"/>
    <x v="1"/>
    <s v="Art"/>
    <x v="443"/>
    <n v="21.92"/>
    <n v="8"/>
    <n v="0"/>
    <n v="5.9184000000000019"/>
    <s v="Dec"/>
    <x v="5"/>
    <n v="0"/>
  </r>
  <r>
    <n v="7911"/>
    <s v="CA-2013-149762"/>
    <x v="0"/>
    <d v="2013-12-04T00:00:00"/>
    <d v="2013-12-08T00:00:00"/>
    <x v="1"/>
    <s v="RD-19720"/>
    <x v="742"/>
    <x v="0"/>
    <s v="United States"/>
    <s v="Morgan Hill"/>
    <x v="1"/>
    <n v="95037"/>
    <x v="1"/>
    <s v="OFF-ST-10001558"/>
    <x v="1"/>
    <s v="Storage"/>
    <x v="712"/>
    <n v="48.72"/>
    <n v="3"/>
    <n v="0"/>
    <n v="7.3079999999999998"/>
    <s v="Dec"/>
    <x v="5"/>
    <n v="0"/>
  </r>
  <r>
    <n v="7912"/>
    <s v="CA-2013-149762"/>
    <x v="0"/>
    <d v="2013-12-04T00:00:00"/>
    <d v="2013-12-08T00:00:00"/>
    <x v="1"/>
    <s v="RD-19720"/>
    <x v="742"/>
    <x v="0"/>
    <s v="United States"/>
    <s v="Morgan Hill"/>
    <x v="1"/>
    <n v="95037"/>
    <x v="1"/>
    <s v="FUR-BO-10001337"/>
    <x v="0"/>
    <s v="Bookcases"/>
    <x v="425"/>
    <n v="205.666"/>
    <n v="2"/>
    <n v="0.15"/>
    <n v="-12.097999999999999"/>
    <s v="Dec"/>
    <x v="5"/>
    <n v="0"/>
  </r>
  <r>
    <n v="7913"/>
    <s v="CA-2013-167605"/>
    <x v="0"/>
    <d v="2013-04-29T00:00:00"/>
    <d v="2013-05-01T00:00:00"/>
    <x v="0"/>
    <s v="RB-19570"/>
    <x v="262"/>
    <x v="0"/>
    <s v="United States"/>
    <s v="Saint Charles"/>
    <x v="10"/>
    <n v="60174"/>
    <x v="2"/>
    <s v="FUR-FU-10001602"/>
    <x v="0"/>
    <s v="Furnishings"/>
    <x v="759"/>
    <n v="30.344000000000001"/>
    <n v="2"/>
    <n v="0.6"/>
    <n v="-31.861200000000004"/>
    <s v="Apr"/>
    <x v="25"/>
    <n v="1"/>
  </r>
  <r>
    <n v="7914"/>
    <s v="US-2014-105697"/>
    <x v="3"/>
    <d v="2014-08-26T00:00:00"/>
    <d v="2014-08-28T00:00:00"/>
    <x v="2"/>
    <s v="JE-15715"/>
    <x v="555"/>
    <x v="0"/>
    <s v="United States"/>
    <s v="Cleveland"/>
    <x v="24"/>
    <n v="44105"/>
    <x v="3"/>
    <s v="OFF-ST-10003996"/>
    <x v="1"/>
    <s v="Storage"/>
    <x v="1203"/>
    <n v="25.695999999999998"/>
    <n v="2"/>
    <n v="0.2"/>
    <n v="1.9271999999999991"/>
    <s v="Aug"/>
    <x v="43"/>
    <n v="1"/>
  </r>
  <r>
    <n v="7915"/>
    <s v="CA-2014-165323"/>
    <x v="3"/>
    <d v="2014-06-18T00:00:00"/>
    <d v="2014-06-22T00:00:00"/>
    <x v="1"/>
    <s v="SR-20740"/>
    <x v="256"/>
    <x v="2"/>
    <s v="United States"/>
    <s v="New York City"/>
    <x v="15"/>
    <n v="10024"/>
    <x v="3"/>
    <s v="TEC-MA-10003673"/>
    <x v="2"/>
    <s v="Machines"/>
    <x v="1808"/>
    <n v="3404.5"/>
    <n v="5"/>
    <n v="0"/>
    <n v="1668.2049999999999"/>
    <s v="Jun"/>
    <x v="27"/>
    <n v="1"/>
  </r>
  <r>
    <n v="7916"/>
    <s v="CA-2014-165323"/>
    <x v="3"/>
    <d v="2014-06-18T00:00:00"/>
    <d v="2014-06-22T00:00:00"/>
    <x v="1"/>
    <s v="SR-20740"/>
    <x v="256"/>
    <x v="2"/>
    <s v="United States"/>
    <s v="New York City"/>
    <x v="15"/>
    <n v="10024"/>
    <x v="3"/>
    <s v="TEC-AC-10004992"/>
    <x v="2"/>
    <s v="Accessories"/>
    <x v="1715"/>
    <n v="101.34"/>
    <n v="3"/>
    <n v="0"/>
    <n v="8.1071999999999917"/>
    <s v="Jun"/>
    <x v="27"/>
    <n v="0"/>
  </r>
  <r>
    <n v="7917"/>
    <s v="CA-2012-110891"/>
    <x v="1"/>
    <d v="2012-11-20T00:00:00"/>
    <d v="2012-11-24T00:00:00"/>
    <x v="1"/>
    <s v="PO-19195"/>
    <x v="285"/>
    <x v="2"/>
    <s v="United States"/>
    <s v="Philadelphia"/>
    <x v="9"/>
    <n v="19140"/>
    <x v="3"/>
    <s v="FUR-CH-10002880"/>
    <x v="0"/>
    <s v="Chairs"/>
    <x v="801"/>
    <n v="344.37199999999996"/>
    <n v="4"/>
    <n v="0.3"/>
    <n v="-93.472400000000022"/>
    <s v="Nov"/>
    <x v="6"/>
    <n v="1"/>
  </r>
  <r>
    <n v="7918"/>
    <s v="CA-2014-100783"/>
    <x v="3"/>
    <d v="2014-09-05T00:00:00"/>
    <d v="2014-09-09T00:00:00"/>
    <x v="0"/>
    <s v="JK-16120"/>
    <x v="451"/>
    <x v="2"/>
    <s v="United States"/>
    <s v="Garland"/>
    <x v="5"/>
    <n v="75043"/>
    <x v="2"/>
    <s v="OFF-AR-10000380"/>
    <x v="1"/>
    <s v="Art"/>
    <x v="108"/>
    <n v="30.384"/>
    <n v="1"/>
    <n v="0.2"/>
    <n v="3.7979999999999947"/>
    <s v="Sep"/>
    <x v="15"/>
    <n v="1"/>
  </r>
  <r>
    <n v="7919"/>
    <s v="CA-2012-152513"/>
    <x v="1"/>
    <d v="2012-07-04T00:00:00"/>
    <d v="2012-07-08T00:00:00"/>
    <x v="0"/>
    <s v="JP-16135"/>
    <x v="655"/>
    <x v="2"/>
    <s v="United States"/>
    <s v="San Diego"/>
    <x v="1"/>
    <n v="92024"/>
    <x v="1"/>
    <s v="OFF-BI-10002706"/>
    <x v="1"/>
    <s v="Binders"/>
    <x v="273"/>
    <n v="22.847999999999999"/>
    <n v="2"/>
    <n v="0.2"/>
    <n v="7.4255999999999993"/>
    <s v="Jul"/>
    <x v="38"/>
    <n v="1"/>
  </r>
  <r>
    <n v="7920"/>
    <s v="CA-2014-139822"/>
    <x v="3"/>
    <d v="2014-09-16T00:00:00"/>
    <d v="2014-09-22T00:00:00"/>
    <x v="1"/>
    <s v="Dp-13240"/>
    <x v="656"/>
    <x v="2"/>
    <s v="United States"/>
    <s v="Waterbury"/>
    <x v="29"/>
    <n v="6708"/>
    <x v="3"/>
    <s v="OFF-ST-10000943"/>
    <x v="1"/>
    <s v="Storage"/>
    <x v="1195"/>
    <n v="38.619999999999997"/>
    <n v="2"/>
    <n v="0"/>
    <n v="10.813600000000001"/>
    <s v="Sep"/>
    <x v="15"/>
    <n v="1"/>
  </r>
  <r>
    <n v="7921"/>
    <s v="CA-2014-139822"/>
    <x v="3"/>
    <d v="2014-09-16T00:00:00"/>
    <d v="2014-09-22T00:00:00"/>
    <x v="1"/>
    <s v="Dp-13240"/>
    <x v="656"/>
    <x v="2"/>
    <s v="United States"/>
    <s v="Waterbury"/>
    <x v="29"/>
    <n v="6708"/>
    <x v="3"/>
    <s v="TEC-AC-10001090"/>
    <x v="2"/>
    <s v="Accessories"/>
    <x v="1583"/>
    <n v="59.98"/>
    <n v="2"/>
    <n v="0"/>
    <n v="10.796399999999998"/>
    <s v="Sep"/>
    <x v="15"/>
    <n v="0"/>
  </r>
  <r>
    <n v="7922"/>
    <s v="CA-2014-107713"/>
    <x v="3"/>
    <d v="2014-03-14T00:00:00"/>
    <d v="2014-03-18T00:00:00"/>
    <x v="1"/>
    <s v="JB-16000"/>
    <x v="677"/>
    <x v="0"/>
    <s v="United States"/>
    <s v="Columbia"/>
    <x v="39"/>
    <n v="21044"/>
    <x v="3"/>
    <s v="OFF-BI-10002026"/>
    <x v="1"/>
    <s v="Binders"/>
    <x v="903"/>
    <n v="174.3"/>
    <n v="3"/>
    <n v="0"/>
    <n v="81.920999999999992"/>
    <s v="Mar"/>
    <x v="42"/>
    <n v="1"/>
  </r>
  <r>
    <n v="7923"/>
    <s v="CA-2014-134096"/>
    <x v="3"/>
    <d v="2014-09-25T00:00:00"/>
    <d v="2014-09-30T00:00:00"/>
    <x v="1"/>
    <s v="PP-18955"/>
    <x v="452"/>
    <x v="2"/>
    <s v="United States"/>
    <s v="Hollywood"/>
    <x v="2"/>
    <n v="33021"/>
    <x v="0"/>
    <s v="TEC-PH-10000526"/>
    <x v="2"/>
    <s v="Phones"/>
    <x v="1463"/>
    <n v="383.96000000000004"/>
    <n v="5"/>
    <n v="0.2"/>
    <n v="38.396000000000015"/>
    <s v="Sep"/>
    <x v="15"/>
    <n v="1"/>
  </r>
  <r>
    <n v="7924"/>
    <s v="CA-2014-134096"/>
    <x v="3"/>
    <d v="2014-09-25T00:00:00"/>
    <d v="2014-09-30T00:00:00"/>
    <x v="1"/>
    <s v="PP-18955"/>
    <x v="452"/>
    <x v="2"/>
    <s v="United States"/>
    <s v="Hollywood"/>
    <x v="2"/>
    <n v="33021"/>
    <x v="0"/>
    <s v="OFF-BI-10004002"/>
    <x v="1"/>
    <s v="Binders"/>
    <x v="152"/>
    <n v="15.570000000000004"/>
    <n v="3"/>
    <n v="0.7"/>
    <n v="-11.417999999999999"/>
    <s v="Sep"/>
    <x v="15"/>
    <n v="0"/>
  </r>
  <r>
    <n v="7925"/>
    <s v="CA-2013-125843"/>
    <x v="0"/>
    <d v="2013-08-14T00:00:00"/>
    <d v="2013-08-17T00:00:00"/>
    <x v="2"/>
    <s v="RF-19840"/>
    <x v="167"/>
    <x v="0"/>
    <s v="United States"/>
    <s v="Springfield"/>
    <x v="17"/>
    <n v="22153"/>
    <x v="0"/>
    <s v="OFF-BI-10002309"/>
    <x v="1"/>
    <s v="Binders"/>
    <x v="78"/>
    <n v="22.32"/>
    <n v="4"/>
    <n v="0"/>
    <n v="10.7136"/>
    <s v="Aug"/>
    <x v="28"/>
    <n v="1"/>
  </r>
  <r>
    <n v="7926"/>
    <s v="CA-2013-125843"/>
    <x v="0"/>
    <d v="2013-08-14T00:00:00"/>
    <d v="2013-08-17T00:00:00"/>
    <x v="2"/>
    <s v="RF-19840"/>
    <x v="167"/>
    <x v="0"/>
    <s v="United States"/>
    <s v="Springfield"/>
    <x v="17"/>
    <n v="22153"/>
    <x v="0"/>
    <s v="OFF-LA-10003923"/>
    <x v="1"/>
    <s v="Labels"/>
    <x v="424"/>
    <n v="103.60000000000001"/>
    <n v="7"/>
    <n v="0"/>
    <n v="51.800000000000004"/>
    <s v="Aug"/>
    <x v="28"/>
    <n v="0"/>
  </r>
  <r>
    <n v="7927"/>
    <s v="CA-2014-120404"/>
    <x v="3"/>
    <d v="2014-11-21T00:00:00"/>
    <d v="2014-11-25T00:00:00"/>
    <x v="0"/>
    <s v="KH-16330"/>
    <x v="542"/>
    <x v="1"/>
    <s v="United States"/>
    <s v="New York City"/>
    <x v="15"/>
    <n v="10035"/>
    <x v="3"/>
    <s v="TEC-AC-10003433"/>
    <x v="2"/>
    <s v="Accessories"/>
    <x v="1409"/>
    <n v="2.9699999999999998"/>
    <n v="3"/>
    <n v="0"/>
    <n v="1.3365"/>
    <s v="Nov"/>
    <x v="23"/>
    <n v="1"/>
  </r>
  <r>
    <n v="7928"/>
    <s v="CA-2014-120404"/>
    <x v="3"/>
    <d v="2014-11-21T00:00:00"/>
    <d v="2014-11-25T00:00:00"/>
    <x v="0"/>
    <s v="KH-16330"/>
    <x v="542"/>
    <x v="1"/>
    <s v="United States"/>
    <s v="New York City"/>
    <x v="15"/>
    <n v="10035"/>
    <x v="3"/>
    <s v="TEC-PH-10001363"/>
    <x v="2"/>
    <s v="Phones"/>
    <x v="427"/>
    <n v="569.99"/>
    <n v="1"/>
    <n v="0"/>
    <n v="170.99699999999996"/>
    <s v="Nov"/>
    <x v="23"/>
    <n v="0"/>
  </r>
  <r>
    <n v="7929"/>
    <s v="CA-2014-120404"/>
    <x v="3"/>
    <d v="2014-11-21T00:00:00"/>
    <d v="2014-11-25T00:00:00"/>
    <x v="0"/>
    <s v="KH-16330"/>
    <x v="542"/>
    <x v="1"/>
    <s v="United States"/>
    <s v="New York City"/>
    <x v="15"/>
    <n v="10035"/>
    <x v="3"/>
    <s v="FUR-FU-10000820"/>
    <x v="0"/>
    <s v="Furnishings"/>
    <x v="1774"/>
    <n v="50.97"/>
    <n v="3"/>
    <n v="0"/>
    <n v="9.1745999999999981"/>
    <s v="Nov"/>
    <x v="23"/>
    <n v="0"/>
  </r>
  <r>
    <n v="7930"/>
    <s v="CA-2014-167549"/>
    <x v="3"/>
    <d v="2014-07-26T00:00:00"/>
    <d v="2014-07-28T00:00:00"/>
    <x v="2"/>
    <s v="EM-14200"/>
    <x v="773"/>
    <x v="2"/>
    <s v="United States"/>
    <s v="Dallas"/>
    <x v="5"/>
    <n v="75217"/>
    <x v="2"/>
    <s v="FUR-TA-10004767"/>
    <x v="0"/>
    <s v="Tables"/>
    <x v="1147"/>
    <n v="298.11599999999999"/>
    <n v="6"/>
    <n v="0.3"/>
    <n v="-4.2588000000000363"/>
    <s v="Jul"/>
    <x v="10"/>
    <n v="1"/>
  </r>
  <r>
    <n v="7931"/>
    <s v="CA-2013-120082"/>
    <x v="0"/>
    <d v="2013-03-26T00:00:00"/>
    <d v="2013-03-28T00:00:00"/>
    <x v="0"/>
    <s v="DK-12835"/>
    <x v="460"/>
    <x v="1"/>
    <s v="United States"/>
    <s v="New York City"/>
    <x v="15"/>
    <n v="10024"/>
    <x v="3"/>
    <s v="OFF-AR-10001955"/>
    <x v="1"/>
    <s v="Art"/>
    <x v="1021"/>
    <n v="59.519999999999996"/>
    <n v="3"/>
    <n v="0"/>
    <n v="17.855999999999995"/>
    <s v="Mar"/>
    <x v="17"/>
    <n v="1"/>
  </r>
  <r>
    <n v="7932"/>
    <s v="US-2013-168095"/>
    <x v="0"/>
    <d v="2013-07-16T00:00:00"/>
    <d v="2013-07-21T00:00:00"/>
    <x v="1"/>
    <s v="MC-17425"/>
    <x v="466"/>
    <x v="1"/>
    <s v="United States"/>
    <s v="Portland"/>
    <x v="21"/>
    <n v="97206"/>
    <x v="1"/>
    <s v="FUR-CH-10004886"/>
    <x v="0"/>
    <s v="Chairs"/>
    <x v="366"/>
    <n v="230.28000000000003"/>
    <n v="3"/>
    <n v="0.2"/>
    <n v="23.027999999999992"/>
    <s v="Jul"/>
    <x v="16"/>
    <n v="1"/>
  </r>
  <r>
    <n v="7933"/>
    <s v="US-2013-168095"/>
    <x v="0"/>
    <d v="2013-07-16T00:00:00"/>
    <d v="2013-07-21T00:00:00"/>
    <x v="1"/>
    <s v="MC-17425"/>
    <x v="466"/>
    <x v="1"/>
    <s v="United States"/>
    <s v="Portland"/>
    <x v="21"/>
    <n v="97206"/>
    <x v="1"/>
    <s v="OFF-PA-10003641"/>
    <x v="1"/>
    <s v="Paper"/>
    <x v="938"/>
    <n v="105.52"/>
    <n v="5"/>
    <n v="0.2"/>
    <n v="34.293999999999997"/>
    <s v="Jul"/>
    <x v="16"/>
    <n v="0"/>
  </r>
  <r>
    <n v="7934"/>
    <s v="CA-2014-166093"/>
    <x v="3"/>
    <d v="2014-08-18T00:00:00"/>
    <d v="2014-08-25T00:00:00"/>
    <x v="1"/>
    <s v="RW-19540"/>
    <x v="459"/>
    <x v="1"/>
    <s v="United States"/>
    <s v="Brentwood"/>
    <x v="1"/>
    <n v="94513"/>
    <x v="1"/>
    <s v="OFF-EN-10003134"/>
    <x v="1"/>
    <s v="Envelopes"/>
    <x v="33"/>
    <n v="23.36"/>
    <n v="2"/>
    <n v="0"/>
    <n v="11.68"/>
    <s v="Aug"/>
    <x v="43"/>
    <n v="1"/>
  </r>
  <r>
    <n v="7935"/>
    <s v="CA-2014-166093"/>
    <x v="3"/>
    <d v="2014-08-18T00:00:00"/>
    <d v="2014-08-25T00:00:00"/>
    <x v="1"/>
    <s v="RW-19540"/>
    <x v="459"/>
    <x v="1"/>
    <s v="United States"/>
    <s v="Brentwood"/>
    <x v="1"/>
    <n v="94513"/>
    <x v="1"/>
    <s v="TEC-PH-10002564"/>
    <x v="2"/>
    <s v="Phones"/>
    <x v="976"/>
    <n v="71.975999999999999"/>
    <n v="3"/>
    <n v="0.2"/>
    <n v="8.9969999999999892"/>
    <s v="Aug"/>
    <x v="43"/>
    <n v="0"/>
  </r>
  <r>
    <n v="7936"/>
    <s v="CA-2014-166093"/>
    <x v="3"/>
    <d v="2014-08-18T00:00:00"/>
    <d v="2014-08-25T00:00:00"/>
    <x v="1"/>
    <s v="RW-19540"/>
    <x v="459"/>
    <x v="1"/>
    <s v="United States"/>
    <s v="Brentwood"/>
    <x v="1"/>
    <n v="94513"/>
    <x v="1"/>
    <s v="OFF-PA-10003893"/>
    <x v="1"/>
    <s v="Paper"/>
    <x v="1096"/>
    <n v="8.56"/>
    <n v="2"/>
    <n v="0"/>
    <n v="3.8519999999999994"/>
    <s v="Aug"/>
    <x v="43"/>
    <n v="0"/>
  </r>
  <r>
    <n v="7937"/>
    <s v="CA-2014-166093"/>
    <x v="3"/>
    <d v="2014-08-18T00:00:00"/>
    <d v="2014-08-25T00:00:00"/>
    <x v="1"/>
    <s v="RW-19540"/>
    <x v="459"/>
    <x v="1"/>
    <s v="United States"/>
    <s v="Brentwood"/>
    <x v="1"/>
    <n v="94513"/>
    <x v="1"/>
    <s v="OFF-BI-10000174"/>
    <x v="1"/>
    <s v="Binders"/>
    <x v="1435"/>
    <n v="13.919999999999998"/>
    <n v="3"/>
    <n v="0.2"/>
    <n v="4.8720000000000008"/>
    <s v="Aug"/>
    <x v="43"/>
    <n v="0"/>
  </r>
  <r>
    <n v="7938"/>
    <s v="CA-2014-166093"/>
    <x v="3"/>
    <d v="2014-08-18T00:00:00"/>
    <d v="2014-08-25T00:00:00"/>
    <x v="1"/>
    <s v="RW-19540"/>
    <x v="459"/>
    <x v="1"/>
    <s v="United States"/>
    <s v="Brentwood"/>
    <x v="1"/>
    <n v="94513"/>
    <x v="1"/>
    <s v="OFF-AP-10001058"/>
    <x v="1"/>
    <s v="Appliances"/>
    <x v="137"/>
    <n v="2518.29"/>
    <n v="9"/>
    <n v="0"/>
    <n v="654.7553999999999"/>
    <s v="Aug"/>
    <x v="43"/>
    <n v="0"/>
  </r>
  <r>
    <n v="7939"/>
    <s v="CA-2014-166093"/>
    <x v="3"/>
    <d v="2014-08-18T00:00:00"/>
    <d v="2014-08-25T00:00:00"/>
    <x v="1"/>
    <s v="RW-19540"/>
    <x v="459"/>
    <x v="1"/>
    <s v="United States"/>
    <s v="Brentwood"/>
    <x v="1"/>
    <n v="94513"/>
    <x v="1"/>
    <s v="OFF-ST-10001496"/>
    <x v="1"/>
    <s v="Storage"/>
    <x v="726"/>
    <n v="540.56999999999994"/>
    <n v="3"/>
    <n v="0"/>
    <n v="140.54820000000001"/>
    <s v="Aug"/>
    <x v="43"/>
    <n v="0"/>
  </r>
  <r>
    <n v="7940"/>
    <s v="CA-2014-166093"/>
    <x v="3"/>
    <d v="2014-08-18T00:00:00"/>
    <d v="2014-08-25T00:00:00"/>
    <x v="1"/>
    <s v="RW-19540"/>
    <x v="459"/>
    <x v="1"/>
    <s v="United States"/>
    <s v="Brentwood"/>
    <x v="1"/>
    <n v="94513"/>
    <x v="1"/>
    <s v="OFF-BI-10004230"/>
    <x v="1"/>
    <s v="Binders"/>
    <x v="649"/>
    <n v="221.05600000000001"/>
    <n v="8"/>
    <n v="0.2"/>
    <n v="77.369599999999991"/>
    <s v="Aug"/>
    <x v="43"/>
    <n v="0"/>
  </r>
  <r>
    <n v="7941"/>
    <s v="CA-2013-146325"/>
    <x v="0"/>
    <d v="2013-12-15T00:00:00"/>
    <d v="2013-12-18T00:00:00"/>
    <x v="2"/>
    <s v="DS-13180"/>
    <x v="103"/>
    <x v="1"/>
    <s v="United States"/>
    <s v="San Diego"/>
    <x v="1"/>
    <n v="92037"/>
    <x v="1"/>
    <s v="FUR-CH-10001146"/>
    <x v="0"/>
    <s v="Chairs"/>
    <x v="124"/>
    <n v="81.424000000000007"/>
    <n v="2"/>
    <n v="0.2"/>
    <n v="-9.1601999999999961"/>
    <s v="Dec"/>
    <x v="5"/>
    <n v="1"/>
  </r>
  <r>
    <n v="7942"/>
    <s v="CA-2013-146325"/>
    <x v="0"/>
    <d v="2013-12-15T00:00:00"/>
    <d v="2013-12-18T00:00:00"/>
    <x v="2"/>
    <s v="DS-13180"/>
    <x v="103"/>
    <x v="1"/>
    <s v="United States"/>
    <s v="San Diego"/>
    <x v="1"/>
    <n v="92037"/>
    <x v="1"/>
    <s v="OFF-ST-10001590"/>
    <x v="1"/>
    <s v="Storage"/>
    <x v="146"/>
    <n v="134.80000000000001"/>
    <n v="10"/>
    <n v="0"/>
    <n v="35.047999999999995"/>
    <s v="Dec"/>
    <x v="5"/>
    <n v="0"/>
  </r>
  <r>
    <n v="7943"/>
    <s v="CA-2014-134194"/>
    <x v="3"/>
    <d v="2014-12-26T00:00:00"/>
    <d v="2015-01-02T00:00:00"/>
    <x v="1"/>
    <s v="GA-14725"/>
    <x v="315"/>
    <x v="0"/>
    <s v="United States"/>
    <s v="Dallas"/>
    <x v="5"/>
    <n v="75081"/>
    <x v="2"/>
    <s v="OFF-BI-10003684"/>
    <x v="1"/>
    <s v="Binders"/>
    <x v="707"/>
    <n v="39.581999999999987"/>
    <n v="9"/>
    <n v="0.8"/>
    <n v="-59.372999999999976"/>
    <s v="Dec"/>
    <x v="22"/>
    <n v="1"/>
  </r>
  <r>
    <n v="7944"/>
    <s v="CA-2014-134194"/>
    <x v="3"/>
    <d v="2014-12-26T00:00:00"/>
    <d v="2015-01-02T00:00:00"/>
    <x v="1"/>
    <s v="GA-14725"/>
    <x v="315"/>
    <x v="0"/>
    <s v="United States"/>
    <s v="Dallas"/>
    <x v="5"/>
    <n v="75081"/>
    <x v="2"/>
    <s v="OFF-SU-10000946"/>
    <x v="1"/>
    <s v="Supplies"/>
    <x v="33"/>
    <n v="44.688000000000002"/>
    <n v="7"/>
    <n v="0.2"/>
    <n v="5.0273999999999965"/>
    <s v="Dec"/>
    <x v="22"/>
    <n v="0"/>
  </r>
  <r>
    <n v="7945"/>
    <s v="CA-2014-134194"/>
    <x v="3"/>
    <d v="2014-12-26T00:00:00"/>
    <d v="2015-01-02T00:00:00"/>
    <x v="1"/>
    <s v="GA-14725"/>
    <x v="315"/>
    <x v="0"/>
    <s v="United States"/>
    <s v="Dallas"/>
    <x v="5"/>
    <n v="75081"/>
    <x v="2"/>
    <s v="OFF-AR-10001615"/>
    <x v="1"/>
    <s v="Art"/>
    <x v="1479"/>
    <n v="31.744"/>
    <n v="2"/>
    <n v="0.2"/>
    <n v="2.3808000000000007"/>
    <s v="Dec"/>
    <x v="22"/>
    <n v="0"/>
  </r>
  <r>
    <n v="7946"/>
    <s v="CA-2014-134194"/>
    <x v="3"/>
    <d v="2014-12-26T00:00:00"/>
    <d v="2015-01-02T00:00:00"/>
    <x v="1"/>
    <s v="GA-14725"/>
    <x v="315"/>
    <x v="0"/>
    <s v="United States"/>
    <s v="Dallas"/>
    <x v="5"/>
    <n v="75081"/>
    <x v="2"/>
    <s v="OFF-BI-10001597"/>
    <x v="1"/>
    <s v="Binders"/>
    <x v="790"/>
    <n v="40.97999999999999"/>
    <n v="5"/>
    <n v="0.8"/>
    <n v="-65.567999999999998"/>
    <s v="Dec"/>
    <x v="22"/>
    <n v="0"/>
  </r>
  <r>
    <n v="7947"/>
    <s v="CA-2014-134194"/>
    <x v="3"/>
    <d v="2014-12-26T00:00:00"/>
    <d v="2015-01-02T00:00:00"/>
    <x v="1"/>
    <s v="GA-14725"/>
    <x v="315"/>
    <x v="0"/>
    <s v="United States"/>
    <s v="Dallas"/>
    <x v="5"/>
    <n v="75081"/>
    <x v="2"/>
    <s v="OFF-BI-10001116"/>
    <x v="1"/>
    <s v="Binders"/>
    <x v="1066"/>
    <n v="3.1679999999999993"/>
    <n v="3"/>
    <n v="0.8"/>
    <n v="-5.0687999999999995"/>
    <s v="Dec"/>
    <x v="22"/>
    <n v="0"/>
  </r>
  <r>
    <n v="7948"/>
    <s v="CA-2011-131009"/>
    <x v="2"/>
    <d v="2011-03-01T00:00:00"/>
    <d v="2011-03-05T00:00:00"/>
    <x v="1"/>
    <s v="SC-20380"/>
    <x v="618"/>
    <x v="0"/>
    <s v="United States"/>
    <s v="El Paso"/>
    <x v="5"/>
    <n v="79907"/>
    <x v="2"/>
    <s v="OFF-FA-10004395"/>
    <x v="1"/>
    <s v="Fasteners"/>
    <x v="1192"/>
    <n v="18.84"/>
    <n v="5"/>
    <n v="0.2"/>
    <n v="-3.5324999999999998"/>
    <s v="Mar"/>
    <x v="34"/>
    <n v="1"/>
  </r>
  <r>
    <n v="7949"/>
    <s v="CA-2011-131009"/>
    <x v="2"/>
    <d v="2011-03-01T00:00:00"/>
    <d v="2011-03-05T00:00:00"/>
    <x v="1"/>
    <s v="SC-20380"/>
    <x v="618"/>
    <x v="0"/>
    <s v="United States"/>
    <s v="El Paso"/>
    <x v="5"/>
    <n v="79907"/>
    <x v="2"/>
    <s v="FUR-CH-10001270"/>
    <x v="0"/>
    <s v="Chairs"/>
    <x v="851"/>
    <n v="362.24999999999994"/>
    <n v="6"/>
    <n v="0.3"/>
    <n v="0"/>
    <s v="Mar"/>
    <x v="34"/>
    <n v="0"/>
  </r>
  <r>
    <n v="7950"/>
    <s v="CA-2011-131009"/>
    <x v="2"/>
    <d v="2011-03-01T00:00:00"/>
    <d v="2011-03-05T00:00:00"/>
    <x v="1"/>
    <s v="SC-20380"/>
    <x v="618"/>
    <x v="0"/>
    <s v="United States"/>
    <s v="El Paso"/>
    <x v="5"/>
    <n v="79907"/>
    <x v="2"/>
    <s v="FUR-FU-10001095"/>
    <x v="0"/>
    <s v="Furnishings"/>
    <x v="741"/>
    <n v="63.552000000000007"/>
    <n v="6"/>
    <n v="0.6"/>
    <n v="-34.953600000000002"/>
    <s v="Mar"/>
    <x v="34"/>
    <n v="0"/>
  </r>
  <r>
    <n v="7951"/>
    <s v="CA-2011-131009"/>
    <x v="2"/>
    <d v="2011-03-01T00:00:00"/>
    <d v="2011-03-05T00:00:00"/>
    <x v="1"/>
    <s v="SC-20380"/>
    <x v="618"/>
    <x v="0"/>
    <s v="United States"/>
    <s v="El Paso"/>
    <x v="5"/>
    <n v="79907"/>
    <x v="2"/>
    <s v="OFF-ST-10001469"/>
    <x v="1"/>
    <s v="Storage"/>
    <x v="394"/>
    <n v="129.55199999999999"/>
    <n v="3"/>
    <n v="0.2"/>
    <n v="-22.671600000000005"/>
    <s v="Mar"/>
    <x v="34"/>
    <n v="0"/>
  </r>
  <r>
    <n v="7952"/>
    <s v="CA-2012-145814"/>
    <x v="1"/>
    <d v="2012-11-19T00:00:00"/>
    <d v="2012-11-24T00:00:00"/>
    <x v="1"/>
    <s v="KD-16345"/>
    <x v="44"/>
    <x v="0"/>
    <s v="United States"/>
    <s v="New York City"/>
    <x v="15"/>
    <n v="10035"/>
    <x v="3"/>
    <s v="OFF-BI-10003196"/>
    <x v="1"/>
    <s v="Binders"/>
    <x v="1367"/>
    <n v="5.9840000000000009"/>
    <n v="2"/>
    <n v="0.2"/>
    <n v="2.2439999999999998"/>
    <s v="Nov"/>
    <x v="6"/>
    <n v="1"/>
  </r>
  <r>
    <n v="7953"/>
    <s v="CA-2012-145814"/>
    <x v="1"/>
    <d v="2012-11-19T00:00:00"/>
    <d v="2012-11-24T00:00:00"/>
    <x v="1"/>
    <s v="KD-16345"/>
    <x v="44"/>
    <x v="0"/>
    <s v="United States"/>
    <s v="New York City"/>
    <x v="15"/>
    <n v="10035"/>
    <x v="3"/>
    <s v="TEC-PH-10002200"/>
    <x v="2"/>
    <s v="Phones"/>
    <x v="1471"/>
    <n v="861.76"/>
    <n v="4"/>
    <n v="0"/>
    <n v="249.91039999999998"/>
    <s v="Nov"/>
    <x v="6"/>
    <n v="0"/>
  </r>
  <r>
    <n v="7954"/>
    <s v="CA-2011-138359"/>
    <x v="2"/>
    <d v="2011-04-01T00:00:00"/>
    <d v="2011-04-06T00:00:00"/>
    <x v="1"/>
    <s v="KH-16330"/>
    <x v="542"/>
    <x v="1"/>
    <s v="United States"/>
    <s v="Revere"/>
    <x v="31"/>
    <n v="2151"/>
    <x v="3"/>
    <s v="OFF-ST-10000636"/>
    <x v="1"/>
    <s v="Storage"/>
    <x v="1744"/>
    <n v="66.959999999999994"/>
    <n v="4"/>
    <n v="0"/>
    <n v="2.6783999999999963"/>
    <s v="Apr"/>
    <x v="41"/>
    <n v="1"/>
  </r>
  <r>
    <n v="7955"/>
    <s v="CA-2011-138359"/>
    <x v="2"/>
    <d v="2011-04-01T00:00:00"/>
    <d v="2011-04-06T00:00:00"/>
    <x v="1"/>
    <s v="KH-16330"/>
    <x v="542"/>
    <x v="1"/>
    <s v="United States"/>
    <s v="Revere"/>
    <x v="31"/>
    <n v="2151"/>
    <x v="3"/>
    <s v="OFF-BI-10000145"/>
    <x v="1"/>
    <s v="Binders"/>
    <x v="735"/>
    <n v="6.24"/>
    <n v="2"/>
    <n v="0"/>
    <n v="3.0575999999999999"/>
    <s v="Apr"/>
    <x v="41"/>
    <n v="0"/>
  </r>
  <r>
    <n v="7956"/>
    <s v="CA-2014-131807"/>
    <x v="3"/>
    <d v="2014-10-06T00:00:00"/>
    <d v="2014-10-11T00:00:00"/>
    <x v="1"/>
    <s v="GG-14650"/>
    <x v="55"/>
    <x v="1"/>
    <s v="United States"/>
    <s v="Chico"/>
    <x v="1"/>
    <n v="95928"/>
    <x v="1"/>
    <s v="FUR-CH-10001190"/>
    <x v="0"/>
    <s v="Chairs"/>
    <x v="1326"/>
    <n v="435.16800000000006"/>
    <n v="4"/>
    <n v="0.2"/>
    <n v="-59.835600000000042"/>
    <s v="Oct"/>
    <x v="13"/>
    <n v="1"/>
  </r>
  <r>
    <n v="7957"/>
    <s v="CA-2014-131807"/>
    <x v="3"/>
    <d v="2014-10-06T00:00:00"/>
    <d v="2014-10-11T00:00:00"/>
    <x v="1"/>
    <s v="GG-14650"/>
    <x v="55"/>
    <x v="1"/>
    <s v="United States"/>
    <s v="Chico"/>
    <x v="1"/>
    <n v="95928"/>
    <x v="1"/>
    <s v="OFF-FA-10002780"/>
    <x v="1"/>
    <s v="Fasteners"/>
    <x v="33"/>
    <n v="14.9"/>
    <n v="5"/>
    <n v="0"/>
    <n v="6.8539999999999992"/>
    <s v="Oct"/>
    <x v="13"/>
    <n v="0"/>
  </r>
  <r>
    <n v="7958"/>
    <s v="CA-2014-131807"/>
    <x v="3"/>
    <d v="2014-10-06T00:00:00"/>
    <d v="2014-10-11T00:00:00"/>
    <x v="1"/>
    <s v="GG-14650"/>
    <x v="55"/>
    <x v="1"/>
    <s v="United States"/>
    <s v="Chico"/>
    <x v="1"/>
    <n v="95928"/>
    <x v="1"/>
    <s v="OFF-AP-10004052"/>
    <x v="1"/>
    <s v="Appliances"/>
    <x v="1662"/>
    <n v="15.8"/>
    <n v="4"/>
    <n v="0"/>
    <n v="4.1080000000000005"/>
    <s v="Oct"/>
    <x v="13"/>
    <n v="0"/>
  </r>
  <r>
    <n v="7959"/>
    <s v="CA-2014-131807"/>
    <x v="3"/>
    <d v="2014-10-06T00:00:00"/>
    <d v="2014-10-11T00:00:00"/>
    <x v="1"/>
    <s v="GG-14650"/>
    <x v="55"/>
    <x v="1"/>
    <s v="United States"/>
    <s v="Chico"/>
    <x v="1"/>
    <n v="95928"/>
    <x v="1"/>
    <s v="FUR-FU-10004666"/>
    <x v="0"/>
    <s v="Furnishings"/>
    <x v="1452"/>
    <n v="72.900000000000006"/>
    <n v="5"/>
    <n v="0"/>
    <n v="26.973000000000003"/>
    <s v="Oct"/>
    <x v="13"/>
    <n v="0"/>
  </r>
  <r>
    <n v="7960"/>
    <s v="CA-2014-131807"/>
    <x v="3"/>
    <d v="2014-10-06T00:00:00"/>
    <d v="2014-10-11T00:00:00"/>
    <x v="1"/>
    <s v="GG-14650"/>
    <x v="55"/>
    <x v="1"/>
    <s v="United States"/>
    <s v="Chico"/>
    <x v="1"/>
    <n v="95928"/>
    <x v="1"/>
    <s v="FUR-TA-10004086"/>
    <x v="0"/>
    <s v="Tables"/>
    <x v="824"/>
    <n v="206.35200000000003"/>
    <n v="3"/>
    <n v="0.2"/>
    <n v="5.1587999999999852"/>
    <s v="Oct"/>
    <x v="13"/>
    <n v="0"/>
  </r>
  <r>
    <n v="7961"/>
    <s v="CA-2014-131807"/>
    <x v="3"/>
    <d v="2014-10-06T00:00:00"/>
    <d v="2014-10-11T00:00:00"/>
    <x v="1"/>
    <s v="GG-14650"/>
    <x v="55"/>
    <x v="1"/>
    <s v="United States"/>
    <s v="Chico"/>
    <x v="1"/>
    <n v="95928"/>
    <x v="1"/>
    <s v="TEC-PH-10000702"/>
    <x v="2"/>
    <s v="Phones"/>
    <x v="309"/>
    <n v="7.9920000000000009"/>
    <n v="1"/>
    <n v="0.2"/>
    <n v="2.6972999999999994"/>
    <s v="Oct"/>
    <x v="13"/>
    <n v="0"/>
  </r>
  <r>
    <n v="7962"/>
    <s v="CA-2014-104864"/>
    <x v="3"/>
    <d v="2014-11-19T00:00:00"/>
    <d v="2014-11-24T00:00:00"/>
    <x v="0"/>
    <s v="JS-15685"/>
    <x v="40"/>
    <x v="1"/>
    <s v="United States"/>
    <s v="Miramar"/>
    <x v="2"/>
    <n v="33023"/>
    <x v="0"/>
    <s v="OFF-ST-10002301"/>
    <x v="1"/>
    <s v="Storage"/>
    <x v="1490"/>
    <n v="81.360000000000014"/>
    <n v="5"/>
    <n v="0.2"/>
    <n v="-19.323000000000011"/>
    <s v="Nov"/>
    <x v="23"/>
    <n v="1"/>
  </r>
  <r>
    <n v="7963"/>
    <s v="CA-2014-104864"/>
    <x v="3"/>
    <d v="2014-11-19T00:00:00"/>
    <d v="2014-11-24T00:00:00"/>
    <x v="0"/>
    <s v="JS-15685"/>
    <x v="40"/>
    <x v="1"/>
    <s v="United States"/>
    <s v="Miramar"/>
    <x v="2"/>
    <n v="33023"/>
    <x v="0"/>
    <s v="OFF-BI-10001636"/>
    <x v="1"/>
    <s v="Binders"/>
    <x v="668"/>
    <n v="20.232000000000003"/>
    <n v="8"/>
    <n v="0.7"/>
    <n v="-16.185600000000001"/>
    <s v="Nov"/>
    <x v="23"/>
    <n v="0"/>
  </r>
  <r>
    <n v="7964"/>
    <s v="CA-2014-104864"/>
    <x v="3"/>
    <d v="2014-11-19T00:00:00"/>
    <d v="2014-11-24T00:00:00"/>
    <x v="0"/>
    <s v="JS-15685"/>
    <x v="40"/>
    <x v="1"/>
    <s v="United States"/>
    <s v="Miramar"/>
    <x v="2"/>
    <n v="33023"/>
    <x v="0"/>
    <s v="OFF-AP-10002684"/>
    <x v="1"/>
    <s v="Appliances"/>
    <x v="165"/>
    <n v="389.05600000000004"/>
    <n v="4"/>
    <n v="0.2"/>
    <n v="48.631999999999948"/>
    <s v="Nov"/>
    <x v="23"/>
    <n v="0"/>
  </r>
  <r>
    <n v="7965"/>
    <s v="CA-2014-104864"/>
    <x v="3"/>
    <d v="2014-11-19T00:00:00"/>
    <d v="2014-11-24T00:00:00"/>
    <x v="0"/>
    <s v="JS-15685"/>
    <x v="40"/>
    <x v="1"/>
    <s v="United States"/>
    <s v="Miramar"/>
    <x v="2"/>
    <n v="33023"/>
    <x v="0"/>
    <s v="OFF-PA-10004609"/>
    <x v="1"/>
    <s v="Paper"/>
    <x v="1494"/>
    <n v="20.736000000000004"/>
    <n v="4"/>
    <n v="0.2"/>
    <n v="7.2576000000000001"/>
    <s v="Nov"/>
    <x v="23"/>
    <n v="0"/>
  </r>
  <r>
    <n v="7966"/>
    <s v="CA-2014-104864"/>
    <x v="3"/>
    <d v="2014-11-19T00:00:00"/>
    <d v="2014-11-24T00:00:00"/>
    <x v="0"/>
    <s v="JS-15685"/>
    <x v="40"/>
    <x v="1"/>
    <s v="United States"/>
    <s v="Miramar"/>
    <x v="2"/>
    <n v="33023"/>
    <x v="0"/>
    <s v="OFF-PA-10003309"/>
    <x v="1"/>
    <s v="Paper"/>
    <x v="1143"/>
    <n v="41.472000000000008"/>
    <n v="8"/>
    <n v="0.2"/>
    <n v="14.5152"/>
    <s v="Nov"/>
    <x v="23"/>
    <n v="0"/>
  </r>
  <r>
    <n v="7967"/>
    <s v="CA-2012-138219"/>
    <x v="1"/>
    <d v="2012-03-23T00:00:00"/>
    <d v="2012-03-30T00:00:00"/>
    <x v="1"/>
    <s v="BP-11095"/>
    <x v="162"/>
    <x v="1"/>
    <s v="United States"/>
    <s v="Los Angeles"/>
    <x v="1"/>
    <n v="90049"/>
    <x v="1"/>
    <s v="OFF-PA-10000380"/>
    <x v="1"/>
    <s v="Paper"/>
    <x v="1281"/>
    <n v="33.36"/>
    <n v="4"/>
    <n v="0"/>
    <n v="16.68"/>
    <s v="Mar"/>
    <x v="29"/>
    <n v="1"/>
  </r>
  <r>
    <n v="7968"/>
    <s v="CA-2013-157707"/>
    <x v="0"/>
    <d v="2013-10-11T00:00:00"/>
    <d v="2013-10-13T00:00:00"/>
    <x v="2"/>
    <s v="CC-12610"/>
    <x v="566"/>
    <x v="1"/>
    <s v="United States"/>
    <s v="Denver"/>
    <x v="22"/>
    <n v="80219"/>
    <x v="1"/>
    <s v="FUR-BO-10001567"/>
    <x v="0"/>
    <s v="Bookcases"/>
    <x v="1809"/>
    <n v="90.882000000000005"/>
    <n v="3"/>
    <n v="0.7"/>
    <n v="-190.85220000000004"/>
    <s v="Oct"/>
    <x v="32"/>
    <n v="1"/>
  </r>
  <r>
    <n v="7969"/>
    <s v="CA-2013-157707"/>
    <x v="0"/>
    <d v="2013-10-11T00:00:00"/>
    <d v="2013-10-13T00:00:00"/>
    <x v="2"/>
    <s v="CC-12610"/>
    <x v="566"/>
    <x v="1"/>
    <s v="United States"/>
    <s v="Denver"/>
    <x v="22"/>
    <n v="80219"/>
    <x v="1"/>
    <s v="TEC-PH-10002583"/>
    <x v="2"/>
    <s v="Phones"/>
    <x v="1708"/>
    <n v="15.991999999999999"/>
    <n v="1"/>
    <n v="0.2"/>
    <n v="-2.9985000000000022"/>
    <s v="Oct"/>
    <x v="32"/>
    <n v="0"/>
  </r>
  <r>
    <n v="7970"/>
    <s v="CA-2013-157707"/>
    <x v="0"/>
    <d v="2013-10-11T00:00:00"/>
    <d v="2013-10-13T00:00:00"/>
    <x v="2"/>
    <s v="CC-12610"/>
    <x v="566"/>
    <x v="1"/>
    <s v="United States"/>
    <s v="Denver"/>
    <x v="22"/>
    <n v="80219"/>
    <x v="1"/>
    <s v="FUR-CH-10004853"/>
    <x v="0"/>
    <s v="Chairs"/>
    <x v="526"/>
    <n v="120.78399999999999"/>
    <n v="1"/>
    <n v="0.2"/>
    <n v="13.588199999999986"/>
    <s v="Oct"/>
    <x v="32"/>
    <n v="0"/>
  </r>
  <r>
    <n v="7971"/>
    <s v="US-2012-126753"/>
    <x v="1"/>
    <d v="2012-08-16T00:00:00"/>
    <d v="2012-08-20T00:00:00"/>
    <x v="1"/>
    <s v="SP-20860"/>
    <x v="133"/>
    <x v="1"/>
    <s v="United States"/>
    <s v="Philadelphia"/>
    <x v="9"/>
    <n v="19134"/>
    <x v="3"/>
    <s v="TEC-PH-10003580"/>
    <x v="2"/>
    <s v="Phones"/>
    <x v="997"/>
    <n v="519.79200000000003"/>
    <n v="4"/>
    <n v="0.4"/>
    <n v="-112.62159999999994"/>
    <s v="Aug"/>
    <x v="37"/>
    <n v="1"/>
  </r>
  <r>
    <n v="7972"/>
    <s v="US-2012-126753"/>
    <x v="1"/>
    <d v="2012-08-16T00:00:00"/>
    <d v="2012-08-20T00:00:00"/>
    <x v="1"/>
    <s v="SP-20860"/>
    <x v="133"/>
    <x v="1"/>
    <s v="United States"/>
    <s v="Philadelphia"/>
    <x v="9"/>
    <n v="19134"/>
    <x v="3"/>
    <s v="TEC-AC-10004227"/>
    <x v="2"/>
    <s v="Accessories"/>
    <x v="1400"/>
    <n v="31.176000000000002"/>
    <n v="3"/>
    <n v="0.2"/>
    <n v="-5.4558000000000035"/>
    <s v="Aug"/>
    <x v="37"/>
    <n v="0"/>
  </r>
  <r>
    <n v="7973"/>
    <s v="US-2012-126753"/>
    <x v="1"/>
    <d v="2012-08-16T00:00:00"/>
    <d v="2012-08-20T00:00:00"/>
    <x v="1"/>
    <s v="SP-20860"/>
    <x v="133"/>
    <x v="1"/>
    <s v="United States"/>
    <s v="Philadelphia"/>
    <x v="9"/>
    <n v="19134"/>
    <x v="3"/>
    <s v="OFF-PA-10002787"/>
    <x v="1"/>
    <s v="Paper"/>
    <x v="1267"/>
    <n v="10.368000000000002"/>
    <n v="2"/>
    <n v="0.2"/>
    <n v="3.6288"/>
    <s v="Aug"/>
    <x v="37"/>
    <n v="0"/>
  </r>
  <r>
    <n v="7974"/>
    <s v="US-2012-126753"/>
    <x v="1"/>
    <d v="2012-08-16T00:00:00"/>
    <d v="2012-08-20T00:00:00"/>
    <x v="1"/>
    <s v="SP-20860"/>
    <x v="133"/>
    <x v="1"/>
    <s v="United States"/>
    <s v="Philadelphia"/>
    <x v="9"/>
    <n v="19134"/>
    <x v="3"/>
    <s v="OFF-BI-10003981"/>
    <x v="1"/>
    <s v="Binders"/>
    <x v="109"/>
    <n v="2.7240000000000006"/>
    <n v="2"/>
    <n v="0.7"/>
    <n v="-1.9067999999999996"/>
    <s v="Aug"/>
    <x v="37"/>
    <n v="0"/>
  </r>
  <r>
    <n v="7975"/>
    <s v="US-2012-126753"/>
    <x v="1"/>
    <d v="2012-08-16T00:00:00"/>
    <d v="2012-08-20T00:00:00"/>
    <x v="1"/>
    <s v="SP-20860"/>
    <x v="133"/>
    <x v="1"/>
    <s v="United States"/>
    <s v="Philadelphia"/>
    <x v="9"/>
    <n v="19134"/>
    <x v="3"/>
    <s v="FUR-FU-10001488"/>
    <x v="0"/>
    <s v="Furnishings"/>
    <x v="1040"/>
    <n v="254.35200000000003"/>
    <n v="3"/>
    <n v="0.2"/>
    <n v="0"/>
    <s v="Aug"/>
    <x v="37"/>
    <n v="0"/>
  </r>
  <r>
    <n v="7976"/>
    <s v="US-2012-126753"/>
    <x v="1"/>
    <d v="2012-08-16T00:00:00"/>
    <d v="2012-08-20T00:00:00"/>
    <x v="1"/>
    <s v="SP-20860"/>
    <x v="133"/>
    <x v="1"/>
    <s v="United States"/>
    <s v="Philadelphia"/>
    <x v="9"/>
    <n v="19134"/>
    <x v="3"/>
    <s v="OFF-BI-10003727"/>
    <x v="1"/>
    <s v="Binders"/>
    <x v="797"/>
    <n v="3.762"/>
    <n v="3"/>
    <n v="0.7"/>
    <n v="-2.758799999999999"/>
    <s v="Aug"/>
    <x v="37"/>
    <n v="0"/>
  </r>
  <r>
    <n v="7977"/>
    <s v="US-2012-126753"/>
    <x v="1"/>
    <d v="2012-08-16T00:00:00"/>
    <d v="2012-08-20T00:00:00"/>
    <x v="1"/>
    <s v="SP-20860"/>
    <x v="133"/>
    <x v="1"/>
    <s v="United States"/>
    <s v="Philadelphia"/>
    <x v="9"/>
    <n v="19134"/>
    <x v="3"/>
    <s v="OFF-PA-10000130"/>
    <x v="1"/>
    <s v="Paper"/>
    <x v="995"/>
    <n v="10.272000000000002"/>
    <n v="3"/>
    <n v="0.2"/>
    <n v="3.2099999999999982"/>
    <s v="Aug"/>
    <x v="37"/>
    <n v="0"/>
  </r>
  <r>
    <n v="7978"/>
    <s v="CA-2011-166051"/>
    <x v="2"/>
    <d v="2011-05-31T00:00:00"/>
    <d v="2011-06-05T00:00:00"/>
    <x v="1"/>
    <s v="JK-15625"/>
    <x v="600"/>
    <x v="0"/>
    <s v="United States"/>
    <s v="Jackson"/>
    <x v="35"/>
    <n v="39212"/>
    <x v="0"/>
    <s v="TEC-PH-10002680"/>
    <x v="2"/>
    <s v="Phones"/>
    <x v="415"/>
    <n v="659.97"/>
    <n v="3"/>
    <n v="0"/>
    <n v="197.99099999999996"/>
    <s v="May"/>
    <x v="8"/>
    <n v="1"/>
  </r>
  <r>
    <n v="7979"/>
    <s v="CA-2011-166051"/>
    <x v="2"/>
    <d v="2011-05-31T00:00:00"/>
    <d v="2011-06-05T00:00:00"/>
    <x v="1"/>
    <s v="JK-15625"/>
    <x v="600"/>
    <x v="0"/>
    <s v="United States"/>
    <s v="Jackson"/>
    <x v="35"/>
    <n v="39212"/>
    <x v="0"/>
    <s v="TEC-PH-10002538"/>
    <x v="2"/>
    <s v="Phones"/>
    <x v="524"/>
    <n v="113.72999999999999"/>
    <n v="3"/>
    <n v="0"/>
    <n v="32.981699999999989"/>
    <s v="May"/>
    <x v="8"/>
    <n v="0"/>
  </r>
  <r>
    <n v="7980"/>
    <s v="CA-2012-113040"/>
    <x v="1"/>
    <d v="2012-08-27T00:00:00"/>
    <d v="2012-08-31T00:00:00"/>
    <x v="1"/>
    <s v="CC-12100"/>
    <x v="385"/>
    <x v="2"/>
    <s v="United States"/>
    <s v="Los Angeles"/>
    <x v="1"/>
    <n v="90045"/>
    <x v="1"/>
    <s v="OFF-BI-10001249"/>
    <x v="1"/>
    <s v="Binders"/>
    <x v="1182"/>
    <n v="5.1040000000000001"/>
    <n v="1"/>
    <n v="0.2"/>
    <n v="1.6587999999999996"/>
    <s v="Aug"/>
    <x v="37"/>
    <n v="1"/>
  </r>
  <r>
    <n v="7981"/>
    <s v="CA-2011-103800"/>
    <x v="2"/>
    <d v="2011-01-04T00:00:00"/>
    <d v="2011-01-08T00:00:00"/>
    <x v="1"/>
    <s v="DP-13000"/>
    <x v="24"/>
    <x v="0"/>
    <s v="United States"/>
    <s v="Houston"/>
    <x v="5"/>
    <n v="77095"/>
    <x v="2"/>
    <s v="OFF-PA-10000174"/>
    <x v="1"/>
    <s v="Paper"/>
    <x v="1515"/>
    <n v="16.448"/>
    <n v="2"/>
    <n v="0.2"/>
    <n v="5.5511999999999979"/>
    <s v="Jan"/>
    <x v="46"/>
    <n v="1"/>
  </r>
  <r>
    <n v="7982"/>
    <s v="CA-2011-113383"/>
    <x v="2"/>
    <d v="2011-09-10T00:00:00"/>
    <d v="2011-09-13T00:00:00"/>
    <x v="2"/>
    <s v="SF-20065"/>
    <x v="11"/>
    <x v="0"/>
    <s v="United States"/>
    <s v="Clifton"/>
    <x v="30"/>
    <n v="7011"/>
    <x v="3"/>
    <s v="OFF-AP-10004532"/>
    <x v="1"/>
    <s v="Appliances"/>
    <x v="559"/>
    <n v="81.92"/>
    <n v="4"/>
    <n v="0"/>
    <n v="22.118400000000001"/>
    <s v="Sep"/>
    <x v="30"/>
    <n v="1"/>
  </r>
  <r>
    <n v="7983"/>
    <s v="CA-2011-113383"/>
    <x v="2"/>
    <d v="2011-09-10T00:00:00"/>
    <d v="2011-09-13T00:00:00"/>
    <x v="2"/>
    <s v="SF-20065"/>
    <x v="11"/>
    <x v="0"/>
    <s v="United States"/>
    <s v="Clifton"/>
    <x v="30"/>
    <n v="7011"/>
    <x v="3"/>
    <s v="FUR-FU-10001986"/>
    <x v="0"/>
    <s v="Furnishings"/>
    <x v="1133"/>
    <n v="254.89999999999998"/>
    <n v="5"/>
    <n v="0"/>
    <n v="76.469999999999985"/>
    <s v="Sep"/>
    <x v="30"/>
    <n v="0"/>
  </r>
  <r>
    <n v="7984"/>
    <s v="CA-2014-152499"/>
    <x v="3"/>
    <d v="2014-01-23T00:00:00"/>
    <d v="2014-01-26T00:00:00"/>
    <x v="0"/>
    <s v="EH-13765"/>
    <x v="553"/>
    <x v="1"/>
    <s v="United States"/>
    <s v="Chicago"/>
    <x v="10"/>
    <n v="60623"/>
    <x v="2"/>
    <s v="OFF-FA-10002975"/>
    <x v="1"/>
    <s v="Fasteners"/>
    <x v="33"/>
    <n v="15.120000000000001"/>
    <n v="5"/>
    <n v="0.2"/>
    <n v="4.9139999999999988"/>
    <s v="Jan"/>
    <x v="44"/>
    <n v="1"/>
  </r>
  <r>
    <n v="7985"/>
    <s v="CA-2014-152499"/>
    <x v="3"/>
    <d v="2014-01-23T00:00:00"/>
    <d v="2014-01-26T00:00:00"/>
    <x v="0"/>
    <s v="EH-13765"/>
    <x v="553"/>
    <x v="1"/>
    <s v="United States"/>
    <s v="Chicago"/>
    <x v="10"/>
    <n v="60623"/>
    <x v="2"/>
    <s v="OFF-AR-10003481"/>
    <x v="1"/>
    <s v="Art"/>
    <x v="1591"/>
    <n v="7.8719999999999999"/>
    <n v="3"/>
    <n v="0.2"/>
    <n v="0.88559999999999883"/>
    <s v="Jan"/>
    <x v="44"/>
    <n v="0"/>
  </r>
  <r>
    <n v="7986"/>
    <s v="CA-2013-151498"/>
    <x v="0"/>
    <d v="2013-04-22T00:00:00"/>
    <d v="2013-04-25T00:00:00"/>
    <x v="2"/>
    <s v="DN-13690"/>
    <x v="35"/>
    <x v="0"/>
    <s v="United States"/>
    <s v="Seattle"/>
    <x v="4"/>
    <n v="98115"/>
    <x v="1"/>
    <s v="OFF-BI-10004967"/>
    <x v="1"/>
    <s v="Binders"/>
    <x v="253"/>
    <n v="8.32"/>
    <n v="5"/>
    <n v="0.2"/>
    <n v="2.8079999999999998"/>
    <s v="Apr"/>
    <x v="25"/>
    <n v="1"/>
  </r>
  <r>
    <n v="7987"/>
    <s v="CA-2013-137939"/>
    <x v="0"/>
    <d v="2013-07-21T00:00:00"/>
    <d v="2013-07-24T00:00:00"/>
    <x v="0"/>
    <s v="PJ-19015"/>
    <x v="307"/>
    <x v="0"/>
    <s v="United States"/>
    <s v="Long Beach"/>
    <x v="15"/>
    <n v="11561"/>
    <x v="3"/>
    <s v="TEC-PH-10003589"/>
    <x v="2"/>
    <s v="Phones"/>
    <x v="818"/>
    <n v="89.949999999999989"/>
    <n v="5"/>
    <n v="0"/>
    <n v="43.175999999999995"/>
    <s v="Jul"/>
    <x v="16"/>
    <n v="1"/>
  </r>
  <r>
    <n v="7988"/>
    <s v="US-2013-117793"/>
    <x v="0"/>
    <d v="2013-08-24T00:00:00"/>
    <d v="2013-08-30T00:00:00"/>
    <x v="1"/>
    <s v="MA-17560"/>
    <x v="15"/>
    <x v="2"/>
    <s v="United States"/>
    <s v="Sheboygan"/>
    <x v="6"/>
    <n v="53081"/>
    <x v="2"/>
    <s v="OFF-LA-10002945"/>
    <x v="1"/>
    <s v="Labels"/>
    <x v="1603"/>
    <n v="25.2"/>
    <n v="4"/>
    <n v="0"/>
    <n v="11.591999999999999"/>
    <s v="Aug"/>
    <x v="28"/>
    <n v="1"/>
  </r>
  <r>
    <n v="7989"/>
    <s v="US-2013-117793"/>
    <x v="0"/>
    <d v="2013-08-24T00:00:00"/>
    <d v="2013-08-30T00:00:00"/>
    <x v="1"/>
    <s v="MA-17560"/>
    <x v="15"/>
    <x v="2"/>
    <s v="United States"/>
    <s v="Sheboygan"/>
    <x v="6"/>
    <n v="53081"/>
    <x v="2"/>
    <s v="OFF-LA-10003537"/>
    <x v="1"/>
    <s v="Labels"/>
    <x v="1568"/>
    <n v="37.589999999999996"/>
    <n v="3"/>
    <n v="0"/>
    <n v="17.667299999999997"/>
    <s v="Aug"/>
    <x v="28"/>
    <n v="0"/>
  </r>
  <r>
    <n v="7990"/>
    <s v="US-2013-117793"/>
    <x v="0"/>
    <d v="2013-08-24T00:00:00"/>
    <d v="2013-08-30T00:00:00"/>
    <x v="1"/>
    <s v="MA-17560"/>
    <x v="15"/>
    <x v="2"/>
    <s v="United States"/>
    <s v="Sheboygan"/>
    <x v="6"/>
    <n v="53081"/>
    <x v="2"/>
    <s v="OFF-ST-10002406"/>
    <x v="1"/>
    <s v="Storage"/>
    <x v="324"/>
    <n v="14.97"/>
    <n v="1"/>
    <n v="0"/>
    <n v="4.1916000000000011"/>
    <s v="Aug"/>
    <x v="28"/>
    <n v="0"/>
  </r>
  <r>
    <n v="7991"/>
    <s v="US-2013-117793"/>
    <x v="0"/>
    <d v="2013-08-24T00:00:00"/>
    <d v="2013-08-30T00:00:00"/>
    <x v="1"/>
    <s v="MA-17560"/>
    <x v="15"/>
    <x v="2"/>
    <s v="United States"/>
    <s v="Sheboygan"/>
    <x v="6"/>
    <n v="53081"/>
    <x v="2"/>
    <s v="TEC-AC-10003433"/>
    <x v="2"/>
    <s v="Accessories"/>
    <x v="1409"/>
    <n v="1.98"/>
    <n v="2"/>
    <n v="0"/>
    <n v="0.89100000000000001"/>
    <s v="Aug"/>
    <x v="28"/>
    <n v="0"/>
  </r>
  <r>
    <n v="7992"/>
    <s v="CA-2013-133872"/>
    <x v="0"/>
    <d v="2013-06-15T00:00:00"/>
    <d v="2013-06-18T00:00:00"/>
    <x v="2"/>
    <s v="VM-21835"/>
    <x v="718"/>
    <x v="0"/>
    <s v="United States"/>
    <s v="Boca Raton"/>
    <x v="2"/>
    <n v="33433"/>
    <x v="0"/>
    <s v="OFF-BI-10002082"/>
    <x v="1"/>
    <s v="Binders"/>
    <x v="1173"/>
    <n v="39.936000000000007"/>
    <n v="4"/>
    <n v="0.7"/>
    <n v="-26.623999999999995"/>
    <s v="Jun"/>
    <x v="1"/>
    <n v="1"/>
  </r>
  <r>
    <n v="7993"/>
    <s v="CA-2013-133872"/>
    <x v="0"/>
    <d v="2013-06-15T00:00:00"/>
    <d v="2013-06-18T00:00:00"/>
    <x v="2"/>
    <s v="VM-21835"/>
    <x v="718"/>
    <x v="0"/>
    <s v="United States"/>
    <s v="Boca Raton"/>
    <x v="2"/>
    <n v="33433"/>
    <x v="0"/>
    <s v="TEC-AC-10000521"/>
    <x v="2"/>
    <s v="Accessories"/>
    <x v="1557"/>
    <n v="18.463999999999999"/>
    <n v="2"/>
    <n v="0.2"/>
    <n v="2.3079999999999998"/>
    <s v="Jun"/>
    <x v="1"/>
    <n v="0"/>
  </r>
  <r>
    <n v="7994"/>
    <s v="US-2012-165743"/>
    <x v="1"/>
    <d v="2012-11-20T00:00:00"/>
    <d v="2012-11-23T00:00:00"/>
    <x v="0"/>
    <s v="MM-18055"/>
    <x v="514"/>
    <x v="0"/>
    <s v="United States"/>
    <s v="Aurora"/>
    <x v="22"/>
    <n v="80013"/>
    <x v="1"/>
    <s v="OFF-BI-10001982"/>
    <x v="1"/>
    <s v="Binders"/>
    <x v="301"/>
    <n v="4.8960000000000008"/>
    <n v="3"/>
    <n v="0.7"/>
    <n v="-3.4271999999999991"/>
    <s v="Nov"/>
    <x v="6"/>
    <n v="1"/>
  </r>
  <r>
    <n v="7995"/>
    <s v="US-2012-165743"/>
    <x v="1"/>
    <d v="2012-11-20T00:00:00"/>
    <d v="2012-11-23T00:00:00"/>
    <x v="0"/>
    <s v="MM-18055"/>
    <x v="514"/>
    <x v="0"/>
    <s v="United States"/>
    <s v="Aurora"/>
    <x v="22"/>
    <n v="80013"/>
    <x v="1"/>
    <s v="FUR-BO-10002268"/>
    <x v="0"/>
    <s v="Bookcases"/>
    <x v="314"/>
    <n v="145.76400000000001"/>
    <n v="6"/>
    <n v="0.7"/>
    <n v="-247.79879999999997"/>
    <s v="Nov"/>
    <x v="6"/>
    <n v="0"/>
  </r>
  <r>
    <n v="7996"/>
    <s v="US-2012-165743"/>
    <x v="1"/>
    <d v="2012-11-20T00:00:00"/>
    <d v="2012-11-23T00:00:00"/>
    <x v="0"/>
    <s v="MM-18055"/>
    <x v="514"/>
    <x v="0"/>
    <s v="United States"/>
    <s v="Aurora"/>
    <x v="22"/>
    <n v="80013"/>
    <x v="1"/>
    <s v="OFF-BI-10001758"/>
    <x v="1"/>
    <s v="Binders"/>
    <x v="935"/>
    <n v="9.6120000000000001"/>
    <n v="6"/>
    <n v="0.7"/>
    <n v="-7.3691999999999993"/>
    <s v="Nov"/>
    <x v="6"/>
    <n v="0"/>
  </r>
  <r>
    <n v="7997"/>
    <s v="US-2014-105998"/>
    <x v="3"/>
    <d v="2014-11-04T00:00:00"/>
    <d v="2014-11-06T00:00:00"/>
    <x v="2"/>
    <s v="CR-12580"/>
    <x v="615"/>
    <x v="2"/>
    <s v="United States"/>
    <s v="San Diego"/>
    <x v="1"/>
    <n v="92037"/>
    <x v="1"/>
    <s v="TEC-AC-10004469"/>
    <x v="2"/>
    <s v="Accessories"/>
    <x v="238"/>
    <n v="199.75"/>
    <n v="5"/>
    <n v="0"/>
    <n v="87.890000000000015"/>
    <s v="Nov"/>
    <x v="23"/>
    <n v="1"/>
  </r>
  <r>
    <n v="7998"/>
    <s v="US-2014-105998"/>
    <x v="3"/>
    <d v="2014-11-04T00:00:00"/>
    <d v="2014-11-06T00:00:00"/>
    <x v="2"/>
    <s v="CR-12580"/>
    <x v="615"/>
    <x v="2"/>
    <s v="United States"/>
    <s v="San Diego"/>
    <x v="1"/>
    <n v="92037"/>
    <x v="1"/>
    <s v="FUR-TA-10001095"/>
    <x v="0"/>
    <s v="Tables"/>
    <x v="611"/>
    <n v="1673.1839999999997"/>
    <n v="12"/>
    <n v="0.2"/>
    <n v="20.914800000000014"/>
    <s v="Nov"/>
    <x v="23"/>
    <n v="0"/>
  </r>
  <r>
    <n v="7999"/>
    <s v="US-2011-148194"/>
    <x v="2"/>
    <d v="2011-05-04T00:00:00"/>
    <d v="2011-05-07T00:00:00"/>
    <x v="2"/>
    <s v="BS-11365"/>
    <x v="740"/>
    <x v="1"/>
    <s v="United States"/>
    <s v="Seattle"/>
    <x v="4"/>
    <n v="98105"/>
    <x v="1"/>
    <s v="FUR-FU-10001852"/>
    <x v="0"/>
    <s v="Furnishings"/>
    <x v="837"/>
    <n v="12.18"/>
    <n v="7"/>
    <n v="0"/>
    <n v="3.8975999999999997"/>
    <s v="May"/>
    <x v="8"/>
    <n v="1"/>
  </r>
  <r>
    <n v="8000"/>
    <s v="US-2011-148194"/>
    <x v="2"/>
    <d v="2011-05-04T00:00:00"/>
    <d v="2011-05-07T00:00:00"/>
    <x v="2"/>
    <s v="BS-11365"/>
    <x v="740"/>
    <x v="1"/>
    <s v="United States"/>
    <s v="Seattle"/>
    <x v="4"/>
    <n v="98105"/>
    <x v="1"/>
    <s v="OFF-AP-10000696"/>
    <x v="1"/>
    <s v="Appliances"/>
    <x v="332"/>
    <n v="57.68"/>
    <n v="4"/>
    <n v="0"/>
    <n v="19.034399999999998"/>
    <s v="May"/>
    <x v="8"/>
    <n v="0"/>
  </r>
  <r>
    <n v="8001"/>
    <s v="US-2012-151407"/>
    <x v="1"/>
    <d v="2012-11-08T00:00:00"/>
    <d v="2012-11-12T00:00:00"/>
    <x v="1"/>
    <s v="RD-19585"/>
    <x v="361"/>
    <x v="0"/>
    <s v="United States"/>
    <s v="Dubuque"/>
    <x v="23"/>
    <n v="52001"/>
    <x v="2"/>
    <s v="TEC-PH-10003885"/>
    <x v="2"/>
    <s v="Phones"/>
    <x v="772"/>
    <n v="263.95999999999998"/>
    <n v="4"/>
    <n v="0"/>
    <n v="76.548399999999987"/>
    <s v="Nov"/>
    <x v="6"/>
    <n v="1"/>
  </r>
  <r>
    <n v="8002"/>
    <s v="CA-2012-110870"/>
    <x v="1"/>
    <d v="2012-12-12T00:00:00"/>
    <d v="2012-12-15T00:00:00"/>
    <x v="2"/>
    <s v="KD-16270"/>
    <x v="30"/>
    <x v="0"/>
    <s v="United States"/>
    <s v="Los Angeles"/>
    <x v="1"/>
    <n v="90032"/>
    <x v="1"/>
    <s v="TEC-AC-10002926"/>
    <x v="2"/>
    <s v="Accessories"/>
    <x v="1114"/>
    <n v="299.94"/>
    <n v="6"/>
    <n v="0"/>
    <n v="128.97420000000002"/>
    <s v="Dec"/>
    <x v="14"/>
    <n v="1"/>
  </r>
  <r>
    <n v="8003"/>
    <s v="CA-2012-110870"/>
    <x v="1"/>
    <d v="2012-12-12T00:00:00"/>
    <d v="2012-12-15T00:00:00"/>
    <x v="2"/>
    <s v="KD-16270"/>
    <x v="30"/>
    <x v="0"/>
    <s v="United States"/>
    <s v="Los Angeles"/>
    <x v="1"/>
    <n v="90032"/>
    <x v="1"/>
    <s v="OFF-SU-10001225"/>
    <x v="1"/>
    <s v="Supplies"/>
    <x v="33"/>
    <n v="25.76"/>
    <n v="7"/>
    <n v="0"/>
    <n v="0.51519999999999921"/>
    <s v="Dec"/>
    <x v="14"/>
    <n v="0"/>
  </r>
  <r>
    <n v="8004"/>
    <s v="CA-2011-143210"/>
    <x v="2"/>
    <d v="2011-12-01T00:00:00"/>
    <d v="2011-12-03T00:00:00"/>
    <x v="2"/>
    <s v="AA-10645"/>
    <x v="731"/>
    <x v="0"/>
    <s v="United States"/>
    <s v="Lowell"/>
    <x v="31"/>
    <n v="1852"/>
    <x v="3"/>
    <s v="TEC-PH-10004434"/>
    <x v="2"/>
    <s v="Phones"/>
    <x v="1604"/>
    <n v="271.89999999999998"/>
    <n v="2"/>
    <n v="0"/>
    <n v="78.850999999999971"/>
    <s v="Dec"/>
    <x v="20"/>
    <n v="1"/>
  </r>
  <r>
    <n v="8005"/>
    <s v="CA-2011-143210"/>
    <x v="2"/>
    <d v="2011-12-01T00:00:00"/>
    <d v="2011-12-03T00:00:00"/>
    <x v="2"/>
    <s v="AA-10645"/>
    <x v="731"/>
    <x v="0"/>
    <s v="United States"/>
    <s v="Lowell"/>
    <x v="31"/>
    <n v="1852"/>
    <x v="3"/>
    <s v="FUR-FU-10003878"/>
    <x v="0"/>
    <s v="Furnishings"/>
    <x v="671"/>
    <n v="45.839999999999996"/>
    <n v="3"/>
    <n v="0"/>
    <n v="15.585599999999999"/>
    <s v="Dec"/>
    <x v="20"/>
    <n v="0"/>
  </r>
  <r>
    <n v="8006"/>
    <s v="CA-2011-143210"/>
    <x v="2"/>
    <d v="2011-12-01T00:00:00"/>
    <d v="2011-12-03T00:00:00"/>
    <x v="2"/>
    <s v="AA-10645"/>
    <x v="731"/>
    <x v="0"/>
    <s v="United States"/>
    <s v="Lowell"/>
    <x v="31"/>
    <n v="1852"/>
    <x v="3"/>
    <s v="FUR-FU-10002268"/>
    <x v="0"/>
    <s v="Furnishings"/>
    <x v="860"/>
    <n v="9.82"/>
    <n v="2"/>
    <n v="0"/>
    <n v="3.2405999999999997"/>
    <s v="Dec"/>
    <x v="20"/>
    <n v="0"/>
  </r>
  <r>
    <n v="8007"/>
    <s v="CA-2013-139808"/>
    <x v="0"/>
    <d v="2013-10-08T00:00:00"/>
    <d v="2013-10-12T00:00:00"/>
    <x v="1"/>
    <s v="MC-18100"/>
    <x v="498"/>
    <x v="0"/>
    <s v="United States"/>
    <s v="Marysville"/>
    <x v="4"/>
    <n v="98270"/>
    <x v="1"/>
    <s v="OFF-FA-10001883"/>
    <x v="1"/>
    <s v="Fasteners"/>
    <x v="1484"/>
    <n v="93.36"/>
    <n v="12"/>
    <n v="0"/>
    <n v="0.93359999999999843"/>
    <s v="Oct"/>
    <x v="32"/>
    <n v="1"/>
  </r>
  <r>
    <n v="8008"/>
    <s v="CA-2012-110863"/>
    <x v="1"/>
    <d v="2012-11-17T00:00:00"/>
    <d v="2012-11-24T00:00:00"/>
    <x v="1"/>
    <s v="AA-10645"/>
    <x v="731"/>
    <x v="0"/>
    <s v="United States"/>
    <s v="Oklahoma City"/>
    <x v="26"/>
    <n v="73120"/>
    <x v="2"/>
    <s v="OFF-ST-10002756"/>
    <x v="1"/>
    <s v="Storage"/>
    <x v="270"/>
    <n v="541.24"/>
    <n v="4"/>
    <n v="0"/>
    <n v="5.4124000000000478"/>
    <s v="Nov"/>
    <x v="6"/>
    <n v="1"/>
  </r>
  <r>
    <n v="8009"/>
    <s v="CA-2012-110863"/>
    <x v="1"/>
    <d v="2012-11-17T00:00:00"/>
    <d v="2012-11-24T00:00:00"/>
    <x v="1"/>
    <s v="AA-10645"/>
    <x v="731"/>
    <x v="0"/>
    <s v="United States"/>
    <s v="Oklahoma City"/>
    <x v="26"/>
    <n v="73120"/>
    <x v="2"/>
    <s v="OFF-PA-10000474"/>
    <x v="1"/>
    <s v="Paper"/>
    <x v="33"/>
    <n v="106.32"/>
    <n v="3"/>
    <n v="0"/>
    <n v="49.970399999999991"/>
    <s v="Nov"/>
    <x v="6"/>
    <n v="0"/>
  </r>
  <r>
    <n v="8010"/>
    <s v="CA-2012-110863"/>
    <x v="1"/>
    <d v="2012-11-17T00:00:00"/>
    <d v="2012-11-24T00:00:00"/>
    <x v="1"/>
    <s v="AA-10645"/>
    <x v="731"/>
    <x v="0"/>
    <s v="United States"/>
    <s v="Oklahoma City"/>
    <x v="26"/>
    <n v="73120"/>
    <x v="2"/>
    <s v="FUR-CH-10002073"/>
    <x v="0"/>
    <s v="Chairs"/>
    <x v="1783"/>
    <n v="1323.8999999999999"/>
    <n v="5"/>
    <n v="0"/>
    <n v="383.93099999999993"/>
    <s v="Nov"/>
    <x v="6"/>
    <n v="0"/>
  </r>
  <r>
    <n v="8011"/>
    <s v="CA-2011-127859"/>
    <x v="2"/>
    <d v="2011-03-17T00:00:00"/>
    <d v="2011-03-20T00:00:00"/>
    <x v="0"/>
    <s v="QJ-19255"/>
    <x v="425"/>
    <x v="1"/>
    <s v="United States"/>
    <s v="Philadelphia"/>
    <x v="9"/>
    <n v="19134"/>
    <x v="3"/>
    <s v="OFF-PA-10003641"/>
    <x v="1"/>
    <s v="Paper"/>
    <x v="938"/>
    <n v="126.624"/>
    <n v="6"/>
    <n v="0.2"/>
    <n v="41.152799999999992"/>
    <s v="Mar"/>
    <x v="34"/>
    <n v="1"/>
  </r>
  <r>
    <n v="8012"/>
    <s v="US-2012-136427"/>
    <x v="1"/>
    <d v="2012-06-20T00:00:00"/>
    <d v="2012-06-23T00:00:00"/>
    <x v="2"/>
    <s v="JM-16195"/>
    <x v="594"/>
    <x v="0"/>
    <s v="United States"/>
    <s v="Aurora"/>
    <x v="22"/>
    <n v="80013"/>
    <x v="1"/>
    <s v="TEC-PH-10002070"/>
    <x v="2"/>
    <s v="Phones"/>
    <x v="1785"/>
    <n v="125.944"/>
    <n v="7"/>
    <n v="0.2"/>
    <n v="15.742999999999984"/>
    <s v="Jun"/>
    <x v="40"/>
    <n v="1"/>
  </r>
  <r>
    <n v="8013"/>
    <s v="CA-2014-120138"/>
    <x v="3"/>
    <d v="2014-05-26T00:00:00"/>
    <d v="2014-05-26T00:00:00"/>
    <x v="3"/>
    <s v="TB-21625"/>
    <x v="577"/>
    <x v="0"/>
    <s v="United States"/>
    <s v="New York City"/>
    <x v="15"/>
    <n v="10009"/>
    <x v="3"/>
    <s v="OFF-BI-10004519"/>
    <x v="1"/>
    <s v="Binders"/>
    <x v="880"/>
    <n v="663.92"/>
    <n v="5"/>
    <n v="0.2"/>
    <n v="207.47499999999994"/>
    <s v="May"/>
    <x v="24"/>
    <n v="1"/>
  </r>
  <r>
    <n v="8014"/>
    <s v="CA-2014-120138"/>
    <x v="3"/>
    <d v="2014-05-26T00:00:00"/>
    <d v="2014-05-26T00:00:00"/>
    <x v="3"/>
    <s v="TB-21625"/>
    <x v="577"/>
    <x v="0"/>
    <s v="United States"/>
    <s v="New York City"/>
    <x v="15"/>
    <n v="10009"/>
    <x v="3"/>
    <s v="TEC-AC-10002167"/>
    <x v="2"/>
    <s v="Accessories"/>
    <x v="46"/>
    <n v="120"/>
    <n v="8"/>
    <n v="0"/>
    <n v="13.200000000000003"/>
    <s v="May"/>
    <x v="24"/>
    <n v="0"/>
  </r>
  <r>
    <n v="8015"/>
    <s v="CA-2014-120138"/>
    <x v="3"/>
    <d v="2014-05-26T00:00:00"/>
    <d v="2014-05-26T00:00:00"/>
    <x v="3"/>
    <s v="TB-21625"/>
    <x v="577"/>
    <x v="0"/>
    <s v="United States"/>
    <s v="New York City"/>
    <x v="15"/>
    <n v="10009"/>
    <x v="3"/>
    <s v="OFF-FA-10000936"/>
    <x v="1"/>
    <s v="Fasteners"/>
    <x v="1298"/>
    <n v="3.29"/>
    <n v="1"/>
    <n v="0"/>
    <n v="1.4804999999999999"/>
    <s v="May"/>
    <x v="24"/>
    <n v="0"/>
  </r>
  <r>
    <n v="8016"/>
    <s v="CA-2014-120138"/>
    <x v="3"/>
    <d v="2014-05-26T00:00:00"/>
    <d v="2014-05-26T00:00:00"/>
    <x v="3"/>
    <s v="TB-21625"/>
    <x v="577"/>
    <x v="0"/>
    <s v="United States"/>
    <s v="New York City"/>
    <x v="15"/>
    <n v="10009"/>
    <x v="3"/>
    <s v="FUR-FU-10000732"/>
    <x v="0"/>
    <s v="Furnishings"/>
    <x v="540"/>
    <n v="18.84"/>
    <n v="3"/>
    <n v="0"/>
    <n v="6.0287999999999995"/>
    <s v="May"/>
    <x v="24"/>
    <n v="0"/>
  </r>
  <r>
    <n v="8017"/>
    <s v="US-2011-131870"/>
    <x v="2"/>
    <d v="2011-09-09T00:00:00"/>
    <d v="2011-09-11T00:00:00"/>
    <x v="2"/>
    <s v="NF-18595"/>
    <x v="376"/>
    <x v="2"/>
    <s v="United States"/>
    <s v="Lancaster"/>
    <x v="24"/>
    <n v="43130"/>
    <x v="3"/>
    <s v="FUR-FU-10002501"/>
    <x v="0"/>
    <s v="Furnishings"/>
    <x v="1284"/>
    <n v="60.672000000000011"/>
    <n v="6"/>
    <n v="0.2"/>
    <n v="12.892799999999998"/>
    <s v="Sep"/>
    <x v="30"/>
    <n v="1"/>
  </r>
  <r>
    <n v="8018"/>
    <s v="US-2011-131870"/>
    <x v="2"/>
    <d v="2011-09-09T00:00:00"/>
    <d v="2011-09-11T00:00:00"/>
    <x v="2"/>
    <s v="NF-18595"/>
    <x v="376"/>
    <x v="2"/>
    <s v="United States"/>
    <s v="Lancaster"/>
    <x v="24"/>
    <n v="43130"/>
    <x v="3"/>
    <s v="OFF-AR-10000634"/>
    <x v="1"/>
    <s v="Art"/>
    <x v="988"/>
    <n v="30.816000000000003"/>
    <n v="9"/>
    <n v="0.2"/>
    <n v="2.6964000000000006"/>
    <s v="Sep"/>
    <x v="30"/>
    <n v="0"/>
  </r>
  <r>
    <n v="8019"/>
    <s v="CA-2014-114804"/>
    <x v="3"/>
    <d v="2014-10-18T00:00:00"/>
    <d v="2014-10-20T00:00:00"/>
    <x v="0"/>
    <s v="BF-11020"/>
    <x v="292"/>
    <x v="1"/>
    <s v="United States"/>
    <s v="Modesto"/>
    <x v="1"/>
    <n v="95351"/>
    <x v="1"/>
    <s v="TEC-PH-10001700"/>
    <x v="2"/>
    <s v="Phones"/>
    <x v="193"/>
    <n v="52.792000000000002"/>
    <n v="1"/>
    <n v="0.2"/>
    <n v="4.6193000000000026"/>
    <s v="Oct"/>
    <x v="13"/>
    <n v="1"/>
  </r>
  <r>
    <n v="8020"/>
    <s v="CA-2014-167227"/>
    <x v="3"/>
    <d v="2014-11-03T00:00:00"/>
    <d v="2014-11-06T00:00:00"/>
    <x v="2"/>
    <s v="NP-18670"/>
    <x v="73"/>
    <x v="0"/>
    <s v="United States"/>
    <s v="Saint Louis"/>
    <x v="25"/>
    <n v="63116"/>
    <x v="2"/>
    <s v="OFF-AP-10001962"/>
    <x v="1"/>
    <s v="Appliances"/>
    <x v="1594"/>
    <n v="83.9"/>
    <n v="10"/>
    <n v="0"/>
    <n v="20.975000000000001"/>
    <s v="Nov"/>
    <x v="23"/>
    <n v="1"/>
  </r>
  <r>
    <n v="8021"/>
    <s v="CA-2014-167227"/>
    <x v="3"/>
    <d v="2014-11-03T00:00:00"/>
    <d v="2014-11-06T00:00:00"/>
    <x v="2"/>
    <s v="NP-18670"/>
    <x v="73"/>
    <x v="0"/>
    <s v="United States"/>
    <s v="Saint Louis"/>
    <x v="25"/>
    <n v="63116"/>
    <x v="2"/>
    <s v="OFF-PA-10001838"/>
    <x v="1"/>
    <s v="Paper"/>
    <x v="999"/>
    <n v="11.76"/>
    <n v="2"/>
    <n v="0"/>
    <n v="5.7623999999999995"/>
    <s v="Nov"/>
    <x v="23"/>
    <n v="0"/>
  </r>
  <r>
    <n v="8022"/>
    <s v="CA-2011-129189"/>
    <x v="2"/>
    <d v="2011-07-21T00:00:00"/>
    <d v="2011-07-25T00:00:00"/>
    <x v="1"/>
    <s v="HM-14860"/>
    <x v="447"/>
    <x v="1"/>
    <s v="United States"/>
    <s v="Dallas"/>
    <x v="5"/>
    <n v="75217"/>
    <x v="2"/>
    <s v="OFF-AP-10000124"/>
    <x v="1"/>
    <s v="Appliances"/>
    <x v="1227"/>
    <n v="4.9919999999999991"/>
    <n v="3"/>
    <n v="0.8"/>
    <n v="-12.979200000000002"/>
    <s v="Jul"/>
    <x v="39"/>
    <n v="1"/>
  </r>
  <r>
    <n v="8023"/>
    <s v="CA-2011-129189"/>
    <x v="2"/>
    <d v="2011-07-21T00:00:00"/>
    <d v="2011-07-25T00:00:00"/>
    <x v="1"/>
    <s v="HM-14860"/>
    <x v="447"/>
    <x v="1"/>
    <s v="United States"/>
    <s v="Dallas"/>
    <x v="5"/>
    <n v="75217"/>
    <x v="2"/>
    <s v="OFF-EN-10003567"/>
    <x v="1"/>
    <s v="Envelopes"/>
    <x v="1643"/>
    <n v="87.92"/>
    <n v="5"/>
    <n v="0.2"/>
    <n v="29.673000000000005"/>
    <s v="Jul"/>
    <x v="39"/>
    <n v="0"/>
  </r>
  <r>
    <n v="8024"/>
    <s v="CA-2011-129189"/>
    <x v="2"/>
    <d v="2011-07-21T00:00:00"/>
    <d v="2011-07-25T00:00:00"/>
    <x v="1"/>
    <s v="HM-14860"/>
    <x v="447"/>
    <x v="1"/>
    <s v="United States"/>
    <s v="Dallas"/>
    <x v="5"/>
    <n v="75217"/>
    <x v="2"/>
    <s v="FUR-CH-10004997"/>
    <x v="0"/>
    <s v="Chairs"/>
    <x v="494"/>
    <n v="657.93"/>
    <n v="5"/>
    <n v="0.3"/>
    <n v="-93.989999999999952"/>
    <s v="Jul"/>
    <x v="39"/>
    <n v="0"/>
  </r>
  <r>
    <n v="8025"/>
    <s v="CA-2011-129189"/>
    <x v="2"/>
    <d v="2011-07-21T00:00:00"/>
    <d v="2011-07-25T00:00:00"/>
    <x v="1"/>
    <s v="HM-14860"/>
    <x v="447"/>
    <x v="1"/>
    <s v="United States"/>
    <s v="Dallas"/>
    <x v="5"/>
    <n v="75217"/>
    <x v="2"/>
    <s v="OFF-BI-10000494"/>
    <x v="1"/>
    <s v="Binders"/>
    <x v="1563"/>
    <n v="1.0439999999999998"/>
    <n v="1"/>
    <n v="0.8"/>
    <n v="-1.8270000000000004"/>
    <s v="Jul"/>
    <x v="39"/>
    <n v="0"/>
  </r>
  <r>
    <n v="8026"/>
    <s v="CA-2012-132465"/>
    <x v="1"/>
    <d v="2012-09-11T00:00:00"/>
    <d v="2012-09-15T00:00:00"/>
    <x v="0"/>
    <s v="DM-13525"/>
    <x v="760"/>
    <x v="1"/>
    <s v="United States"/>
    <s v="New York City"/>
    <x v="15"/>
    <n v="10035"/>
    <x v="3"/>
    <s v="FUR-FU-10000277"/>
    <x v="0"/>
    <s v="Furnishings"/>
    <x v="1786"/>
    <n v="210.68"/>
    <n v="2"/>
    <n v="0"/>
    <n v="50.563199999999995"/>
    <s v="Sep"/>
    <x v="11"/>
    <n v="1"/>
  </r>
  <r>
    <n v="8027"/>
    <s v="CA-2012-132465"/>
    <x v="1"/>
    <d v="2012-09-11T00:00:00"/>
    <d v="2012-09-15T00:00:00"/>
    <x v="0"/>
    <s v="DM-13525"/>
    <x v="760"/>
    <x v="1"/>
    <s v="United States"/>
    <s v="New York City"/>
    <x v="15"/>
    <n v="10035"/>
    <x v="3"/>
    <s v="OFF-ST-10003641"/>
    <x v="1"/>
    <s v="Storage"/>
    <x v="1799"/>
    <n v="78.8"/>
    <n v="1"/>
    <n v="0"/>
    <n v="1.5760000000000076"/>
    <s v="Sep"/>
    <x v="11"/>
    <n v="0"/>
  </r>
  <r>
    <n v="8028"/>
    <s v="CA-2012-132465"/>
    <x v="1"/>
    <d v="2012-09-11T00:00:00"/>
    <d v="2012-09-15T00:00:00"/>
    <x v="0"/>
    <s v="DM-13525"/>
    <x v="760"/>
    <x v="1"/>
    <s v="United States"/>
    <s v="New York City"/>
    <x v="15"/>
    <n v="10035"/>
    <x v="3"/>
    <s v="TEC-AC-10001998"/>
    <x v="2"/>
    <s v="Accessories"/>
    <x v="84"/>
    <n v="19.989999999999998"/>
    <n v="1"/>
    <n v="0"/>
    <n v="6.796599999999998"/>
    <s v="Sep"/>
    <x v="11"/>
    <n v="0"/>
  </r>
  <r>
    <n v="8029"/>
    <s v="CA-2012-132465"/>
    <x v="1"/>
    <d v="2012-09-11T00:00:00"/>
    <d v="2012-09-15T00:00:00"/>
    <x v="0"/>
    <s v="DM-13525"/>
    <x v="760"/>
    <x v="1"/>
    <s v="United States"/>
    <s v="New York City"/>
    <x v="15"/>
    <n v="10035"/>
    <x v="3"/>
    <s v="OFF-ST-10001932"/>
    <x v="1"/>
    <s v="Storage"/>
    <x v="1641"/>
    <n v="772.68"/>
    <n v="4"/>
    <n v="0"/>
    <n v="108.17520000000002"/>
    <s v="Sep"/>
    <x v="11"/>
    <n v="0"/>
  </r>
  <r>
    <n v="8030"/>
    <s v="CA-2013-166373"/>
    <x v="0"/>
    <d v="2013-10-22T00:00:00"/>
    <d v="2013-10-26T00:00:00"/>
    <x v="1"/>
    <s v="JF-15565"/>
    <x v="535"/>
    <x v="0"/>
    <s v="United States"/>
    <s v="San Antonio"/>
    <x v="5"/>
    <n v="78207"/>
    <x v="2"/>
    <s v="TEC-AC-10002323"/>
    <x v="2"/>
    <s v="Accessories"/>
    <x v="175"/>
    <n v="106.08000000000001"/>
    <n v="6"/>
    <n v="0.2"/>
    <n v="-9.2819999999999965"/>
    <s v="Oct"/>
    <x v="32"/>
    <n v="1"/>
  </r>
  <r>
    <n v="8031"/>
    <s v="CA-2013-158806"/>
    <x v="0"/>
    <d v="2013-01-07T00:00:00"/>
    <d v="2013-01-11T00:00:00"/>
    <x v="1"/>
    <s v="NM-18520"/>
    <x v="392"/>
    <x v="0"/>
    <s v="United States"/>
    <s v="Amarillo"/>
    <x v="5"/>
    <n v="79109"/>
    <x v="2"/>
    <s v="FUR-FU-10004270"/>
    <x v="0"/>
    <s v="Furnishings"/>
    <x v="1372"/>
    <n v="23.076000000000001"/>
    <n v="3"/>
    <n v="0.6"/>
    <n v="-10.961100000000002"/>
    <s v="Jan"/>
    <x v="12"/>
    <n v="1"/>
  </r>
  <r>
    <n v="8032"/>
    <s v="CA-2013-158806"/>
    <x v="0"/>
    <d v="2013-01-07T00:00:00"/>
    <d v="2013-01-11T00:00:00"/>
    <x v="1"/>
    <s v="NM-18520"/>
    <x v="392"/>
    <x v="0"/>
    <s v="United States"/>
    <s v="Amarillo"/>
    <x v="5"/>
    <n v="79109"/>
    <x v="2"/>
    <s v="OFF-PA-10004621"/>
    <x v="1"/>
    <s v="Paper"/>
    <x v="738"/>
    <n v="25.920000000000005"/>
    <n v="5"/>
    <n v="0.2"/>
    <n v="9.0719999999999992"/>
    <s v="Jan"/>
    <x v="12"/>
    <n v="0"/>
  </r>
  <r>
    <n v="8033"/>
    <s v="CA-2012-119690"/>
    <x v="1"/>
    <d v="2012-06-25T00:00:00"/>
    <d v="2012-06-28T00:00:00"/>
    <x v="2"/>
    <s v="MV-17485"/>
    <x v="597"/>
    <x v="0"/>
    <s v="United States"/>
    <s v="Houston"/>
    <x v="5"/>
    <n v="77041"/>
    <x v="2"/>
    <s v="OFF-PA-10001019"/>
    <x v="1"/>
    <s v="Paper"/>
    <x v="675"/>
    <n v="47.952000000000005"/>
    <n v="3"/>
    <n v="0.2"/>
    <n v="16.183799999999998"/>
    <s v="Jun"/>
    <x v="40"/>
    <n v="1"/>
  </r>
  <r>
    <n v="8034"/>
    <s v="CA-2012-119690"/>
    <x v="1"/>
    <d v="2012-06-25T00:00:00"/>
    <d v="2012-06-28T00:00:00"/>
    <x v="2"/>
    <s v="MV-17485"/>
    <x v="597"/>
    <x v="0"/>
    <s v="United States"/>
    <s v="Houston"/>
    <x v="5"/>
    <n v="77041"/>
    <x v="2"/>
    <s v="OFF-BI-10000201"/>
    <x v="1"/>
    <s v="Binders"/>
    <x v="1678"/>
    <n v="0.98399999999999976"/>
    <n v="2"/>
    <n v="0.8"/>
    <n v="-1.476"/>
    <s v="Jun"/>
    <x v="40"/>
    <n v="0"/>
  </r>
  <r>
    <n v="8035"/>
    <s v="CA-2012-119690"/>
    <x v="1"/>
    <d v="2012-06-25T00:00:00"/>
    <d v="2012-06-28T00:00:00"/>
    <x v="2"/>
    <s v="MV-17485"/>
    <x v="597"/>
    <x v="0"/>
    <s v="United States"/>
    <s v="Houston"/>
    <x v="5"/>
    <n v="77041"/>
    <x v="2"/>
    <s v="FUR-FU-10004587"/>
    <x v="0"/>
    <s v="Furnishings"/>
    <x v="1353"/>
    <n v="75.384000000000015"/>
    <n v="9"/>
    <n v="0.6"/>
    <n v="-20.730599999999995"/>
    <s v="Jun"/>
    <x v="40"/>
    <n v="0"/>
  </r>
  <r>
    <n v="8036"/>
    <s v="CA-2012-119690"/>
    <x v="1"/>
    <d v="2012-06-25T00:00:00"/>
    <d v="2012-06-28T00:00:00"/>
    <x v="2"/>
    <s v="MV-17485"/>
    <x v="597"/>
    <x v="0"/>
    <s v="United States"/>
    <s v="Houston"/>
    <x v="5"/>
    <n v="77041"/>
    <x v="2"/>
    <s v="OFF-LA-10001613"/>
    <x v="1"/>
    <s v="Labels"/>
    <x v="736"/>
    <n v="4.6079999999999997"/>
    <n v="2"/>
    <n v="0.2"/>
    <n v="1.6704000000000001"/>
    <s v="Jun"/>
    <x v="40"/>
    <n v="0"/>
  </r>
  <r>
    <n v="8037"/>
    <s v="CA-2012-153738"/>
    <x v="1"/>
    <d v="2012-09-20T00:00:00"/>
    <d v="2012-09-22T00:00:00"/>
    <x v="2"/>
    <s v="AG-10270"/>
    <x v="8"/>
    <x v="0"/>
    <s v="United States"/>
    <s v="Lawrence"/>
    <x v="31"/>
    <n v="1841"/>
    <x v="3"/>
    <s v="OFF-BI-10001308"/>
    <x v="1"/>
    <s v="Binders"/>
    <x v="1351"/>
    <n v="37.68"/>
    <n v="6"/>
    <n v="0"/>
    <n v="16.955999999999996"/>
    <s v="Sep"/>
    <x v="11"/>
    <n v="1"/>
  </r>
  <r>
    <n v="8038"/>
    <s v="CA-2014-169012"/>
    <x v="3"/>
    <d v="2014-07-11T00:00:00"/>
    <d v="2014-07-15T00:00:00"/>
    <x v="1"/>
    <s v="BF-11275"/>
    <x v="667"/>
    <x v="1"/>
    <s v="United States"/>
    <s v="Columbus"/>
    <x v="32"/>
    <n v="31907"/>
    <x v="0"/>
    <s v="OFF-AP-10003278"/>
    <x v="1"/>
    <s v="Appliances"/>
    <x v="1784"/>
    <n v="41.910000000000004"/>
    <n v="3"/>
    <n v="0"/>
    <n v="10.896600000000003"/>
    <s v="Jul"/>
    <x v="10"/>
    <n v="1"/>
  </r>
  <r>
    <n v="8039"/>
    <s v="CA-2014-109393"/>
    <x v="3"/>
    <d v="2014-07-01T00:00:00"/>
    <d v="2014-07-03T00:00:00"/>
    <x v="0"/>
    <s v="JC-15775"/>
    <x v="547"/>
    <x v="0"/>
    <s v="United States"/>
    <s v="Los Angeles"/>
    <x v="1"/>
    <n v="90032"/>
    <x v="1"/>
    <s v="FUR-BO-10003966"/>
    <x v="0"/>
    <s v="Bookcases"/>
    <x v="1086"/>
    <n v="435.99900000000002"/>
    <n v="3"/>
    <n v="0.15"/>
    <n v="5.1293999999999755"/>
    <s v="Jul"/>
    <x v="10"/>
    <n v="1"/>
  </r>
  <r>
    <n v="8040"/>
    <s v="CA-2014-121489"/>
    <x v="3"/>
    <d v="2014-08-22T00:00:00"/>
    <d v="2014-08-26T00:00:00"/>
    <x v="0"/>
    <s v="CM-11815"/>
    <x v="698"/>
    <x v="1"/>
    <s v="United States"/>
    <s v="Seattle"/>
    <x v="4"/>
    <n v="98115"/>
    <x v="1"/>
    <s v="FUR-CH-10004698"/>
    <x v="0"/>
    <s v="Chairs"/>
    <x v="166"/>
    <n v="388.70400000000006"/>
    <n v="6"/>
    <n v="0.2"/>
    <n v="38.870400000000018"/>
    <s v="Aug"/>
    <x v="43"/>
    <n v="1"/>
  </r>
  <r>
    <n v="8041"/>
    <s v="CA-2014-121489"/>
    <x v="3"/>
    <d v="2014-08-22T00:00:00"/>
    <d v="2014-08-26T00:00:00"/>
    <x v="0"/>
    <s v="CM-11815"/>
    <x v="698"/>
    <x v="1"/>
    <s v="United States"/>
    <s v="Seattle"/>
    <x v="4"/>
    <n v="98115"/>
    <x v="1"/>
    <s v="OFF-ST-10000025"/>
    <x v="1"/>
    <s v="Storage"/>
    <x v="615"/>
    <n v="572.58000000000004"/>
    <n v="6"/>
    <n v="0"/>
    <n v="34.354799999999955"/>
    <s v="Aug"/>
    <x v="43"/>
    <n v="0"/>
  </r>
  <r>
    <n v="8042"/>
    <s v="CA-2014-121489"/>
    <x v="3"/>
    <d v="2014-08-22T00:00:00"/>
    <d v="2014-08-26T00:00:00"/>
    <x v="0"/>
    <s v="CM-11815"/>
    <x v="698"/>
    <x v="1"/>
    <s v="United States"/>
    <s v="Seattle"/>
    <x v="4"/>
    <n v="98115"/>
    <x v="1"/>
    <s v="TEC-AC-10000682"/>
    <x v="2"/>
    <s v="Accessories"/>
    <x v="1327"/>
    <n v="33.18"/>
    <n v="2"/>
    <n v="0"/>
    <n v="11.613"/>
    <s v="Aug"/>
    <x v="43"/>
    <n v="0"/>
  </r>
  <r>
    <n v="8043"/>
    <s v="US-2014-133081"/>
    <x v="3"/>
    <d v="2014-03-12T00:00:00"/>
    <d v="2014-03-16T00:00:00"/>
    <x v="1"/>
    <s v="PV-18985"/>
    <x v="391"/>
    <x v="2"/>
    <s v="United States"/>
    <s v="Cambridge"/>
    <x v="31"/>
    <n v="2138"/>
    <x v="3"/>
    <s v="TEC-AC-10001772"/>
    <x v="2"/>
    <s v="Accessories"/>
    <x v="400"/>
    <n v="63.88"/>
    <n v="4"/>
    <n v="0"/>
    <n v="24.913200000000003"/>
    <s v="Mar"/>
    <x v="42"/>
    <n v="1"/>
  </r>
  <r>
    <n v="8044"/>
    <s v="US-2014-133081"/>
    <x v="3"/>
    <d v="2014-03-12T00:00:00"/>
    <d v="2014-03-16T00:00:00"/>
    <x v="1"/>
    <s v="PV-18985"/>
    <x v="391"/>
    <x v="2"/>
    <s v="United States"/>
    <s v="Cambridge"/>
    <x v="31"/>
    <n v="2138"/>
    <x v="3"/>
    <s v="FUR-FU-10001379"/>
    <x v="0"/>
    <s v="Furnishings"/>
    <x v="1810"/>
    <n v="26.72"/>
    <n v="1"/>
    <n v="0"/>
    <n v="11.756800000000002"/>
    <s v="Mar"/>
    <x v="42"/>
    <n v="0"/>
  </r>
  <r>
    <n v="8045"/>
    <s v="CA-2014-165008"/>
    <x v="3"/>
    <d v="2014-09-16T00:00:00"/>
    <d v="2014-09-18T00:00:00"/>
    <x v="0"/>
    <s v="DO-13645"/>
    <x v="770"/>
    <x v="0"/>
    <s v="United States"/>
    <s v="Salt Lake City"/>
    <x v="7"/>
    <n v="84106"/>
    <x v="1"/>
    <s v="OFF-BI-10002794"/>
    <x v="1"/>
    <s v="Binders"/>
    <x v="102"/>
    <n v="295.05599999999998"/>
    <n v="9"/>
    <n v="0.2"/>
    <n v="106.95779999999998"/>
    <s v="Sep"/>
    <x v="15"/>
    <n v="1"/>
  </r>
  <r>
    <n v="8046"/>
    <s v="CA-2013-145611"/>
    <x v="0"/>
    <d v="2013-09-21T00:00:00"/>
    <d v="2013-09-25T00:00:00"/>
    <x v="1"/>
    <s v="HA-14905"/>
    <x v="456"/>
    <x v="0"/>
    <s v="United States"/>
    <s v="New York City"/>
    <x v="15"/>
    <n v="10035"/>
    <x v="3"/>
    <s v="OFF-AP-10001005"/>
    <x v="1"/>
    <s v="Appliances"/>
    <x v="1131"/>
    <n v="393.25"/>
    <n v="5"/>
    <n v="0"/>
    <n v="129.77249999999998"/>
    <s v="Sep"/>
    <x v="21"/>
    <n v="1"/>
  </r>
  <r>
    <n v="8047"/>
    <s v="CA-2013-113600"/>
    <x v="0"/>
    <d v="2013-12-16T00:00:00"/>
    <d v="2013-12-18T00:00:00"/>
    <x v="0"/>
    <s v="SH-20395"/>
    <x v="129"/>
    <x v="0"/>
    <s v="United States"/>
    <s v="Cuyahoga Falls"/>
    <x v="24"/>
    <n v="44221"/>
    <x v="3"/>
    <s v="OFF-BI-10000201"/>
    <x v="1"/>
    <s v="Binders"/>
    <x v="1678"/>
    <n v="2.2140000000000004"/>
    <n v="3"/>
    <n v="0.7"/>
    <n v="-1.4760000000000004"/>
    <s v="Dec"/>
    <x v="5"/>
    <n v="1"/>
  </r>
  <r>
    <n v="8048"/>
    <s v="CA-2014-130834"/>
    <x v="3"/>
    <d v="2014-11-04T00:00:00"/>
    <d v="2014-11-07T00:00:00"/>
    <x v="0"/>
    <s v="JM-16195"/>
    <x v="594"/>
    <x v="0"/>
    <s v="United States"/>
    <s v="Wilmington"/>
    <x v="3"/>
    <n v="28403"/>
    <x v="0"/>
    <s v="OFF-PA-10003673"/>
    <x v="1"/>
    <s v="Paper"/>
    <x v="971"/>
    <n v="16.272000000000002"/>
    <n v="3"/>
    <n v="0.2"/>
    <n v="5.2883999999999984"/>
    <s v="Nov"/>
    <x v="23"/>
    <n v="1"/>
  </r>
  <r>
    <n v="8049"/>
    <s v="CA-2013-168543"/>
    <x v="0"/>
    <d v="2013-07-04T00:00:00"/>
    <d v="2013-07-08T00:00:00"/>
    <x v="1"/>
    <s v="DK-13225"/>
    <x v="158"/>
    <x v="1"/>
    <s v="United States"/>
    <s v="New York City"/>
    <x v="15"/>
    <n v="10035"/>
    <x v="3"/>
    <s v="OFF-AP-10000938"/>
    <x v="1"/>
    <s v="Appliances"/>
    <x v="1703"/>
    <n v="706.86"/>
    <n v="7"/>
    <n v="0"/>
    <n v="197.92079999999999"/>
    <s v="Jul"/>
    <x v="16"/>
    <n v="1"/>
  </r>
  <r>
    <n v="8050"/>
    <s v="CA-2011-144974"/>
    <x v="2"/>
    <d v="2011-09-26T00:00:00"/>
    <d v="2011-09-30T00:00:00"/>
    <x v="1"/>
    <s v="CM-12715"/>
    <x v="782"/>
    <x v="1"/>
    <s v="United States"/>
    <s v="Philadelphia"/>
    <x v="9"/>
    <n v="19140"/>
    <x v="3"/>
    <s v="OFF-BI-10003274"/>
    <x v="1"/>
    <s v="Binders"/>
    <x v="122"/>
    <n v="5.9700000000000006"/>
    <n v="5"/>
    <n v="0.7"/>
    <n v="-4.577"/>
    <s v="Sep"/>
    <x v="30"/>
    <n v="1"/>
  </r>
  <r>
    <n v="8051"/>
    <s v="CA-2011-144974"/>
    <x v="2"/>
    <d v="2011-09-26T00:00:00"/>
    <d v="2011-09-30T00:00:00"/>
    <x v="1"/>
    <s v="CM-12715"/>
    <x v="782"/>
    <x v="1"/>
    <s v="United States"/>
    <s v="Philadelphia"/>
    <x v="9"/>
    <n v="19140"/>
    <x v="3"/>
    <s v="FUR-FU-10001095"/>
    <x v="0"/>
    <s v="Furnishings"/>
    <x v="741"/>
    <n v="21.184000000000001"/>
    <n v="1"/>
    <n v="0.2"/>
    <n v="4.7664"/>
    <s v="Sep"/>
    <x v="30"/>
    <n v="0"/>
  </r>
  <r>
    <n v="8052"/>
    <s v="CA-2011-144974"/>
    <x v="2"/>
    <d v="2011-09-26T00:00:00"/>
    <d v="2011-09-30T00:00:00"/>
    <x v="1"/>
    <s v="CM-12715"/>
    <x v="782"/>
    <x v="1"/>
    <s v="United States"/>
    <s v="Philadelphia"/>
    <x v="9"/>
    <n v="19140"/>
    <x v="3"/>
    <s v="OFF-AP-10001492"/>
    <x v="1"/>
    <s v="Appliances"/>
    <x v="22"/>
    <n v="41.375999999999998"/>
    <n v="6"/>
    <n v="0.2"/>
    <n v="3.1032000000000011"/>
    <s v="Sep"/>
    <x v="30"/>
    <n v="0"/>
  </r>
  <r>
    <n v="8053"/>
    <s v="CA-2011-109904"/>
    <x v="2"/>
    <d v="2011-07-14T00:00:00"/>
    <d v="2011-07-17T00:00:00"/>
    <x v="0"/>
    <s v="BF-10975"/>
    <x v="541"/>
    <x v="1"/>
    <s v="United States"/>
    <s v="New York City"/>
    <x v="15"/>
    <n v="10009"/>
    <x v="3"/>
    <s v="OFF-AR-10004999"/>
    <x v="1"/>
    <s v="Art"/>
    <x v="864"/>
    <n v="17.940000000000001"/>
    <n v="3"/>
    <n v="0"/>
    <n v="4.4850000000000003"/>
    <s v="Jul"/>
    <x v="39"/>
    <n v="1"/>
  </r>
  <r>
    <n v="8054"/>
    <s v="CA-2014-152205"/>
    <x v="3"/>
    <d v="2014-09-29T00:00:00"/>
    <d v="2014-10-06T00:00:00"/>
    <x v="1"/>
    <s v="SF-20965"/>
    <x v="245"/>
    <x v="1"/>
    <s v="United States"/>
    <s v="Philadelphia"/>
    <x v="9"/>
    <n v="19134"/>
    <x v="3"/>
    <s v="OFF-BI-10004094"/>
    <x v="1"/>
    <s v="Binders"/>
    <x v="603"/>
    <n v="2.6550000000000002"/>
    <n v="1"/>
    <n v="0.7"/>
    <n v="-1.8584999999999994"/>
    <s v="Sep"/>
    <x v="15"/>
    <n v="1"/>
  </r>
  <r>
    <n v="8055"/>
    <s v="CA-2012-121188"/>
    <x v="1"/>
    <d v="2012-08-28T00:00:00"/>
    <d v="2012-09-04T00:00:00"/>
    <x v="1"/>
    <s v="CB-12025"/>
    <x v="90"/>
    <x v="0"/>
    <s v="United States"/>
    <s v="Los Angeles"/>
    <x v="1"/>
    <n v="90049"/>
    <x v="1"/>
    <s v="OFF-ST-10001490"/>
    <x v="1"/>
    <s v="Storage"/>
    <x v="513"/>
    <n v="892.35"/>
    <n v="5"/>
    <n v="0"/>
    <n v="267.70499999999993"/>
    <s v="Aug"/>
    <x v="37"/>
    <n v="1"/>
  </r>
  <r>
    <n v="8056"/>
    <s v="CA-2012-121188"/>
    <x v="1"/>
    <d v="2012-08-28T00:00:00"/>
    <d v="2012-09-04T00:00:00"/>
    <x v="1"/>
    <s v="CB-12025"/>
    <x v="90"/>
    <x v="0"/>
    <s v="United States"/>
    <s v="Los Angeles"/>
    <x v="1"/>
    <n v="90049"/>
    <x v="1"/>
    <s v="FUR-BO-10004695"/>
    <x v="0"/>
    <s v="Bookcases"/>
    <x v="198"/>
    <n v="307.666"/>
    <n v="2"/>
    <n v="0.15"/>
    <n v="28.956799999999973"/>
    <s v="Aug"/>
    <x v="37"/>
    <n v="0"/>
  </r>
  <r>
    <n v="8057"/>
    <s v="CA-2012-121188"/>
    <x v="1"/>
    <d v="2012-08-28T00:00:00"/>
    <d v="2012-09-04T00:00:00"/>
    <x v="1"/>
    <s v="CB-12025"/>
    <x v="90"/>
    <x v="0"/>
    <s v="United States"/>
    <s v="Los Angeles"/>
    <x v="1"/>
    <n v="90049"/>
    <x v="1"/>
    <s v="OFF-ST-10000736"/>
    <x v="1"/>
    <s v="Storage"/>
    <x v="455"/>
    <n v="728.82"/>
    <n v="9"/>
    <n v="0"/>
    <n v="29.152799999999971"/>
    <s v="Aug"/>
    <x v="37"/>
    <n v="0"/>
  </r>
  <r>
    <n v="8058"/>
    <s v="CA-2012-121188"/>
    <x v="1"/>
    <d v="2012-08-28T00:00:00"/>
    <d v="2012-09-04T00:00:00"/>
    <x v="1"/>
    <s v="CB-12025"/>
    <x v="90"/>
    <x v="0"/>
    <s v="United States"/>
    <s v="Los Angeles"/>
    <x v="1"/>
    <n v="90049"/>
    <x v="1"/>
    <s v="OFF-BI-10001617"/>
    <x v="1"/>
    <s v="Binders"/>
    <x v="1315"/>
    <n v="41.36"/>
    <n v="5"/>
    <n v="0.2"/>
    <n v="13.959"/>
    <s v="Aug"/>
    <x v="37"/>
    <n v="0"/>
  </r>
  <r>
    <n v="8059"/>
    <s v="CA-2012-121188"/>
    <x v="1"/>
    <d v="2012-08-28T00:00:00"/>
    <d v="2012-09-04T00:00:00"/>
    <x v="1"/>
    <s v="CB-12025"/>
    <x v="90"/>
    <x v="0"/>
    <s v="United States"/>
    <s v="Los Angeles"/>
    <x v="1"/>
    <n v="90049"/>
    <x v="1"/>
    <s v="TEC-PH-10003589"/>
    <x v="2"/>
    <s v="Phones"/>
    <x v="818"/>
    <n v="43.176000000000002"/>
    <n v="3"/>
    <n v="0.2"/>
    <n v="15.111599999999999"/>
    <s v="Aug"/>
    <x v="37"/>
    <n v="0"/>
  </r>
  <r>
    <n v="8060"/>
    <s v="CA-2012-121188"/>
    <x v="1"/>
    <d v="2012-08-28T00:00:00"/>
    <d v="2012-09-04T00:00:00"/>
    <x v="1"/>
    <s v="CB-12025"/>
    <x v="90"/>
    <x v="0"/>
    <s v="United States"/>
    <s v="Los Angeles"/>
    <x v="1"/>
    <n v="90049"/>
    <x v="1"/>
    <s v="FUR-FU-10003981"/>
    <x v="0"/>
    <s v="Furnishings"/>
    <x v="322"/>
    <n v="4.16"/>
    <n v="2"/>
    <n v="0"/>
    <n v="1.7472000000000003"/>
    <s v="Aug"/>
    <x v="37"/>
    <n v="0"/>
  </r>
  <r>
    <n v="8061"/>
    <s v="CA-2012-156013"/>
    <x v="1"/>
    <d v="2012-09-20T00:00:00"/>
    <d v="2012-09-26T00:00:00"/>
    <x v="1"/>
    <s v="TC-20980"/>
    <x v="568"/>
    <x v="1"/>
    <s v="United States"/>
    <s v="Long Beach"/>
    <x v="15"/>
    <n v="11561"/>
    <x v="3"/>
    <s v="OFF-PA-10001970"/>
    <x v="1"/>
    <s v="Paper"/>
    <x v="311"/>
    <n v="61.4"/>
    <n v="5"/>
    <n v="0"/>
    <n v="28.857999999999997"/>
    <s v="Sep"/>
    <x v="11"/>
    <n v="1"/>
  </r>
  <r>
    <n v="8062"/>
    <s v="CA-2012-156013"/>
    <x v="1"/>
    <d v="2012-09-20T00:00:00"/>
    <d v="2012-09-26T00:00:00"/>
    <x v="1"/>
    <s v="TC-20980"/>
    <x v="568"/>
    <x v="1"/>
    <s v="United States"/>
    <s v="Long Beach"/>
    <x v="15"/>
    <n v="11561"/>
    <x v="3"/>
    <s v="OFF-BI-10002437"/>
    <x v="1"/>
    <s v="Binders"/>
    <x v="1305"/>
    <n v="24.448"/>
    <n v="2"/>
    <n v="0.2"/>
    <n v="8.8623999999999992"/>
    <s v="Sep"/>
    <x v="11"/>
    <n v="0"/>
  </r>
  <r>
    <n v="8063"/>
    <s v="CA-2013-132997"/>
    <x v="0"/>
    <d v="2013-11-08T00:00:00"/>
    <d v="2013-11-10T00:00:00"/>
    <x v="2"/>
    <s v="LW-17215"/>
    <x v="560"/>
    <x v="0"/>
    <s v="United States"/>
    <s v="Rochester"/>
    <x v="15"/>
    <n v="14609"/>
    <x v="3"/>
    <s v="TEC-PH-10000586"/>
    <x v="2"/>
    <s v="Phones"/>
    <x v="501"/>
    <n v="263.95999999999998"/>
    <n v="4"/>
    <n v="0"/>
    <n v="71.269200000000012"/>
    <s v="Nov"/>
    <x v="0"/>
    <n v="1"/>
  </r>
  <r>
    <n v="8064"/>
    <s v="CA-2013-132997"/>
    <x v="0"/>
    <d v="2013-11-08T00:00:00"/>
    <d v="2013-11-10T00:00:00"/>
    <x v="2"/>
    <s v="LW-17215"/>
    <x v="560"/>
    <x v="0"/>
    <s v="United States"/>
    <s v="Rochester"/>
    <x v="15"/>
    <n v="14609"/>
    <x v="3"/>
    <s v="TEC-PH-10003811"/>
    <x v="2"/>
    <s v="Phones"/>
    <x v="1187"/>
    <n v="359.96999999999997"/>
    <n v="3"/>
    <n v="0"/>
    <n v="100.7916"/>
    <s v="Nov"/>
    <x v="0"/>
    <n v="0"/>
  </r>
  <r>
    <n v="8065"/>
    <s v="CA-2013-132997"/>
    <x v="0"/>
    <d v="2013-11-08T00:00:00"/>
    <d v="2013-11-10T00:00:00"/>
    <x v="2"/>
    <s v="LW-17215"/>
    <x v="560"/>
    <x v="0"/>
    <s v="United States"/>
    <s v="Rochester"/>
    <x v="15"/>
    <n v="14609"/>
    <x v="3"/>
    <s v="OFF-PA-10004983"/>
    <x v="1"/>
    <s v="Paper"/>
    <x v="1323"/>
    <n v="12.96"/>
    <n v="2"/>
    <n v="0"/>
    <n v="6.2208000000000006"/>
    <s v="Nov"/>
    <x v="0"/>
    <n v="0"/>
  </r>
  <r>
    <n v="8066"/>
    <s v="CA-2013-132997"/>
    <x v="0"/>
    <d v="2013-11-08T00:00:00"/>
    <d v="2013-11-10T00:00:00"/>
    <x v="2"/>
    <s v="LW-17215"/>
    <x v="560"/>
    <x v="0"/>
    <s v="United States"/>
    <s v="Rochester"/>
    <x v="15"/>
    <n v="14609"/>
    <x v="3"/>
    <s v="OFF-ST-10003479"/>
    <x v="1"/>
    <s v="Storage"/>
    <x v="41"/>
    <n v="116.82"/>
    <n v="3"/>
    <n v="0"/>
    <n v="5.8409999999999869"/>
    <s v="Nov"/>
    <x v="0"/>
    <n v="0"/>
  </r>
  <r>
    <n v="8067"/>
    <s v="CA-2013-132997"/>
    <x v="0"/>
    <d v="2013-11-08T00:00:00"/>
    <d v="2013-11-10T00:00:00"/>
    <x v="2"/>
    <s v="LW-17215"/>
    <x v="560"/>
    <x v="0"/>
    <s v="United States"/>
    <s v="Rochester"/>
    <x v="15"/>
    <n v="14609"/>
    <x v="3"/>
    <s v="OFF-BI-10004318"/>
    <x v="1"/>
    <s v="Binders"/>
    <x v="1574"/>
    <n v="276.78400000000005"/>
    <n v="2"/>
    <n v="0.2"/>
    <n v="89.954799999999992"/>
    <s v="Nov"/>
    <x v="0"/>
    <n v="0"/>
  </r>
  <r>
    <n v="8068"/>
    <s v="US-2012-160563"/>
    <x v="1"/>
    <d v="2012-10-20T00:00:00"/>
    <d v="2012-10-24T00:00:00"/>
    <x v="1"/>
    <s v="NS-18640"/>
    <x v="374"/>
    <x v="1"/>
    <s v="United States"/>
    <s v="San Francisco"/>
    <x v="1"/>
    <n v="94109"/>
    <x v="1"/>
    <s v="TEC-AC-10002567"/>
    <x v="2"/>
    <s v="Accessories"/>
    <x v="423"/>
    <n v="239.96999999999997"/>
    <n v="3"/>
    <n v="0"/>
    <n v="86.389199999999988"/>
    <s v="Oct"/>
    <x v="2"/>
    <n v="1"/>
  </r>
  <r>
    <n v="8069"/>
    <s v="US-2012-160563"/>
    <x v="1"/>
    <d v="2012-10-20T00:00:00"/>
    <d v="2012-10-24T00:00:00"/>
    <x v="1"/>
    <s v="NS-18640"/>
    <x v="374"/>
    <x v="1"/>
    <s v="United States"/>
    <s v="San Francisco"/>
    <x v="1"/>
    <n v="94109"/>
    <x v="1"/>
    <s v="FUR-FU-10001731"/>
    <x v="0"/>
    <s v="Furnishings"/>
    <x v="1547"/>
    <n v="16.02"/>
    <n v="6"/>
    <n v="0"/>
    <n v="6.0876000000000001"/>
    <s v="Oct"/>
    <x v="2"/>
    <n v="0"/>
  </r>
  <r>
    <n v="8070"/>
    <s v="CA-2014-151750"/>
    <x v="3"/>
    <d v="2014-01-02T00:00:00"/>
    <d v="2014-01-06T00:00:00"/>
    <x v="1"/>
    <s v="JM-15250"/>
    <x v="49"/>
    <x v="0"/>
    <s v="United States"/>
    <s v="Huntsville"/>
    <x v="5"/>
    <n v="77340"/>
    <x v="2"/>
    <s v="OFF-ST-10002743"/>
    <x v="1"/>
    <s v="Storage"/>
    <x v="413"/>
    <n v="454.56000000000006"/>
    <n v="5"/>
    <n v="0.2"/>
    <n v="-107.95800000000004"/>
    <s v="Jan"/>
    <x v="44"/>
    <n v="1"/>
  </r>
  <r>
    <n v="8071"/>
    <s v="CA-2014-151750"/>
    <x v="3"/>
    <d v="2014-01-02T00:00:00"/>
    <d v="2014-01-06T00:00:00"/>
    <x v="1"/>
    <s v="JM-15250"/>
    <x v="49"/>
    <x v="0"/>
    <s v="United States"/>
    <s v="Huntsville"/>
    <x v="5"/>
    <n v="77340"/>
    <x v="2"/>
    <s v="FUR-FU-10002116"/>
    <x v="0"/>
    <s v="Furnishings"/>
    <x v="1431"/>
    <n v="141.41999999999999"/>
    <n v="5"/>
    <n v="0.6"/>
    <n v="-187.38150000000002"/>
    <s v="Jan"/>
    <x v="44"/>
    <n v="0"/>
  </r>
  <r>
    <n v="8072"/>
    <s v="CA-2014-151750"/>
    <x v="3"/>
    <d v="2014-01-02T00:00:00"/>
    <d v="2014-01-06T00:00:00"/>
    <x v="1"/>
    <s v="JM-15250"/>
    <x v="49"/>
    <x v="0"/>
    <s v="United States"/>
    <s v="Huntsville"/>
    <x v="5"/>
    <n v="77340"/>
    <x v="2"/>
    <s v="FUR-CH-10003199"/>
    <x v="0"/>
    <s v="Chairs"/>
    <x v="631"/>
    <n v="310.74399999999997"/>
    <n v="4"/>
    <n v="0.3"/>
    <n v="-26.635199999999998"/>
    <s v="Jan"/>
    <x v="44"/>
    <n v="0"/>
  </r>
  <r>
    <n v="8073"/>
    <s v="CA-2014-151750"/>
    <x v="3"/>
    <d v="2014-01-02T00:00:00"/>
    <d v="2014-01-06T00:00:00"/>
    <x v="1"/>
    <s v="JM-15250"/>
    <x v="49"/>
    <x v="0"/>
    <s v="United States"/>
    <s v="Huntsville"/>
    <x v="5"/>
    <n v="77340"/>
    <x v="2"/>
    <s v="OFF-AR-10003158"/>
    <x v="1"/>
    <s v="Art"/>
    <x v="696"/>
    <n v="12.736000000000001"/>
    <n v="4"/>
    <n v="0.2"/>
    <n v="2.2287999999999988"/>
    <s v="Jan"/>
    <x v="44"/>
    <n v="0"/>
  </r>
  <r>
    <n v="8074"/>
    <s v="CA-2014-151750"/>
    <x v="3"/>
    <d v="2014-01-02T00:00:00"/>
    <d v="2014-01-06T00:00:00"/>
    <x v="1"/>
    <s v="JM-15250"/>
    <x v="49"/>
    <x v="0"/>
    <s v="United States"/>
    <s v="Huntsville"/>
    <x v="5"/>
    <n v="77340"/>
    <x v="2"/>
    <s v="OFF-BI-10000301"/>
    <x v="1"/>
    <s v="Binders"/>
    <x v="619"/>
    <n v="6.469999999999998"/>
    <n v="5"/>
    <n v="0.8"/>
    <n v="-9.7050000000000018"/>
    <s v="Jan"/>
    <x v="44"/>
    <n v="0"/>
  </r>
  <r>
    <n v="8075"/>
    <s v="CA-2014-151750"/>
    <x v="3"/>
    <d v="2014-01-02T00:00:00"/>
    <d v="2014-01-06T00:00:00"/>
    <x v="1"/>
    <s v="JM-15250"/>
    <x v="49"/>
    <x v="0"/>
    <s v="United States"/>
    <s v="Huntsville"/>
    <x v="5"/>
    <n v="77340"/>
    <x v="2"/>
    <s v="OFF-BI-10000343"/>
    <x v="1"/>
    <s v="Binders"/>
    <x v="184"/>
    <n v="13.747999999999998"/>
    <n v="14"/>
    <n v="0.8"/>
    <n v="-22.684200000000004"/>
    <s v="Jan"/>
    <x v="44"/>
    <n v="0"/>
  </r>
  <r>
    <n v="8076"/>
    <s v="CA-2014-151750"/>
    <x v="3"/>
    <d v="2014-01-02T00:00:00"/>
    <d v="2014-01-06T00:00:00"/>
    <x v="1"/>
    <s v="JM-15250"/>
    <x v="49"/>
    <x v="0"/>
    <s v="United States"/>
    <s v="Huntsville"/>
    <x v="5"/>
    <n v="77340"/>
    <x v="2"/>
    <s v="OFF-AP-10004708"/>
    <x v="1"/>
    <s v="Appliances"/>
    <x v="508"/>
    <n v="15.223999999999997"/>
    <n v="2"/>
    <n v="0.8"/>
    <n v="-38.821200000000012"/>
    <s v="Jan"/>
    <x v="44"/>
    <n v="0"/>
  </r>
  <r>
    <n v="8077"/>
    <s v="CA-2012-106187"/>
    <x v="1"/>
    <d v="2012-06-23T00:00:00"/>
    <d v="2012-06-29T00:00:00"/>
    <x v="1"/>
    <s v="RF-19345"/>
    <x v="575"/>
    <x v="1"/>
    <s v="United States"/>
    <s v="East Point"/>
    <x v="32"/>
    <n v="30344"/>
    <x v="0"/>
    <s v="FUR-FU-10000794"/>
    <x v="0"/>
    <s v="Furnishings"/>
    <x v="639"/>
    <n v="27.42"/>
    <n v="3"/>
    <n v="0"/>
    <n v="9.3227999999999991"/>
    <s v="Jun"/>
    <x v="40"/>
    <n v="1"/>
  </r>
  <r>
    <n v="8078"/>
    <s v="CA-2012-106187"/>
    <x v="1"/>
    <d v="2012-06-23T00:00:00"/>
    <d v="2012-06-29T00:00:00"/>
    <x v="1"/>
    <s v="RF-19345"/>
    <x v="575"/>
    <x v="1"/>
    <s v="United States"/>
    <s v="East Point"/>
    <x v="32"/>
    <n v="30344"/>
    <x v="0"/>
    <s v="OFF-BI-10004519"/>
    <x v="1"/>
    <s v="Binders"/>
    <x v="880"/>
    <n v="165.98"/>
    <n v="1"/>
    <n v="0"/>
    <n v="74.690999999999988"/>
    <s v="Jun"/>
    <x v="40"/>
    <n v="0"/>
  </r>
  <r>
    <n v="8079"/>
    <s v="CA-2012-106187"/>
    <x v="1"/>
    <d v="2012-06-23T00:00:00"/>
    <d v="2012-06-29T00:00:00"/>
    <x v="1"/>
    <s v="RF-19345"/>
    <x v="575"/>
    <x v="1"/>
    <s v="United States"/>
    <s v="East Point"/>
    <x v="32"/>
    <n v="30344"/>
    <x v="0"/>
    <s v="TEC-AC-10001590"/>
    <x v="2"/>
    <s v="Accessories"/>
    <x v="1347"/>
    <n v="75"/>
    <n v="3"/>
    <n v="0"/>
    <n v="18"/>
    <s v="Jun"/>
    <x v="40"/>
    <n v="0"/>
  </r>
  <r>
    <n v="8080"/>
    <s v="US-2013-164945"/>
    <x v="0"/>
    <d v="2013-11-23T00:00:00"/>
    <d v="2013-11-28T00:00:00"/>
    <x v="1"/>
    <s v="CA-12055"/>
    <x v="402"/>
    <x v="2"/>
    <s v="United States"/>
    <s v="New York City"/>
    <x v="15"/>
    <n v="10009"/>
    <x v="3"/>
    <s v="OFF-BI-10001524"/>
    <x v="1"/>
    <s v="Binders"/>
    <x v="298"/>
    <n v="134.27200000000002"/>
    <n v="8"/>
    <n v="0.2"/>
    <n v="46.99519999999999"/>
    <s v="Nov"/>
    <x v="0"/>
    <n v="1"/>
  </r>
  <r>
    <n v="8081"/>
    <s v="CA-2012-150714"/>
    <x v="1"/>
    <d v="2012-10-26T00:00:00"/>
    <d v="2012-11-01T00:00:00"/>
    <x v="1"/>
    <s v="KH-16690"/>
    <x v="120"/>
    <x v="1"/>
    <s v="United States"/>
    <s v="Springfield"/>
    <x v="21"/>
    <n v="97477"/>
    <x v="1"/>
    <s v="OFF-LA-10001474"/>
    <x v="1"/>
    <s v="Labels"/>
    <x v="917"/>
    <n v="146.54400000000001"/>
    <n v="6"/>
    <n v="0.2"/>
    <n v="47.626799999999996"/>
    <s v="Oct"/>
    <x v="2"/>
    <n v="1"/>
  </r>
  <r>
    <n v="8082"/>
    <s v="CA-2012-150714"/>
    <x v="1"/>
    <d v="2012-10-26T00:00:00"/>
    <d v="2012-11-01T00:00:00"/>
    <x v="1"/>
    <s v="KH-16690"/>
    <x v="120"/>
    <x v="1"/>
    <s v="United States"/>
    <s v="Springfield"/>
    <x v="21"/>
    <n v="97477"/>
    <x v="1"/>
    <s v="OFF-PA-10001497"/>
    <x v="1"/>
    <s v="Paper"/>
    <x v="1746"/>
    <n v="131.904"/>
    <n v="3"/>
    <n v="0.2"/>
    <n v="47.815200000000004"/>
    <s v="Oct"/>
    <x v="2"/>
    <n v="0"/>
  </r>
  <r>
    <n v="8083"/>
    <s v="CA-2012-150714"/>
    <x v="1"/>
    <d v="2012-10-26T00:00:00"/>
    <d v="2012-11-01T00:00:00"/>
    <x v="1"/>
    <s v="KH-16690"/>
    <x v="120"/>
    <x v="1"/>
    <s v="United States"/>
    <s v="Springfield"/>
    <x v="21"/>
    <n v="97477"/>
    <x v="1"/>
    <s v="OFF-AP-10003287"/>
    <x v="1"/>
    <s v="Appliances"/>
    <x v="538"/>
    <n v="203.88000000000002"/>
    <n v="5"/>
    <n v="0.2"/>
    <n v="20.387999999999998"/>
    <s v="Oct"/>
    <x v="2"/>
    <n v="0"/>
  </r>
  <r>
    <n v="8084"/>
    <s v="CA-2012-150714"/>
    <x v="1"/>
    <d v="2012-10-26T00:00:00"/>
    <d v="2012-11-01T00:00:00"/>
    <x v="1"/>
    <s v="KH-16690"/>
    <x v="120"/>
    <x v="1"/>
    <s v="United States"/>
    <s v="Springfield"/>
    <x v="21"/>
    <n v="97477"/>
    <x v="1"/>
    <s v="OFF-BI-10002982"/>
    <x v="1"/>
    <s v="Binders"/>
    <x v="1258"/>
    <n v="14.301000000000002"/>
    <n v="7"/>
    <n v="0.7"/>
    <n v="-10.487400000000001"/>
    <s v="Oct"/>
    <x v="2"/>
    <n v="0"/>
  </r>
  <r>
    <n v="8085"/>
    <s v="CA-2012-150714"/>
    <x v="1"/>
    <d v="2012-10-26T00:00:00"/>
    <d v="2012-11-01T00:00:00"/>
    <x v="1"/>
    <s v="KH-16690"/>
    <x v="120"/>
    <x v="1"/>
    <s v="United States"/>
    <s v="Springfield"/>
    <x v="21"/>
    <n v="97477"/>
    <x v="1"/>
    <s v="OFF-ST-10001809"/>
    <x v="1"/>
    <s v="Storage"/>
    <x v="430"/>
    <n v="718.6400000000001"/>
    <n v="10"/>
    <n v="0.2"/>
    <n v="-161.69400000000005"/>
    <s v="Oct"/>
    <x v="2"/>
    <n v="0"/>
  </r>
  <r>
    <n v="8086"/>
    <s v="CA-2013-105753"/>
    <x v="0"/>
    <d v="2013-10-21T00:00:00"/>
    <d v="2013-10-27T00:00:00"/>
    <x v="1"/>
    <s v="LC-16960"/>
    <x v="784"/>
    <x v="2"/>
    <s v="United States"/>
    <s v="Arlington"/>
    <x v="17"/>
    <n v="22204"/>
    <x v="0"/>
    <s v="FUR-FU-10000246"/>
    <x v="0"/>
    <s v="Furnishings"/>
    <x v="386"/>
    <n v="61.1"/>
    <n v="5"/>
    <n v="0"/>
    <n v="18.329999999999991"/>
    <s v="Oct"/>
    <x v="32"/>
    <n v="1"/>
  </r>
  <r>
    <n v="8087"/>
    <s v="CA-2014-120894"/>
    <x v="3"/>
    <d v="2014-04-29T00:00:00"/>
    <d v="2014-05-03T00:00:00"/>
    <x v="1"/>
    <s v="JL-15130"/>
    <x v="691"/>
    <x v="0"/>
    <s v="United States"/>
    <s v="Wilmington"/>
    <x v="3"/>
    <n v="28403"/>
    <x v="0"/>
    <s v="OFF-AP-10000252"/>
    <x v="1"/>
    <s v="Appliances"/>
    <x v="1242"/>
    <n v="28.08"/>
    <n v="3"/>
    <n v="0.2"/>
    <n v="5.2650000000000006"/>
    <s v="Apr"/>
    <x v="4"/>
    <n v="1"/>
  </r>
  <r>
    <n v="8088"/>
    <s v="CA-2013-106621"/>
    <x v="0"/>
    <d v="2013-09-30T00:00:00"/>
    <d v="2013-10-02T00:00:00"/>
    <x v="0"/>
    <s v="DM-12955"/>
    <x v="678"/>
    <x v="1"/>
    <s v="United States"/>
    <s v="Yuma"/>
    <x v="16"/>
    <n v="85364"/>
    <x v="1"/>
    <s v="OFF-AR-10002375"/>
    <x v="1"/>
    <s v="Art"/>
    <x v="823"/>
    <n v="10.496"/>
    <n v="4"/>
    <n v="0.2"/>
    <n v="1.1807999999999983"/>
    <s v="Sep"/>
    <x v="21"/>
    <n v="1"/>
  </r>
  <r>
    <n v="8089"/>
    <s v="CA-2012-107020"/>
    <x v="1"/>
    <d v="2012-07-10T00:00:00"/>
    <d v="2012-07-14T00:00:00"/>
    <x v="1"/>
    <s v="MV-18190"/>
    <x v="160"/>
    <x v="0"/>
    <s v="United States"/>
    <s v="San Bernardino"/>
    <x v="1"/>
    <n v="92404"/>
    <x v="1"/>
    <s v="OFF-BI-10003719"/>
    <x v="1"/>
    <s v="Binders"/>
    <x v="684"/>
    <n v="39.92"/>
    <n v="2"/>
    <n v="0.2"/>
    <n v="12.973999999999997"/>
    <s v="Jul"/>
    <x v="38"/>
    <n v="1"/>
  </r>
  <r>
    <n v="8090"/>
    <s v="US-2012-117492"/>
    <x v="1"/>
    <d v="2012-08-07T00:00:00"/>
    <d v="2012-08-09T00:00:00"/>
    <x v="2"/>
    <s v="NS-18640"/>
    <x v="374"/>
    <x v="1"/>
    <s v="United States"/>
    <s v="Baltimore"/>
    <x v="39"/>
    <n v="21215"/>
    <x v="3"/>
    <s v="OFF-AP-10001492"/>
    <x v="1"/>
    <s v="Appliances"/>
    <x v="22"/>
    <n v="77.58"/>
    <n v="9"/>
    <n v="0"/>
    <n v="20.1708"/>
    <s v="Aug"/>
    <x v="37"/>
    <n v="1"/>
  </r>
  <r>
    <n v="8091"/>
    <s v="CA-2011-101392"/>
    <x v="2"/>
    <d v="2011-12-07T00:00:00"/>
    <d v="2011-12-13T00:00:00"/>
    <x v="1"/>
    <s v="AS-10630"/>
    <x v="357"/>
    <x v="2"/>
    <s v="United States"/>
    <s v="Seattle"/>
    <x v="4"/>
    <n v="98103"/>
    <x v="1"/>
    <s v="OFF-ST-10000532"/>
    <x v="1"/>
    <s v="Storage"/>
    <x v="1403"/>
    <n v="269.35999999999996"/>
    <n v="7"/>
    <n v="0"/>
    <n v="70.033599999999993"/>
    <s v="Dec"/>
    <x v="20"/>
    <n v="1"/>
  </r>
  <r>
    <n v="8092"/>
    <s v="CA-2012-127502"/>
    <x v="1"/>
    <d v="2012-12-10T00:00:00"/>
    <d v="2012-12-14T00:00:00"/>
    <x v="1"/>
    <s v="MT-17815"/>
    <x v="363"/>
    <x v="0"/>
    <s v="United States"/>
    <s v="San Francisco"/>
    <x v="1"/>
    <n v="94110"/>
    <x v="1"/>
    <s v="OFF-LA-10001613"/>
    <x v="1"/>
    <s v="Labels"/>
    <x v="736"/>
    <n v="5.76"/>
    <n v="2"/>
    <n v="0"/>
    <n v="2.8224"/>
    <s v="Dec"/>
    <x v="14"/>
    <n v="1"/>
  </r>
  <r>
    <n v="8093"/>
    <s v="CA-2014-143658"/>
    <x v="3"/>
    <d v="2014-11-09T00:00:00"/>
    <d v="2014-11-14T00:00:00"/>
    <x v="0"/>
    <s v="SR-20425"/>
    <x v="676"/>
    <x v="2"/>
    <s v="United States"/>
    <s v="New York City"/>
    <x v="15"/>
    <n v="10035"/>
    <x v="3"/>
    <s v="OFF-AR-10002818"/>
    <x v="1"/>
    <s v="Art"/>
    <x v="924"/>
    <n v="109.9"/>
    <n v="5"/>
    <n v="0"/>
    <n v="32.97"/>
    <s v="Nov"/>
    <x v="23"/>
    <n v="1"/>
  </r>
  <r>
    <n v="8094"/>
    <s v="CA-2014-133046"/>
    <x v="3"/>
    <d v="2014-07-28T00:00:00"/>
    <d v="2014-08-02T00:00:00"/>
    <x v="0"/>
    <s v="DK-13375"/>
    <x v="589"/>
    <x v="0"/>
    <s v="United States"/>
    <s v="Seattle"/>
    <x v="4"/>
    <n v="98115"/>
    <x v="1"/>
    <s v="FUR-FU-10001940"/>
    <x v="0"/>
    <s v="Furnishings"/>
    <x v="33"/>
    <n v="23.88"/>
    <n v="3"/>
    <n v="0"/>
    <n v="10.507200000000001"/>
    <s v="Jul"/>
    <x v="10"/>
    <n v="1"/>
  </r>
  <r>
    <n v="8095"/>
    <s v="CA-2014-133046"/>
    <x v="3"/>
    <d v="2014-07-28T00:00:00"/>
    <d v="2014-08-02T00:00:00"/>
    <x v="0"/>
    <s v="DK-13375"/>
    <x v="589"/>
    <x v="0"/>
    <s v="United States"/>
    <s v="Seattle"/>
    <x v="4"/>
    <n v="98115"/>
    <x v="1"/>
    <s v="OFF-PA-10003883"/>
    <x v="1"/>
    <s v="Paper"/>
    <x v="1229"/>
    <n v="26.2"/>
    <n v="4"/>
    <n v="0"/>
    <n v="12.052"/>
    <s v="Jul"/>
    <x v="10"/>
    <n v="0"/>
  </r>
  <r>
    <n v="8096"/>
    <s v="CA-2014-133046"/>
    <x v="3"/>
    <d v="2014-07-28T00:00:00"/>
    <d v="2014-08-02T00:00:00"/>
    <x v="0"/>
    <s v="DK-13375"/>
    <x v="589"/>
    <x v="0"/>
    <s v="United States"/>
    <s v="Seattle"/>
    <x v="4"/>
    <n v="98115"/>
    <x v="1"/>
    <s v="OFF-PA-10002787"/>
    <x v="1"/>
    <s v="Paper"/>
    <x v="1267"/>
    <n v="12.96"/>
    <n v="2"/>
    <n v="0"/>
    <n v="6.2208000000000006"/>
    <s v="Jul"/>
    <x v="10"/>
    <n v="0"/>
  </r>
  <r>
    <n v="8097"/>
    <s v="CA-2014-133046"/>
    <x v="3"/>
    <d v="2014-07-28T00:00:00"/>
    <d v="2014-08-02T00:00:00"/>
    <x v="0"/>
    <s v="DK-13375"/>
    <x v="589"/>
    <x v="0"/>
    <s v="United States"/>
    <s v="Seattle"/>
    <x v="4"/>
    <n v="98115"/>
    <x v="1"/>
    <s v="TEC-AC-10000991"/>
    <x v="2"/>
    <s v="Accessories"/>
    <x v="432"/>
    <n v="234.95000000000002"/>
    <n v="5"/>
    <n v="0"/>
    <n v="32.893000000000008"/>
    <s v="Jul"/>
    <x v="10"/>
    <n v="0"/>
  </r>
  <r>
    <n v="8098"/>
    <s v="CA-2014-122798"/>
    <x v="3"/>
    <d v="2014-12-29T00:00:00"/>
    <d v="2015-01-02T00:00:00"/>
    <x v="1"/>
    <s v="SV-20935"/>
    <x v="603"/>
    <x v="0"/>
    <s v="United States"/>
    <s v="Albuquerque"/>
    <x v="27"/>
    <n v="87105"/>
    <x v="1"/>
    <s v="OFF-ST-10003058"/>
    <x v="1"/>
    <s v="Storage"/>
    <x v="388"/>
    <n v="118.25"/>
    <n v="5"/>
    <n v="0"/>
    <n v="34.292499999999997"/>
    <s v="Dec"/>
    <x v="22"/>
    <n v="1"/>
  </r>
  <r>
    <n v="8099"/>
    <s v="CA-2014-122798"/>
    <x v="3"/>
    <d v="2014-12-29T00:00:00"/>
    <d v="2015-01-02T00:00:00"/>
    <x v="1"/>
    <s v="SV-20935"/>
    <x v="603"/>
    <x v="0"/>
    <s v="United States"/>
    <s v="Albuquerque"/>
    <x v="27"/>
    <n v="87105"/>
    <x v="1"/>
    <s v="OFF-PA-10004239"/>
    <x v="1"/>
    <s v="Paper"/>
    <x v="1412"/>
    <n v="4.28"/>
    <n v="1"/>
    <n v="0"/>
    <n v="1.9259999999999997"/>
    <s v="Dec"/>
    <x v="22"/>
    <n v="0"/>
  </r>
  <r>
    <n v="8100"/>
    <s v="CA-2013-169663"/>
    <x v="0"/>
    <d v="2013-03-11T00:00:00"/>
    <d v="2013-03-14T00:00:00"/>
    <x v="2"/>
    <s v="RH-19510"/>
    <x v="563"/>
    <x v="2"/>
    <s v="United States"/>
    <s v="Los Angeles"/>
    <x v="1"/>
    <n v="90045"/>
    <x v="1"/>
    <s v="TEC-AC-10003038"/>
    <x v="2"/>
    <s v="Accessories"/>
    <x v="1024"/>
    <n v="26.849999999999998"/>
    <n v="3"/>
    <n v="0"/>
    <n v="5.101499999999997"/>
    <s v="Mar"/>
    <x v="17"/>
    <n v="1"/>
  </r>
  <r>
    <n v="8101"/>
    <s v="CA-2013-169663"/>
    <x v="0"/>
    <d v="2013-03-11T00:00:00"/>
    <d v="2013-03-14T00:00:00"/>
    <x v="2"/>
    <s v="RH-19510"/>
    <x v="563"/>
    <x v="2"/>
    <s v="United States"/>
    <s v="Los Angeles"/>
    <x v="1"/>
    <n v="90045"/>
    <x v="1"/>
    <s v="TEC-MA-10000984"/>
    <x v="2"/>
    <s v="Machines"/>
    <x v="1811"/>
    <n v="3357.6000000000004"/>
    <n v="3"/>
    <n v="0.2"/>
    <n v="377.72999999999956"/>
    <s v="Mar"/>
    <x v="17"/>
    <n v="0"/>
  </r>
  <r>
    <n v="8102"/>
    <s v="CA-2012-149846"/>
    <x v="1"/>
    <d v="2012-05-22T00:00:00"/>
    <d v="2012-05-26T00:00:00"/>
    <x v="1"/>
    <s v="SB-20185"/>
    <x v="766"/>
    <x v="0"/>
    <s v="United States"/>
    <s v="Los Angeles"/>
    <x v="1"/>
    <n v="90045"/>
    <x v="1"/>
    <s v="OFF-LA-10004484"/>
    <x v="1"/>
    <s v="Labels"/>
    <x v="612"/>
    <n v="8.26"/>
    <n v="2"/>
    <n v="0"/>
    <n v="3.7995999999999999"/>
    <s v="May"/>
    <x v="33"/>
    <n v="1"/>
  </r>
  <r>
    <n v="8103"/>
    <s v="CA-2012-149846"/>
    <x v="1"/>
    <d v="2012-05-22T00:00:00"/>
    <d v="2012-05-26T00:00:00"/>
    <x v="1"/>
    <s v="SB-20185"/>
    <x v="766"/>
    <x v="0"/>
    <s v="United States"/>
    <s v="Los Angeles"/>
    <x v="1"/>
    <n v="90045"/>
    <x v="1"/>
    <s v="TEC-MA-10004002"/>
    <x v="2"/>
    <s v="Machines"/>
    <x v="662"/>
    <n v="2973.32"/>
    <n v="7"/>
    <n v="0.2"/>
    <n v="334.49849999999958"/>
    <s v="May"/>
    <x v="33"/>
    <n v="0"/>
  </r>
  <r>
    <n v="8104"/>
    <s v="CA-2012-149846"/>
    <x v="1"/>
    <d v="2012-05-22T00:00:00"/>
    <d v="2012-05-26T00:00:00"/>
    <x v="1"/>
    <s v="SB-20185"/>
    <x v="766"/>
    <x v="0"/>
    <s v="United States"/>
    <s v="Los Angeles"/>
    <x v="1"/>
    <n v="90045"/>
    <x v="1"/>
    <s v="OFF-ST-10002406"/>
    <x v="1"/>
    <s v="Storage"/>
    <x v="324"/>
    <n v="104.79"/>
    <n v="7"/>
    <n v="0"/>
    <n v="29.341200000000008"/>
    <s v="May"/>
    <x v="33"/>
    <n v="0"/>
  </r>
  <r>
    <n v="8105"/>
    <s v="CA-2012-149846"/>
    <x v="1"/>
    <d v="2012-05-22T00:00:00"/>
    <d v="2012-05-26T00:00:00"/>
    <x v="1"/>
    <s v="SB-20185"/>
    <x v="766"/>
    <x v="0"/>
    <s v="United States"/>
    <s v="Los Angeles"/>
    <x v="1"/>
    <n v="90045"/>
    <x v="1"/>
    <s v="TEC-PH-10003645"/>
    <x v="2"/>
    <s v="Phones"/>
    <x v="294"/>
    <n v="775.72800000000007"/>
    <n v="6"/>
    <n v="0.2"/>
    <n v="58.179600000000022"/>
    <s v="May"/>
    <x v="33"/>
    <n v="0"/>
  </r>
  <r>
    <n v="8106"/>
    <s v="CA-2014-159149"/>
    <x v="3"/>
    <d v="2014-02-18T00:00:00"/>
    <d v="2014-02-20T00:00:00"/>
    <x v="2"/>
    <s v="CR-12820"/>
    <x v="736"/>
    <x v="2"/>
    <s v="United States"/>
    <s v="Houston"/>
    <x v="5"/>
    <n v="77041"/>
    <x v="2"/>
    <s v="FUR-BO-10001601"/>
    <x v="0"/>
    <s v="Bookcases"/>
    <x v="414"/>
    <n v="89.066399999999987"/>
    <n v="1"/>
    <n v="0.32"/>
    <n v="-17.027400000000007"/>
    <s v="Feb"/>
    <x v="31"/>
    <n v="1"/>
  </r>
  <r>
    <n v="8107"/>
    <s v="CA-2014-159149"/>
    <x v="3"/>
    <d v="2014-02-18T00:00:00"/>
    <d v="2014-02-20T00:00:00"/>
    <x v="2"/>
    <s v="CR-12820"/>
    <x v="736"/>
    <x v="2"/>
    <s v="United States"/>
    <s v="Houston"/>
    <x v="5"/>
    <n v="77041"/>
    <x v="2"/>
    <s v="OFF-AR-10000937"/>
    <x v="1"/>
    <s v="Art"/>
    <x v="1812"/>
    <n v="175.44"/>
    <n v="6"/>
    <n v="0.2"/>
    <n v="52.632000000000005"/>
    <s v="Feb"/>
    <x v="31"/>
    <n v="0"/>
  </r>
  <r>
    <n v="8108"/>
    <s v="CA-2014-159149"/>
    <x v="3"/>
    <d v="2014-02-18T00:00:00"/>
    <d v="2014-02-20T00:00:00"/>
    <x v="2"/>
    <s v="CR-12820"/>
    <x v="736"/>
    <x v="2"/>
    <s v="United States"/>
    <s v="Houston"/>
    <x v="5"/>
    <n v="77041"/>
    <x v="2"/>
    <s v="TEC-PH-10000038"/>
    <x v="2"/>
    <s v="Phones"/>
    <x v="1056"/>
    <n v="438.33600000000001"/>
    <n v="4"/>
    <n v="0.2"/>
    <n v="-87.667200000000037"/>
    <s v="Feb"/>
    <x v="31"/>
    <n v="0"/>
  </r>
  <r>
    <n v="8109"/>
    <s v="US-2014-167570"/>
    <x v="3"/>
    <d v="2014-12-09T00:00:00"/>
    <d v="2014-12-16T00:00:00"/>
    <x v="1"/>
    <s v="EG-13900"/>
    <x v="283"/>
    <x v="0"/>
    <s v="United States"/>
    <s v="Philadelphia"/>
    <x v="9"/>
    <n v="19140"/>
    <x v="3"/>
    <s v="FUR-CH-10003396"/>
    <x v="0"/>
    <s v="Chairs"/>
    <x v="385"/>
    <n v="215.54400000000001"/>
    <n v="4"/>
    <n v="0.3"/>
    <n v="-58.504800000000017"/>
    <s v="Dec"/>
    <x v="22"/>
    <n v="1"/>
  </r>
  <r>
    <n v="8110"/>
    <s v="CA-2014-160122"/>
    <x v="3"/>
    <d v="2014-11-19T00:00:00"/>
    <d v="2014-11-24T00:00:00"/>
    <x v="1"/>
    <s v="RD-19930"/>
    <x v="709"/>
    <x v="0"/>
    <s v="United States"/>
    <s v="Chicago"/>
    <x v="10"/>
    <n v="60623"/>
    <x v="2"/>
    <s v="OFF-EN-10002592"/>
    <x v="1"/>
    <s v="Envelopes"/>
    <x v="1702"/>
    <n v="55.584000000000003"/>
    <n v="6"/>
    <n v="0.2"/>
    <n v="20.844000000000001"/>
    <s v="Nov"/>
    <x v="23"/>
    <n v="1"/>
  </r>
  <r>
    <n v="8111"/>
    <s v="CA-2014-160122"/>
    <x v="3"/>
    <d v="2014-11-19T00:00:00"/>
    <d v="2014-11-24T00:00:00"/>
    <x v="1"/>
    <s v="RD-19930"/>
    <x v="709"/>
    <x v="0"/>
    <s v="United States"/>
    <s v="Chicago"/>
    <x v="10"/>
    <n v="60623"/>
    <x v="2"/>
    <s v="FUR-CH-10000422"/>
    <x v="0"/>
    <s v="Chairs"/>
    <x v="1432"/>
    <n v="127.38599999999998"/>
    <n v="2"/>
    <n v="0.3"/>
    <n v="-25.477199999999982"/>
    <s v="Nov"/>
    <x v="23"/>
    <n v="0"/>
  </r>
  <r>
    <n v="8112"/>
    <s v="CA-2013-130393"/>
    <x v="0"/>
    <d v="2013-12-02T00:00:00"/>
    <d v="2013-12-04T00:00:00"/>
    <x v="0"/>
    <s v="JM-15865"/>
    <x v="622"/>
    <x v="0"/>
    <s v="United States"/>
    <s v="San Angelo"/>
    <x v="5"/>
    <n v="76903"/>
    <x v="2"/>
    <s v="FUR-CH-10002647"/>
    <x v="0"/>
    <s v="Chairs"/>
    <x v="470"/>
    <n v="248.43"/>
    <n v="5"/>
    <n v="0.3"/>
    <n v="-17.744999999999976"/>
    <s v="Dec"/>
    <x v="5"/>
    <n v="1"/>
  </r>
  <r>
    <n v="8113"/>
    <s v="CA-2013-130393"/>
    <x v="0"/>
    <d v="2013-12-02T00:00:00"/>
    <d v="2013-12-04T00:00:00"/>
    <x v="0"/>
    <s v="JM-15865"/>
    <x v="622"/>
    <x v="0"/>
    <s v="United States"/>
    <s v="San Angelo"/>
    <x v="5"/>
    <n v="76903"/>
    <x v="2"/>
    <s v="OFF-AP-10004859"/>
    <x v="1"/>
    <s v="Appliances"/>
    <x v="921"/>
    <n v="11.647999999999998"/>
    <n v="4"/>
    <n v="0.8"/>
    <n v="-30.867200000000004"/>
    <s v="Dec"/>
    <x v="5"/>
    <n v="0"/>
  </r>
  <r>
    <n v="8114"/>
    <s v="CA-2013-130393"/>
    <x v="0"/>
    <d v="2013-12-02T00:00:00"/>
    <d v="2013-12-04T00:00:00"/>
    <x v="0"/>
    <s v="JM-15865"/>
    <x v="622"/>
    <x v="0"/>
    <s v="United States"/>
    <s v="San Angelo"/>
    <x v="5"/>
    <n v="76903"/>
    <x v="2"/>
    <s v="FUR-CH-10004477"/>
    <x v="0"/>
    <s v="Chairs"/>
    <x v="211"/>
    <n v="85.245999999999995"/>
    <n v="2"/>
    <n v="0.3"/>
    <n v="-1.217800000000004"/>
    <s v="Dec"/>
    <x v="5"/>
    <n v="0"/>
  </r>
  <r>
    <n v="8115"/>
    <s v="CA-2014-144820"/>
    <x v="3"/>
    <d v="2014-10-04T00:00:00"/>
    <d v="2014-10-08T00:00:00"/>
    <x v="0"/>
    <s v="LW-16825"/>
    <x v="429"/>
    <x v="1"/>
    <s v="United States"/>
    <s v="Pasadena"/>
    <x v="5"/>
    <n v="77506"/>
    <x v="2"/>
    <s v="OFF-AR-10004817"/>
    <x v="1"/>
    <s v="Art"/>
    <x v="906"/>
    <n v="20.64"/>
    <n v="5"/>
    <n v="0.2"/>
    <n v="2.3219999999999974"/>
    <s v="Oct"/>
    <x v="13"/>
    <n v="1"/>
  </r>
  <r>
    <n v="8116"/>
    <s v="CA-2014-101014"/>
    <x v="3"/>
    <d v="2014-08-30T00:00:00"/>
    <d v="2014-09-05T00:00:00"/>
    <x v="1"/>
    <s v="RW-19540"/>
    <x v="459"/>
    <x v="1"/>
    <s v="United States"/>
    <s v="Los Angeles"/>
    <x v="1"/>
    <n v="90049"/>
    <x v="1"/>
    <s v="FUR-FU-10003374"/>
    <x v="0"/>
    <s v="Furnishings"/>
    <x v="1798"/>
    <n v="148.02000000000001"/>
    <n v="3"/>
    <n v="0"/>
    <n v="41.445600000000013"/>
    <s v="Aug"/>
    <x v="43"/>
    <n v="1"/>
  </r>
  <r>
    <n v="8117"/>
    <s v="CA-2014-105543"/>
    <x v="3"/>
    <d v="2014-11-25T00:00:00"/>
    <d v="2014-11-25T00:00:00"/>
    <x v="3"/>
    <s v="BG-11695"/>
    <x v="410"/>
    <x v="1"/>
    <s v="United States"/>
    <s v="Garden City"/>
    <x v="41"/>
    <n v="67846"/>
    <x v="2"/>
    <s v="OFF-ST-10003123"/>
    <x v="1"/>
    <s v="Storage"/>
    <x v="1268"/>
    <n v="33.29"/>
    <n v="1"/>
    <n v="0"/>
    <n v="7.9895999999999994"/>
    <s v="Nov"/>
    <x v="23"/>
    <n v="1"/>
  </r>
  <r>
    <n v="8118"/>
    <s v="US-2014-113201"/>
    <x v="3"/>
    <d v="2014-07-01T00:00:00"/>
    <d v="2014-07-06T00:00:00"/>
    <x v="1"/>
    <s v="TT-21220"/>
    <x v="627"/>
    <x v="0"/>
    <s v="United States"/>
    <s v="Los Angeles"/>
    <x v="1"/>
    <n v="90045"/>
    <x v="1"/>
    <s v="OFF-PA-10000675"/>
    <x v="1"/>
    <s v="Paper"/>
    <x v="1106"/>
    <n v="204.95000000000002"/>
    <n v="5"/>
    <n v="0"/>
    <n v="100.4255"/>
    <s v="Jul"/>
    <x v="10"/>
    <n v="1"/>
  </r>
  <r>
    <n v="8119"/>
    <s v="US-2014-106551"/>
    <x v="3"/>
    <d v="2014-07-23T00:00:00"/>
    <d v="2014-07-28T00:00:00"/>
    <x v="1"/>
    <s v="EB-13930"/>
    <x v="518"/>
    <x v="0"/>
    <s v="United States"/>
    <s v="Chicago"/>
    <x v="10"/>
    <n v="60653"/>
    <x v="2"/>
    <s v="FUR-CH-10004997"/>
    <x v="0"/>
    <s v="Chairs"/>
    <x v="494"/>
    <n v="526.34399999999994"/>
    <n v="4"/>
    <n v="0.3"/>
    <n v="-75.191999999999979"/>
    <s v="Jul"/>
    <x v="10"/>
    <n v="1"/>
  </r>
  <r>
    <n v="8120"/>
    <s v="CA-2013-116722"/>
    <x v="0"/>
    <d v="2013-11-12T00:00:00"/>
    <d v="2013-11-17T00:00:00"/>
    <x v="1"/>
    <s v="LP-17080"/>
    <x v="221"/>
    <x v="0"/>
    <s v="United States"/>
    <s v="San Francisco"/>
    <x v="1"/>
    <n v="94110"/>
    <x v="1"/>
    <s v="FUR-FU-10001934"/>
    <x v="0"/>
    <s v="Furnishings"/>
    <x v="107"/>
    <n v="41.96"/>
    <n v="2"/>
    <n v="0"/>
    <n v="10.909600000000001"/>
    <s v="Nov"/>
    <x v="0"/>
    <n v="1"/>
  </r>
  <r>
    <n v="8121"/>
    <s v="CA-2013-116722"/>
    <x v="0"/>
    <d v="2013-11-12T00:00:00"/>
    <d v="2013-11-17T00:00:00"/>
    <x v="1"/>
    <s v="LP-17080"/>
    <x v="221"/>
    <x v="0"/>
    <s v="United States"/>
    <s v="San Francisco"/>
    <x v="1"/>
    <n v="94110"/>
    <x v="1"/>
    <s v="FUR-CH-10004997"/>
    <x v="0"/>
    <s v="Chairs"/>
    <x v="494"/>
    <n v="451.15199999999993"/>
    <n v="3"/>
    <n v="0.2"/>
    <n v="0"/>
    <s v="Nov"/>
    <x v="0"/>
    <n v="0"/>
  </r>
  <r>
    <n v="8122"/>
    <s v="CA-2013-116722"/>
    <x v="0"/>
    <d v="2013-11-12T00:00:00"/>
    <d v="2013-11-17T00:00:00"/>
    <x v="1"/>
    <s v="LP-17080"/>
    <x v="221"/>
    <x v="0"/>
    <s v="United States"/>
    <s v="San Francisco"/>
    <x v="1"/>
    <n v="94110"/>
    <x v="1"/>
    <s v="OFF-BI-10001890"/>
    <x v="1"/>
    <s v="Binders"/>
    <x v="174"/>
    <n v="31.504000000000005"/>
    <n v="11"/>
    <n v="0.2"/>
    <n v="11.026399999999999"/>
    <s v="Nov"/>
    <x v="0"/>
    <n v="0"/>
  </r>
  <r>
    <n v="8123"/>
    <s v="CA-2011-138128"/>
    <x v="2"/>
    <d v="2011-12-09T00:00:00"/>
    <d v="2011-12-15T00:00:00"/>
    <x v="1"/>
    <s v="FP-14320"/>
    <x v="224"/>
    <x v="0"/>
    <s v="United States"/>
    <s v="Philadelphia"/>
    <x v="9"/>
    <n v="19134"/>
    <x v="3"/>
    <s v="OFF-EN-10002500"/>
    <x v="1"/>
    <s v="Envelopes"/>
    <x v="118"/>
    <n v="30.672000000000001"/>
    <n v="3"/>
    <n v="0.2"/>
    <n v="9.5850000000000009"/>
    <s v="Dec"/>
    <x v="20"/>
    <n v="1"/>
  </r>
  <r>
    <n v="8124"/>
    <s v="CA-2011-138128"/>
    <x v="2"/>
    <d v="2011-12-09T00:00:00"/>
    <d v="2011-12-15T00:00:00"/>
    <x v="1"/>
    <s v="FP-14320"/>
    <x v="224"/>
    <x v="0"/>
    <s v="United States"/>
    <s v="Philadelphia"/>
    <x v="9"/>
    <n v="19134"/>
    <x v="3"/>
    <s v="TEC-CO-10001766"/>
    <x v="2"/>
    <s v="Copiers"/>
    <x v="1058"/>
    <n v="1079.9759999999999"/>
    <n v="4"/>
    <n v="0.4"/>
    <n v="125.99719999999991"/>
    <s v="Dec"/>
    <x v="20"/>
    <n v="0"/>
  </r>
  <r>
    <n v="8125"/>
    <s v="US-2014-150070"/>
    <x v="3"/>
    <d v="2014-09-08T00:00:00"/>
    <d v="2014-09-13T00:00:00"/>
    <x v="1"/>
    <s v="JA-15970"/>
    <x v="350"/>
    <x v="0"/>
    <s v="United States"/>
    <s v="Modesto"/>
    <x v="1"/>
    <n v="95351"/>
    <x v="1"/>
    <s v="FUR-CH-10004860"/>
    <x v="0"/>
    <s v="Chairs"/>
    <x v="210"/>
    <n v="161.56800000000001"/>
    <n v="2"/>
    <n v="0.2"/>
    <n v="-28.274400000000021"/>
    <s v="Sep"/>
    <x v="15"/>
    <n v="1"/>
  </r>
  <r>
    <n v="8126"/>
    <s v="CA-2012-137064"/>
    <x v="1"/>
    <d v="2012-02-06T00:00:00"/>
    <d v="2012-02-13T00:00:00"/>
    <x v="1"/>
    <s v="TS-21655"/>
    <x v="772"/>
    <x v="0"/>
    <s v="United States"/>
    <s v="Houston"/>
    <x v="5"/>
    <n v="77070"/>
    <x v="2"/>
    <s v="OFF-BI-10002049"/>
    <x v="1"/>
    <s v="Binders"/>
    <x v="758"/>
    <n v="2.9339999999999993"/>
    <n v="3"/>
    <n v="0.8"/>
    <n v="-4.9878000000000018"/>
    <s v="Feb"/>
    <x v="36"/>
    <n v="1"/>
  </r>
  <r>
    <n v="8127"/>
    <s v="CA-2012-137064"/>
    <x v="1"/>
    <d v="2012-02-06T00:00:00"/>
    <d v="2012-02-13T00:00:00"/>
    <x v="1"/>
    <s v="TS-21655"/>
    <x v="772"/>
    <x v="0"/>
    <s v="United States"/>
    <s v="Houston"/>
    <x v="5"/>
    <n v="77070"/>
    <x v="2"/>
    <s v="TEC-AC-10003499"/>
    <x v="2"/>
    <s v="Accessories"/>
    <x v="103"/>
    <n v="18.528000000000002"/>
    <n v="2"/>
    <n v="0.2"/>
    <n v="4.4004000000000003"/>
    <s v="Feb"/>
    <x v="36"/>
    <n v="0"/>
  </r>
  <r>
    <n v="8128"/>
    <s v="CA-2012-137064"/>
    <x v="1"/>
    <d v="2012-02-06T00:00:00"/>
    <d v="2012-02-13T00:00:00"/>
    <x v="1"/>
    <s v="TS-21655"/>
    <x v="772"/>
    <x v="0"/>
    <s v="United States"/>
    <s v="Houston"/>
    <x v="5"/>
    <n v="77070"/>
    <x v="2"/>
    <s v="OFF-ST-10003470"/>
    <x v="1"/>
    <s v="Storage"/>
    <x v="1339"/>
    <n v="670.75200000000007"/>
    <n v="3"/>
    <n v="0.2"/>
    <n v="-125.76600000000005"/>
    <s v="Feb"/>
    <x v="36"/>
    <n v="0"/>
  </r>
  <r>
    <n v="8129"/>
    <s v="CA-2014-157350"/>
    <x v="3"/>
    <d v="2014-08-27T00:00:00"/>
    <d v="2014-09-02T00:00:00"/>
    <x v="1"/>
    <s v="DP-13000"/>
    <x v="24"/>
    <x v="0"/>
    <s v="United States"/>
    <s v="Chicago"/>
    <x v="10"/>
    <n v="60610"/>
    <x v="2"/>
    <s v="FUR-FU-10000222"/>
    <x v="0"/>
    <s v="Furnishings"/>
    <x v="591"/>
    <n v="64.959999999999994"/>
    <n v="5"/>
    <n v="0.6"/>
    <n v="-43.847999999999985"/>
    <s v="Aug"/>
    <x v="43"/>
    <n v="1"/>
  </r>
  <r>
    <n v="8130"/>
    <s v="CA-2011-127866"/>
    <x v="2"/>
    <d v="2011-07-20T00:00:00"/>
    <d v="2011-07-23T00:00:00"/>
    <x v="2"/>
    <s v="JD-15895"/>
    <x v="63"/>
    <x v="1"/>
    <s v="United States"/>
    <s v="Riverside"/>
    <x v="1"/>
    <n v="92503"/>
    <x v="1"/>
    <s v="TEC-AC-10000023"/>
    <x v="2"/>
    <s v="Accessories"/>
    <x v="900"/>
    <n v="41.94"/>
    <n v="2"/>
    <n v="0"/>
    <n v="15.098399999999998"/>
    <s v="Jul"/>
    <x v="39"/>
    <n v="1"/>
  </r>
  <r>
    <n v="8131"/>
    <s v="CA-2011-127866"/>
    <x v="2"/>
    <d v="2011-07-20T00:00:00"/>
    <d v="2011-07-23T00:00:00"/>
    <x v="2"/>
    <s v="JD-15895"/>
    <x v="63"/>
    <x v="1"/>
    <s v="United States"/>
    <s v="Riverside"/>
    <x v="1"/>
    <n v="92503"/>
    <x v="1"/>
    <s v="OFF-PA-10003971"/>
    <x v="1"/>
    <s v="Paper"/>
    <x v="1272"/>
    <n v="11.96"/>
    <n v="2"/>
    <n v="0"/>
    <n v="5.8604000000000003"/>
    <s v="Jul"/>
    <x v="39"/>
    <n v="0"/>
  </r>
  <r>
    <n v="8132"/>
    <s v="CA-2011-127866"/>
    <x v="2"/>
    <d v="2011-07-20T00:00:00"/>
    <d v="2011-07-23T00:00:00"/>
    <x v="2"/>
    <s v="JD-15895"/>
    <x v="63"/>
    <x v="1"/>
    <s v="United States"/>
    <s v="Riverside"/>
    <x v="1"/>
    <n v="92503"/>
    <x v="1"/>
    <s v="OFF-AR-10003481"/>
    <x v="1"/>
    <s v="Art"/>
    <x v="1591"/>
    <n v="13.12"/>
    <n v="4"/>
    <n v="0"/>
    <n v="3.8047999999999984"/>
    <s v="Jul"/>
    <x v="39"/>
    <n v="0"/>
  </r>
  <r>
    <n v="8133"/>
    <s v="CA-2011-127866"/>
    <x v="2"/>
    <d v="2011-07-20T00:00:00"/>
    <d v="2011-07-23T00:00:00"/>
    <x v="2"/>
    <s v="JD-15895"/>
    <x v="63"/>
    <x v="1"/>
    <s v="United States"/>
    <s v="Riverside"/>
    <x v="1"/>
    <n v="92503"/>
    <x v="1"/>
    <s v="OFF-ST-10001490"/>
    <x v="1"/>
    <s v="Storage"/>
    <x v="513"/>
    <n v="535.41"/>
    <n v="3"/>
    <n v="0"/>
    <n v="160.62299999999993"/>
    <s v="Jul"/>
    <x v="39"/>
    <n v="0"/>
  </r>
  <r>
    <n v="8134"/>
    <s v="CA-2012-131352"/>
    <x v="1"/>
    <d v="2012-10-08T00:00:00"/>
    <d v="2012-10-13T00:00:00"/>
    <x v="1"/>
    <s v="GH-14485"/>
    <x v="16"/>
    <x v="1"/>
    <s v="United States"/>
    <s v="Dallas"/>
    <x v="5"/>
    <n v="75081"/>
    <x v="2"/>
    <s v="FUR-FU-10003708"/>
    <x v="0"/>
    <s v="Furnishings"/>
    <x v="71"/>
    <n v="72.78"/>
    <n v="3"/>
    <n v="0.6"/>
    <n v="-70.960499999999996"/>
    <s v="Oct"/>
    <x v="2"/>
    <n v="1"/>
  </r>
  <r>
    <n v="8135"/>
    <s v="CA-2012-121776"/>
    <x v="1"/>
    <d v="2012-02-16T00:00:00"/>
    <d v="2012-02-21T00:00:00"/>
    <x v="1"/>
    <s v="RD-19585"/>
    <x v="361"/>
    <x v="0"/>
    <s v="United States"/>
    <s v="Los Angeles"/>
    <x v="1"/>
    <n v="90008"/>
    <x v="1"/>
    <s v="OFF-PA-10001970"/>
    <x v="1"/>
    <s v="Paper"/>
    <x v="311"/>
    <n v="36.839999999999996"/>
    <n v="3"/>
    <n v="0"/>
    <n v="17.314799999999998"/>
    <s v="Feb"/>
    <x v="36"/>
    <n v="1"/>
  </r>
  <r>
    <n v="8136"/>
    <s v="CA-2012-121776"/>
    <x v="1"/>
    <d v="2012-02-16T00:00:00"/>
    <d v="2012-02-21T00:00:00"/>
    <x v="1"/>
    <s v="RD-19585"/>
    <x v="361"/>
    <x v="0"/>
    <s v="United States"/>
    <s v="Los Angeles"/>
    <x v="1"/>
    <n v="90008"/>
    <x v="1"/>
    <s v="OFF-LA-10002762"/>
    <x v="1"/>
    <s v="Labels"/>
    <x v="49"/>
    <n v="87.71"/>
    <n v="7"/>
    <n v="0"/>
    <n v="41.223699999999994"/>
    <s v="Feb"/>
    <x v="36"/>
    <n v="0"/>
  </r>
  <r>
    <n v="8137"/>
    <s v="CA-2013-118073"/>
    <x v="0"/>
    <d v="2013-08-13T00:00:00"/>
    <d v="2013-08-17T00:00:00"/>
    <x v="1"/>
    <s v="CS-12490"/>
    <x v="703"/>
    <x v="1"/>
    <s v="United States"/>
    <s v="Lakeland"/>
    <x v="2"/>
    <n v="33801"/>
    <x v="0"/>
    <s v="FUR-TA-10002533"/>
    <x v="0"/>
    <s v="Tables"/>
    <x v="274"/>
    <n v="562.29250000000013"/>
    <n v="7"/>
    <n v="0.45"/>
    <n v="-255.58750000000009"/>
    <s v="Aug"/>
    <x v="28"/>
    <n v="1"/>
  </r>
  <r>
    <n v="8138"/>
    <s v="CA-2011-103219"/>
    <x v="2"/>
    <d v="2011-11-09T00:00:00"/>
    <d v="2011-11-13T00:00:00"/>
    <x v="1"/>
    <s v="BF-11215"/>
    <x v="682"/>
    <x v="2"/>
    <s v="United States"/>
    <s v="New York City"/>
    <x v="15"/>
    <n v="10035"/>
    <x v="3"/>
    <s v="FUR-FU-10004091"/>
    <x v="0"/>
    <s v="Furnishings"/>
    <x v="954"/>
    <n v="56.52"/>
    <n v="9"/>
    <n v="0"/>
    <n v="21.477600000000002"/>
    <s v="Nov"/>
    <x v="7"/>
    <n v="1"/>
  </r>
  <r>
    <n v="8139"/>
    <s v="CA-2013-102561"/>
    <x v="0"/>
    <d v="2013-07-19T00:00:00"/>
    <d v="2013-07-23T00:00:00"/>
    <x v="1"/>
    <s v="NK-18490"/>
    <x v="71"/>
    <x v="2"/>
    <s v="United States"/>
    <s v="Philadelphia"/>
    <x v="9"/>
    <n v="19140"/>
    <x v="3"/>
    <s v="OFF-AR-10001545"/>
    <x v="1"/>
    <s v="Art"/>
    <x v="812"/>
    <n v="11.264000000000001"/>
    <n v="8"/>
    <n v="0.2"/>
    <n v="1.2671999999999994"/>
    <s v="Jul"/>
    <x v="16"/>
    <n v="1"/>
  </r>
  <r>
    <n v="8140"/>
    <s v="CA-2013-102561"/>
    <x v="0"/>
    <d v="2013-07-19T00:00:00"/>
    <d v="2013-07-23T00:00:00"/>
    <x v="1"/>
    <s v="NK-18490"/>
    <x v="71"/>
    <x v="2"/>
    <s v="United States"/>
    <s v="Philadelphia"/>
    <x v="9"/>
    <n v="19140"/>
    <x v="3"/>
    <s v="OFF-ST-10001476"/>
    <x v="1"/>
    <s v="Storage"/>
    <x v="827"/>
    <n v="284.08000000000004"/>
    <n v="10"/>
    <n v="0.2"/>
    <n v="24.856999999999999"/>
    <s v="Jul"/>
    <x v="16"/>
    <n v="0"/>
  </r>
  <r>
    <n v="8141"/>
    <s v="CA-2013-102561"/>
    <x v="0"/>
    <d v="2013-07-19T00:00:00"/>
    <d v="2013-07-23T00:00:00"/>
    <x v="1"/>
    <s v="NK-18490"/>
    <x v="71"/>
    <x v="2"/>
    <s v="United States"/>
    <s v="Philadelphia"/>
    <x v="9"/>
    <n v="19140"/>
    <x v="3"/>
    <s v="OFF-PA-10004971"/>
    <x v="1"/>
    <s v="Paper"/>
    <x v="604"/>
    <n v="18.496000000000002"/>
    <n v="4"/>
    <n v="0.2"/>
    <n v="6.7048000000000005"/>
    <s v="Jul"/>
    <x v="16"/>
    <n v="0"/>
  </r>
  <r>
    <n v="8142"/>
    <s v="CA-2013-100993"/>
    <x v="0"/>
    <d v="2013-02-05T00:00:00"/>
    <d v="2013-02-10T00:00:00"/>
    <x v="1"/>
    <s v="AZ-10750"/>
    <x v="616"/>
    <x v="0"/>
    <s v="United States"/>
    <s v="San Diego"/>
    <x v="1"/>
    <n v="92037"/>
    <x v="1"/>
    <s v="OFF-LA-10003223"/>
    <x v="1"/>
    <s v="Labels"/>
    <x v="602"/>
    <n v="14.73"/>
    <n v="3"/>
    <n v="0"/>
    <n v="7.2176999999999998"/>
    <s v="Feb"/>
    <x v="47"/>
    <n v="1"/>
  </r>
  <r>
    <n v="8143"/>
    <s v="CA-2013-100993"/>
    <x v="0"/>
    <d v="2013-02-05T00:00:00"/>
    <d v="2013-02-10T00:00:00"/>
    <x v="1"/>
    <s v="AZ-10750"/>
    <x v="616"/>
    <x v="0"/>
    <s v="United States"/>
    <s v="San Diego"/>
    <x v="1"/>
    <n v="92037"/>
    <x v="1"/>
    <s v="OFF-ST-10004340"/>
    <x v="1"/>
    <s v="Storage"/>
    <x v="809"/>
    <n v="186.54"/>
    <n v="3"/>
    <n v="0"/>
    <n v="50.365800000000007"/>
    <s v="Feb"/>
    <x v="47"/>
    <n v="0"/>
  </r>
  <r>
    <n v="8144"/>
    <s v="CA-2013-100993"/>
    <x v="0"/>
    <d v="2013-02-05T00:00:00"/>
    <d v="2013-02-10T00:00:00"/>
    <x v="1"/>
    <s v="AZ-10750"/>
    <x v="616"/>
    <x v="0"/>
    <s v="United States"/>
    <s v="San Diego"/>
    <x v="1"/>
    <n v="92037"/>
    <x v="1"/>
    <s v="FUR-TA-10001095"/>
    <x v="0"/>
    <s v="Tables"/>
    <x v="611"/>
    <n v="557.72799999999995"/>
    <n v="4"/>
    <n v="0.2"/>
    <n v="6.9715999999999951"/>
    <s v="Feb"/>
    <x v="47"/>
    <n v="0"/>
  </r>
  <r>
    <n v="8145"/>
    <s v="CA-2013-100993"/>
    <x v="0"/>
    <d v="2013-02-05T00:00:00"/>
    <d v="2013-02-10T00:00:00"/>
    <x v="1"/>
    <s v="AZ-10750"/>
    <x v="616"/>
    <x v="0"/>
    <s v="United States"/>
    <s v="San Diego"/>
    <x v="1"/>
    <n v="92037"/>
    <x v="1"/>
    <s v="TEC-PH-10001448"/>
    <x v="2"/>
    <s v="Phones"/>
    <x v="140"/>
    <n v="159.96800000000002"/>
    <n v="4"/>
    <n v="0.2"/>
    <n v="-31.993600000000029"/>
    <s v="Feb"/>
    <x v="47"/>
    <n v="0"/>
  </r>
  <r>
    <n v="8146"/>
    <s v="US-2011-112949"/>
    <x v="2"/>
    <d v="2011-06-20T00:00:00"/>
    <d v="2011-06-27T00:00:00"/>
    <x v="1"/>
    <s v="Co-12640"/>
    <x v="476"/>
    <x v="0"/>
    <s v="United States"/>
    <s v="Lawton"/>
    <x v="26"/>
    <n v="73505"/>
    <x v="2"/>
    <s v="OFF-AP-10001005"/>
    <x v="1"/>
    <s v="Appliances"/>
    <x v="1131"/>
    <n v="471.90000000000003"/>
    <n v="6"/>
    <n v="0"/>
    <n v="155.72699999999998"/>
    <s v="Jun"/>
    <x v="3"/>
    <n v="1"/>
  </r>
  <r>
    <n v="8147"/>
    <s v="US-2011-112949"/>
    <x v="2"/>
    <d v="2011-06-20T00:00:00"/>
    <d v="2011-06-27T00:00:00"/>
    <x v="1"/>
    <s v="Co-12640"/>
    <x v="476"/>
    <x v="0"/>
    <s v="United States"/>
    <s v="Lawton"/>
    <x v="26"/>
    <n v="73505"/>
    <x v="2"/>
    <s v="OFF-AR-10003469"/>
    <x v="1"/>
    <s v="Art"/>
    <x v="1249"/>
    <n v="3.52"/>
    <n v="2"/>
    <n v="0"/>
    <n v="1.6896"/>
    <s v="Jun"/>
    <x v="3"/>
    <n v="0"/>
  </r>
  <r>
    <n v="8148"/>
    <s v="US-2014-146822"/>
    <x v="3"/>
    <d v="2014-06-10T00:00:00"/>
    <d v="2014-06-15T00:00:00"/>
    <x v="1"/>
    <s v="AG-10675"/>
    <x v="165"/>
    <x v="0"/>
    <s v="United States"/>
    <s v="Salem"/>
    <x v="17"/>
    <n v="24153"/>
    <x v="0"/>
    <s v="OFF-PA-10000249"/>
    <x v="1"/>
    <s v="Paper"/>
    <x v="33"/>
    <n v="49.12"/>
    <n v="4"/>
    <n v="0"/>
    <n v="23.086399999999998"/>
    <s v="Jun"/>
    <x v="27"/>
    <n v="1"/>
  </r>
  <r>
    <n v="8149"/>
    <s v="US-2013-131058"/>
    <x v="0"/>
    <d v="2013-12-28T00:00:00"/>
    <d v="2014-01-01T00:00:00"/>
    <x v="1"/>
    <s v="EM-14140"/>
    <x v="670"/>
    <x v="2"/>
    <s v="United States"/>
    <s v="Santa Ana"/>
    <x v="1"/>
    <n v="92704"/>
    <x v="1"/>
    <s v="OFF-LA-10001613"/>
    <x v="1"/>
    <s v="Labels"/>
    <x v="736"/>
    <n v="20.16"/>
    <n v="7"/>
    <n v="0"/>
    <n v="9.8783999999999992"/>
    <s v="Dec"/>
    <x v="5"/>
    <n v="1"/>
  </r>
  <r>
    <n v="8150"/>
    <s v="CA-2011-167997"/>
    <x v="2"/>
    <d v="2011-01-27T00:00:00"/>
    <d v="2011-01-30T00:00:00"/>
    <x v="2"/>
    <s v="CA-11965"/>
    <x v="662"/>
    <x v="1"/>
    <s v="United States"/>
    <s v="Rapid City"/>
    <x v="44"/>
    <n v="57701"/>
    <x v="2"/>
    <s v="OFF-BI-10001758"/>
    <x v="1"/>
    <s v="Binders"/>
    <x v="935"/>
    <n v="10.68"/>
    <n v="2"/>
    <n v="0"/>
    <n v="5.0195999999999996"/>
    <s v="Jan"/>
    <x v="46"/>
    <n v="1"/>
  </r>
  <r>
    <n v="8151"/>
    <s v="CA-2011-167997"/>
    <x v="2"/>
    <d v="2011-01-27T00:00:00"/>
    <d v="2011-01-30T00:00:00"/>
    <x v="2"/>
    <s v="CA-11965"/>
    <x v="662"/>
    <x v="1"/>
    <s v="United States"/>
    <s v="Rapid City"/>
    <x v="44"/>
    <n v="57701"/>
    <x v="2"/>
    <s v="FUR-BO-10004409"/>
    <x v="0"/>
    <s v="Bookcases"/>
    <x v="625"/>
    <n v="141.96"/>
    <n v="2"/>
    <n v="0"/>
    <n v="39.748800000000003"/>
    <s v="Jan"/>
    <x v="46"/>
    <n v="0"/>
  </r>
  <r>
    <n v="8152"/>
    <s v="CA-2014-140151"/>
    <x v="3"/>
    <d v="2014-03-24T00:00:00"/>
    <d v="2014-03-26T00:00:00"/>
    <x v="2"/>
    <s v="RB-19360"/>
    <x v="181"/>
    <x v="0"/>
    <s v="United States"/>
    <s v="Seattle"/>
    <x v="4"/>
    <n v="98115"/>
    <x v="1"/>
    <s v="OFF-ST-10001558"/>
    <x v="1"/>
    <s v="Storage"/>
    <x v="712"/>
    <n v="32.479999999999997"/>
    <n v="2"/>
    <n v="0"/>
    <n v="4.8719999999999999"/>
    <s v="Mar"/>
    <x v="42"/>
    <n v="1"/>
  </r>
  <r>
    <n v="8153"/>
    <s v="CA-2014-140151"/>
    <x v="3"/>
    <d v="2014-03-24T00:00:00"/>
    <d v="2014-03-26T00:00:00"/>
    <x v="2"/>
    <s v="RB-19360"/>
    <x v="181"/>
    <x v="0"/>
    <s v="United States"/>
    <s v="Seattle"/>
    <x v="4"/>
    <n v="98115"/>
    <x v="1"/>
    <s v="OFF-PA-10002986"/>
    <x v="1"/>
    <s v="Paper"/>
    <x v="477"/>
    <n v="20.04"/>
    <n v="3"/>
    <n v="0"/>
    <n v="9.6191999999999993"/>
    <s v="Mar"/>
    <x v="42"/>
    <n v="0"/>
  </r>
  <r>
    <n v="8154"/>
    <s v="CA-2014-140151"/>
    <x v="3"/>
    <d v="2014-03-24T00:00:00"/>
    <d v="2014-03-26T00:00:00"/>
    <x v="2"/>
    <s v="RB-19360"/>
    <x v="181"/>
    <x v="0"/>
    <s v="United States"/>
    <s v="Seattle"/>
    <x v="4"/>
    <n v="98115"/>
    <x v="1"/>
    <s v="TEC-CO-10004722"/>
    <x v="2"/>
    <s v="Copiers"/>
    <x v="1365"/>
    <n v="13999.96"/>
    <n v="4"/>
    <n v="0"/>
    <n v="6719.9807999999994"/>
    <s v="Mar"/>
    <x v="42"/>
    <n v="0"/>
  </r>
  <r>
    <n v="8155"/>
    <s v="US-2014-143770"/>
    <x v="3"/>
    <d v="2014-03-21T00:00:00"/>
    <d v="2014-03-25T00:00:00"/>
    <x v="1"/>
    <s v="RD-19720"/>
    <x v="742"/>
    <x v="0"/>
    <s v="United States"/>
    <s v="Middletown"/>
    <x v="29"/>
    <n v="6457"/>
    <x v="3"/>
    <s v="TEC-AC-10002842"/>
    <x v="2"/>
    <s v="Accessories"/>
    <x v="1176"/>
    <n v="238"/>
    <n v="2"/>
    <n v="0"/>
    <n v="38.080000000000013"/>
    <s v="Mar"/>
    <x v="42"/>
    <n v="1"/>
  </r>
  <r>
    <n v="8156"/>
    <s v="US-2014-143770"/>
    <x v="3"/>
    <d v="2014-03-21T00:00:00"/>
    <d v="2014-03-25T00:00:00"/>
    <x v="1"/>
    <s v="RD-19720"/>
    <x v="742"/>
    <x v="0"/>
    <s v="United States"/>
    <s v="Middletown"/>
    <x v="29"/>
    <n v="6457"/>
    <x v="3"/>
    <s v="OFF-PA-10001125"/>
    <x v="1"/>
    <s v="Paper"/>
    <x v="1012"/>
    <n v="61.96"/>
    <n v="2"/>
    <n v="0"/>
    <n v="27.881999999999998"/>
    <s v="Mar"/>
    <x v="42"/>
    <n v="0"/>
  </r>
  <r>
    <n v="8157"/>
    <s v="CA-2013-131296"/>
    <x v="0"/>
    <d v="2013-10-05T00:00:00"/>
    <d v="2013-10-10T00:00:00"/>
    <x v="1"/>
    <s v="MS-17830"/>
    <x v="234"/>
    <x v="0"/>
    <s v="United States"/>
    <s v="Baltimore"/>
    <x v="39"/>
    <n v="21215"/>
    <x v="3"/>
    <s v="FUR-TA-10002622"/>
    <x v="0"/>
    <s v="Tables"/>
    <x v="960"/>
    <n v="239.37199999999996"/>
    <n v="2"/>
    <n v="0.3"/>
    <n v="-23.93719999999999"/>
    <s v="Oct"/>
    <x v="32"/>
    <n v="1"/>
  </r>
  <r>
    <n v="8158"/>
    <s v="CA-2013-103464"/>
    <x v="0"/>
    <d v="2013-11-19T00:00:00"/>
    <d v="2013-11-23T00:00:00"/>
    <x v="1"/>
    <s v="PG-18820"/>
    <x v="310"/>
    <x v="0"/>
    <s v="United States"/>
    <s v="San Diego"/>
    <x v="1"/>
    <n v="92105"/>
    <x v="1"/>
    <s v="TEC-AC-10002842"/>
    <x v="2"/>
    <s v="Accessories"/>
    <x v="1176"/>
    <n v="595"/>
    <n v="5"/>
    <n v="0"/>
    <n v="95.200000000000031"/>
    <s v="Nov"/>
    <x v="0"/>
    <n v="1"/>
  </r>
  <r>
    <n v="8159"/>
    <s v="CA-2014-136238"/>
    <x v="3"/>
    <d v="2014-12-27T00:00:00"/>
    <d v="2015-01-02T00:00:00"/>
    <x v="1"/>
    <s v="KB-16240"/>
    <x v="208"/>
    <x v="1"/>
    <s v="United States"/>
    <s v="Odessa"/>
    <x v="5"/>
    <n v="79762"/>
    <x v="2"/>
    <s v="OFF-PA-10004285"/>
    <x v="1"/>
    <s v="Paper"/>
    <x v="1259"/>
    <n v="16.032"/>
    <n v="3"/>
    <n v="0.2"/>
    <n v="5.6111999999999993"/>
    <s v="Dec"/>
    <x v="22"/>
    <n v="1"/>
  </r>
  <r>
    <n v="8160"/>
    <s v="CA-2013-120803"/>
    <x v="0"/>
    <d v="2013-03-10T00:00:00"/>
    <d v="2013-03-14T00:00:00"/>
    <x v="1"/>
    <s v="RB-19465"/>
    <x v="46"/>
    <x v="2"/>
    <s v="United States"/>
    <s v="Milford"/>
    <x v="29"/>
    <n v="6460"/>
    <x v="3"/>
    <s v="TEC-AC-10004469"/>
    <x v="2"/>
    <s v="Accessories"/>
    <x v="238"/>
    <n v="199.75"/>
    <n v="5"/>
    <n v="0"/>
    <n v="87.890000000000015"/>
    <s v="Mar"/>
    <x v="17"/>
    <n v="1"/>
  </r>
  <r>
    <n v="8161"/>
    <s v="CA-2013-134138"/>
    <x v="0"/>
    <d v="2013-02-16T00:00:00"/>
    <d v="2013-02-20T00:00:00"/>
    <x v="1"/>
    <s v="JD-15790"/>
    <x v="479"/>
    <x v="0"/>
    <s v="United States"/>
    <s v="Belleville"/>
    <x v="30"/>
    <n v="7109"/>
    <x v="3"/>
    <s v="FUR-CH-10001545"/>
    <x v="0"/>
    <s v="Chairs"/>
    <x v="1737"/>
    <n v="227.96"/>
    <n v="2"/>
    <n v="0"/>
    <n v="36.473600000000005"/>
    <s v="Feb"/>
    <x v="47"/>
    <n v="1"/>
  </r>
  <r>
    <n v="8162"/>
    <s v="CA-2012-120915"/>
    <x v="1"/>
    <d v="2012-09-28T00:00:00"/>
    <d v="2012-10-03T00:00:00"/>
    <x v="0"/>
    <s v="JJ-15445"/>
    <x v="370"/>
    <x v="0"/>
    <s v="United States"/>
    <s v="New York City"/>
    <x v="15"/>
    <n v="10035"/>
    <x v="3"/>
    <s v="OFF-AP-10002578"/>
    <x v="1"/>
    <s v="Appliances"/>
    <x v="409"/>
    <n v="293.52"/>
    <n v="6"/>
    <n v="0"/>
    <n v="76.315200000000004"/>
    <s v="Sep"/>
    <x v="11"/>
    <n v="1"/>
  </r>
  <r>
    <n v="8163"/>
    <s v="CA-2012-120915"/>
    <x v="1"/>
    <d v="2012-09-28T00:00:00"/>
    <d v="2012-10-03T00:00:00"/>
    <x v="0"/>
    <s v="JJ-15445"/>
    <x v="370"/>
    <x v="0"/>
    <s v="United States"/>
    <s v="New York City"/>
    <x v="15"/>
    <n v="10035"/>
    <x v="3"/>
    <s v="TEC-PH-10003012"/>
    <x v="2"/>
    <s v="Phones"/>
    <x v="344"/>
    <n v="307.98"/>
    <n v="2"/>
    <n v="0"/>
    <n v="89.314199999999971"/>
    <s v="Sep"/>
    <x v="11"/>
    <n v="0"/>
  </r>
  <r>
    <n v="8164"/>
    <s v="CA-2012-168207"/>
    <x v="1"/>
    <d v="2012-11-02T00:00:00"/>
    <d v="2012-11-06T00:00:00"/>
    <x v="1"/>
    <s v="LT-17110"/>
    <x v="299"/>
    <x v="0"/>
    <s v="United States"/>
    <s v="San Diego"/>
    <x v="1"/>
    <n v="92105"/>
    <x v="1"/>
    <s v="FUR-FU-10004909"/>
    <x v="0"/>
    <s v="Furnishings"/>
    <x v="1348"/>
    <n v="96.960000000000008"/>
    <n v="6"/>
    <n v="0"/>
    <n v="33.935999999999993"/>
    <s v="Nov"/>
    <x v="6"/>
    <n v="1"/>
  </r>
  <r>
    <n v="8165"/>
    <s v="CA-2012-168207"/>
    <x v="1"/>
    <d v="2012-11-02T00:00:00"/>
    <d v="2012-11-06T00:00:00"/>
    <x v="1"/>
    <s v="LT-17110"/>
    <x v="299"/>
    <x v="0"/>
    <s v="United States"/>
    <s v="San Diego"/>
    <x v="1"/>
    <n v="92105"/>
    <x v="1"/>
    <s v="OFF-BI-10001524"/>
    <x v="1"/>
    <s v="Binders"/>
    <x v="298"/>
    <n v="117.48800000000001"/>
    <n v="7"/>
    <n v="0.2"/>
    <n v="41.120799999999988"/>
    <s v="Nov"/>
    <x v="6"/>
    <n v="0"/>
  </r>
  <r>
    <n v="8166"/>
    <s v="CA-2012-168207"/>
    <x v="1"/>
    <d v="2012-11-02T00:00:00"/>
    <d v="2012-11-06T00:00:00"/>
    <x v="1"/>
    <s v="LT-17110"/>
    <x v="299"/>
    <x v="0"/>
    <s v="United States"/>
    <s v="San Diego"/>
    <x v="1"/>
    <n v="92105"/>
    <x v="1"/>
    <s v="OFF-BI-10003355"/>
    <x v="1"/>
    <s v="Binders"/>
    <x v="586"/>
    <n v="11.952000000000002"/>
    <n v="3"/>
    <n v="0.2"/>
    <n v="4.1832000000000003"/>
    <s v="Nov"/>
    <x v="6"/>
    <n v="0"/>
  </r>
  <r>
    <n v="8167"/>
    <s v="CA-2012-168207"/>
    <x v="1"/>
    <d v="2012-11-02T00:00:00"/>
    <d v="2012-11-06T00:00:00"/>
    <x v="1"/>
    <s v="LT-17110"/>
    <x v="299"/>
    <x v="0"/>
    <s v="United States"/>
    <s v="San Diego"/>
    <x v="1"/>
    <n v="92105"/>
    <x v="1"/>
    <s v="FUR-BO-10004357"/>
    <x v="0"/>
    <s v="Bookcases"/>
    <x v="1349"/>
    <n v="512.49900000000002"/>
    <n v="3"/>
    <n v="0.15"/>
    <n v="-30.147000000000048"/>
    <s v="Nov"/>
    <x v="6"/>
    <n v="0"/>
  </r>
  <r>
    <n v="8168"/>
    <s v="CA-2013-144148"/>
    <x v="0"/>
    <d v="2013-08-01T00:00:00"/>
    <d v="2013-08-06T00:00:00"/>
    <x v="1"/>
    <s v="AH-10690"/>
    <x v="706"/>
    <x v="1"/>
    <s v="United States"/>
    <s v="San Francisco"/>
    <x v="1"/>
    <n v="94122"/>
    <x v="1"/>
    <s v="FUR-TA-10002774"/>
    <x v="0"/>
    <s v="Tables"/>
    <x v="579"/>
    <n v="863.12800000000004"/>
    <n v="7"/>
    <n v="0.2"/>
    <n v="-32.367300000000085"/>
    <s v="Aug"/>
    <x v="28"/>
    <n v="1"/>
  </r>
  <r>
    <n v="8169"/>
    <s v="CA-2014-107174"/>
    <x v="3"/>
    <d v="2014-11-07T00:00:00"/>
    <d v="2014-11-14T00:00:00"/>
    <x v="1"/>
    <s v="AB-10060"/>
    <x v="144"/>
    <x v="2"/>
    <s v="United States"/>
    <s v="Seattle"/>
    <x v="4"/>
    <n v="98105"/>
    <x v="1"/>
    <s v="FUR-TA-10004575"/>
    <x v="0"/>
    <s v="Tables"/>
    <x v="306"/>
    <n v="2036.8600000000001"/>
    <n v="7"/>
    <n v="0"/>
    <n v="366.63479999999993"/>
    <s v="Nov"/>
    <x v="23"/>
    <n v="1"/>
  </r>
  <r>
    <n v="8170"/>
    <s v="CA-2014-107174"/>
    <x v="3"/>
    <d v="2014-11-07T00:00:00"/>
    <d v="2014-11-14T00:00:00"/>
    <x v="1"/>
    <s v="AB-10060"/>
    <x v="144"/>
    <x v="2"/>
    <s v="United States"/>
    <s v="Seattle"/>
    <x v="4"/>
    <n v="98105"/>
    <x v="1"/>
    <s v="FUR-CH-10003312"/>
    <x v="0"/>
    <s v="Chairs"/>
    <x v="296"/>
    <n v="449.56800000000004"/>
    <n v="2"/>
    <n v="0.2"/>
    <n v="-73.054800000000071"/>
    <s v="Nov"/>
    <x v="23"/>
    <n v="0"/>
  </r>
  <r>
    <n v="8171"/>
    <s v="CA-2014-107174"/>
    <x v="3"/>
    <d v="2014-11-07T00:00:00"/>
    <d v="2014-11-14T00:00:00"/>
    <x v="1"/>
    <s v="AB-10060"/>
    <x v="144"/>
    <x v="2"/>
    <s v="United States"/>
    <s v="Seattle"/>
    <x v="4"/>
    <n v="98105"/>
    <x v="1"/>
    <s v="TEC-AC-10001465"/>
    <x v="2"/>
    <s v="Accessories"/>
    <x v="473"/>
    <n v="108.96000000000001"/>
    <n v="3"/>
    <n v="0"/>
    <n v="32.687999999999988"/>
    <s v="Nov"/>
    <x v="23"/>
    <n v="0"/>
  </r>
  <r>
    <n v="8172"/>
    <s v="CA-2013-146150"/>
    <x v="0"/>
    <d v="2013-02-14T00:00:00"/>
    <d v="2013-02-19T00:00:00"/>
    <x v="1"/>
    <s v="FM-14380"/>
    <x v="248"/>
    <x v="0"/>
    <s v="United States"/>
    <s v="Jackson"/>
    <x v="35"/>
    <n v="39212"/>
    <x v="0"/>
    <s v="OFF-AR-10002240"/>
    <x v="1"/>
    <s v="Art"/>
    <x v="962"/>
    <n v="264.18"/>
    <n v="7"/>
    <n v="0"/>
    <n v="68.686800000000005"/>
    <s v="Feb"/>
    <x v="47"/>
    <n v="1"/>
  </r>
  <r>
    <n v="8173"/>
    <s v="CA-2011-114125"/>
    <x v="2"/>
    <d v="2011-07-09T00:00:00"/>
    <d v="2011-07-13T00:00:00"/>
    <x v="1"/>
    <s v="GH-14410"/>
    <x v="689"/>
    <x v="2"/>
    <s v="United States"/>
    <s v="Los Angeles"/>
    <x v="1"/>
    <n v="90049"/>
    <x v="1"/>
    <s v="OFF-LA-10004559"/>
    <x v="1"/>
    <s v="Labels"/>
    <x v="1340"/>
    <n v="2.88"/>
    <n v="1"/>
    <n v="0"/>
    <n v="1.4112"/>
    <s v="Jul"/>
    <x v="39"/>
    <n v="1"/>
  </r>
  <r>
    <n v="8174"/>
    <s v="CA-2011-114125"/>
    <x v="2"/>
    <d v="2011-07-09T00:00:00"/>
    <d v="2011-07-13T00:00:00"/>
    <x v="1"/>
    <s v="GH-14410"/>
    <x v="689"/>
    <x v="2"/>
    <s v="United States"/>
    <s v="Los Angeles"/>
    <x v="1"/>
    <n v="90049"/>
    <x v="1"/>
    <s v="OFF-BI-10003291"/>
    <x v="1"/>
    <s v="Binders"/>
    <x v="44"/>
    <n v="41.904000000000003"/>
    <n v="6"/>
    <n v="0.2"/>
    <n v="14.142599999999996"/>
    <s v="Jul"/>
    <x v="39"/>
    <n v="0"/>
  </r>
  <r>
    <n v="8175"/>
    <s v="CA-2011-114125"/>
    <x v="2"/>
    <d v="2011-07-09T00:00:00"/>
    <d v="2011-07-13T00:00:00"/>
    <x v="1"/>
    <s v="GH-14410"/>
    <x v="689"/>
    <x v="2"/>
    <s v="United States"/>
    <s v="Los Angeles"/>
    <x v="1"/>
    <n v="90049"/>
    <x v="1"/>
    <s v="OFF-ST-10001505"/>
    <x v="1"/>
    <s v="Storage"/>
    <x v="1174"/>
    <n v="23.92"/>
    <n v="4"/>
    <n v="0"/>
    <n v="4.066399999999998"/>
    <s v="Jul"/>
    <x v="39"/>
    <n v="0"/>
  </r>
  <r>
    <n v="8176"/>
    <s v="CA-2013-114944"/>
    <x v="0"/>
    <d v="2013-01-30T00:00:00"/>
    <d v="2013-02-04T00:00:00"/>
    <x v="1"/>
    <s v="HE-14800"/>
    <x v="785"/>
    <x v="1"/>
    <s v="United States"/>
    <s v="Chicago"/>
    <x v="10"/>
    <n v="60623"/>
    <x v="2"/>
    <s v="OFF-PA-10003892"/>
    <x v="1"/>
    <s v="Paper"/>
    <x v="62"/>
    <n v="156.512"/>
    <n v="4"/>
    <n v="0.2"/>
    <n v="52.822799999999987"/>
    <s v="Jan"/>
    <x v="12"/>
    <n v="1"/>
  </r>
  <r>
    <n v="8177"/>
    <s v="CA-2013-135965"/>
    <x v="0"/>
    <d v="2013-09-23T00:00:00"/>
    <d v="2013-09-26T00:00:00"/>
    <x v="2"/>
    <s v="SZ-20035"/>
    <x v="449"/>
    <x v="2"/>
    <s v="United States"/>
    <s v="New York City"/>
    <x v="15"/>
    <n v="10035"/>
    <x v="3"/>
    <s v="OFF-ST-10002370"/>
    <x v="1"/>
    <s v="Storage"/>
    <x v="80"/>
    <n v="128.34"/>
    <n v="6"/>
    <n v="0"/>
    <n v="37.218599999999995"/>
    <s v="Sep"/>
    <x v="21"/>
    <n v="1"/>
  </r>
  <r>
    <n v="8178"/>
    <s v="CA-2014-149699"/>
    <x v="3"/>
    <d v="2014-12-23T00:00:00"/>
    <d v="2014-12-25T00:00:00"/>
    <x v="2"/>
    <s v="CM-12115"/>
    <x v="441"/>
    <x v="0"/>
    <s v="United States"/>
    <s v="Los Angeles"/>
    <x v="1"/>
    <n v="90008"/>
    <x v="1"/>
    <s v="TEC-AC-10000474"/>
    <x v="2"/>
    <s v="Accessories"/>
    <x v="1501"/>
    <n v="474.95"/>
    <n v="5"/>
    <n v="0"/>
    <n v="142.48499999999993"/>
    <s v="Dec"/>
    <x v="22"/>
    <n v="1"/>
  </r>
  <r>
    <n v="8179"/>
    <s v="CA-2013-166429"/>
    <x v="0"/>
    <d v="2013-09-03T00:00:00"/>
    <d v="2013-09-09T00:00:00"/>
    <x v="1"/>
    <s v="TG-21310"/>
    <x v="592"/>
    <x v="0"/>
    <s v="United States"/>
    <s v="Des Moines"/>
    <x v="4"/>
    <n v="98198"/>
    <x v="1"/>
    <s v="TEC-CO-10002095"/>
    <x v="2"/>
    <s v="Copiers"/>
    <x v="610"/>
    <n v="999.98"/>
    <n v="2"/>
    <n v="0"/>
    <n v="449.99099999999999"/>
    <s v="Sep"/>
    <x v="21"/>
    <n v="1"/>
  </r>
  <r>
    <n v="8180"/>
    <s v="CA-2012-112767"/>
    <x v="1"/>
    <d v="2012-08-02T00:00:00"/>
    <d v="2012-08-06T00:00:00"/>
    <x v="1"/>
    <s v="DK-12985"/>
    <x v="213"/>
    <x v="0"/>
    <s v="United States"/>
    <s v="Springfield"/>
    <x v="21"/>
    <n v="97477"/>
    <x v="1"/>
    <s v="FUR-TA-10003469"/>
    <x v="0"/>
    <s v="Tables"/>
    <x v="1564"/>
    <n v="277.5"/>
    <n v="4"/>
    <n v="0.5"/>
    <n v="-188.7"/>
    <s v="Aug"/>
    <x v="37"/>
    <n v="1"/>
  </r>
  <r>
    <n v="8181"/>
    <s v="CA-2012-119879"/>
    <x v="1"/>
    <d v="2012-11-21T00:00:00"/>
    <d v="2012-11-25T00:00:00"/>
    <x v="1"/>
    <s v="SS-20410"/>
    <x v="757"/>
    <x v="0"/>
    <s v="United States"/>
    <s v="Philadelphia"/>
    <x v="9"/>
    <n v="19120"/>
    <x v="3"/>
    <s v="FUR-TA-10002958"/>
    <x v="0"/>
    <s v="Tables"/>
    <x v="956"/>
    <n v="1252.704"/>
    <n v="8"/>
    <n v="0.4"/>
    <n v="-480.20320000000027"/>
    <s v="Nov"/>
    <x v="6"/>
    <n v="1"/>
  </r>
  <r>
    <n v="8182"/>
    <s v="CA-2012-119879"/>
    <x v="1"/>
    <d v="2012-11-21T00:00:00"/>
    <d v="2012-11-25T00:00:00"/>
    <x v="1"/>
    <s v="SS-20410"/>
    <x v="757"/>
    <x v="0"/>
    <s v="United States"/>
    <s v="Philadelphia"/>
    <x v="9"/>
    <n v="19120"/>
    <x v="3"/>
    <s v="TEC-PH-10002923"/>
    <x v="2"/>
    <s v="Phones"/>
    <x v="680"/>
    <n v="110.97"/>
    <n v="5"/>
    <n v="0.4"/>
    <n v="-24.043499999999995"/>
    <s v="Nov"/>
    <x v="6"/>
    <n v="0"/>
  </r>
  <r>
    <n v="8183"/>
    <s v="CA-2014-155642"/>
    <x v="3"/>
    <d v="2014-05-19T00:00:00"/>
    <d v="2014-05-23T00:00:00"/>
    <x v="1"/>
    <s v="BM-11575"/>
    <x v="606"/>
    <x v="1"/>
    <s v="United States"/>
    <s v="Chicago"/>
    <x v="10"/>
    <n v="60653"/>
    <x v="2"/>
    <s v="FUR-FU-10004973"/>
    <x v="0"/>
    <s v="Furnishings"/>
    <x v="1134"/>
    <n v="22.608000000000001"/>
    <n v="3"/>
    <n v="0.6"/>
    <n v="-10.173599999999997"/>
    <s v="May"/>
    <x v="24"/>
    <n v="1"/>
  </r>
  <r>
    <n v="8184"/>
    <s v="CA-2014-155642"/>
    <x v="3"/>
    <d v="2014-05-19T00:00:00"/>
    <d v="2014-05-23T00:00:00"/>
    <x v="1"/>
    <s v="BM-11575"/>
    <x v="606"/>
    <x v="1"/>
    <s v="United States"/>
    <s v="Chicago"/>
    <x v="10"/>
    <n v="60653"/>
    <x v="2"/>
    <s v="FUR-FU-10001918"/>
    <x v="0"/>
    <s v="Furnishings"/>
    <x v="280"/>
    <n v="1.8920000000000003"/>
    <n v="1"/>
    <n v="0.6"/>
    <n v="-0.99329999999999963"/>
    <s v="May"/>
    <x v="24"/>
    <n v="0"/>
  </r>
  <r>
    <n v="8185"/>
    <s v="US-2014-101721"/>
    <x v="3"/>
    <d v="2014-07-24T00:00:00"/>
    <d v="2014-07-28T00:00:00"/>
    <x v="1"/>
    <s v="MY-17380"/>
    <x v="199"/>
    <x v="1"/>
    <s v="United States"/>
    <s v="Chicago"/>
    <x v="10"/>
    <n v="60623"/>
    <x v="2"/>
    <s v="OFF-PA-10003641"/>
    <x v="1"/>
    <s v="Paper"/>
    <x v="938"/>
    <n v="63.311999999999998"/>
    <n v="3"/>
    <n v="0.2"/>
    <n v="20.576399999999996"/>
    <s v="Jul"/>
    <x v="10"/>
    <n v="1"/>
  </r>
  <r>
    <n v="8186"/>
    <s v="CA-2012-136728"/>
    <x v="1"/>
    <d v="2012-09-13T00:00:00"/>
    <d v="2012-09-17T00:00:00"/>
    <x v="0"/>
    <s v="AG-10900"/>
    <x v="151"/>
    <x v="0"/>
    <s v="United States"/>
    <s v="Chicago"/>
    <x v="10"/>
    <n v="60623"/>
    <x v="2"/>
    <s v="OFF-EN-10002621"/>
    <x v="1"/>
    <s v="Envelopes"/>
    <x v="33"/>
    <n v="7.8239999999999998"/>
    <n v="1"/>
    <n v="0.2"/>
    <n v="2.9339999999999997"/>
    <s v="Sep"/>
    <x v="11"/>
    <n v="1"/>
  </r>
  <r>
    <n v="8187"/>
    <s v="CA-2012-136728"/>
    <x v="1"/>
    <d v="2012-09-13T00:00:00"/>
    <d v="2012-09-17T00:00:00"/>
    <x v="0"/>
    <s v="AG-10900"/>
    <x v="151"/>
    <x v="0"/>
    <s v="United States"/>
    <s v="Chicago"/>
    <x v="10"/>
    <n v="60623"/>
    <x v="2"/>
    <s v="FUR-CH-10003817"/>
    <x v="0"/>
    <s v="Chairs"/>
    <x v="162"/>
    <n v="170.072"/>
    <n v="4"/>
    <n v="0.3"/>
    <n v="-12.147999999999996"/>
    <s v="Sep"/>
    <x v="11"/>
    <n v="0"/>
  </r>
  <r>
    <n v="8188"/>
    <s v="CA-2013-127194"/>
    <x v="0"/>
    <d v="2013-12-11T00:00:00"/>
    <d v="2013-12-17T00:00:00"/>
    <x v="1"/>
    <s v="BW-11110"/>
    <x v="308"/>
    <x v="1"/>
    <s v="United States"/>
    <s v="New York City"/>
    <x v="15"/>
    <n v="10024"/>
    <x v="3"/>
    <s v="OFF-PA-10000659"/>
    <x v="1"/>
    <s v="Paper"/>
    <x v="160"/>
    <n v="62.820000000000007"/>
    <n v="9"/>
    <n v="0"/>
    <n v="29.525400000000001"/>
    <s v="Dec"/>
    <x v="5"/>
    <n v="1"/>
  </r>
  <r>
    <n v="8189"/>
    <s v="CA-2012-140375"/>
    <x v="1"/>
    <d v="2012-10-02T00:00:00"/>
    <d v="2012-10-05T00:00:00"/>
    <x v="0"/>
    <s v="SG-20470"/>
    <x v="495"/>
    <x v="0"/>
    <s v="United States"/>
    <s v="Rockville"/>
    <x v="39"/>
    <n v="20852"/>
    <x v="3"/>
    <s v="OFF-PA-10001870"/>
    <x v="1"/>
    <s v="Paper"/>
    <x v="674"/>
    <n v="19.440000000000001"/>
    <n v="3"/>
    <n v="0"/>
    <n v="9.3312000000000008"/>
    <s v="Oct"/>
    <x v="2"/>
    <n v="1"/>
  </r>
  <r>
    <n v="8190"/>
    <s v="CA-2012-140375"/>
    <x v="1"/>
    <d v="2012-10-02T00:00:00"/>
    <d v="2012-10-05T00:00:00"/>
    <x v="0"/>
    <s v="SG-20470"/>
    <x v="495"/>
    <x v="0"/>
    <s v="United States"/>
    <s v="Rockville"/>
    <x v="39"/>
    <n v="20852"/>
    <x v="3"/>
    <s v="OFF-BI-10000320"/>
    <x v="1"/>
    <s v="Binders"/>
    <x v="768"/>
    <n v="7.38"/>
    <n v="1"/>
    <n v="0"/>
    <n v="3.6162000000000001"/>
    <s v="Oct"/>
    <x v="2"/>
    <n v="0"/>
  </r>
  <r>
    <n v="8191"/>
    <s v="US-2014-155866"/>
    <x v="3"/>
    <d v="2014-11-18T00:00:00"/>
    <d v="2014-11-22T00:00:00"/>
    <x v="1"/>
    <s v="CC-12370"/>
    <x v="666"/>
    <x v="0"/>
    <s v="United States"/>
    <s v="New York City"/>
    <x v="15"/>
    <n v="10011"/>
    <x v="3"/>
    <s v="OFF-PA-10004735"/>
    <x v="1"/>
    <s v="Paper"/>
    <x v="819"/>
    <n v="38.880000000000003"/>
    <n v="6"/>
    <n v="0"/>
    <n v="18.662400000000002"/>
    <s v="Nov"/>
    <x v="23"/>
    <n v="1"/>
  </r>
  <r>
    <n v="8192"/>
    <s v="US-2014-155866"/>
    <x v="3"/>
    <d v="2014-11-18T00:00:00"/>
    <d v="2014-11-22T00:00:00"/>
    <x v="1"/>
    <s v="CC-12370"/>
    <x v="666"/>
    <x v="0"/>
    <s v="United States"/>
    <s v="New York City"/>
    <x v="15"/>
    <n v="10011"/>
    <x v="3"/>
    <s v="FUR-FU-10004091"/>
    <x v="0"/>
    <s v="Furnishings"/>
    <x v="264"/>
    <n v="187.76"/>
    <n v="4"/>
    <n v="0"/>
    <n v="76.9816"/>
    <s v="Nov"/>
    <x v="23"/>
    <n v="0"/>
  </r>
  <r>
    <n v="8193"/>
    <s v="CA-2012-141327"/>
    <x v="1"/>
    <d v="2012-11-30T00:00:00"/>
    <d v="2012-12-03T00:00:00"/>
    <x v="2"/>
    <s v="LR-16915"/>
    <x v="235"/>
    <x v="0"/>
    <s v="United States"/>
    <s v="Durham"/>
    <x v="3"/>
    <n v="27707"/>
    <x v="0"/>
    <s v="OFF-BI-10000546"/>
    <x v="1"/>
    <s v="Binders"/>
    <x v="609"/>
    <n v="6.0480000000000009"/>
    <n v="7"/>
    <n v="0.7"/>
    <n v="-4.2336000000000009"/>
    <s v="Nov"/>
    <x v="6"/>
    <n v="1"/>
  </r>
  <r>
    <n v="8194"/>
    <s v="CA-2012-141327"/>
    <x v="1"/>
    <d v="2012-11-30T00:00:00"/>
    <d v="2012-12-03T00:00:00"/>
    <x v="2"/>
    <s v="LR-16915"/>
    <x v="235"/>
    <x v="0"/>
    <s v="United States"/>
    <s v="Durham"/>
    <x v="3"/>
    <n v="27707"/>
    <x v="0"/>
    <s v="OFF-AP-10001293"/>
    <x v="1"/>
    <s v="Appliances"/>
    <x v="1337"/>
    <n v="98.352000000000004"/>
    <n v="3"/>
    <n v="0.2"/>
    <n v="9.8351999999999933"/>
    <s v="Nov"/>
    <x v="6"/>
    <n v="0"/>
  </r>
  <r>
    <n v="8195"/>
    <s v="CA-2012-141327"/>
    <x v="1"/>
    <d v="2012-11-30T00:00:00"/>
    <d v="2012-12-03T00:00:00"/>
    <x v="2"/>
    <s v="LR-16915"/>
    <x v="235"/>
    <x v="0"/>
    <s v="United States"/>
    <s v="Durham"/>
    <x v="3"/>
    <n v="27707"/>
    <x v="0"/>
    <s v="FUR-FU-10000576"/>
    <x v="0"/>
    <s v="Furnishings"/>
    <x v="219"/>
    <n v="335.74400000000003"/>
    <n v="2"/>
    <n v="0.2"/>
    <n v="25.180800000000005"/>
    <s v="Nov"/>
    <x v="6"/>
    <n v="0"/>
  </r>
  <r>
    <n v="8196"/>
    <s v="CA-2012-136700"/>
    <x v="1"/>
    <d v="2012-12-06T00:00:00"/>
    <d v="2012-12-11T00:00:00"/>
    <x v="0"/>
    <s v="DB-13120"/>
    <x v="106"/>
    <x v="1"/>
    <s v="United States"/>
    <s v="Santa Barbara"/>
    <x v="1"/>
    <n v="93101"/>
    <x v="1"/>
    <s v="OFF-PA-10004519"/>
    <x v="1"/>
    <s v="Paper"/>
    <x v="1036"/>
    <n v="8.9600000000000009"/>
    <n v="2"/>
    <n v="0"/>
    <n v="4.3904000000000005"/>
    <s v="Dec"/>
    <x v="14"/>
    <n v="1"/>
  </r>
  <r>
    <n v="8197"/>
    <s v="CA-2014-102736"/>
    <x v="3"/>
    <d v="2014-09-06T00:00:00"/>
    <d v="2014-09-10T00:00:00"/>
    <x v="1"/>
    <s v="LP-17095"/>
    <x v="431"/>
    <x v="0"/>
    <s v="United States"/>
    <s v="Knoxville"/>
    <x v="18"/>
    <n v="37918"/>
    <x v="0"/>
    <s v="TEC-AC-10004568"/>
    <x v="2"/>
    <s v="Accessories"/>
    <x v="1109"/>
    <n v="89.567999999999998"/>
    <n v="4"/>
    <n v="0.2"/>
    <n v="-1.119600000000009"/>
    <s v="Sep"/>
    <x v="15"/>
    <n v="1"/>
  </r>
  <r>
    <n v="8198"/>
    <s v="CA-2014-102736"/>
    <x v="3"/>
    <d v="2014-09-06T00:00:00"/>
    <d v="2014-09-10T00:00:00"/>
    <x v="1"/>
    <s v="LP-17095"/>
    <x v="431"/>
    <x v="0"/>
    <s v="United States"/>
    <s v="Knoxville"/>
    <x v="18"/>
    <n v="37918"/>
    <x v="0"/>
    <s v="OFF-AR-10001897"/>
    <x v="1"/>
    <s v="Art"/>
    <x v="640"/>
    <n v="71.959999999999994"/>
    <n v="5"/>
    <n v="0.2"/>
    <n v="7.1960000000000015"/>
    <s v="Sep"/>
    <x v="15"/>
    <n v="0"/>
  </r>
  <r>
    <n v="8199"/>
    <s v="CA-2014-102736"/>
    <x v="3"/>
    <d v="2014-09-06T00:00:00"/>
    <d v="2014-09-10T00:00:00"/>
    <x v="1"/>
    <s v="LP-17095"/>
    <x v="431"/>
    <x v="0"/>
    <s v="United States"/>
    <s v="Knoxville"/>
    <x v="18"/>
    <n v="37918"/>
    <x v="0"/>
    <s v="OFF-PA-10001800"/>
    <x v="1"/>
    <s v="Paper"/>
    <x v="580"/>
    <n v="15.552000000000003"/>
    <n v="3"/>
    <n v="0.2"/>
    <n v="5.4432"/>
    <s v="Sep"/>
    <x v="15"/>
    <n v="0"/>
  </r>
  <r>
    <n v="8200"/>
    <s v="CA-2014-125269"/>
    <x v="3"/>
    <d v="2014-04-25T00:00:00"/>
    <d v="2014-05-01T00:00:00"/>
    <x v="1"/>
    <s v="AF-10870"/>
    <x v="578"/>
    <x v="0"/>
    <s v="United States"/>
    <s v="Chicago"/>
    <x v="10"/>
    <n v="60610"/>
    <x v="2"/>
    <s v="OFF-BI-10001628"/>
    <x v="1"/>
    <s v="Binders"/>
    <x v="1103"/>
    <n v="10.429999999999996"/>
    <n v="5"/>
    <n v="0.8"/>
    <n v="-18.252500000000001"/>
    <s v="Apr"/>
    <x v="4"/>
    <n v="1"/>
  </r>
  <r>
    <n v="8201"/>
    <s v="CA-2014-125269"/>
    <x v="3"/>
    <d v="2014-04-25T00:00:00"/>
    <d v="2014-05-01T00:00:00"/>
    <x v="1"/>
    <s v="AF-10870"/>
    <x v="578"/>
    <x v="0"/>
    <s v="United States"/>
    <s v="Chicago"/>
    <x v="10"/>
    <n v="60610"/>
    <x v="2"/>
    <s v="OFF-ST-10004123"/>
    <x v="1"/>
    <s v="Storage"/>
    <x v="72"/>
    <n v="72.784000000000006"/>
    <n v="1"/>
    <n v="0.2"/>
    <n v="-18.196000000000002"/>
    <s v="Apr"/>
    <x v="4"/>
    <n v="0"/>
  </r>
  <r>
    <n v="8202"/>
    <s v="CA-2012-114811"/>
    <x v="1"/>
    <d v="2012-11-08T00:00:00"/>
    <d v="2012-11-08T00:00:00"/>
    <x v="3"/>
    <s v="KD-16495"/>
    <x v="470"/>
    <x v="1"/>
    <s v="United States"/>
    <s v="New York City"/>
    <x v="15"/>
    <n v="10024"/>
    <x v="3"/>
    <s v="OFF-ST-10000885"/>
    <x v="1"/>
    <s v="Storage"/>
    <x v="1657"/>
    <n v="67.150000000000006"/>
    <n v="5"/>
    <n v="0"/>
    <n v="16.787500000000001"/>
    <s v="Nov"/>
    <x v="6"/>
    <n v="1"/>
  </r>
  <r>
    <n v="8203"/>
    <s v="CA-2012-114811"/>
    <x v="1"/>
    <d v="2012-11-08T00:00:00"/>
    <d v="2012-11-08T00:00:00"/>
    <x v="3"/>
    <s v="KD-16495"/>
    <x v="470"/>
    <x v="1"/>
    <s v="United States"/>
    <s v="New York City"/>
    <x v="15"/>
    <n v="10024"/>
    <x v="3"/>
    <s v="TEC-PH-10004165"/>
    <x v="2"/>
    <s v="Phones"/>
    <x v="886"/>
    <n v="549.98"/>
    <n v="2"/>
    <n v="0"/>
    <n v="142.9948"/>
    <s v="Nov"/>
    <x v="6"/>
    <n v="0"/>
  </r>
  <r>
    <n v="8204"/>
    <s v="CA-2012-114811"/>
    <x v="1"/>
    <d v="2012-11-08T00:00:00"/>
    <d v="2012-11-08T00:00:00"/>
    <x v="3"/>
    <s v="KD-16495"/>
    <x v="470"/>
    <x v="1"/>
    <s v="United States"/>
    <s v="New York City"/>
    <x v="15"/>
    <n v="10024"/>
    <x v="3"/>
    <s v="FUR-FU-10002240"/>
    <x v="0"/>
    <s v="Furnishings"/>
    <x v="1781"/>
    <n v="11.82"/>
    <n v="3"/>
    <n v="0"/>
    <n v="4.7279999999999998"/>
    <s v="Nov"/>
    <x v="6"/>
    <n v="0"/>
  </r>
  <r>
    <n v="8205"/>
    <s v="CA-2012-114811"/>
    <x v="1"/>
    <d v="2012-11-08T00:00:00"/>
    <d v="2012-11-08T00:00:00"/>
    <x v="3"/>
    <s v="KD-16495"/>
    <x v="470"/>
    <x v="1"/>
    <s v="United States"/>
    <s v="New York City"/>
    <x v="15"/>
    <n v="10024"/>
    <x v="3"/>
    <s v="TEC-MA-10000045"/>
    <x v="2"/>
    <s v="Machines"/>
    <x v="1693"/>
    <n v="4643.8"/>
    <n v="4"/>
    <n v="0"/>
    <n v="2229.0239999999999"/>
    <s v="Nov"/>
    <x v="6"/>
    <n v="0"/>
  </r>
  <r>
    <n v="8206"/>
    <s v="CA-2012-114811"/>
    <x v="1"/>
    <d v="2012-11-08T00:00:00"/>
    <d v="2012-11-08T00:00:00"/>
    <x v="3"/>
    <s v="KD-16495"/>
    <x v="470"/>
    <x v="1"/>
    <s v="United States"/>
    <s v="New York City"/>
    <x v="15"/>
    <n v="10024"/>
    <x v="3"/>
    <s v="FUR-CH-10003746"/>
    <x v="0"/>
    <s v="Chairs"/>
    <x v="617"/>
    <n v="577.76400000000001"/>
    <n v="2"/>
    <n v="0.1"/>
    <n v="115.5528"/>
    <s v="Nov"/>
    <x v="6"/>
    <n v="0"/>
  </r>
  <r>
    <n v="8207"/>
    <s v="CA-2012-122266"/>
    <x v="1"/>
    <d v="2012-04-26T00:00:00"/>
    <d v="2012-04-30T00:00:00"/>
    <x v="1"/>
    <s v="SA-20830"/>
    <x v="193"/>
    <x v="0"/>
    <s v="United States"/>
    <s v="Daytona Beach"/>
    <x v="2"/>
    <n v="32114"/>
    <x v="0"/>
    <s v="FUR-TA-10000577"/>
    <x v="0"/>
    <s v="Tables"/>
    <x v="3"/>
    <n v="191.5155"/>
    <n v="1"/>
    <n v="0.45"/>
    <n v="-76.606200000000001"/>
    <s v="Apr"/>
    <x v="19"/>
    <n v="1"/>
  </r>
  <r>
    <n v="8208"/>
    <s v="CA-2012-122266"/>
    <x v="1"/>
    <d v="2012-04-26T00:00:00"/>
    <d v="2012-04-30T00:00:00"/>
    <x v="1"/>
    <s v="SA-20830"/>
    <x v="193"/>
    <x v="0"/>
    <s v="United States"/>
    <s v="Daytona Beach"/>
    <x v="2"/>
    <n v="32114"/>
    <x v="0"/>
    <s v="OFF-AR-10004757"/>
    <x v="1"/>
    <s v="Art"/>
    <x v="342"/>
    <n v="2.6240000000000001"/>
    <n v="1"/>
    <n v="0.2"/>
    <n v="0.42639999999999978"/>
    <s v="Apr"/>
    <x v="19"/>
    <n v="0"/>
  </r>
  <r>
    <n v="8209"/>
    <s v="CA-2012-141565"/>
    <x v="1"/>
    <d v="2012-09-20T00:00:00"/>
    <d v="2012-09-24T00:00:00"/>
    <x v="1"/>
    <s v="BG-11035"/>
    <x v="767"/>
    <x v="0"/>
    <s v="United States"/>
    <s v="Nashville"/>
    <x v="18"/>
    <n v="37211"/>
    <x v="0"/>
    <s v="OFF-BI-10000545"/>
    <x v="1"/>
    <s v="Binders"/>
    <x v="685"/>
    <n v="1369.7640000000001"/>
    <n v="6"/>
    <n v="0.7"/>
    <n v="-913.17599999999993"/>
    <s v="Sep"/>
    <x v="11"/>
    <n v="1"/>
  </r>
  <r>
    <n v="8210"/>
    <s v="CA-2012-141565"/>
    <x v="1"/>
    <d v="2012-09-20T00:00:00"/>
    <d v="2012-09-24T00:00:00"/>
    <x v="1"/>
    <s v="BG-11035"/>
    <x v="767"/>
    <x v="0"/>
    <s v="United States"/>
    <s v="Nashville"/>
    <x v="18"/>
    <n v="37211"/>
    <x v="0"/>
    <s v="OFF-ST-10001522"/>
    <x v="1"/>
    <s v="Storage"/>
    <x v="195"/>
    <n v="294.36799999999999"/>
    <n v="4"/>
    <n v="0.2"/>
    <n v="-58.873600000000025"/>
    <s v="Sep"/>
    <x v="11"/>
    <n v="0"/>
  </r>
  <r>
    <n v="8211"/>
    <s v="CA-2014-128769"/>
    <x v="3"/>
    <d v="2014-09-08T00:00:00"/>
    <d v="2014-09-13T00:00:00"/>
    <x v="1"/>
    <s v="DM-12955"/>
    <x v="678"/>
    <x v="1"/>
    <s v="United States"/>
    <s v="Nashville"/>
    <x v="18"/>
    <n v="37211"/>
    <x v="0"/>
    <s v="OFF-AP-10001271"/>
    <x v="1"/>
    <s v="Appliances"/>
    <x v="469"/>
    <n v="81.567999999999998"/>
    <n v="2"/>
    <n v="0.2"/>
    <n v="7.1372000000000035"/>
    <s v="Sep"/>
    <x v="15"/>
    <n v="1"/>
  </r>
  <r>
    <n v="8212"/>
    <s v="CA-2013-116337"/>
    <x v="0"/>
    <d v="2013-11-08T00:00:00"/>
    <d v="2013-11-13T00:00:00"/>
    <x v="1"/>
    <s v="MC-17845"/>
    <x v="266"/>
    <x v="0"/>
    <s v="United States"/>
    <s v="Dallas"/>
    <x v="5"/>
    <n v="75220"/>
    <x v="2"/>
    <s v="FUR-FU-10002030"/>
    <x v="0"/>
    <s v="Furnishings"/>
    <x v="1813"/>
    <n v="44.460000000000008"/>
    <n v="5"/>
    <n v="0.6"/>
    <n v="-17.783999999999992"/>
    <s v="Nov"/>
    <x v="0"/>
    <n v="1"/>
  </r>
  <r>
    <n v="8213"/>
    <s v="CA-2013-116337"/>
    <x v="0"/>
    <d v="2013-11-08T00:00:00"/>
    <d v="2013-11-13T00:00:00"/>
    <x v="1"/>
    <s v="MC-17845"/>
    <x v="266"/>
    <x v="0"/>
    <s v="United States"/>
    <s v="Dallas"/>
    <x v="5"/>
    <n v="75220"/>
    <x v="2"/>
    <s v="OFF-ST-10001272"/>
    <x v="1"/>
    <s v="Storage"/>
    <x v="528"/>
    <n v="314.08800000000002"/>
    <n v="3"/>
    <n v="0.2"/>
    <n v="19.630499999999998"/>
    <s v="Nov"/>
    <x v="0"/>
    <n v="0"/>
  </r>
  <r>
    <n v="8214"/>
    <s v="CA-2012-120845"/>
    <x v="1"/>
    <d v="2012-09-25T00:00:00"/>
    <d v="2012-10-02T00:00:00"/>
    <x v="1"/>
    <s v="ML-17395"/>
    <x v="504"/>
    <x v="1"/>
    <s v="United States"/>
    <s v="Murfreesboro"/>
    <x v="18"/>
    <n v="37130"/>
    <x v="0"/>
    <s v="OFF-BI-10001116"/>
    <x v="1"/>
    <s v="Binders"/>
    <x v="1066"/>
    <n v="6.3360000000000012"/>
    <n v="4"/>
    <n v="0.7"/>
    <n v="-4.6463999999999981"/>
    <s v="Sep"/>
    <x v="11"/>
    <n v="1"/>
  </r>
  <r>
    <n v="8215"/>
    <s v="CA-2012-120845"/>
    <x v="1"/>
    <d v="2012-09-25T00:00:00"/>
    <d v="2012-10-02T00:00:00"/>
    <x v="1"/>
    <s v="ML-17395"/>
    <x v="504"/>
    <x v="1"/>
    <s v="United States"/>
    <s v="Murfreesboro"/>
    <x v="18"/>
    <n v="37130"/>
    <x v="0"/>
    <s v="OFF-PA-10004665"/>
    <x v="1"/>
    <s v="Paper"/>
    <x v="1380"/>
    <n v="10.48"/>
    <n v="1"/>
    <n v="0.2"/>
    <n v="3.7989999999999995"/>
    <s v="Sep"/>
    <x v="11"/>
    <n v="0"/>
  </r>
  <r>
    <n v="8216"/>
    <s v="CA-2012-120845"/>
    <x v="1"/>
    <d v="2012-09-25T00:00:00"/>
    <d v="2012-10-02T00:00:00"/>
    <x v="1"/>
    <s v="ML-17395"/>
    <x v="504"/>
    <x v="1"/>
    <s v="United States"/>
    <s v="Murfreesboro"/>
    <x v="18"/>
    <n v="37130"/>
    <x v="0"/>
    <s v="OFF-BI-10004506"/>
    <x v="1"/>
    <s v="Binders"/>
    <x v="1238"/>
    <n v="2.4690000000000003"/>
    <n v="1"/>
    <n v="0.7"/>
    <n v="-1.8106"/>
    <s v="Sep"/>
    <x v="11"/>
    <n v="0"/>
  </r>
  <r>
    <n v="8217"/>
    <s v="CA-2012-120845"/>
    <x v="1"/>
    <d v="2012-09-25T00:00:00"/>
    <d v="2012-10-02T00:00:00"/>
    <x v="1"/>
    <s v="ML-17395"/>
    <x v="504"/>
    <x v="1"/>
    <s v="United States"/>
    <s v="Murfreesboro"/>
    <x v="18"/>
    <n v="37130"/>
    <x v="0"/>
    <s v="OFF-BI-10001982"/>
    <x v="1"/>
    <s v="Binders"/>
    <x v="301"/>
    <n v="3.2640000000000007"/>
    <n v="2"/>
    <n v="0.7"/>
    <n v="-2.2847999999999997"/>
    <s v="Sep"/>
    <x v="11"/>
    <n v="0"/>
  </r>
  <r>
    <n v="8218"/>
    <s v="CA-2011-120775"/>
    <x v="2"/>
    <d v="2011-10-03T00:00:00"/>
    <d v="2011-10-07T00:00:00"/>
    <x v="1"/>
    <s v="RD-19930"/>
    <x v="709"/>
    <x v="0"/>
    <s v="United States"/>
    <s v="Dallas"/>
    <x v="5"/>
    <n v="75217"/>
    <x v="2"/>
    <s v="OFF-FA-10002676"/>
    <x v="1"/>
    <s v="Fasteners"/>
    <x v="1069"/>
    <n v="4.3440000000000003"/>
    <n v="3"/>
    <n v="0.2"/>
    <n v="0.86879999999999979"/>
    <s v="Oct"/>
    <x v="18"/>
    <n v="1"/>
  </r>
  <r>
    <n v="8219"/>
    <s v="CA-2011-120775"/>
    <x v="2"/>
    <d v="2011-10-03T00:00:00"/>
    <d v="2011-10-07T00:00:00"/>
    <x v="1"/>
    <s v="RD-19930"/>
    <x v="709"/>
    <x v="0"/>
    <s v="United States"/>
    <s v="Dallas"/>
    <x v="5"/>
    <n v="75217"/>
    <x v="2"/>
    <s v="FUR-FU-10000758"/>
    <x v="0"/>
    <s v="Furnishings"/>
    <x v="1073"/>
    <n v="31.776000000000003"/>
    <n v="3"/>
    <n v="0.6"/>
    <n v="-19.065600000000007"/>
    <s v="Oct"/>
    <x v="18"/>
    <n v="0"/>
  </r>
  <r>
    <n v="8220"/>
    <s v="CA-2011-120775"/>
    <x v="2"/>
    <d v="2011-10-03T00:00:00"/>
    <d v="2011-10-07T00:00:00"/>
    <x v="1"/>
    <s v="RD-19930"/>
    <x v="709"/>
    <x v="0"/>
    <s v="United States"/>
    <s v="Dallas"/>
    <x v="5"/>
    <n v="75217"/>
    <x v="2"/>
    <s v="OFF-LA-10002271"/>
    <x v="1"/>
    <s v="Labels"/>
    <x v="635"/>
    <n v="4.9280000000000008"/>
    <n v="2"/>
    <n v="0.2"/>
    <n v="1.7247999999999997"/>
    <s v="Oct"/>
    <x v="18"/>
    <n v="0"/>
  </r>
  <r>
    <n v="8221"/>
    <s v="CA-2011-120775"/>
    <x v="2"/>
    <d v="2011-10-03T00:00:00"/>
    <d v="2011-10-07T00:00:00"/>
    <x v="1"/>
    <s v="RD-19930"/>
    <x v="709"/>
    <x v="0"/>
    <s v="United States"/>
    <s v="Dallas"/>
    <x v="5"/>
    <n v="75217"/>
    <x v="2"/>
    <s v="OFF-BI-10002609"/>
    <x v="1"/>
    <s v="Binders"/>
    <x v="98"/>
    <n v="1.7879999999999996"/>
    <n v="3"/>
    <n v="0.8"/>
    <n v="-3.0396000000000001"/>
    <s v="Oct"/>
    <x v="18"/>
    <n v="0"/>
  </r>
  <r>
    <n v="8222"/>
    <s v="CA-2011-120775"/>
    <x v="2"/>
    <d v="2011-10-03T00:00:00"/>
    <d v="2011-10-07T00:00:00"/>
    <x v="1"/>
    <s v="RD-19930"/>
    <x v="709"/>
    <x v="0"/>
    <s v="United States"/>
    <s v="Dallas"/>
    <x v="5"/>
    <n v="75217"/>
    <x v="2"/>
    <s v="OFF-FA-10000254"/>
    <x v="1"/>
    <s v="Fasteners"/>
    <x v="1814"/>
    <n v="15.072000000000001"/>
    <n v="4"/>
    <n v="0.2"/>
    <n v="-3.7680000000000002"/>
    <s v="Oct"/>
    <x v="18"/>
    <n v="0"/>
  </r>
  <r>
    <n v="8223"/>
    <s v="CA-2011-152905"/>
    <x v="2"/>
    <d v="2011-02-19T00:00:00"/>
    <d v="2011-02-25T00:00:00"/>
    <x v="1"/>
    <s v="AB-10015"/>
    <x v="755"/>
    <x v="0"/>
    <s v="United States"/>
    <s v="Arlington"/>
    <x v="5"/>
    <n v="76017"/>
    <x v="2"/>
    <s v="OFF-ST-10000321"/>
    <x v="1"/>
    <s v="Storage"/>
    <x v="1534"/>
    <n v="12.624000000000001"/>
    <n v="2"/>
    <n v="0.2"/>
    <n v="-2.5248000000000022"/>
    <s v="Feb"/>
    <x v="45"/>
    <n v="1"/>
  </r>
  <r>
    <n v="8224"/>
    <s v="CA-2013-104633"/>
    <x v="0"/>
    <d v="2013-06-13T00:00:00"/>
    <d v="2013-06-17T00:00:00"/>
    <x v="1"/>
    <s v="EA-14035"/>
    <x v="105"/>
    <x v="1"/>
    <s v="United States"/>
    <s v="Pasadena"/>
    <x v="1"/>
    <n v="91104"/>
    <x v="1"/>
    <s v="OFF-PA-10000241"/>
    <x v="1"/>
    <s v="Paper"/>
    <x v="1151"/>
    <n v="185.88"/>
    <n v="6"/>
    <n v="0"/>
    <n v="83.645999999999987"/>
    <s v="Jun"/>
    <x v="1"/>
    <n v="1"/>
  </r>
  <r>
    <n v="8225"/>
    <s v="CA-2013-104633"/>
    <x v="0"/>
    <d v="2013-06-13T00:00:00"/>
    <d v="2013-06-17T00:00:00"/>
    <x v="1"/>
    <s v="EA-14035"/>
    <x v="105"/>
    <x v="1"/>
    <s v="United States"/>
    <s v="Pasadena"/>
    <x v="1"/>
    <n v="91104"/>
    <x v="1"/>
    <s v="OFF-PA-10004782"/>
    <x v="1"/>
    <s v="Paper"/>
    <x v="1413"/>
    <n v="12.96"/>
    <n v="2"/>
    <n v="0"/>
    <n v="6.2208000000000006"/>
    <s v="Jun"/>
    <x v="1"/>
    <n v="0"/>
  </r>
  <r>
    <n v="8226"/>
    <s v="CA-2014-104136"/>
    <x v="3"/>
    <d v="2014-11-02T00:00:00"/>
    <d v="2014-11-05T00:00:00"/>
    <x v="0"/>
    <s v="SF-20065"/>
    <x v="11"/>
    <x v="0"/>
    <s v="United States"/>
    <s v="Everett"/>
    <x v="31"/>
    <n v="2149"/>
    <x v="3"/>
    <s v="OFF-PA-10004243"/>
    <x v="1"/>
    <s v="Paper"/>
    <x v="271"/>
    <n v="189.7"/>
    <n v="10"/>
    <n v="0"/>
    <n v="91.055999999999983"/>
    <s v="Nov"/>
    <x v="23"/>
    <n v="1"/>
  </r>
  <r>
    <n v="8227"/>
    <s v="CA-2014-104136"/>
    <x v="3"/>
    <d v="2014-11-02T00:00:00"/>
    <d v="2014-11-05T00:00:00"/>
    <x v="0"/>
    <s v="SF-20065"/>
    <x v="11"/>
    <x v="0"/>
    <s v="United States"/>
    <s v="Everett"/>
    <x v="31"/>
    <n v="2149"/>
    <x v="3"/>
    <s v="OFF-PA-10001033"/>
    <x v="1"/>
    <s v="Paper"/>
    <x v="1500"/>
    <n v="40.99"/>
    <n v="1"/>
    <n v="0"/>
    <n v="20.085100000000001"/>
    <s v="Nov"/>
    <x v="23"/>
    <n v="0"/>
  </r>
  <r>
    <n v="8228"/>
    <s v="CA-2013-123050"/>
    <x v="0"/>
    <d v="2013-04-05T00:00:00"/>
    <d v="2013-04-09T00:00:00"/>
    <x v="0"/>
    <s v="BC-11125"/>
    <x v="604"/>
    <x v="2"/>
    <s v="United States"/>
    <s v="Troy"/>
    <x v="15"/>
    <n v="12180"/>
    <x v="3"/>
    <s v="FUR-FU-10000723"/>
    <x v="0"/>
    <s v="Furnishings"/>
    <x v="475"/>
    <n v="82.64"/>
    <n v="2"/>
    <n v="0"/>
    <n v="7.4376000000000033"/>
    <s v="Apr"/>
    <x v="25"/>
    <n v="1"/>
  </r>
  <r>
    <n v="8229"/>
    <s v="CA-2013-123050"/>
    <x v="0"/>
    <d v="2013-04-05T00:00:00"/>
    <d v="2013-04-09T00:00:00"/>
    <x v="0"/>
    <s v="BC-11125"/>
    <x v="604"/>
    <x v="2"/>
    <s v="United States"/>
    <s v="Troy"/>
    <x v="15"/>
    <n v="12180"/>
    <x v="3"/>
    <s v="OFF-ST-10003455"/>
    <x v="1"/>
    <s v="Storage"/>
    <x v="169"/>
    <n v="31.02"/>
    <n v="2"/>
    <n v="0"/>
    <n v="8.0652000000000008"/>
    <s v="Apr"/>
    <x v="25"/>
    <n v="0"/>
  </r>
  <r>
    <n v="8230"/>
    <s v="CA-2013-123050"/>
    <x v="0"/>
    <d v="2013-04-05T00:00:00"/>
    <d v="2013-04-09T00:00:00"/>
    <x v="0"/>
    <s v="BC-11125"/>
    <x v="604"/>
    <x v="2"/>
    <s v="United States"/>
    <s v="Troy"/>
    <x v="15"/>
    <n v="12180"/>
    <x v="3"/>
    <s v="TEC-AC-10001109"/>
    <x v="2"/>
    <s v="Accessories"/>
    <x v="998"/>
    <n v="89.97"/>
    <n v="3"/>
    <n v="0"/>
    <n v="37.787400000000005"/>
    <s v="Apr"/>
    <x v="25"/>
    <n v="0"/>
  </r>
  <r>
    <n v="8231"/>
    <s v="CA-2013-162355"/>
    <x v="0"/>
    <d v="2013-07-01T00:00:00"/>
    <d v="2013-07-03T00:00:00"/>
    <x v="0"/>
    <s v="PF-19165"/>
    <x v="58"/>
    <x v="0"/>
    <s v="United States"/>
    <s v="Sandy Springs"/>
    <x v="32"/>
    <n v="30328"/>
    <x v="0"/>
    <s v="OFF-AR-10004344"/>
    <x v="1"/>
    <s v="Art"/>
    <x v="365"/>
    <n v="35.97"/>
    <n v="3"/>
    <n v="0"/>
    <n v="9.7118999999999982"/>
    <s v="Jul"/>
    <x v="16"/>
    <n v="1"/>
  </r>
  <r>
    <n v="8232"/>
    <s v="CA-2013-162355"/>
    <x v="0"/>
    <d v="2013-07-01T00:00:00"/>
    <d v="2013-07-03T00:00:00"/>
    <x v="0"/>
    <s v="PF-19165"/>
    <x v="58"/>
    <x v="0"/>
    <s v="United States"/>
    <s v="Sandy Springs"/>
    <x v="32"/>
    <n v="30328"/>
    <x v="0"/>
    <s v="FUR-BO-10004695"/>
    <x v="0"/>
    <s v="Bookcases"/>
    <x v="198"/>
    <n v="1266.8599999999999"/>
    <n v="7"/>
    <n v="0"/>
    <n v="291.37779999999987"/>
    <s v="Jul"/>
    <x v="16"/>
    <n v="0"/>
  </r>
  <r>
    <n v="8233"/>
    <s v="CA-2011-158225"/>
    <x v="2"/>
    <d v="2011-09-22T00:00:00"/>
    <d v="2011-09-28T00:00:00"/>
    <x v="1"/>
    <s v="SE-20110"/>
    <x v="339"/>
    <x v="0"/>
    <s v="United States"/>
    <s v="San Jose"/>
    <x v="1"/>
    <n v="95123"/>
    <x v="1"/>
    <s v="OFF-ST-10000675"/>
    <x v="1"/>
    <s v="Storage"/>
    <x v="295"/>
    <n v="169.45"/>
    <n v="5"/>
    <n v="0"/>
    <n v="42.362499999999997"/>
    <s v="Sep"/>
    <x v="30"/>
    <n v="1"/>
  </r>
  <r>
    <n v="8234"/>
    <s v="CA-2011-158225"/>
    <x v="2"/>
    <d v="2011-09-22T00:00:00"/>
    <d v="2011-09-28T00:00:00"/>
    <x v="1"/>
    <s v="SE-20110"/>
    <x v="339"/>
    <x v="0"/>
    <s v="United States"/>
    <s v="San Jose"/>
    <x v="1"/>
    <n v="95123"/>
    <x v="1"/>
    <s v="OFF-ST-10002301"/>
    <x v="1"/>
    <s v="Storage"/>
    <x v="1490"/>
    <n v="40.68"/>
    <n v="2"/>
    <n v="0"/>
    <n v="0.40679999999999694"/>
    <s v="Sep"/>
    <x v="30"/>
    <n v="0"/>
  </r>
  <r>
    <n v="8235"/>
    <s v="CA-2014-102204"/>
    <x v="3"/>
    <d v="2014-05-02T00:00:00"/>
    <d v="2014-05-07T00:00:00"/>
    <x v="1"/>
    <s v="CJ-12010"/>
    <x v="170"/>
    <x v="0"/>
    <s v="United States"/>
    <s v="Jacksonville"/>
    <x v="2"/>
    <n v="32216"/>
    <x v="0"/>
    <s v="OFF-SU-10001212"/>
    <x v="1"/>
    <s v="Supplies"/>
    <x v="1677"/>
    <n v="3.3280000000000003"/>
    <n v="2"/>
    <n v="0.2"/>
    <n v="0.4159999999999997"/>
    <s v="May"/>
    <x v="24"/>
    <n v="1"/>
  </r>
  <r>
    <n v="8236"/>
    <s v="CA-2014-102204"/>
    <x v="3"/>
    <d v="2014-05-02T00:00:00"/>
    <d v="2014-05-07T00:00:00"/>
    <x v="1"/>
    <s v="CJ-12010"/>
    <x v="170"/>
    <x v="0"/>
    <s v="United States"/>
    <s v="Jacksonville"/>
    <x v="2"/>
    <n v="32216"/>
    <x v="0"/>
    <s v="FUR-TA-10001889"/>
    <x v="0"/>
    <s v="Tables"/>
    <x v="406"/>
    <n v="933.26200000000006"/>
    <n v="4"/>
    <n v="0.45"/>
    <n v="-458.14679999999998"/>
    <s v="May"/>
    <x v="24"/>
    <n v="0"/>
  </r>
  <r>
    <n v="8237"/>
    <s v="CA-2014-102204"/>
    <x v="3"/>
    <d v="2014-05-02T00:00:00"/>
    <d v="2014-05-07T00:00:00"/>
    <x v="1"/>
    <s v="CJ-12010"/>
    <x v="170"/>
    <x v="0"/>
    <s v="United States"/>
    <s v="Jacksonville"/>
    <x v="2"/>
    <n v="32216"/>
    <x v="0"/>
    <s v="FUR-CH-10002024"/>
    <x v="0"/>
    <s v="Chairs"/>
    <x v="478"/>
    <n v="2803.92"/>
    <n v="5"/>
    <n v="0.2"/>
    <n v="0"/>
    <s v="May"/>
    <x v="24"/>
    <n v="0"/>
  </r>
  <r>
    <n v="8238"/>
    <s v="CA-2014-103065"/>
    <x v="3"/>
    <d v="2014-10-21T00:00:00"/>
    <d v="2014-10-21T00:00:00"/>
    <x v="3"/>
    <s v="PT-19090"/>
    <x v="690"/>
    <x v="0"/>
    <s v="United States"/>
    <s v="Jacksonville"/>
    <x v="2"/>
    <n v="32216"/>
    <x v="0"/>
    <s v="OFF-ST-10000617"/>
    <x v="1"/>
    <s v="Storage"/>
    <x v="379"/>
    <n v="4.7679999999999998"/>
    <n v="2"/>
    <n v="0.2"/>
    <n v="-0.7748000000000006"/>
    <s v="Oct"/>
    <x v="13"/>
    <n v="1"/>
  </r>
  <r>
    <n v="8239"/>
    <s v="CA-2014-103065"/>
    <x v="3"/>
    <d v="2014-10-21T00:00:00"/>
    <d v="2014-10-21T00:00:00"/>
    <x v="3"/>
    <s v="PT-19090"/>
    <x v="690"/>
    <x v="0"/>
    <s v="United States"/>
    <s v="Jacksonville"/>
    <x v="2"/>
    <n v="32216"/>
    <x v="0"/>
    <s v="OFF-PA-10000380"/>
    <x v="1"/>
    <s v="Paper"/>
    <x v="1281"/>
    <n v="6.6720000000000006"/>
    <n v="1"/>
    <n v="0.2"/>
    <n v="2.5019999999999998"/>
    <s v="Oct"/>
    <x v="13"/>
    <n v="0"/>
  </r>
  <r>
    <n v="8240"/>
    <s v="CA-2014-103065"/>
    <x v="3"/>
    <d v="2014-10-21T00:00:00"/>
    <d v="2014-10-21T00:00:00"/>
    <x v="3"/>
    <s v="PT-19090"/>
    <x v="690"/>
    <x v="0"/>
    <s v="United States"/>
    <s v="Jacksonville"/>
    <x v="2"/>
    <n v="32216"/>
    <x v="0"/>
    <s v="OFF-AR-10003251"/>
    <x v="1"/>
    <s v="Art"/>
    <x v="1041"/>
    <n v="4.4479999999999995"/>
    <n v="2"/>
    <n v="0.2"/>
    <n v="1.1119999999999999"/>
    <s v="Oct"/>
    <x v="13"/>
    <n v="0"/>
  </r>
  <r>
    <n v="8241"/>
    <s v="CA-2014-103065"/>
    <x v="3"/>
    <d v="2014-10-21T00:00:00"/>
    <d v="2014-10-21T00:00:00"/>
    <x v="3"/>
    <s v="PT-19090"/>
    <x v="690"/>
    <x v="0"/>
    <s v="United States"/>
    <s v="Jacksonville"/>
    <x v="2"/>
    <n v="32216"/>
    <x v="0"/>
    <s v="FUR-FU-10000175"/>
    <x v="0"/>
    <s v="Furnishings"/>
    <x v="1629"/>
    <n v="43.936000000000007"/>
    <n v="4"/>
    <n v="0.2"/>
    <n v="6.0411999999999964"/>
    <s v="Oct"/>
    <x v="13"/>
    <n v="0"/>
  </r>
  <r>
    <n v="8242"/>
    <s v="CA-2011-109855"/>
    <x v="2"/>
    <d v="2011-09-01T00:00:00"/>
    <d v="2011-09-05T00:00:00"/>
    <x v="1"/>
    <s v="LH-16900"/>
    <x v="23"/>
    <x v="0"/>
    <s v="United States"/>
    <s v="New York City"/>
    <x v="15"/>
    <n v="10009"/>
    <x v="3"/>
    <s v="OFF-BI-10004716"/>
    <x v="1"/>
    <s v="Binders"/>
    <x v="700"/>
    <n v="23.744"/>
    <n v="2"/>
    <n v="0.2"/>
    <n v="8.3103999999999996"/>
    <s v="Sep"/>
    <x v="30"/>
    <n v="1"/>
  </r>
  <r>
    <n v="8243"/>
    <s v="CA-2011-109855"/>
    <x v="2"/>
    <d v="2011-09-01T00:00:00"/>
    <d v="2011-09-05T00:00:00"/>
    <x v="1"/>
    <s v="LH-16900"/>
    <x v="23"/>
    <x v="0"/>
    <s v="United States"/>
    <s v="New York City"/>
    <x v="15"/>
    <n v="10009"/>
    <x v="3"/>
    <s v="TEC-AC-10002842"/>
    <x v="2"/>
    <s v="Accessories"/>
    <x v="1176"/>
    <n v="357"/>
    <n v="3"/>
    <n v="0"/>
    <n v="57.120000000000019"/>
    <s v="Sep"/>
    <x v="30"/>
    <n v="0"/>
  </r>
  <r>
    <n v="8244"/>
    <s v="CA-2011-109897"/>
    <x v="2"/>
    <d v="2011-08-12T00:00:00"/>
    <d v="2011-08-16T00:00:00"/>
    <x v="1"/>
    <s v="BW-11200"/>
    <x v="572"/>
    <x v="0"/>
    <s v="United States"/>
    <s v="San Francisco"/>
    <x v="1"/>
    <n v="94122"/>
    <x v="1"/>
    <s v="TEC-PH-10003691"/>
    <x v="2"/>
    <s v="Phones"/>
    <x v="1398"/>
    <n v="806.33600000000001"/>
    <n v="8"/>
    <n v="0.2"/>
    <n v="50.396000000000015"/>
    <s v="Aug"/>
    <x v="9"/>
    <n v="1"/>
  </r>
  <r>
    <n v="8245"/>
    <s v="CA-2011-109897"/>
    <x v="2"/>
    <d v="2011-08-12T00:00:00"/>
    <d v="2011-08-16T00:00:00"/>
    <x v="1"/>
    <s v="BW-11200"/>
    <x v="572"/>
    <x v="0"/>
    <s v="United States"/>
    <s v="San Francisco"/>
    <x v="1"/>
    <n v="94122"/>
    <x v="1"/>
    <s v="FUR-FU-10002878"/>
    <x v="0"/>
    <s v="Furnishings"/>
    <x v="1125"/>
    <n v="85.44"/>
    <n v="3"/>
    <n v="0"/>
    <n v="31.612800000000004"/>
    <s v="Aug"/>
    <x v="9"/>
    <n v="0"/>
  </r>
  <r>
    <n v="8246"/>
    <s v="US-2011-143581"/>
    <x v="2"/>
    <d v="2011-08-19T00:00:00"/>
    <d v="2011-08-23T00:00:00"/>
    <x v="1"/>
    <s v="BS-11365"/>
    <x v="740"/>
    <x v="1"/>
    <s v="United States"/>
    <s v="Columbus"/>
    <x v="32"/>
    <n v="31907"/>
    <x v="0"/>
    <s v="OFF-ST-10000991"/>
    <x v="1"/>
    <s v="Storage"/>
    <x v="155"/>
    <n v="344.90999999999997"/>
    <n v="3"/>
    <n v="0"/>
    <n v="10.347300000000004"/>
    <s v="Aug"/>
    <x v="9"/>
    <n v="1"/>
  </r>
  <r>
    <n v="8247"/>
    <s v="CA-2012-129217"/>
    <x v="1"/>
    <d v="2012-05-10T00:00:00"/>
    <d v="2012-05-10T00:00:00"/>
    <x v="3"/>
    <s v="DP-13390"/>
    <x v="503"/>
    <x v="2"/>
    <s v="United States"/>
    <s v="Aurora"/>
    <x v="10"/>
    <n v="60505"/>
    <x v="2"/>
    <s v="OFF-AP-10002439"/>
    <x v="1"/>
    <s v="Appliances"/>
    <x v="548"/>
    <n v="70.969999999999985"/>
    <n v="5"/>
    <n v="0.8"/>
    <n v="-191.619"/>
    <s v="May"/>
    <x v="33"/>
    <n v="1"/>
  </r>
  <r>
    <n v="8248"/>
    <s v="CA-2012-129217"/>
    <x v="1"/>
    <d v="2012-05-10T00:00:00"/>
    <d v="2012-05-10T00:00:00"/>
    <x v="3"/>
    <s v="DP-13390"/>
    <x v="503"/>
    <x v="2"/>
    <s v="United States"/>
    <s v="Aurora"/>
    <x v="10"/>
    <n v="60505"/>
    <x v="2"/>
    <s v="OFF-AR-10004602"/>
    <x v="1"/>
    <s v="Art"/>
    <x v="1217"/>
    <n v="36.783999999999999"/>
    <n v="2"/>
    <n v="0.2"/>
    <n v="3.6784000000000017"/>
    <s v="May"/>
    <x v="33"/>
    <n v="0"/>
  </r>
  <r>
    <n v="8249"/>
    <s v="CA-2013-133816"/>
    <x v="0"/>
    <d v="2013-05-11T00:00:00"/>
    <d v="2013-05-14T00:00:00"/>
    <x v="0"/>
    <s v="CS-12400"/>
    <x v="37"/>
    <x v="2"/>
    <s v="United States"/>
    <s v="Philadelphia"/>
    <x v="9"/>
    <n v="19134"/>
    <x v="3"/>
    <s v="TEC-PH-10001795"/>
    <x v="2"/>
    <s v="Phones"/>
    <x v="641"/>
    <n v="743.98799999999994"/>
    <n v="2"/>
    <n v="0.4"/>
    <n v="-123.9980000000001"/>
    <s v="May"/>
    <x v="35"/>
    <n v="1"/>
  </r>
  <r>
    <n v="8250"/>
    <s v="CA-2012-140221"/>
    <x v="1"/>
    <d v="2012-03-05T00:00:00"/>
    <d v="2012-03-09T00:00:00"/>
    <x v="0"/>
    <s v="MS-17365"/>
    <x v="333"/>
    <x v="0"/>
    <s v="United States"/>
    <s v="Chicago"/>
    <x v="10"/>
    <n v="60653"/>
    <x v="2"/>
    <s v="OFF-BI-10002854"/>
    <x v="1"/>
    <s v="Binders"/>
    <x v="895"/>
    <n v="11.211999999999998"/>
    <n v="2"/>
    <n v="0.8"/>
    <n v="-16.818000000000005"/>
    <s v="Mar"/>
    <x v="29"/>
    <n v="1"/>
  </r>
  <r>
    <n v="8251"/>
    <s v="CA-2012-140221"/>
    <x v="1"/>
    <d v="2012-03-05T00:00:00"/>
    <d v="2012-03-09T00:00:00"/>
    <x v="0"/>
    <s v="MS-17365"/>
    <x v="333"/>
    <x v="0"/>
    <s v="United States"/>
    <s v="Chicago"/>
    <x v="10"/>
    <n v="60653"/>
    <x v="2"/>
    <s v="FUR-FU-10000023"/>
    <x v="0"/>
    <s v="Furnishings"/>
    <x v="322"/>
    <n v="4.7119999999999997"/>
    <n v="2"/>
    <n v="0.6"/>
    <n v="-1.8847999999999994"/>
    <s v="Mar"/>
    <x v="29"/>
    <n v="0"/>
  </r>
  <r>
    <n v="8252"/>
    <s v="CA-2012-140221"/>
    <x v="1"/>
    <d v="2012-03-05T00:00:00"/>
    <d v="2012-03-09T00:00:00"/>
    <x v="0"/>
    <s v="MS-17365"/>
    <x v="333"/>
    <x v="0"/>
    <s v="United States"/>
    <s v="Chicago"/>
    <x v="10"/>
    <n v="60653"/>
    <x v="2"/>
    <s v="OFF-AP-10000828"/>
    <x v="1"/>
    <s v="Appliances"/>
    <x v="1087"/>
    <n v="180.97999999999996"/>
    <n v="5"/>
    <n v="0.8"/>
    <n v="-470.548"/>
    <s v="Mar"/>
    <x v="29"/>
    <n v="0"/>
  </r>
  <r>
    <n v="8253"/>
    <s v="CA-2012-140221"/>
    <x v="1"/>
    <d v="2012-03-05T00:00:00"/>
    <d v="2012-03-09T00:00:00"/>
    <x v="0"/>
    <s v="MS-17365"/>
    <x v="333"/>
    <x v="0"/>
    <s v="United States"/>
    <s v="Chicago"/>
    <x v="10"/>
    <n v="60653"/>
    <x v="2"/>
    <s v="OFF-ST-10000777"/>
    <x v="1"/>
    <s v="Storage"/>
    <x v="117"/>
    <n v="60.415999999999997"/>
    <n v="2"/>
    <n v="0.2"/>
    <n v="6.0416000000000025"/>
    <s v="Mar"/>
    <x v="29"/>
    <n v="0"/>
  </r>
  <r>
    <n v="8254"/>
    <s v="CA-2014-152310"/>
    <x v="3"/>
    <d v="2014-08-13T00:00:00"/>
    <d v="2014-08-20T00:00:00"/>
    <x v="1"/>
    <s v="DK-12895"/>
    <x v="729"/>
    <x v="0"/>
    <s v="United States"/>
    <s v="Seattle"/>
    <x v="4"/>
    <n v="98103"/>
    <x v="1"/>
    <s v="TEC-CO-10000971"/>
    <x v="2"/>
    <s v="Copiers"/>
    <x v="1304"/>
    <n v="299.99"/>
    <n v="1"/>
    <n v="0"/>
    <n v="89.996999999999986"/>
    <s v="Aug"/>
    <x v="43"/>
    <n v="1"/>
  </r>
  <r>
    <n v="8255"/>
    <s v="CA-2014-152310"/>
    <x v="3"/>
    <d v="2014-08-13T00:00:00"/>
    <d v="2014-08-20T00:00:00"/>
    <x v="1"/>
    <s v="DK-12895"/>
    <x v="729"/>
    <x v="0"/>
    <s v="United States"/>
    <s v="Seattle"/>
    <x v="4"/>
    <n v="98103"/>
    <x v="1"/>
    <s v="OFF-PA-10003134"/>
    <x v="1"/>
    <s v="Paper"/>
    <x v="1663"/>
    <n v="192.16"/>
    <n v="4"/>
    <n v="0"/>
    <n v="92.236799999999988"/>
    <s v="Aug"/>
    <x v="43"/>
    <n v="0"/>
  </r>
  <r>
    <n v="8256"/>
    <s v="CA-2014-152310"/>
    <x v="3"/>
    <d v="2014-08-13T00:00:00"/>
    <d v="2014-08-20T00:00:00"/>
    <x v="1"/>
    <s v="DK-12895"/>
    <x v="729"/>
    <x v="0"/>
    <s v="United States"/>
    <s v="Seattle"/>
    <x v="4"/>
    <n v="98103"/>
    <x v="1"/>
    <s v="TEC-PH-10002538"/>
    <x v="2"/>
    <s v="Phones"/>
    <x v="524"/>
    <n v="242.624"/>
    <n v="8"/>
    <n v="0.2"/>
    <n v="27.295199999999973"/>
    <s v="Aug"/>
    <x v="43"/>
    <n v="0"/>
  </r>
  <r>
    <n v="8257"/>
    <s v="CA-2014-152310"/>
    <x v="3"/>
    <d v="2014-08-13T00:00:00"/>
    <d v="2014-08-20T00:00:00"/>
    <x v="1"/>
    <s v="DK-12895"/>
    <x v="729"/>
    <x v="0"/>
    <s v="United States"/>
    <s v="Seattle"/>
    <x v="4"/>
    <n v="98103"/>
    <x v="1"/>
    <s v="OFF-ST-10001228"/>
    <x v="1"/>
    <s v="Storage"/>
    <x v="445"/>
    <n v="46.74"/>
    <n v="3"/>
    <n v="0"/>
    <n v="11.684999999999999"/>
    <s v="Aug"/>
    <x v="43"/>
    <n v="0"/>
  </r>
  <r>
    <n v="8258"/>
    <s v="CA-2014-152310"/>
    <x v="3"/>
    <d v="2014-08-13T00:00:00"/>
    <d v="2014-08-20T00:00:00"/>
    <x v="1"/>
    <s v="DK-12895"/>
    <x v="729"/>
    <x v="0"/>
    <s v="United States"/>
    <s v="Seattle"/>
    <x v="4"/>
    <n v="98103"/>
    <x v="1"/>
    <s v="TEC-AC-10000397"/>
    <x v="2"/>
    <s v="Accessories"/>
    <x v="1459"/>
    <n v="174.95000000000002"/>
    <n v="5"/>
    <n v="0"/>
    <n v="12.246500000000005"/>
    <s v="Aug"/>
    <x v="43"/>
    <n v="0"/>
  </r>
  <r>
    <n v="8259"/>
    <s v="CA-2014-152310"/>
    <x v="3"/>
    <d v="2014-08-13T00:00:00"/>
    <d v="2014-08-20T00:00:00"/>
    <x v="1"/>
    <s v="DK-12895"/>
    <x v="729"/>
    <x v="0"/>
    <s v="United States"/>
    <s v="Seattle"/>
    <x v="4"/>
    <n v="98103"/>
    <x v="1"/>
    <s v="OFF-BI-10004308"/>
    <x v="1"/>
    <s v="Binders"/>
    <x v="1767"/>
    <n v="100.70400000000001"/>
    <n v="6"/>
    <n v="0.2"/>
    <n v="37.763999999999996"/>
    <s v="Aug"/>
    <x v="43"/>
    <n v="0"/>
  </r>
  <r>
    <n v="8260"/>
    <s v="CA-2013-118101"/>
    <x v="0"/>
    <d v="2013-06-27T00:00:00"/>
    <d v="2013-06-27T00:00:00"/>
    <x v="3"/>
    <s v="SN-20560"/>
    <x v="381"/>
    <x v="2"/>
    <s v="United States"/>
    <s v="Roseville"/>
    <x v="12"/>
    <n v="48066"/>
    <x v="2"/>
    <s v="OFF-PA-10000357"/>
    <x v="1"/>
    <s v="Paper"/>
    <x v="442"/>
    <n v="368.91"/>
    <n v="9"/>
    <n v="0"/>
    <n v="180.76590000000002"/>
    <s v="Jun"/>
    <x v="1"/>
    <n v="1"/>
  </r>
  <r>
    <n v="8261"/>
    <s v="CA-2013-118101"/>
    <x v="0"/>
    <d v="2013-06-27T00:00:00"/>
    <d v="2013-06-27T00:00:00"/>
    <x v="3"/>
    <s v="SN-20560"/>
    <x v="381"/>
    <x v="2"/>
    <s v="United States"/>
    <s v="Roseville"/>
    <x v="12"/>
    <n v="48066"/>
    <x v="2"/>
    <s v="OFF-BI-10000773"/>
    <x v="1"/>
    <s v="Binders"/>
    <x v="381"/>
    <n v="8.02"/>
    <n v="1"/>
    <n v="0"/>
    <n v="3.7693999999999992"/>
    <s v="Jun"/>
    <x v="1"/>
    <n v="0"/>
  </r>
  <r>
    <n v="8262"/>
    <s v="CA-2013-118101"/>
    <x v="0"/>
    <d v="2013-06-27T00:00:00"/>
    <d v="2013-06-27T00:00:00"/>
    <x v="3"/>
    <s v="SN-20560"/>
    <x v="381"/>
    <x v="2"/>
    <s v="United States"/>
    <s v="Roseville"/>
    <x v="12"/>
    <n v="48066"/>
    <x v="2"/>
    <s v="OFF-ST-10001837"/>
    <x v="1"/>
    <s v="Storage"/>
    <x v="1331"/>
    <n v="171.04"/>
    <n v="4"/>
    <n v="0"/>
    <n v="44.470399999999998"/>
    <s v="Jun"/>
    <x v="1"/>
    <n v="0"/>
  </r>
  <r>
    <n v="8263"/>
    <s v="CA-2013-100307"/>
    <x v="0"/>
    <d v="2013-12-16T00:00:00"/>
    <d v="2013-12-20T00:00:00"/>
    <x v="1"/>
    <s v="TC-21475"/>
    <x v="679"/>
    <x v="2"/>
    <s v="United States"/>
    <s v="Fayetteville"/>
    <x v="36"/>
    <n v="72701"/>
    <x v="0"/>
    <s v="OFF-PA-10002552"/>
    <x v="1"/>
    <s v="Paper"/>
    <x v="349"/>
    <n v="19.440000000000001"/>
    <n v="3"/>
    <n v="0"/>
    <n v="9.3312000000000008"/>
    <s v="Dec"/>
    <x v="5"/>
    <n v="1"/>
  </r>
  <r>
    <n v="8264"/>
    <s v="CA-2012-138457"/>
    <x v="1"/>
    <d v="2012-09-13T00:00:00"/>
    <d v="2012-09-17T00:00:00"/>
    <x v="1"/>
    <s v="AM-10705"/>
    <x v="562"/>
    <x v="0"/>
    <s v="United States"/>
    <s v="Jacksonville"/>
    <x v="3"/>
    <n v="28540"/>
    <x v="0"/>
    <s v="OFF-BI-10000014"/>
    <x v="1"/>
    <s v="Binders"/>
    <x v="628"/>
    <n v="13.092000000000002"/>
    <n v="4"/>
    <n v="0.7"/>
    <n v="-10.037199999999999"/>
    <s v="Sep"/>
    <x v="11"/>
    <n v="1"/>
  </r>
  <r>
    <n v="8265"/>
    <s v="CA-2011-131800"/>
    <x v="2"/>
    <d v="2011-12-30T00:00:00"/>
    <d v="2012-01-04T00:00:00"/>
    <x v="1"/>
    <s v="AJ-10960"/>
    <x v="195"/>
    <x v="0"/>
    <s v="United States"/>
    <s v="New York City"/>
    <x v="15"/>
    <n v="10035"/>
    <x v="3"/>
    <s v="OFF-AP-10004136"/>
    <x v="1"/>
    <s v="Appliances"/>
    <x v="1815"/>
    <n v="122.94"/>
    <n v="3"/>
    <n v="0"/>
    <n v="30.734999999999992"/>
    <s v="Dec"/>
    <x v="20"/>
    <n v="1"/>
  </r>
  <r>
    <n v="8266"/>
    <s v="CA-2011-131800"/>
    <x v="2"/>
    <d v="2011-12-30T00:00:00"/>
    <d v="2012-01-04T00:00:00"/>
    <x v="1"/>
    <s v="AJ-10960"/>
    <x v="195"/>
    <x v="0"/>
    <s v="United States"/>
    <s v="New York City"/>
    <x v="15"/>
    <n v="10035"/>
    <x v="3"/>
    <s v="OFF-BI-10003429"/>
    <x v="1"/>
    <s v="Binders"/>
    <x v="844"/>
    <n v="35.448"/>
    <n v="7"/>
    <n v="0.2"/>
    <n v="12.8499"/>
    <s v="Dec"/>
    <x v="20"/>
    <n v="0"/>
  </r>
  <r>
    <n v="8267"/>
    <s v="CA-2011-118304"/>
    <x v="2"/>
    <d v="2011-04-29T00:00:00"/>
    <d v="2011-05-04T00:00:00"/>
    <x v="1"/>
    <s v="KH-16360"/>
    <x v="347"/>
    <x v="0"/>
    <s v="United States"/>
    <s v="Dover"/>
    <x v="13"/>
    <n v="19901"/>
    <x v="3"/>
    <s v="TEC-PH-10000376"/>
    <x v="2"/>
    <s v="Phones"/>
    <x v="428"/>
    <n v="19.98"/>
    <n v="2"/>
    <n v="0"/>
    <n v="5.1948000000000008"/>
    <s v="Apr"/>
    <x v="41"/>
    <n v="1"/>
  </r>
  <r>
    <n v="8268"/>
    <s v="CA-2014-121790"/>
    <x v="3"/>
    <d v="2014-01-31T00:00:00"/>
    <d v="2014-02-07T00:00:00"/>
    <x v="1"/>
    <s v="LP-17095"/>
    <x v="431"/>
    <x v="0"/>
    <s v="United States"/>
    <s v="Aurora"/>
    <x v="10"/>
    <n v="60505"/>
    <x v="2"/>
    <s v="FUR-TA-10003469"/>
    <x v="0"/>
    <s v="Tables"/>
    <x v="1564"/>
    <n v="69.375"/>
    <n v="1"/>
    <n v="0.5"/>
    <n v="-47.174999999999997"/>
    <s v="Jan"/>
    <x v="44"/>
    <n v="1"/>
  </r>
  <r>
    <n v="8269"/>
    <s v="CA-2014-121790"/>
    <x v="3"/>
    <d v="2014-01-31T00:00:00"/>
    <d v="2014-02-07T00:00:00"/>
    <x v="1"/>
    <s v="LP-17095"/>
    <x v="431"/>
    <x v="0"/>
    <s v="United States"/>
    <s v="Aurora"/>
    <x v="10"/>
    <n v="60505"/>
    <x v="2"/>
    <s v="OFF-SU-10004231"/>
    <x v="1"/>
    <s v="Supplies"/>
    <x v="552"/>
    <n v="31.680000000000003"/>
    <n v="4"/>
    <n v="0.2"/>
    <n v="2.7719999999999994"/>
    <s v="Jan"/>
    <x v="44"/>
    <n v="0"/>
  </r>
  <r>
    <n v="8270"/>
    <s v="CA-2014-121790"/>
    <x v="3"/>
    <d v="2014-01-31T00:00:00"/>
    <d v="2014-02-07T00:00:00"/>
    <x v="1"/>
    <s v="LP-17095"/>
    <x v="431"/>
    <x v="0"/>
    <s v="United States"/>
    <s v="Aurora"/>
    <x v="10"/>
    <n v="60505"/>
    <x v="2"/>
    <s v="TEC-PH-10002584"/>
    <x v="2"/>
    <s v="Phones"/>
    <x v="1696"/>
    <n v="2003.1680000000001"/>
    <n v="4"/>
    <n v="0.2"/>
    <n v="250.39599999999984"/>
    <s v="Jan"/>
    <x v="44"/>
    <n v="0"/>
  </r>
  <r>
    <n v="8271"/>
    <s v="CA-2014-121790"/>
    <x v="3"/>
    <d v="2014-01-31T00:00:00"/>
    <d v="2014-02-07T00:00:00"/>
    <x v="1"/>
    <s v="LP-17095"/>
    <x v="431"/>
    <x v="0"/>
    <s v="United States"/>
    <s v="Aurora"/>
    <x v="10"/>
    <n v="60505"/>
    <x v="2"/>
    <s v="OFF-AR-10003602"/>
    <x v="1"/>
    <s v="Art"/>
    <x v="239"/>
    <n v="9.3439999999999994"/>
    <n v="2"/>
    <n v="0.2"/>
    <n v="3.1535999999999995"/>
    <s v="Jan"/>
    <x v="44"/>
    <n v="0"/>
  </r>
  <r>
    <n v="8272"/>
    <s v="CA-2013-169670"/>
    <x v="0"/>
    <d v="2013-12-26T00:00:00"/>
    <d v="2014-01-01T00:00:00"/>
    <x v="1"/>
    <s v="JE-15715"/>
    <x v="555"/>
    <x v="0"/>
    <s v="United States"/>
    <s v="New York City"/>
    <x v="15"/>
    <n v="10009"/>
    <x v="3"/>
    <s v="FUR-CH-10002331"/>
    <x v="0"/>
    <s v="Chairs"/>
    <x v="402"/>
    <n v="2563.056"/>
    <n v="8"/>
    <n v="0.1"/>
    <n v="313.26239999999967"/>
    <s v="Dec"/>
    <x v="5"/>
    <n v="1"/>
  </r>
  <r>
    <n v="8273"/>
    <s v="CA-2013-139549"/>
    <x v="0"/>
    <d v="2013-10-21T00:00:00"/>
    <d v="2013-10-26T00:00:00"/>
    <x v="1"/>
    <s v="MY-18295"/>
    <x v="501"/>
    <x v="1"/>
    <s v="United States"/>
    <s v="El Cajon"/>
    <x v="1"/>
    <n v="92020"/>
    <x v="1"/>
    <s v="FUR-CH-10001802"/>
    <x v="0"/>
    <s v="Chairs"/>
    <x v="1688"/>
    <n v="387.13600000000002"/>
    <n v="4"/>
    <n v="0.2"/>
    <n v="4.8391999999999911"/>
    <s v="Oct"/>
    <x v="32"/>
    <n v="1"/>
  </r>
  <r>
    <n v="8274"/>
    <s v="CA-2012-104059"/>
    <x v="1"/>
    <d v="2012-06-13T00:00:00"/>
    <d v="2012-06-15T00:00:00"/>
    <x v="0"/>
    <s v="FC-14245"/>
    <x v="763"/>
    <x v="2"/>
    <s v="United States"/>
    <s v="Springfield"/>
    <x v="24"/>
    <n v="45503"/>
    <x v="3"/>
    <s v="OFF-AR-10000634"/>
    <x v="1"/>
    <s v="Art"/>
    <x v="988"/>
    <n v="3.4240000000000004"/>
    <n v="1"/>
    <n v="0.2"/>
    <n v="0.29960000000000009"/>
    <s v="Jun"/>
    <x v="40"/>
    <n v="1"/>
  </r>
  <r>
    <n v="8275"/>
    <s v="CA-2014-164112"/>
    <x v="3"/>
    <d v="2014-07-01T00:00:00"/>
    <d v="2014-07-05T00:00:00"/>
    <x v="1"/>
    <s v="ND-18460"/>
    <x v="540"/>
    <x v="1"/>
    <s v="United States"/>
    <s v="Mount Vernon"/>
    <x v="15"/>
    <n v="10550"/>
    <x v="3"/>
    <s v="OFF-ST-10002615"/>
    <x v="1"/>
    <s v="Storage"/>
    <x v="1427"/>
    <n v="1085.42"/>
    <n v="7"/>
    <n v="0"/>
    <n v="282.20920000000001"/>
    <s v="Jul"/>
    <x v="10"/>
    <n v="1"/>
  </r>
  <r>
    <n v="8276"/>
    <s v="CA-2012-143882"/>
    <x v="1"/>
    <d v="2012-06-26T00:00:00"/>
    <d v="2012-06-30T00:00:00"/>
    <x v="1"/>
    <s v="DB-13360"/>
    <x v="748"/>
    <x v="2"/>
    <s v="United States"/>
    <s v="Lakewood"/>
    <x v="24"/>
    <n v="44107"/>
    <x v="3"/>
    <s v="OFF-PA-10004040"/>
    <x v="1"/>
    <s v="Paper"/>
    <x v="99"/>
    <n v="43.056000000000004"/>
    <n v="9"/>
    <n v="0.2"/>
    <n v="15.607799999999999"/>
    <s v="Jun"/>
    <x v="40"/>
    <n v="1"/>
  </r>
  <r>
    <n v="8277"/>
    <s v="US-2013-139262"/>
    <x v="0"/>
    <d v="2013-02-21T00:00:00"/>
    <d v="2013-02-25T00:00:00"/>
    <x v="1"/>
    <s v="LC-16960"/>
    <x v="784"/>
    <x v="2"/>
    <s v="United States"/>
    <s v="Tampa"/>
    <x v="2"/>
    <n v="33614"/>
    <x v="0"/>
    <s v="OFF-BI-10003727"/>
    <x v="1"/>
    <s v="Binders"/>
    <x v="797"/>
    <n v="3.762"/>
    <n v="3"/>
    <n v="0.7"/>
    <n v="-2.758799999999999"/>
    <s v="Feb"/>
    <x v="47"/>
    <n v="1"/>
  </r>
  <r>
    <n v="8278"/>
    <s v="US-2013-139262"/>
    <x v="0"/>
    <d v="2013-02-21T00:00:00"/>
    <d v="2013-02-25T00:00:00"/>
    <x v="1"/>
    <s v="LC-16960"/>
    <x v="784"/>
    <x v="2"/>
    <s v="United States"/>
    <s v="Tampa"/>
    <x v="2"/>
    <n v="33614"/>
    <x v="0"/>
    <s v="OFF-BI-10002026"/>
    <x v="1"/>
    <s v="Binders"/>
    <x v="903"/>
    <n v="34.860000000000007"/>
    <n v="2"/>
    <n v="0.7"/>
    <n v="-26.726000000000006"/>
    <s v="Feb"/>
    <x v="47"/>
    <n v="0"/>
  </r>
  <r>
    <n v="8279"/>
    <s v="US-2013-139262"/>
    <x v="0"/>
    <d v="2013-02-21T00:00:00"/>
    <d v="2013-02-25T00:00:00"/>
    <x v="1"/>
    <s v="LC-16960"/>
    <x v="784"/>
    <x v="2"/>
    <s v="United States"/>
    <s v="Tampa"/>
    <x v="2"/>
    <n v="33614"/>
    <x v="0"/>
    <s v="OFF-ST-10001496"/>
    <x v="1"/>
    <s v="Storage"/>
    <x v="726"/>
    <n v="432.45600000000002"/>
    <n v="3"/>
    <n v="0.2"/>
    <n v="32.434200000000004"/>
    <s v="Feb"/>
    <x v="47"/>
    <n v="0"/>
  </r>
  <r>
    <n v="8280"/>
    <s v="CA-2014-146192"/>
    <x v="3"/>
    <d v="2014-04-23T00:00:00"/>
    <d v="2014-04-27T00:00:00"/>
    <x v="1"/>
    <s v="BD-11725"/>
    <x v="232"/>
    <x v="0"/>
    <s v="United States"/>
    <s v="Columbus"/>
    <x v="32"/>
    <n v="31907"/>
    <x v="0"/>
    <s v="OFF-ST-10003716"/>
    <x v="1"/>
    <s v="Storage"/>
    <x v="889"/>
    <n v="675.06000000000006"/>
    <n v="3"/>
    <n v="0"/>
    <n v="87.757800000000003"/>
    <s v="Apr"/>
    <x v="4"/>
    <n v="1"/>
  </r>
  <r>
    <n v="8281"/>
    <s v="CA-2014-134810"/>
    <x v="3"/>
    <d v="2014-05-10T00:00:00"/>
    <d v="2014-05-11T00:00:00"/>
    <x v="2"/>
    <s v="MC-17605"/>
    <x v="204"/>
    <x v="1"/>
    <s v="United States"/>
    <s v="Jacksonville"/>
    <x v="3"/>
    <n v="28540"/>
    <x v="0"/>
    <s v="OFF-EN-10002504"/>
    <x v="1"/>
    <s v="Envelopes"/>
    <x v="113"/>
    <n v="65.231999999999999"/>
    <n v="3"/>
    <n v="0.2"/>
    <n v="22.015799999999999"/>
    <s v="May"/>
    <x v="24"/>
    <n v="1"/>
  </r>
  <r>
    <n v="8282"/>
    <s v="CA-2014-134810"/>
    <x v="3"/>
    <d v="2014-05-10T00:00:00"/>
    <d v="2014-05-11T00:00:00"/>
    <x v="2"/>
    <s v="MC-17605"/>
    <x v="204"/>
    <x v="1"/>
    <s v="United States"/>
    <s v="Jacksonville"/>
    <x v="3"/>
    <n v="28540"/>
    <x v="0"/>
    <s v="FUR-CH-10001270"/>
    <x v="0"/>
    <s v="Chairs"/>
    <x v="851"/>
    <n v="207"/>
    <n v="3"/>
    <n v="0.2"/>
    <n v="25.874999999999972"/>
    <s v="May"/>
    <x v="24"/>
    <n v="0"/>
  </r>
  <r>
    <n v="8283"/>
    <s v="CA-2012-154284"/>
    <x v="1"/>
    <d v="2012-12-21T00:00:00"/>
    <d v="2012-12-26T00:00:00"/>
    <x v="0"/>
    <s v="SZ-20035"/>
    <x v="449"/>
    <x v="2"/>
    <s v="United States"/>
    <s v="Saint Charles"/>
    <x v="10"/>
    <n v="60174"/>
    <x v="2"/>
    <s v="TEC-MA-10004241"/>
    <x v="2"/>
    <s v="Machines"/>
    <x v="832"/>
    <n v="600.53"/>
    <n v="2"/>
    <n v="0.3"/>
    <n v="137.26399999999995"/>
    <s v="Dec"/>
    <x v="14"/>
    <n v="1"/>
  </r>
  <r>
    <n v="8284"/>
    <s v="CA-2012-154284"/>
    <x v="1"/>
    <d v="2012-12-21T00:00:00"/>
    <d v="2012-12-26T00:00:00"/>
    <x v="0"/>
    <s v="SZ-20035"/>
    <x v="449"/>
    <x v="2"/>
    <s v="United States"/>
    <s v="Saint Charles"/>
    <x v="10"/>
    <n v="60174"/>
    <x v="2"/>
    <s v="OFF-AR-10001468"/>
    <x v="1"/>
    <s v="Art"/>
    <x v="718"/>
    <n v="59.903999999999996"/>
    <n v="2"/>
    <n v="0.2"/>
    <n v="14.227200000000003"/>
    <s v="Dec"/>
    <x v="14"/>
    <n v="0"/>
  </r>
  <r>
    <n v="8285"/>
    <s v="CA-2012-154284"/>
    <x v="1"/>
    <d v="2012-12-21T00:00:00"/>
    <d v="2012-12-26T00:00:00"/>
    <x v="0"/>
    <s v="SZ-20035"/>
    <x v="449"/>
    <x v="2"/>
    <s v="United States"/>
    <s v="Saint Charles"/>
    <x v="10"/>
    <n v="60174"/>
    <x v="2"/>
    <s v="TEC-AC-10003198"/>
    <x v="2"/>
    <s v="Accessories"/>
    <x v="761"/>
    <n v="637.44000000000005"/>
    <n v="8"/>
    <n v="0.2"/>
    <n v="135.45599999999996"/>
    <s v="Dec"/>
    <x v="14"/>
    <n v="0"/>
  </r>
  <r>
    <n v="8286"/>
    <s v="CA-2012-154284"/>
    <x v="1"/>
    <d v="2012-12-21T00:00:00"/>
    <d v="2012-12-26T00:00:00"/>
    <x v="0"/>
    <s v="SZ-20035"/>
    <x v="449"/>
    <x v="2"/>
    <s v="United States"/>
    <s v="Saint Charles"/>
    <x v="10"/>
    <n v="60174"/>
    <x v="2"/>
    <s v="FUR-FU-10003039"/>
    <x v="0"/>
    <s v="Furnishings"/>
    <x v="479"/>
    <n v="51.756000000000007"/>
    <n v="3"/>
    <n v="0.6"/>
    <n v="-33.641399999999997"/>
    <s v="Dec"/>
    <x v="14"/>
    <n v="0"/>
  </r>
  <r>
    <n v="8287"/>
    <s v="CA-2011-156244"/>
    <x v="2"/>
    <d v="2011-08-12T00:00:00"/>
    <d v="2011-08-16T00:00:00"/>
    <x v="1"/>
    <s v="DH-13675"/>
    <x v="723"/>
    <x v="2"/>
    <s v="United States"/>
    <s v="Miami"/>
    <x v="2"/>
    <n v="33180"/>
    <x v="0"/>
    <s v="OFF-PA-10000295"/>
    <x v="1"/>
    <s v="Paper"/>
    <x v="1779"/>
    <n v="31.104000000000006"/>
    <n v="6"/>
    <n v="0.2"/>
    <n v="10.8864"/>
    <s v="Aug"/>
    <x v="9"/>
    <n v="1"/>
  </r>
  <r>
    <n v="8288"/>
    <s v="CA-2011-156244"/>
    <x v="2"/>
    <d v="2011-08-12T00:00:00"/>
    <d v="2011-08-16T00:00:00"/>
    <x v="1"/>
    <s v="DH-13675"/>
    <x v="723"/>
    <x v="2"/>
    <s v="United States"/>
    <s v="Miami"/>
    <x v="2"/>
    <n v="33180"/>
    <x v="0"/>
    <s v="OFF-AR-10004344"/>
    <x v="1"/>
    <s v="Art"/>
    <x v="365"/>
    <n v="47.96"/>
    <n v="5"/>
    <n v="0.2"/>
    <n v="4.196499999999995"/>
    <s v="Aug"/>
    <x v="9"/>
    <n v="0"/>
  </r>
  <r>
    <n v="8289"/>
    <s v="CA-2011-156244"/>
    <x v="2"/>
    <d v="2011-08-12T00:00:00"/>
    <d v="2011-08-16T00:00:00"/>
    <x v="1"/>
    <s v="DH-13675"/>
    <x v="723"/>
    <x v="2"/>
    <s v="United States"/>
    <s v="Miami"/>
    <x v="2"/>
    <n v="33180"/>
    <x v="0"/>
    <s v="TEC-AC-10002473"/>
    <x v="2"/>
    <s v="Accessories"/>
    <x v="713"/>
    <n v="158.928"/>
    <n v="7"/>
    <n v="0.2"/>
    <n v="41.718599999999995"/>
    <s v="Aug"/>
    <x v="9"/>
    <n v="0"/>
  </r>
  <r>
    <n v="8290"/>
    <s v="CA-2011-156244"/>
    <x v="2"/>
    <d v="2011-08-12T00:00:00"/>
    <d v="2011-08-16T00:00:00"/>
    <x v="1"/>
    <s v="DH-13675"/>
    <x v="723"/>
    <x v="2"/>
    <s v="United States"/>
    <s v="Miami"/>
    <x v="2"/>
    <n v="33180"/>
    <x v="0"/>
    <s v="OFF-AP-10002403"/>
    <x v="1"/>
    <s v="Appliances"/>
    <x v="1302"/>
    <n v="211.24799999999999"/>
    <n v="6"/>
    <n v="0.2"/>
    <n v="15.843599999999995"/>
    <s v="Aug"/>
    <x v="9"/>
    <n v="0"/>
  </r>
  <r>
    <n v="8291"/>
    <s v="CA-2011-156244"/>
    <x v="2"/>
    <d v="2011-08-12T00:00:00"/>
    <d v="2011-08-16T00:00:00"/>
    <x v="1"/>
    <s v="DH-13675"/>
    <x v="723"/>
    <x v="2"/>
    <s v="United States"/>
    <s v="Miami"/>
    <x v="2"/>
    <n v="33180"/>
    <x v="0"/>
    <s v="OFF-SU-10000432"/>
    <x v="1"/>
    <s v="Supplies"/>
    <x v="1549"/>
    <n v="5.5520000000000005"/>
    <n v="2"/>
    <n v="0.2"/>
    <n v="-1.0410000000000006"/>
    <s v="Aug"/>
    <x v="9"/>
    <n v="0"/>
  </r>
  <r>
    <n v="8292"/>
    <s v="CA-2011-156244"/>
    <x v="2"/>
    <d v="2011-08-12T00:00:00"/>
    <d v="2011-08-16T00:00:00"/>
    <x v="1"/>
    <s v="DH-13675"/>
    <x v="723"/>
    <x v="2"/>
    <s v="United States"/>
    <s v="Miami"/>
    <x v="2"/>
    <n v="33180"/>
    <x v="0"/>
    <s v="OFF-LA-10000443"/>
    <x v="1"/>
    <s v="Labels"/>
    <x v="1118"/>
    <n v="2.952"/>
    <n v="1"/>
    <n v="0.2"/>
    <n v="0.99629999999999996"/>
    <s v="Aug"/>
    <x v="9"/>
    <n v="0"/>
  </r>
  <r>
    <n v="8293"/>
    <s v="CA-2012-106362"/>
    <x v="1"/>
    <d v="2012-12-11T00:00:00"/>
    <d v="2012-12-15T00:00:00"/>
    <x v="1"/>
    <s v="LC-16885"/>
    <x v="62"/>
    <x v="0"/>
    <s v="United States"/>
    <s v="Troy"/>
    <x v="24"/>
    <n v="45373"/>
    <x v="3"/>
    <s v="OFF-BI-10003166"/>
    <x v="1"/>
    <s v="Binders"/>
    <x v="1405"/>
    <n v="10.332000000000003"/>
    <n v="3"/>
    <n v="0.7"/>
    <n v="-7.5767999999999986"/>
    <s v="Dec"/>
    <x v="14"/>
    <n v="1"/>
  </r>
  <r>
    <n v="8294"/>
    <s v="US-2014-168802"/>
    <x v="3"/>
    <d v="2014-11-04T00:00:00"/>
    <d v="2014-11-08T00:00:00"/>
    <x v="1"/>
    <s v="JO-15145"/>
    <x v="705"/>
    <x v="1"/>
    <s v="United States"/>
    <s v="Seattle"/>
    <x v="4"/>
    <n v="98103"/>
    <x v="1"/>
    <s v="OFF-BI-10002393"/>
    <x v="1"/>
    <s v="Binders"/>
    <x v="1188"/>
    <n v="18.368000000000002"/>
    <n v="4"/>
    <n v="0.2"/>
    <n v="5.9695999999999998"/>
    <s v="Nov"/>
    <x v="23"/>
    <n v="1"/>
  </r>
  <r>
    <n v="8295"/>
    <s v="US-2014-146906"/>
    <x v="3"/>
    <d v="2014-03-14T00:00:00"/>
    <d v="2014-03-18T00:00:00"/>
    <x v="1"/>
    <s v="MT-17815"/>
    <x v="363"/>
    <x v="0"/>
    <s v="United States"/>
    <s v="New York City"/>
    <x v="15"/>
    <n v="10011"/>
    <x v="3"/>
    <s v="TEC-PH-10001809"/>
    <x v="2"/>
    <s v="Phones"/>
    <x v="1164"/>
    <n v="299.89999999999998"/>
    <n v="2"/>
    <n v="0"/>
    <n v="74.974999999999994"/>
    <s v="Mar"/>
    <x v="42"/>
    <n v="1"/>
  </r>
  <r>
    <n v="8296"/>
    <s v="CA-2013-166380"/>
    <x v="0"/>
    <d v="2013-05-31T00:00:00"/>
    <d v="2013-06-04T00:00:00"/>
    <x v="1"/>
    <s v="EB-13750"/>
    <x v="494"/>
    <x v="1"/>
    <s v="United States"/>
    <s v="Arlington"/>
    <x v="17"/>
    <n v="22204"/>
    <x v="0"/>
    <s v="OFF-EN-10002600"/>
    <x v="1"/>
    <s v="Envelopes"/>
    <x v="111"/>
    <n v="26.55"/>
    <n v="9"/>
    <n v="0"/>
    <n v="12.744"/>
    <s v="May"/>
    <x v="35"/>
    <n v="1"/>
  </r>
  <r>
    <n v="8297"/>
    <s v="CA-2013-166380"/>
    <x v="0"/>
    <d v="2013-05-31T00:00:00"/>
    <d v="2013-06-04T00:00:00"/>
    <x v="1"/>
    <s v="EB-13750"/>
    <x v="494"/>
    <x v="1"/>
    <s v="United States"/>
    <s v="Arlington"/>
    <x v="17"/>
    <n v="22204"/>
    <x v="0"/>
    <s v="TEC-AC-10000109"/>
    <x v="2"/>
    <s v="Accessories"/>
    <x v="200"/>
    <n v="111.98"/>
    <n v="2"/>
    <n v="0"/>
    <n v="26.875200000000007"/>
    <s v="May"/>
    <x v="35"/>
    <n v="0"/>
  </r>
  <r>
    <n v="8298"/>
    <s v="US-2012-158911"/>
    <x v="1"/>
    <d v="2012-07-05T00:00:00"/>
    <d v="2012-07-11T00:00:00"/>
    <x v="1"/>
    <s v="RS-19765"/>
    <x v="276"/>
    <x v="1"/>
    <s v="United States"/>
    <s v="Charlotte"/>
    <x v="3"/>
    <n v="28205"/>
    <x v="0"/>
    <s v="FUR-FU-10003829"/>
    <x v="0"/>
    <s v="Furnishings"/>
    <x v="1369"/>
    <n v="4.9280000000000008"/>
    <n v="2"/>
    <n v="0.2"/>
    <n v="0.73919999999999941"/>
    <s v="Jul"/>
    <x v="38"/>
    <n v="1"/>
  </r>
  <r>
    <n v="8299"/>
    <s v="US-2012-158911"/>
    <x v="1"/>
    <d v="2012-07-05T00:00:00"/>
    <d v="2012-07-11T00:00:00"/>
    <x v="1"/>
    <s v="RS-19765"/>
    <x v="276"/>
    <x v="1"/>
    <s v="United States"/>
    <s v="Charlotte"/>
    <x v="3"/>
    <n v="28205"/>
    <x v="0"/>
    <s v="OFF-LA-10003223"/>
    <x v="1"/>
    <s v="Labels"/>
    <x v="602"/>
    <n v="11.784000000000001"/>
    <n v="3"/>
    <n v="0.2"/>
    <n v="4.2716999999999992"/>
    <s v="Jul"/>
    <x v="38"/>
    <n v="0"/>
  </r>
  <r>
    <n v="8300"/>
    <s v="US-2011-103338"/>
    <x v="2"/>
    <d v="2011-03-11T00:00:00"/>
    <d v="2011-03-15T00:00:00"/>
    <x v="1"/>
    <s v="RB-19435"/>
    <x v="579"/>
    <x v="0"/>
    <s v="United States"/>
    <s v="Roseville"/>
    <x v="1"/>
    <n v="95661"/>
    <x v="1"/>
    <s v="OFF-AR-10001770"/>
    <x v="1"/>
    <s v="Art"/>
    <x v="1579"/>
    <n v="7.98"/>
    <n v="3"/>
    <n v="0"/>
    <n v="2.0747999999999998"/>
    <s v="Mar"/>
    <x v="34"/>
    <n v="1"/>
  </r>
  <r>
    <n v="8301"/>
    <s v="CA-2012-109169"/>
    <x v="1"/>
    <d v="2012-04-20T00:00:00"/>
    <d v="2012-04-24T00:00:00"/>
    <x v="1"/>
    <s v="OT-18730"/>
    <x v="220"/>
    <x v="0"/>
    <s v="United States"/>
    <s v="Detroit"/>
    <x v="12"/>
    <n v="48234"/>
    <x v="2"/>
    <s v="OFF-EN-10003296"/>
    <x v="1"/>
    <s v="Envelopes"/>
    <x v="229"/>
    <n v="180.96"/>
    <n v="2"/>
    <n v="0"/>
    <n v="81.432000000000002"/>
    <s v="Apr"/>
    <x v="19"/>
    <n v="1"/>
  </r>
  <r>
    <n v="8302"/>
    <s v="US-2014-167318"/>
    <x v="3"/>
    <d v="2014-07-27T00:00:00"/>
    <d v="2014-08-02T00:00:00"/>
    <x v="1"/>
    <s v="GZ-14545"/>
    <x v="433"/>
    <x v="1"/>
    <s v="United States"/>
    <s v="Los Angeles"/>
    <x v="1"/>
    <n v="90036"/>
    <x v="1"/>
    <s v="TEC-AC-10003870"/>
    <x v="2"/>
    <s v="Accessories"/>
    <x v="1718"/>
    <n v="1649.95"/>
    <n v="5"/>
    <n v="0"/>
    <n v="659.98"/>
    <s v="Jul"/>
    <x v="10"/>
    <n v="1"/>
  </r>
  <r>
    <n v="8303"/>
    <s v="US-2014-167318"/>
    <x v="3"/>
    <d v="2014-07-27T00:00:00"/>
    <d v="2014-08-02T00:00:00"/>
    <x v="1"/>
    <s v="GZ-14545"/>
    <x v="433"/>
    <x v="1"/>
    <s v="United States"/>
    <s v="Los Angeles"/>
    <x v="1"/>
    <n v="90036"/>
    <x v="1"/>
    <s v="FUR-CH-10000665"/>
    <x v="0"/>
    <s v="Chairs"/>
    <x v="656"/>
    <n v="362.35199999999998"/>
    <n v="3"/>
    <n v="0.2"/>
    <n v="45.293999999999954"/>
    <s v="Jul"/>
    <x v="10"/>
    <n v="0"/>
  </r>
  <r>
    <n v="8304"/>
    <s v="US-2011-120313"/>
    <x v="2"/>
    <d v="2011-10-31T00:00:00"/>
    <d v="2011-11-02T00:00:00"/>
    <x v="0"/>
    <s v="NL-18310"/>
    <x v="644"/>
    <x v="2"/>
    <s v="United States"/>
    <s v="San Francisco"/>
    <x v="1"/>
    <n v="94110"/>
    <x v="1"/>
    <s v="TEC-PH-10003092"/>
    <x v="2"/>
    <s v="Phones"/>
    <x v="516"/>
    <n v="73.584000000000003"/>
    <n v="2"/>
    <n v="0.2"/>
    <n v="8.2781999999999982"/>
    <s v="Oct"/>
    <x v="18"/>
    <n v="1"/>
  </r>
  <r>
    <n v="8305"/>
    <s v="CA-2014-135419"/>
    <x v="3"/>
    <d v="2014-11-04T00:00:00"/>
    <d v="2014-11-10T00:00:00"/>
    <x v="1"/>
    <s v="BG-11740"/>
    <x v="696"/>
    <x v="0"/>
    <s v="United States"/>
    <s v="Bakersfield"/>
    <x v="1"/>
    <n v="93309"/>
    <x v="1"/>
    <s v="FUR-TA-10001086"/>
    <x v="0"/>
    <s v="Tables"/>
    <x v="1727"/>
    <n v="486.36800000000005"/>
    <n v="4"/>
    <n v="0.2"/>
    <n v="36.477600000000024"/>
    <s v="Nov"/>
    <x v="23"/>
    <n v="1"/>
  </r>
  <r>
    <n v="8306"/>
    <s v="CA-2013-128671"/>
    <x v="0"/>
    <d v="2013-08-12T00:00:00"/>
    <d v="2013-08-17T00:00:00"/>
    <x v="1"/>
    <s v="MT-18070"/>
    <x v="192"/>
    <x v="2"/>
    <s v="United States"/>
    <s v="Tulsa"/>
    <x v="26"/>
    <n v="74133"/>
    <x v="2"/>
    <s v="OFF-PA-10001870"/>
    <x v="1"/>
    <s v="Paper"/>
    <x v="674"/>
    <n v="32.400000000000006"/>
    <n v="5"/>
    <n v="0"/>
    <n v="15.552000000000001"/>
    <s v="Aug"/>
    <x v="28"/>
    <n v="1"/>
  </r>
  <r>
    <n v="8307"/>
    <s v="CA-2013-128671"/>
    <x v="0"/>
    <d v="2013-08-12T00:00:00"/>
    <d v="2013-08-17T00:00:00"/>
    <x v="1"/>
    <s v="MT-18070"/>
    <x v="192"/>
    <x v="2"/>
    <s v="United States"/>
    <s v="Tulsa"/>
    <x v="26"/>
    <n v="74133"/>
    <x v="2"/>
    <s v="OFF-BI-10003305"/>
    <x v="1"/>
    <s v="Binders"/>
    <x v="565"/>
    <n v="41.86"/>
    <n v="7"/>
    <n v="0"/>
    <n v="19.255600000000001"/>
    <s v="Aug"/>
    <x v="28"/>
    <n v="0"/>
  </r>
  <r>
    <n v="8308"/>
    <s v="CA-2013-128671"/>
    <x v="0"/>
    <d v="2013-08-12T00:00:00"/>
    <d v="2013-08-17T00:00:00"/>
    <x v="1"/>
    <s v="MT-18070"/>
    <x v="192"/>
    <x v="2"/>
    <s v="United States"/>
    <s v="Tulsa"/>
    <x v="26"/>
    <n v="74133"/>
    <x v="2"/>
    <s v="OFF-BI-10003007"/>
    <x v="1"/>
    <s v="Binders"/>
    <x v="1542"/>
    <n v="77.56"/>
    <n v="2"/>
    <n v="0"/>
    <n v="35.677599999999998"/>
    <s v="Aug"/>
    <x v="28"/>
    <n v="0"/>
  </r>
  <r>
    <n v="8309"/>
    <s v="CA-2013-149335"/>
    <x v="0"/>
    <d v="2013-07-26T00:00:00"/>
    <d v="2013-07-26T00:00:00"/>
    <x v="3"/>
    <s v="BC-11125"/>
    <x v="604"/>
    <x v="2"/>
    <s v="United States"/>
    <s v="San Francisco"/>
    <x v="1"/>
    <n v="94122"/>
    <x v="1"/>
    <s v="OFF-AR-10001419"/>
    <x v="1"/>
    <s v="Art"/>
    <x v="1006"/>
    <n v="37.17"/>
    <n v="9"/>
    <n v="0"/>
    <n v="11.151"/>
    <s v="Jul"/>
    <x v="16"/>
    <n v="1"/>
  </r>
  <r>
    <n v="8310"/>
    <s v="CA-2011-168312"/>
    <x v="2"/>
    <d v="2011-03-01T00:00:00"/>
    <d v="2011-03-07T00:00:00"/>
    <x v="1"/>
    <s v="GW-14605"/>
    <x v="543"/>
    <x v="0"/>
    <s v="United States"/>
    <s v="Houston"/>
    <x v="5"/>
    <n v="77036"/>
    <x v="2"/>
    <s v="OFF-ST-10003692"/>
    <x v="1"/>
    <s v="Storage"/>
    <x v="1253"/>
    <n v="137.352"/>
    <n v="3"/>
    <n v="0.2"/>
    <n v="8.5844999999999914"/>
    <s v="Mar"/>
    <x v="34"/>
    <n v="1"/>
  </r>
  <r>
    <n v="8311"/>
    <s v="CA-2011-168312"/>
    <x v="2"/>
    <d v="2011-03-01T00:00:00"/>
    <d v="2011-03-07T00:00:00"/>
    <x v="1"/>
    <s v="GW-14605"/>
    <x v="543"/>
    <x v="0"/>
    <s v="United States"/>
    <s v="Houston"/>
    <x v="5"/>
    <n v="77036"/>
    <x v="2"/>
    <s v="FUR-TA-10001866"/>
    <x v="0"/>
    <s v="Tables"/>
    <x v="1271"/>
    <n v="376.50899999999996"/>
    <n v="3"/>
    <n v="0.3"/>
    <n v="-43.029600000000045"/>
    <s v="Mar"/>
    <x v="34"/>
    <n v="0"/>
  </r>
  <r>
    <n v="8312"/>
    <s v="US-2014-105935"/>
    <x v="3"/>
    <d v="2014-01-27T00:00:00"/>
    <d v="2014-02-01T00:00:00"/>
    <x v="1"/>
    <s v="BD-11500"/>
    <x v="214"/>
    <x v="0"/>
    <s v="United States"/>
    <s v="Columbus"/>
    <x v="32"/>
    <n v="31907"/>
    <x v="0"/>
    <s v="FUR-FU-10002157"/>
    <x v="0"/>
    <s v="Furnishings"/>
    <x v="116"/>
    <n v="62.72"/>
    <n v="4"/>
    <n v="0"/>
    <n v="24.460799999999999"/>
    <s v="Jan"/>
    <x v="44"/>
    <n v="1"/>
  </r>
  <r>
    <n v="8313"/>
    <s v="US-2014-105935"/>
    <x v="3"/>
    <d v="2014-01-27T00:00:00"/>
    <d v="2014-02-01T00:00:00"/>
    <x v="1"/>
    <s v="BD-11500"/>
    <x v="214"/>
    <x v="0"/>
    <s v="United States"/>
    <s v="Columbus"/>
    <x v="32"/>
    <n v="31907"/>
    <x v="0"/>
    <s v="TEC-PH-10001459"/>
    <x v="2"/>
    <s v="Phones"/>
    <x v="1438"/>
    <n v="2939.9300000000003"/>
    <n v="7"/>
    <n v="0"/>
    <n v="764.38180000000011"/>
    <s v="Jan"/>
    <x v="44"/>
    <n v="0"/>
  </r>
  <r>
    <n v="8314"/>
    <s v="CA-2011-161508"/>
    <x v="2"/>
    <d v="2011-07-12T00:00:00"/>
    <d v="2011-07-16T00:00:00"/>
    <x v="1"/>
    <s v="PV-18985"/>
    <x v="391"/>
    <x v="2"/>
    <s v="United States"/>
    <s v="League City"/>
    <x v="5"/>
    <n v="77573"/>
    <x v="2"/>
    <s v="FUR-CH-10002126"/>
    <x v="0"/>
    <s v="Chairs"/>
    <x v="841"/>
    <n v="512.35799999999995"/>
    <n v="3"/>
    <n v="0.3"/>
    <n v="-14.638799999999947"/>
    <s v="Jul"/>
    <x v="39"/>
    <n v="1"/>
  </r>
  <r>
    <n v="8315"/>
    <s v="CA-2011-161508"/>
    <x v="2"/>
    <d v="2011-07-12T00:00:00"/>
    <d v="2011-07-16T00:00:00"/>
    <x v="1"/>
    <s v="PV-18985"/>
    <x v="391"/>
    <x v="2"/>
    <s v="United States"/>
    <s v="League City"/>
    <x v="5"/>
    <n v="77573"/>
    <x v="2"/>
    <s v="OFF-FA-10001561"/>
    <x v="1"/>
    <s v="Fasteners"/>
    <x v="831"/>
    <n v="3.4880000000000004"/>
    <n v="2"/>
    <n v="0.2"/>
    <n v="0.56679999999999997"/>
    <s v="Jul"/>
    <x v="39"/>
    <n v="0"/>
  </r>
  <r>
    <n v="8316"/>
    <s v="CA-2011-161508"/>
    <x v="2"/>
    <d v="2011-07-12T00:00:00"/>
    <d v="2011-07-16T00:00:00"/>
    <x v="1"/>
    <s v="PV-18985"/>
    <x v="391"/>
    <x v="2"/>
    <s v="United States"/>
    <s v="League City"/>
    <x v="5"/>
    <n v="77573"/>
    <x v="2"/>
    <s v="OFF-AR-10003158"/>
    <x v="1"/>
    <s v="Art"/>
    <x v="696"/>
    <n v="22.288"/>
    <n v="7"/>
    <n v="0.2"/>
    <n v="3.9003999999999985"/>
    <s v="Jul"/>
    <x v="39"/>
    <n v="0"/>
  </r>
  <r>
    <n v="8317"/>
    <s v="CA-2011-161508"/>
    <x v="2"/>
    <d v="2011-07-12T00:00:00"/>
    <d v="2011-07-16T00:00:00"/>
    <x v="1"/>
    <s v="PV-18985"/>
    <x v="391"/>
    <x v="2"/>
    <s v="United States"/>
    <s v="League City"/>
    <x v="5"/>
    <n v="77573"/>
    <x v="2"/>
    <s v="OFF-PA-10001804"/>
    <x v="1"/>
    <s v="Paper"/>
    <x v="128"/>
    <n v="16.032"/>
    <n v="3"/>
    <n v="0.2"/>
    <n v="5.6111999999999993"/>
    <s v="Jul"/>
    <x v="39"/>
    <n v="0"/>
  </r>
  <r>
    <n v="8318"/>
    <s v="CA-2014-130904"/>
    <x v="3"/>
    <d v="2014-04-12T00:00:00"/>
    <d v="2014-04-17T00:00:00"/>
    <x v="1"/>
    <s v="HM-14980"/>
    <x v="31"/>
    <x v="0"/>
    <s v="United States"/>
    <s v="Burlington"/>
    <x v="3"/>
    <n v="27217"/>
    <x v="0"/>
    <s v="OFF-AR-10000422"/>
    <x v="1"/>
    <s v="Art"/>
    <x v="892"/>
    <n v="1.752"/>
    <n v="1"/>
    <n v="0.2"/>
    <n v="0.15329999999999994"/>
    <s v="Apr"/>
    <x v="4"/>
    <n v="1"/>
  </r>
  <r>
    <n v="8319"/>
    <s v="CA-2014-130904"/>
    <x v="3"/>
    <d v="2014-04-12T00:00:00"/>
    <d v="2014-04-17T00:00:00"/>
    <x v="1"/>
    <s v="HM-14980"/>
    <x v="31"/>
    <x v="0"/>
    <s v="United States"/>
    <s v="Burlington"/>
    <x v="3"/>
    <n v="27217"/>
    <x v="0"/>
    <s v="OFF-AR-10000127"/>
    <x v="1"/>
    <s v="Art"/>
    <x v="1186"/>
    <n v="20.992000000000001"/>
    <n v="8"/>
    <n v="0.2"/>
    <n v="2.3615999999999966"/>
    <s v="Apr"/>
    <x v="4"/>
    <n v="0"/>
  </r>
  <r>
    <n v="8320"/>
    <s v="CA-2014-133620"/>
    <x v="3"/>
    <d v="2014-11-14T00:00:00"/>
    <d v="2014-11-19T00:00:00"/>
    <x v="1"/>
    <s v="EM-14065"/>
    <x v="191"/>
    <x v="0"/>
    <s v="United States"/>
    <s v="New York City"/>
    <x v="15"/>
    <n v="10009"/>
    <x v="3"/>
    <s v="OFF-ST-10004634"/>
    <x v="1"/>
    <s v="Storage"/>
    <x v="597"/>
    <n v="11.21"/>
    <n v="1"/>
    <n v="0"/>
    <n v="3.3629999999999995"/>
    <s v="Nov"/>
    <x v="23"/>
    <n v="1"/>
  </r>
  <r>
    <n v="8321"/>
    <s v="CA-2012-142937"/>
    <x v="1"/>
    <d v="2012-12-05T00:00:00"/>
    <d v="2012-12-06T00:00:00"/>
    <x v="2"/>
    <s v="SF-20065"/>
    <x v="11"/>
    <x v="0"/>
    <s v="United States"/>
    <s v="Dallas"/>
    <x v="5"/>
    <n v="75220"/>
    <x v="2"/>
    <s v="OFF-AR-10003582"/>
    <x v="1"/>
    <s v="Art"/>
    <x v="1451"/>
    <n v="45.04"/>
    <n v="2"/>
    <n v="0.2"/>
    <n v="4.5040000000000031"/>
    <s v="Dec"/>
    <x v="14"/>
    <n v="1"/>
  </r>
  <r>
    <n v="8322"/>
    <s v="US-2013-149790"/>
    <x v="0"/>
    <d v="2013-09-27T00:00:00"/>
    <d v="2013-10-02T00:00:00"/>
    <x v="1"/>
    <s v="SC-20380"/>
    <x v="618"/>
    <x v="0"/>
    <s v="United States"/>
    <s v="Houston"/>
    <x v="5"/>
    <n v="77095"/>
    <x v="2"/>
    <s v="OFF-BI-10002026"/>
    <x v="1"/>
    <s v="Binders"/>
    <x v="1749"/>
    <n v="15.623999999999997"/>
    <n v="2"/>
    <n v="0.8"/>
    <n v="-24.998400000000011"/>
    <s v="Sep"/>
    <x v="21"/>
    <n v="1"/>
  </r>
  <r>
    <n v="8323"/>
    <s v="CA-2013-130778"/>
    <x v="0"/>
    <d v="2013-11-20T00:00:00"/>
    <d v="2013-11-26T00:00:00"/>
    <x v="1"/>
    <s v="ND-18370"/>
    <x v="444"/>
    <x v="0"/>
    <s v="United States"/>
    <s v="Long Beach"/>
    <x v="15"/>
    <n v="11561"/>
    <x v="3"/>
    <s v="OFF-AP-10000595"/>
    <x v="1"/>
    <s v="Appliances"/>
    <x v="1496"/>
    <n v="8.74"/>
    <n v="2"/>
    <n v="0"/>
    <n v="2.2724000000000002"/>
    <s v="Nov"/>
    <x v="0"/>
    <n v="1"/>
  </r>
  <r>
    <n v="8324"/>
    <s v="CA-2013-130778"/>
    <x v="0"/>
    <d v="2013-11-20T00:00:00"/>
    <d v="2013-11-26T00:00:00"/>
    <x v="1"/>
    <s v="ND-18370"/>
    <x v="444"/>
    <x v="0"/>
    <s v="United States"/>
    <s v="Long Beach"/>
    <x v="15"/>
    <n v="11561"/>
    <x v="3"/>
    <s v="OFF-PA-10001509"/>
    <x v="1"/>
    <s v="Paper"/>
    <x v="417"/>
    <n v="44.75"/>
    <n v="5"/>
    <n v="0"/>
    <n v="20.584999999999994"/>
    <s v="Nov"/>
    <x v="0"/>
    <n v="0"/>
  </r>
  <r>
    <n v="8325"/>
    <s v="CA-2014-144456"/>
    <x v="3"/>
    <d v="2014-09-09T00:00:00"/>
    <d v="2014-09-10T00:00:00"/>
    <x v="2"/>
    <s v="FC-14245"/>
    <x v="763"/>
    <x v="2"/>
    <s v="United States"/>
    <s v="Hialeah"/>
    <x v="2"/>
    <n v="33012"/>
    <x v="0"/>
    <s v="OFF-ST-10001321"/>
    <x v="1"/>
    <s v="Storage"/>
    <x v="416"/>
    <n v="61.68"/>
    <n v="5"/>
    <n v="0.2"/>
    <n v="5.3970000000000073"/>
    <s v="Sep"/>
    <x v="15"/>
    <n v="1"/>
  </r>
  <r>
    <n v="8326"/>
    <s v="CA-2014-144456"/>
    <x v="3"/>
    <d v="2014-09-09T00:00:00"/>
    <d v="2014-09-10T00:00:00"/>
    <x v="2"/>
    <s v="FC-14245"/>
    <x v="763"/>
    <x v="2"/>
    <s v="United States"/>
    <s v="Hialeah"/>
    <x v="2"/>
    <n v="33012"/>
    <x v="0"/>
    <s v="TEC-PH-10001750"/>
    <x v="2"/>
    <s v="Phones"/>
    <x v="968"/>
    <n v="158.376"/>
    <n v="3"/>
    <n v="0.2"/>
    <n v="13.857900000000008"/>
    <s v="Sep"/>
    <x v="15"/>
    <n v="0"/>
  </r>
  <r>
    <n v="8327"/>
    <s v="CA-2014-103478"/>
    <x v="3"/>
    <d v="2014-07-22T00:00:00"/>
    <d v="2014-07-25T00:00:00"/>
    <x v="0"/>
    <s v="KL-16555"/>
    <x v="126"/>
    <x v="1"/>
    <s v="United States"/>
    <s v="Aurora"/>
    <x v="10"/>
    <n v="60505"/>
    <x v="2"/>
    <s v="OFF-BI-10001890"/>
    <x v="1"/>
    <s v="Binders"/>
    <x v="174"/>
    <n v="2.8639999999999994"/>
    <n v="4"/>
    <n v="0.8"/>
    <n v="-4.5824000000000016"/>
    <s v="Jul"/>
    <x v="10"/>
    <n v="1"/>
  </r>
  <r>
    <n v="8328"/>
    <s v="CA-2014-103478"/>
    <x v="3"/>
    <d v="2014-07-22T00:00:00"/>
    <d v="2014-07-25T00:00:00"/>
    <x v="0"/>
    <s v="KL-16555"/>
    <x v="126"/>
    <x v="1"/>
    <s v="United States"/>
    <s v="Aurora"/>
    <x v="10"/>
    <n v="60505"/>
    <x v="2"/>
    <s v="OFF-BI-10004224"/>
    <x v="1"/>
    <s v="Binders"/>
    <x v="1061"/>
    <n v="94.191999999999979"/>
    <n v="7"/>
    <n v="0.8"/>
    <n v="-164.83600000000007"/>
    <s v="Jul"/>
    <x v="10"/>
    <n v="0"/>
  </r>
  <r>
    <n v="8329"/>
    <s v="CA-2014-118577"/>
    <x v="3"/>
    <d v="2014-10-07T00:00:00"/>
    <d v="2014-10-12T00:00:00"/>
    <x v="1"/>
    <s v="XP-21865"/>
    <x v="190"/>
    <x v="0"/>
    <s v="United States"/>
    <s v="Belleville"/>
    <x v="30"/>
    <n v="7109"/>
    <x v="3"/>
    <s v="OFF-PA-10001357"/>
    <x v="1"/>
    <s v="Paper"/>
    <x v="1032"/>
    <n v="143.69999999999999"/>
    <n v="3"/>
    <n v="0"/>
    <n v="68.975999999999999"/>
    <s v="Oct"/>
    <x v="13"/>
    <n v="1"/>
  </r>
  <r>
    <n v="8330"/>
    <s v="CA-2014-118577"/>
    <x v="3"/>
    <d v="2014-10-07T00:00:00"/>
    <d v="2014-10-12T00:00:00"/>
    <x v="1"/>
    <s v="XP-21865"/>
    <x v="190"/>
    <x v="0"/>
    <s v="United States"/>
    <s v="Belleville"/>
    <x v="30"/>
    <n v="7109"/>
    <x v="3"/>
    <s v="OFF-PA-10004888"/>
    <x v="1"/>
    <s v="Paper"/>
    <x v="959"/>
    <n v="6.48"/>
    <n v="1"/>
    <n v="0"/>
    <n v="3.1104000000000003"/>
    <s v="Oct"/>
    <x v="13"/>
    <n v="0"/>
  </r>
  <r>
    <n v="8331"/>
    <s v="CA-2014-113572"/>
    <x v="3"/>
    <d v="2014-11-08T00:00:00"/>
    <d v="2014-11-12T00:00:00"/>
    <x v="1"/>
    <s v="FP-14320"/>
    <x v="224"/>
    <x v="0"/>
    <s v="United States"/>
    <s v="New York City"/>
    <x v="15"/>
    <n v="10024"/>
    <x v="3"/>
    <s v="TEC-AC-10002370"/>
    <x v="2"/>
    <s v="Accessories"/>
    <x v="1816"/>
    <n v="7.88"/>
    <n v="4"/>
    <n v="0"/>
    <n v="2.5215999999999994"/>
    <s v="Nov"/>
    <x v="23"/>
    <n v="1"/>
  </r>
  <r>
    <n v="8332"/>
    <s v="CA-2013-153269"/>
    <x v="0"/>
    <d v="2013-03-10T00:00:00"/>
    <d v="2013-03-13T00:00:00"/>
    <x v="2"/>
    <s v="PS-18760"/>
    <x v="519"/>
    <x v="0"/>
    <s v="United States"/>
    <s v="Andover"/>
    <x v="31"/>
    <n v="1810"/>
    <x v="3"/>
    <s v="OFF-ST-10004634"/>
    <x v="1"/>
    <s v="Storage"/>
    <x v="597"/>
    <n v="11.21"/>
    <n v="1"/>
    <n v="0"/>
    <n v="3.3629999999999995"/>
    <s v="Mar"/>
    <x v="17"/>
    <n v="1"/>
  </r>
  <r>
    <n v="8333"/>
    <s v="CA-2013-153269"/>
    <x v="0"/>
    <d v="2013-03-10T00:00:00"/>
    <d v="2013-03-13T00:00:00"/>
    <x v="2"/>
    <s v="PS-18760"/>
    <x v="519"/>
    <x v="0"/>
    <s v="United States"/>
    <s v="Andover"/>
    <x v="31"/>
    <n v="1810"/>
    <x v="3"/>
    <s v="FUR-CH-10002647"/>
    <x v="0"/>
    <s v="Chairs"/>
    <x v="470"/>
    <n v="354.90000000000003"/>
    <n v="5"/>
    <n v="0"/>
    <n v="88.725000000000023"/>
    <s v="Mar"/>
    <x v="17"/>
    <n v="0"/>
  </r>
  <r>
    <n v="8334"/>
    <s v="CA-2013-153269"/>
    <x v="0"/>
    <d v="2013-03-10T00:00:00"/>
    <d v="2013-03-13T00:00:00"/>
    <x v="2"/>
    <s v="PS-18760"/>
    <x v="519"/>
    <x v="0"/>
    <s v="United States"/>
    <s v="Andover"/>
    <x v="31"/>
    <n v="1810"/>
    <x v="3"/>
    <s v="OFF-PA-10001801"/>
    <x v="1"/>
    <s v="Paper"/>
    <x v="1757"/>
    <n v="17.940000000000001"/>
    <n v="3"/>
    <n v="0"/>
    <n v="8.7906000000000013"/>
    <s v="Mar"/>
    <x v="17"/>
    <n v="0"/>
  </r>
  <r>
    <n v="8335"/>
    <s v="CA-2013-153269"/>
    <x v="0"/>
    <d v="2013-03-10T00:00:00"/>
    <d v="2013-03-13T00:00:00"/>
    <x v="2"/>
    <s v="PS-18760"/>
    <x v="519"/>
    <x v="0"/>
    <s v="United States"/>
    <s v="Andover"/>
    <x v="31"/>
    <n v="1810"/>
    <x v="3"/>
    <s v="OFF-BI-10004632"/>
    <x v="1"/>
    <s v="Binders"/>
    <x v="910"/>
    <n v="51.8"/>
    <n v="4"/>
    <n v="0"/>
    <n v="23.309999999999995"/>
    <s v="Mar"/>
    <x v="17"/>
    <n v="0"/>
  </r>
  <r>
    <n v="8336"/>
    <s v="CA-2014-161655"/>
    <x v="3"/>
    <d v="2014-05-14T00:00:00"/>
    <d v="2014-05-19T00:00:00"/>
    <x v="0"/>
    <s v="CW-11905"/>
    <x v="194"/>
    <x v="2"/>
    <s v="United States"/>
    <s v="Newark"/>
    <x v="13"/>
    <n v="19711"/>
    <x v="3"/>
    <s v="OFF-BI-10002082"/>
    <x v="1"/>
    <s v="Binders"/>
    <x v="1173"/>
    <n v="299.52"/>
    <n v="9"/>
    <n v="0"/>
    <n v="149.76"/>
    <s v="May"/>
    <x v="24"/>
    <n v="1"/>
  </r>
  <r>
    <n v="8337"/>
    <s v="CA-2013-101469"/>
    <x v="0"/>
    <d v="2013-07-03T00:00:00"/>
    <d v="2013-07-09T00:00:00"/>
    <x v="1"/>
    <s v="KH-16360"/>
    <x v="347"/>
    <x v="0"/>
    <s v="United States"/>
    <s v="Arlington"/>
    <x v="17"/>
    <n v="22204"/>
    <x v="0"/>
    <s v="OFF-AR-10003986"/>
    <x v="1"/>
    <s v="Art"/>
    <x v="1817"/>
    <n v="7.7"/>
    <n v="2"/>
    <n v="0"/>
    <n v="3.157"/>
    <s v="Jul"/>
    <x v="16"/>
    <n v="1"/>
  </r>
  <r>
    <n v="8338"/>
    <s v="CA-2011-153087"/>
    <x v="2"/>
    <d v="2011-12-27T00:00:00"/>
    <d v="2012-01-03T00:00:00"/>
    <x v="1"/>
    <s v="TC-20980"/>
    <x v="568"/>
    <x v="1"/>
    <s v="United States"/>
    <s v="Decatur"/>
    <x v="19"/>
    <n v="35601"/>
    <x v="0"/>
    <s v="OFF-PA-10001243"/>
    <x v="1"/>
    <s v="Paper"/>
    <x v="1794"/>
    <n v="23.92"/>
    <n v="4"/>
    <n v="0"/>
    <n v="11.720800000000001"/>
    <s v="Dec"/>
    <x v="20"/>
    <n v="1"/>
  </r>
  <r>
    <n v="8339"/>
    <s v="CA-2011-153087"/>
    <x v="2"/>
    <d v="2011-12-27T00:00:00"/>
    <d v="2012-01-03T00:00:00"/>
    <x v="1"/>
    <s v="TC-20980"/>
    <x v="568"/>
    <x v="1"/>
    <s v="United States"/>
    <s v="Decatur"/>
    <x v="19"/>
    <n v="35601"/>
    <x v="0"/>
    <s v="TEC-AC-10003198"/>
    <x v="2"/>
    <s v="Accessories"/>
    <x v="761"/>
    <n v="498"/>
    <n v="5"/>
    <n v="0"/>
    <n v="184.26"/>
    <s v="Dec"/>
    <x v="20"/>
    <n v="0"/>
  </r>
  <r>
    <n v="8340"/>
    <s v="CA-2014-135076"/>
    <x v="3"/>
    <d v="2014-04-14T00:00:00"/>
    <d v="2014-04-18T00:00:00"/>
    <x v="1"/>
    <s v="YS-21880"/>
    <x v="453"/>
    <x v="1"/>
    <s v="United States"/>
    <s v="Hesperia"/>
    <x v="1"/>
    <n v="92345"/>
    <x v="1"/>
    <s v="FUR-CH-10003774"/>
    <x v="0"/>
    <s v="Chairs"/>
    <x v="1185"/>
    <n v="436.70400000000006"/>
    <n v="6"/>
    <n v="0.2"/>
    <n v="-38.211600000000033"/>
    <s v="Apr"/>
    <x v="4"/>
    <n v="1"/>
  </r>
  <r>
    <n v="8341"/>
    <s v="CA-2011-161634"/>
    <x v="2"/>
    <d v="2011-11-14T00:00:00"/>
    <d v="2011-11-20T00:00:00"/>
    <x v="1"/>
    <s v="CC-12220"/>
    <x v="417"/>
    <x v="0"/>
    <s v="United States"/>
    <s v="Chesapeake"/>
    <x v="17"/>
    <n v="23320"/>
    <x v="0"/>
    <s v="OFF-PA-10002262"/>
    <x v="1"/>
    <s v="Paper"/>
    <x v="992"/>
    <n v="32.400000000000006"/>
    <n v="5"/>
    <n v="0"/>
    <n v="15.552000000000001"/>
    <s v="Nov"/>
    <x v="7"/>
    <n v="1"/>
  </r>
  <r>
    <n v="8342"/>
    <s v="CA-2014-141481"/>
    <x v="3"/>
    <d v="2014-06-12T00:00:00"/>
    <d v="2014-06-15T00:00:00"/>
    <x v="2"/>
    <s v="ZD-21925"/>
    <x v="9"/>
    <x v="0"/>
    <s v="United States"/>
    <s v="Los Angeles"/>
    <x v="1"/>
    <n v="90036"/>
    <x v="1"/>
    <s v="OFF-AP-10004532"/>
    <x v="1"/>
    <s v="Appliances"/>
    <x v="559"/>
    <n v="61.44"/>
    <n v="3"/>
    <n v="0"/>
    <n v="16.588799999999999"/>
    <s v="Jun"/>
    <x v="27"/>
    <n v="1"/>
  </r>
  <r>
    <n v="8343"/>
    <s v="CA-2013-132549"/>
    <x v="0"/>
    <d v="2013-11-26T00:00:00"/>
    <d v="2013-12-01T00:00:00"/>
    <x v="1"/>
    <s v="JK-15370"/>
    <x v="271"/>
    <x v="0"/>
    <s v="United States"/>
    <s v="Huntsville"/>
    <x v="19"/>
    <n v="35810"/>
    <x v="0"/>
    <s v="OFF-ST-10001325"/>
    <x v="1"/>
    <s v="Storage"/>
    <x v="466"/>
    <n v="73.36"/>
    <n v="7"/>
    <n v="0"/>
    <n v="19.807200000000002"/>
    <s v="Nov"/>
    <x v="0"/>
    <n v="1"/>
  </r>
  <r>
    <n v="8344"/>
    <s v="US-2011-155544"/>
    <x v="2"/>
    <d v="2011-03-21T00:00:00"/>
    <d v="2011-03-25T00:00:00"/>
    <x v="1"/>
    <s v="GM-14440"/>
    <x v="306"/>
    <x v="0"/>
    <s v="United States"/>
    <s v="Knoxville"/>
    <x v="18"/>
    <n v="37918"/>
    <x v="0"/>
    <s v="OFF-LA-10004544"/>
    <x v="1"/>
    <s v="Labels"/>
    <x v="197"/>
    <n v="59.20000000000001"/>
    <n v="5"/>
    <n v="0.2"/>
    <n v="22.199999999999996"/>
    <s v="Mar"/>
    <x v="34"/>
    <n v="1"/>
  </r>
  <r>
    <n v="8345"/>
    <s v="US-2011-155544"/>
    <x v="2"/>
    <d v="2011-03-21T00:00:00"/>
    <d v="2011-03-25T00:00:00"/>
    <x v="1"/>
    <s v="GM-14440"/>
    <x v="306"/>
    <x v="0"/>
    <s v="United States"/>
    <s v="Knoxville"/>
    <x v="18"/>
    <n v="37918"/>
    <x v="0"/>
    <s v="FUR-FU-10001473"/>
    <x v="0"/>
    <s v="Furnishings"/>
    <x v="984"/>
    <n v="32.952000000000005"/>
    <n v="3"/>
    <n v="0.2"/>
    <n v="6.5903999999999989"/>
    <s v="Mar"/>
    <x v="34"/>
    <n v="0"/>
  </r>
  <r>
    <n v="8346"/>
    <s v="US-2011-155544"/>
    <x v="2"/>
    <d v="2011-03-21T00:00:00"/>
    <d v="2011-03-25T00:00:00"/>
    <x v="1"/>
    <s v="GM-14440"/>
    <x v="306"/>
    <x v="0"/>
    <s v="United States"/>
    <s v="Knoxville"/>
    <x v="18"/>
    <n v="37918"/>
    <x v="0"/>
    <s v="FUR-CH-10000422"/>
    <x v="0"/>
    <s v="Chairs"/>
    <x v="1432"/>
    <n v="218.376"/>
    <n v="3"/>
    <n v="0.2"/>
    <n v="-10.918799999999983"/>
    <s v="Mar"/>
    <x v="34"/>
    <n v="0"/>
  </r>
  <r>
    <n v="8347"/>
    <s v="US-2012-115238"/>
    <x v="1"/>
    <d v="2012-04-30T00:00:00"/>
    <d v="2012-05-04T00:00:00"/>
    <x v="1"/>
    <s v="JW-15220"/>
    <x v="478"/>
    <x v="1"/>
    <s v="United States"/>
    <s v="Lawrence"/>
    <x v="31"/>
    <n v="1841"/>
    <x v="3"/>
    <s v="FUR-FU-10002960"/>
    <x v="0"/>
    <s v="Furnishings"/>
    <x v="190"/>
    <n v="31.400000000000002"/>
    <n v="5"/>
    <n v="0"/>
    <n v="13.188000000000002"/>
    <s v="Apr"/>
    <x v="19"/>
    <n v="1"/>
  </r>
  <r>
    <n v="8348"/>
    <s v="US-2012-115238"/>
    <x v="1"/>
    <d v="2012-04-30T00:00:00"/>
    <d v="2012-05-04T00:00:00"/>
    <x v="1"/>
    <s v="JW-15220"/>
    <x v="478"/>
    <x v="1"/>
    <s v="United States"/>
    <s v="Lawrence"/>
    <x v="31"/>
    <n v="1841"/>
    <x v="3"/>
    <s v="FUR-FU-10002445"/>
    <x v="0"/>
    <s v="Furnishings"/>
    <x v="1439"/>
    <n v="9.48"/>
    <n v="1"/>
    <n v="0"/>
    <n v="3.7920000000000007"/>
    <s v="Apr"/>
    <x v="19"/>
    <n v="0"/>
  </r>
  <r>
    <n v="8349"/>
    <s v="US-2012-115238"/>
    <x v="1"/>
    <d v="2012-04-30T00:00:00"/>
    <d v="2012-05-04T00:00:00"/>
    <x v="1"/>
    <s v="JW-15220"/>
    <x v="478"/>
    <x v="1"/>
    <s v="United States"/>
    <s v="Lawrence"/>
    <x v="31"/>
    <n v="1841"/>
    <x v="3"/>
    <s v="TEC-PH-10001300"/>
    <x v="2"/>
    <s v="Phones"/>
    <x v="1002"/>
    <n v="209.5"/>
    <n v="10"/>
    <n v="0"/>
    <n v="58.66"/>
    <s v="Apr"/>
    <x v="19"/>
    <n v="0"/>
  </r>
  <r>
    <n v="8350"/>
    <s v="US-2012-115238"/>
    <x v="1"/>
    <d v="2012-04-30T00:00:00"/>
    <d v="2012-05-04T00:00:00"/>
    <x v="1"/>
    <s v="JW-15220"/>
    <x v="478"/>
    <x v="1"/>
    <s v="United States"/>
    <s v="Lawrence"/>
    <x v="31"/>
    <n v="1841"/>
    <x v="3"/>
    <s v="FUR-FU-10001025"/>
    <x v="0"/>
    <s v="Furnishings"/>
    <x v="1699"/>
    <n v="24.3"/>
    <n v="5"/>
    <n v="0"/>
    <n v="10.449000000000002"/>
    <s v="Apr"/>
    <x v="19"/>
    <n v="0"/>
  </r>
  <r>
    <n v="8351"/>
    <s v="US-2012-115238"/>
    <x v="1"/>
    <d v="2012-04-30T00:00:00"/>
    <d v="2012-05-04T00:00:00"/>
    <x v="1"/>
    <s v="JW-15220"/>
    <x v="478"/>
    <x v="1"/>
    <s v="United States"/>
    <s v="Lawrence"/>
    <x v="31"/>
    <n v="1841"/>
    <x v="3"/>
    <s v="OFF-PA-10002689"/>
    <x v="1"/>
    <s v="Paper"/>
    <x v="1057"/>
    <n v="6.48"/>
    <n v="1"/>
    <n v="0"/>
    <n v="3.1104000000000003"/>
    <s v="Apr"/>
    <x v="19"/>
    <n v="0"/>
  </r>
  <r>
    <n v="8352"/>
    <s v="CA-2014-132199"/>
    <x v="3"/>
    <d v="2014-05-04T00:00:00"/>
    <d v="2014-05-09T00:00:00"/>
    <x v="1"/>
    <s v="BO-11350"/>
    <x v="635"/>
    <x v="1"/>
    <s v="United States"/>
    <s v="Philadelphia"/>
    <x v="9"/>
    <n v="19134"/>
    <x v="3"/>
    <s v="FUR-FU-10004245"/>
    <x v="0"/>
    <s v="Furnishings"/>
    <x v="1738"/>
    <n v="32.448"/>
    <n v="2"/>
    <n v="0.2"/>
    <n v="7.3008000000000006"/>
    <s v="May"/>
    <x v="24"/>
    <n v="1"/>
  </r>
  <r>
    <n v="8353"/>
    <s v="CA-2014-132199"/>
    <x v="3"/>
    <d v="2014-05-04T00:00:00"/>
    <d v="2014-05-09T00:00:00"/>
    <x v="1"/>
    <s v="BO-11350"/>
    <x v="635"/>
    <x v="1"/>
    <s v="United States"/>
    <s v="Philadelphia"/>
    <x v="9"/>
    <n v="19134"/>
    <x v="3"/>
    <s v="OFF-BI-10003684"/>
    <x v="1"/>
    <s v="Binders"/>
    <x v="707"/>
    <n v="26.388000000000002"/>
    <n v="4"/>
    <n v="0.7"/>
    <n v="-17.591999999999992"/>
    <s v="May"/>
    <x v="24"/>
    <n v="0"/>
  </r>
  <r>
    <n v="8354"/>
    <s v="CA-2014-132199"/>
    <x v="3"/>
    <d v="2014-05-04T00:00:00"/>
    <d v="2014-05-09T00:00:00"/>
    <x v="1"/>
    <s v="BO-11350"/>
    <x v="635"/>
    <x v="1"/>
    <s v="United States"/>
    <s v="Philadelphia"/>
    <x v="9"/>
    <n v="19134"/>
    <x v="3"/>
    <s v="FUR-TA-10003748"/>
    <x v="0"/>
    <s v="Tables"/>
    <x v="208"/>
    <n v="373.46999999999991"/>
    <n v="5"/>
    <n v="0.4"/>
    <n v="-112.041"/>
    <s v="May"/>
    <x v="24"/>
    <n v="0"/>
  </r>
  <r>
    <n v="8355"/>
    <s v="CA-2014-132199"/>
    <x v="3"/>
    <d v="2014-05-04T00:00:00"/>
    <d v="2014-05-09T00:00:00"/>
    <x v="1"/>
    <s v="BO-11350"/>
    <x v="635"/>
    <x v="1"/>
    <s v="United States"/>
    <s v="Philadelphia"/>
    <x v="9"/>
    <n v="19134"/>
    <x v="3"/>
    <s v="OFF-BI-10002133"/>
    <x v="1"/>
    <s v="Binders"/>
    <x v="1138"/>
    <n v="64.2"/>
    <n v="5"/>
    <n v="0.7"/>
    <n v="-44.94"/>
    <s v="May"/>
    <x v="24"/>
    <n v="0"/>
  </r>
  <r>
    <n v="8356"/>
    <s v="CA-2014-132199"/>
    <x v="3"/>
    <d v="2014-05-04T00:00:00"/>
    <d v="2014-05-09T00:00:00"/>
    <x v="1"/>
    <s v="BO-11350"/>
    <x v="635"/>
    <x v="1"/>
    <s v="United States"/>
    <s v="Philadelphia"/>
    <x v="9"/>
    <n v="19134"/>
    <x v="3"/>
    <s v="OFF-FA-10002280"/>
    <x v="1"/>
    <s v="Fasteners"/>
    <x v="653"/>
    <n v="8"/>
    <n v="2"/>
    <n v="0.2"/>
    <n v="2.8"/>
    <s v="May"/>
    <x v="24"/>
    <n v="0"/>
  </r>
  <r>
    <n v="8357"/>
    <s v="CA-2013-163174"/>
    <x v="0"/>
    <d v="2013-08-27T00:00:00"/>
    <d v="2013-08-31T00:00:00"/>
    <x v="1"/>
    <s v="XP-21865"/>
    <x v="190"/>
    <x v="0"/>
    <s v="United States"/>
    <s v="Athens"/>
    <x v="32"/>
    <n v="30605"/>
    <x v="0"/>
    <s v="FUR-FU-10000308"/>
    <x v="0"/>
    <s v="Furnishings"/>
    <x v="1269"/>
    <n v="186.54"/>
    <n v="3"/>
    <n v="0"/>
    <n v="41.038800000000002"/>
    <s v="Aug"/>
    <x v="28"/>
    <n v="1"/>
  </r>
  <r>
    <n v="8358"/>
    <s v="CA-2011-110555"/>
    <x v="2"/>
    <d v="2011-04-11T00:00:00"/>
    <d v="2011-04-18T00:00:00"/>
    <x v="1"/>
    <s v="MM-18055"/>
    <x v="514"/>
    <x v="0"/>
    <s v="United States"/>
    <s v="Great Falls"/>
    <x v="37"/>
    <n v="59405"/>
    <x v="1"/>
    <s v="OFF-ST-10000876"/>
    <x v="1"/>
    <s v="Storage"/>
    <x v="251"/>
    <n v="87.08"/>
    <n v="7"/>
    <n v="0"/>
    <n v="24.382400000000001"/>
    <s v="Apr"/>
    <x v="41"/>
    <n v="1"/>
  </r>
  <r>
    <n v="8359"/>
    <s v="CA-2011-110555"/>
    <x v="2"/>
    <d v="2011-04-11T00:00:00"/>
    <d v="2011-04-18T00:00:00"/>
    <x v="1"/>
    <s v="MM-18055"/>
    <x v="514"/>
    <x v="0"/>
    <s v="United States"/>
    <s v="Great Falls"/>
    <x v="37"/>
    <n v="59405"/>
    <x v="1"/>
    <s v="TEC-PH-10000586"/>
    <x v="2"/>
    <s v="Phones"/>
    <x v="501"/>
    <n v="105.584"/>
    <n v="2"/>
    <n v="0.2"/>
    <n v="9.2386000000000053"/>
    <s v="Apr"/>
    <x v="41"/>
    <n v="0"/>
  </r>
  <r>
    <n v="8360"/>
    <s v="CA-2011-110555"/>
    <x v="2"/>
    <d v="2011-04-11T00:00:00"/>
    <d v="2011-04-18T00:00:00"/>
    <x v="1"/>
    <s v="MM-18055"/>
    <x v="514"/>
    <x v="0"/>
    <s v="United States"/>
    <s v="Great Falls"/>
    <x v="37"/>
    <n v="59405"/>
    <x v="1"/>
    <s v="TEC-AC-10003399"/>
    <x v="2"/>
    <s v="Accessories"/>
    <x v="1497"/>
    <n v="217.44"/>
    <n v="6"/>
    <n v="0"/>
    <n v="91.32480000000001"/>
    <s v="Apr"/>
    <x v="41"/>
    <n v="0"/>
  </r>
  <r>
    <n v="8361"/>
    <s v="CA-2014-147207"/>
    <x v="3"/>
    <d v="2014-01-03T00:00:00"/>
    <d v="2014-01-05T00:00:00"/>
    <x v="0"/>
    <s v="TS-21655"/>
    <x v="772"/>
    <x v="0"/>
    <s v="United States"/>
    <s v="El Paso"/>
    <x v="5"/>
    <n v="79907"/>
    <x v="2"/>
    <s v="OFF-AR-10001955"/>
    <x v="1"/>
    <s v="Art"/>
    <x v="1021"/>
    <n v="31.744"/>
    <n v="2"/>
    <n v="0.2"/>
    <n v="3.9679999999999964"/>
    <s v="Jan"/>
    <x v="44"/>
    <n v="1"/>
  </r>
  <r>
    <n v="8362"/>
    <s v="CA-2014-147207"/>
    <x v="3"/>
    <d v="2014-01-03T00:00:00"/>
    <d v="2014-01-05T00:00:00"/>
    <x v="0"/>
    <s v="TS-21655"/>
    <x v="772"/>
    <x v="0"/>
    <s v="United States"/>
    <s v="El Paso"/>
    <x v="5"/>
    <n v="79907"/>
    <x v="2"/>
    <s v="OFF-AP-10000027"/>
    <x v="1"/>
    <s v="Appliances"/>
    <x v="1804"/>
    <n v="5.4319999999999986"/>
    <n v="2"/>
    <n v="0.8"/>
    <n v="-13.580000000000002"/>
    <s v="Jan"/>
    <x v="44"/>
    <n v="0"/>
  </r>
  <r>
    <n v="8363"/>
    <s v="CA-2014-147207"/>
    <x v="3"/>
    <d v="2014-01-03T00:00:00"/>
    <d v="2014-01-05T00:00:00"/>
    <x v="0"/>
    <s v="TS-21655"/>
    <x v="772"/>
    <x v="0"/>
    <s v="United States"/>
    <s v="El Paso"/>
    <x v="5"/>
    <n v="79907"/>
    <x v="2"/>
    <s v="FUR-TA-10002958"/>
    <x v="0"/>
    <s v="Tables"/>
    <x v="956"/>
    <n v="913.43000000000006"/>
    <n v="5"/>
    <n v="0.3"/>
    <n v="-169.63700000000009"/>
    <s v="Jan"/>
    <x v="44"/>
    <n v="0"/>
  </r>
  <r>
    <n v="8364"/>
    <s v="CA-2014-147207"/>
    <x v="3"/>
    <d v="2014-01-03T00:00:00"/>
    <d v="2014-01-05T00:00:00"/>
    <x v="0"/>
    <s v="TS-21655"/>
    <x v="772"/>
    <x v="0"/>
    <s v="United States"/>
    <s v="El Paso"/>
    <x v="5"/>
    <n v="79907"/>
    <x v="2"/>
    <s v="OFF-ST-10002615"/>
    <x v="1"/>
    <s v="Storage"/>
    <x v="1427"/>
    <n v="372.14400000000001"/>
    <n v="3"/>
    <n v="0.2"/>
    <n v="27.910800000000009"/>
    <s v="Jan"/>
    <x v="44"/>
    <n v="0"/>
  </r>
  <r>
    <n v="8365"/>
    <s v="CA-2014-137631"/>
    <x v="3"/>
    <d v="2014-04-29T00:00:00"/>
    <d v="2014-05-03T00:00:00"/>
    <x v="1"/>
    <s v="JL-15235"/>
    <x v="538"/>
    <x v="0"/>
    <s v="United States"/>
    <s v="Kissimmee"/>
    <x v="2"/>
    <n v="34741"/>
    <x v="0"/>
    <s v="TEC-PH-10002624"/>
    <x v="2"/>
    <s v="Phones"/>
    <x v="1126"/>
    <n v="751.98400000000004"/>
    <n v="2"/>
    <n v="0.2"/>
    <n v="84.598199999999878"/>
    <s v="Apr"/>
    <x v="4"/>
    <n v="1"/>
  </r>
  <r>
    <n v="8366"/>
    <s v="CA-2014-157273"/>
    <x v="3"/>
    <d v="2014-01-31T00:00:00"/>
    <d v="2014-02-03T00:00:00"/>
    <x v="2"/>
    <s v="SZ-20035"/>
    <x v="449"/>
    <x v="2"/>
    <s v="United States"/>
    <s v="Seattle"/>
    <x v="4"/>
    <n v="98105"/>
    <x v="1"/>
    <s v="TEC-PH-10002275"/>
    <x v="2"/>
    <s v="Phones"/>
    <x v="7"/>
    <n v="604.76800000000003"/>
    <n v="4"/>
    <n v="0.2"/>
    <n v="60.476800000000026"/>
    <s v="Jan"/>
    <x v="44"/>
    <n v="1"/>
  </r>
  <r>
    <n v="8367"/>
    <s v="CA-2011-109918"/>
    <x v="2"/>
    <d v="2011-09-07T00:00:00"/>
    <d v="2011-09-12T00:00:00"/>
    <x v="0"/>
    <s v="LR-17035"/>
    <x v="756"/>
    <x v="1"/>
    <s v="United States"/>
    <s v="Santa Clara"/>
    <x v="1"/>
    <n v="95051"/>
    <x v="1"/>
    <s v="OFF-SU-10004290"/>
    <x v="1"/>
    <s v="Supplies"/>
    <x v="1818"/>
    <n v="27.36"/>
    <n v="4"/>
    <n v="0"/>
    <n v="7.3872"/>
    <s v="Sep"/>
    <x v="30"/>
    <n v="1"/>
  </r>
  <r>
    <n v="8368"/>
    <s v="CA-2011-109918"/>
    <x v="2"/>
    <d v="2011-09-07T00:00:00"/>
    <d v="2011-09-12T00:00:00"/>
    <x v="0"/>
    <s v="LR-17035"/>
    <x v="756"/>
    <x v="1"/>
    <s v="United States"/>
    <s v="Santa Clara"/>
    <x v="1"/>
    <n v="95051"/>
    <x v="1"/>
    <s v="OFF-PA-10000174"/>
    <x v="1"/>
    <s v="Paper"/>
    <x v="1515"/>
    <n v="20.56"/>
    <n v="2"/>
    <n v="0"/>
    <n v="9.663199999999998"/>
    <s v="Sep"/>
    <x v="30"/>
    <n v="0"/>
  </r>
  <r>
    <n v="8369"/>
    <s v="CA-2011-109918"/>
    <x v="2"/>
    <d v="2011-09-07T00:00:00"/>
    <d v="2011-09-12T00:00:00"/>
    <x v="0"/>
    <s v="LR-17035"/>
    <x v="756"/>
    <x v="1"/>
    <s v="United States"/>
    <s v="Santa Clara"/>
    <x v="1"/>
    <n v="95051"/>
    <x v="1"/>
    <s v="OFF-BI-10004308"/>
    <x v="1"/>
    <s v="Binders"/>
    <x v="1767"/>
    <n v="83.920000000000016"/>
    <n v="5"/>
    <n v="0.2"/>
    <n v="31.47"/>
    <s v="Sep"/>
    <x v="30"/>
    <n v="0"/>
  </r>
  <r>
    <n v="8370"/>
    <s v="CA-2013-118745"/>
    <x v="0"/>
    <d v="2013-06-12T00:00:00"/>
    <d v="2013-06-17T00:00:00"/>
    <x v="1"/>
    <s v="SV-20365"/>
    <x v="277"/>
    <x v="0"/>
    <s v="United States"/>
    <s v="Los Angeles"/>
    <x v="1"/>
    <n v="90049"/>
    <x v="1"/>
    <s v="FUR-TA-10003473"/>
    <x v="0"/>
    <s v="Tables"/>
    <x v="214"/>
    <n v="902.71199999999999"/>
    <n v="3"/>
    <n v="0.2"/>
    <n v="33.851700000000051"/>
    <s v="Jun"/>
    <x v="1"/>
    <n v="1"/>
  </r>
  <r>
    <n v="8371"/>
    <s v="CA-2013-163972"/>
    <x v="0"/>
    <d v="2013-10-18T00:00:00"/>
    <d v="2013-10-22T00:00:00"/>
    <x v="1"/>
    <s v="MG-17890"/>
    <x v="450"/>
    <x v="2"/>
    <s v="United States"/>
    <s v="Fresno"/>
    <x v="1"/>
    <n v="93727"/>
    <x v="1"/>
    <s v="FUR-BO-10003894"/>
    <x v="0"/>
    <s v="Bookcases"/>
    <x v="1619"/>
    <n v="120.666"/>
    <n v="2"/>
    <n v="0.15"/>
    <n v="21.293999999999993"/>
    <s v="Oct"/>
    <x v="32"/>
    <n v="1"/>
  </r>
  <r>
    <n v="8372"/>
    <s v="CA-2011-165393"/>
    <x v="2"/>
    <d v="2011-12-27T00:00:00"/>
    <d v="2011-12-30T00:00:00"/>
    <x v="2"/>
    <s v="NC-18415"/>
    <x v="720"/>
    <x v="0"/>
    <s v="United States"/>
    <s v="Fort Worth"/>
    <x v="5"/>
    <n v="76106"/>
    <x v="2"/>
    <s v="OFF-BI-10001658"/>
    <x v="1"/>
    <s v="Binders"/>
    <x v="439"/>
    <n v="4.9839999999999991"/>
    <n v="1"/>
    <n v="0.8"/>
    <n v="-8.472800000000003"/>
    <s v="Dec"/>
    <x v="20"/>
    <n v="1"/>
  </r>
  <r>
    <n v="8373"/>
    <s v="CA-2013-113726"/>
    <x v="0"/>
    <d v="2013-11-25T00:00:00"/>
    <d v="2013-12-02T00:00:00"/>
    <x v="1"/>
    <s v="SC-20680"/>
    <x v="649"/>
    <x v="2"/>
    <s v="United States"/>
    <s v="Seattle"/>
    <x v="4"/>
    <n v="98105"/>
    <x v="1"/>
    <s v="FUR-FU-10003535"/>
    <x v="0"/>
    <s v="Furnishings"/>
    <x v="888"/>
    <n v="82.26"/>
    <n v="3"/>
    <n v="0"/>
    <n v="33.726600000000005"/>
    <s v="Nov"/>
    <x v="0"/>
    <n v="1"/>
  </r>
  <r>
    <n v="8374"/>
    <s v="CA-2013-152940"/>
    <x v="0"/>
    <d v="2013-11-11T00:00:00"/>
    <d v="2013-11-14T00:00:00"/>
    <x v="2"/>
    <s v="RO-19780"/>
    <x v="197"/>
    <x v="0"/>
    <s v="United States"/>
    <s v="San Francisco"/>
    <x v="1"/>
    <n v="94110"/>
    <x v="1"/>
    <s v="OFF-ST-10000352"/>
    <x v="1"/>
    <s v="Storage"/>
    <x v="1049"/>
    <n v="29.74"/>
    <n v="1"/>
    <n v="0"/>
    <n v="4.4610000000000021"/>
    <s v="Nov"/>
    <x v="0"/>
    <n v="1"/>
  </r>
  <r>
    <n v="8375"/>
    <s v="CA-2012-158701"/>
    <x v="1"/>
    <d v="2012-01-05T00:00:00"/>
    <d v="2012-01-10T00:00:00"/>
    <x v="1"/>
    <s v="JL-15175"/>
    <x v="311"/>
    <x v="2"/>
    <s v="United States"/>
    <s v="San Francisco"/>
    <x v="1"/>
    <n v="94110"/>
    <x v="1"/>
    <s v="OFF-AP-10004859"/>
    <x v="1"/>
    <s v="Appliances"/>
    <x v="921"/>
    <n v="87.36"/>
    <n v="6"/>
    <n v="0"/>
    <n v="23.587200000000003"/>
    <s v="Jan"/>
    <x v="26"/>
    <n v="1"/>
  </r>
  <r>
    <n v="8376"/>
    <s v="CA-2012-158701"/>
    <x v="1"/>
    <d v="2012-01-05T00:00:00"/>
    <d v="2012-01-10T00:00:00"/>
    <x v="1"/>
    <s v="JL-15175"/>
    <x v="311"/>
    <x v="2"/>
    <s v="United States"/>
    <s v="San Francisco"/>
    <x v="1"/>
    <n v="94110"/>
    <x v="1"/>
    <s v="OFF-BI-10001294"/>
    <x v="1"/>
    <s v="Binders"/>
    <x v="667"/>
    <n v="56.16"/>
    <n v="6"/>
    <n v="0.2"/>
    <n v="17.549999999999994"/>
    <s v="Jan"/>
    <x v="26"/>
    <n v="0"/>
  </r>
  <r>
    <n v="8377"/>
    <s v="CA-2014-156272"/>
    <x v="3"/>
    <d v="2014-03-22T00:00:00"/>
    <d v="2014-03-28T00:00:00"/>
    <x v="1"/>
    <s v="PW-19030"/>
    <x v="463"/>
    <x v="1"/>
    <s v="United States"/>
    <s v="Pompano Beach"/>
    <x v="2"/>
    <n v="33068"/>
    <x v="0"/>
    <s v="OFF-AP-10001242"/>
    <x v="1"/>
    <s v="Appliances"/>
    <x v="1408"/>
    <n v="64.384"/>
    <n v="1"/>
    <n v="0.2"/>
    <n v="8.0479999999999983"/>
    <s v="Mar"/>
    <x v="42"/>
    <n v="1"/>
  </r>
  <r>
    <n v="8378"/>
    <s v="CA-2012-162964"/>
    <x v="1"/>
    <d v="2012-11-12T00:00:00"/>
    <d v="2012-11-18T00:00:00"/>
    <x v="1"/>
    <s v="MF-18250"/>
    <x v="751"/>
    <x v="1"/>
    <s v="United States"/>
    <s v="Houston"/>
    <x v="5"/>
    <n v="77095"/>
    <x v="2"/>
    <s v="OFF-ST-10002344"/>
    <x v="1"/>
    <s v="Storage"/>
    <x v="856"/>
    <n v="64.784000000000006"/>
    <n v="1"/>
    <n v="0.2"/>
    <n v="-14.576399999999996"/>
    <s v="Nov"/>
    <x v="6"/>
    <n v="1"/>
  </r>
  <r>
    <n v="8379"/>
    <s v="CA-2012-162964"/>
    <x v="1"/>
    <d v="2012-11-12T00:00:00"/>
    <d v="2012-11-18T00:00:00"/>
    <x v="1"/>
    <s v="MF-18250"/>
    <x v="751"/>
    <x v="1"/>
    <s v="United States"/>
    <s v="Houston"/>
    <x v="5"/>
    <n v="77095"/>
    <x v="2"/>
    <s v="OFF-PA-10003349"/>
    <x v="1"/>
    <s v="Paper"/>
    <x v="218"/>
    <n v="15.552000000000003"/>
    <n v="3"/>
    <n v="0.2"/>
    <n v="5.6375999999999999"/>
    <s v="Nov"/>
    <x v="6"/>
    <n v="0"/>
  </r>
  <r>
    <n v="8380"/>
    <s v="CA-2012-162964"/>
    <x v="1"/>
    <d v="2012-11-12T00:00:00"/>
    <d v="2012-11-18T00:00:00"/>
    <x v="1"/>
    <s v="MF-18250"/>
    <x v="751"/>
    <x v="1"/>
    <s v="United States"/>
    <s v="Houston"/>
    <x v="5"/>
    <n v="77095"/>
    <x v="2"/>
    <s v="OFF-EN-10003055"/>
    <x v="1"/>
    <s v="Envelopes"/>
    <x v="873"/>
    <n v="223.88799999999998"/>
    <n v="7"/>
    <n v="0.2"/>
    <n v="69.964999999999975"/>
    <s v="Nov"/>
    <x v="6"/>
    <n v="0"/>
  </r>
  <r>
    <n v="8381"/>
    <s v="CA-2011-103527"/>
    <x v="2"/>
    <d v="2011-09-09T00:00:00"/>
    <d v="2011-09-14T00:00:00"/>
    <x v="0"/>
    <s v="CC-12220"/>
    <x v="417"/>
    <x v="0"/>
    <s v="United States"/>
    <s v="Chicago"/>
    <x v="10"/>
    <n v="60653"/>
    <x v="2"/>
    <s v="OFF-PA-10001622"/>
    <x v="1"/>
    <s v="Paper"/>
    <x v="695"/>
    <n v="10.896000000000001"/>
    <n v="3"/>
    <n v="0.2"/>
    <n v="3.4049999999999994"/>
    <s v="Sep"/>
    <x v="30"/>
    <n v="1"/>
  </r>
  <r>
    <n v="8382"/>
    <s v="CA-2013-134544"/>
    <x v="0"/>
    <d v="2013-03-18T00:00:00"/>
    <d v="2013-03-20T00:00:00"/>
    <x v="0"/>
    <s v="AC-10660"/>
    <x v="663"/>
    <x v="0"/>
    <s v="United States"/>
    <s v="San Francisco"/>
    <x v="1"/>
    <n v="94109"/>
    <x v="1"/>
    <s v="TEC-PH-10003800"/>
    <x v="2"/>
    <s v="Phones"/>
    <x v="504"/>
    <n v="84.784000000000006"/>
    <n v="2"/>
    <n v="0.2"/>
    <n v="-20.136200000000006"/>
    <s v="Mar"/>
    <x v="17"/>
    <n v="1"/>
  </r>
  <r>
    <n v="8383"/>
    <s v="CA-2013-163048"/>
    <x v="0"/>
    <d v="2013-02-08T00:00:00"/>
    <d v="2013-02-15T00:00:00"/>
    <x v="1"/>
    <s v="MH-17440"/>
    <x v="775"/>
    <x v="1"/>
    <s v="United States"/>
    <s v="Houston"/>
    <x v="5"/>
    <n v="77036"/>
    <x v="2"/>
    <s v="FUR-CH-10001270"/>
    <x v="0"/>
    <s v="Chairs"/>
    <x v="851"/>
    <n v="241.49999999999997"/>
    <n v="4"/>
    <n v="0.3"/>
    <n v="0"/>
    <s v="Feb"/>
    <x v="47"/>
    <n v="1"/>
  </r>
  <r>
    <n v="8384"/>
    <s v="CA-2013-145135"/>
    <x v="0"/>
    <d v="2013-11-27T00:00:00"/>
    <d v="2013-11-29T00:00:00"/>
    <x v="2"/>
    <s v="CD-12790"/>
    <x v="522"/>
    <x v="2"/>
    <s v="United States"/>
    <s v="Shelton"/>
    <x v="29"/>
    <n v="6484"/>
    <x v="3"/>
    <s v="TEC-AC-10003447"/>
    <x v="2"/>
    <s v="Accessories"/>
    <x v="798"/>
    <n v="59.97"/>
    <n v="3"/>
    <n v="0"/>
    <n v="14.992499999999996"/>
    <s v="Nov"/>
    <x v="0"/>
    <n v="1"/>
  </r>
  <r>
    <n v="8385"/>
    <s v="CA-2013-145135"/>
    <x v="0"/>
    <d v="2013-11-27T00:00:00"/>
    <d v="2013-11-29T00:00:00"/>
    <x v="2"/>
    <s v="CD-12790"/>
    <x v="522"/>
    <x v="2"/>
    <s v="United States"/>
    <s v="Shelton"/>
    <x v="29"/>
    <n v="6484"/>
    <x v="3"/>
    <s v="OFF-PA-10004285"/>
    <x v="1"/>
    <s v="Paper"/>
    <x v="1259"/>
    <n v="13.36"/>
    <n v="2"/>
    <n v="0"/>
    <n v="6.4127999999999998"/>
    <s v="Nov"/>
    <x v="0"/>
    <n v="0"/>
  </r>
  <r>
    <n v="8386"/>
    <s v="CA-2014-137582"/>
    <x v="3"/>
    <d v="2014-09-05T00:00:00"/>
    <d v="2014-09-09T00:00:00"/>
    <x v="1"/>
    <s v="CV-12805"/>
    <x v="51"/>
    <x v="1"/>
    <s v="United States"/>
    <s v="Oakland"/>
    <x v="1"/>
    <n v="94601"/>
    <x v="1"/>
    <s v="OFF-BI-10001757"/>
    <x v="1"/>
    <s v="Binders"/>
    <x v="1158"/>
    <n v="11.808"/>
    <n v="3"/>
    <n v="0.2"/>
    <n v="4.1327999999999996"/>
    <s v="Sep"/>
    <x v="15"/>
    <n v="1"/>
  </r>
  <r>
    <n v="8387"/>
    <s v="CA-2012-149601"/>
    <x v="1"/>
    <d v="2012-05-28T00:00:00"/>
    <d v="2012-06-03T00:00:00"/>
    <x v="1"/>
    <s v="TB-21625"/>
    <x v="577"/>
    <x v="0"/>
    <s v="United States"/>
    <s v="Manchester"/>
    <x v="29"/>
    <n v="6040"/>
    <x v="3"/>
    <s v="OFF-ST-10001558"/>
    <x v="1"/>
    <s v="Storage"/>
    <x v="712"/>
    <n v="16.239999999999998"/>
    <n v="1"/>
    <n v="0"/>
    <n v="2.4359999999999999"/>
    <s v="May"/>
    <x v="33"/>
    <n v="1"/>
  </r>
  <r>
    <n v="8388"/>
    <s v="CA-2012-149601"/>
    <x v="1"/>
    <d v="2012-05-28T00:00:00"/>
    <d v="2012-06-03T00:00:00"/>
    <x v="1"/>
    <s v="TB-21625"/>
    <x v="577"/>
    <x v="0"/>
    <s v="United States"/>
    <s v="Manchester"/>
    <x v="29"/>
    <n v="6040"/>
    <x v="3"/>
    <s v="OFF-ST-10001328"/>
    <x v="1"/>
    <s v="Storage"/>
    <x v="176"/>
    <n v="77.55"/>
    <n v="5"/>
    <n v="0"/>
    <n v="21.714000000000002"/>
    <s v="May"/>
    <x v="33"/>
    <n v="0"/>
  </r>
  <r>
    <n v="8389"/>
    <s v="CA-2011-139423"/>
    <x v="2"/>
    <d v="2011-11-01T00:00:00"/>
    <d v="2011-11-05T00:00:00"/>
    <x v="1"/>
    <s v="DG-13300"/>
    <x v="375"/>
    <x v="1"/>
    <s v="United States"/>
    <s v="Orange"/>
    <x v="30"/>
    <n v="7050"/>
    <x v="3"/>
    <s v="OFF-AP-10004708"/>
    <x v="1"/>
    <s v="Appliances"/>
    <x v="508"/>
    <n v="76.12"/>
    <n v="2"/>
    <n v="0"/>
    <n v="22.074799999999996"/>
    <s v="Nov"/>
    <x v="7"/>
    <n v="1"/>
  </r>
  <r>
    <n v="8390"/>
    <s v="CA-2013-102596"/>
    <x v="0"/>
    <d v="2013-12-28T00:00:00"/>
    <d v="2013-12-31T00:00:00"/>
    <x v="2"/>
    <s v="RD-19810"/>
    <x v="279"/>
    <x v="2"/>
    <s v="United States"/>
    <s v="Akron"/>
    <x v="24"/>
    <n v="44312"/>
    <x v="3"/>
    <s v="OFF-FA-10000621"/>
    <x v="1"/>
    <s v="Fasteners"/>
    <x v="110"/>
    <n v="17.184000000000001"/>
    <n v="6"/>
    <n v="0.2"/>
    <n v="6.2291999999999996"/>
    <s v="Dec"/>
    <x v="5"/>
    <n v="1"/>
  </r>
  <r>
    <n v="8391"/>
    <s v="CA-2014-153227"/>
    <x v="3"/>
    <d v="2014-12-05T00:00:00"/>
    <d v="2014-12-07T00:00:00"/>
    <x v="2"/>
    <s v="CS-12250"/>
    <x v="294"/>
    <x v="1"/>
    <s v="United States"/>
    <s v="Los Angeles"/>
    <x v="1"/>
    <n v="90032"/>
    <x v="1"/>
    <s v="OFF-PA-10001838"/>
    <x v="1"/>
    <s v="Paper"/>
    <x v="999"/>
    <n v="11.76"/>
    <n v="2"/>
    <n v="0"/>
    <n v="5.7623999999999995"/>
    <s v="Dec"/>
    <x v="22"/>
    <n v="1"/>
  </r>
  <r>
    <n v="8392"/>
    <s v="CA-2014-110625"/>
    <x v="3"/>
    <d v="2014-12-24T00:00:00"/>
    <d v="2014-12-31T00:00:00"/>
    <x v="1"/>
    <s v="JB-16045"/>
    <x v="674"/>
    <x v="2"/>
    <s v="United States"/>
    <s v="Danbury"/>
    <x v="29"/>
    <n v="6810"/>
    <x v="3"/>
    <s v="FUR-FU-10001473"/>
    <x v="0"/>
    <s v="Furnishings"/>
    <x v="984"/>
    <n v="27.46"/>
    <n v="2"/>
    <n v="0"/>
    <n v="9.8856000000000002"/>
    <s v="Dec"/>
    <x v="22"/>
    <n v="1"/>
  </r>
  <r>
    <n v="8393"/>
    <s v="CA-2013-142594"/>
    <x v="0"/>
    <d v="2013-12-02T00:00:00"/>
    <d v="2013-12-07T00:00:00"/>
    <x v="0"/>
    <s v="EJ-14155"/>
    <x v="412"/>
    <x v="0"/>
    <s v="United States"/>
    <s v="Franklin"/>
    <x v="31"/>
    <n v="2038"/>
    <x v="3"/>
    <s v="TEC-PH-10000193"/>
    <x v="2"/>
    <s v="Phones"/>
    <x v="1655"/>
    <n v="137.94"/>
    <n v="3"/>
    <n v="0"/>
    <n v="35.864399999999996"/>
    <s v="Dec"/>
    <x v="5"/>
    <n v="1"/>
  </r>
  <r>
    <n v="8394"/>
    <s v="CA-2013-142594"/>
    <x v="0"/>
    <d v="2013-12-02T00:00:00"/>
    <d v="2013-12-07T00:00:00"/>
    <x v="0"/>
    <s v="EJ-14155"/>
    <x v="412"/>
    <x v="0"/>
    <s v="United States"/>
    <s v="Franklin"/>
    <x v="31"/>
    <n v="2038"/>
    <x v="3"/>
    <s v="FUR-FU-10002045"/>
    <x v="0"/>
    <s v="Furnishings"/>
    <x v="1356"/>
    <n v="111.15"/>
    <n v="5"/>
    <n v="0"/>
    <n v="48.906000000000006"/>
    <s v="Dec"/>
    <x v="5"/>
    <n v="0"/>
  </r>
  <r>
    <n v="8395"/>
    <s v="CA-2013-142594"/>
    <x v="0"/>
    <d v="2013-12-02T00:00:00"/>
    <d v="2013-12-07T00:00:00"/>
    <x v="0"/>
    <s v="EJ-14155"/>
    <x v="412"/>
    <x v="0"/>
    <s v="United States"/>
    <s v="Franklin"/>
    <x v="31"/>
    <n v="2038"/>
    <x v="3"/>
    <s v="OFF-AP-10002945"/>
    <x v="1"/>
    <s v="Appliances"/>
    <x v="225"/>
    <n v="901.94999999999993"/>
    <n v="3"/>
    <n v="0"/>
    <n v="297.64349999999996"/>
    <s v="Dec"/>
    <x v="5"/>
    <n v="0"/>
  </r>
  <r>
    <n v="8396"/>
    <s v="CA-2013-142594"/>
    <x v="0"/>
    <d v="2013-12-02T00:00:00"/>
    <d v="2013-12-07T00:00:00"/>
    <x v="0"/>
    <s v="EJ-14155"/>
    <x v="412"/>
    <x v="0"/>
    <s v="United States"/>
    <s v="Franklin"/>
    <x v="31"/>
    <n v="2038"/>
    <x v="3"/>
    <s v="FUR-TA-10001095"/>
    <x v="0"/>
    <s v="Tables"/>
    <x v="611"/>
    <n v="366.00899999999996"/>
    <n v="3"/>
    <n v="0.3"/>
    <n v="-47.058300000000003"/>
    <s v="Dec"/>
    <x v="5"/>
    <n v="0"/>
  </r>
  <r>
    <n v="8397"/>
    <s v="CA-2011-152254"/>
    <x v="2"/>
    <d v="2011-06-30T00:00:00"/>
    <d v="2011-06-30T00:00:00"/>
    <x v="3"/>
    <s v="BD-11620"/>
    <x v="379"/>
    <x v="0"/>
    <s v="United States"/>
    <s v="Wilmington"/>
    <x v="3"/>
    <n v="28403"/>
    <x v="0"/>
    <s v="OFF-PA-10001144"/>
    <x v="1"/>
    <s v="Paper"/>
    <x v="161"/>
    <n v="310.68799999999999"/>
    <n v="7"/>
    <n v="0.2"/>
    <n v="108.74079999999998"/>
    <s v="Jun"/>
    <x v="3"/>
    <n v="1"/>
  </r>
  <r>
    <n v="8398"/>
    <s v="US-2011-120236"/>
    <x v="2"/>
    <d v="2011-09-03T00:00:00"/>
    <d v="2011-09-04T00:00:00"/>
    <x v="2"/>
    <s v="MR-17545"/>
    <x v="280"/>
    <x v="2"/>
    <s v="United States"/>
    <s v="Houston"/>
    <x v="5"/>
    <n v="77095"/>
    <x v="2"/>
    <s v="OFF-BI-10004099"/>
    <x v="1"/>
    <s v="Binders"/>
    <x v="1716"/>
    <n v="7.6799999999999979"/>
    <n v="5"/>
    <n v="0.8"/>
    <n v="-11.52"/>
    <s v="Sep"/>
    <x v="30"/>
    <n v="1"/>
  </r>
  <r>
    <n v="8399"/>
    <s v="CA-2014-120061"/>
    <x v="3"/>
    <d v="2014-11-03T00:00:00"/>
    <d v="2014-11-08T00:00:00"/>
    <x v="0"/>
    <s v="SR-20425"/>
    <x v="676"/>
    <x v="2"/>
    <s v="United States"/>
    <s v="Springfield"/>
    <x v="24"/>
    <n v="45503"/>
    <x v="3"/>
    <s v="FUR-CH-10001973"/>
    <x v="0"/>
    <s v="Chairs"/>
    <x v="896"/>
    <n v="155.37199999999999"/>
    <n v="2"/>
    <n v="0.3"/>
    <n v="-35.513599999999997"/>
    <s v="Nov"/>
    <x v="23"/>
    <n v="1"/>
  </r>
  <r>
    <n v="8400"/>
    <s v="CA-2012-133837"/>
    <x v="1"/>
    <d v="2012-04-13T00:00:00"/>
    <d v="2012-04-18T00:00:00"/>
    <x v="1"/>
    <s v="TH-21100"/>
    <x v="513"/>
    <x v="0"/>
    <s v="United States"/>
    <s v="Glendale"/>
    <x v="16"/>
    <n v="85301"/>
    <x v="1"/>
    <s v="OFF-ST-10000344"/>
    <x v="1"/>
    <s v="Storage"/>
    <x v="1013"/>
    <n v="10.744"/>
    <n v="1"/>
    <n v="0.2"/>
    <n v="0.80579999999999963"/>
    <s v="Apr"/>
    <x v="19"/>
    <n v="1"/>
  </r>
  <r>
    <n v="8401"/>
    <s v="CA-2012-110814"/>
    <x v="1"/>
    <d v="2012-12-05T00:00:00"/>
    <d v="2012-12-09T00:00:00"/>
    <x v="0"/>
    <s v="BD-11635"/>
    <x v="631"/>
    <x v="0"/>
    <s v="United States"/>
    <s v="New York City"/>
    <x v="15"/>
    <n v="10009"/>
    <x v="3"/>
    <s v="OFF-BI-10002026"/>
    <x v="1"/>
    <s v="Binders"/>
    <x v="903"/>
    <n v="232.40000000000003"/>
    <n v="5"/>
    <n v="0.2"/>
    <n v="78.434999999999988"/>
    <s v="Dec"/>
    <x v="14"/>
    <n v="1"/>
  </r>
  <r>
    <n v="8402"/>
    <s v="CA-2012-110814"/>
    <x v="1"/>
    <d v="2012-12-05T00:00:00"/>
    <d v="2012-12-09T00:00:00"/>
    <x v="0"/>
    <s v="BD-11635"/>
    <x v="631"/>
    <x v="0"/>
    <s v="United States"/>
    <s v="New York City"/>
    <x v="15"/>
    <n v="10009"/>
    <x v="3"/>
    <s v="FUR-CH-10003535"/>
    <x v="0"/>
    <s v="Chairs"/>
    <x v="1513"/>
    <n v="164.64599999999999"/>
    <n v="3"/>
    <n v="0.1"/>
    <n v="12.805799999999994"/>
    <s v="Dec"/>
    <x v="14"/>
    <n v="0"/>
  </r>
  <r>
    <n v="8403"/>
    <s v="CA-2012-110814"/>
    <x v="1"/>
    <d v="2012-12-05T00:00:00"/>
    <d v="2012-12-09T00:00:00"/>
    <x v="0"/>
    <s v="BD-11635"/>
    <x v="631"/>
    <x v="0"/>
    <s v="United States"/>
    <s v="New York City"/>
    <x v="15"/>
    <n v="10009"/>
    <x v="3"/>
    <s v="OFF-PA-10004156"/>
    <x v="1"/>
    <s v="Paper"/>
    <x v="743"/>
    <n v="22.68"/>
    <n v="2"/>
    <n v="0"/>
    <n v="11.113199999999999"/>
    <s v="Dec"/>
    <x v="14"/>
    <n v="0"/>
  </r>
  <r>
    <n v="8404"/>
    <s v="CA-2013-154067"/>
    <x v="0"/>
    <d v="2013-02-01T00:00:00"/>
    <d v="2013-02-07T00:00:00"/>
    <x v="1"/>
    <s v="SM-20950"/>
    <x v="416"/>
    <x v="1"/>
    <s v="United States"/>
    <s v="Los Angeles"/>
    <x v="1"/>
    <n v="90036"/>
    <x v="1"/>
    <s v="OFF-PA-10002254"/>
    <x v="1"/>
    <s v="Paper"/>
    <x v="145"/>
    <n v="105.52"/>
    <n v="4"/>
    <n v="0"/>
    <n v="48.539199999999994"/>
    <s v="Feb"/>
    <x v="47"/>
    <n v="1"/>
  </r>
  <r>
    <n v="8405"/>
    <s v="CA-2014-140480"/>
    <x v="3"/>
    <d v="2014-07-09T00:00:00"/>
    <d v="2014-07-13T00:00:00"/>
    <x v="1"/>
    <s v="HE-14800"/>
    <x v="785"/>
    <x v="1"/>
    <s v="United States"/>
    <s v="Newark"/>
    <x v="13"/>
    <n v="19711"/>
    <x v="3"/>
    <s v="FUR-FU-10003247"/>
    <x v="0"/>
    <s v="Furnishings"/>
    <x v="1456"/>
    <n v="83.92"/>
    <n v="4"/>
    <n v="0"/>
    <n v="5.8743999999999943"/>
    <s v="Jul"/>
    <x v="10"/>
    <n v="1"/>
  </r>
  <r>
    <n v="8406"/>
    <s v="CA-2014-140480"/>
    <x v="3"/>
    <d v="2014-07-09T00:00:00"/>
    <d v="2014-07-13T00:00:00"/>
    <x v="1"/>
    <s v="HE-14800"/>
    <x v="785"/>
    <x v="1"/>
    <s v="United States"/>
    <s v="Newark"/>
    <x v="13"/>
    <n v="19711"/>
    <x v="3"/>
    <s v="TEC-AC-10002473"/>
    <x v="2"/>
    <s v="Accessories"/>
    <x v="713"/>
    <n v="141.9"/>
    <n v="5"/>
    <n v="0"/>
    <n v="58.179000000000002"/>
    <s v="Jul"/>
    <x v="10"/>
    <n v="0"/>
  </r>
  <r>
    <n v="8407"/>
    <s v="CA-2014-140480"/>
    <x v="3"/>
    <d v="2014-07-09T00:00:00"/>
    <d v="2014-07-13T00:00:00"/>
    <x v="1"/>
    <s v="HE-14800"/>
    <x v="785"/>
    <x v="1"/>
    <s v="United States"/>
    <s v="Newark"/>
    <x v="13"/>
    <n v="19711"/>
    <x v="3"/>
    <s v="FUR-FU-10001057"/>
    <x v="0"/>
    <s v="Furnishings"/>
    <x v="1782"/>
    <n v="39.979999999999997"/>
    <n v="2"/>
    <n v="0"/>
    <n v="9.1953999999999994"/>
    <s v="Jul"/>
    <x v="10"/>
    <n v="0"/>
  </r>
  <r>
    <n v="8408"/>
    <s v="CA-2014-140480"/>
    <x v="3"/>
    <d v="2014-07-09T00:00:00"/>
    <d v="2014-07-13T00:00:00"/>
    <x v="1"/>
    <s v="HE-14800"/>
    <x v="785"/>
    <x v="1"/>
    <s v="United States"/>
    <s v="Newark"/>
    <x v="13"/>
    <n v="19711"/>
    <x v="3"/>
    <s v="OFF-AR-10001419"/>
    <x v="1"/>
    <s v="Art"/>
    <x v="1006"/>
    <n v="28.91"/>
    <n v="7"/>
    <n v="0"/>
    <n v="8.6729999999999983"/>
    <s v="Jul"/>
    <x v="10"/>
    <n v="0"/>
  </r>
  <r>
    <n v="8409"/>
    <s v="CA-2014-140480"/>
    <x v="3"/>
    <d v="2014-07-09T00:00:00"/>
    <d v="2014-07-13T00:00:00"/>
    <x v="1"/>
    <s v="HE-14800"/>
    <x v="785"/>
    <x v="1"/>
    <s v="United States"/>
    <s v="Newark"/>
    <x v="13"/>
    <n v="19711"/>
    <x v="3"/>
    <s v="OFF-AR-10004010"/>
    <x v="1"/>
    <s v="Art"/>
    <x v="1734"/>
    <n v="174.95000000000002"/>
    <n v="5"/>
    <n v="0"/>
    <n v="45.487000000000002"/>
    <s v="Jul"/>
    <x v="10"/>
    <n v="0"/>
  </r>
  <r>
    <n v="8410"/>
    <s v="CA-2012-134082"/>
    <x v="1"/>
    <d v="2012-12-11T00:00:00"/>
    <d v="2012-12-17T00:00:00"/>
    <x v="1"/>
    <s v="JK-15640"/>
    <x v="82"/>
    <x v="2"/>
    <s v="United States"/>
    <s v="San Bernardino"/>
    <x v="1"/>
    <n v="92404"/>
    <x v="1"/>
    <s v="OFF-BI-10004230"/>
    <x v="1"/>
    <s v="Binders"/>
    <x v="649"/>
    <n v="110.52800000000001"/>
    <n v="4"/>
    <n v="0.2"/>
    <n v="38.684799999999996"/>
    <s v="Dec"/>
    <x v="14"/>
    <n v="1"/>
  </r>
  <r>
    <n v="8411"/>
    <s v="CA-2013-130820"/>
    <x v="0"/>
    <d v="2013-11-16T00:00:00"/>
    <d v="2013-11-16T00:00:00"/>
    <x v="3"/>
    <s v="ON-18715"/>
    <x v="21"/>
    <x v="1"/>
    <s v="United States"/>
    <s v="Burlington"/>
    <x v="3"/>
    <n v="27217"/>
    <x v="0"/>
    <s v="FUR-TA-10001768"/>
    <x v="0"/>
    <s v="Tables"/>
    <x v="114"/>
    <n v="630.024"/>
    <n v="4"/>
    <n v="0.4"/>
    <n v="-199.50760000000008"/>
    <s v="Nov"/>
    <x v="0"/>
    <n v="1"/>
  </r>
  <r>
    <n v="8412"/>
    <s v="CA-2013-159765"/>
    <x v="0"/>
    <d v="2013-05-10T00:00:00"/>
    <d v="2013-05-13T00:00:00"/>
    <x v="0"/>
    <s v="TH-21100"/>
    <x v="513"/>
    <x v="0"/>
    <s v="United States"/>
    <s v="Salem"/>
    <x v="17"/>
    <n v="24153"/>
    <x v="0"/>
    <s v="OFF-AR-10003514"/>
    <x v="1"/>
    <s v="Art"/>
    <x v="180"/>
    <n v="27.86"/>
    <n v="7"/>
    <n v="0"/>
    <n v="9.1937999999999978"/>
    <s v="May"/>
    <x v="35"/>
    <n v="1"/>
  </r>
  <r>
    <n v="8413"/>
    <s v="CA-2014-132290"/>
    <x v="3"/>
    <d v="2014-03-11T00:00:00"/>
    <d v="2014-03-15T00:00:00"/>
    <x v="1"/>
    <s v="MD-17350"/>
    <x v="198"/>
    <x v="0"/>
    <s v="United States"/>
    <s v="Dallas"/>
    <x v="5"/>
    <n v="75217"/>
    <x v="2"/>
    <s v="FUR-TA-10002228"/>
    <x v="0"/>
    <s v="Tables"/>
    <x v="596"/>
    <n v="933.40800000000002"/>
    <n v="4"/>
    <n v="0.3"/>
    <n v="-173.34719999999999"/>
    <s v="Mar"/>
    <x v="42"/>
    <n v="1"/>
  </r>
  <r>
    <n v="8414"/>
    <s v="CA-2013-147109"/>
    <x v="0"/>
    <d v="2013-12-18T00:00:00"/>
    <d v="2013-12-22T00:00:00"/>
    <x v="1"/>
    <s v="AH-10075"/>
    <x v="340"/>
    <x v="1"/>
    <s v="United States"/>
    <s v="Arlington"/>
    <x v="5"/>
    <n v="76017"/>
    <x v="2"/>
    <s v="OFF-PA-10001972"/>
    <x v="1"/>
    <s v="Paper"/>
    <x v="1169"/>
    <n v="51.840000000000011"/>
    <n v="10"/>
    <n v="0.2"/>
    <n v="18.143999999999998"/>
    <s v="Dec"/>
    <x v="5"/>
    <n v="1"/>
  </r>
  <r>
    <n v="8415"/>
    <s v="CA-2013-147109"/>
    <x v="0"/>
    <d v="2013-12-18T00:00:00"/>
    <d v="2013-12-22T00:00:00"/>
    <x v="1"/>
    <s v="AH-10075"/>
    <x v="340"/>
    <x v="1"/>
    <s v="United States"/>
    <s v="Arlington"/>
    <x v="5"/>
    <n v="76017"/>
    <x v="2"/>
    <s v="TEC-AC-10002942"/>
    <x v="2"/>
    <s v="Accessories"/>
    <x v="1597"/>
    <n v="165.60000000000002"/>
    <n v="3"/>
    <n v="0.2"/>
    <n v="-6.2100000000000151"/>
    <s v="Dec"/>
    <x v="5"/>
    <n v="0"/>
  </r>
  <r>
    <n v="8416"/>
    <s v="CA-2014-107265"/>
    <x v="3"/>
    <d v="2014-04-07T00:00:00"/>
    <d v="2014-04-13T00:00:00"/>
    <x v="1"/>
    <s v="ML-17755"/>
    <x v="529"/>
    <x v="2"/>
    <s v="United States"/>
    <s v="Marion"/>
    <x v="23"/>
    <n v="52302"/>
    <x v="2"/>
    <s v="OFF-PA-10000474"/>
    <x v="1"/>
    <s v="Paper"/>
    <x v="33"/>
    <n v="106.32"/>
    <n v="3"/>
    <n v="0"/>
    <n v="49.970399999999991"/>
    <s v="Apr"/>
    <x v="4"/>
    <n v="1"/>
  </r>
  <r>
    <n v="8417"/>
    <s v="CA-2014-118199"/>
    <x v="3"/>
    <d v="2014-05-10T00:00:00"/>
    <d v="2014-05-12T00:00:00"/>
    <x v="2"/>
    <s v="LB-16795"/>
    <x v="697"/>
    <x v="2"/>
    <s v="United States"/>
    <s v="Seattle"/>
    <x v="4"/>
    <n v="98105"/>
    <x v="1"/>
    <s v="OFF-BI-10004330"/>
    <x v="1"/>
    <s v="Binders"/>
    <x v="795"/>
    <n v="147.91999999999999"/>
    <n v="5"/>
    <n v="0.2"/>
    <n v="46.224999999999987"/>
    <s v="May"/>
    <x v="24"/>
    <n v="1"/>
  </r>
  <r>
    <n v="8418"/>
    <s v="CA-2014-118199"/>
    <x v="3"/>
    <d v="2014-05-10T00:00:00"/>
    <d v="2014-05-12T00:00:00"/>
    <x v="2"/>
    <s v="LB-16795"/>
    <x v="697"/>
    <x v="2"/>
    <s v="United States"/>
    <s v="Seattle"/>
    <x v="4"/>
    <n v="98105"/>
    <x v="1"/>
    <s v="OFF-ST-10000604"/>
    <x v="1"/>
    <s v="Storage"/>
    <x v="54"/>
    <n v="104.28"/>
    <n v="3"/>
    <n v="0"/>
    <n v="26.069999999999993"/>
    <s v="May"/>
    <x v="24"/>
    <n v="0"/>
  </r>
  <r>
    <n v="8419"/>
    <s v="CA-2014-118199"/>
    <x v="3"/>
    <d v="2014-05-10T00:00:00"/>
    <d v="2014-05-12T00:00:00"/>
    <x v="2"/>
    <s v="LB-16795"/>
    <x v="697"/>
    <x v="2"/>
    <s v="United States"/>
    <s v="Seattle"/>
    <x v="4"/>
    <n v="98105"/>
    <x v="1"/>
    <s v="FUR-TA-10004154"/>
    <x v="0"/>
    <s v="Tables"/>
    <x v="730"/>
    <n v="286.85000000000002"/>
    <n v="1"/>
    <n v="0"/>
    <n v="63.106999999999999"/>
    <s v="May"/>
    <x v="24"/>
    <n v="0"/>
  </r>
  <r>
    <n v="8420"/>
    <s v="CA-2014-118199"/>
    <x v="3"/>
    <d v="2014-05-10T00:00:00"/>
    <d v="2014-05-12T00:00:00"/>
    <x v="2"/>
    <s v="LB-16795"/>
    <x v="697"/>
    <x v="2"/>
    <s v="United States"/>
    <s v="Seattle"/>
    <x v="4"/>
    <n v="98105"/>
    <x v="1"/>
    <s v="OFF-ST-10000636"/>
    <x v="1"/>
    <s v="Storage"/>
    <x v="1744"/>
    <n v="66.959999999999994"/>
    <n v="4"/>
    <n v="0"/>
    <n v="2.6783999999999963"/>
    <s v="May"/>
    <x v="24"/>
    <n v="0"/>
  </r>
  <r>
    <n v="8421"/>
    <s v="CA-2014-118199"/>
    <x v="3"/>
    <d v="2014-05-10T00:00:00"/>
    <d v="2014-05-12T00:00:00"/>
    <x v="2"/>
    <s v="LB-16795"/>
    <x v="697"/>
    <x v="2"/>
    <s v="United States"/>
    <s v="Seattle"/>
    <x v="4"/>
    <n v="98105"/>
    <x v="1"/>
    <s v="TEC-AC-10004171"/>
    <x v="2"/>
    <s v="Accessories"/>
    <x v="1312"/>
    <n v="199.98"/>
    <n v="2"/>
    <n v="0"/>
    <n v="87.991200000000006"/>
    <s v="May"/>
    <x v="24"/>
    <n v="0"/>
  </r>
  <r>
    <n v="8422"/>
    <s v="CA-2014-150091"/>
    <x v="3"/>
    <d v="2014-10-13T00:00:00"/>
    <d v="2014-10-17T00:00:00"/>
    <x v="1"/>
    <s v="NP-18670"/>
    <x v="73"/>
    <x v="0"/>
    <s v="United States"/>
    <s v="Lakewood"/>
    <x v="30"/>
    <n v="8701"/>
    <x v="3"/>
    <s v="TEC-AC-10002167"/>
    <x v="2"/>
    <s v="Accessories"/>
    <x v="46"/>
    <n v="45"/>
    <n v="3"/>
    <n v="0"/>
    <n v="4.9500000000000011"/>
    <s v="Oct"/>
    <x v="13"/>
    <n v="1"/>
  </r>
  <r>
    <n v="8423"/>
    <s v="CA-2014-150091"/>
    <x v="3"/>
    <d v="2014-10-13T00:00:00"/>
    <d v="2014-10-17T00:00:00"/>
    <x v="1"/>
    <s v="NP-18670"/>
    <x v="73"/>
    <x v="0"/>
    <s v="United States"/>
    <s v="Lakewood"/>
    <x v="30"/>
    <n v="8701"/>
    <x v="3"/>
    <s v="OFF-FA-10000621"/>
    <x v="1"/>
    <s v="Fasteners"/>
    <x v="110"/>
    <n v="17.899999999999999"/>
    <n v="5"/>
    <n v="0"/>
    <n v="8.7710000000000008"/>
    <s v="Oct"/>
    <x v="13"/>
    <n v="0"/>
  </r>
  <r>
    <n v="8424"/>
    <s v="CA-2014-150091"/>
    <x v="3"/>
    <d v="2014-10-13T00:00:00"/>
    <d v="2014-10-17T00:00:00"/>
    <x v="1"/>
    <s v="NP-18670"/>
    <x v="73"/>
    <x v="0"/>
    <s v="United States"/>
    <s v="Lakewood"/>
    <x v="30"/>
    <n v="8701"/>
    <x v="3"/>
    <s v="FUR-FU-10004053"/>
    <x v="0"/>
    <s v="Furnishings"/>
    <x v="1633"/>
    <n v="40.479999999999997"/>
    <n v="2"/>
    <n v="0"/>
    <n v="17.406400000000001"/>
    <s v="Oct"/>
    <x v="13"/>
    <n v="0"/>
  </r>
  <r>
    <n v="8425"/>
    <s v="CA-2014-150091"/>
    <x v="3"/>
    <d v="2014-10-13T00:00:00"/>
    <d v="2014-10-17T00:00:00"/>
    <x v="1"/>
    <s v="NP-18670"/>
    <x v="73"/>
    <x v="0"/>
    <s v="United States"/>
    <s v="Lakewood"/>
    <x v="30"/>
    <n v="8701"/>
    <x v="3"/>
    <s v="FUR-BO-10003404"/>
    <x v="0"/>
    <s v="Bookcases"/>
    <x v="1376"/>
    <n v="2154.9"/>
    <n v="5"/>
    <n v="0"/>
    <n v="129.29399999999987"/>
    <s v="Oct"/>
    <x v="13"/>
    <n v="0"/>
  </r>
  <r>
    <n v="8426"/>
    <s v="CA-2013-137652"/>
    <x v="0"/>
    <d v="2013-08-29T00:00:00"/>
    <d v="2013-08-31T00:00:00"/>
    <x v="2"/>
    <s v="EB-13750"/>
    <x v="494"/>
    <x v="1"/>
    <s v="United States"/>
    <s v="Cincinnati"/>
    <x v="24"/>
    <n v="45231"/>
    <x v="3"/>
    <s v="OFF-BI-10004099"/>
    <x v="1"/>
    <s v="Binders"/>
    <x v="1716"/>
    <n v="18.432000000000002"/>
    <n v="8"/>
    <n v="0.7"/>
    <n v="-12.287999999999997"/>
    <s v="Aug"/>
    <x v="28"/>
    <n v="1"/>
  </r>
  <r>
    <n v="8427"/>
    <s v="CA-2012-128356"/>
    <x v="1"/>
    <d v="2012-10-02T00:00:00"/>
    <d v="2012-10-07T00:00:00"/>
    <x v="1"/>
    <s v="RP-19390"/>
    <x v="261"/>
    <x v="0"/>
    <s v="United States"/>
    <s v="Thornton"/>
    <x v="22"/>
    <n v="80229"/>
    <x v="1"/>
    <s v="OFF-SU-10004290"/>
    <x v="1"/>
    <s v="Supplies"/>
    <x v="1818"/>
    <n v="10.944000000000001"/>
    <n v="2"/>
    <n v="0.2"/>
    <n v="0.95759999999999978"/>
    <s v="Oct"/>
    <x v="2"/>
    <n v="1"/>
  </r>
  <r>
    <n v="8428"/>
    <s v="CA-2014-167017"/>
    <x v="3"/>
    <d v="2014-11-24T00:00:00"/>
    <d v="2014-11-26T00:00:00"/>
    <x v="2"/>
    <s v="DC-12850"/>
    <x v="419"/>
    <x v="0"/>
    <s v="United States"/>
    <s v="Roseville"/>
    <x v="12"/>
    <n v="48066"/>
    <x v="2"/>
    <s v="OFF-SU-10001935"/>
    <x v="1"/>
    <s v="Supplies"/>
    <x v="33"/>
    <n v="4.3600000000000003"/>
    <n v="2"/>
    <n v="0"/>
    <n v="0.17439999999999944"/>
    <s v="Nov"/>
    <x v="23"/>
    <n v="1"/>
  </r>
  <r>
    <n v="8429"/>
    <s v="US-2014-132220"/>
    <x v="3"/>
    <d v="2014-11-13T00:00:00"/>
    <d v="2014-11-17T00:00:00"/>
    <x v="1"/>
    <s v="DJ-13510"/>
    <x v="137"/>
    <x v="1"/>
    <s v="United States"/>
    <s v="Tempe"/>
    <x v="16"/>
    <n v="85281"/>
    <x v="1"/>
    <s v="TEC-AC-10004227"/>
    <x v="2"/>
    <s v="Accessories"/>
    <x v="1400"/>
    <n v="62.352000000000004"/>
    <n v="6"/>
    <n v="0.2"/>
    <n v="-10.911600000000007"/>
    <s v="Nov"/>
    <x v="23"/>
    <n v="1"/>
  </r>
  <r>
    <n v="8430"/>
    <s v="CA-2013-118129"/>
    <x v="0"/>
    <d v="2013-12-20T00:00:00"/>
    <d v="2013-12-22T00:00:00"/>
    <x v="0"/>
    <s v="CL-12565"/>
    <x v="52"/>
    <x v="0"/>
    <s v="United States"/>
    <s v="Reading"/>
    <x v="9"/>
    <n v="19601"/>
    <x v="3"/>
    <s v="FUR-FU-10004904"/>
    <x v="0"/>
    <s v="Furnishings"/>
    <x v="1580"/>
    <n v="303.92"/>
    <n v="5"/>
    <n v="0.2"/>
    <n v="-30.392000000000024"/>
    <s v="Dec"/>
    <x v="5"/>
    <n v="1"/>
  </r>
  <r>
    <n v="8431"/>
    <s v="US-2011-113124"/>
    <x v="2"/>
    <d v="2011-03-30T00:00:00"/>
    <d v="2011-04-05T00:00:00"/>
    <x v="1"/>
    <s v="NC-18340"/>
    <x v="396"/>
    <x v="0"/>
    <s v="United States"/>
    <s v="Apple Valley"/>
    <x v="11"/>
    <n v="55124"/>
    <x v="2"/>
    <s v="OFF-ST-10001511"/>
    <x v="1"/>
    <s v="Storage"/>
    <x v="551"/>
    <n v="129.30000000000001"/>
    <n v="2"/>
    <n v="0"/>
    <n v="6.4649999999999892"/>
    <s v="Mar"/>
    <x v="34"/>
    <n v="1"/>
  </r>
  <r>
    <n v="8432"/>
    <s v="CA-2014-155621"/>
    <x v="3"/>
    <d v="2014-11-09T00:00:00"/>
    <d v="2014-11-14T00:00:00"/>
    <x v="1"/>
    <s v="KN-16450"/>
    <x v="634"/>
    <x v="1"/>
    <s v="United States"/>
    <s v="Baltimore"/>
    <x v="39"/>
    <n v="21215"/>
    <x v="3"/>
    <s v="FUR-FU-10003535"/>
    <x v="0"/>
    <s v="Furnishings"/>
    <x v="888"/>
    <n v="274.20000000000005"/>
    <n v="10"/>
    <n v="0"/>
    <n v="112.422"/>
    <s v="Nov"/>
    <x v="23"/>
    <n v="1"/>
  </r>
  <r>
    <n v="8433"/>
    <s v="US-2011-127635"/>
    <x v="2"/>
    <d v="2011-09-14T00:00:00"/>
    <d v="2011-09-18T00:00:00"/>
    <x v="0"/>
    <s v="SC-20260"/>
    <x v="609"/>
    <x v="1"/>
    <s v="United States"/>
    <s v="Corpus Christi"/>
    <x v="5"/>
    <n v="78415"/>
    <x v="2"/>
    <s v="OFF-FA-10000053"/>
    <x v="1"/>
    <s v="Fasteners"/>
    <x v="953"/>
    <n v="6.048"/>
    <n v="4"/>
    <n v="0.2"/>
    <n v="-1.3607999999999998"/>
    <s v="Sep"/>
    <x v="30"/>
    <n v="1"/>
  </r>
  <r>
    <n v="8434"/>
    <s v="US-2011-127635"/>
    <x v="2"/>
    <d v="2011-09-14T00:00:00"/>
    <d v="2011-09-18T00:00:00"/>
    <x v="0"/>
    <s v="SC-20260"/>
    <x v="609"/>
    <x v="1"/>
    <s v="United States"/>
    <s v="Corpus Christi"/>
    <x v="5"/>
    <n v="78415"/>
    <x v="2"/>
    <s v="OFF-PA-10004610"/>
    <x v="1"/>
    <s v="Paper"/>
    <x v="1511"/>
    <n v="6.8480000000000008"/>
    <n v="2"/>
    <n v="0.2"/>
    <n v="2.1399999999999992"/>
    <s v="Sep"/>
    <x v="30"/>
    <n v="0"/>
  </r>
  <r>
    <n v="8435"/>
    <s v="US-2011-127635"/>
    <x v="2"/>
    <d v="2011-09-14T00:00:00"/>
    <d v="2011-09-18T00:00:00"/>
    <x v="0"/>
    <s v="SC-20260"/>
    <x v="609"/>
    <x v="1"/>
    <s v="United States"/>
    <s v="Corpus Christi"/>
    <x v="5"/>
    <n v="78415"/>
    <x v="2"/>
    <s v="FUR-FU-10000550"/>
    <x v="0"/>
    <s v="Furnishings"/>
    <x v="1445"/>
    <n v="9.9600000000000009"/>
    <n v="5"/>
    <n v="0.6"/>
    <n v="-6.7230000000000008"/>
    <s v="Sep"/>
    <x v="30"/>
    <n v="0"/>
  </r>
  <r>
    <n v="8436"/>
    <s v="US-2011-127635"/>
    <x v="2"/>
    <d v="2011-09-14T00:00:00"/>
    <d v="2011-09-18T00:00:00"/>
    <x v="0"/>
    <s v="SC-20260"/>
    <x v="609"/>
    <x v="1"/>
    <s v="United States"/>
    <s v="Corpus Christi"/>
    <x v="5"/>
    <n v="78415"/>
    <x v="2"/>
    <s v="OFF-BI-10001721"/>
    <x v="1"/>
    <s v="Binders"/>
    <x v="94"/>
    <n v="8.5519999999999978"/>
    <n v="2"/>
    <n v="0.8"/>
    <n v="-13.683199999999999"/>
    <s v="Sep"/>
    <x v="30"/>
    <n v="0"/>
  </r>
  <r>
    <n v="8437"/>
    <s v="CA-2012-151470"/>
    <x v="1"/>
    <d v="2012-09-20T00:00:00"/>
    <d v="2012-09-26T00:00:00"/>
    <x v="1"/>
    <s v="AM-10705"/>
    <x v="562"/>
    <x v="0"/>
    <s v="United States"/>
    <s v="Las Vegas"/>
    <x v="33"/>
    <n v="89115"/>
    <x v="1"/>
    <s v="OFF-BI-10004040"/>
    <x v="1"/>
    <s v="Binders"/>
    <x v="1478"/>
    <n v="45.584000000000003"/>
    <n v="11"/>
    <n v="0.2"/>
    <n v="16.524199999999997"/>
    <s v="Sep"/>
    <x v="11"/>
    <n v="1"/>
  </r>
  <r>
    <n v="8438"/>
    <s v="CA-2012-112823"/>
    <x v="1"/>
    <d v="2012-12-10T00:00:00"/>
    <d v="2012-12-16T00:00:00"/>
    <x v="1"/>
    <s v="RA-19945"/>
    <x v="362"/>
    <x v="0"/>
    <s v="United States"/>
    <s v="Cleveland"/>
    <x v="24"/>
    <n v="44105"/>
    <x v="3"/>
    <s v="TEC-AC-10002550"/>
    <x v="2"/>
    <s v="Accessories"/>
    <x v="1342"/>
    <n v="25.488"/>
    <n v="2"/>
    <n v="0.2"/>
    <n v="4.4603999999999999"/>
    <s v="Dec"/>
    <x v="14"/>
    <n v="1"/>
  </r>
  <r>
    <n v="8439"/>
    <s v="CA-2011-108861"/>
    <x v="2"/>
    <d v="2011-05-28T00:00:00"/>
    <d v="2011-06-01T00:00:00"/>
    <x v="1"/>
    <s v="MM-17260"/>
    <x v="570"/>
    <x v="0"/>
    <s v="United States"/>
    <s v="Seattle"/>
    <x v="4"/>
    <n v="98105"/>
    <x v="1"/>
    <s v="OFF-BI-10003876"/>
    <x v="1"/>
    <s v="Binders"/>
    <x v="1617"/>
    <n v="136.96"/>
    <n v="4"/>
    <n v="0.2"/>
    <n v="51.359999999999992"/>
    <s v="May"/>
    <x v="8"/>
    <n v="1"/>
  </r>
  <r>
    <n v="8440"/>
    <s v="CA-2014-114370"/>
    <x v="3"/>
    <d v="2014-03-15T00:00:00"/>
    <d v="2014-03-18T00:00:00"/>
    <x v="0"/>
    <s v="BN-11470"/>
    <x v="272"/>
    <x v="1"/>
    <s v="United States"/>
    <s v="Chicago"/>
    <x v="10"/>
    <n v="60623"/>
    <x v="2"/>
    <s v="TEC-PH-10000213"/>
    <x v="2"/>
    <s v="Phones"/>
    <x v="1649"/>
    <n v="49.616000000000007"/>
    <n v="2"/>
    <n v="0.2"/>
    <n v="4.9615999999999989"/>
    <s v="Mar"/>
    <x v="42"/>
    <n v="1"/>
  </r>
  <r>
    <n v="8441"/>
    <s v="CA-2013-158302"/>
    <x v="0"/>
    <d v="2013-12-09T00:00:00"/>
    <d v="2013-12-13T00:00:00"/>
    <x v="0"/>
    <s v="JB-16045"/>
    <x v="674"/>
    <x v="2"/>
    <s v="United States"/>
    <s v="Columbus"/>
    <x v="24"/>
    <n v="43229"/>
    <x v="3"/>
    <s v="OFF-PA-10002615"/>
    <x v="1"/>
    <s v="Paper"/>
    <x v="247"/>
    <n v="10.584000000000001"/>
    <n v="3"/>
    <n v="0.2"/>
    <n v="3.4397999999999995"/>
    <s v="Dec"/>
    <x v="5"/>
    <n v="1"/>
  </r>
  <r>
    <n v="8442"/>
    <s v="CA-2014-145779"/>
    <x v="3"/>
    <d v="2014-05-07T00:00:00"/>
    <d v="2014-05-11T00:00:00"/>
    <x v="1"/>
    <s v="DB-13615"/>
    <x v="140"/>
    <x v="0"/>
    <s v="United States"/>
    <s v="Tucson"/>
    <x v="16"/>
    <n v="85705"/>
    <x v="1"/>
    <s v="OFF-PA-10002254"/>
    <x v="1"/>
    <s v="Paper"/>
    <x v="145"/>
    <n v="84.415999999999997"/>
    <n v="4"/>
    <n v="0.2"/>
    <n v="27.435199999999995"/>
    <s v="May"/>
    <x v="24"/>
    <n v="1"/>
  </r>
  <r>
    <n v="8443"/>
    <s v="US-2013-155173"/>
    <x v="0"/>
    <d v="2013-03-07T00:00:00"/>
    <d v="2013-03-11T00:00:00"/>
    <x v="1"/>
    <s v="JB-16045"/>
    <x v="674"/>
    <x v="2"/>
    <s v="United States"/>
    <s v="Philadelphia"/>
    <x v="9"/>
    <n v="19120"/>
    <x v="3"/>
    <s v="TEC-PH-10004586"/>
    <x v="2"/>
    <s v="Phones"/>
    <x v="890"/>
    <n v="431.94"/>
    <n v="2"/>
    <n v="0.4"/>
    <n v="-71.990000000000009"/>
    <s v="Mar"/>
    <x v="17"/>
    <n v="1"/>
  </r>
  <r>
    <n v="8444"/>
    <s v="US-2013-155173"/>
    <x v="0"/>
    <d v="2013-03-07T00:00:00"/>
    <d v="2013-03-11T00:00:00"/>
    <x v="1"/>
    <s v="JB-16045"/>
    <x v="674"/>
    <x v="2"/>
    <s v="United States"/>
    <s v="Philadelphia"/>
    <x v="9"/>
    <n v="19120"/>
    <x v="3"/>
    <s v="OFF-BI-10002982"/>
    <x v="1"/>
    <s v="Binders"/>
    <x v="1258"/>
    <n v="2.0430000000000001"/>
    <n v="1"/>
    <n v="0.7"/>
    <n v="-1.4981999999999998"/>
    <s v="Mar"/>
    <x v="17"/>
    <n v="0"/>
  </r>
  <r>
    <n v="8445"/>
    <s v="US-2013-155173"/>
    <x v="0"/>
    <d v="2013-03-07T00:00:00"/>
    <d v="2013-03-11T00:00:00"/>
    <x v="1"/>
    <s v="JB-16045"/>
    <x v="674"/>
    <x v="2"/>
    <s v="United States"/>
    <s v="Philadelphia"/>
    <x v="9"/>
    <n v="19120"/>
    <x v="3"/>
    <s v="TEC-PH-10002538"/>
    <x v="2"/>
    <s v="Phones"/>
    <x v="524"/>
    <n v="68.238"/>
    <n v="3"/>
    <n v="0.4"/>
    <n v="-12.510300000000008"/>
    <s v="Mar"/>
    <x v="17"/>
    <n v="0"/>
  </r>
  <r>
    <n v="8446"/>
    <s v="CA-2014-125451"/>
    <x v="3"/>
    <d v="2014-10-24T00:00:00"/>
    <d v="2014-10-25T00:00:00"/>
    <x v="2"/>
    <s v="AH-10075"/>
    <x v="340"/>
    <x v="1"/>
    <s v="United States"/>
    <s v="Cranston"/>
    <x v="34"/>
    <n v="2920"/>
    <x v="3"/>
    <s v="FUR-TA-10001039"/>
    <x v="0"/>
    <s v="Tables"/>
    <x v="824"/>
    <n v="240.744"/>
    <n v="4"/>
    <n v="0.3"/>
    <n v="-13.756799999999984"/>
    <s v="Oct"/>
    <x v="13"/>
    <n v="1"/>
  </r>
  <r>
    <n v="8447"/>
    <s v="CA-2014-125451"/>
    <x v="3"/>
    <d v="2014-10-24T00:00:00"/>
    <d v="2014-10-25T00:00:00"/>
    <x v="2"/>
    <s v="AH-10075"/>
    <x v="340"/>
    <x v="1"/>
    <s v="United States"/>
    <s v="Cranston"/>
    <x v="34"/>
    <n v="2920"/>
    <x v="3"/>
    <s v="FUR-FU-10004963"/>
    <x v="0"/>
    <s v="Furnishings"/>
    <x v="1434"/>
    <n v="35"/>
    <n v="4"/>
    <n v="0"/>
    <n v="14.700000000000003"/>
    <s v="Oct"/>
    <x v="13"/>
    <n v="0"/>
  </r>
  <r>
    <n v="8448"/>
    <s v="CA-2014-125451"/>
    <x v="3"/>
    <d v="2014-10-24T00:00:00"/>
    <d v="2014-10-25T00:00:00"/>
    <x v="2"/>
    <s v="AH-10075"/>
    <x v="340"/>
    <x v="1"/>
    <s v="United States"/>
    <s v="Cranston"/>
    <x v="34"/>
    <n v="2920"/>
    <x v="3"/>
    <s v="FUR-FU-10000277"/>
    <x v="0"/>
    <s v="Furnishings"/>
    <x v="1786"/>
    <n v="210.68"/>
    <n v="2"/>
    <n v="0"/>
    <n v="50.563199999999995"/>
    <s v="Oct"/>
    <x v="13"/>
    <n v="0"/>
  </r>
  <r>
    <n v="8449"/>
    <s v="CA-2014-125451"/>
    <x v="3"/>
    <d v="2014-10-24T00:00:00"/>
    <d v="2014-10-25T00:00:00"/>
    <x v="2"/>
    <s v="AH-10075"/>
    <x v="340"/>
    <x v="1"/>
    <s v="United States"/>
    <s v="Cranston"/>
    <x v="34"/>
    <n v="2920"/>
    <x v="3"/>
    <s v="FUR-TA-10004915"/>
    <x v="0"/>
    <s v="Tables"/>
    <x v="331"/>
    <n v="637.89599999999996"/>
    <n v="3"/>
    <n v="0.3"/>
    <n v="-127.57919999999996"/>
    <s v="Oct"/>
    <x v="13"/>
    <n v="0"/>
  </r>
  <r>
    <n v="8450"/>
    <s v="CA-2014-125451"/>
    <x v="3"/>
    <d v="2014-10-24T00:00:00"/>
    <d v="2014-10-25T00:00:00"/>
    <x v="2"/>
    <s v="AH-10075"/>
    <x v="340"/>
    <x v="1"/>
    <s v="United States"/>
    <s v="Cranston"/>
    <x v="34"/>
    <n v="2920"/>
    <x v="3"/>
    <s v="OFF-PA-10003724"/>
    <x v="1"/>
    <s v="Paper"/>
    <x v="357"/>
    <n v="43.44"/>
    <n v="8"/>
    <n v="0"/>
    <n v="21.285599999999999"/>
    <s v="Oct"/>
    <x v="13"/>
    <n v="0"/>
  </r>
  <r>
    <n v="8451"/>
    <s v="CA-2014-125451"/>
    <x v="3"/>
    <d v="2014-10-24T00:00:00"/>
    <d v="2014-10-25T00:00:00"/>
    <x v="2"/>
    <s v="AH-10075"/>
    <x v="340"/>
    <x v="1"/>
    <s v="United States"/>
    <s v="Cranston"/>
    <x v="34"/>
    <n v="2920"/>
    <x v="3"/>
    <s v="OFF-AP-10002906"/>
    <x v="1"/>
    <s v="Appliances"/>
    <x v="1088"/>
    <n v="2.2200000000000002"/>
    <n v="1"/>
    <n v="0"/>
    <n v="0.66599999999999993"/>
    <s v="Oct"/>
    <x v="13"/>
    <n v="0"/>
  </r>
  <r>
    <n v="8452"/>
    <s v="CA-2011-131387"/>
    <x v="2"/>
    <d v="2011-04-28T00:00:00"/>
    <d v="2011-04-30T00:00:00"/>
    <x v="2"/>
    <s v="AI-10855"/>
    <x v="482"/>
    <x v="0"/>
    <s v="United States"/>
    <s v="San Francisco"/>
    <x v="1"/>
    <n v="94122"/>
    <x v="1"/>
    <s v="TEC-PH-10001459"/>
    <x v="2"/>
    <s v="Phones"/>
    <x v="1438"/>
    <n v="1679.96"/>
    <n v="5"/>
    <n v="0.2"/>
    <n v="125.99700000000007"/>
    <s v="Apr"/>
    <x v="41"/>
    <n v="1"/>
  </r>
  <r>
    <n v="8453"/>
    <s v="CA-2013-125087"/>
    <x v="0"/>
    <d v="2013-04-19T00:00:00"/>
    <d v="2013-04-24T00:00:00"/>
    <x v="1"/>
    <s v="TH-21115"/>
    <x v="764"/>
    <x v="1"/>
    <s v="United States"/>
    <s v="Houston"/>
    <x v="5"/>
    <n v="77070"/>
    <x v="2"/>
    <s v="FUR-CH-10002880"/>
    <x v="0"/>
    <s v="Chairs"/>
    <x v="801"/>
    <n v="344.37199999999996"/>
    <n v="4"/>
    <n v="0.3"/>
    <n v="-93.472400000000022"/>
    <s v="Apr"/>
    <x v="25"/>
    <n v="1"/>
  </r>
  <r>
    <n v="8454"/>
    <s v="CA-2013-125087"/>
    <x v="0"/>
    <d v="2013-04-19T00:00:00"/>
    <d v="2013-04-24T00:00:00"/>
    <x v="1"/>
    <s v="TH-21115"/>
    <x v="764"/>
    <x v="1"/>
    <s v="United States"/>
    <s v="Houston"/>
    <x v="5"/>
    <n v="77070"/>
    <x v="2"/>
    <s v="OFF-ST-10001780"/>
    <x v="1"/>
    <s v="Storage"/>
    <x v="481"/>
    <n v="1554.9360000000001"/>
    <n v="3"/>
    <n v="0.2"/>
    <n v="77.746800000000007"/>
    <s v="Apr"/>
    <x v="25"/>
    <n v="0"/>
  </r>
  <r>
    <n v="8455"/>
    <s v="CA-2013-125087"/>
    <x v="0"/>
    <d v="2013-04-19T00:00:00"/>
    <d v="2013-04-24T00:00:00"/>
    <x v="1"/>
    <s v="TH-21115"/>
    <x v="764"/>
    <x v="1"/>
    <s v="United States"/>
    <s v="Houston"/>
    <x v="5"/>
    <n v="77070"/>
    <x v="2"/>
    <s v="FUR-FU-10004748"/>
    <x v="0"/>
    <s v="Furnishings"/>
    <x v="1243"/>
    <n v="127.88"/>
    <n v="5"/>
    <n v="0.6"/>
    <n v="-67.137"/>
    <s v="Apr"/>
    <x v="25"/>
    <n v="0"/>
  </r>
  <r>
    <n v="8456"/>
    <s v="CA-2013-154081"/>
    <x v="0"/>
    <d v="2013-05-23T00:00:00"/>
    <d v="2013-05-30T00:00:00"/>
    <x v="1"/>
    <s v="JE-15610"/>
    <x v="531"/>
    <x v="1"/>
    <s v="United States"/>
    <s v="Los Angeles"/>
    <x v="1"/>
    <n v="90049"/>
    <x v="1"/>
    <s v="TEC-PH-10001918"/>
    <x v="2"/>
    <s v="Phones"/>
    <x v="191"/>
    <n v="222.38400000000001"/>
    <n v="2"/>
    <n v="0.2"/>
    <n v="22.238400000000013"/>
    <s v="May"/>
    <x v="35"/>
    <n v="1"/>
  </r>
  <r>
    <n v="8457"/>
    <s v="US-2014-118556"/>
    <x v="3"/>
    <d v="2014-05-29T00:00:00"/>
    <d v="2014-06-03T00:00:00"/>
    <x v="0"/>
    <s v="TH-21235"/>
    <x v="260"/>
    <x v="1"/>
    <s v="United States"/>
    <s v="Chicago"/>
    <x v="10"/>
    <n v="60653"/>
    <x v="2"/>
    <s v="FUR-CH-10001146"/>
    <x v="0"/>
    <s v="Chairs"/>
    <x v="124"/>
    <n v="106.869"/>
    <n v="3"/>
    <n v="0.3"/>
    <n v="-29.007299999999994"/>
    <s v="May"/>
    <x v="24"/>
    <n v="1"/>
  </r>
  <r>
    <n v="8458"/>
    <s v="US-2014-118556"/>
    <x v="3"/>
    <d v="2014-05-29T00:00:00"/>
    <d v="2014-06-03T00:00:00"/>
    <x v="0"/>
    <s v="TH-21235"/>
    <x v="260"/>
    <x v="1"/>
    <s v="United States"/>
    <s v="Chicago"/>
    <x v="10"/>
    <n v="60653"/>
    <x v="2"/>
    <s v="OFF-BI-10004364"/>
    <x v="1"/>
    <s v="Binders"/>
    <x v="302"/>
    <n v="3.5639999999999992"/>
    <n v="3"/>
    <n v="0.8"/>
    <n v="-6.2370000000000019"/>
    <s v="May"/>
    <x v="24"/>
    <n v="0"/>
  </r>
  <r>
    <n v="8459"/>
    <s v="CA-2011-126200"/>
    <x v="2"/>
    <d v="2011-08-25T00:00:00"/>
    <d v="2011-08-29T00:00:00"/>
    <x v="1"/>
    <s v="JE-15715"/>
    <x v="555"/>
    <x v="0"/>
    <s v="United States"/>
    <s v="Houston"/>
    <x v="5"/>
    <n v="77070"/>
    <x v="2"/>
    <s v="OFF-BI-10002133"/>
    <x v="1"/>
    <s v="Binders"/>
    <x v="1138"/>
    <n v="25.679999999999993"/>
    <n v="3"/>
    <n v="0.8"/>
    <n v="-39.804000000000002"/>
    <s v="Aug"/>
    <x v="9"/>
    <n v="1"/>
  </r>
  <r>
    <n v="8460"/>
    <s v="CA-2011-126200"/>
    <x v="2"/>
    <d v="2011-08-25T00:00:00"/>
    <d v="2011-08-29T00:00:00"/>
    <x v="1"/>
    <s v="JE-15715"/>
    <x v="555"/>
    <x v="0"/>
    <s v="United States"/>
    <s v="Houston"/>
    <x v="5"/>
    <n v="77070"/>
    <x v="2"/>
    <s v="OFF-BI-10002225"/>
    <x v="1"/>
    <s v="Binders"/>
    <x v="336"/>
    <n v="12.383999999999997"/>
    <n v="3"/>
    <n v="0.8"/>
    <n v="-19.814400000000003"/>
    <s v="Aug"/>
    <x v="9"/>
    <n v="0"/>
  </r>
  <r>
    <n v="8461"/>
    <s v="CA-2011-146500"/>
    <x v="2"/>
    <d v="2011-08-30T00:00:00"/>
    <d v="2011-09-04T00:00:00"/>
    <x v="1"/>
    <s v="AT-10735"/>
    <x v="247"/>
    <x v="0"/>
    <s v="United States"/>
    <s v="Bristol"/>
    <x v="29"/>
    <n v="6010"/>
    <x v="3"/>
    <s v="OFF-BI-10002432"/>
    <x v="1"/>
    <s v="Binders"/>
    <x v="866"/>
    <n v="25.299999999999997"/>
    <n v="5"/>
    <n v="0"/>
    <n v="11.890999999999998"/>
    <s v="Aug"/>
    <x v="9"/>
    <n v="1"/>
  </r>
  <r>
    <n v="8462"/>
    <s v="CA-2011-146500"/>
    <x v="2"/>
    <d v="2011-08-30T00:00:00"/>
    <d v="2011-09-04T00:00:00"/>
    <x v="1"/>
    <s v="AT-10735"/>
    <x v="247"/>
    <x v="0"/>
    <s v="United States"/>
    <s v="Bristol"/>
    <x v="29"/>
    <n v="6010"/>
    <x v="3"/>
    <s v="OFF-ST-10000563"/>
    <x v="1"/>
    <s v="Storage"/>
    <x v="894"/>
    <n v="95.94"/>
    <n v="3"/>
    <n v="0"/>
    <n v="9.5940000000000012"/>
    <s v="Aug"/>
    <x v="9"/>
    <n v="0"/>
  </r>
  <r>
    <n v="8463"/>
    <s v="CA-2012-169537"/>
    <x v="1"/>
    <d v="2012-09-03T00:00:00"/>
    <d v="2012-09-07T00:00:00"/>
    <x v="0"/>
    <s v="JH-15820"/>
    <x v="581"/>
    <x v="0"/>
    <s v="United States"/>
    <s v="Holland"/>
    <x v="12"/>
    <n v="49423"/>
    <x v="2"/>
    <s v="OFF-LA-10001982"/>
    <x v="1"/>
    <s v="Labels"/>
    <x v="1529"/>
    <n v="7.5"/>
    <n v="2"/>
    <n v="0"/>
    <n v="3.5999999999999996"/>
    <s v="Sep"/>
    <x v="11"/>
    <n v="1"/>
  </r>
  <r>
    <n v="8464"/>
    <s v="CA-2011-100881"/>
    <x v="2"/>
    <d v="2011-03-28T00:00:00"/>
    <d v="2011-04-01T00:00:00"/>
    <x v="1"/>
    <s v="DR-12940"/>
    <x v="660"/>
    <x v="2"/>
    <s v="United States"/>
    <s v="Albuquerque"/>
    <x v="27"/>
    <n v="87105"/>
    <x v="1"/>
    <s v="TEC-PH-10003273"/>
    <x v="2"/>
    <s v="Phones"/>
    <x v="171"/>
    <n v="302.37599999999998"/>
    <n v="3"/>
    <n v="0.2"/>
    <n v="22.678200000000018"/>
    <s v="Mar"/>
    <x v="34"/>
    <n v="1"/>
  </r>
  <r>
    <n v="8465"/>
    <s v="CA-2012-144043"/>
    <x v="1"/>
    <d v="2012-05-10T00:00:00"/>
    <d v="2012-05-15T00:00:00"/>
    <x v="1"/>
    <s v="AB-10165"/>
    <x v="269"/>
    <x v="0"/>
    <s v="United States"/>
    <s v="Louisville"/>
    <x v="22"/>
    <n v="80027"/>
    <x v="1"/>
    <s v="TEC-AC-10002718"/>
    <x v="2"/>
    <s v="Accessories"/>
    <x v="1183"/>
    <n v="46.688000000000002"/>
    <n v="4"/>
    <n v="0.2"/>
    <n v="-2.9180000000000028"/>
    <s v="May"/>
    <x v="33"/>
    <n v="1"/>
  </r>
  <r>
    <n v="8466"/>
    <s v="CA-2012-116512"/>
    <x v="1"/>
    <d v="2012-04-09T00:00:00"/>
    <d v="2012-04-14T00:00:00"/>
    <x v="1"/>
    <s v="MC-18100"/>
    <x v="498"/>
    <x v="0"/>
    <s v="United States"/>
    <s v="New York City"/>
    <x v="15"/>
    <n v="10024"/>
    <x v="3"/>
    <s v="OFF-ST-10001505"/>
    <x v="1"/>
    <s v="Storage"/>
    <x v="1174"/>
    <n v="17.940000000000001"/>
    <n v="3"/>
    <n v="0"/>
    <n v="3.0497999999999985"/>
    <s v="Apr"/>
    <x v="19"/>
    <n v="1"/>
  </r>
  <r>
    <n v="8467"/>
    <s v="CA-2012-101000"/>
    <x v="1"/>
    <d v="2012-04-09T00:00:00"/>
    <d v="2012-04-14T00:00:00"/>
    <x v="1"/>
    <s v="IG-15085"/>
    <x v="490"/>
    <x v="0"/>
    <s v="United States"/>
    <s v="Norwich"/>
    <x v="29"/>
    <n v="6360"/>
    <x v="3"/>
    <s v="OFF-AP-10000179"/>
    <x v="1"/>
    <s v="Appliances"/>
    <x v="527"/>
    <n v="370.14"/>
    <n v="3"/>
    <n v="0"/>
    <n v="144.3546"/>
    <s v="Apr"/>
    <x v="19"/>
    <n v="1"/>
  </r>
  <r>
    <n v="8468"/>
    <s v="CA-2013-168557"/>
    <x v="0"/>
    <d v="2013-09-20T00:00:00"/>
    <d v="2013-09-24T00:00:00"/>
    <x v="1"/>
    <s v="FH-14275"/>
    <x v="395"/>
    <x v="1"/>
    <s v="United States"/>
    <s v="San Francisco"/>
    <x v="1"/>
    <n v="94122"/>
    <x v="1"/>
    <s v="OFF-BI-10002309"/>
    <x v="1"/>
    <s v="Binders"/>
    <x v="78"/>
    <n v="8.9280000000000008"/>
    <n v="2"/>
    <n v="0.2"/>
    <n v="3.1247999999999996"/>
    <s v="Sep"/>
    <x v="21"/>
    <n v="1"/>
  </r>
  <r>
    <n v="8469"/>
    <s v="US-2013-164196"/>
    <x v="0"/>
    <d v="2013-11-12T00:00:00"/>
    <d v="2013-11-18T00:00:00"/>
    <x v="1"/>
    <s v="AS-10285"/>
    <x v="155"/>
    <x v="1"/>
    <s v="United States"/>
    <s v="Noblesville"/>
    <x v="14"/>
    <n v="46060"/>
    <x v="2"/>
    <s v="FUR-TA-10001950"/>
    <x v="0"/>
    <s v="Tables"/>
    <x v="1275"/>
    <n v="2678.94"/>
    <n v="6"/>
    <n v="0"/>
    <n v="241.1046"/>
    <s v="Nov"/>
    <x v="0"/>
    <n v="1"/>
  </r>
  <r>
    <n v="8470"/>
    <s v="US-2014-132031"/>
    <x v="3"/>
    <d v="2014-04-24T00:00:00"/>
    <d v="2014-04-28T00:00:00"/>
    <x v="1"/>
    <s v="PN-18775"/>
    <x v="43"/>
    <x v="2"/>
    <s v="United States"/>
    <s v="Clarksville"/>
    <x v="18"/>
    <n v="37042"/>
    <x v="0"/>
    <s v="FUR-BO-10001972"/>
    <x v="0"/>
    <s v="Bookcases"/>
    <x v="362"/>
    <n v="387.13600000000002"/>
    <n v="4"/>
    <n v="0.2"/>
    <n v="-14.51760000000003"/>
    <s v="Apr"/>
    <x v="4"/>
    <n v="1"/>
  </r>
  <r>
    <n v="8471"/>
    <s v="US-2014-132031"/>
    <x v="3"/>
    <d v="2014-04-24T00:00:00"/>
    <d v="2014-04-28T00:00:00"/>
    <x v="1"/>
    <s v="PN-18775"/>
    <x v="43"/>
    <x v="2"/>
    <s v="United States"/>
    <s v="Clarksville"/>
    <x v="18"/>
    <n v="37042"/>
    <x v="0"/>
    <s v="TEC-AC-10002473"/>
    <x v="2"/>
    <s v="Accessories"/>
    <x v="713"/>
    <n v="45.408000000000001"/>
    <n v="2"/>
    <n v="0.2"/>
    <n v="11.919599999999999"/>
    <s v="Apr"/>
    <x v="4"/>
    <n v="0"/>
  </r>
  <r>
    <n v="8472"/>
    <s v="US-2014-132031"/>
    <x v="3"/>
    <d v="2014-04-24T00:00:00"/>
    <d v="2014-04-28T00:00:00"/>
    <x v="1"/>
    <s v="PN-18775"/>
    <x v="43"/>
    <x v="2"/>
    <s v="United States"/>
    <s v="Clarksville"/>
    <x v="18"/>
    <n v="37042"/>
    <x v="0"/>
    <s v="FUR-FU-10000193"/>
    <x v="0"/>
    <s v="Furnishings"/>
    <x v="1503"/>
    <n v="77.951999999999998"/>
    <n v="3"/>
    <n v="0.2"/>
    <n v="-11.692800000000005"/>
    <s v="Apr"/>
    <x v="4"/>
    <n v="0"/>
  </r>
  <r>
    <n v="8473"/>
    <s v="US-2014-132031"/>
    <x v="3"/>
    <d v="2014-04-24T00:00:00"/>
    <d v="2014-04-28T00:00:00"/>
    <x v="1"/>
    <s v="PN-18775"/>
    <x v="43"/>
    <x v="2"/>
    <s v="United States"/>
    <s v="Clarksville"/>
    <x v="18"/>
    <n v="37042"/>
    <x v="0"/>
    <s v="OFF-LA-10000081"/>
    <x v="1"/>
    <s v="Labels"/>
    <x v="1321"/>
    <n v="3"/>
    <n v="1"/>
    <n v="0.2"/>
    <n v="1.0499999999999998"/>
    <s v="Apr"/>
    <x v="4"/>
    <n v="0"/>
  </r>
  <r>
    <n v="8474"/>
    <s v="CA-2012-169733"/>
    <x v="1"/>
    <d v="2012-10-22T00:00:00"/>
    <d v="2012-10-26T00:00:00"/>
    <x v="0"/>
    <s v="GM-14500"/>
    <x v="421"/>
    <x v="0"/>
    <s v="United States"/>
    <s v="Hollywood"/>
    <x v="2"/>
    <n v="33021"/>
    <x v="0"/>
    <s v="OFF-ST-10000876"/>
    <x v="1"/>
    <s v="Storage"/>
    <x v="251"/>
    <n v="9.952"/>
    <n v="1"/>
    <n v="0.2"/>
    <n v="0.99520000000000008"/>
    <s v="Oct"/>
    <x v="2"/>
    <n v="1"/>
  </r>
  <r>
    <n v="8475"/>
    <s v="CA-2014-169404"/>
    <x v="3"/>
    <d v="2014-04-10T00:00:00"/>
    <d v="2014-04-15T00:00:00"/>
    <x v="1"/>
    <s v="NC-18625"/>
    <x v="544"/>
    <x v="1"/>
    <s v="United States"/>
    <s v="York"/>
    <x v="9"/>
    <n v="17403"/>
    <x v="3"/>
    <s v="OFF-BI-10004492"/>
    <x v="1"/>
    <s v="Binders"/>
    <x v="347"/>
    <n v="37.896000000000001"/>
    <n v="4"/>
    <n v="0.7"/>
    <n v="-29.053600000000003"/>
    <s v="Apr"/>
    <x v="4"/>
    <n v="1"/>
  </r>
  <r>
    <n v="8476"/>
    <s v="CA-2014-169404"/>
    <x v="3"/>
    <d v="2014-04-10T00:00:00"/>
    <d v="2014-04-15T00:00:00"/>
    <x v="1"/>
    <s v="NC-18625"/>
    <x v="544"/>
    <x v="1"/>
    <s v="United States"/>
    <s v="York"/>
    <x v="9"/>
    <n v="17403"/>
    <x v="3"/>
    <s v="OFF-PA-10001033"/>
    <x v="1"/>
    <s v="Paper"/>
    <x v="1500"/>
    <n v="65.584000000000003"/>
    <n v="2"/>
    <n v="0.2"/>
    <n v="23.7742"/>
    <s v="Apr"/>
    <x v="4"/>
    <n v="0"/>
  </r>
  <r>
    <n v="8477"/>
    <s v="CA-2014-134880"/>
    <x v="3"/>
    <d v="2014-10-28T00:00:00"/>
    <d v="2014-11-02T00:00:00"/>
    <x v="1"/>
    <s v="TW-21025"/>
    <x v="69"/>
    <x v="2"/>
    <s v="United States"/>
    <s v="Mesa"/>
    <x v="16"/>
    <n v="85204"/>
    <x v="1"/>
    <s v="OFF-PA-10004039"/>
    <x v="1"/>
    <s v="Paper"/>
    <x v="1538"/>
    <n v="44.783999999999999"/>
    <n v="1"/>
    <n v="0.2"/>
    <n v="16.234200000000001"/>
    <s v="Oct"/>
    <x v="13"/>
    <n v="1"/>
  </r>
  <r>
    <n v="8478"/>
    <s v="CA-2012-145758"/>
    <x v="1"/>
    <d v="2012-10-30T00:00:00"/>
    <d v="2012-10-30T00:00:00"/>
    <x v="3"/>
    <s v="BF-11020"/>
    <x v="292"/>
    <x v="1"/>
    <s v="United States"/>
    <s v="New York City"/>
    <x v="15"/>
    <n v="10024"/>
    <x v="3"/>
    <s v="TEC-MA-10004552"/>
    <x v="2"/>
    <s v="Machines"/>
    <x v="1819"/>
    <n v="1035.8"/>
    <n v="4"/>
    <n v="0"/>
    <n v="269.30799999999999"/>
    <s v="Oct"/>
    <x v="2"/>
    <n v="1"/>
  </r>
  <r>
    <n v="8479"/>
    <s v="CA-2014-158736"/>
    <x v="3"/>
    <d v="2014-12-19T00:00:00"/>
    <d v="2014-12-25T00:00:00"/>
    <x v="1"/>
    <s v="TT-21460"/>
    <x v="499"/>
    <x v="2"/>
    <s v="United States"/>
    <s v="San Francisco"/>
    <x v="1"/>
    <n v="94110"/>
    <x v="1"/>
    <s v="OFF-AR-10002578"/>
    <x v="1"/>
    <s v="Art"/>
    <x v="665"/>
    <n v="5.76"/>
    <n v="2"/>
    <n v="0"/>
    <n v="1.6703999999999999"/>
    <s v="Dec"/>
    <x v="22"/>
    <n v="1"/>
  </r>
  <r>
    <n v="8480"/>
    <s v="US-2013-119270"/>
    <x v="0"/>
    <d v="2013-03-13T00:00:00"/>
    <d v="2013-03-17T00:00:00"/>
    <x v="1"/>
    <s v="SW-20245"/>
    <x v="573"/>
    <x v="0"/>
    <s v="United States"/>
    <s v="Los Angeles"/>
    <x v="1"/>
    <n v="90036"/>
    <x v="1"/>
    <s v="OFF-PA-10004022"/>
    <x v="1"/>
    <s v="Paper"/>
    <x v="1614"/>
    <n v="19.98"/>
    <n v="2"/>
    <n v="0"/>
    <n v="8.9909999999999997"/>
    <s v="Mar"/>
    <x v="17"/>
    <n v="1"/>
  </r>
  <r>
    <n v="8481"/>
    <s v="CA-2011-109890"/>
    <x v="2"/>
    <d v="2011-07-21T00:00:00"/>
    <d v="2011-07-27T00:00:00"/>
    <x v="1"/>
    <s v="PG-18820"/>
    <x v="310"/>
    <x v="0"/>
    <s v="United States"/>
    <s v="Omaha"/>
    <x v="8"/>
    <n v="68104"/>
    <x v="2"/>
    <s v="TEC-PH-10004100"/>
    <x v="2"/>
    <s v="Phones"/>
    <x v="1743"/>
    <n v="35.979999999999997"/>
    <n v="2"/>
    <n v="0"/>
    <n v="10.074400000000001"/>
    <s v="Jul"/>
    <x v="39"/>
    <n v="1"/>
  </r>
  <r>
    <n v="8482"/>
    <s v="CA-2013-138583"/>
    <x v="0"/>
    <d v="2013-05-25T00:00:00"/>
    <d v="2013-05-29T00:00:00"/>
    <x v="1"/>
    <s v="DP-13390"/>
    <x v="503"/>
    <x v="2"/>
    <s v="United States"/>
    <s v="Philadelphia"/>
    <x v="9"/>
    <n v="19120"/>
    <x v="3"/>
    <s v="OFF-AR-10001860"/>
    <x v="1"/>
    <s v="Art"/>
    <x v="907"/>
    <n v="16.656000000000002"/>
    <n v="3"/>
    <n v="0.2"/>
    <n v="3.3311999999999999"/>
    <s v="May"/>
    <x v="35"/>
    <n v="1"/>
  </r>
  <r>
    <n v="8483"/>
    <s v="US-2014-118535"/>
    <x v="3"/>
    <d v="2014-02-12T00:00:00"/>
    <d v="2014-02-16T00:00:00"/>
    <x v="1"/>
    <s v="DJ-13510"/>
    <x v="137"/>
    <x v="1"/>
    <s v="United States"/>
    <s v="New York City"/>
    <x v="15"/>
    <n v="10024"/>
    <x v="3"/>
    <s v="OFF-LA-10001297"/>
    <x v="1"/>
    <s v="Labels"/>
    <x v="483"/>
    <n v="20.7"/>
    <n v="2"/>
    <n v="0"/>
    <n v="9.9359999999999999"/>
    <s v="Feb"/>
    <x v="31"/>
    <n v="1"/>
  </r>
  <r>
    <n v="8484"/>
    <s v="CA-2013-126284"/>
    <x v="0"/>
    <d v="2013-09-21T00:00:00"/>
    <d v="2013-09-25T00:00:00"/>
    <x v="1"/>
    <s v="EN-13780"/>
    <x v="633"/>
    <x v="0"/>
    <s v="United States"/>
    <s v="Grand Rapids"/>
    <x v="12"/>
    <n v="49505"/>
    <x v="2"/>
    <s v="OFF-BI-10004828"/>
    <x v="1"/>
    <s v="Binders"/>
    <x v="1578"/>
    <n v="83.699999999999989"/>
    <n v="5"/>
    <n v="0"/>
    <n v="41.012999999999991"/>
    <s v="Sep"/>
    <x v="21"/>
    <n v="1"/>
  </r>
  <r>
    <n v="8485"/>
    <s v="CA-2014-142391"/>
    <x v="3"/>
    <d v="2014-09-25T00:00:00"/>
    <d v="2014-09-25T00:00:00"/>
    <x v="3"/>
    <s v="PB-19150"/>
    <x v="171"/>
    <x v="0"/>
    <s v="United States"/>
    <s v="Seattle"/>
    <x v="4"/>
    <n v="98115"/>
    <x v="1"/>
    <s v="FUR-FU-10002759"/>
    <x v="0"/>
    <s v="Furnishings"/>
    <x v="555"/>
    <n v="199.8"/>
    <n v="10"/>
    <n v="0"/>
    <n v="71.927999999999997"/>
    <s v="Sep"/>
    <x v="15"/>
    <n v="1"/>
  </r>
  <r>
    <n v="8486"/>
    <s v="CA-2014-124716"/>
    <x v="3"/>
    <d v="2014-03-28T00:00:00"/>
    <d v="2014-04-01T00:00:00"/>
    <x v="1"/>
    <s v="BD-11560"/>
    <x v="786"/>
    <x v="2"/>
    <s v="United States"/>
    <s v="Fresno"/>
    <x v="1"/>
    <n v="93727"/>
    <x v="1"/>
    <s v="OFF-PA-10000740"/>
    <x v="1"/>
    <s v="Paper"/>
    <x v="1239"/>
    <n v="45.68"/>
    <n v="2"/>
    <n v="0"/>
    <n v="21.012799999999999"/>
    <s v="Mar"/>
    <x v="42"/>
    <n v="1"/>
  </r>
  <r>
    <n v="8487"/>
    <s v="CA-2014-124716"/>
    <x v="3"/>
    <d v="2014-03-28T00:00:00"/>
    <d v="2014-04-01T00:00:00"/>
    <x v="1"/>
    <s v="BD-11560"/>
    <x v="786"/>
    <x v="2"/>
    <s v="United States"/>
    <s v="Fresno"/>
    <x v="1"/>
    <n v="93727"/>
    <x v="1"/>
    <s v="OFF-PA-10001144"/>
    <x v="1"/>
    <s v="Paper"/>
    <x v="161"/>
    <n v="110.96"/>
    <n v="2"/>
    <n v="0"/>
    <n v="53.260799999999996"/>
    <s v="Mar"/>
    <x v="42"/>
    <n v="0"/>
  </r>
  <r>
    <n v="8488"/>
    <s v="CA-2014-124716"/>
    <x v="3"/>
    <d v="2014-03-28T00:00:00"/>
    <d v="2014-04-01T00:00:00"/>
    <x v="1"/>
    <s v="BD-11560"/>
    <x v="786"/>
    <x v="2"/>
    <s v="United States"/>
    <s v="Fresno"/>
    <x v="1"/>
    <n v="93727"/>
    <x v="1"/>
    <s v="OFF-PA-10000859"/>
    <x v="1"/>
    <s v="Paper"/>
    <x v="1721"/>
    <n v="11.94"/>
    <n v="3"/>
    <n v="0"/>
    <n v="5.97"/>
    <s v="Mar"/>
    <x v="42"/>
    <n v="0"/>
  </r>
  <r>
    <n v="8489"/>
    <s v="CA-2013-158841"/>
    <x v="0"/>
    <d v="2013-02-02T00:00:00"/>
    <d v="2013-02-04T00:00:00"/>
    <x v="0"/>
    <s v="SE-20110"/>
    <x v="339"/>
    <x v="0"/>
    <s v="United States"/>
    <s v="Arlington"/>
    <x v="17"/>
    <n v="22204"/>
    <x v="0"/>
    <s v="TEC-MA-10001127"/>
    <x v="2"/>
    <s v="Machines"/>
    <x v="1610"/>
    <n v="8749.9500000000007"/>
    <n v="5"/>
    <n v="0"/>
    <n v="2799.9839999999995"/>
    <s v="Feb"/>
    <x v="47"/>
    <n v="1"/>
  </r>
  <r>
    <n v="8490"/>
    <s v="CA-2013-158841"/>
    <x v="0"/>
    <d v="2013-02-02T00:00:00"/>
    <d v="2013-02-04T00:00:00"/>
    <x v="0"/>
    <s v="SE-20110"/>
    <x v="339"/>
    <x v="0"/>
    <s v="United States"/>
    <s v="Arlington"/>
    <x v="17"/>
    <n v="22204"/>
    <x v="0"/>
    <s v="OFF-BI-10002557"/>
    <x v="1"/>
    <s v="Binders"/>
    <x v="246"/>
    <n v="36.4"/>
    <n v="8"/>
    <n v="0"/>
    <n v="18.2"/>
    <s v="Feb"/>
    <x v="47"/>
    <n v="0"/>
  </r>
  <r>
    <n v="8491"/>
    <s v="CA-2013-158841"/>
    <x v="0"/>
    <d v="2013-02-02T00:00:00"/>
    <d v="2013-02-04T00:00:00"/>
    <x v="0"/>
    <s v="SE-20110"/>
    <x v="339"/>
    <x v="0"/>
    <s v="United States"/>
    <s v="Arlington"/>
    <x v="17"/>
    <n v="22204"/>
    <x v="0"/>
    <s v="FUR-FU-10001731"/>
    <x v="0"/>
    <s v="Furnishings"/>
    <x v="1547"/>
    <n v="18.689999999999998"/>
    <n v="7"/>
    <n v="0"/>
    <n v="7.1021999999999998"/>
    <s v="Feb"/>
    <x v="47"/>
    <n v="0"/>
  </r>
  <r>
    <n v="8492"/>
    <s v="CA-2014-106824"/>
    <x v="3"/>
    <d v="2014-07-08T00:00:00"/>
    <d v="2014-07-12T00:00:00"/>
    <x v="1"/>
    <s v="AT-10735"/>
    <x v="247"/>
    <x v="0"/>
    <s v="United States"/>
    <s v="Los Angeles"/>
    <x v="1"/>
    <n v="90049"/>
    <x v="1"/>
    <s v="OFF-FA-10001135"/>
    <x v="1"/>
    <s v="Fasteners"/>
    <x v="1060"/>
    <n v="5.9399999999999995"/>
    <n v="3"/>
    <n v="0"/>
    <n v="0.11880000000000024"/>
    <s v="Jul"/>
    <x v="10"/>
    <n v="1"/>
  </r>
  <r>
    <n v="8493"/>
    <s v="CA-2012-109190"/>
    <x v="1"/>
    <d v="2012-10-23T00:00:00"/>
    <d v="2012-10-28T00:00:00"/>
    <x v="1"/>
    <s v="CC-12685"/>
    <x v="530"/>
    <x v="0"/>
    <s v="United States"/>
    <s v="Lubbock"/>
    <x v="5"/>
    <n v="79424"/>
    <x v="2"/>
    <s v="OFF-PA-10000069"/>
    <x v="1"/>
    <s v="Paper"/>
    <x v="1569"/>
    <n v="60.736000000000004"/>
    <n v="8"/>
    <n v="0.2"/>
    <n v="20.4984"/>
    <s v="Oct"/>
    <x v="2"/>
    <n v="1"/>
  </r>
  <r>
    <n v="8494"/>
    <s v="CA-2012-109190"/>
    <x v="1"/>
    <d v="2012-10-23T00:00:00"/>
    <d v="2012-10-28T00:00:00"/>
    <x v="1"/>
    <s v="CC-12685"/>
    <x v="530"/>
    <x v="0"/>
    <s v="United States"/>
    <s v="Lubbock"/>
    <x v="5"/>
    <n v="79424"/>
    <x v="2"/>
    <s v="TEC-CO-10001943"/>
    <x v="2"/>
    <s v="Copiers"/>
    <x v="1666"/>
    <n v="479.97600000000006"/>
    <n v="3"/>
    <n v="0.2"/>
    <n v="161.99189999999999"/>
    <s v="Oct"/>
    <x v="2"/>
    <n v="0"/>
  </r>
  <r>
    <n v="8495"/>
    <s v="CA-2012-109190"/>
    <x v="1"/>
    <d v="2012-10-23T00:00:00"/>
    <d v="2012-10-28T00:00:00"/>
    <x v="1"/>
    <s v="CC-12685"/>
    <x v="530"/>
    <x v="0"/>
    <s v="United States"/>
    <s v="Lubbock"/>
    <x v="5"/>
    <n v="79424"/>
    <x v="2"/>
    <s v="OFF-BI-10000977"/>
    <x v="1"/>
    <s v="Binders"/>
    <x v="982"/>
    <n v="6.0799999999999983"/>
    <n v="1"/>
    <n v="0.8"/>
    <n v="-10.336000000000002"/>
    <s v="Oct"/>
    <x v="2"/>
    <n v="0"/>
  </r>
  <r>
    <n v="8496"/>
    <s v="CA-2013-143154"/>
    <x v="0"/>
    <d v="2013-12-03T00:00:00"/>
    <d v="2013-12-09T00:00:00"/>
    <x v="1"/>
    <s v="AS-10225"/>
    <x v="127"/>
    <x v="1"/>
    <s v="United States"/>
    <s v="Longmont"/>
    <x v="22"/>
    <n v="80501"/>
    <x v="1"/>
    <s v="TEC-AC-10002942"/>
    <x v="2"/>
    <s v="Accessories"/>
    <x v="1597"/>
    <n v="165.60000000000002"/>
    <n v="3"/>
    <n v="0.2"/>
    <n v="-6.2100000000000151"/>
    <s v="Dec"/>
    <x v="5"/>
    <n v="1"/>
  </r>
  <r>
    <n v="8497"/>
    <s v="CA-2011-169061"/>
    <x v="2"/>
    <d v="2011-03-05T00:00:00"/>
    <d v="2011-03-08T00:00:00"/>
    <x v="0"/>
    <s v="AB-10150"/>
    <x v="492"/>
    <x v="0"/>
    <s v="United States"/>
    <s v="Yonkers"/>
    <x v="15"/>
    <n v="10701"/>
    <x v="3"/>
    <s v="OFF-AR-10000588"/>
    <x v="1"/>
    <s v="Art"/>
    <x v="393"/>
    <n v="59.519999999999996"/>
    <n v="3"/>
    <n v="0"/>
    <n v="15.475200000000001"/>
    <s v="Mar"/>
    <x v="34"/>
    <n v="1"/>
  </r>
  <r>
    <n v="8498"/>
    <s v="CA-2011-169061"/>
    <x v="2"/>
    <d v="2011-03-05T00:00:00"/>
    <d v="2011-03-08T00:00:00"/>
    <x v="0"/>
    <s v="AB-10150"/>
    <x v="492"/>
    <x v="0"/>
    <s v="United States"/>
    <s v="Yonkers"/>
    <x v="15"/>
    <n v="10701"/>
    <x v="3"/>
    <s v="TEC-AC-10002001"/>
    <x v="2"/>
    <s v="Accessories"/>
    <x v="262"/>
    <n v="479.97"/>
    <n v="3"/>
    <n v="0"/>
    <n v="177.58890000000002"/>
    <s v="Mar"/>
    <x v="34"/>
    <n v="0"/>
  </r>
  <r>
    <n v="8499"/>
    <s v="CA-2011-169061"/>
    <x v="2"/>
    <d v="2011-03-05T00:00:00"/>
    <d v="2011-03-08T00:00:00"/>
    <x v="0"/>
    <s v="AB-10150"/>
    <x v="492"/>
    <x v="0"/>
    <s v="United States"/>
    <s v="Yonkers"/>
    <x v="15"/>
    <n v="10701"/>
    <x v="3"/>
    <s v="OFF-SU-10000381"/>
    <x v="1"/>
    <s v="Supplies"/>
    <x v="654"/>
    <n v="18.62"/>
    <n v="2"/>
    <n v="0"/>
    <n v="5.399799999999999"/>
    <s v="Mar"/>
    <x v="34"/>
    <n v="0"/>
  </r>
  <r>
    <n v="8500"/>
    <s v="CA-2011-169061"/>
    <x v="2"/>
    <d v="2011-03-05T00:00:00"/>
    <d v="2011-03-08T00:00:00"/>
    <x v="0"/>
    <s v="AB-10150"/>
    <x v="492"/>
    <x v="0"/>
    <s v="United States"/>
    <s v="Yonkers"/>
    <x v="15"/>
    <n v="10701"/>
    <x v="3"/>
    <s v="OFF-BI-10001617"/>
    <x v="1"/>
    <s v="Binders"/>
    <x v="1315"/>
    <n v="49.632000000000005"/>
    <n v="6"/>
    <n v="0.2"/>
    <n v="16.750799999999998"/>
    <s v="Mar"/>
    <x v="34"/>
    <n v="0"/>
  </r>
  <r>
    <n v="8501"/>
    <s v="CA-2011-169061"/>
    <x v="2"/>
    <d v="2011-03-05T00:00:00"/>
    <d v="2011-03-08T00:00:00"/>
    <x v="0"/>
    <s v="AB-10150"/>
    <x v="492"/>
    <x v="0"/>
    <s v="United States"/>
    <s v="Yonkers"/>
    <x v="15"/>
    <n v="10701"/>
    <x v="3"/>
    <s v="OFF-PA-10001878"/>
    <x v="1"/>
    <s v="Paper"/>
    <x v="1161"/>
    <n v="97.82"/>
    <n v="2"/>
    <n v="0"/>
    <n v="45.975399999999993"/>
    <s v="Mar"/>
    <x v="34"/>
    <n v="0"/>
  </r>
  <r>
    <n v="8502"/>
    <s v="CA-2012-102316"/>
    <x v="1"/>
    <d v="2012-02-29T00:00:00"/>
    <d v="2012-03-03T00:00:00"/>
    <x v="0"/>
    <s v="DH-13075"/>
    <x v="704"/>
    <x v="1"/>
    <s v="United States"/>
    <s v="Los Angeles"/>
    <x v="1"/>
    <n v="90045"/>
    <x v="1"/>
    <s v="TEC-PH-10000376"/>
    <x v="2"/>
    <s v="Phones"/>
    <x v="428"/>
    <n v="15.984000000000002"/>
    <n v="2"/>
    <n v="0.2"/>
    <n v="1.1988000000000003"/>
    <s v="Feb"/>
    <x v="36"/>
    <n v="1"/>
  </r>
  <r>
    <n v="8503"/>
    <s v="CA-2012-102316"/>
    <x v="1"/>
    <d v="2012-02-29T00:00:00"/>
    <d v="2012-03-03T00:00:00"/>
    <x v="0"/>
    <s v="DH-13075"/>
    <x v="704"/>
    <x v="1"/>
    <s v="United States"/>
    <s v="Los Angeles"/>
    <x v="1"/>
    <n v="90045"/>
    <x v="1"/>
    <s v="FUR-CH-10003396"/>
    <x v="0"/>
    <s v="Chairs"/>
    <x v="385"/>
    <n v="184.75200000000001"/>
    <n v="3"/>
    <n v="0.2"/>
    <n v="-20.784600000000012"/>
    <s v="Feb"/>
    <x v="36"/>
    <n v="0"/>
  </r>
  <r>
    <n v="8504"/>
    <s v="CA-2011-164903"/>
    <x v="2"/>
    <d v="2011-02-21T00:00:00"/>
    <d v="2011-02-25T00:00:00"/>
    <x v="1"/>
    <s v="SR-20740"/>
    <x v="256"/>
    <x v="2"/>
    <s v="United States"/>
    <s v="Los Angeles"/>
    <x v="1"/>
    <n v="90049"/>
    <x v="1"/>
    <s v="OFF-PA-10003363"/>
    <x v="1"/>
    <s v="Paper"/>
    <x v="1520"/>
    <n v="12.96"/>
    <n v="2"/>
    <n v="0"/>
    <n v="6.2208000000000006"/>
    <s v="Feb"/>
    <x v="45"/>
    <n v="1"/>
  </r>
  <r>
    <n v="8505"/>
    <s v="CA-2013-109400"/>
    <x v="0"/>
    <d v="2013-05-03T00:00:00"/>
    <d v="2013-05-07T00:00:00"/>
    <x v="1"/>
    <s v="NR-18550"/>
    <x v="749"/>
    <x v="0"/>
    <s v="United States"/>
    <s v="Amarillo"/>
    <x v="5"/>
    <n v="79109"/>
    <x v="2"/>
    <s v="FUR-CH-10003298"/>
    <x v="0"/>
    <s v="Chairs"/>
    <x v="1567"/>
    <n v="366.74399999999997"/>
    <n v="4"/>
    <n v="0.3"/>
    <n v="-110.02320000000003"/>
    <s v="May"/>
    <x v="35"/>
    <n v="1"/>
  </r>
  <r>
    <n v="8506"/>
    <s v="CA-2013-130400"/>
    <x v="0"/>
    <d v="2013-03-09T00:00:00"/>
    <d v="2013-03-13T00:00:00"/>
    <x v="1"/>
    <s v="SJ-20125"/>
    <x v="319"/>
    <x v="2"/>
    <s v="United States"/>
    <s v="Dallas"/>
    <x v="5"/>
    <n v="75217"/>
    <x v="2"/>
    <s v="OFF-BI-10001757"/>
    <x v="1"/>
    <s v="Binders"/>
    <x v="1158"/>
    <n v="8.8559999999999981"/>
    <n v="9"/>
    <n v="0.8"/>
    <n v="-14.169600000000003"/>
    <s v="Mar"/>
    <x v="17"/>
    <n v="1"/>
  </r>
  <r>
    <n v="8507"/>
    <s v="CA-2013-130400"/>
    <x v="0"/>
    <d v="2013-03-09T00:00:00"/>
    <d v="2013-03-13T00:00:00"/>
    <x v="1"/>
    <s v="SJ-20125"/>
    <x v="319"/>
    <x v="2"/>
    <s v="United States"/>
    <s v="Dallas"/>
    <x v="5"/>
    <n v="75217"/>
    <x v="2"/>
    <s v="TEC-AC-10004633"/>
    <x v="2"/>
    <s v="Accessories"/>
    <x v="60"/>
    <n v="27.96"/>
    <n v="5"/>
    <n v="0.2"/>
    <n v="8.3880000000000035"/>
    <s v="Mar"/>
    <x v="17"/>
    <n v="0"/>
  </r>
  <r>
    <n v="8508"/>
    <s v="CA-2013-130400"/>
    <x v="0"/>
    <d v="2013-03-09T00:00:00"/>
    <d v="2013-03-13T00:00:00"/>
    <x v="1"/>
    <s v="SJ-20125"/>
    <x v="319"/>
    <x v="2"/>
    <s v="United States"/>
    <s v="Dallas"/>
    <x v="5"/>
    <n v="75217"/>
    <x v="2"/>
    <s v="OFF-EN-10001453"/>
    <x v="1"/>
    <s v="Envelopes"/>
    <x v="1676"/>
    <n v="146.352"/>
    <n v="3"/>
    <n v="0.2"/>
    <n v="49.393799999999992"/>
    <s v="Mar"/>
    <x v="17"/>
    <n v="0"/>
  </r>
  <r>
    <n v="8509"/>
    <s v="CA-2012-135853"/>
    <x v="1"/>
    <d v="2012-12-11T00:00:00"/>
    <d v="2012-12-14T00:00:00"/>
    <x v="2"/>
    <s v="CA-12775"/>
    <x v="222"/>
    <x v="0"/>
    <s v="United States"/>
    <s v="Detroit"/>
    <x v="12"/>
    <n v="48205"/>
    <x v="2"/>
    <s v="TEC-AC-10004761"/>
    <x v="2"/>
    <s v="Accessories"/>
    <x v="778"/>
    <n v="175.23"/>
    <n v="11"/>
    <n v="0"/>
    <n v="61.330500000000001"/>
    <s v="Dec"/>
    <x v="14"/>
    <n v="1"/>
  </r>
  <r>
    <n v="8510"/>
    <s v="CA-2012-135853"/>
    <x v="1"/>
    <d v="2012-12-11T00:00:00"/>
    <d v="2012-12-14T00:00:00"/>
    <x v="2"/>
    <s v="CA-12775"/>
    <x v="222"/>
    <x v="0"/>
    <s v="United States"/>
    <s v="Detroit"/>
    <x v="12"/>
    <n v="48205"/>
    <x v="2"/>
    <s v="TEC-PH-10003691"/>
    <x v="2"/>
    <s v="Phones"/>
    <x v="1398"/>
    <n v="125.99"/>
    <n v="1"/>
    <n v="0"/>
    <n v="31.497500000000002"/>
    <s v="Dec"/>
    <x v="14"/>
    <n v="0"/>
  </r>
  <r>
    <n v="8511"/>
    <s v="CA-2012-135853"/>
    <x v="1"/>
    <d v="2012-12-11T00:00:00"/>
    <d v="2012-12-14T00:00:00"/>
    <x v="2"/>
    <s v="CA-12775"/>
    <x v="222"/>
    <x v="0"/>
    <s v="United States"/>
    <s v="Detroit"/>
    <x v="12"/>
    <n v="48205"/>
    <x v="2"/>
    <s v="OFF-BI-10004965"/>
    <x v="1"/>
    <s v="Binders"/>
    <x v="1005"/>
    <n v="23"/>
    <n v="2"/>
    <n v="0"/>
    <n v="10.35"/>
    <s v="Dec"/>
    <x v="14"/>
    <n v="0"/>
  </r>
  <r>
    <n v="8512"/>
    <s v="CA-2013-103359"/>
    <x v="0"/>
    <d v="2013-12-23T00:00:00"/>
    <d v="2013-12-27T00:00:00"/>
    <x v="1"/>
    <s v="LC-16885"/>
    <x v="62"/>
    <x v="0"/>
    <s v="United States"/>
    <s v="New York City"/>
    <x v="15"/>
    <n v="10035"/>
    <x v="3"/>
    <s v="OFF-BI-10004233"/>
    <x v="1"/>
    <s v="Binders"/>
    <x v="1377"/>
    <n v="25.584000000000003"/>
    <n v="2"/>
    <n v="0.2"/>
    <n v="8.9543999999999997"/>
    <s v="Dec"/>
    <x v="5"/>
    <n v="1"/>
  </r>
  <r>
    <n v="8513"/>
    <s v="CA-2013-144645"/>
    <x v="0"/>
    <d v="2013-02-02T00:00:00"/>
    <d v="2013-02-08T00:00:00"/>
    <x v="1"/>
    <s v="NS-18640"/>
    <x v="374"/>
    <x v="1"/>
    <s v="United States"/>
    <s v="Houston"/>
    <x v="5"/>
    <n v="77041"/>
    <x v="2"/>
    <s v="FUR-FU-10003601"/>
    <x v="0"/>
    <s v="Furnishings"/>
    <x v="729"/>
    <n v="73.784000000000006"/>
    <n v="2"/>
    <n v="0.6"/>
    <n v="-77.473200000000006"/>
    <s v="Feb"/>
    <x v="47"/>
    <n v="1"/>
  </r>
  <r>
    <n v="8514"/>
    <s v="CA-2014-141614"/>
    <x v="3"/>
    <d v="2014-06-06T00:00:00"/>
    <d v="2014-06-10T00:00:00"/>
    <x v="1"/>
    <s v="NS-18640"/>
    <x v="374"/>
    <x v="1"/>
    <s v="United States"/>
    <s v="Orlando"/>
    <x v="2"/>
    <n v="32839"/>
    <x v="0"/>
    <s v="OFF-PA-10002787"/>
    <x v="1"/>
    <s v="Paper"/>
    <x v="1267"/>
    <n v="20.736000000000004"/>
    <n v="4"/>
    <n v="0.2"/>
    <n v="7.2576000000000001"/>
    <s v="Jun"/>
    <x v="27"/>
    <n v="1"/>
  </r>
  <r>
    <n v="8515"/>
    <s v="CA-2012-122168"/>
    <x v="1"/>
    <d v="2012-08-21T00:00:00"/>
    <d v="2012-08-26T00:00:00"/>
    <x v="1"/>
    <s v="HG-14965"/>
    <x v="428"/>
    <x v="1"/>
    <s v="United States"/>
    <s v="Florence"/>
    <x v="0"/>
    <n v="41042"/>
    <x v="0"/>
    <s v="OFF-AR-10003602"/>
    <x v="1"/>
    <s v="Art"/>
    <x v="239"/>
    <n v="17.52"/>
    <n v="3"/>
    <n v="0"/>
    <n v="8.2343999999999991"/>
    <s v="Aug"/>
    <x v="37"/>
    <n v="1"/>
  </r>
  <r>
    <n v="8516"/>
    <s v="CA-2012-122168"/>
    <x v="1"/>
    <d v="2012-08-21T00:00:00"/>
    <d v="2012-08-26T00:00:00"/>
    <x v="1"/>
    <s v="HG-14965"/>
    <x v="428"/>
    <x v="1"/>
    <s v="United States"/>
    <s v="Florence"/>
    <x v="0"/>
    <n v="41042"/>
    <x v="0"/>
    <s v="OFF-AR-10002053"/>
    <x v="1"/>
    <s v="Art"/>
    <x v="79"/>
    <n v="35.76"/>
    <n v="12"/>
    <n v="0"/>
    <n v="10.0128"/>
    <s v="Aug"/>
    <x v="37"/>
    <n v="0"/>
  </r>
  <r>
    <n v="8517"/>
    <s v="CA-2013-132899"/>
    <x v="0"/>
    <d v="2013-04-08T00:00:00"/>
    <d v="2013-04-12T00:00:00"/>
    <x v="1"/>
    <s v="SF-20200"/>
    <x v="227"/>
    <x v="0"/>
    <s v="United States"/>
    <s v="New York City"/>
    <x v="15"/>
    <n v="10009"/>
    <x v="3"/>
    <s v="OFF-AR-10002833"/>
    <x v="1"/>
    <s v="Art"/>
    <x v="6"/>
    <n v="3.64"/>
    <n v="2"/>
    <n v="0"/>
    <n v="0.98280000000000012"/>
    <s v="Apr"/>
    <x v="25"/>
    <n v="1"/>
  </r>
  <r>
    <n v="8518"/>
    <s v="CA-2014-149720"/>
    <x v="3"/>
    <d v="2014-06-05T00:00:00"/>
    <d v="2014-06-08T00:00:00"/>
    <x v="0"/>
    <s v="EM-14065"/>
    <x v="191"/>
    <x v="0"/>
    <s v="United States"/>
    <s v="Frisco"/>
    <x v="5"/>
    <n v="75034"/>
    <x v="2"/>
    <s v="FUR-FU-10002501"/>
    <x v="0"/>
    <s v="Furnishings"/>
    <x v="1284"/>
    <n v="30.336000000000006"/>
    <n v="6"/>
    <n v="0.6"/>
    <n v="-17.443199999999997"/>
    <s v="Jun"/>
    <x v="27"/>
    <n v="1"/>
  </r>
  <r>
    <n v="8519"/>
    <s v="CA-2014-118003"/>
    <x v="3"/>
    <d v="2014-12-05T00:00:00"/>
    <d v="2014-12-11T00:00:00"/>
    <x v="1"/>
    <s v="DO-13645"/>
    <x v="770"/>
    <x v="0"/>
    <s v="United States"/>
    <s v="Paterson"/>
    <x v="30"/>
    <n v="7501"/>
    <x v="3"/>
    <s v="FUR-FU-10002506"/>
    <x v="0"/>
    <s v="Furnishings"/>
    <x v="1802"/>
    <n v="12.99"/>
    <n v="1"/>
    <n v="0"/>
    <n v="1.5587999999999997"/>
    <s v="Dec"/>
    <x v="22"/>
    <n v="1"/>
  </r>
  <r>
    <n v="8520"/>
    <s v="CA-2014-118003"/>
    <x v="3"/>
    <d v="2014-12-05T00:00:00"/>
    <d v="2014-12-11T00:00:00"/>
    <x v="1"/>
    <s v="DO-13645"/>
    <x v="770"/>
    <x v="0"/>
    <s v="United States"/>
    <s v="Paterson"/>
    <x v="30"/>
    <n v="7501"/>
    <x v="3"/>
    <s v="FUR-CH-10003817"/>
    <x v="0"/>
    <s v="Chairs"/>
    <x v="162"/>
    <n v="182.22"/>
    <n v="3"/>
    <n v="0"/>
    <n v="45.555000000000007"/>
    <s v="Dec"/>
    <x v="22"/>
    <n v="0"/>
  </r>
  <r>
    <n v="8521"/>
    <s v="CA-2014-118003"/>
    <x v="3"/>
    <d v="2014-12-05T00:00:00"/>
    <d v="2014-12-11T00:00:00"/>
    <x v="1"/>
    <s v="DO-13645"/>
    <x v="770"/>
    <x v="0"/>
    <s v="United States"/>
    <s v="Paterson"/>
    <x v="30"/>
    <n v="7501"/>
    <x v="3"/>
    <s v="FUR-CH-10004860"/>
    <x v="0"/>
    <s v="Chairs"/>
    <x v="210"/>
    <n v="302.94"/>
    <n v="3"/>
    <n v="0"/>
    <n v="18.176399999999973"/>
    <s v="Dec"/>
    <x v="22"/>
    <n v="0"/>
  </r>
  <r>
    <n v="8522"/>
    <s v="CA-2013-141887"/>
    <x v="0"/>
    <d v="2013-01-11T00:00:00"/>
    <d v="2013-01-15T00:00:00"/>
    <x v="1"/>
    <s v="MP-17470"/>
    <x v="88"/>
    <x v="2"/>
    <s v="United States"/>
    <s v="Columbus"/>
    <x v="24"/>
    <n v="43229"/>
    <x v="3"/>
    <s v="FUR-FU-10002268"/>
    <x v="0"/>
    <s v="Furnishings"/>
    <x v="860"/>
    <n v="54.992000000000004"/>
    <n v="14"/>
    <n v="0.2"/>
    <n v="8.9361999999999959"/>
    <s v="Jan"/>
    <x v="12"/>
    <n v="1"/>
  </r>
  <r>
    <n v="8523"/>
    <s v="US-2013-160206"/>
    <x v="0"/>
    <d v="2013-04-02T00:00:00"/>
    <d v="2013-04-08T00:00:00"/>
    <x v="1"/>
    <s v="MY-18295"/>
    <x v="501"/>
    <x v="1"/>
    <s v="United States"/>
    <s v="Milwaukee"/>
    <x v="6"/>
    <n v="53209"/>
    <x v="2"/>
    <s v="TEC-PH-10000148"/>
    <x v="2"/>
    <s v="Phones"/>
    <x v="771"/>
    <n v="12.99"/>
    <n v="1"/>
    <n v="0"/>
    <n v="0.25980000000000025"/>
    <s v="Apr"/>
    <x v="25"/>
    <n v="1"/>
  </r>
  <r>
    <n v="8524"/>
    <s v="CA-2014-133074"/>
    <x v="3"/>
    <d v="2014-09-22T00:00:00"/>
    <d v="2014-09-26T00:00:00"/>
    <x v="1"/>
    <s v="DB-13615"/>
    <x v="140"/>
    <x v="0"/>
    <s v="United States"/>
    <s v="San Francisco"/>
    <x v="1"/>
    <n v="94109"/>
    <x v="1"/>
    <s v="OFF-PA-10004082"/>
    <x v="1"/>
    <s v="Paper"/>
    <x v="224"/>
    <n v="55.86"/>
    <n v="7"/>
    <n v="0"/>
    <n v="27.93"/>
    <s v="Sep"/>
    <x v="15"/>
    <n v="1"/>
  </r>
  <r>
    <n v="8525"/>
    <s v="CA-2014-161172"/>
    <x v="3"/>
    <d v="2014-03-17T00:00:00"/>
    <d v="2014-03-17T00:00:00"/>
    <x v="3"/>
    <s v="SP-20920"/>
    <x v="727"/>
    <x v="0"/>
    <s v="United States"/>
    <s v="Columbus"/>
    <x v="24"/>
    <n v="43229"/>
    <x v="3"/>
    <s v="TEC-PH-10004348"/>
    <x v="2"/>
    <s v="Phones"/>
    <x v="978"/>
    <n v="44.375999999999998"/>
    <n v="2"/>
    <n v="0.4"/>
    <n v="-7.3960000000000043"/>
    <s v="Mar"/>
    <x v="42"/>
    <n v="1"/>
  </r>
  <r>
    <n v="8526"/>
    <s v="CA-2014-161172"/>
    <x v="3"/>
    <d v="2014-03-17T00:00:00"/>
    <d v="2014-03-17T00:00:00"/>
    <x v="3"/>
    <s v="SP-20920"/>
    <x v="727"/>
    <x v="0"/>
    <s v="United States"/>
    <s v="Columbus"/>
    <x v="24"/>
    <n v="43229"/>
    <x v="3"/>
    <s v="FUR-FU-10003424"/>
    <x v="0"/>
    <s v="Furnishings"/>
    <x v="1659"/>
    <n v="51.264000000000003"/>
    <n v="6"/>
    <n v="0.2"/>
    <n v="7.6895999999999933"/>
    <s v="Mar"/>
    <x v="42"/>
    <n v="0"/>
  </r>
  <r>
    <n v="8527"/>
    <s v="CA-2014-161172"/>
    <x v="3"/>
    <d v="2014-03-17T00:00:00"/>
    <d v="2014-03-17T00:00:00"/>
    <x v="3"/>
    <s v="SP-20920"/>
    <x v="727"/>
    <x v="0"/>
    <s v="United States"/>
    <s v="Columbus"/>
    <x v="24"/>
    <n v="43229"/>
    <x v="3"/>
    <s v="OFF-BI-10004654"/>
    <x v="1"/>
    <s v="Binders"/>
    <x v="68"/>
    <n v="5.1930000000000005"/>
    <n v="3"/>
    <n v="0.7"/>
    <n v="-3.4619999999999997"/>
    <s v="Mar"/>
    <x v="42"/>
    <n v="0"/>
  </r>
  <r>
    <n v="8528"/>
    <s v="CA-2014-161172"/>
    <x v="3"/>
    <d v="2014-03-17T00:00:00"/>
    <d v="2014-03-17T00:00:00"/>
    <x v="3"/>
    <s v="SP-20920"/>
    <x v="727"/>
    <x v="0"/>
    <s v="United States"/>
    <s v="Columbus"/>
    <x v="24"/>
    <n v="43229"/>
    <x v="3"/>
    <s v="TEC-AC-10004571"/>
    <x v="2"/>
    <s v="Accessories"/>
    <x v="404"/>
    <n v="159.98400000000001"/>
    <n v="2"/>
    <n v="0.2"/>
    <n v="43.995600000000003"/>
    <s v="Mar"/>
    <x v="42"/>
    <n v="0"/>
  </r>
  <r>
    <n v="8529"/>
    <s v="CA-2014-161172"/>
    <x v="3"/>
    <d v="2014-03-17T00:00:00"/>
    <d v="2014-03-17T00:00:00"/>
    <x v="3"/>
    <s v="SP-20920"/>
    <x v="727"/>
    <x v="0"/>
    <s v="United States"/>
    <s v="Columbus"/>
    <x v="24"/>
    <n v="43229"/>
    <x v="3"/>
    <s v="OFF-ST-10000675"/>
    <x v="1"/>
    <s v="Storage"/>
    <x v="295"/>
    <n v="54.224000000000004"/>
    <n v="2"/>
    <n v="0.2"/>
    <n v="3.3889999999999993"/>
    <s v="Mar"/>
    <x v="42"/>
    <n v="0"/>
  </r>
  <r>
    <n v="8530"/>
    <s v="CA-2014-137624"/>
    <x v="3"/>
    <d v="2014-11-11T00:00:00"/>
    <d v="2014-11-18T00:00:00"/>
    <x v="1"/>
    <s v="ME-17320"/>
    <x v="467"/>
    <x v="2"/>
    <s v="United States"/>
    <s v="Los Angeles"/>
    <x v="1"/>
    <n v="90008"/>
    <x v="1"/>
    <s v="FUR-CH-10001714"/>
    <x v="0"/>
    <s v="Chairs"/>
    <x v="1295"/>
    <n v="241.42399999999998"/>
    <n v="2"/>
    <n v="0.2"/>
    <n v="-36.213599999999985"/>
    <s v="Nov"/>
    <x v="23"/>
    <n v="1"/>
  </r>
  <r>
    <n v="8531"/>
    <s v="CA-2013-156748"/>
    <x v="0"/>
    <d v="2013-12-01T00:00:00"/>
    <d v="2013-12-07T00:00:00"/>
    <x v="1"/>
    <s v="BS-11755"/>
    <x v="94"/>
    <x v="0"/>
    <s v="United States"/>
    <s v="Detroit"/>
    <x v="12"/>
    <n v="48227"/>
    <x v="2"/>
    <s v="OFF-PA-10000380"/>
    <x v="1"/>
    <s v="Paper"/>
    <x v="1281"/>
    <n v="33.36"/>
    <n v="4"/>
    <n v="0"/>
    <n v="16.68"/>
    <s v="Dec"/>
    <x v="5"/>
    <n v="1"/>
  </r>
  <r>
    <n v="8532"/>
    <s v="CA-2013-156748"/>
    <x v="0"/>
    <d v="2013-12-01T00:00:00"/>
    <d v="2013-12-07T00:00:00"/>
    <x v="1"/>
    <s v="BS-11755"/>
    <x v="94"/>
    <x v="0"/>
    <s v="United States"/>
    <s v="Detroit"/>
    <x v="12"/>
    <n v="48227"/>
    <x v="2"/>
    <s v="OFF-PA-10002713"/>
    <x v="1"/>
    <s v="Paper"/>
    <x v="317"/>
    <n v="13.76"/>
    <n v="2"/>
    <n v="0"/>
    <n v="6.3295999999999992"/>
    <s v="Dec"/>
    <x v="5"/>
    <n v="0"/>
  </r>
  <r>
    <n v="8533"/>
    <s v="CA-2013-156748"/>
    <x v="0"/>
    <d v="2013-12-01T00:00:00"/>
    <d v="2013-12-07T00:00:00"/>
    <x v="1"/>
    <s v="BS-11755"/>
    <x v="94"/>
    <x v="0"/>
    <s v="United States"/>
    <s v="Detroit"/>
    <x v="12"/>
    <n v="48227"/>
    <x v="2"/>
    <s v="OFF-ST-10001370"/>
    <x v="1"/>
    <s v="Storage"/>
    <x v="1023"/>
    <n v="496.86"/>
    <n v="7"/>
    <n v="0"/>
    <n v="24.842999999999947"/>
    <s v="Dec"/>
    <x v="5"/>
    <n v="0"/>
  </r>
  <r>
    <n v="8534"/>
    <s v="CA-2013-156748"/>
    <x v="0"/>
    <d v="2013-12-01T00:00:00"/>
    <d v="2013-12-07T00:00:00"/>
    <x v="1"/>
    <s v="BS-11755"/>
    <x v="94"/>
    <x v="0"/>
    <s v="United States"/>
    <s v="Detroit"/>
    <x v="12"/>
    <n v="48227"/>
    <x v="2"/>
    <s v="FUR-CH-10000513"/>
    <x v="0"/>
    <s v="Chairs"/>
    <x v="70"/>
    <n v="389.97"/>
    <n v="3"/>
    <n v="0"/>
    <n v="35.097300000000004"/>
    <s v="Dec"/>
    <x v="5"/>
    <n v="0"/>
  </r>
  <r>
    <n v="8535"/>
    <s v="CA-2012-169677"/>
    <x v="1"/>
    <d v="2012-01-13T00:00:00"/>
    <d v="2012-01-15T00:00:00"/>
    <x v="0"/>
    <s v="KS-16300"/>
    <x v="754"/>
    <x v="1"/>
    <s v="United States"/>
    <s v="Columbus"/>
    <x v="32"/>
    <n v="31907"/>
    <x v="0"/>
    <s v="OFF-LA-10003223"/>
    <x v="1"/>
    <s v="Labels"/>
    <x v="602"/>
    <n v="9.82"/>
    <n v="2"/>
    <n v="0"/>
    <n v="4.8117999999999999"/>
    <s v="Jan"/>
    <x v="26"/>
    <n v="1"/>
  </r>
  <r>
    <n v="8536"/>
    <s v="US-2011-163146"/>
    <x v="2"/>
    <d v="2011-05-16T00:00:00"/>
    <d v="2011-05-20T00:00:00"/>
    <x v="1"/>
    <s v="CC-12475"/>
    <x v="693"/>
    <x v="0"/>
    <s v="United States"/>
    <s v="San Francisco"/>
    <x v="1"/>
    <n v="94122"/>
    <x v="1"/>
    <s v="TEC-AC-10002217"/>
    <x v="2"/>
    <s v="Accessories"/>
    <x v="1178"/>
    <n v="56.400000000000006"/>
    <n v="3"/>
    <n v="0"/>
    <n v="3.3840000000000003"/>
    <s v="May"/>
    <x v="8"/>
    <n v="1"/>
  </r>
  <r>
    <n v="8537"/>
    <s v="CA-2012-157343"/>
    <x v="1"/>
    <d v="2012-06-07T00:00:00"/>
    <d v="2012-06-11T00:00:00"/>
    <x v="1"/>
    <s v="HD-14785"/>
    <x v="787"/>
    <x v="2"/>
    <s v="United States"/>
    <s v="Philadelphia"/>
    <x v="9"/>
    <n v="19143"/>
    <x v="3"/>
    <s v="OFF-BI-10003707"/>
    <x v="1"/>
    <s v="Binders"/>
    <x v="776"/>
    <n v="18.312000000000001"/>
    <n v="4"/>
    <n v="0.7"/>
    <n v="-12.207999999999995"/>
    <s v="Jun"/>
    <x v="40"/>
    <n v="1"/>
  </r>
  <r>
    <n v="8538"/>
    <s v="CA-2012-157343"/>
    <x v="1"/>
    <d v="2012-06-07T00:00:00"/>
    <d v="2012-06-11T00:00:00"/>
    <x v="1"/>
    <s v="HD-14785"/>
    <x v="787"/>
    <x v="2"/>
    <s v="United States"/>
    <s v="Philadelphia"/>
    <x v="9"/>
    <n v="19143"/>
    <x v="3"/>
    <s v="OFF-PA-10000552"/>
    <x v="1"/>
    <s v="Paper"/>
    <x v="1532"/>
    <n v="25.920000000000005"/>
    <n v="5"/>
    <n v="0.2"/>
    <n v="9.0719999999999992"/>
    <s v="Jun"/>
    <x v="40"/>
    <n v="0"/>
  </r>
  <r>
    <n v="8539"/>
    <s v="CA-2012-157343"/>
    <x v="1"/>
    <d v="2012-06-07T00:00:00"/>
    <d v="2012-06-11T00:00:00"/>
    <x v="1"/>
    <s v="HD-14785"/>
    <x v="787"/>
    <x v="2"/>
    <s v="United States"/>
    <s v="Philadelphia"/>
    <x v="9"/>
    <n v="19143"/>
    <x v="3"/>
    <s v="OFF-AR-10003183"/>
    <x v="1"/>
    <s v="Art"/>
    <x v="1390"/>
    <n v="8.016"/>
    <n v="3"/>
    <n v="0.2"/>
    <n v="1.0019999999999993"/>
    <s v="Jun"/>
    <x v="40"/>
    <n v="0"/>
  </r>
  <r>
    <n v="8540"/>
    <s v="CA-2014-147354"/>
    <x v="3"/>
    <d v="2014-03-10T00:00:00"/>
    <d v="2014-03-14T00:00:00"/>
    <x v="1"/>
    <s v="KB-16315"/>
    <x v="41"/>
    <x v="0"/>
    <s v="United States"/>
    <s v="Los Angeles"/>
    <x v="1"/>
    <n v="90008"/>
    <x v="1"/>
    <s v="TEC-CO-10000971"/>
    <x v="2"/>
    <s v="Copiers"/>
    <x v="1304"/>
    <n v="479.98400000000004"/>
    <n v="2"/>
    <n v="0.2"/>
    <n v="59.997999999999962"/>
    <s v="Mar"/>
    <x v="42"/>
    <n v="1"/>
  </r>
  <r>
    <n v="8541"/>
    <s v="CA-2014-147354"/>
    <x v="3"/>
    <d v="2014-03-10T00:00:00"/>
    <d v="2014-03-14T00:00:00"/>
    <x v="1"/>
    <s v="KB-16315"/>
    <x v="41"/>
    <x v="0"/>
    <s v="United States"/>
    <s v="Los Angeles"/>
    <x v="1"/>
    <n v="90008"/>
    <x v="1"/>
    <s v="OFF-BI-10003910"/>
    <x v="1"/>
    <s v="Binders"/>
    <x v="8"/>
    <n v="30.84"/>
    <n v="5"/>
    <n v="0.2"/>
    <n v="9.6374999999999993"/>
    <s v="Mar"/>
    <x v="42"/>
    <n v="0"/>
  </r>
  <r>
    <n v="8542"/>
    <s v="CA-2012-157287"/>
    <x v="1"/>
    <d v="2012-12-22T00:00:00"/>
    <d v="2012-12-23T00:00:00"/>
    <x v="2"/>
    <s v="HR-14830"/>
    <x v="403"/>
    <x v="1"/>
    <s v="United States"/>
    <s v="Philadelphia"/>
    <x v="9"/>
    <n v="19140"/>
    <x v="3"/>
    <s v="OFF-ST-10001172"/>
    <x v="1"/>
    <s v="Storage"/>
    <x v="1197"/>
    <n v="33.568000000000005"/>
    <n v="2"/>
    <n v="0.2"/>
    <n v="1.6783999999999981"/>
    <s v="Dec"/>
    <x v="14"/>
    <n v="1"/>
  </r>
  <r>
    <n v="8543"/>
    <s v="CA-2012-157287"/>
    <x v="1"/>
    <d v="2012-12-22T00:00:00"/>
    <d v="2012-12-23T00:00:00"/>
    <x v="2"/>
    <s v="HR-14830"/>
    <x v="403"/>
    <x v="1"/>
    <s v="United States"/>
    <s v="Philadelphia"/>
    <x v="9"/>
    <n v="19140"/>
    <x v="3"/>
    <s v="FUR-CH-10001270"/>
    <x v="0"/>
    <s v="Chairs"/>
    <x v="851"/>
    <n v="422.62499999999994"/>
    <n v="7"/>
    <n v="0.3"/>
    <n v="0"/>
    <s v="Dec"/>
    <x v="14"/>
    <n v="0"/>
  </r>
  <r>
    <n v="8544"/>
    <s v="CA-2011-137575"/>
    <x v="2"/>
    <d v="2011-08-06T00:00:00"/>
    <d v="2011-08-11T00:00:00"/>
    <x v="1"/>
    <s v="TB-21625"/>
    <x v="577"/>
    <x v="0"/>
    <s v="United States"/>
    <s v="New York City"/>
    <x v="15"/>
    <n v="10035"/>
    <x v="3"/>
    <s v="TEC-AC-10004571"/>
    <x v="2"/>
    <s v="Accessories"/>
    <x v="404"/>
    <n v="199.98"/>
    <n v="2"/>
    <n v="0"/>
    <n v="83.991600000000005"/>
    <s v="Aug"/>
    <x v="9"/>
    <n v="1"/>
  </r>
  <r>
    <n v="8545"/>
    <s v="CA-2013-119074"/>
    <x v="0"/>
    <d v="2013-03-28T00:00:00"/>
    <d v="2013-04-01T00:00:00"/>
    <x v="1"/>
    <s v="DS-13180"/>
    <x v="103"/>
    <x v="1"/>
    <s v="United States"/>
    <s v="Columbus"/>
    <x v="32"/>
    <n v="31907"/>
    <x v="0"/>
    <s v="FUR-FU-10004053"/>
    <x v="0"/>
    <s v="Furnishings"/>
    <x v="1633"/>
    <n v="20.239999999999998"/>
    <n v="1"/>
    <n v="0"/>
    <n v="8.7032000000000007"/>
    <s v="Mar"/>
    <x v="17"/>
    <n v="1"/>
  </r>
  <r>
    <n v="8546"/>
    <s v="CA-2013-119074"/>
    <x v="0"/>
    <d v="2013-03-28T00:00:00"/>
    <d v="2013-04-01T00:00:00"/>
    <x v="1"/>
    <s v="DS-13180"/>
    <x v="103"/>
    <x v="1"/>
    <s v="United States"/>
    <s v="Columbus"/>
    <x v="32"/>
    <n v="31907"/>
    <x v="0"/>
    <s v="FUR-FU-10003731"/>
    <x v="0"/>
    <s v="Furnishings"/>
    <x v="1593"/>
    <n v="39.92"/>
    <n v="4"/>
    <n v="0"/>
    <n v="11.177600000000002"/>
    <s v="Mar"/>
    <x v="17"/>
    <n v="0"/>
  </r>
  <r>
    <n v="8547"/>
    <s v="CA-2013-119074"/>
    <x v="0"/>
    <d v="2013-03-28T00:00:00"/>
    <d v="2013-04-01T00:00:00"/>
    <x v="1"/>
    <s v="DS-13180"/>
    <x v="103"/>
    <x v="1"/>
    <s v="United States"/>
    <s v="Columbus"/>
    <x v="32"/>
    <n v="31907"/>
    <x v="0"/>
    <s v="OFF-BI-10000962"/>
    <x v="1"/>
    <s v="Binders"/>
    <x v="1504"/>
    <n v="32.54"/>
    <n v="2"/>
    <n v="0"/>
    <n v="15.944599999999998"/>
    <s v="Mar"/>
    <x v="17"/>
    <n v="0"/>
  </r>
  <r>
    <n v="8548"/>
    <s v="CA-2012-149566"/>
    <x v="1"/>
    <d v="2012-12-05T00:00:00"/>
    <d v="2012-12-10T00:00:00"/>
    <x v="1"/>
    <s v="GB-14530"/>
    <x v="334"/>
    <x v="1"/>
    <s v="United States"/>
    <s v="Los Angeles"/>
    <x v="1"/>
    <n v="90049"/>
    <x v="1"/>
    <s v="TEC-AC-10001266"/>
    <x v="2"/>
    <s v="Accessories"/>
    <x v="196"/>
    <n v="39"/>
    <n v="3"/>
    <n v="0"/>
    <n v="17.549999999999997"/>
    <s v="Dec"/>
    <x v="14"/>
    <n v="1"/>
  </r>
  <r>
    <n v="8549"/>
    <s v="CA-2012-149566"/>
    <x v="1"/>
    <d v="2012-12-05T00:00:00"/>
    <d v="2012-12-10T00:00:00"/>
    <x v="1"/>
    <s v="GB-14530"/>
    <x v="334"/>
    <x v="1"/>
    <s v="United States"/>
    <s v="Los Angeles"/>
    <x v="1"/>
    <n v="90049"/>
    <x v="1"/>
    <s v="OFF-LA-10000452"/>
    <x v="1"/>
    <s v="Labels"/>
    <x v="804"/>
    <n v="12.6"/>
    <n v="4"/>
    <n v="0"/>
    <n v="6.048"/>
    <s v="Dec"/>
    <x v="14"/>
    <n v="0"/>
  </r>
  <r>
    <n v="8550"/>
    <s v="CA-2012-126186"/>
    <x v="1"/>
    <d v="2012-09-11T00:00:00"/>
    <d v="2012-09-12T00:00:00"/>
    <x v="2"/>
    <s v="GB-14530"/>
    <x v="334"/>
    <x v="1"/>
    <s v="United States"/>
    <s v="Aurora"/>
    <x v="22"/>
    <n v="80013"/>
    <x v="1"/>
    <s v="FUR-FU-10000073"/>
    <x v="0"/>
    <s v="Furnishings"/>
    <x v="437"/>
    <n v="24.64"/>
    <n v="4"/>
    <n v="0.2"/>
    <n v="4.0039999999999978"/>
    <s v="Sep"/>
    <x v="11"/>
    <n v="1"/>
  </r>
  <r>
    <n v="8551"/>
    <s v="CA-2012-121132"/>
    <x v="1"/>
    <d v="2012-07-17T00:00:00"/>
    <d v="2012-07-24T00:00:00"/>
    <x v="1"/>
    <s v="VB-21745"/>
    <x v="146"/>
    <x v="1"/>
    <s v="United States"/>
    <s v="Houston"/>
    <x v="5"/>
    <n v="77041"/>
    <x v="2"/>
    <s v="OFF-LA-10002368"/>
    <x v="1"/>
    <s v="Labels"/>
    <x v="1777"/>
    <n v="6.2640000000000002"/>
    <n v="3"/>
    <n v="0.2"/>
    <n v="2.0358000000000001"/>
    <s v="Jul"/>
    <x v="38"/>
    <n v="1"/>
  </r>
  <r>
    <n v="8552"/>
    <s v="CA-2012-121132"/>
    <x v="1"/>
    <d v="2012-07-17T00:00:00"/>
    <d v="2012-07-24T00:00:00"/>
    <x v="1"/>
    <s v="VB-21745"/>
    <x v="146"/>
    <x v="1"/>
    <s v="United States"/>
    <s v="Houston"/>
    <x v="5"/>
    <n v="77041"/>
    <x v="2"/>
    <s v="OFF-FA-10004248"/>
    <x v="1"/>
    <s v="Fasteners"/>
    <x v="480"/>
    <n v="14.432"/>
    <n v="4"/>
    <n v="0.2"/>
    <n v="3.4276000000000004"/>
    <s v="Jul"/>
    <x v="38"/>
    <n v="0"/>
  </r>
  <r>
    <n v="8553"/>
    <s v="CA-2011-140473"/>
    <x v="2"/>
    <d v="2011-05-30T00:00:00"/>
    <d v="2011-06-03T00:00:00"/>
    <x v="1"/>
    <s v="MC-17425"/>
    <x v="466"/>
    <x v="1"/>
    <s v="United States"/>
    <s v="Chicago"/>
    <x v="10"/>
    <n v="60623"/>
    <x v="2"/>
    <s v="TEC-CO-10004202"/>
    <x v="2"/>
    <s v="Copiers"/>
    <x v="836"/>
    <n v="719.97600000000011"/>
    <n v="3"/>
    <n v="0.2"/>
    <n v="134.99549999999999"/>
    <s v="May"/>
    <x v="8"/>
    <n v="1"/>
  </r>
  <r>
    <n v="8554"/>
    <s v="US-2014-102904"/>
    <x v="3"/>
    <d v="2014-11-14T00:00:00"/>
    <d v="2014-11-21T00:00:00"/>
    <x v="1"/>
    <s v="CB-12025"/>
    <x v="90"/>
    <x v="0"/>
    <s v="United States"/>
    <s v="Decatur"/>
    <x v="19"/>
    <n v="35601"/>
    <x v="0"/>
    <s v="TEC-AC-10000927"/>
    <x v="2"/>
    <s v="Accessories"/>
    <x v="694"/>
    <n v="239.92"/>
    <n v="8"/>
    <n v="0"/>
    <n v="23.99199999999999"/>
    <s v="Nov"/>
    <x v="23"/>
    <n v="1"/>
  </r>
  <r>
    <n v="8555"/>
    <s v="CA-2013-102092"/>
    <x v="0"/>
    <d v="2013-12-10T00:00:00"/>
    <d v="2013-12-12T00:00:00"/>
    <x v="2"/>
    <s v="PM-18940"/>
    <x v="400"/>
    <x v="0"/>
    <s v="United States"/>
    <s v="Springfield"/>
    <x v="17"/>
    <n v="22153"/>
    <x v="0"/>
    <s v="FUR-TA-10002530"/>
    <x v="0"/>
    <s v="Tables"/>
    <x v="983"/>
    <n v="1056.8599999999999"/>
    <n v="7"/>
    <n v="0"/>
    <n v="158.52899999999994"/>
    <s v="Dec"/>
    <x v="5"/>
    <n v="1"/>
  </r>
  <r>
    <n v="8556"/>
    <s v="CA-2012-117884"/>
    <x v="1"/>
    <d v="2012-03-22T00:00:00"/>
    <d v="2012-03-22T00:00:00"/>
    <x v="3"/>
    <s v="DC-13285"/>
    <x v="290"/>
    <x v="0"/>
    <s v="United States"/>
    <s v="Plantation"/>
    <x v="2"/>
    <n v="33317"/>
    <x v="0"/>
    <s v="TEC-AC-10002567"/>
    <x v="2"/>
    <s v="Accessories"/>
    <x v="423"/>
    <n v="447.94399999999996"/>
    <n v="7"/>
    <n v="0.2"/>
    <n v="89.588799999999992"/>
    <s v="Mar"/>
    <x v="29"/>
    <n v="1"/>
  </r>
  <r>
    <n v="8557"/>
    <s v="CA-2012-117884"/>
    <x v="1"/>
    <d v="2012-03-22T00:00:00"/>
    <d v="2012-03-22T00:00:00"/>
    <x v="3"/>
    <s v="DC-13285"/>
    <x v="290"/>
    <x v="0"/>
    <s v="United States"/>
    <s v="Plantation"/>
    <x v="2"/>
    <n v="33317"/>
    <x v="0"/>
    <s v="OFF-ST-10002182"/>
    <x v="1"/>
    <s v="Storage"/>
    <x v="1732"/>
    <n v="150.40799999999999"/>
    <n v="9"/>
    <n v="0.2"/>
    <n v="-33.841799999999999"/>
    <s v="Mar"/>
    <x v="29"/>
    <n v="0"/>
  </r>
  <r>
    <n v="8558"/>
    <s v="CA-2013-132829"/>
    <x v="0"/>
    <d v="2013-12-24T00:00:00"/>
    <d v="2013-12-27T00:00:00"/>
    <x v="0"/>
    <s v="LA-16780"/>
    <x v="156"/>
    <x v="1"/>
    <s v="United States"/>
    <s v="Houston"/>
    <x v="5"/>
    <n v="77041"/>
    <x v="2"/>
    <s v="TEC-PH-10004539"/>
    <x v="2"/>
    <s v="Phones"/>
    <x v="852"/>
    <n v="453.57600000000002"/>
    <n v="3"/>
    <n v="0.2"/>
    <n v="39.687899999999985"/>
    <s v="Dec"/>
    <x v="5"/>
    <n v="1"/>
  </r>
  <r>
    <n v="8559"/>
    <s v="CA-2013-132829"/>
    <x v="0"/>
    <d v="2013-12-24T00:00:00"/>
    <d v="2013-12-27T00:00:00"/>
    <x v="0"/>
    <s v="LA-16780"/>
    <x v="156"/>
    <x v="1"/>
    <s v="United States"/>
    <s v="Houston"/>
    <x v="5"/>
    <n v="77041"/>
    <x v="2"/>
    <s v="OFF-LA-10002945"/>
    <x v="1"/>
    <s v="Labels"/>
    <x v="1603"/>
    <n v="45.36"/>
    <n v="9"/>
    <n v="0.2"/>
    <n v="14.741999999999997"/>
    <s v="Dec"/>
    <x v="5"/>
    <n v="0"/>
  </r>
  <r>
    <n v="8560"/>
    <s v="CA-2013-132829"/>
    <x v="0"/>
    <d v="2013-12-24T00:00:00"/>
    <d v="2013-12-27T00:00:00"/>
    <x v="0"/>
    <s v="LA-16780"/>
    <x v="156"/>
    <x v="1"/>
    <s v="United States"/>
    <s v="Houston"/>
    <x v="5"/>
    <n v="77041"/>
    <x v="2"/>
    <s v="TEC-PH-10004345"/>
    <x v="2"/>
    <s v="Phones"/>
    <x v="1167"/>
    <n v="287.88"/>
    <n v="3"/>
    <n v="0.2"/>
    <n v="35.984999999999999"/>
    <s v="Dec"/>
    <x v="5"/>
    <n v="0"/>
  </r>
  <r>
    <n v="8561"/>
    <s v="CA-2013-132829"/>
    <x v="0"/>
    <d v="2013-12-24T00:00:00"/>
    <d v="2013-12-27T00:00:00"/>
    <x v="0"/>
    <s v="LA-16780"/>
    <x v="156"/>
    <x v="1"/>
    <s v="United States"/>
    <s v="Houston"/>
    <x v="5"/>
    <n v="77041"/>
    <x v="2"/>
    <s v="TEC-PH-10004912"/>
    <x v="2"/>
    <s v="Phones"/>
    <x v="1492"/>
    <n v="131.88000000000002"/>
    <n v="3"/>
    <n v="0.2"/>
    <n v="14.836499999999987"/>
    <s v="Dec"/>
    <x v="5"/>
    <n v="0"/>
  </r>
  <r>
    <n v="8562"/>
    <s v="CA-2013-132829"/>
    <x v="0"/>
    <d v="2013-12-24T00:00:00"/>
    <d v="2013-12-27T00:00:00"/>
    <x v="0"/>
    <s v="LA-16780"/>
    <x v="156"/>
    <x v="1"/>
    <s v="United States"/>
    <s v="Houston"/>
    <x v="5"/>
    <n v="77041"/>
    <x v="2"/>
    <s v="FUR-FU-10000206"/>
    <x v="0"/>
    <s v="Furnishings"/>
    <x v="392"/>
    <n v="2.3280000000000003"/>
    <n v="2"/>
    <n v="0.6"/>
    <n v="-0.75660000000000016"/>
    <s v="Dec"/>
    <x v="5"/>
    <n v="0"/>
  </r>
  <r>
    <n v="8563"/>
    <s v="CA-2013-123540"/>
    <x v="0"/>
    <d v="2013-04-03T00:00:00"/>
    <d v="2013-04-07T00:00:00"/>
    <x v="0"/>
    <s v="DJ-13420"/>
    <x v="249"/>
    <x v="1"/>
    <s v="United States"/>
    <s v="Milwaukee"/>
    <x v="6"/>
    <n v="53209"/>
    <x v="2"/>
    <s v="FUR-CH-10000847"/>
    <x v="0"/>
    <s v="Chairs"/>
    <x v="986"/>
    <n v="1454.9"/>
    <n v="5"/>
    <n v="0"/>
    <n v="378.274"/>
    <s v="Apr"/>
    <x v="25"/>
    <n v="1"/>
  </r>
  <r>
    <n v="8564"/>
    <s v="US-2014-108315"/>
    <x v="3"/>
    <d v="2014-05-01T00:00:00"/>
    <d v="2014-05-05T00:00:00"/>
    <x v="1"/>
    <s v="MH-18115"/>
    <x v="414"/>
    <x v="2"/>
    <s v="United States"/>
    <s v="Sanford"/>
    <x v="2"/>
    <n v="32771"/>
    <x v="0"/>
    <s v="OFF-BI-10000822"/>
    <x v="1"/>
    <s v="Binders"/>
    <x v="958"/>
    <n v="4.8420000000000005"/>
    <n v="3"/>
    <n v="0.7"/>
    <n v="-3.5507999999999988"/>
    <s v="May"/>
    <x v="24"/>
    <n v="1"/>
  </r>
  <r>
    <n v="8565"/>
    <s v="US-2014-108315"/>
    <x v="3"/>
    <d v="2014-05-01T00:00:00"/>
    <d v="2014-05-05T00:00:00"/>
    <x v="1"/>
    <s v="MH-18115"/>
    <x v="414"/>
    <x v="2"/>
    <s v="United States"/>
    <s v="Sanford"/>
    <x v="2"/>
    <n v="32771"/>
    <x v="0"/>
    <s v="FUR-FU-10000747"/>
    <x v="0"/>
    <s v="Furnishings"/>
    <x v="1742"/>
    <n v="220.70400000000001"/>
    <n v="6"/>
    <n v="0.2"/>
    <n v="-8.2764000000000379"/>
    <s v="May"/>
    <x v="24"/>
    <n v="0"/>
  </r>
  <r>
    <n v="8566"/>
    <s v="CA-2013-134110"/>
    <x v="0"/>
    <d v="2013-11-18T00:00:00"/>
    <d v="2013-11-19T00:00:00"/>
    <x v="2"/>
    <s v="BG-11035"/>
    <x v="767"/>
    <x v="0"/>
    <s v="United States"/>
    <s v="The Colony"/>
    <x v="5"/>
    <n v="75056"/>
    <x v="2"/>
    <s v="TEC-PH-10002350"/>
    <x v="2"/>
    <s v="Phones"/>
    <x v="1458"/>
    <n v="67.176000000000002"/>
    <n v="3"/>
    <n v="0.2"/>
    <n v="6.7175999999999974"/>
    <s v="Nov"/>
    <x v="0"/>
    <n v="1"/>
  </r>
  <r>
    <n v="8567"/>
    <s v="CA-2013-134110"/>
    <x v="0"/>
    <d v="2013-11-18T00:00:00"/>
    <d v="2013-11-19T00:00:00"/>
    <x v="2"/>
    <s v="BG-11035"/>
    <x v="767"/>
    <x v="0"/>
    <s v="United States"/>
    <s v="The Colony"/>
    <x v="5"/>
    <n v="75056"/>
    <x v="2"/>
    <s v="OFF-PA-10000697"/>
    <x v="1"/>
    <s v="Paper"/>
    <x v="1370"/>
    <n v="15.231999999999999"/>
    <n v="4"/>
    <n v="0.2"/>
    <n v="5.5215999999999994"/>
    <s v="Nov"/>
    <x v="0"/>
    <n v="0"/>
  </r>
  <r>
    <n v="8568"/>
    <s v="US-2013-136581"/>
    <x v="0"/>
    <d v="2013-11-11T00:00:00"/>
    <d v="2013-11-13T00:00:00"/>
    <x v="2"/>
    <s v="SV-20365"/>
    <x v="277"/>
    <x v="0"/>
    <s v="United States"/>
    <s v="Troy"/>
    <x v="24"/>
    <n v="45373"/>
    <x v="3"/>
    <s v="OFF-PA-10002787"/>
    <x v="1"/>
    <s v="Paper"/>
    <x v="1267"/>
    <n v="31.104000000000006"/>
    <n v="6"/>
    <n v="0.2"/>
    <n v="10.8864"/>
    <s v="Nov"/>
    <x v="0"/>
    <n v="1"/>
  </r>
  <r>
    <n v="8569"/>
    <s v="CA-2013-162390"/>
    <x v="0"/>
    <d v="2013-12-07T00:00:00"/>
    <d v="2013-12-13T00:00:00"/>
    <x v="1"/>
    <s v="DP-13105"/>
    <x v="317"/>
    <x v="1"/>
    <s v="United States"/>
    <s v="Hempstead"/>
    <x v="15"/>
    <n v="11550"/>
    <x v="3"/>
    <s v="OFF-BI-10004318"/>
    <x v="1"/>
    <s v="Binders"/>
    <x v="1574"/>
    <n v="968.74400000000014"/>
    <n v="7"/>
    <n v="0.2"/>
    <n v="314.84180000000003"/>
    <s v="Dec"/>
    <x v="5"/>
    <n v="1"/>
  </r>
  <r>
    <n v="8570"/>
    <s v="CA-2013-162390"/>
    <x v="0"/>
    <d v="2013-12-07T00:00:00"/>
    <d v="2013-12-13T00:00:00"/>
    <x v="1"/>
    <s v="DP-13105"/>
    <x v="317"/>
    <x v="1"/>
    <s v="United States"/>
    <s v="Hempstead"/>
    <x v="15"/>
    <n v="11550"/>
    <x v="3"/>
    <s v="OFF-BI-10001721"/>
    <x v="1"/>
    <s v="Binders"/>
    <x v="94"/>
    <n v="222.35199999999998"/>
    <n v="13"/>
    <n v="0.2"/>
    <n v="77.823200000000014"/>
    <s v="Dec"/>
    <x v="5"/>
    <n v="0"/>
  </r>
  <r>
    <n v="8571"/>
    <s v="CA-2013-162390"/>
    <x v="0"/>
    <d v="2013-12-07T00:00:00"/>
    <d v="2013-12-13T00:00:00"/>
    <x v="1"/>
    <s v="DP-13105"/>
    <x v="317"/>
    <x v="1"/>
    <s v="United States"/>
    <s v="Hempstead"/>
    <x v="15"/>
    <n v="11550"/>
    <x v="3"/>
    <s v="TEC-CO-10004202"/>
    <x v="2"/>
    <s v="Copiers"/>
    <x v="836"/>
    <n v="479.98400000000004"/>
    <n v="2"/>
    <n v="0.2"/>
    <n v="89.996999999999986"/>
    <s v="Dec"/>
    <x v="5"/>
    <n v="0"/>
  </r>
  <r>
    <n v="8572"/>
    <s v="CA-2013-162222"/>
    <x v="0"/>
    <d v="2013-04-04T00:00:00"/>
    <d v="2013-04-04T00:00:00"/>
    <x v="3"/>
    <s v="SR-20740"/>
    <x v="256"/>
    <x v="2"/>
    <s v="United States"/>
    <s v="Dallas"/>
    <x v="5"/>
    <n v="75081"/>
    <x v="2"/>
    <s v="OFF-PA-10003893"/>
    <x v="1"/>
    <s v="Paper"/>
    <x v="1096"/>
    <n v="10.272000000000002"/>
    <n v="3"/>
    <n v="0.2"/>
    <n v="3.2099999999999982"/>
    <s v="Apr"/>
    <x v="25"/>
    <n v="1"/>
  </r>
  <r>
    <n v="8573"/>
    <s v="CA-2011-121629"/>
    <x v="2"/>
    <d v="2011-11-28T00:00:00"/>
    <d v="2011-12-02T00:00:00"/>
    <x v="1"/>
    <s v="BT-11680"/>
    <x v="537"/>
    <x v="0"/>
    <s v="United States"/>
    <s v="Houston"/>
    <x v="5"/>
    <n v="77041"/>
    <x v="2"/>
    <s v="TEC-MA-10004679"/>
    <x v="2"/>
    <s v="Machines"/>
    <x v="1074"/>
    <n v="998.84999999999991"/>
    <n v="5"/>
    <n v="0.4"/>
    <n v="-199.7700000000001"/>
    <s v="Nov"/>
    <x v="7"/>
    <n v="1"/>
  </r>
  <r>
    <n v="8574"/>
    <s v="CA-2012-164623"/>
    <x v="1"/>
    <d v="2012-10-20T00:00:00"/>
    <d v="2012-10-22T00:00:00"/>
    <x v="2"/>
    <s v="MS-17770"/>
    <x v="474"/>
    <x v="0"/>
    <s v="United States"/>
    <s v="New York City"/>
    <x v="15"/>
    <n v="10035"/>
    <x v="3"/>
    <s v="OFF-PA-10000249"/>
    <x v="1"/>
    <s v="Paper"/>
    <x v="33"/>
    <n v="24.56"/>
    <n v="2"/>
    <n v="0"/>
    <n v="11.543199999999999"/>
    <s v="Oct"/>
    <x v="2"/>
    <n v="1"/>
  </r>
  <r>
    <n v="8575"/>
    <s v="CA-2011-159849"/>
    <x v="2"/>
    <d v="2011-09-19T00:00:00"/>
    <d v="2011-09-19T00:00:00"/>
    <x v="3"/>
    <s v="JK-15640"/>
    <x v="82"/>
    <x v="2"/>
    <s v="United States"/>
    <s v="San Francisco"/>
    <x v="1"/>
    <n v="94110"/>
    <x v="1"/>
    <s v="OFF-FA-10000053"/>
    <x v="1"/>
    <s v="Fasteners"/>
    <x v="953"/>
    <n v="5.67"/>
    <n v="3"/>
    <n v="0"/>
    <n v="0.11340000000000017"/>
    <s v="Sep"/>
    <x v="30"/>
    <n v="1"/>
  </r>
  <r>
    <n v="8576"/>
    <s v="CA-2014-101273"/>
    <x v="3"/>
    <d v="2014-08-28T00:00:00"/>
    <d v="2014-08-31T00:00:00"/>
    <x v="0"/>
    <s v="ST-20530"/>
    <x v="461"/>
    <x v="0"/>
    <s v="United States"/>
    <s v="Port Saint Lucie"/>
    <x v="2"/>
    <n v="34952"/>
    <x v="0"/>
    <s v="OFF-AP-10000804"/>
    <x v="1"/>
    <s v="Appliances"/>
    <x v="561"/>
    <n v="14.336000000000002"/>
    <n v="4"/>
    <n v="0.2"/>
    <n v="0.89599999999999991"/>
    <s v="Aug"/>
    <x v="43"/>
    <n v="1"/>
  </r>
  <r>
    <n v="8577"/>
    <s v="CA-2014-106747"/>
    <x v="3"/>
    <d v="2014-07-04T00:00:00"/>
    <d v="2014-07-05T00:00:00"/>
    <x v="2"/>
    <s v="TS-21505"/>
    <x v="700"/>
    <x v="0"/>
    <s v="United States"/>
    <s v="Concord"/>
    <x v="38"/>
    <n v="3301"/>
    <x v="3"/>
    <s v="FUR-FU-10004188"/>
    <x v="0"/>
    <s v="Furnishings"/>
    <x v="734"/>
    <n v="102.3"/>
    <n v="1"/>
    <n v="0"/>
    <n v="26.597999999999999"/>
    <s v="Jul"/>
    <x v="10"/>
    <n v="1"/>
  </r>
  <r>
    <n v="8578"/>
    <s v="CA-2014-146164"/>
    <x v="3"/>
    <d v="2014-12-23T00:00:00"/>
    <d v="2014-12-27T00:00:00"/>
    <x v="1"/>
    <s v="CM-12190"/>
    <x v="496"/>
    <x v="0"/>
    <s v="United States"/>
    <s v="Rochester"/>
    <x v="11"/>
    <n v="55901"/>
    <x v="2"/>
    <s v="FUR-TA-10004915"/>
    <x v="0"/>
    <s v="Tables"/>
    <x v="331"/>
    <n v="607.52"/>
    <n v="2"/>
    <n v="0"/>
    <n v="97.203200000000038"/>
    <s v="Dec"/>
    <x v="22"/>
    <n v="1"/>
  </r>
  <r>
    <n v="8579"/>
    <s v="CA-2014-146164"/>
    <x v="3"/>
    <d v="2014-12-23T00:00:00"/>
    <d v="2014-12-27T00:00:00"/>
    <x v="1"/>
    <s v="CM-12190"/>
    <x v="496"/>
    <x v="0"/>
    <s v="United States"/>
    <s v="Rochester"/>
    <x v="11"/>
    <n v="55901"/>
    <x v="2"/>
    <s v="OFF-ST-10001228"/>
    <x v="1"/>
    <s v="Storage"/>
    <x v="445"/>
    <n v="31.16"/>
    <n v="2"/>
    <n v="0"/>
    <n v="7.7899999999999991"/>
    <s v="Dec"/>
    <x v="22"/>
    <n v="0"/>
  </r>
  <r>
    <n v="8580"/>
    <s v="CA-2013-111605"/>
    <x v="0"/>
    <d v="2013-12-28T00:00:00"/>
    <d v="2014-01-03T00:00:00"/>
    <x v="1"/>
    <s v="JW-15955"/>
    <x v="527"/>
    <x v="0"/>
    <s v="United States"/>
    <s v="Louisville"/>
    <x v="0"/>
    <n v="40214"/>
    <x v="0"/>
    <s v="OFF-LA-10002368"/>
    <x v="1"/>
    <s v="Labels"/>
    <x v="1777"/>
    <n v="2.61"/>
    <n v="1"/>
    <n v="0"/>
    <n v="1.2005999999999999"/>
    <s v="Dec"/>
    <x v="5"/>
    <n v="1"/>
  </r>
  <r>
    <n v="8581"/>
    <s v="CA-2011-130673"/>
    <x v="2"/>
    <d v="2011-05-20T00:00:00"/>
    <d v="2011-05-22T00:00:00"/>
    <x v="0"/>
    <s v="MC-17590"/>
    <x v="565"/>
    <x v="1"/>
    <s v="United States"/>
    <s v="San Marcos"/>
    <x v="5"/>
    <n v="78666"/>
    <x v="2"/>
    <s v="FUR-FU-10003489"/>
    <x v="0"/>
    <s v="Furnishings"/>
    <x v="1762"/>
    <n v="10.332000000000001"/>
    <n v="3"/>
    <n v="0.6"/>
    <n v="-5.9408999999999992"/>
    <s v="May"/>
    <x v="8"/>
    <n v="1"/>
  </r>
  <r>
    <n v="8582"/>
    <s v="CA-2011-130673"/>
    <x v="2"/>
    <d v="2011-05-20T00:00:00"/>
    <d v="2011-05-22T00:00:00"/>
    <x v="0"/>
    <s v="MC-17590"/>
    <x v="565"/>
    <x v="1"/>
    <s v="United States"/>
    <s v="San Marcos"/>
    <x v="5"/>
    <n v="78666"/>
    <x v="2"/>
    <s v="OFF-PA-10000289"/>
    <x v="1"/>
    <s v="Paper"/>
    <x v="722"/>
    <n v="10.368000000000002"/>
    <n v="2"/>
    <n v="0.2"/>
    <n v="3.6288"/>
    <s v="May"/>
    <x v="8"/>
    <n v="0"/>
  </r>
  <r>
    <n v="8583"/>
    <s v="CA-2011-130673"/>
    <x v="2"/>
    <d v="2011-05-20T00:00:00"/>
    <d v="2011-05-22T00:00:00"/>
    <x v="0"/>
    <s v="MC-17590"/>
    <x v="565"/>
    <x v="1"/>
    <s v="United States"/>
    <s v="San Marcos"/>
    <x v="5"/>
    <n v="78666"/>
    <x v="2"/>
    <s v="TEC-AC-10004227"/>
    <x v="2"/>
    <s v="Accessories"/>
    <x v="1400"/>
    <n v="20.784000000000002"/>
    <n v="2"/>
    <n v="0.2"/>
    <n v="-3.6372000000000027"/>
    <s v="May"/>
    <x v="8"/>
    <n v="0"/>
  </r>
  <r>
    <n v="8584"/>
    <s v="CA-2011-130673"/>
    <x v="2"/>
    <d v="2011-05-20T00:00:00"/>
    <d v="2011-05-22T00:00:00"/>
    <x v="0"/>
    <s v="MC-17590"/>
    <x v="565"/>
    <x v="1"/>
    <s v="United States"/>
    <s v="San Marcos"/>
    <x v="5"/>
    <n v="78666"/>
    <x v="2"/>
    <s v="OFF-ST-10000636"/>
    <x v="1"/>
    <s v="Storage"/>
    <x v="1744"/>
    <n v="66.959999999999994"/>
    <n v="5"/>
    <n v="0.2"/>
    <n v="-13.392000000000003"/>
    <s v="May"/>
    <x v="8"/>
    <n v="0"/>
  </r>
  <r>
    <n v="8585"/>
    <s v="CA-2011-104808"/>
    <x v="2"/>
    <d v="2011-02-05T00:00:00"/>
    <d v="2011-02-09T00:00:00"/>
    <x v="0"/>
    <s v="MH-17440"/>
    <x v="775"/>
    <x v="1"/>
    <s v="United States"/>
    <s v="Escondido"/>
    <x v="1"/>
    <n v="92025"/>
    <x v="1"/>
    <s v="OFF-BI-10003676"/>
    <x v="1"/>
    <s v="Binders"/>
    <x v="816"/>
    <n v="17.248000000000001"/>
    <n v="2"/>
    <n v="0.2"/>
    <n v="6.0367999999999986"/>
    <s v="Feb"/>
    <x v="45"/>
    <n v="1"/>
  </r>
  <r>
    <n v="8586"/>
    <s v="US-2014-132927"/>
    <x v="3"/>
    <d v="2014-12-10T00:00:00"/>
    <d v="2014-12-16T00:00:00"/>
    <x v="1"/>
    <s v="RD-19720"/>
    <x v="742"/>
    <x v="0"/>
    <s v="United States"/>
    <s v="Philadelphia"/>
    <x v="9"/>
    <n v="19134"/>
    <x v="3"/>
    <s v="OFF-BI-10001116"/>
    <x v="1"/>
    <s v="Binders"/>
    <x v="1066"/>
    <n v="11.088000000000003"/>
    <n v="7"/>
    <n v="0.7"/>
    <n v="-8.1311999999999998"/>
    <s v="Dec"/>
    <x v="22"/>
    <n v="1"/>
  </r>
  <r>
    <n v="8587"/>
    <s v="CA-2014-162012"/>
    <x v="3"/>
    <d v="2014-07-12T00:00:00"/>
    <d v="2014-07-19T00:00:00"/>
    <x v="1"/>
    <s v="KB-16240"/>
    <x v="208"/>
    <x v="1"/>
    <s v="United States"/>
    <s v="Los Angeles"/>
    <x v="1"/>
    <n v="90049"/>
    <x v="1"/>
    <s v="TEC-AC-10003832"/>
    <x v="2"/>
    <s v="Accessories"/>
    <x v="216"/>
    <n v="1287.45"/>
    <n v="5"/>
    <n v="0"/>
    <n v="244.61549999999988"/>
    <s v="Jul"/>
    <x v="10"/>
    <n v="1"/>
  </r>
  <r>
    <n v="8588"/>
    <s v="CA-2014-162012"/>
    <x v="3"/>
    <d v="2014-07-12T00:00:00"/>
    <d v="2014-07-19T00:00:00"/>
    <x v="1"/>
    <s v="KB-16240"/>
    <x v="208"/>
    <x v="1"/>
    <s v="United States"/>
    <s v="Los Angeles"/>
    <x v="1"/>
    <n v="90049"/>
    <x v="1"/>
    <s v="OFF-AP-10003040"/>
    <x v="1"/>
    <s v="Appliances"/>
    <x v="723"/>
    <n v="168.1"/>
    <n v="5"/>
    <n v="0"/>
    <n v="43.705999999999996"/>
    <s v="Jul"/>
    <x v="10"/>
    <n v="0"/>
  </r>
  <r>
    <n v="8589"/>
    <s v="CA-2012-138492"/>
    <x v="1"/>
    <d v="2012-05-15T00:00:00"/>
    <d v="2012-05-22T00:00:00"/>
    <x v="1"/>
    <s v="FC-14335"/>
    <x v="712"/>
    <x v="1"/>
    <s v="United States"/>
    <s v="Philadelphia"/>
    <x v="9"/>
    <n v="19140"/>
    <x v="3"/>
    <s v="OFF-ST-10002583"/>
    <x v="1"/>
    <s v="Storage"/>
    <x v="566"/>
    <n v="51.967999999999996"/>
    <n v="2"/>
    <n v="0.2"/>
    <n v="-10.393600000000001"/>
    <s v="May"/>
    <x v="33"/>
    <n v="1"/>
  </r>
  <r>
    <n v="8590"/>
    <s v="CA-2014-145338"/>
    <x v="3"/>
    <d v="2014-01-30T00:00:00"/>
    <d v="2014-02-02T00:00:00"/>
    <x v="2"/>
    <s v="BD-11770"/>
    <x v="420"/>
    <x v="0"/>
    <s v="United States"/>
    <s v="Philadelphia"/>
    <x v="9"/>
    <n v="19120"/>
    <x v="3"/>
    <s v="OFF-AR-10002053"/>
    <x v="1"/>
    <s v="Art"/>
    <x v="79"/>
    <n v="4.7679999999999998"/>
    <n v="2"/>
    <n v="0.2"/>
    <n v="0.47680000000000011"/>
    <s v="Jan"/>
    <x v="44"/>
    <n v="1"/>
  </r>
  <r>
    <n v="8591"/>
    <s v="CA-2014-126676"/>
    <x v="3"/>
    <d v="2014-09-30T00:00:00"/>
    <d v="2014-10-02T00:00:00"/>
    <x v="2"/>
    <s v="FH-14365"/>
    <x v="92"/>
    <x v="1"/>
    <s v="United States"/>
    <s v="Hempstead"/>
    <x v="15"/>
    <n v="11550"/>
    <x v="3"/>
    <s v="OFF-EN-10004846"/>
    <x v="1"/>
    <s v="Envelopes"/>
    <x v="1488"/>
    <n v="7.98"/>
    <n v="3"/>
    <n v="0"/>
    <n v="3.9102000000000006"/>
    <s v="Sep"/>
    <x v="15"/>
    <n v="1"/>
  </r>
  <r>
    <n v="8592"/>
    <s v="CA-2014-101700"/>
    <x v="3"/>
    <d v="2014-04-24T00:00:00"/>
    <d v="2014-04-27T00:00:00"/>
    <x v="2"/>
    <s v="SO-20335"/>
    <x v="2"/>
    <x v="0"/>
    <s v="United States"/>
    <s v="Greeley"/>
    <x v="22"/>
    <n v="80634"/>
    <x v="1"/>
    <s v="OFF-EN-10003134"/>
    <x v="1"/>
    <s v="Envelopes"/>
    <x v="33"/>
    <n v="18.687999999999999"/>
    <n v="2"/>
    <n v="0.2"/>
    <n v="7.008"/>
    <s v="Apr"/>
    <x v="4"/>
    <n v="1"/>
  </r>
  <r>
    <n v="8593"/>
    <s v="CA-2014-101700"/>
    <x v="3"/>
    <d v="2014-04-24T00:00:00"/>
    <d v="2014-04-27T00:00:00"/>
    <x v="2"/>
    <s v="SO-20335"/>
    <x v="2"/>
    <x v="0"/>
    <s v="United States"/>
    <s v="Greeley"/>
    <x v="22"/>
    <n v="80634"/>
    <x v="1"/>
    <s v="FUR-FU-10001025"/>
    <x v="0"/>
    <s v="Furnishings"/>
    <x v="1699"/>
    <n v="11.664000000000001"/>
    <n v="3"/>
    <n v="0.2"/>
    <n v="3.3534000000000006"/>
    <s v="Apr"/>
    <x v="4"/>
    <n v="0"/>
  </r>
  <r>
    <n v="8594"/>
    <s v="CA-2014-159667"/>
    <x v="3"/>
    <d v="2014-11-10T00:00:00"/>
    <d v="2014-11-14T00:00:00"/>
    <x v="1"/>
    <s v="PM-19135"/>
    <x v="327"/>
    <x v="2"/>
    <s v="United States"/>
    <s v="Jacksonville"/>
    <x v="2"/>
    <n v="32216"/>
    <x v="0"/>
    <s v="TEC-AC-10002567"/>
    <x v="2"/>
    <s v="Accessories"/>
    <x v="423"/>
    <n v="191.976"/>
    <n v="3"/>
    <n v="0.2"/>
    <n v="38.395199999999988"/>
    <s v="Nov"/>
    <x v="23"/>
    <n v="1"/>
  </r>
  <r>
    <n v="8595"/>
    <s v="CA-2014-159667"/>
    <x v="3"/>
    <d v="2014-11-10T00:00:00"/>
    <d v="2014-11-14T00:00:00"/>
    <x v="1"/>
    <s v="PM-19135"/>
    <x v="327"/>
    <x v="2"/>
    <s v="United States"/>
    <s v="Jacksonville"/>
    <x v="2"/>
    <n v="32216"/>
    <x v="0"/>
    <s v="TEC-PH-10004094"/>
    <x v="2"/>
    <s v="Phones"/>
    <x v="1788"/>
    <n v="499.16800000000006"/>
    <n v="4"/>
    <n v="0.2"/>
    <n v="31.197999999999993"/>
    <s v="Nov"/>
    <x v="23"/>
    <n v="0"/>
  </r>
  <r>
    <n v="8596"/>
    <s v="CA-2011-111934"/>
    <x v="2"/>
    <d v="2011-05-05T00:00:00"/>
    <d v="2011-05-07T00:00:00"/>
    <x v="2"/>
    <s v="GD-14590"/>
    <x v="241"/>
    <x v="1"/>
    <s v="United States"/>
    <s v="Arlington"/>
    <x v="17"/>
    <n v="22204"/>
    <x v="0"/>
    <s v="OFF-BI-10004364"/>
    <x v="1"/>
    <s v="Binders"/>
    <x v="302"/>
    <n v="11.88"/>
    <n v="2"/>
    <n v="0"/>
    <n v="5.3460000000000001"/>
    <s v="May"/>
    <x v="8"/>
    <n v="1"/>
  </r>
  <r>
    <n v="8597"/>
    <s v="CA-2011-111934"/>
    <x v="2"/>
    <d v="2011-05-05T00:00:00"/>
    <d v="2011-05-07T00:00:00"/>
    <x v="2"/>
    <s v="GD-14590"/>
    <x v="241"/>
    <x v="1"/>
    <s v="United States"/>
    <s v="Arlington"/>
    <x v="17"/>
    <n v="22204"/>
    <x v="0"/>
    <s v="OFF-PA-10000474"/>
    <x v="1"/>
    <s v="Paper"/>
    <x v="33"/>
    <n v="35.44"/>
    <n v="1"/>
    <n v="0"/>
    <n v="16.656799999999997"/>
    <s v="May"/>
    <x v="8"/>
    <n v="0"/>
  </r>
  <r>
    <n v="8598"/>
    <s v="US-2013-117387"/>
    <x v="0"/>
    <d v="2013-10-28T00:00:00"/>
    <d v="2013-11-01T00:00:00"/>
    <x v="1"/>
    <s v="PA-19060"/>
    <x v="50"/>
    <x v="2"/>
    <s v="United States"/>
    <s v="San Francisco"/>
    <x v="1"/>
    <n v="94122"/>
    <x v="1"/>
    <s v="OFF-BI-10004308"/>
    <x v="1"/>
    <s v="Binders"/>
    <x v="1767"/>
    <n v="67.13600000000001"/>
    <n v="4"/>
    <n v="0.2"/>
    <n v="25.175999999999998"/>
    <s v="Oct"/>
    <x v="32"/>
    <n v="1"/>
  </r>
  <r>
    <n v="8599"/>
    <s v="CA-2011-141110"/>
    <x v="2"/>
    <d v="2011-11-26T00:00:00"/>
    <d v="2011-12-01T00:00:00"/>
    <x v="1"/>
    <s v="LS-17200"/>
    <x v="624"/>
    <x v="1"/>
    <s v="United States"/>
    <s v="Fresno"/>
    <x v="1"/>
    <n v="93727"/>
    <x v="1"/>
    <s v="OFF-BI-10002012"/>
    <x v="1"/>
    <s v="Binders"/>
    <x v="742"/>
    <n v="4.32"/>
    <n v="3"/>
    <n v="0.2"/>
    <n v="1.512"/>
    <s v="Nov"/>
    <x v="7"/>
    <n v="1"/>
  </r>
  <r>
    <n v="8600"/>
    <s v="CA-2011-141110"/>
    <x v="2"/>
    <d v="2011-11-26T00:00:00"/>
    <d v="2011-12-01T00:00:00"/>
    <x v="1"/>
    <s v="LS-17200"/>
    <x v="624"/>
    <x v="1"/>
    <s v="United States"/>
    <s v="Fresno"/>
    <x v="1"/>
    <n v="93727"/>
    <x v="1"/>
    <s v="OFF-PA-10002586"/>
    <x v="1"/>
    <s v="Paper"/>
    <x v="1007"/>
    <n v="14.940000000000001"/>
    <n v="3"/>
    <n v="0"/>
    <n v="7.0218000000000007"/>
    <s v="Nov"/>
    <x v="7"/>
    <n v="0"/>
  </r>
  <r>
    <n v="8601"/>
    <s v="CA-2011-141110"/>
    <x v="2"/>
    <d v="2011-11-26T00:00:00"/>
    <d v="2011-12-01T00:00:00"/>
    <x v="1"/>
    <s v="LS-17200"/>
    <x v="624"/>
    <x v="1"/>
    <s v="United States"/>
    <s v="Fresno"/>
    <x v="1"/>
    <n v="93727"/>
    <x v="1"/>
    <s v="OFF-AP-10000692"/>
    <x v="1"/>
    <s v="Appliances"/>
    <x v="1241"/>
    <n v="40.54"/>
    <n v="2"/>
    <n v="0"/>
    <n v="11.351200000000002"/>
    <s v="Nov"/>
    <x v="7"/>
    <n v="0"/>
  </r>
  <r>
    <n v="8602"/>
    <s v="CA-2011-141110"/>
    <x v="2"/>
    <d v="2011-11-26T00:00:00"/>
    <d v="2011-12-01T00:00:00"/>
    <x v="1"/>
    <s v="LS-17200"/>
    <x v="624"/>
    <x v="1"/>
    <s v="United States"/>
    <s v="Fresno"/>
    <x v="1"/>
    <n v="93727"/>
    <x v="1"/>
    <s v="OFF-BI-10001553"/>
    <x v="1"/>
    <s v="Binders"/>
    <x v="1293"/>
    <n v="7.3120000000000012"/>
    <n v="1"/>
    <n v="0.2"/>
    <n v="2.5591999999999997"/>
    <s v="Nov"/>
    <x v="7"/>
    <n v="0"/>
  </r>
  <r>
    <n v="8603"/>
    <s v="US-2011-133949"/>
    <x v="2"/>
    <d v="2011-12-31T00:00:00"/>
    <d v="2011-12-31T00:00:00"/>
    <x v="3"/>
    <s v="JL-15175"/>
    <x v="311"/>
    <x v="2"/>
    <s v="United States"/>
    <s v="Reno"/>
    <x v="33"/>
    <n v="89502"/>
    <x v="1"/>
    <s v="TEC-PH-10004908"/>
    <x v="2"/>
    <s v="Phones"/>
    <x v="1474"/>
    <n v="475.94400000000002"/>
    <n v="7"/>
    <n v="0.2"/>
    <n v="59.492999999999952"/>
    <s v="Dec"/>
    <x v="20"/>
    <n v="1"/>
  </r>
  <r>
    <n v="8604"/>
    <s v="US-2013-116365"/>
    <x v="0"/>
    <d v="2013-01-03T00:00:00"/>
    <d v="2013-01-08T00:00:00"/>
    <x v="1"/>
    <s v="CA-12310"/>
    <x v="119"/>
    <x v="1"/>
    <s v="United States"/>
    <s v="San Antonio"/>
    <x v="5"/>
    <n v="78207"/>
    <x v="2"/>
    <s v="TEC-AC-10002217"/>
    <x v="2"/>
    <s v="Accessories"/>
    <x v="1178"/>
    <n v="30.080000000000002"/>
    <n v="2"/>
    <n v="0.2"/>
    <n v="-5.2640000000000002"/>
    <s v="Jan"/>
    <x v="12"/>
    <n v="1"/>
  </r>
  <r>
    <n v="8605"/>
    <s v="US-2013-116365"/>
    <x v="0"/>
    <d v="2013-01-03T00:00:00"/>
    <d v="2013-01-08T00:00:00"/>
    <x v="1"/>
    <s v="CA-12310"/>
    <x v="119"/>
    <x v="1"/>
    <s v="United States"/>
    <s v="San Antonio"/>
    <x v="5"/>
    <n v="78207"/>
    <x v="2"/>
    <s v="TEC-AC-10002942"/>
    <x v="2"/>
    <s v="Accessories"/>
    <x v="1597"/>
    <n v="165.60000000000002"/>
    <n v="3"/>
    <n v="0.2"/>
    <n v="-6.2100000000000151"/>
    <s v="Jan"/>
    <x v="12"/>
    <n v="0"/>
  </r>
  <r>
    <n v="8606"/>
    <s v="US-2013-116365"/>
    <x v="0"/>
    <d v="2013-01-03T00:00:00"/>
    <d v="2013-01-08T00:00:00"/>
    <x v="1"/>
    <s v="CA-12310"/>
    <x v="119"/>
    <x v="1"/>
    <s v="United States"/>
    <s v="San Antonio"/>
    <x v="5"/>
    <n v="78207"/>
    <x v="2"/>
    <s v="TEC-PH-10002890"/>
    <x v="2"/>
    <s v="Phones"/>
    <x v="1387"/>
    <n v="180.96"/>
    <n v="5"/>
    <n v="0.2"/>
    <n v="13.571999999999996"/>
    <s v="Jan"/>
    <x v="12"/>
    <n v="0"/>
  </r>
  <r>
    <n v="8607"/>
    <s v="CA-2014-162936"/>
    <x v="3"/>
    <d v="2014-08-19T00:00:00"/>
    <d v="2014-08-23T00:00:00"/>
    <x v="1"/>
    <s v="CM-12160"/>
    <x v="380"/>
    <x v="0"/>
    <s v="United States"/>
    <s v="New Bedford"/>
    <x v="31"/>
    <n v="2740"/>
    <x v="3"/>
    <s v="TEC-AC-10003614"/>
    <x v="2"/>
    <s v="Accessories"/>
    <x v="562"/>
    <n v="23.18"/>
    <n v="2"/>
    <n v="0"/>
    <n v="7.6493999999999982"/>
    <s v="Aug"/>
    <x v="43"/>
    <n v="1"/>
  </r>
  <r>
    <n v="8608"/>
    <s v="CA-2011-151946"/>
    <x v="2"/>
    <d v="2011-06-04T00:00:00"/>
    <d v="2011-06-09T00:00:00"/>
    <x v="1"/>
    <s v="BT-11440"/>
    <x v="590"/>
    <x v="0"/>
    <s v="United States"/>
    <s v="New York City"/>
    <x v="15"/>
    <n v="10035"/>
    <x v="3"/>
    <s v="FUR-FU-10002878"/>
    <x v="0"/>
    <s v="Furnishings"/>
    <x v="1125"/>
    <n v="56.96"/>
    <n v="2"/>
    <n v="0"/>
    <n v="21.075200000000002"/>
    <s v="Jun"/>
    <x v="3"/>
    <n v="1"/>
  </r>
  <r>
    <n v="8609"/>
    <s v="CA-2011-151946"/>
    <x v="2"/>
    <d v="2011-06-04T00:00:00"/>
    <d v="2011-06-09T00:00:00"/>
    <x v="1"/>
    <s v="BT-11440"/>
    <x v="590"/>
    <x v="0"/>
    <s v="United States"/>
    <s v="New York City"/>
    <x v="15"/>
    <n v="10035"/>
    <x v="3"/>
    <s v="OFF-AP-10001626"/>
    <x v="1"/>
    <s v="Appliances"/>
    <x v="1016"/>
    <n v="15.56"/>
    <n v="4"/>
    <n v="0"/>
    <n v="4.0456000000000003"/>
    <s v="Jun"/>
    <x v="3"/>
    <n v="0"/>
  </r>
  <r>
    <n v="8610"/>
    <s v="CA-2011-151946"/>
    <x v="2"/>
    <d v="2011-06-04T00:00:00"/>
    <d v="2011-06-09T00:00:00"/>
    <x v="1"/>
    <s v="BT-11440"/>
    <x v="590"/>
    <x v="0"/>
    <s v="United States"/>
    <s v="New York City"/>
    <x v="15"/>
    <n v="10035"/>
    <x v="3"/>
    <s v="FUR-BO-10003272"/>
    <x v="0"/>
    <s v="Bookcases"/>
    <x v="582"/>
    <n v="353.56799999999998"/>
    <n v="2"/>
    <n v="0.2"/>
    <n v="-44.196000000000026"/>
    <s v="Jun"/>
    <x v="3"/>
    <n v="0"/>
  </r>
  <r>
    <n v="8611"/>
    <s v="CA-2011-151946"/>
    <x v="2"/>
    <d v="2011-06-04T00:00:00"/>
    <d v="2011-06-09T00:00:00"/>
    <x v="1"/>
    <s v="BT-11440"/>
    <x v="590"/>
    <x v="0"/>
    <s v="United States"/>
    <s v="New York City"/>
    <x v="15"/>
    <n v="10035"/>
    <x v="3"/>
    <s v="FUR-FU-10002191"/>
    <x v="0"/>
    <s v="Furnishings"/>
    <x v="762"/>
    <n v="13.96"/>
    <n v="2"/>
    <n v="0"/>
    <n v="6.7008000000000001"/>
    <s v="Jun"/>
    <x v="3"/>
    <n v="0"/>
  </r>
  <r>
    <n v="8612"/>
    <s v="CA-2014-123624"/>
    <x v="3"/>
    <d v="2014-11-14T00:00:00"/>
    <d v="2014-11-18T00:00:00"/>
    <x v="0"/>
    <s v="SE-20110"/>
    <x v="339"/>
    <x v="0"/>
    <s v="United States"/>
    <s v="Oxnard"/>
    <x v="1"/>
    <n v="93030"/>
    <x v="1"/>
    <s v="TEC-AC-10000682"/>
    <x v="2"/>
    <s v="Accessories"/>
    <x v="1327"/>
    <n v="82.95"/>
    <n v="5"/>
    <n v="0"/>
    <n v="29.032499999999999"/>
    <s v="Nov"/>
    <x v="23"/>
    <n v="1"/>
  </r>
  <r>
    <n v="8613"/>
    <s v="CA-2013-146437"/>
    <x v="0"/>
    <d v="2013-01-28T00:00:00"/>
    <d v="2013-02-01T00:00:00"/>
    <x v="0"/>
    <s v="HG-14965"/>
    <x v="428"/>
    <x v="1"/>
    <s v="United States"/>
    <s v="Los Angeles"/>
    <x v="1"/>
    <n v="90036"/>
    <x v="1"/>
    <s v="OFF-AR-10000588"/>
    <x v="1"/>
    <s v="Art"/>
    <x v="393"/>
    <n v="39.68"/>
    <n v="2"/>
    <n v="0"/>
    <n v="10.316800000000001"/>
    <s v="Jan"/>
    <x v="12"/>
    <n v="1"/>
  </r>
  <r>
    <n v="8614"/>
    <s v="CA-2013-138233"/>
    <x v="0"/>
    <d v="2013-11-10T00:00:00"/>
    <d v="2013-11-15T00:00:00"/>
    <x v="1"/>
    <s v="PF-19165"/>
    <x v="58"/>
    <x v="0"/>
    <s v="United States"/>
    <s v="Oakland"/>
    <x v="1"/>
    <n v="94601"/>
    <x v="1"/>
    <s v="TEC-AC-10002001"/>
    <x v="2"/>
    <s v="Accessories"/>
    <x v="262"/>
    <n v="479.97"/>
    <n v="3"/>
    <n v="0"/>
    <n v="177.58890000000002"/>
    <s v="Nov"/>
    <x v="0"/>
    <n v="1"/>
  </r>
  <r>
    <n v="8615"/>
    <s v="CA-2013-165918"/>
    <x v="0"/>
    <d v="2013-09-11T00:00:00"/>
    <d v="2013-09-15T00:00:00"/>
    <x v="1"/>
    <s v="BD-11770"/>
    <x v="420"/>
    <x v="0"/>
    <s v="United States"/>
    <s v="Edmonds"/>
    <x v="4"/>
    <n v="98026"/>
    <x v="1"/>
    <s v="OFF-LA-10003720"/>
    <x v="1"/>
    <s v="Labels"/>
    <x v="1627"/>
    <n v="7.38"/>
    <n v="2"/>
    <n v="0"/>
    <n v="3.4685999999999999"/>
    <s v="Sep"/>
    <x v="21"/>
    <n v="1"/>
  </r>
  <r>
    <n v="8616"/>
    <s v="CA-2013-165918"/>
    <x v="0"/>
    <d v="2013-09-11T00:00:00"/>
    <d v="2013-09-15T00:00:00"/>
    <x v="1"/>
    <s v="BD-11770"/>
    <x v="420"/>
    <x v="0"/>
    <s v="United States"/>
    <s v="Edmonds"/>
    <x v="4"/>
    <n v="98026"/>
    <x v="1"/>
    <s v="OFF-BI-10004364"/>
    <x v="1"/>
    <s v="Binders"/>
    <x v="302"/>
    <n v="14.256000000000002"/>
    <n v="3"/>
    <n v="0.2"/>
    <n v="4.4550000000000001"/>
    <s v="Sep"/>
    <x v="21"/>
    <n v="0"/>
  </r>
  <r>
    <n v="8617"/>
    <s v="CA-2013-165918"/>
    <x v="0"/>
    <d v="2013-09-11T00:00:00"/>
    <d v="2013-09-15T00:00:00"/>
    <x v="1"/>
    <s v="BD-11770"/>
    <x v="420"/>
    <x v="0"/>
    <s v="United States"/>
    <s v="Edmonds"/>
    <x v="4"/>
    <n v="98026"/>
    <x v="1"/>
    <s v="OFF-PA-10000100"/>
    <x v="1"/>
    <s v="Paper"/>
    <x v="825"/>
    <n v="81.98"/>
    <n v="2"/>
    <n v="0"/>
    <n v="40.170200000000001"/>
    <s v="Sep"/>
    <x v="21"/>
    <n v="0"/>
  </r>
  <r>
    <n v="8618"/>
    <s v="CA-2013-165918"/>
    <x v="0"/>
    <d v="2013-09-11T00:00:00"/>
    <d v="2013-09-15T00:00:00"/>
    <x v="1"/>
    <s v="BD-11770"/>
    <x v="420"/>
    <x v="0"/>
    <s v="United States"/>
    <s v="Edmonds"/>
    <x v="4"/>
    <n v="98026"/>
    <x v="1"/>
    <s v="OFF-BI-10004826"/>
    <x v="1"/>
    <s v="Binders"/>
    <x v="721"/>
    <n v="39.624000000000009"/>
    <n v="3"/>
    <n v="0.2"/>
    <n v="13.868400000000001"/>
    <s v="Sep"/>
    <x v="21"/>
    <n v="0"/>
  </r>
  <r>
    <n v="8619"/>
    <s v="CA-2014-117513"/>
    <x v="3"/>
    <d v="2014-03-04T00:00:00"/>
    <d v="2014-03-09T00:00:00"/>
    <x v="1"/>
    <s v="BT-11395"/>
    <x v="387"/>
    <x v="1"/>
    <s v="United States"/>
    <s v="Los Angeles"/>
    <x v="1"/>
    <n v="90004"/>
    <x v="1"/>
    <s v="FUR-TA-10001520"/>
    <x v="0"/>
    <s v="Tables"/>
    <x v="711"/>
    <n v="399.67200000000003"/>
    <n v="7"/>
    <n v="0.2"/>
    <n v="-14.987700000000061"/>
    <s v="Mar"/>
    <x v="42"/>
    <n v="1"/>
  </r>
  <r>
    <n v="8620"/>
    <s v="CA-2014-132437"/>
    <x v="3"/>
    <d v="2014-09-09T00:00:00"/>
    <d v="2014-09-14T00:00:00"/>
    <x v="0"/>
    <s v="EM-14095"/>
    <x v="313"/>
    <x v="1"/>
    <s v="United States"/>
    <s v="New York City"/>
    <x v="15"/>
    <n v="10024"/>
    <x v="3"/>
    <s v="OFF-ST-10001031"/>
    <x v="1"/>
    <s v="Storage"/>
    <x v="1551"/>
    <n v="65.12"/>
    <n v="4"/>
    <n v="0"/>
    <n v="16.931200000000004"/>
    <s v="Sep"/>
    <x v="15"/>
    <n v="1"/>
  </r>
  <r>
    <n v="8621"/>
    <s v="US-2014-119319"/>
    <x v="3"/>
    <d v="2014-11-07T00:00:00"/>
    <d v="2014-11-10T00:00:00"/>
    <x v="0"/>
    <s v="LC-17050"/>
    <x v="702"/>
    <x v="0"/>
    <s v="United States"/>
    <s v="Dallas"/>
    <x v="5"/>
    <n v="75217"/>
    <x v="2"/>
    <s v="FUR-FU-10003878"/>
    <x v="0"/>
    <s v="Furnishings"/>
    <x v="671"/>
    <n v="30.560000000000002"/>
    <n v="5"/>
    <n v="0.6"/>
    <n v="-19.863999999999997"/>
    <s v="Nov"/>
    <x v="23"/>
    <n v="1"/>
  </r>
  <r>
    <n v="8622"/>
    <s v="CA-2014-104318"/>
    <x v="3"/>
    <d v="2014-05-14T00:00:00"/>
    <d v="2014-05-19T00:00:00"/>
    <x v="1"/>
    <s v="FH-14275"/>
    <x v="395"/>
    <x v="1"/>
    <s v="United States"/>
    <s v="Franklin"/>
    <x v="18"/>
    <n v="37064"/>
    <x v="0"/>
    <s v="OFF-AP-10000358"/>
    <x v="1"/>
    <s v="Appliances"/>
    <x v="95"/>
    <n v="20.768000000000001"/>
    <n v="2"/>
    <n v="0.2"/>
    <n v="2.3363999999999976"/>
    <s v="May"/>
    <x v="24"/>
    <n v="1"/>
  </r>
  <r>
    <n v="8623"/>
    <s v="US-2013-114230"/>
    <x v="0"/>
    <d v="2013-11-28T00:00:00"/>
    <d v="2013-12-02T00:00:00"/>
    <x v="1"/>
    <s v="CM-12235"/>
    <x v="632"/>
    <x v="0"/>
    <s v="United States"/>
    <s v="Phoenix"/>
    <x v="16"/>
    <n v="85023"/>
    <x v="1"/>
    <s v="OFF-ST-10000876"/>
    <x v="1"/>
    <s v="Storage"/>
    <x v="251"/>
    <n v="39.808"/>
    <n v="4"/>
    <n v="0.2"/>
    <n v="3.9808000000000003"/>
    <s v="Nov"/>
    <x v="0"/>
    <n v="1"/>
  </r>
  <r>
    <n v="8624"/>
    <s v="CA-2012-136147"/>
    <x v="1"/>
    <d v="2012-11-13T00:00:00"/>
    <d v="2012-11-18T00:00:00"/>
    <x v="1"/>
    <s v="FM-14380"/>
    <x v="248"/>
    <x v="0"/>
    <s v="United States"/>
    <s v="Miami"/>
    <x v="2"/>
    <n v="33178"/>
    <x v="0"/>
    <s v="OFF-BI-10004224"/>
    <x v="1"/>
    <s v="Binders"/>
    <x v="1061"/>
    <n v="121.10400000000003"/>
    <n v="6"/>
    <n v="0.7"/>
    <n v="-100.91999999999999"/>
    <s v="Nov"/>
    <x v="6"/>
    <n v="1"/>
  </r>
  <r>
    <n v="8625"/>
    <s v="CA-2012-136147"/>
    <x v="1"/>
    <d v="2012-11-13T00:00:00"/>
    <d v="2012-11-18T00:00:00"/>
    <x v="1"/>
    <s v="FM-14380"/>
    <x v="248"/>
    <x v="0"/>
    <s v="United States"/>
    <s v="Miami"/>
    <x v="2"/>
    <n v="33178"/>
    <x v="0"/>
    <s v="TEC-AC-10004568"/>
    <x v="2"/>
    <s v="Accessories"/>
    <x v="1109"/>
    <n v="111.96"/>
    <n v="5"/>
    <n v="0.2"/>
    <n v="-1.3995000000000104"/>
    <s v="Nov"/>
    <x v="6"/>
    <n v="0"/>
  </r>
  <r>
    <n v="8626"/>
    <s v="CA-2012-156118"/>
    <x v="1"/>
    <d v="2012-12-08T00:00:00"/>
    <d v="2012-12-12T00:00:00"/>
    <x v="1"/>
    <s v="HG-14965"/>
    <x v="428"/>
    <x v="1"/>
    <s v="United States"/>
    <s v="Colorado Springs"/>
    <x v="22"/>
    <n v="80906"/>
    <x v="1"/>
    <s v="OFF-PA-10000533"/>
    <x v="1"/>
    <s v="Paper"/>
    <x v="1196"/>
    <n v="15.696000000000002"/>
    <n v="3"/>
    <n v="0.2"/>
    <n v="5.1011999999999995"/>
    <s v="Dec"/>
    <x v="14"/>
    <n v="1"/>
  </r>
  <r>
    <n v="8627"/>
    <s v="CA-2012-164084"/>
    <x v="1"/>
    <d v="2012-09-07T00:00:00"/>
    <d v="2012-09-12T00:00:00"/>
    <x v="1"/>
    <s v="AG-10525"/>
    <x v="132"/>
    <x v="1"/>
    <s v="United States"/>
    <s v="New York City"/>
    <x v="15"/>
    <n v="10011"/>
    <x v="3"/>
    <s v="OFF-ST-10003638"/>
    <x v="1"/>
    <s v="Storage"/>
    <x v="1222"/>
    <n v="70.260000000000005"/>
    <n v="3"/>
    <n v="0"/>
    <n v="18.970199999999998"/>
    <s v="Sep"/>
    <x v="11"/>
    <n v="1"/>
  </r>
  <r>
    <n v="8628"/>
    <s v="CA-2012-164084"/>
    <x v="1"/>
    <d v="2012-09-07T00:00:00"/>
    <d v="2012-09-12T00:00:00"/>
    <x v="1"/>
    <s v="AG-10525"/>
    <x v="132"/>
    <x v="1"/>
    <s v="United States"/>
    <s v="New York City"/>
    <x v="15"/>
    <n v="10011"/>
    <x v="3"/>
    <s v="TEC-AC-10002305"/>
    <x v="2"/>
    <s v="Accessories"/>
    <x v="1521"/>
    <n v="90"/>
    <n v="5"/>
    <n v="0"/>
    <n v="16.199999999999992"/>
    <s v="Sep"/>
    <x v="11"/>
    <n v="0"/>
  </r>
  <r>
    <n v="8629"/>
    <s v="CA-2012-164084"/>
    <x v="1"/>
    <d v="2012-09-07T00:00:00"/>
    <d v="2012-09-12T00:00:00"/>
    <x v="1"/>
    <s v="AG-10525"/>
    <x v="132"/>
    <x v="1"/>
    <s v="United States"/>
    <s v="New York City"/>
    <x v="15"/>
    <n v="10011"/>
    <x v="3"/>
    <s v="OFF-BI-10000605"/>
    <x v="1"/>
    <s v="Binders"/>
    <x v="531"/>
    <n v="6.0960000000000001"/>
    <n v="2"/>
    <n v="0.2"/>
    <n v="2.0573999999999995"/>
    <s v="Sep"/>
    <x v="11"/>
    <n v="0"/>
  </r>
  <r>
    <n v="8630"/>
    <s v="CA-2012-164084"/>
    <x v="1"/>
    <d v="2012-09-07T00:00:00"/>
    <d v="2012-09-12T00:00:00"/>
    <x v="1"/>
    <s v="AG-10525"/>
    <x v="132"/>
    <x v="1"/>
    <s v="United States"/>
    <s v="New York City"/>
    <x v="15"/>
    <n v="10011"/>
    <x v="3"/>
    <s v="FUR-TA-10003569"/>
    <x v="0"/>
    <s v="Tables"/>
    <x v="1358"/>
    <n v="481.17599999999999"/>
    <n v="2"/>
    <n v="0.4"/>
    <n v="-120.29400000000004"/>
    <s v="Sep"/>
    <x v="11"/>
    <n v="0"/>
  </r>
  <r>
    <n v="8631"/>
    <s v="CA-2012-164084"/>
    <x v="1"/>
    <d v="2012-09-07T00:00:00"/>
    <d v="2012-09-12T00:00:00"/>
    <x v="1"/>
    <s v="AG-10525"/>
    <x v="132"/>
    <x v="1"/>
    <s v="United States"/>
    <s v="New York City"/>
    <x v="15"/>
    <n v="10011"/>
    <x v="3"/>
    <s v="OFF-FA-10003059"/>
    <x v="1"/>
    <s v="Fasteners"/>
    <x v="794"/>
    <n v="7.24"/>
    <n v="4"/>
    <n v="0"/>
    <n v="2.3891999999999998"/>
    <s v="Sep"/>
    <x v="11"/>
    <n v="0"/>
  </r>
  <r>
    <n v="8632"/>
    <s v="CA-2013-107783"/>
    <x v="0"/>
    <d v="2013-07-29T00:00:00"/>
    <d v="2013-07-30T00:00:00"/>
    <x v="2"/>
    <s v="OT-18730"/>
    <x v="220"/>
    <x v="0"/>
    <s v="United States"/>
    <s v="Bethlehem"/>
    <x v="9"/>
    <n v="18018"/>
    <x v="3"/>
    <s v="FUR-BO-10004409"/>
    <x v="0"/>
    <s v="Bookcases"/>
    <x v="625"/>
    <n v="177.45000000000002"/>
    <n v="5"/>
    <n v="0.5"/>
    <n v="-78.078000000000003"/>
    <s v="Jul"/>
    <x v="16"/>
    <n v="1"/>
  </r>
  <r>
    <n v="8633"/>
    <s v="CA-2013-107783"/>
    <x v="0"/>
    <d v="2013-07-29T00:00:00"/>
    <d v="2013-07-30T00:00:00"/>
    <x v="2"/>
    <s v="OT-18730"/>
    <x v="220"/>
    <x v="0"/>
    <s v="United States"/>
    <s v="Bethlehem"/>
    <x v="9"/>
    <n v="18018"/>
    <x v="3"/>
    <s v="OFF-BI-10000545"/>
    <x v="1"/>
    <s v="Binders"/>
    <x v="685"/>
    <n v="1369.7640000000001"/>
    <n v="6"/>
    <n v="0.7"/>
    <n v="-913.17599999999993"/>
    <s v="Jul"/>
    <x v="16"/>
    <n v="0"/>
  </r>
  <r>
    <n v="8634"/>
    <s v="CA-2013-107783"/>
    <x v="0"/>
    <d v="2013-07-29T00:00:00"/>
    <d v="2013-07-30T00:00:00"/>
    <x v="2"/>
    <s v="OT-18730"/>
    <x v="220"/>
    <x v="0"/>
    <s v="United States"/>
    <s v="Bethlehem"/>
    <x v="9"/>
    <n v="18018"/>
    <x v="3"/>
    <s v="OFF-AP-10004052"/>
    <x v="1"/>
    <s v="Appliances"/>
    <x v="1662"/>
    <n v="9.48"/>
    <n v="3"/>
    <n v="0.2"/>
    <n v="0.7110000000000003"/>
    <s v="Jul"/>
    <x v="16"/>
    <n v="0"/>
  </r>
  <r>
    <n v="8635"/>
    <s v="CA-2014-159793"/>
    <x v="3"/>
    <d v="2014-08-26T00:00:00"/>
    <d v="2014-08-30T00:00:00"/>
    <x v="1"/>
    <s v="SV-20365"/>
    <x v="277"/>
    <x v="0"/>
    <s v="United States"/>
    <s v="Philadelphia"/>
    <x v="9"/>
    <n v="19140"/>
    <x v="3"/>
    <s v="FUR-BO-10001798"/>
    <x v="0"/>
    <s v="Bookcases"/>
    <x v="0"/>
    <n v="130.97999999999999"/>
    <n v="2"/>
    <n v="0.5"/>
    <n v="-89.066399999999987"/>
    <s v="Aug"/>
    <x v="43"/>
    <n v="1"/>
  </r>
  <r>
    <n v="8636"/>
    <s v="CA-2011-160094"/>
    <x v="2"/>
    <d v="2011-04-30T00:00:00"/>
    <d v="2011-05-02T00:00:00"/>
    <x v="2"/>
    <s v="JM-16195"/>
    <x v="594"/>
    <x v="0"/>
    <s v="United States"/>
    <s v="Louisville"/>
    <x v="0"/>
    <n v="40214"/>
    <x v="0"/>
    <s v="OFF-AR-10004010"/>
    <x v="1"/>
    <s v="Art"/>
    <x v="1734"/>
    <n v="174.95000000000002"/>
    <n v="5"/>
    <n v="0"/>
    <n v="45.487000000000002"/>
    <s v="Apr"/>
    <x v="41"/>
    <n v="1"/>
  </r>
  <r>
    <n v="8637"/>
    <s v="CA-2011-160094"/>
    <x v="2"/>
    <d v="2011-04-30T00:00:00"/>
    <d v="2011-05-02T00:00:00"/>
    <x v="2"/>
    <s v="JM-16195"/>
    <x v="594"/>
    <x v="0"/>
    <s v="United States"/>
    <s v="Louisville"/>
    <x v="0"/>
    <n v="40214"/>
    <x v="0"/>
    <s v="OFF-ST-10000585"/>
    <x v="1"/>
    <s v="Storage"/>
    <x v="541"/>
    <n v="826"/>
    <n v="5"/>
    <n v="0"/>
    <n v="214.76"/>
    <s v="Apr"/>
    <x v="41"/>
    <n v="0"/>
  </r>
  <r>
    <n v="8638"/>
    <s v="CA-2014-151281"/>
    <x v="3"/>
    <d v="2014-04-28T00:00:00"/>
    <d v="2014-05-03T00:00:00"/>
    <x v="1"/>
    <s v="HM-14980"/>
    <x v="31"/>
    <x v="0"/>
    <s v="United States"/>
    <s v="Seattle"/>
    <x v="4"/>
    <n v="98105"/>
    <x v="1"/>
    <s v="FUR-FU-10000397"/>
    <x v="0"/>
    <s v="Furnishings"/>
    <x v="63"/>
    <n v="139.58000000000001"/>
    <n v="7"/>
    <n v="0"/>
    <n v="39.082400000000007"/>
    <s v="Apr"/>
    <x v="4"/>
    <n v="1"/>
  </r>
  <r>
    <n v="8639"/>
    <s v="CA-2014-118346"/>
    <x v="3"/>
    <d v="2014-07-24T00:00:00"/>
    <d v="2014-07-25T00:00:00"/>
    <x v="2"/>
    <s v="PO-19180"/>
    <x v="178"/>
    <x v="2"/>
    <s v="United States"/>
    <s v="Kenosha"/>
    <x v="6"/>
    <n v="53142"/>
    <x v="2"/>
    <s v="TEC-AC-10000736"/>
    <x v="2"/>
    <s v="Accessories"/>
    <x v="1085"/>
    <n v="399.95"/>
    <n v="5"/>
    <n v="0"/>
    <n v="143.982"/>
    <s v="Jul"/>
    <x v="10"/>
    <n v="1"/>
  </r>
  <r>
    <n v="8640"/>
    <s v="CA-2011-129819"/>
    <x v="2"/>
    <d v="2011-12-13T00:00:00"/>
    <d v="2011-12-15T00:00:00"/>
    <x v="0"/>
    <s v="KC-16675"/>
    <x v="169"/>
    <x v="1"/>
    <s v="United States"/>
    <s v="Henderson"/>
    <x v="0"/>
    <n v="42420"/>
    <x v="0"/>
    <s v="OFF-BI-10004970"/>
    <x v="1"/>
    <s v="Binders"/>
    <x v="908"/>
    <n v="12.39"/>
    <n v="3"/>
    <n v="0"/>
    <n v="5.8232999999999997"/>
    <s v="Dec"/>
    <x v="20"/>
    <n v="1"/>
  </r>
  <r>
    <n v="8641"/>
    <s v="US-2014-148551"/>
    <x v="3"/>
    <d v="2014-01-13T00:00:00"/>
    <d v="2014-01-17T00:00:00"/>
    <x v="1"/>
    <s v="DB-13120"/>
    <x v="106"/>
    <x v="1"/>
    <s v="United States"/>
    <s v="Dallas"/>
    <x v="5"/>
    <n v="75217"/>
    <x v="2"/>
    <s v="OFF-BI-10000545"/>
    <x v="1"/>
    <s v="Binders"/>
    <x v="685"/>
    <n v="760.97999999999979"/>
    <n v="5"/>
    <n v="0.8"/>
    <n v="-1141.47"/>
    <s v="Jan"/>
    <x v="44"/>
    <n v="1"/>
  </r>
  <r>
    <n v="8642"/>
    <s v="CA-2014-147767"/>
    <x v="3"/>
    <d v="2014-12-03T00:00:00"/>
    <d v="2014-12-03T00:00:00"/>
    <x v="3"/>
    <s v="SV-20935"/>
    <x v="603"/>
    <x v="0"/>
    <s v="United States"/>
    <s v="Peoria"/>
    <x v="16"/>
    <n v="85345"/>
    <x v="1"/>
    <s v="OFF-BI-10001670"/>
    <x v="1"/>
    <s v="Binders"/>
    <x v="438"/>
    <n v="67.860000000000014"/>
    <n v="6"/>
    <n v="0.7"/>
    <n v="-45.239999999999995"/>
    <s v="Dec"/>
    <x v="22"/>
    <n v="1"/>
  </r>
  <r>
    <n v="8643"/>
    <s v="CA-2012-108259"/>
    <x v="1"/>
    <d v="2012-11-08T00:00:00"/>
    <d v="2012-11-15T00:00:00"/>
    <x v="1"/>
    <s v="NS-18640"/>
    <x v="374"/>
    <x v="1"/>
    <s v="United States"/>
    <s v="Jacksonville"/>
    <x v="3"/>
    <n v="28540"/>
    <x v="0"/>
    <s v="OFF-FA-10000624"/>
    <x v="1"/>
    <s v="Fasteners"/>
    <x v="291"/>
    <n v="31.504000000000005"/>
    <n v="11"/>
    <n v="0.2"/>
    <n v="11.814"/>
    <s v="Nov"/>
    <x v="6"/>
    <n v="1"/>
  </r>
  <r>
    <n v="8644"/>
    <s v="CA-2012-108259"/>
    <x v="1"/>
    <d v="2012-11-08T00:00:00"/>
    <d v="2012-11-15T00:00:00"/>
    <x v="1"/>
    <s v="NS-18640"/>
    <x v="374"/>
    <x v="1"/>
    <s v="United States"/>
    <s v="Jacksonville"/>
    <x v="3"/>
    <n v="28540"/>
    <x v="0"/>
    <s v="OFF-LA-10002945"/>
    <x v="1"/>
    <s v="Labels"/>
    <x v="1603"/>
    <n v="5.04"/>
    <n v="1"/>
    <n v="0.2"/>
    <n v="1.6379999999999997"/>
    <s v="Nov"/>
    <x v="6"/>
    <n v="0"/>
  </r>
  <r>
    <n v="8645"/>
    <s v="CA-2012-108259"/>
    <x v="1"/>
    <d v="2012-11-08T00:00:00"/>
    <d v="2012-11-15T00:00:00"/>
    <x v="1"/>
    <s v="NS-18640"/>
    <x v="374"/>
    <x v="1"/>
    <s v="United States"/>
    <s v="Jacksonville"/>
    <x v="3"/>
    <n v="28540"/>
    <x v="0"/>
    <s v="OFF-BI-10000315"/>
    <x v="1"/>
    <s v="Binders"/>
    <x v="407"/>
    <n v="39.878999999999998"/>
    <n v="7"/>
    <n v="0.7"/>
    <n v="-29.244599999999991"/>
    <s v="Nov"/>
    <x v="6"/>
    <n v="0"/>
  </r>
  <r>
    <n v="8646"/>
    <s v="CA-2012-108259"/>
    <x v="1"/>
    <d v="2012-11-08T00:00:00"/>
    <d v="2012-11-15T00:00:00"/>
    <x v="1"/>
    <s v="NS-18640"/>
    <x v="374"/>
    <x v="1"/>
    <s v="United States"/>
    <s v="Jacksonville"/>
    <x v="3"/>
    <n v="28540"/>
    <x v="0"/>
    <s v="FUR-FU-10000023"/>
    <x v="0"/>
    <s v="Furnishings"/>
    <x v="322"/>
    <n v="4.7119999999999997"/>
    <n v="1"/>
    <n v="0.2"/>
    <n v="1.4136000000000002"/>
    <s v="Nov"/>
    <x v="6"/>
    <n v="0"/>
  </r>
  <r>
    <n v="8647"/>
    <s v="CA-2013-113341"/>
    <x v="0"/>
    <d v="2013-11-26T00:00:00"/>
    <d v="2013-11-30T00:00:00"/>
    <x v="1"/>
    <s v="MH-17455"/>
    <x v="708"/>
    <x v="0"/>
    <s v="United States"/>
    <s v="Los Angeles"/>
    <x v="1"/>
    <n v="90032"/>
    <x v="1"/>
    <s v="FUR-CH-10004698"/>
    <x v="0"/>
    <s v="Chairs"/>
    <x v="166"/>
    <n v="194.35200000000003"/>
    <n v="3"/>
    <n v="0.2"/>
    <n v="19.435200000000009"/>
    <s v="Nov"/>
    <x v="0"/>
    <n v="1"/>
  </r>
  <r>
    <n v="8648"/>
    <s v="US-2012-131842"/>
    <x v="1"/>
    <d v="2012-12-05T00:00:00"/>
    <d v="2012-12-08T00:00:00"/>
    <x v="2"/>
    <s v="RR-19525"/>
    <x v="645"/>
    <x v="1"/>
    <s v="United States"/>
    <s v="Nashville"/>
    <x v="18"/>
    <n v="37211"/>
    <x v="0"/>
    <s v="FUR-CH-10004477"/>
    <x v="0"/>
    <s v="Chairs"/>
    <x v="211"/>
    <n v="97.424000000000007"/>
    <n v="2"/>
    <n v="0.2"/>
    <n v="10.960199999999993"/>
    <s v="Dec"/>
    <x v="14"/>
    <n v="1"/>
  </r>
  <r>
    <n v="8649"/>
    <s v="CA-2013-164574"/>
    <x v="0"/>
    <d v="2013-07-30T00:00:00"/>
    <d v="2013-08-04T00:00:00"/>
    <x v="1"/>
    <s v="RH-19555"/>
    <x v="653"/>
    <x v="0"/>
    <s v="United States"/>
    <s v="Charlotte"/>
    <x v="3"/>
    <n v="28205"/>
    <x v="0"/>
    <s v="OFF-ST-10003816"/>
    <x v="1"/>
    <s v="Storage"/>
    <x v="710"/>
    <n v="704.76"/>
    <n v="5"/>
    <n v="0.2"/>
    <n v="26.428499999999957"/>
    <s v="Jul"/>
    <x v="16"/>
    <n v="1"/>
  </r>
  <r>
    <n v="8650"/>
    <s v="CA-2013-164574"/>
    <x v="0"/>
    <d v="2013-07-30T00:00:00"/>
    <d v="2013-08-04T00:00:00"/>
    <x v="1"/>
    <s v="RH-19555"/>
    <x v="653"/>
    <x v="0"/>
    <s v="United States"/>
    <s v="Charlotte"/>
    <x v="3"/>
    <n v="28205"/>
    <x v="0"/>
    <s v="OFF-BI-10002429"/>
    <x v="1"/>
    <s v="Binders"/>
    <x v="467"/>
    <n v="27.396000000000004"/>
    <n v="3"/>
    <n v="0.7"/>
    <n v="-20.090399999999995"/>
    <s v="Jul"/>
    <x v="16"/>
    <n v="0"/>
  </r>
  <r>
    <n v="8651"/>
    <s v="CA-2011-142769"/>
    <x v="2"/>
    <d v="2011-09-13T00:00:00"/>
    <d v="2011-09-13T00:00:00"/>
    <x v="3"/>
    <s v="RP-19390"/>
    <x v="261"/>
    <x v="0"/>
    <s v="United States"/>
    <s v="Seattle"/>
    <x v="4"/>
    <n v="98103"/>
    <x v="1"/>
    <s v="OFF-FA-10000840"/>
    <x v="1"/>
    <s v="Fasteners"/>
    <x v="1685"/>
    <n v="5.6999999999999993"/>
    <n v="5"/>
    <n v="0"/>
    <n v="2.6789999999999998"/>
    <s v="Sep"/>
    <x v="30"/>
    <n v="1"/>
  </r>
  <r>
    <n v="8652"/>
    <s v="CA-2011-142769"/>
    <x v="2"/>
    <d v="2011-09-13T00:00:00"/>
    <d v="2011-09-13T00:00:00"/>
    <x v="3"/>
    <s v="RP-19390"/>
    <x v="261"/>
    <x v="0"/>
    <s v="United States"/>
    <s v="Seattle"/>
    <x v="4"/>
    <n v="98103"/>
    <x v="1"/>
    <s v="FUR-FU-10001918"/>
    <x v="0"/>
    <s v="Furnishings"/>
    <x v="280"/>
    <n v="14.190000000000001"/>
    <n v="3"/>
    <n v="0"/>
    <n v="5.5341000000000014"/>
    <s v="Sep"/>
    <x v="30"/>
    <n v="0"/>
  </r>
  <r>
    <n v="8653"/>
    <s v="CA-2011-142769"/>
    <x v="2"/>
    <d v="2011-09-13T00:00:00"/>
    <d v="2011-09-13T00:00:00"/>
    <x v="3"/>
    <s v="RP-19390"/>
    <x v="261"/>
    <x v="0"/>
    <s v="United States"/>
    <s v="Seattle"/>
    <x v="4"/>
    <n v="98103"/>
    <x v="1"/>
    <s v="OFF-SU-10001574"/>
    <x v="1"/>
    <s v="Supplies"/>
    <x v="498"/>
    <n v="7.3"/>
    <n v="2"/>
    <n v="0"/>
    <n v="2.1899999999999995"/>
    <s v="Sep"/>
    <x v="30"/>
    <n v="0"/>
  </r>
  <r>
    <n v="8654"/>
    <s v="CA-2011-142769"/>
    <x v="2"/>
    <d v="2011-09-13T00:00:00"/>
    <d v="2011-09-13T00:00:00"/>
    <x v="3"/>
    <s v="RP-19390"/>
    <x v="261"/>
    <x v="0"/>
    <s v="United States"/>
    <s v="Seattle"/>
    <x v="4"/>
    <n v="98103"/>
    <x v="1"/>
    <s v="TEC-AC-10001606"/>
    <x v="2"/>
    <s v="Accessories"/>
    <x v="585"/>
    <n v="199.98"/>
    <n v="2"/>
    <n v="0"/>
    <n v="75.992400000000004"/>
    <s v="Sep"/>
    <x v="30"/>
    <n v="0"/>
  </r>
  <r>
    <n v="8655"/>
    <s v="CA-2011-142769"/>
    <x v="2"/>
    <d v="2011-09-13T00:00:00"/>
    <d v="2011-09-13T00:00:00"/>
    <x v="3"/>
    <s v="RP-19390"/>
    <x v="261"/>
    <x v="0"/>
    <s v="United States"/>
    <s v="Seattle"/>
    <x v="4"/>
    <n v="98103"/>
    <x v="1"/>
    <s v="TEC-AC-10003399"/>
    <x v="2"/>
    <s v="Accessories"/>
    <x v="1497"/>
    <n v="144.96"/>
    <n v="4"/>
    <n v="0"/>
    <n v="60.883200000000002"/>
    <s v="Sep"/>
    <x v="30"/>
    <n v="0"/>
  </r>
  <r>
    <n v="8656"/>
    <s v="CA-2011-142769"/>
    <x v="2"/>
    <d v="2011-09-13T00:00:00"/>
    <d v="2011-09-13T00:00:00"/>
    <x v="3"/>
    <s v="RP-19390"/>
    <x v="261"/>
    <x v="0"/>
    <s v="United States"/>
    <s v="Seattle"/>
    <x v="4"/>
    <n v="98103"/>
    <x v="1"/>
    <s v="TEC-AC-10000865"/>
    <x v="2"/>
    <s v="Accessories"/>
    <x v="996"/>
    <n v="118"/>
    <n v="2"/>
    <n v="0"/>
    <n v="20.059999999999988"/>
    <s v="Sep"/>
    <x v="30"/>
    <n v="0"/>
  </r>
  <r>
    <n v="8657"/>
    <s v="CA-2011-142769"/>
    <x v="2"/>
    <d v="2011-09-13T00:00:00"/>
    <d v="2011-09-13T00:00:00"/>
    <x v="3"/>
    <s v="RP-19390"/>
    <x v="261"/>
    <x v="0"/>
    <s v="United States"/>
    <s v="Seattle"/>
    <x v="4"/>
    <n v="98103"/>
    <x v="1"/>
    <s v="OFF-PA-10002923"/>
    <x v="1"/>
    <s v="Paper"/>
    <x v="1417"/>
    <n v="48.94"/>
    <n v="1"/>
    <n v="0"/>
    <n v="24.47"/>
    <s v="Sep"/>
    <x v="30"/>
    <n v="0"/>
  </r>
  <r>
    <n v="8658"/>
    <s v="CA-2011-142769"/>
    <x v="2"/>
    <d v="2011-09-13T00:00:00"/>
    <d v="2011-09-13T00:00:00"/>
    <x v="3"/>
    <s v="RP-19390"/>
    <x v="261"/>
    <x v="0"/>
    <s v="United States"/>
    <s v="Seattle"/>
    <x v="4"/>
    <n v="98103"/>
    <x v="1"/>
    <s v="OFF-AP-10004785"/>
    <x v="1"/>
    <s v="Appliances"/>
    <x v="1177"/>
    <n v="22.66"/>
    <n v="2"/>
    <n v="0"/>
    <n v="9.743800000000002"/>
    <s v="Sep"/>
    <x v="30"/>
    <n v="0"/>
  </r>
  <r>
    <n v="8659"/>
    <s v="CA-2013-168361"/>
    <x v="0"/>
    <d v="2013-06-22T00:00:00"/>
    <d v="2013-06-26T00:00:00"/>
    <x v="1"/>
    <s v="KB-16600"/>
    <x v="33"/>
    <x v="1"/>
    <s v="United States"/>
    <s v="Chicago"/>
    <x v="10"/>
    <n v="60623"/>
    <x v="2"/>
    <s v="OFF-BI-10003727"/>
    <x v="1"/>
    <s v="Binders"/>
    <x v="797"/>
    <n v="0.83599999999999974"/>
    <n v="1"/>
    <n v="0.8"/>
    <n v="-1.3376000000000001"/>
    <s v="Jun"/>
    <x v="1"/>
    <n v="1"/>
  </r>
  <r>
    <n v="8660"/>
    <s v="CA-2013-153185"/>
    <x v="0"/>
    <d v="2013-09-04T00:00:00"/>
    <d v="2013-09-09T00:00:00"/>
    <x v="1"/>
    <s v="MH-17620"/>
    <x v="588"/>
    <x v="1"/>
    <s v="United States"/>
    <s v="Cincinnati"/>
    <x v="24"/>
    <n v="45231"/>
    <x v="3"/>
    <s v="OFF-PA-10002246"/>
    <x v="1"/>
    <s v="Paper"/>
    <x v="1386"/>
    <n v="30.96"/>
    <n v="6"/>
    <n v="0.2"/>
    <n v="11.223000000000001"/>
    <s v="Sep"/>
    <x v="21"/>
    <n v="1"/>
  </r>
  <r>
    <n v="8661"/>
    <s v="CA-2014-124765"/>
    <x v="3"/>
    <d v="2014-11-26T00:00:00"/>
    <d v="2014-12-01T00:00:00"/>
    <x v="1"/>
    <s v="HZ-14950"/>
    <x v="521"/>
    <x v="0"/>
    <s v="United States"/>
    <s v="Fort Lauderdale"/>
    <x v="2"/>
    <n v="33311"/>
    <x v="0"/>
    <s v="FUR-BO-10003965"/>
    <x v="0"/>
    <s v="Bookcases"/>
    <x v="1083"/>
    <n v="723.92"/>
    <n v="5"/>
    <n v="0.2"/>
    <n v="-81.440999999999946"/>
    <s v="Nov"/>
    <x v="23"/>
    <n v="1"/>
  </r>
  <r>
    <n v="8662"/>
    <s v="CA-2012-131856"/>
    <x v="1"/>
    <d v="2012-05-12T00:00:00"/>
    <d v="2012-05-17T00:00:00"/>
    <x v="1"/>
    <s v="JG-15160"/>
    <x v="506"/>
    <x v="0"/>
    <s v="United States"/>
    <s v="Houston"/>
    <x v="5"/>
    <n v="77041"/>
    <x v="2"/>
    <s v="FUR-FU-10000175"/>
    <x v="0"/>
    <s v="Furnishings"/>
    <x v="1629"/>
    <n v="21.968000000000004"/>
    <n v="4"/>
    <n v="0.6"/>
    <n v="-15.9268"/>
    <s v="May"/>
    <x v="33"/>
    <n v="1"/>
  </r>
  <r>
    <n v="8663"/>
    <s v="CA-2012-131856"/>
    <x v="1"/>
    <d v="2012-05-12T00:00:00"/>
    <d v="2012-05-17T00:00:00"/>
    <x v="1"/>
    <s v="JG-15160"/>
    <x v="506"/>
    <x v="0"/>
    <s v="United States"/>
    <s v="Houston"/>
    <x v="5"/>
    <n v="77041"/>
    <x v="2"/>
    <s v="TEC-PH-10001336"/>
    <x v="2"/>
    <s v="Phones"/>
    <x v="941"/>
    <n v="619.15200000000004"/>
    <n v="6"/>
    <n v="0.2"/>
    <n v="69.654599999999988"/>
    <s v="May"/>
    <x v="33"/>
    <n v="0"/>
  </r>
  <r>
    <n v="8664"/>
    <s v="CA-2012-131856"/>
    <x v="1"/>
    <d v="2012-05-12T00:00:00"/>
    <d v="2012-05-17T00:00:00"/>
    <x v="1"/>
    <s v="JG-15160"/>
    <x v="506"/>
    <x v="0"/>
    <s v="United States"/>
    <s v="Houston"/>
    <x v="5"/>
    <n v="77041"/>
    <x v="2"/>
    <s v="OFF-PA-10001954"/>
    <x v="1"/>
    <s v="Paper"/>
    <x v="595"/>
    <n v="127.90400000000001"/>
    <n v="7"/>
    <n v="0.2"/>
    <n v="41.568799999999996"/>
    <s v="May"/>
    <x v="33"/>
    <n v="0"/>
  </r>
  <r>
    <n v="8665"/>
    <s v="CA-2014-126634"/>
    <x v="3"/>
    <d v="2014-03-31T00:00:00"/>
    <d v="2014-04-02T00:00:00"/>
    <x v="0"/>
    <s v="AB-10165"/>
    <x v="269"/>
    <x v="0"/>
    <s v="United States"/>
    <s v="Lakewood"/>
    <x v="1"/>
    <n v="90712"/>
    <x v="1"/>
    <s v="FUR-FU-10004973"/>
    <x v="0"/>
    <s v="Furnishings"/>
    <x v="1134"/>
    <n v="94.2"/>
    <n v="5"/>
    <n v="0"/>
    <n v="39.564000000000007"/>
    <s v="Mar"/>
    <x v="42"/>
    <n v="1"/>
  </r>
  <r>
    <n v="8666"/>
    <s v="CA-2013-118500"/>
    <x v="0"/>
    <d v="2013-11-18T00:00:00"/>
    <d v="2013-11-19T00:00:00"/>
    <x v="2"/>
    <s v="HJ-14875"/>
    <x v="707"/>
    <x v="2"/>
    <s v="United States"/>
    <s v="San Francisco"/>
    <x v="1"/>
    <n v="94122"/>
    <x v="1"/>
    <s v="OFF-SU-10004231"/>
    <x v="1"/>
    <s v="Supplies"/>
    <x v="552"/>
    <n v="49.5"/>
    <n v="5"/>
    <n v="0"/>
    <n v="13.365"/>
    <s v="Nov"/>
    <x v="0"/>
    <n v="1"/>
  </r>
  <r>
    <n v="8667"/>
    <s v="CA-2013-163951"/>
    <x v="0"/>
    <d v="2013-12-31T00:00:00"/>
    <d v="2014-01-03T00:00:00"/>
    <x v="2"/>
    <s v="CJ-11875"/>
    <x v="788"/>
    <x v="1"/>
    <s v="United States"/>
    <s v="Philadelphia"/>
    <x v="9"/>
    <n v="19140"/>
    <x v="3"/>
    <s v="OFF-AR-10004269"/>
    <x v="1"/>
    <s v="Art"/>
    <x v="1541"/>
    <n v="16.520000000000003"/>
    <n v="5"/>
    <n v="0.2"/>
    <n v="1.6519999999999992"/>
    <s v="Dec"/>
    <x v="5"/>
    <n v="1"/>
  </r>
  <r>
    <n v="8668"/>
    <s v="CA-2013-149916"/>
    <x v="0"/>
    <d v="2013-12-23T00:00:00"/>
    <d v="2013-12-25T00:00:00"/>
    <x v="0"/>
    <s v="ED-13885"/>
    <x v="525"/>
    <x v="2"/>
    <s v="United States"/>
    <s v="Seattle"/>
    <x v="4"/>
    <n v="98115"/>
    <x v="1"/>
    <s v="OFF-BI-10004002"/>
    <x v="1"/>
    <s v="Binders"/>
    <x v="152"/>
    <n v="55.360000000000007"/>
    <n v="4"/>
    <n v="0.2"/>
    <n v="19.375999999999998"/>
    <s v="Dec"/>
    <x v="5"/>
    <n v="1"/>
  </r>
  <r>
    <n v="8669"/>
    <s v="CA-2013-149916"/>
    <x v="0"/>
    <d v="2013-12-23T00:00:00"/>
    <d v="2013-12-25T00:00:00"/>
    <x v="0"/>
    <s v="ED-13885"/>
    <x v="525"/>
    <x v="2"/>
    <s v="United States"/>
    <s v="Seattle"/>
    <x v="4"/>
    <n v="98115"/>
    <x v="1"/>
    <s v="TEC-MA-10000752"/>
    <x v="2"/>
    <s v="Machines"/>
    <x v="1683"/>
    <n v="11.56"/>
    <n v="1"/>
    <n v="0.2"/>
    <n v="3.7569999999999992"/>
    <s v="Dec"/>
    <x v="5"/>
    <n v="0"/>
  </r>
  <r>
    <n v="8670"/>
    <s v="CA-2012-158918"/>
    <x v="1"/>
    <d v="2012-12-20T00:00:00"/>
    <d v="2012-12-25T00:00:00"/>
    <x v="0"/>
    <s v="AI-10855"/>
    <x v="482"/>
    <x v="0"/>
    <s v="United States"/>
    <s v="Los Angeles"/>
    <x v="1"/>
    <n v="90036"/>
    <x v="1"/>
    <s v="OFF-PA-10004947"/>
    <x v="1"/>
    <s v="Paper"/>
    <x v="33"/>
    <n v="17.12"/>
    <n v="4"/>
    <n v="0"/>
    <n v="7.7039999999999988"/>
    <s v="Dec"/>
    <x v="14"/>
    <n v="1"/>
  </r>
  <r>
    <n v="8671"/>
    <s v="US-2011-159611"/>
    <x v="2"/>
    <d v="2011-12-27T00:00:00"/>
    <d v="2012-01-01T00:00:00"/>
    <x v="0"/>
    <s v="KB-16315"/>
    <x v="41"/>
    <x v="0"/>
    <s v="United States"/>
    <s v="Cleveland"/>
    <x v="24"/>
    <n v="44105"/>
    <x v="3"/>
    <s v="FUR-FU-10004904"/>
    <x v="0"/>
    <s v="Furnishings"/>
    <x v="1580"/>
    <n v="182.35200000000003"/>
    <n v="3"/>
    <n v="0.2"/>
    <n v="-18.23520000000002"/>
    <s v="Dec"/>
    <x v="20"/>
    <n v="1"/>
  </r>
  <r>
    <n v="8672"/>
    <s v="US-2011-159611"/>
    <x v="2"/>
    <d v="2011-12-27T00:00:00"/>
    <d v="2012-01-01T00:00:00"/>
    <x v="0"/>
    <s v="KB-16315"/>
    <x v="41"/>
    <x v="0"/>
    <s v="United States"/>
    <s v="Cleveland"/>
    <x v="24"/>
    <n v="44105"/>
    <x v="3"/>
    <s v="OFF-ST-10002790"/>
    <x v="1"/>
    <s v="Storage"/>
    <x v="233"/>
    <n v="118.16"/>
    <n v="2"/>
    <n v="0.2"/>
    <n v="-25.108999999999988"/>
    <s v="Dec"/>
    <x v="20"/>
    <n v="0"/>
  </r>
  <r>
    <n v="8673"/>
    <s v="CA-2014-163265"/>
    <x v="3"/>
    <d v="2014-02-17T00:00:00"/>
    <d v="2014-02-22T00:00:00"/>
    <x v="1"/>
    <s v="JS-16030"/>
    <x v="559"/>
    <x v="0"/>
    <s v="United States"/>
    <s v="Decatur"/>
    <x v="10"/>
    <n v="62521"/>
    <x v="2"/>
    <s v="OFF-FA-10004854"/>
    <x v="1"/>
    <s v="Fasteners"/>
    <x v="268"/>
    <n v="18.368000000000002"/>
    <n v="2"/>
    <n v="0.2"/>
    <n v="6.1991999999999994"/>
    <s v="Feb"/>
    <x v="31"/>
    <n v="1"/>
  </r>
  <r>
    <n v="8674"/>
    <s v="CA-2014-163265"/>
    <x v="3"/>
    <d v="2014-02-17T00:00:00"/>
    <d v="2014-02-22T00:00:00"/>
    <x v="1"/>
    <s v="JS-16030"/>
    <x v="559"/>
    <x v="0"/>
    <s v="United States"/>
    <s v="Decatur"/>
    <x v="10"/>
    <n v="62521"/>
    <x v="2"/>
    <s v="FUR-CH-10004063"/>
    <x v="0"/>
    <s v="Chairs"/>
    <x v="120"/>
    <n v="600.55799999999999"/>
    <n v="3"/>
    <n v="0.3"/>
    <n v="-8.5794000000000779"/>
    <s v="Feb"/>
    <x v="31"/>
    <n v="0"/>
  </r>
  <r>
    <n v="8675"/>
    <s v="CA-2014-163265"/>
    <x v="3"/>
    <d v="2014-02-17T00:00:00"/>
    <d v="2014-02-22T00:00:00"/>
    <x v="1"/>
    <s v="JS-16030"/>
    <x v="559"/>
    <x v="0"/>
    <s v="United States"/>
    <s v="Decatur"/>
    <x v="10"/>
    <n v="62521"/>
    <x v="2"/>
    <s v="OFF-ST-10000642"/>
    <x v="1"/>
    <s v="Storage"/>
    <x v="192"/>
    <n v="50.352000000000004"/>
    <n v="3"/>
    <n v="0.2"/>
    <n v="-8.1822000000000052"/>
    <s v="Feb"/>
    <x v="31"/>
    <n v="0"/>
  </r>
  <r>
    <n v="8676"/>
    <s v="CA-2014-163265"/>
    <x v="3"/>
    <d v="2014-02-17T00:00:00"/>
    <d v="2014-02-22T00:00:00"/>
    <x v="1"/>
    <s v="JS-16030"/>
    <x v="559"/>
    <x v="0"/>
    <s v="United States"/>
    <s v="Decatur"/>
    <x v="10"/>
    <n v="62521"/>
    <x v="2"/>
    <s v="OFF-AR-10004078"/>
    <x v="1"/>
    <s v="Art"/>
    <x v="507"/>
    <n v="28.031999999999996"/>
    <n v="6"/>
    <n v="0.2"/>
    <n v="3.5039999999999996"/>
    <s v="Feb"/>
    <x v="31"/>
    <n v="0"/>
  </r>
  <r>
    <n v="8677"/>
    <s v="CA-2014-163265"/>
    <x v="3"/>
    <d v="2014-02-17T00:00:00"/>
    <d v="2014-02-22T00:00:00"/>
    <x v="1"/>
    <s v="JS-16030"/>
    <x v="559"/>
    <x v="0"/>
    <s v="United States"/>
    <s v="Decatur"/>
    <x v="10"/>
    <n v="62521"/>
    <x v="2"/>
    <s v="FUR-FU-10004270"/>
    <x v="0"/>
    <s v="Furnishings"/>
    <x v="1372"/>
    <n v="7.6920000000000002"/>
    <n v="1"/>
    <n v="0.6"/>
    <n v="-3.6536999999999988"/>
    <s v="Feb"/>
    <x v="31"/>
    <n v="0"/>
  </r>
  <r>
    <n v="8678"/>
    <s v="CA-2014-141705"/>
    <x v="3"/>
    <d v="2014-10-25T00:00:00"/>
    <d v="2014-10-27T00:00:00"/>
    <x v="2"/>
    <s v="PO-18850"/>
    <x v="138"/>
    <x v="0"/>
    <s v="United States"/>
    <s v="Mansfield"/>
    <x v="5"/>
    <n v="76063"/>
    <x v="2"/>
    <s v="FUR-TA-10004607"/>
    <x v="0"/>
    <s v="Tables"/>
    <x v="1095"/>
    <n v="517.40500000000009"/>
    <n v="5"/>
    <n v="0.3"/>
    <n v="-81.306500000000028"/>
    <s v="Oct"/>
    <x v="13"/>
    <n v="1"/>
  </r>
  <r>
    <n v="8679"/>
    <s v="CA-2013-112739"/>
    <x v="0"/>
    <d v="2013-09-03T00:00:00"/>
    <d v="2013-09-08T00:00:00"/>
    <x v="0"/>
    <s v="RD-19810"/>
    <x v="279"/>
    <x v="2"/>
    <s v="United States"/>
    <s v="Houston"/>
    <x v="5"/>
    <n v="77070"/>
    <x v="2"/>
    <s v="OFF-BI-10001132"/>
    <x v="1"/>
    <s v="Binders"/>
    <x v="630"/>
    <n v="8.6079999999999988"/>
    <n v="8"/>
    <n v="0.8"/>
    <n v="-13.342400000000001"/>
    <s v="Sep"/>
    <x v="21"/>
    <n v="1"/>
  </r>
  <r>
    <n v="8680"/>
    <s v="CA-2013-112739"/>
    <x v="0"/>
    <d v="2013-09-03T00:00:00"/>
    <d v="2013-09-08T00:00:00"/>
    <x v="0"/>
    <s v="RD-19810"/>
    <x v="279"/>
    <x v="2"/>
    <s v="United States"/>
    <s v="Houston"/>
    <x v="5"/>
    <n v="77070"/>
    <x v="2"/>
    <s v="TEC-AC-10001714"/>
    <x v="2"/>
    <s v="Accessories"/>
    <x v="678"/>
    <n v="159.56"/>
    <n v="5"/>
    <n v="0.2"/>
    <n v="33.906499999999994"/>
    <s v="Sep"/>
    <x v="21"/>
    <n v="0"/>
  </r>
  <r>
    <n v="8681"/>
    <s v="CA-2013-143805"/>
    <x v="0"/>
    <d v="2013-12-02T00:00:00"/>
    <d v="2013-12-04T00:00:00"/>
    <x v="0"/>
    <s v="JD-15895"/>
    <x v="63"/>
    <x v="1"/>
    <s v="United States"/>
    <s v="Richmond"/>
    <x v="17"/>
    <n v="23223"/>
    <x v="0"/>
    <s v="OFF-AP-10002945"/>
    <x v="1"/>
    <s v="Appliances"/>
    <x v="225"/>
    <n v="2104.5499999999997"/>
    <n v="7"/>
    <n v="0"/>
    <n v="694.50149999999985"/>
    <s v="Dec"/>
    <x v="5"/>
    <n v="1"/>
  </r>
  <r>
    <n v="8682"/>
    <s v="CA-2013-143805"/>
    <x v="0"/>
    <d v="2013-12-02T00:00:00"/>
    <d v="2013-12-04T00:00:00"/>
    <x v="0"/>
    <s v="JD-15895"/>
    <x v="63"/>
    <x v="1"/>
    <s v="United States"/>
    <s v="Richmond"/>
    <x v="17"/>
    <n v="23223"/>
    <x v="0"/>
    <s v="OFF-SU-10004664"/>
    <x v="1"/>
    <s v="Supplies"/>
    <x v="592"/>
    <n v="40.700000000000003"/>
    <n v="5"/>
    <n v="0"/>
    <n v="11.802999999999999"/>
    <s v="Dec"/>
    <x v="5"/>
    <n v="0"/>
  </r>
  <r>
    <n v="8683"/>
    <s v="CA-2011-133634"/>
    <x v="2"/>
    <d v="2011-11-05T00:00:00"/>
    <d v="2011-11-10T00:00:00"/>
    <x v="1"/>
    <s v="SR-20740"/>
    <x v="256"/>
    <x v="2"/>
    <s v="United States"/>
    <s v="Arlington"/>
    <x v="17"/>
    <n v="22204"/>
    <x v="0"/>
    <s v="TEC-AC-10002550"/>
    <x v="2"/>
    <s v="Accessories"/>
    <x v="1342"/>
    <n v="47.79"/>
    <n v="3"/>
    <n v="0"/>
    <n v="16.2486"/>
    <s v="Nov"/>
    <x v="7"/>
    <n v="1"/>
  </r>
  <r>
    <n v="8684"/>
    <s v="CA-2014-101665"/>
    <x v="3"/>
    <d v="2014-11-26T00:00:00"/>
    <d v="2014-12-02T00:00:00"/>
    <x v="1"/>
    <s v="TZ-21580"/>
    <x v="356"/>
    <x v="0"/>
    <s v="United States"/>
    <s v="San Francisco"/>
    <x v="1"/>
    <n v="94122"/>
    <x v="1"/>
    <s v="OFF-AR-10002335"/>
    <x v="1"/>
    <s v="Art"/>
    <x v="673"/>
    <n v="5.16"/>
    <n v="2"/>
    <n v="0"/>
    <n v="1.3416000000000001"/>
    <s v="Nov"/>
    <x v="23"/>
    <n v="1"/>
  </r>
  <r>
    <n v="8685"/>
    <s v="CA-2013-155446"/>
    <x v="0"/>
    <d v="2013-12-17T00:00:00"/>
    <d v="2013-12-24T00:00:00"/>
    <x v="1"/>
    <s v="TN-21040"/>
    <x v="184"/>
    <x v="2"/>
    <s v="United States"/>
    <s v="San Diego"/>
    <x v="1"/>
    <n v="92024"/>
    <x v="1"/>
    <s v="TEC-AC-10001445"/>
    <x v="2"/>
    <s v="Accessories"/>
    <x v="422"/>
    <n v="21.209999999999997"/>
    <n v="7"/>
    <n v="0"/>
    <n v="4.4540999999999986"/>
    <s v="Dec"/>
    <x v="5"/>
    <n v="1"/>
  </r>
  <r>
    <n v="8686"/>
    <s v="CA-2014-137323"/>
    <x v="3"/>
    <d v="2014-11-15T00:00:00"/>
    <d v="2014-11-19T00:00:00"/>
    <x v="0"/>
    <s v="PW-19030"/>
    <x v="463"/>
    <x v="1"/>
    <s v="United States"/>
    <s v="Watertown"/>
    <x v="15"/>
    <n v="13601"/>
    <x v="3"/>
    <s v="OFF-ST-10003996"/>
    <x v="1"/>
    <s v="Storage"/>
    <x v="1203"/>
    <n v="96.359999999999985"/>
    <n v="6"/>
    <n v="0"/>
    <n v="25.053599999999996"/>
    <s v="Nov"/>
    <x v="23"/>
    <n v="1"/>
  </r>
  <r>
    <n v="8687"/>
    <s v="CA-2013-144015"/>
    <x v="0"/>
    <d v="2013-06-27T00:00:00"/>
    <d v="2013-06-27T00:00:00"/>
    <x v="3"/>
    <s v="AH-10075"/>
    <x v="340"/>
    <x v="1"/>
    <s v="United States"/>
    <s v="Los Angeles"/>
    <x v="1"/>
    <n v="90036"/>
    <x v="1"/>
    <s v="OFF-SU-10003505"/>
    <x v="1"/>
    <s v="Supplies"/>
    <x v="408"/>
    <n v="231.72"/>
    <n v="2"/>
    <n v="0"/>
    <n v="11.585999999999984"/>
    <s v="Jun"/>
    <x v="1"/>
    <n v="1"/>
  </r>
  <r>
    <n v="8688"/>
    <s v="CA-2013-144015"/>
    <x v="0"/>
    <d v="2013-06-27T00:00:00"/>
    <d v="2013-06-27T00:00:00"/>
    <x v="3"/>
    <s v="AH-10075"/>
    <x v="340"/>
    <x v="1"/>
    <s v="United States"/>
    <s v="Los Angeles"/>
    <x v="1"/>
    <n v="90036"/>
    <x v="1"/>
    <s v="OFF-FA-10000624"/>
    <x v="1"/>
    <s v="Fasteners"/>
    <x v="291"/>
    <n v="17.899999999999999"/>
    <n v="5"/>
    <n v="0"/>
    <n v="8.9499999999999993"/>
    <s v="Jun"/>
    <x v="1"/>
    <n v="0"/>
  </r>
  <r>
    <n v="8689"/>
    <s v="CA-2013-144015"/>
    <x v="0"/>
    <d v="2013-06-27T00:00:00"/>
    <d v="2013-06-27T00:00:00"/>
    <x v="3"/>
    <s v="AH-10075"/>
    <x v="340"/>
    <x v="1"/>
    <s v="United States"/>
    <s v="Los Angeles"/>
    <x v="1"/>
    <n v="90036"/>
    <x v="1"/>
    <s v="OFF-PA-10002870"/>
    <x v="1"/>
    <s v="Paper"/>
    <x v="893"/>
    <n v="12.48"/>
    <n v="2"/>
    <n v="0"/>
    <n v="5.6159999999999997"/>
    <s v="Jun"/>
    <x v="1"/>
    <n v="0"/>
  </r>
  <r>
    <n v="8690"/>
    <s v="CA-2011-101427"/>
    <x v="2"/>
    <d v="2011-12-26T00:00:00"/>
    <d v="2011-12-30T00:00:00"/>
    <x v="1"/>
    <s v="AY-10555"/>
    <x v="672"/>
    <x v="1"/>
    <s v="United States"/>
    <s v="Philadelphia"/>
    <x v="9"/>
    <n v="19140"/>
    <x v="3"/>
    <s v="OFF-AR-10002257"/>
    <x v="1"/>
    <s v="Art"/>
    <x v="1191"/>
    <n v="8.016"/>
    <n v="3"/>
    <n v="0.2"/>
    <n v="1.102199999999999"/>
    <s v="Dec"/>
    <x v="20"/>
    <n v="1"/>
  </r>
  <r>
    <n v="8691"/>
    <s v="CA-2013-136770"/>
    <x v="0"/>
    <d v="2013-08-15T00:00:00"/>
    <d v="2013-08-19T00:00:00"/>
    <x v="1"/>
    <s v="SP-20650"/>
    <x v="70"/>
    <x v="1"/>
    <s v="United States"/>
    <s v="Akron"/>
    <x v="24"/>
    <n v="44312"/>
    <x v="3"/>
    <s v="TEC-PH-10003580"/>
    <x v="2"/>
    <s v="Phones"/>
    <x v="997"/>
    <n v="259.89600000000002"/>
    <n v="2"/>
    <n v="0.4"/>
    <n v="-56.310799999999972"/>
    <s v="Aug"/>
    <x v="28"/>
    <n v="1"/>
  </r>
  <r>
    <n v="8692"/>
    <s v="CA-2013-136770"/>
    <x v="0"/>
    <d v="2013-08-15T00:00:00"/>
    <d v="2013-08-19T00:00:00"/>
    <x v="1"/>
    <s v="SP-20650"/>
    <x v="70"/>
    <x v="1"/>
    <s v="United States"/>
    <s v="Akron"/>
    <x v="24"/>
    <n v="44312"/>
    <x v="3"/>
    <s v="TEC-PH-10001530"/>
    <x v="2"/>
    <s v="Phones"/>
    <x v="752"/>
    <n v="247.18799999999999"/>
    <n v="2"/>
    <n v="0.4"/>
    <n v="-49.437600000000032"/>
    <s v="Aug"/>
    <x v="28"/>
    <n v="0"/>
  </r>
  <r>
    <n v="8693"/>
    <s v="CA-2013-136770"/>
    <x v="0"/>
    <d v="2013-08-15T00:00:00"/>
    <d v="2013-08-19T00:00:00"/>
    <x v="1"/>
    <s v="SP-20650"/>
    <x v="70"/>
    <x v="1"/>
    <s v="United States"/>
    <s v="Akron"/>
    <x v="24"/>
    <n v="44312"/>
    <x v="3"/>
    <s v="TEC-AC-10000420"/>
    <x v="2"/>
    <s v="Accessories"/>
    <x v="1487"/>
    <n v="279.95999999999998"/>
    <n v="5"/>
    <n v="0.2"/>
    <n v="48.992999999999995"/>
    <s v="Aug"/>
    <x v="28"/>
    <n v="0"/>
  </r>
  <r>
    <n v="8694"/>
    <s v="CA-2013-118311"/>
    <x v="0"/>
    <d v="2013-10-25T00:00:00"/>
    <d v="2013-10-29T00:00:00"/>
    <x v="1"/>
    <s v="ED-13885"/>
    <x v="525"/>
    <x v="2"/>
    <s v="United States"/>
    <s v="San Francisco"/>
    <x v="1"/>
    <n v="94110"/>
    <x v="1"/>
    <s v="TEC-AC-10000892"/>
    <x v="2"/>
    <s v="Accessories"/>
    <x v="290"/>
    <n v="450"/>
    <n v="5"/>
    <n v="0"/>
    <n v="162"/>
    <s v="Oct"/>
    <x v="32"/>
    <n v="1"/>
  </r>
  <r>
    <n v="8695"/>
    <s v="US-2011-112795"/>
    <x v="2"/>
    <d v="2011-08-23T00:00:00"/>
    <d v="2011-08-28T00:00:00"/>
    <x v="0"/>
    <s v="CR-12625"/>
    <x v="128"/>
    <x v="2"/>
    <s v="United States"/>
    <s v="Grand Rapids"/>
    <x v="12"/>
    <n v="49505"/>
    <x v="2"/>
    <s v="OFF-PA-10001934"/>
    <x v="1"/>
    <s v="Paper"/>
    <x v="543"/>
    <n v="19.440000000000001"/>
    <n v="3"/>
    <n v="0"/>
    <n v="9.5256000000000007"/>
    <s v="Aug"/>
    <x v="9"/>
    <n v="1"/>
  </r>
  <r>
    <n v="8696"/>
    <s v="CA-2014-127096"/>
    <x v="3"/>
    <d v="2014-09-16T00:00:00"/>
    <d v="2014-09-18T00:00:00"/>
    <x v="0"/>
    <s v="CS-12400"/>
    <x v="37"/>
    <x v="2"/>
    <s v="United States"/>
    <s v="San Francisco"/>
    <x v="1"/>
    <n v="94109"/>
    <x v="1"/>
    <s v="FUR-TA-10003473"/>
    <x v="0"/>
    <s v="Tables"/>
    <x v="214"/>
    <n v="300.904"/>
    <n v="1"/>
    <n v="0.2"/>
    <n v="11.283900000000017"/>
    <s v="Sep"/>
    <x v="15"/>
    <n v="1"/>
  </r>
  <r>
    <n v="8697"/>
    <s v="CA-2014-119284"/>
    <x v="3"/>
    <d v="2014-06-16T00:00:00"/>
    <d v="2014-06-21T00:00:00"/>
    <x v="1"/>
    <s v="TS-21205"/>
    <x v="131"/>
    <x v="1"/>
    <s v="United States"/>
    <s v="Nashville"/>
    <x v="18"/>
    <n v="37211"/>
    <x v="0"/>
    <s v="TEC-PH-10001051"/>
    <x v="2"/>
    <s v="Phones"/>
    <x v="1254"/>
    <n v="239.976"/>
    <n v="3"/>
    <n v="0.2"/>
    <n v="26.997299999999967"/>
    <s v="Jun"/>
    <x v="27"/>
    <n v="1"/>
  </r>
  <r>
    <n v="8698"/>
    <s v="CA-2014-119284"/>
    <x v="3"/>
    <d v="2014-06-16T00:00:00"/>
    <d v="2014-06-21T00:00:00"/>
    <x v="1"/>
    <s v="TS-21205"/>
    <x v="131"/>
    <x v="1"/>
    <s v="United States"/>
    <s v="Nashville"/>
    <x v="18"/>
    <n v="37211"/>
    <x v="0"/>
    <s v="FUR-FU-10004351"/>
    <x v="0"/>
    <s v="Furnishings"/>
    <x v="33"/>
    <n v="31.168000000000003"/>
    <n v="4"/>
    <n v="0.2"/>
    <n v="9.3504000000000005"/>
    <s v="Jun"/>
    <x v="27"/>
    <n v="0"/>
  </r>
  <r>
    <n v="8699"/>
    <s v="CA-2014-119284"/>
    <x v="3"/>
    <d v="2014-06-16T00:00:00"/>
    <d v="2014-06-21T00:00:00"/>
    <x v="1"/>
    <s v="TS-21205"/>
    <x v="131"/>
    <x v="1"/>
    <s v="United States"/>
    <s v="Nashville"/>
    <x v="18"/>
    <n v="37211"/>
    <x v="0"/>
    <s v="FUR-TA-10004152"/>
    <x v="0"/>
    <s v="Tables"/>
    <x v="1507"/>
    <n v="120.96"/>
    <n v="2"/>
    <n v="0.4"/>
    <n v="-28.224000000000004"/>
    <s v="Jun"/>
    <x v="27"/>
    <n v="0"/>
  </r>
  <r>
    <n v="8700"/>
    <s v="CA-2014-119284"/>
    <x v="3"/>
    <d v="2014-06-16T00:00:00"/>
    <d v="2014-06-21T00:00:00"/>
    <x v="1"/>
    <s v="TS-21205"/>
    <x v="131"/>
    <x v="1"/>
    <s v="United States"/>
    <s v="Nashville"/>
    <x v="18"/>
    <n v="37211"/>
    <x v="0"/>
    <s v="TEC-PH-10000560"/>
    <x v="2"/>
    <s v="Phones"/>
    <x v="745"/>
    <n v="2239.9360000000001"/>
    <n v="8"/>
    <n v="0.2"/>
    <n v="223.99360000000013"/>
    <s v="Jun"/>
    <x v="27"/>
    <n v="0"/>
  </r>
  <r>
    <n v="8701"/>
    <s v="CA-2014-119284"/>
    <x v="3"/>
    <d v="2014-06-16T00:00:00"/>
    <d v="2014-06-21T00:00:00"/>
    <x v="1"/>
    <s v="TS-21205"/>
    <x v="131"/>
    <x v="1"/>
    <s v="United States"/>
    <s v="Nashville"/>
    <x v="18"/>
    <n v="37211"/>
    <x v="0"/>
    <s v="OFF-AP-10004249"/>
    <x v="1"/>
    <s v="Appliances"/>
    <x v="33"/>
    <n v="76.608000000000004"/>
    <n v="8"/>
    <n v="0.2"/>
    <n v="6.7031999999999954"/>
    <s v="Jun"/>
    <x v="27"/>
    <n v="0"/>
  </r>
  <r>
    <n v="8702"/>
    <s v="CA-2014-119284"/>
    <x v="3"/>
    <d v="2014-06-16T00:00:00"/>
    <d v="2014-06-21T00:00:00"/>
    <x v="1"/>
    <s v="TS-21205"/>
    <x v="131"/>
    <x v="1"/>
    <s v="United States"/>
    <s v="Nashville"/>
    <x v="18"/>
    <n v="37211"/>
    <x v="0"/>
    <s v="OFF-ST-10001490"/>
    <x v="1"/>
    <s v="Storage"/>
    <x v="513"/>
    <n v="142.77600000000001"/>
    <n v="1"/>
    <n v="0.2"/>
    <n v="17.84699999999998"/>
    <s v="Jun"/>
    <x v="27"/>
    <n v="0"/>
  </r>
  <r>
    <n v="8703"/>
    <s v="CA-2014-119284"/>
    <x v="3"/>
    <d v="2014-06-16T00:00:00"/>
    <d v="2014-06-21T00:00:00"/>
    <x v="1"/>
    <s v="TS-21205"/>
    <x v="131"/>
    <x v="1"/>
    <s v="United States"/>
    <s v="Nashville"/>
    <x v="18"/>
    <n v="37211"/>
    <x v="0"/>
    <s v="OFF-PA-10000312"/>
    <x v="1"/>
    <s v="Paper"/>
    <x v="1820"/>
    <n v="91.360000000000014"/>
    <n v="5"/>
    <n v="0.2"/>
    <n v="29.691999999999993"/>
    <s v="Jun"/>
    <x v="27"/>
    <n v="0"/>
  </r>
  <r>
    <n v="8704"/>
    <s v="CA-2012-133494"/>
    <x v="1"/>
    <d v="2012-03-01T00:00:00"/>
    <d v="2012-03-05T00:00:00"/>
    <x v="1"/>
    <s v="RP-19390"/>
    <x v="261"/>
    <x v="0"/>
    <s v="United States"/>
    <s v="Philadelphia"/>
    <x v="9"/>
    <n v="19120"/>
    <x v="3"/>
    <s v="OFF-AP-10002906"/>
    <x v="1"/>
    <s v="Appliances"/>
    <x v="1088"/>
    <n v="3.5520000000000005"/>
    <n v="2"/>
    <n v="0.2"/>
    <n v="0.44399999999999973"/>
    <s v="Mar"/>
    <x v="29"/>
    <n v="1"/>
  </r>
  <r>
    <n v="8705"/>
    <s v="CA-2013-111318"/>
    <x v="0"/>
    <d v="2013-07-24T00:00:00"/>
    <d v="2013-07-27T00:00:00"/>
    <x v="2"/>
    <s v="IL-15100"/>
    <x v="582"/>
    <x v="0"/>
    <s v="United States"/>
    <s v="Houston"/>
    <x v="5"/>
    <n v="77041"/>
    <x v="2"/>
    <s v="TEC-PH-10004100"/>
    <x v="2"/>
    <s v="Phones"/>
    <x v="1743"/>
    <n v="115.136"/>
    <n v="8"/>
    <n v="0.2"/>
    <n v="11.513600000000004"/>
    <s v="Jul"/>
    <x v="16"/>
    <n v="1"/>
  </r>
  <r>
    <n v="8706"/>
    <s v="US-2011-132745"/>
    <x v="2"/>
    <d v="2011-10-01T00:00:00"/>
    <d v="2011-10-05T00:00:00"/>
    <x v="1"/>
    <s v="NF-18475"/>
    <x v="739"/>
    <x v="2"/>
    <s v="United States"/>
    <s v="Reno"/>
    <x v="33"/>
    <n v="89502"/>
    <x v="1"/>
    <s v="OFF-FA-10000254"/>
    <x v="1"/>
    <s v="Fasteners"/>
    <x v="1814"/>
    <n v="4.71"/>
    <n v="1"/>
    <n v="0"/>
    <n v="0"/>
    <s v="Oct"/>
    <x v="18"/>
    <n v="1"/>
  </r>
  <r>
    <n v="8707"/>
    <s v="CA-2011-146815"/>
    <x v="2"/>
    <d v="2011-09-08T00:00:00"/>
    <d v="2011-09-13T00:00:00"/>
    <x v="1"/>
    <s v="PP-18955"/>
    <x v="452"/>
    <x v="2"/>
    <s v="United States"/>
    <s v="New York City"/>
    <x v="15"/>
    <n v="10009"/>
    <x v="3"/>
    <s v="FUR-CH-10004289"/>
    <x v="0"/>
    <s v="Chairs"/>
    <x v="975"/>
    <n v="172.76400000000001"/>
    <n v="2"/>
    <n v="0.1"/>
    <n v="13.437199999999986"/>
    <s v="Sep"/>
    <x v="30"/>
    <n v="1"/>
  </r>
  <r>
    <n v="8708"/>
    <s v="CA-2011-146815"/>
    <x v="2"/>
    <d v="2011-09-08T00:00:00"/>
    <d v="2011-09-13T00:00:00"/>
    <x v="1"/>
    <s v="PP-18955"/>
    <x v="452"/>
    <x v="2"/>
    <s v="United States"/>
    <s v="New York City"/>
    <x v="15"/>
    <n v="10009"/>
    <x v="3"/>
    <s v="OFF-AR-10003469"/>
    <x v="1"/>
    <s v="Art"/>
    <x v="1249"/>
    <n v="3.52"/>
    <n v="2"/>
    <n v="0"/>
    <n v="1.6896"/>
    <s v="Sep"/>
    <x v="30"/>
    <n v="0"/>
  </r>
  <r>
    <n v="8709"/>
    <s v="CA-2011-119144"/>
    <x v="2"/>
    <d v="2011-11-16T00:00:00"/>
    <d v="2011-11-18T00:00:00"/>
    <x v="2"/>
    <s v="JD-16150"/>
    <x v="251"/>
    <x v="1"/>
    <s v="United States"/>
    <s v="Los Angeles"/>
    <x v="1"/>
    <n v="90008"/>
    <x v="1"/>
    <s v="TEC-PH-10004188"/>
    <x v="2"/>
    <s v="Phones"/>
    <x v="763"/>
    <n v="79.968000000000004"/>
    <n v="4"/>
    <n v="0.2"/>
    <n v="-17.992799999999999"/>
    <s v="Nov"/>
    <x v="7"/>
    <n v="1"/>
  </r>
  <r>
    <n v="8710"/>
    <s v="CA-2011-119144"/>
    <x v="2"/>
    <d v="2011-11-16T00:00:00"/>
    <d v="2011-11-18T00:00:00"/>
    <x v="2"/>
    <s v="JD-16150"/>
    <x v="251"/>
    <x v="1"/>
    <s v="United States"/>
    <s v="Los Angeles"/>
    <x v="1"/>
    <n v="90008"/>
    <x v="1"/>
    <s v="FUR-BO-10004015"/>
    <x v="0"/>
    <s v="Bookcases"/>
    <x v="569"/>
    <n v="305.97449999999998"/>
    <n v="3"/>
    <n v="0.15"/>
    <n v="25.197899999999969"/>
    <s v="Nov"/>
    <x v="7"/>
    <n v="0"/>
  </r>
  <r>
    <n v="8711"/>
    <s v="CA-2011-119144"/>
    <x v="2"/>
    <d v="2011-11-16T00:00:00"/>
    <d v="2011-11-18T00:00:00"/>
    <x v="2"/>
    <s v="JD-16150"/>
    <x v="251"/>
    <x v="1"/>
    <s v="United States"/>
    <s v="Los Angeles"/>
    <x v="1"/>
    <n v="90008"/>
    <x v="1"/>
    <s v="OFF-ST-10000991"/>
    <x v="1"/>
    <s v="Storage"/>
    <x v="155"/>
    <n v="344.90999999999997"/>
    <n v="3"/>
    <n v="0"/>
    <n v="10.347300000000004"/>
    <s v="Nov"/>
    <x v="7"/>
    <n v="0"/>
  </r>
  <r>
    <n v="8712"/>
    <s v="CA-2011-105648"/>
    <x v="2"/>
    <d v="2011-03-03T00:00:00"/>
    <d v="2011-03-07T00:00:00"/>
    <x v="1"/>
    <s v="EJ-14155"/>
    <x v="412"/>
    <x v="0"/>
    <s v="United States"/>
    <s v="San Diego"/>
    <x v="1"/>
    <n v="92037"/>
    <x v="1"/>
    <s v="FUR-TA-10002958"/>
    <x v="0"/>
    <s v="Tables"/>
    <x v="956"/>
    <n v="626.35200000000009"/>
    <n v="3"/>
    <n v="0.2"/>
    <n v="-23.488200000000091"/>
    <s v="Mar"/>
    <x v="34"/>
    <n v="1"/>
  </r>
  <r>
    <n v="8713"/>
    <s v="US-2012-145422"/>
    <x v="1"/>
    <d v="2012-12-03T00:00:00"/>
    <d v="2012-12-07T00:00:00"/>
    <x v="1"/>
    <s v="PW-19240"/>
    <x v="617"/>
    <x v="0"/>
    <s v="United States"/>
    <s v="San Francisco"/>
    <x v="1"/>
    <n v="94110"/>
    <x v="1"/>
    <s v="FUR-BO-10002213"/>
    <x v="0"/>
    <s v="Bookcases"/>
    <x v="1325"/>
    <n v="359.49899999999997"/>
    <n v="3"/>
    <n v="0.15"/>
    <n v="-29.605799999999981"/>
    <s v="Dec"/>
    <x v="14"/>
    <n v="1"/>
  </r>
  <r>
    <n v="8714"/>
    <s v="CA-2014-136623"/>
    <x v="3"/>
    <d v="2014-07-12T00:00:00"/>
    <d v="2014-07-17T00:00:00"/>
    <x v="1"/>
    <s v="TS-21430"/>
    <x v="747"/>
    <x v="1"/>
    <s v="United States"/>
    <s v="San Diego"/>
    <x v="1"/>
    <n v="92105"/>
    <x v="1"/>
    <s v="TEC-PH-10000004"/>
    <x v="2"/>
    <s v="Phones"/>
    <x v="606"/>
    <n v="71.951999999999998"/>
    <n v="6"/>
    <n v="0.2"/>
    <n v="5.3963999999999963"/>
    <s v="Jul"/>
    <x v="10"/>
    <n v="1"/>
  </r>
  <r>
    <n v="8715"/>
    <s v="CA-2014-136623"/>
    <x v="3"/>
    <d v="2014-07-12T00:00:00"/>
    <d v="2014-07-17T00:00:00"/>
    <x v="1"/>
    <s v="TS-21430"/>
    <x v="747"/>
    <x v="1"/>
    <s v="United States"/>
    <s v="San Diego"/>
    <x v="1"/>
    <n v="92105"/>
    <x v="1"/>
    <s v="OFF-BI-10003708"/>
    <x v="1"/>
    <s v="Binders"/>
    <x v="969"/>
    <n v="29.800000000000004"/>
    <n v="5"/>
    <n v="0.2"/>
    <n v="9.3124999999999982"/>
    <s v="Jul"/>
    <x v="10"/>
    <n v="0"/>
  </r>
  <r>
    <n v="8716"/>
    <s v="CA-2014-121678"/>
    <x v="3"/>
    <d v="2014-11-17T00:00:00"/>
    <d v="2014-11-21T00:00:00"/>
    <x v="0"/>
    <s v="BM-11650"/>
    <x v="312"/>
    <x v="1"/>
    <s v="United States"/>
    <s v="Elyria"/>
    <x v="24"/>
    <n v="44035"/>
    <x v="3"/>
    <s v="OFF-BI-10002949"/>
    <x v="1"/>
    <s v="Binders"/>
    <x v="520"/>
    <n v="1.8240000000000003"/>
    <n v="1"/>
    <n v="0.7"/>
    <n v="-1.3983999999999996"/>
    <s v="Nov"/>
    <x v="23"/>
    <n v="1"/>
  </r>
  <r>
    <n v="8717"/>
    <s v="CA-2013-120824"/>
    <x v="0"/>
    <d v="2013-06-13T00:00:00"/>
    <d v="2013-06-17T00:00:00"/>
    <x v="0"/>
    <s v="AW-10930"/>
    <x v="585"/>
    <x v="2"/>
    <s v="United States"/>
    <s v="Houston"/>
    <x v="5"/>
    <n v="77070"/>
    <x v="2"/>
    <s v="OFF-AP-10001242"/>
    <x v="1"/>
    <s v="Appliances"/>
    <x v="1408"/>
    <n v="64.383999999999986"/>
    <n v="4"/>
    <n v="0.8"/>
    <n v="-160.96"/>
    <s v="Jun"/>
    <x v="1"/>
    <n v="1"/>
  </r>
  <r>
    <n v="8718"/>
    <s v="CA-2013-120824"/>
    <x v="0"/>
    <d v="2013-06-13T00:00:00"/>
    <d v="2013-06-17T00:00:00"/>
    <x v="0"/>
    <s v="AW-10930"/>
    <x v="585"/>
    <x v="2"/>
    <s v="United States"/>
    <s v="Houston"/>
    <x v="5"/>
    <n v="77070"/>
    <x v="2"/>
    <s v="FUR-FU-10001424"/>
    <x v="0"/>
    <s v="Furnishings"/>
    <x v="691"/>
    <n v="6.9840000000000009"/>
    <n v="2"/>
    <n v="0.6"/>
    <n v="-4.5396000000000019"/>
    <s v="Jun"/>
    <x v="1"/>
    <n v="0"/>
  </r>
  <r>
    <n v="8719"/>
    <s v="CA-2013-120824"/>
    <x v="0"/>
    <d v="2013-06-13T00:00:00"/>
    <d v="2013-06-17T00:00:00"/>
    <x v="0"/>
    <s v="AW-10930"/>
    <x v="585"/>
    <x v="2"/>
    <s v="United States"/>
    <s v="Houston"/>
    <x v="5"/>
    <n v="77070"/>
    <x v="2"/>
    <s v="OFF-AR-10003469"/>
    <x v="1"/>
    <s v="Art"/>
    <x v="1249"/>
    <n v="11.264000000000001"/>
    <n v="8"/>
    <n v="0.2"/>
    <n v="3.9423999999999997"/>
    <s v="Jun"/>
    <x v="1"/>
    <n v="0"/>
  </r>
  <r>
    <n v="8720"/>
    <s v="CA-2013-120824"/>
    <x v="0"/>
    <d v="2013-06-13T00:00:00"/>
    <d v="2013-06-17T00:00:00"/>
    <x v="0"/>
    <s v="AW-10930"/>
    <x v="585"/>
    <x v="2"/>
    <s v="United States"/>
    <s v="Houston"/>
    <x v="5"/>
    <n v="77070"/>
    <x v="2"/>
    <s v="OFF-PA-10000232"/>
    <x v="1"/>
    <s v="Paper"/>
    <x v="1622"/>
    <n v="15.552000000000003"/>
    <n v="3"/>
    <n v="0.2"/>
    <n v="5.6375999999999999"/>
    <s v="Jun"/>
    <x v="1"/>
    <n v="0"/>
  </r>
  <r>
    <n v="8721"/>
    <s v="CA-2013-120824"/>
    <x v="0"/>
    <d v="2013-06-13T00:00:00"/>
    <d v="2013-06-17T00:00:00"/>
    <x v="0"/>
    <s v="AW-10930"/>
    <x v="585"/>
    <x v="2"/>
    <s v="United States"/>
    <s v="Houston"/>
    <x v="5"/>
    <n v="77070"/>
    <x v="2"/>
    <s v="FUR-CH-10000229"/>
    <x v="0"/>
    <s v="Chairs"/>
    <x v="1612"/>
    <n v="379.37200000000001"/>
    <n v="2"/>
    <n v="0.3"/>
    <n v="-119.23120000000003"/>
    <s v="Jun"/>
    <x v="1"/>
    <n v="0"/>
  </r>
  <r>
    <n v="8722"/>
    <s v="CA-2013-120824"/>
    <x v="0"/>
    <d v="2013-06-13T00:00:00"/>
    <d v="2013-06-17T00:00:00"/>
    <x v="0"/>
    <s v="AW-10930"/>
    <x v="585"/>
    <x v="2"/>
    <s v="United States"/>
    <s v="Houston"/>
    <x v="5"/>
    <n v="77070"/>
    <x v="2"/>
    <s v="OFF-ST-10002562"/>
    <x v="1"/>
    <s v="Storage"/>
    <x v="33"/>
    <n v="67.536000000000016"/>
    <n v="9"/>
    <n v="0.2"/>
    <n v="6.7535999999999987"/>
    <s v="Jun"/>
    <x v="1"/>
    <n v="0"/>
  </r>
  <r>
    <n v="8723"/>
    <s v="CA-2013-120824"/>
    <x v="0"/>
    <d v="2013-06-13T00:00:00"/>
    <d v="2013-06-17T00:00:00"/>
    <x v="0"/>
    <s v="AW-10930"/>
    <x v="585"/>
    <x v="2"/>
    <s v="United States"/>
    <s v="Houston"/>
    <x v="5"/>
    <n v="77070"/>
    <x v="2"/>
    <s v="OFF-BI-10001525"/>
    <x v="1"/>
    <s v="Binders"/>
    <x v="31"/>
    <n v="1.5239999999999996"/>
    <n v="2"/>
    <n v="0.8"/>
    <n v="-2.6670000000000007"/>
    <s v="Jun"/>
    <x v="1"/>
    <n v="0"/>
  </r>
  <r>
    <n v="8724"/>
    <s v="US-2013-135209"/>
    <x v="0"/>
    <d v="2013-12-30T00:00:00"/>
    <d v="2014-01-01T00:00:00"/>
    <x v="0"/>
    <s v="MH-17290"/>
    <x v="762"/>
    <x v="2"/>
    <s v="United States"/>
    <s v="Miami"/>
    <x v="2"/>
    <n v="33178"/>
    <x v="0"/>
    <s v="OFF-PA-10002986"/>
    <x v="1"/>
    <s v="Paper"/>
    <x v="477"/>
    <n v="37.408000000000001"/>
    <n v="7"/>
    <n v="0.2"/>
    <n v="13.0928"/>
    <s v="Dec"/>
    <x v="5"/>
    <n v="1"/>
  </r>
  <r>
    <n v="8725"/>
    <s v="US-2013-135209"/>
    <x v="0"/>
    <d v="2013-12-30T00:00:00"/>
    <d v="2014-01-01T00:00:00"/>
    <x v="0"/>
    <s v="MH-17290"/>
    <x v="762"/>
    <x v="2"/>
    <s v="United States"/>
    <s v="Miami"/>
    <x v="2"/>
    <n v="33178"/>
    <x v="0"/>
    <s v="OFF-PA-10000143"/>
    <x v="1"/>
    <s v="Paper"/>
    <x v="1692"/>
    <n v="25.344000000000001"/>
    <n v="6"/>
    <n v="0.2"/>
    <n v="8.8704000000000018"/>
    <s v="Dec"/>
    <x v="5"/>
    <n v="0"/>
  </r>
  <r>
    <n v="8726"/>
    <s v="CA-2014-148145"/>
    <x v="3"/>
    <d v="2014-03-19T00:00:00"/>
    <d v="2014-03-24T00:00:00"/>
    <x v="1"/>
    <s v="SW-20275"/>
    <x v="349"/>
    <x v="0"/>
    <s v="United States"/>
    <s v="Seattle"/>
    <x v="4"/>
    <n v="98115"/>
    <x v="1"/>
    <s v="OFF-AR-10003752"/>
    <x v="1"/>
    <s v="Art"/>
    <x v="677"/>
    <n v="46.2"/>
    <n v="4"/>
    <n v="0"/>
    <n v="21.251999999999999"/>
    <s v="Mar"/>
    <x v="42"/>
    <n v="1"/>
  </r>
  <r>
    <n v="8727"/>
    <s v="CA-2012-103870"/>
    <x v="1"/>
    <d v="2012-12-27T00:00:00"/>
    <d v="2012-12-31T00:00:00"/>
    <x v="1"/>
    <s v="SP-20860"/>
    <x v="133"/>
    <x v="1"/>
    <s v="United States"/>
    <s v="Murfreesboro"/>
    <x v="18"/>
    <n v="37130"/>
    <x v="0"/>
    <s v="TEC-AC-10002370"/>
    <x v="2"/>
    <s v="Accessories"/>
    <x v="1816"/>
    <n v="4.7279999999999998"/>
    <n v="3"/>
    <n v="0.2"/>
    <n v="0.70919999999999961"/>
    <s v="Dec"/>
    <x v="14"/>
    <n v="1"/>
  </r>
  <r>
    <n v="8728"/>
    <s v="CA-2012-103870"/>
    <x v="1"/>
    <d v="2012-12-27T00:00:00"/>
    <d v="2012-12-31T00:00:00"/>
    <x v="1"/>
    <s v="SP-20860"/>
    <x v="133"/>
    <x v="1"/>
    <s v="United States"/>
    <s v="Murfreesboro"/>
    <x v="18"/>
    <n v="37130"/>
    <x v="0"/>
    <s v="FUR-FU-10002030"/>
    <x v="0"/>
    <s v="Furnishings"/>
    <x v="1813"/>
    <n v="53.352000000000004"/>
    <n v="3"/>
    <n v="0.2"/>
    <n v="16.005600000000005"/>
    <s v="Dec"/>
    <x v="14"/>
    <n v="0"/>
  </r>
  <r>
    <n v="8729"/>
    <s v="CA-2012-103870"/>
    <x v="1"/>
    <d v="2012-12-27T00:00:00"/>
    <d v="2012-12-31T00:00:00"/>
    <x v="1"/>
    <s v="SP-20860"/>
    <x v="133"/>
    <x v="1"/>
    <s v="United States"/>
    <s v="Murfreesboro"/>
    <x v="18"/>
    <n v="37130"/>
    <x v="0"/>
    <s v="FUR-BO-10002853"/>
    <x v="0"/>
    <s v="Bookcases"/>
    <x v="1613"/>
    <n v="131.10400000000001"/>
    <n v="2"/>
    <n v="0.2"/>
    <n v="8.1939999999999955"/>
    <s v="Dec"/>
    <x v="14"/>
    <n v="0"/>
  </r>
  <r>
    <n v="8730"/>
    <s v="CA-2012-103870"/>
    <x v="1"/>
    <d v="2012-12-27T00:00:00"/>
    <d v="2012-12-31T00:00:00"/>
    <x v="1"/>
    <s v="SP-20860"/>
    <x v="133"/>
    <x v="1"/>
    <s v="United States"/>
    <s v="Murfreesboro"/>
    <x v="18"/>
    <n v="37130"/>
    <x v="0"/>
    <s v="OFF-ST-10002562"/>
    <x v="1"/>
    <s v="Storage"/>
    <x v="33"/>
    <n v="22.512000000000004"/>
    <n v="3"/>
    <n v="0.2"/>
    <n v="2.2511999999999999"/>
    <s v="Dec"/>
    <x v="14"/>
    <n v="0"/>
  </r>
  <r>
    <n v="8731"/>
    <s v="CA-2012-103870"/>
    <x v="1"/>
    <d v="2012-12-27T00:00:00"/>
    <d v="2012-12-31T00:00:00"/>
    <x v="1"/>
    <s v="SP-20860"/>
    <x v="133"/>
    <x v="1"/>
    <s v="United States"/>
    <s v="Murfreesboro"/>
    <x v="18"/>
    <n v="37130"/>
    <x v="0"/>
    <s v="TEC-AC-10004227"/>
    <x v="2"/>
    <s v="Accessories"/>
    <x v="1400"/>
    <n v="72.744000000000014"/>
    <n v="7"/>
    <n v="0.2"/>
    <n v="-12.730200000000011"/>
    <s v="Dec"/>
    <x v="14"/>
    <n v="0"/>
  </r>
  <r>
    <n v="8732"/>
    <s v="CA-2012-111017"/>
    <x v="1"/>
    <d v="2012-07-31T00:00:00"/>
    <d v="2012-08-06T00:00:00"/>
    <x v="1"/>
    <s v="SC-20695"/>
    <x v="281"/>
    <x v="1"/>
    <s v="United States"/>
    <s v="Saint Louis"/>
    <x v="25"/>
    <n v="63116"/>
    <x v="2"/>
    <s v="OFF-SU-10002573"/>
    <x v="1"/>
    <s v="Supplies"/>
    <x v="350"/>
    <n v="52.59"/>
    <n v="3"/>
    <n v="0"/>
    <n v="15.776999999999996"/>
    <s v="Jul"/>
    <x v="38"/>
    <n v="1"/>
  </r>
  <r>
    <n v="8733"/>
    <s v="CA-2014-116988"/>
    <x v="3"/>
    <d v="2014-06-28T00:00:00"/>
    <d v="2014-06-30T00:00:00"/>
    <x v="0"/>
    <s v="PW-19030"/>
    <x v="463"/>
    <x v="1"/>
    <s v="United States"/>
    <s v="Seattle"/>
    <x v="4"/>
    <n v="98105"/>
    <x v="1"/>
    <s v="OFF-PA-10003848"/>
    <x v="1"/>
    <s v="Paper"/>
    <x v="1442"/>
    <n v="19.440000000000001"/>
    <n v="3"/>
    <n v="0"/>
    <n v="9.3312000000000008"/>
    <s v="Jun"/>
    <x v="27"/>
    <n v="1"/>
  </r>
  <r>
    <n v="8734"/>
    <s v="CA-2014-116988"/>
    <x v="3"/>
    <d v="2014-06-28T00:00:00"/>
    <d v="2014-06-30T00:00:00"/>
    <x v="0"/>
    <s v="PW-19030"/>
    <x v="463"/>
    <x v="1"/>
    <s v="United States"/>
    <s v="Seattle"/>
    <x v="4"/>
    <n v="98105"/>
    <x v="1"/>
    <s v="FUR-FU-10001290"/>
    <x v="0"/>
    <s v="Furnishings"/>
    <x v="447"/>
    <n v="126.30000000000001"/>
    <n v="3"/>
    <n v="0"/>
    <n v="40.415999999999997"/>
    <s v="Jun"/>
    <x v="27"/>
    <n v="0"/>
  </r>
  <r>
    <n v="8735"/>
    <s v="CA-2014-116988"/>
    <x v="3"/>
    <d v="2014-06-28T00:00:00"/>
    <d v="2014-06-30T00:00:00"/>
    <x v="0"/>
    <s v="PW-19030"/>
    <x v="463"/>
    <x v="1"/>
    <s v="United States"/>
    <s v="Seattle"/>
    <x v="4"/>
    <n v="98105"/>
    <x v="1"/>
    <s v="TEC-AC-10003832"/>
    <x v="2"/>
    <s v="Accessories"/>
    <x v="216"/>
    <n v="1287.45"/>
    <n v="5"/>
    <n v="0"/>
    <n v="244.61549999999988"/>
    <s v="Jun"/>
    <x v="27"/>
    <n v="0"/>
  </r>
  <r>
    <n v="8736"/>
    <s v="US-2011-169390"/>
    <x v="2"/>
    <d v="2011-02-08T00:00:00"/>
    <d v="2011-02-11T00:00:00"/>
    <x v="0"/>
    <s v="CS-12250"/>
    <x v="294"/>
    <x v="1"/>
    <s v="United States"/>
    <s v="New York City"/>
    <x v="15"/>
    <n v="10024"/>
    <x v="3"/>
    <s v="OFF-ST-10001558"/>
    <x v="1"/>
    <s v="Storage"/>
    <x v="712"/>
    <n v="64.959999999999994"/>
    <n v="4"/>
    <n v="0"/>
    <n v="9.7439999999999998"/>
    <s v="Feb"/>
    <x v="45"/>
    <n v="1"/>
  </r>
  <r>
    <n v="8737"/>
    <s v="CA-2013-168774"/>
    <x v="0"/>
    <d v="2013-09-05T00:00:00"/>
    <d v="2013-09-10T00:00:00"/>
    <x v="1"/>
    <s v="RP-19855"/>
    <x v="532"/>
    <x v="1"/>
    <s v="United States"/>
    <s v="Woodbury"/>
    <x v="11"/>
    <n v="55125"/>
    <x v="2"/>
    <s v="OFF-ST-10001490"/>
    <x v="1"/>
    <s v="Storage"/>
    <x v="513"/>
    <n v="535.41"/>
    <n v="3"/>
    <n v="0"/>
    <n v="160.62299999999993"/>
    <s v="Sep"/>
    <x v="21"/>
    <n v="1"/>
  </r>
  <r>
    <n v="8738"/>
    <s v="CA-2014-161592"/>
    <x v="3"/>
    <d v="2014-04-07T00:00:00"/>
    <d v="2014-04-11T00:00:00"/>
    <x v="1"/>
    <s v="CS-12175"/>
    <x v="728"/>
    <x v="1"/>
    <s v="United States"/>
    <s v="Chattanooga"/>
    <x v="18"/>
    <n v="37421"/>
    <x v="0"/>
    <s v="OFF-BI-10003669"/>
    <x v="1"/>
    <s v="Binders"/>
    <x v="796"/>
    <n v="8.1000000000000014"/>
    <n v="5"/>
    <n v="0.7"/>
    <n v="-5.9399999999999977"/>
    <s v="Apr"/>
    <x v="4"/>
    <n v="1"/>
  </r>
  <r>
    <n v="8739"/>
    <s v="US-2014-131961"/>
    <x v="3"/>
    <d v="2014-12-09T00:00:00"/>
    <d v="2014-12-12T00:00:00"/>
    <x v="2"/>
    <s v="MJ-17740"/>
    <x v="77"/>
    <x v="0"/>
    <s v="United States"/>
    <s v="Philadelphia"/>
    <x v="9"/>
    <n v="19140"/>
    <x v="3"/>
    <s v="OFF-AR-10004441"/>
    <x v="1"/>
    <s v="Art"/>
    <x v="153"/>
    <n v="13.247999999999999"/>
    <n v="4"/>
    <n v="0.2"/>
    <n v="3.6431999999999998"/>
    <s v="Dec"/>
    <x v="22"/>
    <n v="1"/>
  </r>
  <r>
    <n v="8740"/>
    <s v="US-2014-131961"/>
    <x v="3"/>
    <d v="2014-12-09T00:00:00"/>
    <d v="2014-12-12T00:00:00"/>
    <x v="2"/>
    <s v="MJ-17740"/>
    <x v="77"/>
    <x v="0"/>
    <s v="United States"/>
    <s v="Philadelphia"/>
    <x v="9"/>
    <n v="19140"/>
    <x v="3"/>
    <s v="TEC-PH-10001924"/>
    <x v="2"/>
    <s v="Phones"/>
    <x v="426"/>
    <n v="83.987999999999985"/>
    <n v="2"/>
    <n v="0.4"/>
    <n v="-20.996999999999993"/>
    <s v="Dec"/>
    <x v="22"/>
    <n v="0"/>
  </r>
  <r>
    <n v="8741"/>
    <s v="CA-2013-102498"/>
    <x v="0"/>
    <d v="2013-07-25T00:00:00"/>
    <d v="2013-07-26T00:00:00"/>
    <x v="2"/>
    <s v="JG-15160"/>
    <x v="506"/>
    <x v="0"/>
    <s v="United States"/>
    <s v="Lafayette"/>
    <x v="28"/>
    <n v="70506"/>
    <x v="0"/>
    <s v="OFF-AR-10004456"/>
    <x v="1"/>
    <s v="Art"/>
    <x v="1044"/>
    <n v="73.2"/>
    <n v="5"/>
    <n v="0"/>
    <n v="21.227999999999998"/>
    <s v="Jul"/>
    <x v="16"/>
    <n v="1"/>
  </r>
  <r>
    <n v="8742"/>
    <s v="CA-2012-113222"/>
    <x v="1"/>
    <d v="2012-11-09T00:00:00"/>
    <d v="2012-11-09T00:00:00"/>
    <x v="3"/>
    <s v="AG-10765"/>
    <x v="326"/>
    <x v="2"/>
    <s v="United States"/>
    <s v="Lawrence"/>
    <x v="14"/>
    <n v="46226"/>
    <x v="2"/>
    <s v="OFF-BI-10001890"/>
    <x v="1"/>
    <s v="Binders"/>
    <x v="174"/>
    <n v="10.74"/>
    <n v="3"/>
    <n v="0"/>
    <n v="5.1551999999999998"/>
    <s v="Nov"/>
    <x v="6"/>
    <n v="1"/>
  </r>
  <r>
    <n v="8743"/>
    <s v="US-2012-144771"/>
    <x v="1"/>
    <d v="2012-10-02T00:00:00"/>
    <d v="2012-10-04T00:00:00"/>
    <x v="2"/>
    <s v="CK-12205"/>
    <x v="237"/>
    <x v="0"/>
    <s v="United States"/>
    <s v="Hillsboro"/>
    <x v="21"/>
    <n v="97123"/>
    <x v="1"/>
    <s v="FUR-FU-10000629"/>
    <x v="0"/>
    <s v="Furnishings"/>
    <x v="93"/>
    <n v="11.032"/>
    <n v="1"/>
    <n v="0.2"/>
    <n v="3.0338000000000003"/>
    <s v="Oct"/>
    <x v="2"/>
    <n v="1"/>
  </r>
  <r>
    <n v="8744"/>
    <s v="US-2012-144771"/>
    <x v="1"/>
    <d v="2012-10-02T00:00:00"/>
    <d v="2012-10-04T00:00:00"/>
    <x v="2"/>
    <s v="CK-12205"/>
    <x v="237"/>
    <x v="0"/>
    <s v="United States"/>
    <s v="Hillsboro"/>
    <x v="21"/>
    <n v="97123"/>
    <x v="1"/>
    <s v="TEC-AC-10002323"/>
    <x v="2"/>
    <s v="Accessories"/>
    <x v="175"/>
    <n v="53.040000000000006"/>
    <n v="3"/>
    <n v="0.2"/>
    <n v="-4.6409999999999982"/>
    <s v="Oct"/>
    <x v="2"/>
    <n v="0"/>
  </r>
  <r>
    <n v="8745"/>
    <s v="CA-2012-162376"/>
    <x v="1"/>
    <d v="2012-11-22T00:00:00"/>
    <d v="2012-11-25T00:00:00"/>
    <x v="0"/>
    <s v="HD-14785"/>
    <x v="787"/>
    <x v="2"/>
    <s v="United States"/>
    <s v="Cambridge"/>
    <x v="31"/>
    <n v="2138"/>
    <x v="3"/>
    <s v="OFF-AR-10003056"/>
    <x v="1"/>
    <s v="Art"/>
    <x v="18"/>
    <n v="17.12"/>
    <n v="4"/>
    <n v="0"/>
    <n v="4.9647999999999985"/>
    <s v="Nov"/>
    <x v="6"/>
    <n v="1"/>
  </r>
  <r>
    <n v="8746"/>
    <s v="CA-2012-162376"/>
    <x v="1"/>
    <d v="2012-11-22T00:00:00"/>
    <d v="2012-11-25T00:00:00"/>
    <x v="0"/>
    <s v="HD-14785"/>
    <x v="787"/>
    <x v="2"/>
    <s v="United States"/>
    <s v="Cambridge"/>
    <x v="31"/>
    <n v="2138"/>
    <x v="3"/>
    <s v="OFF-PA-10000300"/>
    <x v="1"/>
    <s v="Paper"/>
    <x v="1766"/>
    <n v="59.94"/>
    <n v="3"/>
    <n v="0"/>
    <n v="28.171799999999998"/>
    <s v="Nov"/>
    <x v="6"/>
    <n v="0"/>
  </r>
  <r>
    <n v="8747"/>
    <s v="CA-2014-128076"/>
    <x v="3"/>
    <d v="2014-02-03T00:00:00"/>
    <d v="2014-02-08T00:00:00"/>
    <x v="1"/>
    <s v="BO-11350"/>
    <x v="635"/>
    <x v="1"/>
    <s v="United States"/>
    <s v="San Diego"/>
    <x v="1"/>
    <n v="92105"/>
    <x v="1"/>
    <s v="FUR-FU-10000293"/>
    <x v="0"/>
    <s v="Furnishings"/>
    <x v="783"/>
    <n v="210.58"/>
    <n v="2"/>
    <n v="0"/>
    <n v="12.634799999999984"/>
    <s v="Feb"/>
    <x v="31"/>
    <n v="1"/>
  </r>
  <r>
    <n v="8748"/>
    <s v="CA-2014-128076"/>
    <x v="3"/>
    <d v="2014-02-03T00:00:00"/>
    <d v="2014-02-08T00:00:00"/>
    <x v="1"/>
    <s v="BO-11350"/>
    <x v="635"/>
    <x v="1"/>
    <s v="United States"/>
    <s v="San Diego"/>
    <x v="1"/>
    <n v="92105"/>
    <x v="1"/>
    <s v="OFF-BI-10003638"/>
    <x v="1"/>
    <s v="Binders"/>
    <x v="607"/>
    <n v="30.960000000000004"/>
    <n v="2"/>
    <n v="0.2"/>
    <n v="10.061999999999998"/>
    <s v="Feb"/>
    <x v="31"/>
    <n v="0"/>
  </r>
  <r>
    <n v="8749"/>
    <s v="CA-2014-128076"/>
    <x v="3"/>
    <d v="2014-02-03T00:00:00"/>
    <d v="2014-02-08T00:00:00"/>
    <x v="1"/>
    <s v="BO-11350"/>
    <x v="635"/>
    <x v="1"/>
    <s v="United States"/>
    <s v="San Diego"/>
    <x v="1"/>
    <n v="92105"/>
    <x v="1"/>
    <s v="TEC-MA-10002109"/>
    <x v="2"/>
    <s v="Machines"/>
    <x v="1729"/>
    <n v="239.98400000000004"/>
    <n v="2"/>
    <n v="0.2"/>
    <n v="38.997399999999971"/>
    <s v="Feb"/>
    <x v="31"/>
    <n v="0"/>
  </r>
  <r>
    <n v="8750"/>
    <s v="US-2012-163825"/>
    <x v="1"/>
    <d v="2012-06-16T00:00:00"/>
    <d v="2012-06-19T00:00:00"/>
    <x v="2"/>
    <s v="LC-16885"/>
    <x v="62"/>
    <x v="0"/>
    <s v="United States"/>
    <s v="New York City"/>
    <x v="15"/>
    <n v="10009"/>
    <x v="3"/>
    <s v="OFF-BI-10003527"/>
    <x v="1"/>
    <s v="Binders"/>
    <x v="446"/>
    <n v="3050.3760000000002"/>
    <n v="3"/>
    <n v="0.2"/>
    <n v="1143.8910000000001"/>
    <s v="Jun"/>
    <x v="40"/>
    <n v="1"/>
  </r>
  <r>
    <n v="8751"/>
    <s v="US-2012-163825"/>
    <x v="1"/>
    <d v="2012-06-16T00:00:00"/>
    <d v="2012-06-19T00:00:00"/>
    <x v="2"/>
    <s v="LC-16885"/>
    <x v="62"/>
    <x v="0"/>
    <s v="United States"/>
    <s v="New York City"/>
    <x v="15"/>
    <n v="10009"/>
    <x v="3"/>
    <s v="TEC-PH-10004922"/>
    <x v="2"/>
    <s v="Phones"/>
    <x v="1067"/>
    <n v="133.97999999999999"/>
    <n v="2"/>
    <n v="0"/>
    <n v="33.495000000000005"/>
    <s v="Jun"/>
    <x v="40"/>
    <n v="0"/>
  </r>
  <r>
    <n v="8752"/>
    <s v="CA-2013-105662"/>
    <x v="0"/>
    <d v="2013-05-06T00:00:00"/>
    <d v="2013-05-10T00:00:00"/>
    <x v="1"/>
    <s v="RB-19465"/>
    <x v="46"/>
    <x v="2"/>
    <s v="United States"/>
    <s v="Tallahassee"/>
    <x v="2"/>
    <n v="32303"/>
    <x v="0"/>
    <s v="OFF-PA-10001001"/>
    <x v="1"/>
    <s v="Paper"/>
    <x v="1821"/>
    <n v="93.248000000000005"/>
    <n v="4"/>
    <n v="0.2"/>
    <n v="31.4712"/>
    <s v="May"/>
    <x v="35"/>
    <n v="1"/>
  </r>
  <r>
    <n v="8753"/>
    <s v="CA-2013-105662"/>
    <x v="0"/>
    <d v="2013-05-06T00:00:00"/>
    <d v="2013-05-10T00:00:00"/>
    <x v="1"/>
    <s v="RB-19465"/>
    <x v="46"/>
    <x v="2"/>
    <s v="United States"/>
    <s v="Tallahassee"/>
    <x v="2"/>
    <n v="32303"/>
    <x v="0"/>
    <s v="TEC-PH-10001198"/>
    <x v="2"/>
    <s v="Phones"/>
    <x v="1168"/>
    <n v="177.48000000000002"/>
    <n v="3"/>
    <n v="0.2"/>
    <n v="19.966499999999982"/>
    <s v="May"/>
    <x v="35"/>
    <n v="0"/>
  </r>
  <r>
    <n v="8754"/>
    <s v="CA-2014-152198"/>
    <x v="3"/>
    <d v="2014-09-10T00:00:00"/>
    <d v="2014-09-11T00:00:00"/>
    <x v="2"/>
    <s v="JD-16015"/>
    <x v="557"/>
    <x v="0"/>
    <s v="United States"/>
    <s v="Toledo"/>
    <x v="24"/>
    <n v="43615"/>
    <x v="3"/>
    <s v="OFF-LA-10000443"/>
    <x v="1"/>
    <s v="Labels"/>
    <x v="1118"/>
    <n v="17.712"/>
    <n v="6"/>
    <n v="0.2"/>
    <n v="5.9777999999999993"/>
    <s v="Sep"/>
    <x v="15"/>
    <n v="1"/>
  </r>
  <r>
    <n v="8755"/>
    <s v="CA-2014-152198"/>
    <x v="3"/>
    <d v="2014-09-10T00:00:00"/>
    <d v="2014-09-11T00:00:00"/>
    <x v="2"/>
    <s v="JD-16015"/>
    <x v="557"/>
    <x v="0"/>
    <s v="United States"/>
    <s v="Toledo"/>
    <x v="24"/>
    <n v="43615"/>
    <x v="3"/>
    <s v="OFF-BI-10003669"/>
    <x v="1"/>
    <s v="Binders"/>
    <x v="796"/>
    <n v="4.8600000000000012"/>
    <n v="3"/>
    <n v="0.7"/>
    <n v="-3.5640000000000001"/>
    <s v="Sep"/>
    <x v="15"/>
    <n v="0"/>
  </r>
  <r>
    <n v="8756"/>
    <s v="CA-2014-152198"/>
    <x v="3"/>
    <d v="2014-09-10T00:00:00"/>
    <d v="2014-09-11T00:00:00"/>
    <x v="2"/>
    <s v="JD-16015"/>
    <x v="557"/>
    <x v="0"/>
    <s v="United States"/>
    <s v="Toledo"/>
    <x v="24"/>
    <n v="43615"/>
    <x v="3"/>
    <s v="OFF-BI-10001628"/>
    <x v="1"/>
    <s v="Binders"/>
    <x v="1103"/>
    <n v="6.2580000000000009"/>
    <n v="2"/>
    <n v="0.7"/>
    <n v="-5.2149999999999999"/>
    <s v="Sep"/>
    <x v="15"/>
    <n v="0"/>
  </r>
  <r>
    <n v="8757"/>
    <s v="CA-2013-114307"/>
    <x v="0"/>
    <d v="2013-07-23T00:00:00"/>
    <d v="2013-07-27T00:00:00"/>
    <x v="1"/>
    <s v="MF-17665"/>
    <x v="716"/>
    <x v="1"/>
    <s v="United States"/>
    <s v="Columbia"/>
    <x v="39"/>
    <n v="21044"/>
    <x v="3"/>
    <s v="OFF-AP-10002350"/>
    <x v="1"/>
    <s v="Appliances"/>
    <x v="545"/>
    <n v="37.68"/>
    <n v="2"/>
    <n v="0"/>
    <n v="10.5504"/>
    <s v="Jul"/>
    <x v="16"/>
    <n v="1"/>
  </r>
  <r>
    <n v="8758"/>
    <s v="CA-2013-114307"/>
    <x v="0"/>
    <d v="2013-07-23T00:00:00"/>
    <d v="2013-07-27T00:00:00"/>
    <x v="1"/>
    <s v="MF-17665"/>
    <x v="716"/>
    <x v="1"/>
    <s v="United States"/>
    <s v="Columbia"/>
    <x v="39"/>
    <n v="21044"/>
    <x v="3"/>
    <s v="OFF-PA-10004100"/>
    <x v="1"/>
    <s v="Paper"/>
    <x v="257"/>
    <n v="51.84"/>
    <n v="8"/>
    <n v="0"/>
    <n v="24.883200000000002"/>
    <s v="Jul"/>
    <x v="16"/>
    <n v="0"/>
  </r>
  <r>
    <n v="8759"/>
    <s v="CA-2013-114307"/>
    <x v="0"/>
    <d v="2013-07-23T00:00:00"/>
    <d v="2013-07-27T00:00:00"/>
    <x v="1"/>
    <s v="MF-17665"/>
    <x v="716"/>
    <x v="1"/>
    <s v="United States"/>
    <s v="Columbia"/>
    <x v="39"/>
    <n v="21044"/>
    <x v="3"/>
    <s v="FUR-FU-10000794"/>
    <x v="0"/>
    <s v="Furnishings"/>
    <x v="639"/>
    <n v="27.42"/>
    <n v="3"/>
    <n v="0"/>
    <n v="9.3227999999999991"/>
    <s v="Jul"/>
    <x v="16"/>
    <n v="0"/>
  </r>
  <r>
    <n v="8760"/>
    <s v="CA-2013-114307"/>
    <x v="0"/>
    <d v="2013-07-23T00:00:00"/>
    <d v="2013-07-27T00:00:00"/>
    <x v="1"/>
    <s v="MF-17665"/>
    <x v="716"/>
    <x v="1"/>
    <s v="United States"/>
    <s v="Columbia"/>
    <x v="39"/>
    <n v="21044"/>
    <x v="3"/>
    <s v="OFF-BI-10002012"/>
    <x v="1"/>
    <s v="Binders"/>
    <x v="742"/>
    <n v="5.4"/>
    <n v="3"/>
    <n v="0"/>
    <n v="2.5920000000000001"/>
    <s v="Jul"/>
    <x v="16"/>
    <n v="0"/>
  </r>
  <r>
    <n v="8761"/>
    <s v="CA-2013-159891"/>
    <x v="0"/>
    <d v="2013-01-31T00:00:00"/>
    <d v="2013-02-06T00:00:00"/>
    <x v="1"/>
    <s v="BF-11170"/>
    <x v="408"/>
    <x v="2"/>
    <s v="United States"/>
    <s v="Atlanta"/>
    <x v="32"/>
    <n v="30318"/>
    <x v="0"/>
    <s v="OFF-BI-10003527"/>
    <x v="1"/>
    <s v="Binders"/>
    <x v="446"/>
    <n v="1270.99"/>
    <n v="1"/>
    <n v="0"/>
    <n v="635.495"/>
    <s v="Jan"/>
    <x v="12"/>
    <n v="1"/>
  </r>
  <r>
    <n v="8762"/>
    <s v="CA-2013-159891"/>
    <x v="0"/>
    <d v="2013-01-31T00:00:00"/>
    <d v="2013-02-06T00:00:00"/>
    <x v="1"/>
    <s v="BF-11170"/>
    <x v="408"/>
    <x v="2"/>
    <s v="United States"/>
    <s v="Atlanta"/>
    <x v="32"/>
    <n v="30318"/>
    <x v="0"/>
    <s v="OFF-EN-10004483"/>
    <x v="1"/>
    <s v="Envelopes"/>
    <x v="1335"/>
    <n v="125.36"/>
    <n v="8"/>
    <n v="0"/>
    <n v="58.919199999999989"/>
    <s v="Jan"/>
    <x v="12"/>
    <n v="0"/>
  </r>
  <r>
    <n v="8763"/>
    <s v="CA-2013-112578"/>
    <x v="0"/>
    <d v="2013-12-30T00:00:00"/>
    <d v="2014-01-03T00:00:00"/>
    <x v="1"/>
    <s v="FO-14305"/>
    <x v="383"/>
    <x v="0"/>
    <s v="United States"/>
    <s v="Sacramento"/>
    <x v="1"/>
    <n v="95823"/>
    <x v="1"/>
    <s v="OFF-ST-10003722"/>
    <x v="1"/>
    <s v="Storage"/>
    <x v="760"/>
    <n v="14.03"/>
    <n v="1"/>
    <n v="0"/>
    <n v="4.068699999999998"/>
    <s v="Dec"/>
    <x v="5"/>
    <n v="1"/>
  </r>
  <r>
    <n v="8764"/>
    <s v="CA-2013-112578"/>
    <x v="0"/>
    <d v="2013-12-30T00:00:00"/>
    <d v="2014-01-03T00:00:00"/>
    <x v="1"/>
    <s v="FO-14305"/>
    <x v="383"/>
    <x v="0"/>
    <s v="United States"/>
    <s v="Sacramento"/>
    <x v="1"/>
    <n v="95823"/>
    <x v="1"/>
    <s v="OFF-SU-10002557"/>
    <x v="1"/>
    <s v="Supplies"/>
    <x v="1329"/>
    <n v="27.96"/>
    <n v="2"/>
    <n v="0"/>
    <n v="7.2696000000000005"/>
    <s v="Dec"/>
    <x v="5"/>
    <n v="0"/>
  </r>
  <r>
    <n v="8765"/>
    <s v="CA-2012-107083"/>
    <x v="1"/>
    <d v="2012-11-21T00:00:00"/>
    <d v="2012-11-27T00:00:00"/>
    <x v="1"/>
    <s v="BB-11545"/>
    <x v="179"/>
    <x v="1"/>
    <s v="United States"/>
    <s v="Fort Worth"/>
    <x v="5"/>
    <n v="76106"/>
    <x v="2"/>
    <s v="OFF-AR-10002257"/>
    <x v="1"/>
    <s v="Art"/>
    <x v="1191"/>
    <n v="5.3440000000000003"/>
    <n v="2"/>
    <n v="0.2"/>
    <n v="0.73479999999999923"/>
    <s v="Nov"/>
    <x v="6"/>
    <n v="1"/>
  </r>
  <r>
    <n v="8766"/>
    <s v="CA-2012-107083"/>
    <x v="1"/>
    <d v="2012-11-21T00:00:00"/>
    <d v="2012-11-27T00:00:00"/>
    <x v="1"/>
    <s v="BB-11545"/>
    <x v="179"/>
    <x v="1"/>
    <s v="United States"/>
    <s v="Fort Worth"/>
    <x v="5"/>
    <n v="76106"/>
    <x v="2"/>
    <s v="OFF-BI-10000756"/>
    <x v="1"/>
    <s v="Binders"/>
    <x v="15"/>
    <n v="1.6959999999999997"/>
    <n v="2"/>
    <n v="0.8"/>
    <n v="-2.5440000000000005"/>
    <s v="Nov"/>
    <x v="6"/>
    <n v="0"/>
  </r>
  <r>
    <n v="8767"/>
    <s v="CA-2012-107083"/>
    <x v="1"/>
    <d v="2012-11-21T00:00:00"/>
    <d v="2012-11-27T00:00:00"/>
    <x v="1"/>
    <s v="BB-11545"/>
    <x v="179"/>
    <x v="1"/>
    <s v="United States"/>
    <s v="Fort Worth"/>
    <x v="5"/>
    <n v="76106"/>
    <x v="2"/>
    <s v="OFF-AP-10004136"/>
    <x v="1"/>
    <s v="Appliances"/>
    <x v="1815"/>
    <n v="24.587999999999994"/>
    <n v="3"/>
    <n v="0.8"/>
    <n v="-67.617000000000019"/>
    <s v="Nov"/>
    <x v="6"/>
    <n v="0"/>
  </r>
  <r>
    <n v="8768"/>
    <s v="CA-2012-107083"/>
    <x v="1"/>
    <d v="2012-11-21T00:00:00"/>
    <d v="2012-11-27T00:00:00"/>
    <x v="1"/>
    <s v="BB-11545"/>
    <x v="179"/>
    <x v="1"/>
    <s v="United States"/>
    <s v="Fort Worth"/>
    <x v="5"/>
    <n v="76106"/>
    <x v="2"/>
    <s v="OFF-BI-10002194"/>
    <x v="1"/>
    <s v="Binders"/>
    <x v="411"/>
    <n v="7.9799999999999986"/>
    <n v="5"/>
    <n v="0.8"/>
    <n v="-13.167000000000002"/>
    <s v="Nov"/>
    <x v="6"/>
    <n v="0"/>
  </r>
  <r>
    <n v="8769"/>
    <s v="CA-2012-151722"/>
    <x v="1"/>
    <d v="2012-10-05T00:00:00"/>
    <d v="2012-10-09T00:00:00"/>
    <x v="1"/>
    <s v="IL-15100"/>
    <x v="582"/>
    <x v="0"/>
    <s v="United States"/>
    <s v="Columbus"/>
    <x v="24"/>
    <n v="43229"/>
    <x v="3"/>
    <s v="TEC-AC-10000892"/>
    <x v="2"/>
    <s v="Accessories"/>
    <x v="290"/>
    <n v="288"/>
    <n v="4"/>
    <n v="0.2"/>
    <n v="57.599999999999994"/>
    <s v="Oct"/>
    <x v="2"/>
    <n v="1"/>
  </r>
  <r>
    <n v="8770"/>
    <s v="CA-2013-151148"/>
    <x v="0"/>
    <d v="2013-09-13T00:00:00"/>
    <d v="2013-09-14T00:00:00"/>
    <x v="3"/>
    <s v="PO-19180"/>
    <x v="178"/>
    <x v="2"/>
    <s v="United States"/>
    <s v="Louisville"/>
    <x v="22"/>
    <n v="80027"/>
    <x v="1"/>
    <s v="TEC-PH-10001870"/>
    <x v="2"/>
    <s v="Phones"/>
    <x v="1731"/>
    <n v="146.952"/>
    <n v="3"/>
    <n v="0.2"/>
    <n v="9.1844999999999928"/>
    <s v="Sep"/>
    <x v="21"/>
    <n v="1"/>
  </r>
  <r>
    <n v="8771"/>
    <s v="CA-2013-151148"/>
    <x v="0"/>
    <d v="2013-09-13T00:00:00"/>
    <d v="2013-09-14T00:00:00"/>
    <x v="3"/>
    <s v="PO-19180"/>
    <x v="178"/>
    <x v="2"/>
    <s v="United States"/>
    <s v="Louisville"/>
    <x v="22"/>
    <n v="80027"/>
    <x v="1"/>
    <s v="FUR-CH-10002304"/>
    <x v="0"/>
    <s v="Chairs"/>
    <x v="782"/>
    <n v="83.13600000000001"/>
    <n v="4"/>
    <n v="0.2"/>
    <n v="5.1960000000000015"/>
    <s v="Sep"/>
    <x v="21"/>
    <n v="0"/>
  </r>
  <r>
    <n v="8772"/>
    <s v="CA-2014-115882"/>
    <x v="3"/>
    <d v="2014-09-15T00:00:00"/>
    <d v="2014-09-18T00:00:00"/>
    <x v="2"/>
    <s v="DB-13555"/>
    <x v="587"/>
    <x v="1"/>
    <s v="United States"/>
    <s v="Raleigh"/>
    <x v="3"/>
    <n v="27604"/>
    <x v="0"/>
    <s v="OFF-AP-10002534"/>
    <x v="1"/>
    <s v="Appliances"/>
    <x v="1193"/>
    <n v="942.78400000000011"/>
    <n v="4"/>
    <n v="0.2"/>
    <n v="94.278400000000033"/>
    <s v="Sep"/>
    <x v="15"/>
    <n v="1"/>
  </r>
  <r>
    <n v="8773"/>
    <s v="CA-2014-115882"/>
    <x v="3"/>
    <d v="2014-09-15T00:00:00"/>
    <d v="2014-09-18T00:00:00"/>
    <x v="2"/>
    <s v="DB-13555"/>
    <x v="587"/>
    <x v="1"/>
    <s v="United States"/>
    <s v="Raleigh"/>
    <x v="3"/>
    <n v="27604"/>
    <x v="0"/>
    <s v="OFF-PA-10001125"/>
    <x v="1"/>
    <s v="Paper"/>
    <x v="1012"/>
    <n v="74.352000000000004"/>
    <n v="3"/>
    <n v="0.2"/>
    <n v="23.234999999999992"/>
    <s v="Sep"/>
    <x v="15"/>
    <n v="0"/>
  </r>
  <r>
    <n v="8774"/>
    <s v="CA-2012-132276"/>
    <x v="1"/>
    <d v="2012-02-23T00:00:00"/>
    <d v="2012-02-28T00:00:00"/>
    <x v="1"/>
    <s v="LC-16960"/>
    <x v="784"/>
    <x v="2"/>
    <s v="United States"/>
    <s v="New York City"/>
    <x v="15"/>
    <n v="10024"/>
    <x v="3"/>
    <s v="OFF-AP-10000804"/>
    <x v="1"/>
    <s v="Appliances"/>
    <x v="561"/>
    <n v="26.880000000000003"/>
    <n v="6"/>
    <n v="0"/>
    <n v="6.7200000000000006"/>
    <s v="Feb"/>
    <x v="36"/>
    <n v="1"/>
  </r>
  <r>
    <n v="8775"/>
    <s v="CA-2012-132276"/>
    <x v="1"/>
    <d v="2012-02-23T00:00:00"/>
    <d v="2012-02-28T00:00:00"/>
    <x v="1"/>
    <s v="LC-16960"/>
    <x v="784"/>
    <x v="2"/>
    <s v="United States"/>
    <s v="New York City"/>
    <x v="15"/>
    <n v="10024"/>
    <x v="3"/>
    <s v="OFF-BI-10002982"/>
    <x v="1"/>
    <s v="Binders"/>
    <x v="1258"/>
    <n v="10.896000000000001"/>
    <n v="2"/>
    <n v="0.2"/>
    <n v="3.8135999999999992"/>
    <s v="Feb"/>
    <x v="36"/>
    <n v="0"/>
  </r>
  <r>
    <n v="8776"/>
    <s v="CA-2013-163636"/>
    <x v="0"/>
    <d v="2013-12-06T00:00:00"/>
    <d v="2013-12-10T00:00:00"/>
    <x v="0"/>
    <s v="MP-18175"/>
    <x v="486"/>
    <x v="2"/>
    <s v="United States"/>
    <s v="Chicago"/>
    <x v="10"/>
    <n v="60623"/>
    <x v="2"/>
    <s v="OFF-AR-10001547"/>
    <x v="1"/>
    <s v="Art"/>
    <x v="147"/>
    <n v="3.536"/>
    <n v="2"/>
    <n v="0.2"/>
    <n v="0.30940000000000001"/>
    <s v="Dec"/>
    <x v="5"/>
    <n v="1"/>
  </r>
  <r>
    <n v="8777"/>
    <s v="CA-2013-102813"/>
    <x v="0"/>
    <d v="2013-07-03T00:00:00"/>
    <d v="2013-07-04T00:00:00"/>
    <x v="2"/>
    <s v="EA-14035"/>
    <x v="105"/>
    <x v="1"/>
    <s v="United States"/>
    <s v="Huntsville"/>
    <x v="5"/>
    <n v="77340"/>
    <x v="2"/>
    <s v="FUR-CH-10000665"/>
    <x v="0"/>
    <s v="Chairs"/>
    <x v="656"/>
    <n v="528.42999999999995"/>
    <n v="5"/>
    <n v="0.3"/>
    <n v="0"/>
    <s v="Jul"/>
    <x v="16"/>
    <n v="1"/>
  </r>
  <r>
    <n v="8778"/>
    <s v="CA-2013-102813"/>
    <x v="0"/>
    <d v="2013-07-03T00:00:00"/>
    <d v="2013-07-04T00:00:00"/>
    <x v="2"/>
    <s v="EA-14035"/>
    <x v="105"/>
    <x v="1"/>
    <s v="United States"/>
    <s v="Huntsville"/>
    <x v="5"/>
    <n v="77340"/>
    <x v="2"/>
    <s v="OFF-PA-10000520"/>
    <x v="1"/>
    <s v="Paper"/>
    <x v="1419"/>
    <n v="41.472000000000008"/>
    <n v="8"/>
    <n v="0.2"/>
    <n v="14.5152"/>
    <s v="Jul"/>
    <x v="16"/>
    <n v="0"/>
  </r>
  <r>
    <n v="8779"/>
    <s v="CA-2014-135377"/>
    <x v="3"/>
    <d v="2014-12-14T00:00:00"/>
    <d v="2014-12-19T00:00:00"/>
    <x v="1"/>
    <s v="BP-11095"/>
    <x v="162"/>
    <x v="1"/>
    <s v="United States"/>
    <s v="New York City"/>
    <x v="15"/>
    <n v="10024"/>
    <x v="3"/>
    <s v="FUR-BO-10004015"/>
    <x v="0"/>
    <s v="Bookcases"/>
    <x v="569"/>
    <n v="287.976"/>
    <n v="3"/>
    <n v="0.2"/>
    <n v="7.1993999999999687"/>
    <s v="Dec"/>
    <x v="22"/>
    <n v="1"/>
  </r>
  <r>
    <n v="8780"/>
    <s v="CA-2012-165813"/>
    <x v="1"/>
    <d v="2012-03-20T00:00:00"/>
    <d v="2012-03-22T00:00:00"/>
    <x v="0"/>
    <s v="BM-11785"/>
    <x v="298"/>
    <x v="0"/>
    <s v="United States"/>
    <s v="Salem"/>
    <x v="21"/>
    <n v="97301"/>
    <x v="1"/>
    <s v="OFF-ST-10004258"/>
    <x v="1"/>
    <s v="Storage"/>
    <x v="754"/>
    <n v="29.304000000000002"/>
    <n v="3"/>
    <n v="0.2"/>
    <n v="2.5641000000000034"/>
    <s v="Mar"/>
    <x v="29"/>
    <n v="1"/>
  </r>
  <r>
    <n v="8781"/>
    <s v="CA-2012-133585"/>
    <x v="1"/>
    <d v="2012-03-01T00:00:00"/>
    <d v="2012-03-04T00:00:00"/>
    <x v="2"/>
    <s v="CM-12715"/>
    <x v="782"/>
    <x v="1"/>
    <s v="United States"/>
    <s v="Houston"/>
    <x v="5"/>
    <n v="77070"/>
    <x v="2"/>
    <s v="OFF-AR-10003696"/>
    <x v="1"/>
    <s v="Art"/>
    <x v="1236"/>
    <n v="55.328000000000003"/>
    <n v="2"/>
    <n v="0.2"/>
    <n v="6.2243999999999957"/>
    <s v="Mar"/>
    <x v="29"/>
    <n v="1"/>
  </r>
  <r>
    <n v="8782"/>
    <s v="CA-2012-133585"/>
    <x v="1"/>
    <d v="2012-03-01T00:00:00"/>
    <d v="2012-03-04T00:00:00"/>
    <x v="2"/>
    <s v="CM-12715"/>
    <x v="782"/>
    <x v="1"/>
    <s v="United States"/>
    <s v="Houston"/>
    <x v="5"/>
    <n v="77070"/>
    <x v="2"/>
    <s v="FUR-BO-10001811"/>
    <x v="0"/>
    <s v="Bookcases"/>
    <x v="779"/>
    <n v="1227.9983999999999"/>
    <n v="6"/>
    <n v="0.32"/>
    <n v="-36.117600000000152"/>
    <s v="Mar"/>
    <x v="29"/>
    <n v="0"/>
  </r>
  <r>
    <n v="8783"/>
    <s v="CA-2013-116911"/>
    <x v="0"/>
    <d v="2013-09-16T00:00:00"/>
    <d v="2013-09-21T00:00:00"/>
    <x v="1"/>
    <s v="JD-16150"/>
    <x v="251"/>
    <x v="1"/>
    <s v="United States"/>
    <s v="Twin Falls"/>
    <x v="45"/>
    <n v="83301"/>
    <x v="1"/>
    <s v="OFF-BI-10001249"/>
    <x v="1"/>
    <s v="Binders"/>
    <x v="1182"/>
    <n v="20.416"/>
    <n v="4"/>
    <n v="0.2"/>
    <n v="6.6351999999999984"/>
    <s v="Sep"/>
    <x v="21"/>
    <n v="1"/>
  </r>
  <r>
    <n v="8784"/>
    <s v="CA-2013-116911"/>
    <x v="0"/>
    <d v="2013-09-16T00:00:00"/>
    <d v="2013-09-21T00:00:00"/>
    <x v="1"/>
    <s v="JD-16150"/>
    <x v="251"/>
    <x v="1"/>
    <s v="United States"/>
    <s v="Twin Falls"/>
    <x v="45"/>
    <n v="83301"/>
    <x v="1"/>
    <s v="FUR-TA-10003473"/>
    <x v="0"/>
    <s v="Tables"/>
    <x v="214"/>
    <n v="1128.3899999999999"/>
    <n v="3"/>
    <n v="0"/>
    <n v="259.52970000000005"/>
    <s v="Sep"/>
    <x v="21"/>
    <n v="0"/>
  </r>
  <r>
    <n v="8785"/>
    <s v="US-2014-129224"/>
    <x v="3"/>
    <d v="2014-03-18T00:00:00"/>
    <d v="2014-03-24T00:00:00"/>
    <x v="1"/>
    <s v="AS-10630"/>
    <x v="357"/>
    <x v="2"/>
    <s v="United States"/>
    <s v="Knoxville"/>
    <x v="18"/>
    <n v="37918"/>
    <x v="0"/>
    <s v="OFF-LA-10003190"/>
    <x v="1"/>
    <s v="Labels"/>
    <x v="1163"/>
    <n v="4.6079999999999997"/>
    <n v="2"/>
    <n v="0.2"/>
    <n v="1.6704000000000001"/>
    <s v="Mar"/>
    <x v="42"/>
    <n v="1"/>
  </r>
  <r>
    <n v="8786"/>
    <s v="CA-2014-145765"/>
    <x v="3"/>
    <d v="2014-05-29T00:00:00"/>
    <d v="2014-06-03T00:00:00"/>
    <x v="1"/>
    <s v="CM-11815"/>
    <x v="698"/>
    <x v="1"/>
    <s v="United States"/>
    <s v="Phoenix"/>
    <x v="16"/>
    <n v="85023"/>
    <x v="1"/>
    <s v="TEC-PH-10001305"/>
    <x v="2"/>
    <s v="Phones"/>
    <x v="1671"/>
    <n v="195.96000000000004"/>
    <n v="5"/>
    <n v="0.2"/>
    <n v="19.596000000000018"/>
    <s v="May"/>
    <x v="24"/>
    <n v="1"/>
  </r>
  <r>
    <n v="8787"/>
    <s v="CA-2014-145765"/>
    <x v="3"/>
    <d v="2014-05-29T00:00:00"/>
    <d v="2014-06-03T00:00:00"/>
    <x v="1"/>
    <s v="CM-11815"/>
    <x v="698"/>
    <x v="1"/>
    <s v="United States"/>
    <s v="Phoenix"/>
    <x v="16"/>
    <n v="85023"/>
    <x v="1"/>
    <s v="OFF-PA-10001534"/>
    <x v="1"/>
    <s v="Paper"/>
    <x v="1461"/>
    <n v="15.552000000000003"/>
    <n v="3"/>
    <n v="0.2"/>
    <n v="5.4432"/>
    <s v="May"/>
    <x v="24"/>
    <n v="0"/>
  </r>
  <r>
    <n v="8788"/>
    <s v="CA-2014-145765"/>
    <x v="3"/>
    <d v="2014-05-29T00:00:00"/>
    <d v="2014-06-03T00:00:00"/>
    <x v="1"/>
    <s v="CM-11815"/>
    <x v="698"/>
    <x v="1"/>
    <s v="United States"/>
    <s v="Phoenix"/>
    <x v="16"/>
    <n v="85023"/>
    <x v="1"/>
    <s v="TEC-AC-10000844"/>
    <x v="2"/>
    <s v="Accessories"/>
    <x v="106"/>
    <n v="271.96800000000002"/>
    <n v="4"/>
    <n v="0.2"/>
    <n v="54.393599999999978"/>
    <s v="May"/>
    <x v="24"/>
    <n v="0"/>
  </r>
  <r>
    <n v="8789"/>
    <s v="CA-2014-126914"/>
    <x v="3"/>
    <d v="2014-06-16T00:00:00"/>
    <d v="2014-06-20T00:00:00"/>
    <x v="1"/>
    <s v="JE-15715"/>
    <x v="555"/>
    <x v="0"/>
    <s v="United States"/>
    <s v="Monroe"/>
    <x v="3"/>
    <n v="28110"/>
    <x v="0"/>
    <s v="FUR-CH-10000847"/>
    <x v="0"/>
    <s v="Chairs"/>
    <x v="986"/>
    <n v="698.35200000000009"/>
    <n v="3"/>
    <n v="0.2"/>
    <n v="52.376399999999961"/>
    <s v="Jun"/>
    <x v="27"/>
    <n v="1"/>
  </r>
  <r>
    <n v="8790"/>
    <s v="CA-2014-126914"/>
    <x v="3"/>
    <d v="2014-06-16T00:00:00"/>
    <d v="2014-06-20T00:00:00"/>
    <x v="1"/>
    <s v="JE-15715"/>
    <x v="555"/>
    <x v="0"/>
    <s v="United States"/>
    <s v="Monroe"/>
    <x v="3"/>
    <n v="28110"/>
    <x v="0"/>
    <s v="FUR-BO-10000468"/>
    <x v="0"/>
    <s v="Bookcases"/>
    <x v="1171"/>
    <n v="77.728000000000009"/>
    <n v="2"/>
    <n v="0.2"/>
    <n v="-3.8863999999999947"/>
    <s v="Jun"/>
    <x v="27"/>
    <n v="0"/>
  </r>
  <r>
    <n v="8791"/>
    <s v="CA-2012-169572"/>
    <x v="1"/>
    <d v="2012-09-06T00:00:00"/>
    <d v="2012-09-12T00:00:00"/>
    <x v="1"/>
    <s v="AG-10525"/>
    <x v="132"/>
    <x v="1"/>
    <s v="United States"/>
    <s v="Richmond"/>
    <x v="17"/>
    <n v="23223"/>
    <x v="0"/>
    <s v="OFF-BI-10002799"/>
    <x v="1"/>
    <s v="Binders"/>
    <x v="1450"/>
    <n v="46.62"/>
    <n v="9"/>
    <n v="0"/>
    <n v="21.445199999999996"/>
    <s v="Sep"/>
    <x v="11"/>
    <n v="1"/>
  </r>
  <r>
    <n v="8792"/>
    <s v="CA-2014-162075"/>
    <x v="3"/>
    <d v="2014-03-19T00:00:00"/>
    <d v="2014-03-25T00:00:00"/>
    <x v="1"/>
    <s v="TT-21220"/>
    <x v="627"/>
    <x v="0"/>
    <s v="United States"/>
    <s v="Houston"/>
    <x v="5"/>
    <n v="77041"/>
    <x v="2"/>
    <s v="TEC-PH-10001557"/>
    <x v="2"/>
    <s v="Phones"/>
    <x v="658"/>
    <n v="537.54399999999998"/>
    <n v="7"/>
    <n v="0.2"/>
    <n v="47.035099999999971"/>
    <s v="Mar"/>
    <x v="42"/>
    <n v="1"/>
  </r>
  <r>
    <n v="8793"/>
    <s v="CA-2011-162992"/>
    <x v="2"/>
    <d v="2011-12-19T00:00:00"/>
    <d v="2011-12-21T00:00:00"/>
    <x v="2"/>
    <s v="BP-11095"/>
    <x v="162"/>
    <x v="1"/>
    <s v="United States"/>
    <s v="Los Angeles"/>
    <x v="1"/>
    <n v="90008"/>
    <x v="1"/>
    <s v="OFF-LA-10001934"/>
    <x v="1"/>
    <s v="Labels"/>
    <x v="568"/>
    <n v="14.62"/>
    <n v="2"/>
    <n v="0"/>
    <n v="6.8713999999999995"/>
    <s v="Dec"/>
    <x v="20"/>
    <n v="1"/>
  </r>
  <r>
    <n v="8794"/>
    <s v="CA-2011-162992"/>
    <x v="2"/>
    <d v="2011-12-19T00:00:00"/>
    <d v="2011-12-21T00:00:00"/>
    <x v="2"/>
    <s v="BP-11095"/>
    <x v="162"/>
    <x v="1"/>
    <s v="United States"/>
    <s v="Los Angeles"/>
    <x v="1"/>
    <n v="90008"/>
    <x v="1"/>
    <s v="OFF-FA-10004248"/>
    <x v="1"/>
    <s v="Fasteners"/>
    <x v="480"/>
    <n v="22.549999999999997"/>
    <n v="5"/>
    <n v="0"/>
    <n v="8.7945000000000011"/>
    <s v="Dec"/>
    <x v="20"/>
    <n v="0"/>
  </r>
  <r>
    <n v="8795"/>
    <s v="CA-2011-162992"/>
    <x v="2"/>
    <d v="2011-12-19T00:00:00"/>
    <d v="2011-12-21T00:00:00"/>
    <x v="2"/>
    <s v="BP-11095"/>
    <x v="162"/>
    <x v="1"/>
    <s v="United States"/>
    <s v="Los Angeles"/>
    <x v="1"/>
    <n v="90008"/>
    <x v="1"/>
    <s v="TEC-PH-10001944"/>
    <x v="2"/>
    <s v="Phones"/>
    <x v="1262"/>
    <n v="583.79999999999995"/>
    <n v="5"/>
    <n v="0.2"/>
    <n v="72.974999999999909"/>
    <s v="Dec"/>
    <x v="20"/>
    <n v="0"/>
  </r>
  <r>
    <n v="8796"/>
    <s v="CA-2011-162992"/>
    <x v="2"/>
    <d v="2011-12-19T00:00:00"/>
    <d v="2011-12-21T00:00:00"/>
    <x v="2"/>
    <s v="BP-11095"/>
    <x v="162"/>
    <x v="1"/>
    <s v="United States"/>
    <s v="Los Angeles"/>
    <x v="1"/>
    <n v="90008"/>
    <x v="1"/>
    <s v="TEC-PH-10002085"/>
    <x v="2"/>
    <s v="Phones"/>
    <x v="659"/>
    <n v="211.16800000000001"/>
    <n v="4"/>
    <n v="0.2"/>
    <n v="15.837600000000009"/>
    <s v="Dec"/>
    <x v="20"/>
    <n v="0"/>
  </r>
  <r>
    <n v="8797"/>
    <s v="CA-2013-106397"/>
    <x v="0"/>
    <d v="2013-07-08T00:00:00"/>
    <d v="2013-07-14T00:00:00"/>
    <x v="1"/>
    <s v="MJ-17740"/>
    <x v="77"/>
    <x v="0"/>
    <s v="United States"/>
    <s v="Orem"/>
    <x v="7"/>
    <n v="84057"/>
    <x v="1"/>
    <s v="OFF-PA-10003441"/>
    <x v="1"/>
    <s v="Paper"/>
    <x v="485"/>
    <n v="12.96"/>
    <n v="2"/>
    <n v="0"/>
    <n v="6.2208000000000006"/>
    <s v="Jul"/>
    <x v="16"/>
    <n v="1"/>
  </r>
  <r>
    <n v="8798"/>
    <s v="CA-2013-106397"/>
    <x v="0"/>
    <d v="2013-07-08T00:00:00"/>
    <d v="2013-07-14T00:00:00"/>
    <x v="1"/>
    <s v="MJ-17740"/>
    <x v="77"/>
    <x v="0"/>
    <s v="United States"/>
    <s v="Orem"/>
    <x v="7"/>
    <n v="84057"/>
    <x v="1"/>
    <s v="OFF-AR-10004602"/>
    <x v="1"/>
    <s v="Art"/>
    <x v="1217"/>
    <n v="45.98"/>
    <n v="2"/>
    <n v="0"/>
    <n v="12.874400000000001"/>
    <s v="Jul"/>
    <x v="16"/>
    <n v="0"/>
  </r>
  <r>
    <n v="8799"/>
    <s v="US-2013-150140"/>
    <x v="0"/>
    <d v="2013-04-07T00:00:00"/>
    <d v="2013-04-11T00:00:00"/>
    <x v="1"/>
    <s v="VM-21685"/>
    <x v="91"/>
    <x v="2"/>
    <s v="United States"/>
    <s v="Burlington"/>
    <x v="42"/>
    <s v="05408"/>
    <x v="3"/>
    <s v="TEC-PH-10002555"/>
    <x v="2"/>
    <s v="Phones"/>
    <x v="1343"/>
    <n v="1294.75"/>
    <n v="5"/>
    <n v="0"/>
    <n v="336.63499999999999"/>
    <s v="Apr"/>
    <x v="25"/>
    <n v="1"/>
  </r>
  <r>
    <n v="8800"/>
    <s v="CA-2011-116666"/>
    <x v="2"/>
    <d v="2011-05-08T00:00:00"/>
    <d v="2011-05-10T00:00:00"/>
    <x v="2"/>
    <s v="KT-16480"/>
    <x v="409"/>
    <x v="0"/>
    <s v="United States"/>
    <s v="Philadelphia"/>
    <x v="9"/>
    <n v="19134"/>
    <x v="3"/>
    <s v="TEC-CO-10001449"/>
    <x v="2"/>
    <s v="Copiers"/>
    <x v="303"/>
    <n v="1799.9699999999998"/>
    <n v="5"/>
    <n v="0.4"/>
    <n v="239.99600000000009"/>
    <s v="May"/>
    <x v="8"/>
    <n v="1"/>
  </r>
  <r>
    <n v="8801"/>
    <s v="CA-2014-148992"/>
    <x v="3"/>
    <d v="2014-11-24T00:00:00"/>
    <d v="2014-11-28T00:00:00"/>
    <x v="1"/>
    <s v="CS-12250"/>
    <x v="294"/>
    <x v="1"/>
    <s v="United States"/>
    <s v="Chicago"/>
    <x v="10"/>
    <n v="60623"/>
    <x v="2"/>
    <s v="OFF-PA-10004285"/>
    <x v="1"/>
    <s v="Paper"/>
    <x v="1259"/>
    <n v="10.688000000000001"/>
    <n v="2"/>
    <n v="0.2"/>
    <n v="3.7407999999999997"/>
    <s v="Nov"/>
    <x v="23"/>
    <n v="1"/>
  </r>
  <r>
    <n v="8802"/>
    <s v="CA-2013-140935"/>
    <x v="0"/>
    <d v="2013-11-11T00:00:00"/>
    <d v="2013-11-13T00:00:00"/>
    <x v="2"/>
    <s v="AB-10015"/>
    <x v="755"/>
    <x v="0"/>
    <s v="United States"/>
    <s v="Oklahoma City"/>
    <x v="26"/>
    <n v="73120"/>
    <x v="2"/>
    <s v="TEC-PH-10000562"/>
    <x v="2"/>
    <s v="Phones"/>
    <x v="1698"/>
    <n v="221.98"/>
    <n v="2"/>
    <n v="0"/>
    <n v="62.15440000000001"/>
    <s v="Nov"/>
    <x v="0"/>
    <n v="1"/>
  </r>
  <r>
    <n v="8803"/>
    <s v="CA-2013-140935"/>
    <x v="0"/>
    <d v="2013-11-11T00:00:00"/>
    <d v="2013-11-13T00:00:00"/>
    <x v="2"/>
    <s v="AB-10015"/>
    <x v="755"/>
    <x v="0"/>
    <s v="United States"/>
    <s v="Oklahoma City"/>
    <x v="26"/>
    <n v="73120"/>
    <x v="2"/>
    <s v="FUR-BO-10003966"/>
    <x v="0"/>
    <s v="Bookcases"/>
    <x v="1086"/>
    <n v="341.96"/>
    <n v="2"/>
    <n v="0"/>
    <n v="54.713599999999985"/>
    <s v="Nov"/>
    <x v="0"/>
    <n v="0"/>
  </r>
  <r>
    <n v="8804"/>
    <s v="CA-2011-157644"/>
    <x v="2"/>
    <d v="2011-12-31T00:00:00"/>
    <d v="2012-01-01T00:00:00"/>
    <x v="2"/>
    <s v="AH-10030"/>
    <x v="692"/>
    <x v="1"/>
    <s v="United States"/>
    <s v="New York City"/>
    <x v="15"/>
    <n v="10035"/>
    <x v="3"/>
    <s v="TEC-AC-10003614"/>
    <x v="2"/>
    <s v="Accessories"/>
    <x v="562"/>
    <n v="34.769999999999996"/>
    <n v="3"/>
    <n v="0"/>
    <n v="11.474099999999996"/>
    <s v="Dec"/>
    <x v="20"/>
    <n v="1"/>
  </r>
  <r>
    <n v="8805"/>
    <s v="CA-2011-157644"/>
    <x v="2"/>
    <d v="2011-12-31T00:00:00"/>
    <d v="2012-01-01T00:00:00"/>
    <x v="2"/>
    <s v="AH-10030"/>
    <x v="692"/>
    <x v="1"/>
    <s v="United States"/>
    <s v="New York City"/>
    <x v="15"/>
    <n v="10035"/>
    <x v="3"/>
    <s v="OFF-LA-10003148"/>
    <x v="1"/>
    <s v="Labels"/>
    <x v="164"/>
    <n v="18.899999999999999"/>
    <n v="3"/>
    <n v="0"/>
    <n v="8.6939999999999991"/>
    <s v="Dec"/>
    <x v="20"/>
    <n v="0"/>
  </r>
  <r>
    <n v="8806"/>
    <s v="US-2014-100398"/>
    <x v="3"/>
    <d v="2014-08-20T00:00:00"/>
    <d v="2014-08-24T00:00:00"/>
    <x v="1"/>
    <s v="DO-13435"/>
    <x v="157"/>
    <x v="0"/>
    <s v="United States"/>
    <s v="Salt Lake City"/>
    <x v="7"/>
    <n v="84106"/>
    <x v="1"/>
    <s v="OFF-BI-10002133"/>
    <x v="1"/>
    <s v="Binders"/>
    <x v="1138"/>
    <n v="102.72"/>
    <n v="3"/>
    <n v="0.2"/>
    <n v="37.235999999999997"/>
    <s v="Aug"/>
    <x v="43"/>
    <n v="1"/>
  </r>
  <r>
    <n v="8807"/>
    <s v="CA-2013-113082"/>
    <x v="0"/>
    <d v="2013-09-13T00:00:00"/>
    <d v="2013-09-17T00:00:00"/>
    <x v="1"/>
    <s v="MC-17590"/>
    <x v="565"/>
    <x v="1"/>
    <s v="United States"/>
    <s v="Utica"/>
    <x v="15"/>
    <n v="13501"/>
    <x v="3"/>
    <s v="FUR-FU-10002813"/>
    <x v="0"/>
    <s v="Furnishings"/>
    <x v="1682"/>
    <n v="40.479999999999997"/>
    <n v="2"/>
    <n v="0"/>
    <n v="14.572799999999997"/>
    <s v="Sep"/>
    <x v="21"/>
    <n v="1"/>
  </r>
  <r>
    <n v="8808"/>
    <s v="US-2014-110646"/>
    <x v="3"/>
    <d v="2014-10-27T00:00:00"/>
    <d v="2014-11-01T00:00:00"/>
    <x v="1"/>
    <s v="JF-15190"/>
    <x v="440"/>
    <x v="0"/>
    <s v="United States"/>
    <s v="Philadelphia"/>
    <x v="9"/>
    <n v="19134"/>
    <x v="3"/>
    <s v="OFF-BI-10004330"/>
    <x v="1"/>
    <s v="Binders"/>
    <x v="795"/>
    <n v="33.282000000000004"/>
    <n v="3"/>
    <n v="0.7"/>
    <n v="-27.734999999999992"/>
    <s v="Oct"/>
    <x v="13"/>
    <n v="1"/>
  </r>
  <r>
    <n v="8809"/>
    <s v="US-2014-110646"/>
    <x v="3"/>
    <d v="2014-10-27T00:00:00"/>
    <d v="2014-11-01T00:00:00"/>
    <x v="1"/>
    <s v="JF-15190"/>
    <x v="440"/>
    <x v="0"/>
    <s v="United States"/>
    <s v="Philadelphia"/>
    <x v="9"/>
    <n v="19134"/>
    <x v="3"/>
    <s v="TEC-PH-10002807"/>
    <x v="2"/>
    <s v="Phones"/>
    <x v="1230"/>
    <n v="118.64999999999998"/>
    <n v="5"/>
    <n v="0.4"/>
    <n v="19.775000000000006"/>
    <s v="Oct"/>
    <x v="13"/>
    <n v="0"/>
  </r>
  <r>
    <n v="8810"/>
    <s v="US-2014-110646"/>
    <x v="3"/>
    <d v="2014-10-27T00:00:00"/>
    <d v="2014-11-01T00:00:00"/>
    <x v="1"/>
    <s v="JF-15190"/>
    <x v="440"/>
    <x v="0"/>
    <s v="United States"/>
    <s v="Philadelphia"/>
    <x v="9"/>
    <n v="19134"/>
    <x v="3"/>
    <s v="OFF-LA-10001404"/>
    <x v="1"/>
    <s v="Labels"/>
    <x v="916"/>
    <n v="14.76"/>
    <n v="5"/>
    <n v="0.2"/>
    <n v="4.9815000000000005"/>
    <s v="Oct"/>
    <x v="13"/>
    <n v="0"/>
  </r>
  <r>
    <n v="8811"/>
    <s v="CA-2014-120614"/>
    <x v="3"/>
    <d v="2014-05-31T00:00:00"/>
    <d v="2014-06-05T00:00:00"/>
    <x v="1"/>
    <s v="SM-20950"/>
    <x v="416"/>
    <x v="1"/>
    <s v="United States"/>
    <s v="Los Angeles"/>
    <x v="1"/>
    <n v="90004"/>
    <x v="1"/>
    <s v="OFF-PA-10004911"/>
    <x v="1"/>
    <s v="Paper"/>
    <x v="929"/>
    <n v="37.520000000000003"/>
    <n v="4"/>
    <n v="0"/>
    <n v="18.009600000000002"/>
    <s v="May"/>
    <x v="24"/>
    <n v="1"/>
  </r>
  <r>
    <n v="8812"/>
    <s v="US-2013-140172"/>
    <x v="0"/>
    <d v="2013-03-09T00:00:00"/>
    <d v="2013-03-14T00:00:00"/>
    <x v="1"/>
    <s v="SP-20650"/>
    <x v="70"/>
    <x v="1"/>
    <s v="United States"/>
    <s v="Jackson"/>
    <x v="12"/>
    <n v="49201"/>
    <x v="2"/>
    <s v="OFF-AP-10004233"/>
    <x v="1"/>
    <s v="Appliances"/>
    <x v="1122"/>
    <n v="207.14400000000001"/>
    <n v="3"/>
    <n v="0.1"/>
    <n v="48.333599999999976"/>
    <s v="Mar"/>
    <x v="17"/>
    <n v="1"/>
  </r>
  <r>
    <n v="8813"/>
    <s v="US-2013-140172"/>
    <x v="0"/>
    <d v="2013-03-09T00:00:00"/>
    <d v="2013-03-14T00:00:00"/>
    <x v="1"/>
    <s v="SP-20650"/>
    <x v="70"/>
    <x v="1"/>
    <s v="United States"/>
    <s v="Jackson"/>
    <x v="12"/>
    <n v="49201"/>
    <x v="2"/>
    <s v="OFF-AR-10002766"/>
    <x v="1"/>
    <s v="Art"/>
    <x v="1041"/>
    <n v="13.899999999999999"/>
    <n v="5"/>
    <n v="0"/>
    <n v="3.7529999999999997"/>
    <s v="Mar"/>
    <x v="17"/>
    <n v="0"/>
  </r>
  <r>
    <n v="8814"/>
    <s v="CA-2012-127754"/>
    <x v="1"/>
    <d v="2012-07-26T00:00:00"/>
    <d v="2012-07-31T00:00:00"/>
    <x v="1"/>
    <s v="CK-12760"/>
    <x v="316"/>
    <x v="1"/>
    <s v="United States"/>
    <s v="Glendale"/>
    <x v="16"/>
    <n v="85301"/>
    <x v="1"/>
    <s v="FUR-CH-10003199"/>
    <x v="0"/>
    <s v="Chairs"/>
    <x v="631"/>
    <n v="266.35200000000003"/>
    <n v="3"/>
    <n v="0.2"/>
    <n v="13.317599999999985"/>
    <s v="Jul"/>
    <x v="38"/>
    <n v="1"/>
  </r>
  <r>
    <n v="8815"/>
    <s v="CA-2012-144274"/>
    <x v="1"/>
    <d v="2012-11-23T00:00:00"/>
    <d v="2012-11-25T00:00:00"/>
    <x v="0"/>
    <s v="PW-19240"/>
    <x v="617"/>
    <x v="0"/>
    <s v="United States"/>
    <s v="Wilmington"/>
    <x v="13"/>
    <n v="19805"/>
    <x v="3"/>
    <s v="TEC-PH-10003012"/>
    <x v="2"/>
    <s v="Phones"/>
    <x v="344"/>
    <n v="307.98"/>
    <n v="2"/>
    <n v="0"/>
    <n v="89.314199999999971"/>
    <s v="Nov"/>
    <x v="6"/>
    <n v="1"/>
  </r>
  <r>
    <n v="8816"/>
    <s v="CA-2012-144274"/>
    <x v="1"/>
    <d v="2012-11-23T00:00:00"/>
    <d v="2012-11-25T00:00:00"/>
    <x v="0"/>
    <s v="PW-19240"/>
    <x v="617"/>
    <x v="0"/>
    <s v="United States"/>
    <s v="Wilmington"/>
    <x v="13"/>
    <n v="19805"/>
    <x v="3"/>
    <s v="OFF-PA-10001583"/>
    <x v="1"/>
    <s v="Paper"/>
    <x v="1822"/>
    <n v="44.099999999999994"/>
    <n v="6"/>
    <n v="0"/>
    <n v="20.726999999999997"/>
    <s v="Nov"/>
    <x v="6"/>
    <n v="0"/>
  </r>
  <r>
    <n v="8817"/>
    <s v="CA-2012-144274"/>
    <x v="1"/>
    <d v="2012-11-23T00:00:00"/>
    <d v="2012-11-25T00:00:00"/>
    <x v="0"/>
    <s v="PW-19240"/>
    <x v="617"/>
    <x v="0"/>
    <s v="United States"/>
    <s v="Wilmington"/>
    <x v="13"/>
    <n v="19805"/>
    <x v="3"/>
    <s v="OFF-AR-10001940"/>
    <x v="1"/>
    <s v="Art"/>
    <x v="168"/>
    <n v="13.12"/>
    <n v="4"/>
    <n v="0"/>
    <n v="5.6416000000000004"/>
    <s v="Nov"/>
    <x v="6"/>
    <n v="0"/>
  </r>
  <r>
    <n v="8818"/>
    <s v="CA-2012-144274"/>
    <x v="1"/>
    <d v="2012-11-23T00:00:00"/>
    <d v="2012-11-25T00:00:00"/>
    <x v="0"/>
    <s v="PW-19240"/>
    <x v="617"/>
    <x v="0"/>
    <s v="United States"/>
    <s v="Wilmington"/>
    <x v="13"/>
    <n v="19805"/>
    <x v="3"/>
    <s v="OFF-EN-10003286"/>
    <x v="1"/>
    <s v="Envelopes"/>
    <x v="33"/>
    <n v="16.559999999999999"/>
    <n v="2"/>
    <n v="0"/>
    <n v="7.783199999999999"/>
    <s v="Nov"/>
    <x v="6"/>
    <n v="0"/>
  </r>
  <r>
    <n v="8819"/>
    <s v="CA-2012-144274"/>
    <x v="1"/>
    <d v="2012-11-23T00:00:00"/>
    <d v="2012-11-25T00:00:00"/>
    <x v="0"/>
    <s v="PW-19240"/>
    <x v="617"/>
    <x v="0"/>
    <s v="United States"/>
    <s v="Wilmington"/>
    <x v="13"/>
    <n v="19805"/>
    <x v="3"/>
    <s v="OFF-PA-10003441"/>
    <x v="1"/>
    <s v="Paper"/>
    <x v="485"/>
    <n v="38.880000000000003"/>
    <n v="6"/>
    <n v="0"/>
    <n v="18.662400000000002"/>
    <s v="Nov"/>
    <x v="6"/>
    <n v="0"/>
  </r>
  <r>
    <n v="8820"/>
    <s v="CA-2012-142930"/>
    <x v="1"/>
    <d v="2012-11-28T00:00:00"/>
    <d v="2012-12-02T00:00:00"/>
    <x v="1"/>
    <s v="EB-14170"/>
    <x v="432"/>
    <x v="0"/>
    <s v="United States"/>
    <s v="Austin"/>
    <x v="5"/>
    <n v="78745"/>
    <x v="2"/>
    <s v="OFF-PA-10003395"/>
    <x v="1"/>
    <s v="Paper"/>
    <x v="650"/>
    <n v="335.52"/>
    <n v="4"/>
    <n v="0.2"/>
    <n v="117.43199999999999"/>
    <s v="Nov"/>
    <x v="6"/>
    <n v="1"/>
  </r>
  <r>
    <n v="8821"/>
    <s v="CA-2014-100622"/>
    <x v="3"/>
    <d v="2014-11-04T00:00:00"/>
    <d v="2014-11-08T00:00:00"/>
    <x v="1"/>
    <s v="DK-13090"/>
    <x v="54"/>
    <x v="0"/>
    <s v="United States"/>
    <s v="Orlando"/>
    <x v="2"/>
    <n v="32839"/>
    <x v="0"/>
    <s v="TEC-CO-10003236"/>
    <x v="2"/>
    <s v="Copiers"/>
    <x v="451"/>
    <n v="959.98400000000004"/>
    <n v="2"/>
    <n v="0.2"/>
    <n v="311.99479999999994"/>
    <s v="Nov"/>
    <x v="23"/>
    <n v="1"/>
  </r>
  <r>
    <n v="8822"/>
    <s v="CA-2014-100622"/>
    <x v="3"/>
    <d v="2014-11-04T00:00:00"/>
    <d v="2014-11-08T00:00:00"/>
    <x v="1"/>
    <s v="DK-13090"/>
    <x v="54"/>
    <x v="0"/>
    <s v="United States"/>
    <s v="Orlando"/>
    <x v="2"/>
    <n v="32839"/>
    <x v="0"/>
    <s v="OFF-BI-10002982"/>
    <x v="1"/>
    <s v="Binders"/>
    <x v="1258"/>
    <n v="4.0860000000000003"/>
    <n v="2"/>
    <n v="0.7"/>
    <n v="-2.9963999999999995"/>
    <s v="Nov"/>
    <x v="23"/>
    <n v="0"/>
  </r>
  <r>
    <n v="8823"/>
    <s v="CA-2014-100622"/>
    <x v="3"/>
    <d v="2014-11-04T00:00:00"/>
    <d v="2014-11-08T00:00:00"/>
    <x v="1"/>
    <s v="DK-13090"/>
    <x v="54"/>
    <x v="0"/>
    <s v="United States"/>
    <s v="Orlando"/>
    <x v="2"/>
    <n v="32839"/>
    <x v="0"/>
    <s v="OFF-AR-10004010"/>
    <x v="1"/>
    <s v="Art"/>
    <x v="1734"/>
    <n v="55.984000000000009"/>
    <n v="2"/>
    <n v="0.2"/>
    <n v="4.1987999999999985"/>
    <s v="Nov"/>
    <x v="23"/>
    <n v="0"/>
  </r>
  <r>
    <n v="8824"/>
    <s v="CA-2014-100622"/>
    <x v="3"/>
    <d v="2014-11-04T00:00:00"/>
    <d v="2014-11-08T00:00:00"/>
    <x v="1"/>
    <s v="DK-13090"/>
    <x v="54"/>
    <x v="0"/>
    <s v="United States"/>
    <s v="Orlando"/>
    <x v="2"/>
    <n v="32839"/>
    <x v="0"/>
    <s v="OFF-PA-10002947"/>
    <x v="1"/>
    <s v="Paper"/>
    <x v="703"/>
    <n v="10.688000000000001"/>
    <n v="2"/>
    <n v="0.2"/>
    <n v="3.7407999999999997"/>
    <s v="Nov"/>
    <x v="23"/>
    <n v="0"/>
  </r>
  <r>
    <n v="8825"/>
    <s v="CA-2014-117156"/>
    <x v="3"/>
    <d v="2014-03-22T00:00:00"/>
    <d v="2014-03-24T00:00:00"/>
    <x v="0"/>
    <s v="TB-21055"/>
    <x v="26"/>
    <x v="0"/>
    <s v="United States"/>
    <s v="Reading"/>
    <x v="9"/>
    <n v="19601"/>
    <x v="3"/>
    <s v="OFF-EN-10003845"/>
    <x v="1"/>
    <s v="Envelopes"/>
    <x v="431"/>
    <n v="8.8559999999999999"/>
    <n v="3"/>
    <n v="0.2"/>
    <n v="2.8781999999999992"/>
    <s v="Mar"/>
    <x v="42"/>
    <n v="1"/>
  </r>
  <r>
    <n v="8826"/>
    <s v="CA-2012-115399"/>
    <x v="1"/>
    <d v="2012-12-19T00:00:00"/>
    <d v="2012-12-22T00:00:00"/>
    <x v="2"/>
    <s v="AG-10900"/>
    <x v="151"/>
    <x v="0"/>
    <s v="United States"/>
    <s v="Philadelphia"/>
    <x v="9"/>
    <n v="19134"/>
    <x v="3"/>
    <s v="OFF-LA-10003190"/>
    <x v="1"/>
    <s v="Labels"/>
    <x v="1163"/>
    <n v="6.911999999999999"/>
    <n v="3"/>
    <n v="0.2"/>
    <n v="2.5056000000000003"/>
    <s v="Dec"/>
    <x v="14"/>
    <n v="1"/>
  </r>
  <r>
    <n v="8827"/>
    <s v="US-2011-157847"/>
    <x v="2"/>
    <d v="2011-04-02T00:00:00"/>
    <d v="2011-04-06T00:00:00"/>
    <x v="0"/>
    <s v="SC-20020"/>
    <x v="710"/>
    <x v="0"/>
    <s v="United States"/>
    <s v="Houston"/>
    <x v="5"/>
    <n v="77095"/>
    <x v="2"/>
    <s v="OFF-PA-10002986"/>
    <x v="1"/>
    <s v="Paper"/>
    <x v="477"/>
    <n v="26.720000000000002"/>
    <n v="5"/>
    <n v="0.2"/>
    <n v="9.3520000000000003"/>
    <s v="Apr"/>
    <x v="41"/>
    <n v="1"/>
  </r>
  <r>
    <n v="8828"/>
    <s v="US-2011-157847"/>
    <x v="2"/>
    <d v="2011-04-02T00:00:00"/>
    <d v="2011-04-06T00:00:00"/>
    <x v="0"/>
    <s v="SC-20020"/>
    <x v="710"/>
    <x v="0"/>
    <s v="United States"/>
    <s v="Houston"/>
    <x v="5"/>
    <n v="77095"/>
    <x v="2"/>
    <s v="OFF-PA-10001593"/>
    <x v="1"/>
    <s v="Paper"/>
    <x v="1755"/>
    <n v="33.488000000000007"/>
    <n v="7"/>
    <n v="0.2"/>
    <n v="10.464999999999998"/>
    <s v="Apr"/>
    <x v="41"/>
    <n v="0"/>
  </r>
  <r>
    <n v="8829"/>
    <s v="CA-2012-115168"/>
    <x v="1"/>
    <d v="2012-06-05T00:00:00"/>
    <d v="2012-06-09T00:00:00"/>
    <x v="1"/>
    <s v="BB-11545"/>
    <x v="179"/>
    <x v="1"/>
    <s v="United States"/>
    <s v="Saint Charles"/>
    <x v="25"/>
    <n v="63301"/>
    <x v="2"/>
    <s v="OFF-PA-10000528"/>
    <x v="1"/>
    <s v="Paper"/>
    <x v="1136"/>
    <n v="10.56"/>
    <n v="2"/>
    <n v="0"/>
    <n v="4.7519999999999998"/>
    <s v="Jun"/>
    <x v="40"/>
    <n v="1"/>
  </r>
  <r>
    <n v="8830"/>
    <s v="CA-2011-109680"/>
    <x v="2"/>
    <d v="2011-10-06T00:00:00"/>
    <d v="2011-10-09T00:00:00"/>
    <x v="2"/>
    <s v="VP-21760"/>
    <x v="778"/>
    <x v="1"/>
    <s v="United States"/>
    <s v="Indianapolis"/>
    <x v="14"/>
    <n v="46203"/>
    <x v="2"/>
    <s v="OFF-ST-10001932"/>
    <x v="1"/>
    <s v="Storage"/>
    <x v="1641"/>
    <n v="386.34"/>
    <n v="2"/>
    <n v="0"/>
    <n v="54.087600000000009"/>
    <s v="Oct"/>
    <x v="18"/>
    <n v="1"/>
  </r>
  <r>
    <n v="8831"/>
    <s v="CA-2013-167983"/>
    <x v="0"/>
    <d v="2013-08-22T00:00:00"/>
    <d v="2013-08-25T00:00:00"/>
    <x v="0"/>
    <s v="RP-19270"/>
    <x v="345"/>
    <x v="1"/>
    <s v="United States"/>
    <s v="Seattle"/>
    <x v="4"/>
    <n v="98115"/>
    <x v="1"/>
    <s v="OFF-BI-10003727"/>
    <x v="1"/>
    <s v="Binders"/>
    <x v="797"/>
    <n v="33.44"/>
    <n v="10"/>
    <n v="0.2"/>
    <n v="11.703999999999997"/>
    <s v="Aug"/>
    <x v="28"/>
    <n v="1"/>
  </r>
  <r>
    <n v="8832"/>
    <s v="CA-2012-145324"/>
    <x v="1"/>
    <d v="2012-11-15T00:00:00"/>
    <d v="2012-11-19T00:00:00"/>
    <x v="1"/>
    <s v="DH-13675"/>
    <x v="723"/>
    <x v="2"/>
    <s v="United States"/>
    <s v="Harrisonburg"/>
    <x v="17"/>
    <n v="22801"/>
    <x v="0"/>
    <s v="FUR-FU-10002759"/>
    <x v="0"/>
    <s v="Furnishings"/>
    <x v="555"/>
    <n v="39.96"/>
    <n v="2"/>
    <n v="0"/>
    <n v="14.3856"/>
    <s v="Nov"/>
    <x v="6"/>
    <n v="1"/>
  </r>
  <r>
    <n v="8833"/>
    <s v="CA-2012-153423"/>
    <x v="1"/>
    <d v="2012-06-22T00:00:00"/>
    <d v="2012-06-27T00:00:00"/>
    <x v="1"/>
    <s v="SW-20455"/>
    <x v="517"/>
    <x v="0"/>
    <s v="United States"/>
    <s v="Rochester"/>
    <x v="15"/>
    <n v="14609"/>
    <x v="3"/>
    <s v="OFF-BI-10000545"/>
    <x v="1"/>
    <s v="Binders"/>
    <x v="685"/>
    <n v="1217.568"/>
    <n v="2"/>
    <n v="0.2"/>
    <n v="456.58800000000002"/>
    <s v="Jun"/>
    <x v="40"/>
    <n v="1"/>
  </r>
  <r>
    <n v="8834"/>
    <s v="US-2014-132675"/>
    <x v="3"/>
    <d v="2014-09-25T00:00:00"/>
    <d v="2014-09-29T00:00:00"/>
    <x v="1"/>
    <s v="KF-16285"/>
    <x v="580"/>
    <x v="2"/>
    <s v="United States"/>
    <s v="Sandy Springs"/>
    <x v="32"/>
    <n v="30328"/>
    <x v="0"/>
    <s v="OFF-ST-10004950"/>
    <x v="1"/>
    <s v="Storage"/>
    <x v="1510"/>
    <n v="15.51"/>
    <n v="1"/>
    <n v="0"/>
    <n v="3.8774999999999995"/>
    <s v="Sep"/>
    <x v="15"/>
    <n v="1"/>
  </r>
  <r>
    <n v="8835"/>
    <s v="US-2014-132675"/>
    <x v="3"/>
    <d v="2014-09-25T00:00:00"/>
    <d v="2014-09-29T00:00:00"/>
    <x v="1"/>
    <s v="KF-16285"/>
    <x v="580"/>
    <x v="2"/>
    <s v="United States"/>
    <s v="Sandy Springs"/>
    <x v="32"/>
    <n v="30328"/>
    <x v="0"/>
    <s v="TEC-PH-10003171"/>
    <x v="2"/>
    <s v="Phones"/>
    <x v="1495"/>
    <n v="89.9"/>
    <n v="2"/>
    <n v="0"/>
    <n v="25.171999999999997"/>
    <s v="Sep"/>
    <x v="15"/>
    <n v="0"/>
  </r>
  <r>
    <n v="8836"/>
    <s v="US-2014-132675"/>
    <x v="3"/>
    <d v="2014-09-25T00:00:00"/>
    <d v="2014-09-29T00:00:00"/>
    <x v="1"/>
    <s v="KF-16285"/>
    <x v="580"/>
    <x v="2"/>
    <s v="United States"/>
    <s v="Sandy Springs"/>
    <x v="32"/>
    <n v="30328"/>
    <x v="0"/>
    <s v="OFF-AR-10000614"/>
    <x v="1"/>
    <s v="Art"/>
    <x v="1722"/>
    <n v="14.28"/>
    <n v="4"/>
    <n v="0"/>
    <n v="3.7127999999999997"/>
    <s v="Sep"/>
    <x v="15"/>
    <n v="0"/>
  </r>
  <r>
    <n v="8837"/>
    <s v="US-2014-132675"/>
    <x v="3"/>
    <d v="2014-09-25T00:00:00"/>
    <d v="2014-09-29T00:00:00"/>
    <x v="1"/>
    <s v="KF-16285"/>
    <x v="580"/>
    <x v="2"/>
    <s v="United States"/>
    <s v="Sandy Springs"/>
    <x v="32"/>
    <n v="30328"/>
    <x v="0"/>
    <s v="OFF-AR-10000034"/>
    <x v="1"/>
    <s v="Art"/>
    <x v="744"/>
    <n v="12.72"/>
    <n v="3"/>
    <n v="0"/>
    <n v="4.9607999999999999"/>
    <s v="Sep"/>
    <x v="15"/>
    <n v="0"/>
  </r>
  <r>
    <n v="8838"/>
    <s v="US-2014-132675"/>
    <x v="3"/>
    <d v="2014-09-25T00:00:00"/>
    <d v="2014-09-29T00:00:00"/>
    <x v="1"/>
    <s v="KF-16285"/>
    <x v="580"/>
    <x v="2"/>
    <s v="United States"/>
    <s v="Sandy Springs"/>
    <x v="32"/>
    <n v="30328"/>
    <x v="0"/>
    <s v="OFF-LA-10003766"/>
    <x v="1"/>
    <s v="Labels"/>
    <x v="360"/>
    <n v="15.75"/>
    <n v="5"/>
    <n v="0"/>
    <n v="7.5600000000000005"/>
    <s v="Sep"/>
    <x v="15"/>
    <n v="0"/>
  </r>
  <r>
    <n v="8839"/>
    <s v="CA-2011-153808"/>
    <x v="2"/>
    <d v="2011-04-06T00:00:00"/>
    <d v="2011-04-10T00:00:00"/>
    <x v="0"/>
    <s v="FH-14275"/>
    <x v="395"/>
    <x v="1"/>
    <s v="United States"/>
    <s v="Los Angeles"/>
    <x v="1"/>
    <n v="90004"/>
    <x v="1"/>
    <s v="OFF-AR-10001725"/>
    <x v="1"/>
    <s v="Art"/>
    <x v="1540"/>
    <n v="70.949999999999989"/>
    <n v="3"/>
    <n v="0"/>
    <n v="18.447000000000003"/>
    <s v="Apr"/>
    <x v="41"/>
    <n v="1"/>
  </r>
  <r>
    <n v="8840"/>
    <s v="CA-2011-153808"/>
    <x v="2"/>
    <d v="2011-04-06T00:00:00"/>
    <d v="2011-04-10T00:00:00"/>
    <x v="0"/>
    <s v="FH-14275"/>
    <x v="395"/>
    <x v="1"/>
    <s v="United States"/>
    <s v="Los Angeles"/>
    <x v="1"/>
    <n v="90004"/>
    <x v="1"/>
    <s v="OFF-BI-10002794"/>
    <x v="1"/>
    <s v="Binders"/>
    <x v="102"/>
    <n v="65.567999999999998"/>
    <n v="2"/>
    <n v="0.2"/>
    <n v="23.768399999999996"/>
    <s v="Apr"/>
    <x v="41"/>
    <n v="0"/>
  </r>
  <r>
    <n v="8841"/>
    <s v="CA-2011-153808"/>
    <x v="2"/>
    <d v="2011-04-06T00:00:00"/>
    <d v="2011-04-10T00:00:00"/>
    <x v="0"/>
    <s v="FH-14275"/>
    <x v="395"/>
    <x v="1"/>
    <s v="United States"/>
    <s v="Los Angeles"/>
    <x v="1"/>
    <n v="90004"/>
    <x v="1"/>
    <s v="TEC-AC-10004171"/>
    <x v="2"/>
    <s v="Accessories"/>
    <x v="1312"/>
    <n v="299.96999999999997"/>
    <n v="3"/>
    <n v="0"/>
    <n v="131.98680000000002"/>
    <s v="Apr"/>
    <x v="41"/>
    <n v="0"/>
  </r>
  <r>
    <n v="8842"/>
    <s v="US-2013-112396"/>
    <x v="0"/>
    <d v="2013-02-09T00:00:00"/>
    <d v="2013-02-13T00:00:00"/>
    <x v="1"/>
    <s v="JR-16210"/>
    <x v="335"/>
    <x v="1"/>
    <s v="United States"/>
    <s v="San Francisco"/>
    <x v="1"/>
    <n v="94110"/>
    <x v="1"/>
    <s v="TEC-AC-10003628"/>
    <x v="2"/>
    <s v="Accessories"/>
    <x v="244"/>
    <n v="89.97"/>
    <n v="3"/>
    <n v="0"/>
    <n v="39.586800000000011"/>
    <s v="Feb"/>
    <x v="47"/>
    <n v="1"/>
  </r>
  <r>
    <n v="8843"/>
    <s v="US-2013-112396"/>
    <x v="0"/>
    <d v="2013-02-09T00:00:00"/>
    <d v="2013-02-13T00:00:00"/>
    <x v="1"/>
    <s v="JR-16210"/>
    <x v="335"/>
    <x v="1"/>
    <s v="United States"/>
    <s v="San Francisco"/>
    <x v="1"/>
    <n v="94110"/>
    <x v="1"/>
    <s v="TEC-AC-10004761"/>
    <x v="2"/>
    <s v="Accessories"/>
    <x v="778"/>
    <n v="31.86"/>
    <n v="2"/>
    <n v="0"/>
    <n v="11.151"/>
    <s v="Feb"/>
    <x v="47"/>
    <n v="0"/>
  </r>
  <r>
    <n v="8844"/>
    <s v="CA-2011-141173"/>
    <x v="2"/>
    <d v="2011-11-18T00:00:00"/>
    <d v="2011-11-20T00:00:00"/>
    <x v="0"/>
    <s v="JC-16105"/>
    <x v="36"/>
    <x v="1"/>
    <s v="United States"/>
    <s v="Minneapolis"/>
    <x v="11"/>
    <n v="55407"/>
    <x v="2"/>
    <s v="OFF-ST-10000885"/>
    <x v="1"/>
    <s v="Storage"/>
    <x v="1657"/>
    <n v="67.150000000000006"/>
    <n v="5"/>
    <n v="0"/>
    <n v="16.787500000000001"/>
    <s v="Nov"/>
    <x v="7"/>
    <n v="1"/>
  </r>
  <r>
    <n v="8845"/>
    <s v="CA-2014-156664"/>
    <x v="3"/>
    <d v="2014-12-19T00:00:00"/>
    <d v="2014-12-24T00:00:00"/>
    <x v="1"/>
    <s v="BP-11290"/>
    <x v="443"/>
    <x v="0"/>
    <s v="United States"/>
    <s v="Columbus"/>
    <x v="24"/>
    <n v="43229"/>
    <x v="3"/>
    <s v="OFF-BI-10004209"/>
    <x v="1"/>
    <s v="Binders"/>
    <x v="1206"/>
    <n v="7.2359999999999998"/>
    <n v="3"/>
    <n v="0.7"/>
    <n v="-6.0299999999999976"/>
    <s v="Dec"/>
    <x v="22"/>
    <n v="1"/>
  </r>
  <r>
    <n v="8846"/>
    <s v="CA-2014-156664"/>
    <x v="3"/>
    <d v="2014-12-19T00:00:00"/>
    <d v="2014-12-24T00:00:00"/>
    <x v="1"/>
    <s v="BP-11290"/>
    <x v="443"/>
    <x v="0"/>
    <s v="United States"/>
    <s v="Columbus"/>
    <x v="24"/>
    <n v="43229"/>
    <x v="3"/>
    <s v="OFF-FA-10002988"/>
    <x v="1"/>
    <s v="Fasteners"/>
    <x v="131"/>
    <n v="4.8239999999999998"/>
    <n v="3"/>
    <n v="0.2"/>
    <n v="1.7486999999999999"/>
    <s v="Dec"/>
    <x v="22"/>
    <n v="0"/>
  </r>
  <r>
    <n v="8847"/>
    <s v="CA-2014-156664"/>
    <x v="3"/>
    <d v="2014-12-19T00:00:00"/>
    <d v="2014-12-24T00:00:00"/>
    <x v="1"/>
    <s v="BP-11290"/>
    <x v="443"/>
    <x v="0"/>
    <s v="United States"/>
    <s v="Columbus"/>
    <x v="24"/>
    <n v="43229"/>
    <x v="3"/>
    <s v="OFF-PA-10002222"/>
    <x v="1"/>
    <s v="Paper"/>
    <x v="389"/>
    <n v="91.360000000000014"/>
    <n v="5"/>
    <n v="0.2"/>
    <n v="29.691999999999993"/>
    <s v="Dec"/>
    <x v="22"/>
    <n v="0"/>
  </r>
  <r>
    <n v="8848"/>
    <s v="CA-2014-156664"/>
    <x v="3"/>
    <d v="2014-12-19T00:00:00"/>
    <d v="2014-12-24T00:00:00"/>
    <x v="1"/>
    <s v="BP-11290"/>
    <x v="443"/>
    <x v="0"/>
    <s v="United States"/>
    <s v="Columbus"/>
    <x v="24"/>
    <n v="43229"/>
    <x v="3"/>
    <s v="OFF-AP-10004487"/>
    <x v="1"/>
    <s v="Appliances"/>
    <x v="715"/>
    <n v="130.11199999999999"/>
    <n v="2"/>
    <n v="0.2"/>
    <n v="13.011199999999995"/>
    <s v="Dec"/>
    <x v="22"/>
    <n v="0"/>
  </r>
  <r>
    <n v="8849"/>
    <s v="CA-2012-140718"/>
    <x v="1"/>
    <d v="2012-07-02T00:00:00"/>
    <d v="2012-07-04T00:00:00"/>
    <x v="2"/>
    <s v="FA-14230"/>
    <x v="135"/>
    <x v="1"/>
    <s v="United States"/>
    <s v="Raleigh"/>
    <x v="3"/>
    <n v="27604"/>
    <x v="0"/>
    <s v="TEC-PH-10003505"/>
    <x v="2"/>
    <s v="Phones"/>
    <x v="901"/>
    <n v="74.239999999999995"/>
    <n v="1"/>
    <n v="0.2"/>
    <n v="8.3519999999999932"/>
    <s v="Jul"/>
    <x v="38"/>
    <n v="1"/>
  </r>
  <r>
    <n v="8850"/>
    <s v="CA-2012-140718"/>
    <x v="1"/>
    <d v="2012-07-02T00:00:00"/>
    <d v="2012-07-04T00:00:00"/>
    <x v="2"/>
    <s v="FA-14230"/>
    <x v="135"/>
    <x v="1"/>
    <s v="United States"/>
    <s v="Raleigh"/>
    <x v="3"/>
    <n v="27604"/>
    <x v="0"/>
    <s v="FUR-FU-10000076"/>
    <x v="0"/>
    <s v="Furnishings"/>
    <x v="875"/>
    <n v="159.84000000000003"/>
    <n v="10"/>
    <n v="0.2"/>
    <n v="45.954000000000008"/>
    <s v="Jul"/>
    <x v="38"/>
    <n v="0"/>
  </r>
  <r>
    <n v="8851"/>
    <s v="CA-2012-140718"/>
    <x v="1"/>
    <d v="2012-07-02T00:00:00"/>
    <d v="2012-07-04T00:00:00"/>
    <x v="2"/>
    <s v="FA-14230"/>
    <x v="135"/>
    <x v="1"/>
    <s v="United States"/>
    <s v="Raleigh"/>
    <x v="3"/>
    <n v="27604"/>
    <x v="0"/>
    <s v="OFF-BI-10004728"/>
    <x v="1"/>
    <s v="Binders"/>
    <x v="539"/>
    <n v="2.8920000000000008"/>
    <n v="2"/>
    <n v="0.7"/>
    <n v="-2.3136000000000001"/>
    <s v="Jul"/>
    <x v="38"/>
    <n v="0"/>
  </r>
  <r>
    <n v="8852"/>
    <s v="CA-2012-140718"/>
    <x v="1"/>
    <d v="2012-07-02T00:00:00"/>
    <d v="2012-07-04T00:00:00"/>
    <x v="2"/>
    <s v="FA-14230"/>
    <x v="135"/>
    <x v="1"/>
    <s v="United States"/>
    <s v="Raleigh"/>
    <x v="3"/>
    <n v="27604"/>
    <x v="0"/>
    <s v="OFF-PA-10002250"/>
    <x v="1"/>
    <s v="Paper"/>
    <x v="699"/>
    <n v="9.3920000000000012"/>
    <n v="2"/>
    <n v="0.2"/>
    <n v="3.2871999999999999"/>
    <s v="Jul"/>
    <x v="38"/>
    <n v="0"/>
  </r>
  <r>
    <n v="8853"/>
    <s v="CA-2011-119977"/>
    <x v="2"/>
    <d v="2011-10-08T00:00:00"/>
    <d v="2011-10-13T00:00:00"/>
    <x v="0"/>
    <s v="DN-13690"/>
    <x v="35"/>
    <x v="0"/>
    <s v="United States"/>
    <s v="New York City"/>
    <x v="15"/>
    <n v="10011"/>
    <x v="3"/>
    <s v="OFF-PA-10003823"/>
    <x v="1"/>
    <s v="Paper"/>
    <x v="1001"/>
    <n v="123.92"/>
    <n v="4"/>
    <n v="0"/>
    <n v="55.763999999999996"/>
    <s v="Oct"/>
    <x v="18"/>
    <n v="1"/>
  </r>
  <r>
    <n v="8854"/>
    <s v="US-2012-115343"/>
    <x v="1"/>
    <d v="2012-09-22T00:00:00"/>
    <d v="2012-09-25T00:00:00"/>
    <x v="2"/>
    <s v="FO-14305"/>
    <x v="383"/>
    <x v="0"/>
    <s v="United States"/>
    <s v="Philadelphia"/>
    <x v="9"/>
    <n v="19143"/>
    <x v="3"/>
    <s v="OFF-SU-10000898"/>
    <x v="1"/>
    <s v="Supplies"/>
    <x v="1181"/>
    <n v="55.600000000000009"/>
    <n v="5"/>
    <n v="0.2"/>
    <n v="6.2549999999999919"/>
    <s v="Sep"/>
    <x v="11"/>
    <n v="1"/>
  </r>
  <r>
    <n v="8855"/>
    <s v="US-2012-115343"/>
    <x v="1"/>
    <d v="2012-09-22T00:00:00"/>
    <d v="2012-09-25T00:00:00"/>
    <x v="2"/>
    <s v="FO-14305"/>
    <x v="383"/>
    <x v="0"/>
    <s v="United States"/>
    <s v="Philadelphia"/>
    <x v="9"/>
    <n v="19143"/>
    <x v="3"/>
    <s v="TEC-AC-10003832"/>
    <x v="2"/>
    <s v="Accessories"/>
    <x v="216"/>
    <n v="617.97600000000011"/>
    <n v="3"/>
    <n v="0.2"/>
    <n v="-7.724700000000098"/>
    <s v="Sep"/>
    <x v="11"/>
    <n v="0"/>
  </r>
  <r>
    <n v="8856"/>
    <s v="CA-2014-163671"/>
    <x v="3"/>
    <d v="2014-12-25T00:00:00"/>
    <d v="2014-12-31T00:00:00"/>
    <x v="1"/>
    <s v="DP-13105"/>
    <x v="317"/>
    <x v="1"/>
    <s v="United States"/>
    <s v="Meridian"/>
    <x v="45"/>
    <n v="83642"/>
    <x v="1"/>
    <s v="OFF-BI-10001679"/>
    <x v="1"/>
    <s v="Binders"/>
    <x v="212"/>
    <n v="21.312000000000005"/>
    <n v="3"/>
    <n v="0.2"/>
    <n v="7.9919999999999991"/>
    <s v="Dec"/>
    <x v="22"/>
    <n v="1"/>
  </r>
  <r>
    <n v="8857"/>
    <s v="CA-2014-135909"/>
    <x v="3"/>
    <d v="2014-10-14T00:00:00"/>
    <d v="2014-10-21T00:00:00"/>
    <x v="1"/>
    <s v="JW-15220"/>
    <x v="478"/>
    <x v="1"/>
    <s v="United States"/>
    <s v="Sacramento"/>
    <x v="1"/>
    <n v="95823"/>
    <x v="1"/>
    <s v="TEC-AC-10002335"/>
    <x v="2"/>
    <s v="Accessories"/>
    <x v="339"/>
    <n v="209.94"/>
    <n v="6"/>
    <n v="0"/>
    <n v="39.888599999999997"/>
    <s v="Oct"/>
    <x v="13"/>
    <n v="1"/>
  </r>
  <r>
    <n v="8858"/>
    <s v="CA-2014-135909"/>
    <x v="3"/>
    <d v="2014-10-14T00:00:00"/>
    <d v="2014-10-21T00:00:00"/>
    <x v="1"/>
    <s v="JW-15220"/>
    <x v="478"/>
    <x v="1"/>
    <s v="United States"/>
    <s v="Sacramento"/>
    <x v="1"/>
    <n v="95823"/>
    <x v="1"/>
    <s v="TEC-PH-10003187"/>
    <x v="2"/>
    <s v="Phones"/>
    <x v="1410"/>
    <n v="31.983999999999998"/>
    <n v="2"/>
    <n v="0.2"/>
    <n v="-7.9959999999999996"/>
    <s v="Oct"/>
    <x v="13"/>
    <n v="0"/>
  </r>
  <r>
    <n v="8859"/>
    <s v="CA-2014-135909"/>
    <x v="3"/>
    <d v="2014-10-14T00:00:00"/>
    <d v="2014-10-21T00:00:00"/>
    <x v="1"/>
    <s v="JW-15220"/>
    <x v="478"/>
    <x v="1"/>
    <s v="United States"/>
    <s v="Sacramento"/>
    <x v="1"/>
    <n v="95823"/>
    <x v="1"/>
    <s v="OFF-BI-10003527"/>
    <x v="1"/>
    <s v="Binders"/>
    <x v="446"/>
    <n v="5083.96"/>
    <n v="5"/>
    <n v="0.2"/>
    <n v="1906.4849999999999"/>
    <s v="Oct"/>
    <x v="13"/>
    <n v="0"/>
  </r>
  <r>
    <n v="8860"/>
    <s v="US-2014-114356"/>
    <x v="3"/>
    <d v="2014-08-21T00:00:00"/>
    <d v="2014-08-27T00:00:00"/>
    <x v="1"/>
    <s v="TT-21460"/>
    <x v="499"/>
    <x v="2"/>
    <s v="United States"/>
    <s v="Charlotte"/>
    <x v="3"/>
    <n v="28205"/>
    <x v="0"/>
    <s v="TEC-PH-10003171"/>
    <x v="2"/>
    <s v="Phones"/>
    <x v="1495"/>
    <n v="35.96"/>
    <n v="1"/>
    <n v="0.2"/>
    <n v="3.5959999999999983"/>
    <s v="Aug"/>
    <x v="43"/>
    <n v="1"/>
  </r>
  <r>
    <n v="8861"/>
    <s v="CA-2012-125934"/>
    <x v="1"/>
    <d v="2012-09-11T00:00:00"/>
    <d v="2012-09-18T00:00:00"/>
    <x v="1"/>
    <s v="SN-20560"/>
    <x v="381"/>
    <x v="2"/>
    <s v="United States"/>
    <s v="Paterson"/>
    <x v="30"/>
    <n v="7501"/>
    <x v="3"/>
    <s v="OFF-LA-10000414"/>
    <x v="1"/>
    <s v="Labels"/>
    <x v="1634"/>
    <n v="31.049999999999997"/>
    <n v="3"/>
    <n v="0"/>
    <n v="14.904"/>
    <s v="Sep"/>
    <x v="11"/>
    <n v="1"/>
  </r>
  <r>
    <n v="8862"/>
    <s v="CA-2012-125934"/>
    <x v="1"/>
    <d v="2012-09-11T00:00:00"/>
    <d v="2012-09-18T00:00:00"/>
    <x v="1"/>
    <s v="SN-20560"/>
    <x v="381"/>
    <x v="2"/>
    <s v="United States"/>
    <s v="Paterson"/>
    <x v="30"/>
    <n v="7501"/>
    <x v="3"/>
    <s v="FUR-FU-10002107"/>
    <x v="0"/>
    <s v="Furnishings"/>
    <x v="1324"/>
    <n v="8.92"/>
    <n v="4"/>
    <n v="0"/>
    <n v="3.9248000000000003"/>
    <s v="Sep"/>
    <x v="11"/>
    <n v="0"/>
  </r>
  <r>
    <n v="8863"/>
    <s v="CA-2012-125934"/>
    <x v="1"/>
    <d v="2012-09-11T00:00:00"/>
    <d v="2012-09-18T00:00:00"/>
    <x v="1"/>
    <s v="SN-20560"/>
    <x v="381"/>
    <x v="2"/>
    <s v="United States"/>
    <s v="Paterson"/>
    <x v="30"/>
    <n v="7501"/>
    <x v="3"/>
    <s v="OFF-BI-10004593"/>
    <x v="1"/>
    <s v="Binders"/>
    <x v="267"/>
    <n v="209.6"/>
    <n v="4"/>
    <n v="0"/>
    <n v="96.415999999999997"/>
    <s v="Sep"/>
    <x v="11"/>
    <n v="0"/>
  </r>
  <r>
    <n v="8864"/>
    <s v="CA-2012-125934"/>
    <x v="1"/>
    <d v="2012-09-11T00:00:00"/>
    <d v="2012-09-18T00:00:00"/>
    <x v="1"/>
    <s v="SN-20560"/>
    <x v="381"/>
    <x v="2"/>
    <s v="United States"/>
    <s v="Paterson"/>
    <x v="30"/>
    <n v="7501"/>
    <x v="3"/>
    <s v="OFF-AP-10003860"/>
    <x v="1"/>
    <s v="Appliances"/>
    <x v="1089"/>
    <n v="111.04"/>
    <n v="4"/>
    <n v="0"/>
    <n v="29.980800000000002"/>
    <s v="Sep"/>
    <x v="11"/>
    <n v="0"/>
  </r>
  <r>
    <n v="8865"/>
    <s v="CA-2012-125934"/>
    <x v="1"/>
    <d v="2012-09-11T00:00:00"/>
    <d v="2012-09-18T00:00:00"/>
    <x v="1"/>
    <s v="SN-20560"/>
    <x v="381"/>
    <x v="2"/>
    <s v="United States"/>
    <s v="Paterson"/>
    <x v="30"/>
    <n v="7501"/>
    <x v="3"/>
    <s v="OFF-PA-10000556"/>
    <x v="1"/>
    <s v="Paper"/>
    <x v="1630"/>
    <n v="38.880000000000003"/>
    <n v="6"/>
    <n v="0"/>
    <n v="18.662400000000002"/>
    <s v="Sep"/>
    <x v="11"/>
    <n v="0"/>
  </r>
  <r>
    <n v="8866"/>
    <s v="CA-2012-158148"/>
    <x v="1"/>
    <d v="2012-12-20T00:00:00"/>
    <d v="2012-12-26T00:00:00"/>
    <x v="1"/>
    <s v="JM-15865"/>
    <x v="622"/>
    <x v="0"/>
    <s v="United States"/>
    <s v="Arlington"/>
    <x v="17"/>
    <n v="22204"/>
    <x v="0"/>
    <s v="OFF-AP-10003281"/>
    <x v="1"/>
    <s v="Appliances"/>
    <x v="1180"/>
    <n v="36.269999999999996"/>
    <n v="3"/>
    <n v="0"/>
    <n v="10.880999999999997"/>
    <s v="Dec"/>
    <x v="14"/>
    <n v="1"/>
  </r>
  <r>
    <n v="8867"/>
    <s v="CA-2011-120411"/>
    <x v="2"/>
    <d v="2011-09-20T00:00:00"/>
    <d v="2011-09-23T00:00:00"/>
    <x v="2"/>
    <s v="SB-20185"/>
    <x v="766"/>
    <x v="0"/>
    <s v="United States"/>
    <s v="Chicago"/>
    <x v="10"/>
    <n v="60653"/>
    <x v="2"/>
    <s v="FUR-BO-10004218"/>
    <x v="0"/>
    <s v="Bookcases"/>
    <x v="1584"/>
    <n v="493.42999999999995"/>
    <n v="5"/>
    <n v="0.3"/>
    <n v="-70.489999999999981"/>
    <s v="Sep"/>
    <x v="30"/>
    <n v="1"/>
  </r>
  <r>
    <n v="8868"/>
    <s v="CA-2011-120411"/>
    <x v="2"/>
    <d v="2011-09-20T00:00:00"/>
    <d v="2011-09-23T00:00:00"/>
    <x v="2"/>
    <s v="SB-20185"/>
    <x v="766"/>
    <x v="0"/>
    <s v="United States"/>
    <s v="Chicago"/>
    <x v="10"/>
    <n v="60653"/>
    <x v="2"/>
    <s v="TEC-PH-10002185"/>
    <x v="2"/>
    <s v="Phones"/>
    <x v="1072"/>
    <n v="11.120000000000001"/>
    <n v="2"/>
    <n v="0.2"/>
    <n v="3.4749999999999996"/>
    <s v="Sep"/>
    <x v="30"/>
    <n v="0"/>
  </r>
  <r>
    <n v="8869"/>
    <s v="CA-2013-158260"/>
    <x v="0"/>
    <d v="2013-11-05T00:00:00"/>
    <d v="2013-11-09T00:00:00"/>
    <x v="1"/>
    <s v="CC-12475"/>
    <x v="693"/>
    <x v="0"/>
    <s v="United States"/>
    <s v="San Diego"/>
    <x v="1"/>
    <n v="92037"/>
    <x v="1"/>
    <s v="TEC-MA-10003176"/>
    <x v="2"/>
    <s v="Machines"/>
    <x v="1752"/>
    <n v="686.40000000000009"/>
    <n v="2"/>
    <n v="0.2"/>
    <n v="77.219999999999914"/>
    <s v="Nov"/>
    <x v="0"/>
    <n v="1"/>
  </r>
  <r>
    <n v="8870"/>
    <s v="CA-2014-101805"/>
    <x v="3"/>
    <d v="2014-12-02T00:00:00"/>
    <d v="2014-12-07T00:00:00"/>
    <x v="1"/>
    <s v="SH-19975"/>
    <x v="64"/>
    <x v="1"/>
    <s v="United States"/>
    <s v="Seattle"/>
    <x v="4"/>
    <n v="98105"/>
    <x v="1"/>
    <s v="OFF-BI-10002003"/>
    <x v="1"/>
    <s v="Binders"/>
    <x v="1384"/>
    <n v="15.920000000000002"/>
    <n v="5"/>
    <n v="0.2"/>
    <n v="5.3729999999999993"/>
    <s v="Dec"/>
    <x v="22"/>
    <n v="1"/>
  </r>
  <r>
    <n v="8871"/>
    <s v="CA-2014-101805"/>
    <x v="3"/>
    <d v="2014-12-02T00:00:00"/>
    <d v="2014-12-07T00:00:00"/>
    <x v="1"/>
    <s v="SH-19975"/>
    <x v="64"/>
    <x v="1"/>
    <s v="United States"/>
    <s v="Seattle"/>
    <x v="4"/>
    <n v="98105"/>
    <x v="1"/>
    <s v="FUR-FU-10000023"/>
    <x v="0"/>
    <s v="Furnishings"/>
    <x v="322"/>
    <n v="70.679999999999993"/>
    <n v="12"/>
    <n v="0"/>
    <n v="31.099200000000003"/>
    <s v="Dec"/>
    <x v="22"/>
    <n v="0"/>
  </r>
  <r>
    <n v="8872"/>
    <s v="CA-2014-101805"/>
    <x v="3"/>
    <d v="2014-12-02T00:00:00"/>
    <d v="2014-12-07T00:00:00"/>
    <x v="1"/>
    <s v="SH-19975"/>
    <x v="64"/>
    <x v="1"/>
    <s v="United States"/>
    <s v="Seattle"/>
    <x v="4"/>
    <n v="98105"/>
    <x v="1"/>
    <s v="OFF-ST-10002756"/>
    <x v="1"/>
    <s v="Storage"/>
    <x v="270"/>
    <n v="541.24"/>
    <n v="4"/>
    <n v="0"/>
    <n v="5.4124000000000478"/>
    <s v="Dec"/>
    <x v="22"/>
    <n v="0"/>
  </r>
  <r>
    <n v="8873"/>
    <s v="US-2011-105137"/>
    <x v="2"/>
    <d v="2011-10-10T00:00:00"/>
    <d v="2011-10-10T00:00:00"/>
    <x v="3"/>
    <s v="RB-19435"/>
    <x v="579"/>
    <x v="0"/>
    <s v="United States"/>
    <s v="Columbus"/>
    <x v="24"/>
    <n v="43229"/>
    <x v="3"/>
    <s v="TEC-MA-10002694"/>
    <x v="2"/>
    <s v="Machines"/>
    <x v="1823"/>
    <n v="101.99400000000001"/>
    <n v="2"/>
    <n v="0.7"/>
    <n v="-71.39579999999998"/>
    <s v="Oct"/>
    <x v="18"/>
    <n v="1"/>
  </r>
  <r>
    <n v="8874"/>
    <s v="US-2011-105137"/>
    <x v="2"/>
    <d v="2011-10-10T00:00:00"/>
    <d v="2011-10-10T00:00:00"/>
    <x v="3"/>
    <s v="RB-19435"/>
    <x v="579"/>
    <x v="0"/>
    <s v="United States"/>
    <s v="Columbus"/>
    <x v="24"/>
    <n v="43229"/>
    <x v="3"/>
    <s v="OFF-BI-10002429"/>
    <x v="1"/>
    <s v="Binders"/>
    <x v="467"/>
    <n v="18.264000000000003"/>
    <n v="2"/>
    <n v="0.7"/>
    <n v="-13.393599999999999"/>
    <s v="Oct"/>
    <x v="18"/>
    <n v="0"/>
  </r>
  <r>
    <n v="8875"/>
    <s v="CA-2014-142489"/>
    <x v="3"/>
    <d v="2014-11-15T00:00:00"/>
    <d v="2014-11-17T00:00:00"/>
    <x v="0"/>
    <s v="TC-21295"/>
    <x v="646"/>
    <x v="0"/>
    <s v="United States"/>
    <s v="Houston"/>
    <x v="5"/>
    <n v="77095"/>
    <x v="2"/>
    <s v="OFF-BI-10003684"/>
    <x v="1"/>
    <s v="Binders"/>
    <x v="707"/>
    <n v="21.989999999999995"/>
    <n v="5"/>
    <n v="0.8"/>
    <n v="-32.984999999999999"/>
    <s v="Nov"/>
    <x v="23"/>
    <n v="1"/>
  </r>
  <r>
    <n v="8876"/>
    <s v="US-2013-141264"/>
    <x v="0"/>
    <d v="2013-08-14T00:00:00"/>
    <d v="2013-08-20T00:00:00"/>
    <x v="1"/>
    <s v="CT-11995"/>
    <x v="564"/>
    <x v="0"/>
    <s v="United States"/>
    <s v="Irving"/>
    <x v="5"/>
    <n v="75061"/>
    <x v="2"/>
    <s v="OFF-SU-10003505"/>
    <x v="1"/>
    <s v="Supplies"/>
    <x v="408"/>
    <n v="185.376"/>
    <n v="2"/>
    <n v="0.2"/>
    <n v="-34.758000000000017"/>
    <s v="Aug"/>
    <x v="28"/>
    <n v="1"/>
  </r>
  <r>
    <n v="8877"/>
    <s v="US-2013-141264"/>
    <x v="0"/>
    <d v="2013-08-14T00:00:00"/>
    <d v="2013-08-20T00:00:00"/>
    <x v="1"/>
    <s v="CT-11995"/>
    <x v="564"/>
    <x v="0"/>
    <s v="United States"/>
    <s v="Irving"/>
    <x v="5"/>
    <n v="75061"/>
    <x v="2"/>
    <s v="OFF-AP-10002534"/>
    <x v="1"/>
    <s v="Appliances"/>
    <x v="1193"/>
    <n v="58.923999999999985"/>
    <n v="1"/>
    <n v="0.8"/>
    <n v="-153.20240000000001"/>
    <s v="Aug"/>
    <x v="28"/>
    <n v="0"/>
  </r>
  <r>
    <n v="8878"/>
    <s v="CA-2014-126928"/>
    <x v="3"/>
    <d v="2014-09-18T00:00:00"/>
    <d v="2014-09-24T00:00:00"/>
    <x v="1"/>
    <s v="GZ-14470"/>
    <x v="47"/>
    <x v="0"/>
    <s v="United States"/>
    <s v="Morristown"/>
    <x v="30"/>
    <n v="7960"/>
    <x v="3"/>
    <s v="TEC-MA-10004626"/>
    <x v="2"/>
    <s v="Machines"/>
    <x v="1824"/>
    <n v="480"/>
    <n v="4"/>
    <n v="0"/>
    <n v="225.6"/>
    <s v="Sep"/>
    <x v="15"/>
    <n v="1"/>
  </r>
  <r>
    <n v="8879"/>
    <s v="CA-2014-126928"/>
    <x v="3"/>
    <d v="2014-09-18T00:00:00"/>
    <d v="2014-09-24T00:00:00"/>
    <x v="1"/>
    <s v="GZ-14470"/>
    <x v="47"/>
    <x v="0"/>
    <s v="United States"/>
    <s v="Morristown"/>
    <x v="30"/>
    <n v="7960"/>
    <x v="3"/>
    <s v="OFF-ST-10000615"/>
    <x v="1"/>
    <s v="Storage"/>
    <x v="75"/>
    <n v="34.049999999999997"/>
    <n v="3"/>
    <n v="0"/>
    <n v="9.5340000000000025"/>
    <s v="Sep"/>
    <x v="15"/>
    <n v="0"/>
  </r>
  <r>
    <n v="8880"/>
    <s v="US-2012-107944"/>
    <x v="1"/>
    <d v="2012-03-23T00:00:00"/>
    <d v="2012-03-25T00:00:00"/>
    <x v="2"/>
    <s v="AM-10360"/>
    <x v="87"/>
    <x v="1"/>
    <s v="United States"/>
    <s v="Los Angeles"/>
    <x v="1"/>
    <n v="90008"/>
    <x v="1"/>
    <s v="OFF-PA-10000659"/>
    <x v="1"/>
    <s v="Paper"/>
    <x v="1286"/>
    <n v="192.72"/>
    <n v="11"/>
    <n v="0"/>
    <n v="92.505599999999987"/>
    <s v="Mar"/>
    <x v="29"/>
    <n v="1"/>
  </r>
  <r>
    <n v="8881"/>
    <s v="US-2012-107944"/>
    <x v="1"/>
    <d v="2012-03-23T00:00:00"/>
    <d v="2012-03-25T00:00:00"/>
    <x v="2"/>
    <s v="AM-10360"/>
    <x v="87"/>
    <x v="1"/>
    <s v="United States"/>
    <s v="Los Angeles"/>
    <x v="1"/>
    <n v="90008"/>
    <x v="1"/>
    <s v="TEC-AC-10000736"/>
    <x v="2"/>
    <s v="Accessories"/>
    <x v="1085"/>
    <n v="239.96999999999997"/>
    <n v="3"/>
    <n v="0"/>
    <n v="86.389199999999988"/>
    <s v="Mar"/>
    <x v="29"/>
    <n v="0"/>
  </r>
  <r>
    <n v="8882"/>
    <s v="CA-2013-135594"/>
    <x v="0"/>
    <d v="2013-07-01T00:00:00"/>
    <d v="2013-07-04T00:00:00"/>
    <x v="0"/>
    <s v="AH-10120"/>
    <x v="571"/>
    <x v="2"/>
    <s v="United States"/>
    <s v="Aurora"/>
    <x v="10"/>
    <n v="60505"/>
    <x v="2"/>
    <s v="TEC-AC-10003038"/>
    <x v="2"/>
    <s v="Accessories"/>
    <x v="1024"/>
    <n v="50.120000000000005"/>
    <n v="7"/>
    <n v="0.2"/>
    <n v="-0.62650000000000716"/>
    <s v="Jul"/>
    <x v="16"/>
    <n v="1"/>
  </r>
  <r>
    <n v="8883"/>
    <s v="US-2014-115252"/>
    <x v="3"/>
    <d v="2014-10-21T00:00:00"/>
    <d v="2014-10-26T00:00:00"/>
    <x v="1"/>
    <s v="MY-18295"/>
    <x v="501"/>
    <x v="1"/>
    <s v="United States"/>
    <s v="Durham"/>
    <x v="3"/>
    <n v="27707"/>
    <x v="0"/>
    <s v="TEC-PH-10004071"/>
    <x v="2"/>
    <s v="Phones"/>
    <x v="1537"/>
    <n v="15.984000000000002"/>
    <n v="2"/>
    <n v="0.2"/>
    <n v="1.3986000000000001"/>
    <s v="Oct"/>
    <x v="13"/>
    <n v="1"/>
  </r>
  <r>
    <n v="8884"/>
    <s v="US-2014-115252"/>
    <x v="3"/>
    <d v="2014-10-21T00:00:00"/>
    <d v="2014-10-26T00:00:00"/>
    <x v="1"/>
    <s v="MY-18295"/>
    <x v="501"/>
    <x v="1"/>
    <s v="United States"/>
    <s v="Durham"/>
    <x v="3"/>
    <n v="27707"/>
    <x v="0"/>
    <s v="OFF-PA-10001667"/>
    <x v="1"/>
    <s v="Paper"/>
    <x v="453"/>
    <n v="14.352000000000002"/>
    <n v="3"/>
    <n v="0.2"/>
    <n v="4.4849999999999994"/>
    <s v="Oct"/>
    <x v="13"/>
    <n v="0"/>
  </r>
  <r>
    <n v="8885"/>
    <s v="CA-2011-107398"/>
    <x v="2"/>
    <d v="2011-08-25T00:00:00"/>
    <d v="2011-08-30T00:00:00"/>
    <x v="1"/>
    <s v="BS-11590"/>
    <x v="29"/>
    <x v="1"/>
    <s v="United States"/>
    <s v="Columbus"/>
    <x v="24"/>
    <n v="43229"/>
    <x v="3"/>
    <s v="OFF-BI-10001982"/>
    <x v="1"/>
    <s v="Binders"/>
    <x v="301"/>
    <n v="6.5280000000000014"/>
    <n v="4"/>
    <n v="0.7"/>
    <n v="-4.5695999999999994"/>
    <s v="Aug"/>
    <x v="9"/>
    <n v="1"/>
  </r>
  <r>
    <n v="8886"/>
    <s v="CA-2011-107398"/>
    <x v="2"/>
    <d v="2011-08-25T00:00:00"/>
    <d v="2011-08-30T00:00:00"/>
    <x v="1"/>
    <s v="BS-11590"/>
    <x v="29"/>
    <x v="1"/>
    <s v="United States"/>
    <s v="Columbus"/>
    <x v="24"/>
    <n v="43229"/>
    <x v="3"/>
    <s v="OFF-BI-10004141"/>
    <x v="1"/>
    <s v="Binders"/>
    <x v="1287"/>
    <n v="2.8620000000000005"/>
    <n v="3"/>
    <n v="0.7"/>
    <n v="-2.2896000000000001"/>
    <s v="Aug"/>
    <x v="9"/>
    <n v="0"/>
  </r>
  <r>
    <n v="8887"/>
    <s v="CA-2011-107398"/>
    <x v="2"/>
    <d v="2011-08-25T00:00:00"/>
    <d v="2011-08-30T00:00:00"/>
    <x v="1"/>
    <s v="BS-11590"/>
    <x v="29"/>
    <x v="1"/>
    <s v="United States"/>
    <s v="Columbus"/>
    <x v="24"/>
    <n v="43229"/>
    <x v="3"/>
    <s v="OFF-BI-10002103"/>
    <x v="1"/>
    <s v="Binders"/>
    <x v="525"/>
    <n v="20.856000000000002"/>
    <n v="8"/>
    <n v="0.7"/>
    <n v="-16.684799999999996"/>
    <s v="Aug"/>
    <x v="9"/>
    <n v="0"/>
  </r>
  <r>
    <n v="8888"/>
    <s v="CA-2011-169642"/>
    <x v="2"/>
    <d v="2011-07-27T00:00:00"/>
    <d v="2011-07-30T00:00:00"/>
    <x v="0"/>
    <s v="BB-10990"/>
    <x v="121"/>
    <x v="1"/>
    <s v="United States"/>
    <s v="Los Angeles"/>
    <x v="1"/>
    <n v="90036"/>
    <x v="1"/>
    <s v="OFF-ST-10002574"/>
    <x v="1"/>
    <s v="Storage"/>
    <x v="926"/>
    <n v="276.27999999999997"/>
    <n v="2"/>
    <n v="0"/>
    <n v="0"/>
    <s v="Jul"/>
    <x v="39"/>
    <n v="1"/>
  </r>
  <r>
    <n v="8889"/>
    <s v="CA-2014-103968"/>
    <x v="3"/>
    <d v="2014-12-02T00:00:00"/>
    <d v="2014-12-08T00:00:00"/>
    <x v="1"/>
    <s v="ML-17755"/>
    <x v="529"/>
    <x v="2"/>
    <s v="United States"/>
    <s v="Stockton"/>
    <x v="1"/>
    <n v="95207"/>
    <x v="1"/>
    <s v="FUR-FU-10003394"/>
    <x v="0"/>
    <s v="Furnishings"/>
    <x v="578"/>
    <n v="629.64"/>
    <n v="9"/>
    <n v="0"/>
    <n v="107.03879999999994"/>
    <s v="Dec"/>
    <x v="22"/>
    <n v="1"/>
  </r>
  <r>
    <n v="8890"/>
    <s v="CA-2013-147256"/>
    <x v="0"/>
    <d v="2013-10-18T00:00:00"/>
    <d v="2013-10-22T00:00:00"/>
    <x v="0"/>
    <s v="FC-14245"/>
    <x v="763"/>
    <x v="2"/>
    <s v="United States"/>
    <s v="Columbia"/>
    <x v="25"/>
    <n v="65203"/>
    <x v="2"/>
    <s v="TEC-PH-10003072"/>
    <x v="2"/>
    <s v="Phones"/>
    <x v="1310"/>
    <n v="449.97"/>
    <n v="3"/>
    <n v="0"/>
    <n v="220.48530000000002"/>
    <s v="Oct"/>
    <x v="32"/>
    <n v="1"/>
  </r>
  <r>
    <n v="8891"/>
    <s v="CA-2013-147256"/>
    <x v="0"/>
    <d v="2013-10-18T00:00:00"/>
    <d v="2013-10-22T00:00:00"/>
    <x v="0"/>
    <s v="FC-14245"/>
    <x v="763"/>
    <x v="2"/>
    <s v="United States"/>
    <s v="Columbia"/>
    <x v="25"/>
    <n v="65203"/>
    <x v="2"/>
    <s v="OFF-AP-10003057"/>
    <x v="1"/>
    <s v="Appliances"/>
    <x v="1317"/>
    <n v="1927.5900000000001"/>
    <n v="7"/>
    <n v="0"/>
    <n v="751.76010000000008"/>
    <s v="Oct"/>
    <x v="32"/>
    <n v="0"/>
  </r>
  <r>
    <n v="8892"/>
    <s v="CA-2013-162159"/>
    <x v="0"/>
    <d v="2013-09-17T00:00:00"/>
    <d v="2013-09-19T00:00:00"/>
    <x v="2"/>
    <s v="CR-12625"/>
    <x v="128"/>
    <x v="2"/>
    <s v="United States"/>
    <s v="Columbus"/>
    <x v="32"/>
    <n v="31907"/>
    <x v="0"/>
    <s v="FUR-CH-10001146"/>
    <x v="0"/>
    <s v="Chairs"/>
    <x v="64"/>
    <n v="121.78"/>
    <n v="2"/>
    <n v="0"/>
    <n v="30.444999999999993"/>
    <s v="Sep"/>
    <x v="21"/>
    <n v="1"/>
  </r>
  <r>
    <n v="8893"/>
    <s v="CA-2012-111038"/>
    <x v="1"/>
    <d v="2012-12-01T00:00:00"/>
    <d v="2012-12-06T00:00:00"/>
    <x v="1"/>
    <s v="LC-16960"/>
    <x v="784"/>
    <x v="2"/>
    <s v="United States"/>
    <s v="San Diego"/>
    <x v="1"/>
    <n v="92037"/>
    <x v="1"/>
    <s v="FUR-CH-10003973"/>
    <x v="0"/>
    <s v="Chairs"/>
    <x v="858"/>
    <n v="2676.672"/>
    <n v="9"/>
    <n v="0.2"/>
    <n v="267.66720000000009"/>
    <s v="Dec"/>
    <x v="14"/>
    <n v="1"/>
  </r>
  <r>
    <n v="8894"/>
    <s v="CA-2011-124723"/>
    <x v="2"/>
    <d v="2011-08-05T00:00:00"/>
    <d v="2011-08-12T00:00:00"/>
    <x v="1"/>
    <s v="GZ-14470"/>
    <x v="47"/>
    <x v="0"/>
    <s v="United States"/>
    <s v="Texas City"/>
    <x v="5"/>
    <n v="77590"/>
    <x v="2"/>
    <s v="FUR-TA-10001307"/>
    <x v="0"/>
    <s v="Tables"/>
    <x v="1090"/>
    <n v="489.22999999999996"/>
    <n v="2"/>
    <n v="0.3"/>
    <n v="41.933999999999997"/>
    <s v="Aug"/>
    <x v="9"/>
    <n v="1"/>
  </r>
  <r>
    <n v="8895"/>
    <s v="CA-2013-167241"/>
    <x v="0"/>
    <d v="2013-08-16T00:00:00"/>
    <d v="2013-08-23T00:00:00"/>
    <x v="1"/>
    <s v="BD-11320"/>
    <x v="217"/>
    <x v="0"/>
    <s v="United States"/>
    <s v="Los Angeles"/>
    <x v="1"/>
    <n v="90004"/>
    <x v="1"/>
    <s v="FUR-FU-10004071"/>
    <x v="0"/>
    <s v="Furnishings"/>
    <x v="570"/>
    <n v="312.03000000000003"/>
    <n v="3"/>
    <n v="0"/>
    <n v="43.684200000000018"/>
    <s v="Aug"/>
    <x v="28"/>
    <n v="1"/>
  </r>
  <r>
    <n v="8896"/>
    <s v="CA-2013-167241"/>
    <x v="0"/>
    <d v="2013-08-16T00:00:00"/>
    <d v="2013-08-23T00:00:00"/>
    <x v="1"/>
    <s v="BD-11320"/>
    <x v="217"/>
    <x v="0"/>
    <s v="United States"/>
    <s v="Los Angeles"/>
    <x v="1"/>
    <n v="90004"/>
    <x v="1"/>
    <s v="OFF-ST-10001505"/>
    <x v="1"/>
    <s v="Storage"/>
    <x v="1174"/>
    <n v="17.940000000000001"/>
    <n v="3"/>
    <n v="0"/>
    <n v="3.0497999999999985"/>
    <s v="Aug"/>
    <x v="28"/>
    <n v="0"/>
  </r>
  <r>
    <n v="8897"/>
    <s v="CA-2013-167241"/>
    <x v="0"/>
    <d v="2013-08-16T00:00:00"/>
    <d v="2013-08-23T00:00:00"/>
    <x v="1"/>
    <s v="BD-11320"/>
    <x v="217"/>
    <x v="0"/>
    <s v="United States"/>
    <s v="Los Angeles"/>
    <x v="1"/>
    <n v="90004"/>
    <x v="1"/>
    <s v="TEC-PH-10004614"/>
    <x v="2"/>
    <s v="Phones"/>
    <x v="299"/>
    <n v="165.60000000000002"/>
    <n v="3"/>
    <n v="0.2"/>
    <n v="10.349999999999994"/>
    <s v="Aug"/>
    <x v="28"/>
    <n v="0"/>
  </r>
  <r>
    <n v="8898"/>
    <s v="CA-2013-167241"/>
    <x v="0"/>
    <d v="2013-08-16T00:00:00"/>
    <d v="2013-08-23T00:00:00"/>
    <x v="1"/>
    <s v="BD-11320"/>
    <x v="217"/>
    <x v="0"/>
    <s v="United States"/>
    <s v="Los Angeles"/>
    <x v="1"/>
    <n v="90004"/>
    <x v="1"/>
    <s v="OFF-PA-10004911"/>
    <x v="1"/>
    <s v="Paper"/>
    <x v="929"/>
    <n v="37.520000000000003"/>
    <n v="4"/>
    <n v="0"/>
    <n v="18.009600000000002"/>
    <s v="Aug"/>
    <x v="28"/>
    <n v="0"/>
  </r>
  <r>
    <n v="8899"/>
    <s v="CA-2012-163237"/>
    <x v="1"/>
    <d v="2012-08-07T00:00:00"/>
    <d v="2012-08-09T00:00:00"/>
    <x v="0"/>
    <s v="EM-14095"/>
    <x v="313"/>
    <x v="1"/>
    <s v="United States"/>
    <s v="Springfield"/>
    <x v="17"/>
    <n v="22153"/>
    <x v="0"/>
    <s v="TEC-PH-10003601"/>
    <x v="2"/>
    <s v="Phones"/>
    <x v="1383"/>
    <n v="494.97"/>
    <n v="3"/>
    <n v="0"/>
    <n v="148.49099999999996"/>
    <s v="Aug"/>
    <x v="37"/>
    <n v="1"/>
  </r>
  <r>
    <n v="8900"/>
    <s v="CA-2012-163237"/>
    <x v="1"/>
    <d v="2012-08-07T00:00:00"/>
    <d v="2012-08-09T00:00:00"/>
    <x v="0"/>
    <s v="EM-14095"/>
    <x v="313"/>
    <x v="1"/>
    <s v="United States"/>
    <s v="Springfield"/>
    <x v="17"/>
    <n v="22153"/>
    <x v="0"/>
    <s v="OFF-LA-10004545"/>
    <x v="1"/>
    <s v="Labels"/>
    <x v="1328"/>
    <n v="25.06"/>
    <n v="2"/>
    <n v="0"/>
    <n v="11.778199999999998"/>
    <s v="Aug"/>
    <x v="37"/>
    <n v="0"/>
  </r>
  <r>
    <n v="8901"/>
    <s v="CA-2013-150483"/>
    <x v="0"/>
    <d v="2013-06-01T00:00:00"/>
    <d v="2013-06-05T00:00:00"/>
    <x v="1"/>
    <s v="BP-11290"/>
    <x v="443"/>
    <x v="0"/>
    <s v="United States"/>
    <s v="Decatur"/>
    <x v="10"/>
    <n v="62521"/>
    <x v="2"/>
    <s v="FUR-FU-10001379"/>
    <x v="0"/>
    <s v="Furnishings"/>
    <x v="1810"/>
    <n v="32.064"/>
    <n v="3"/>
    <n v="0.6"/>
    <n v="-12.825599999999994"/>
    <s v="Jun"/>
    <x v="1"/>
    <n v="1"/>
  </r>
  <r>
    <n v="8902"/>
    <s v="CA-2013-150483"/>
    <x v="0"/>
    <d v="2013-06-01T00:00:00"/>
    <d v="2013-06-05T00:00:00"/>
    <x v="1"/>
    <s v="BP-11290"/>
    <x v="443"/>
    <x v="0"/>
    <s v="United States"/>
    <s v="Decatur"/>
    <x v="10"/>
    <n v="62521"/>
    <x v="2"/>
    <s v="OFF-PA-10001846"/>
    <x v="1"/>
    <s v="Paper"/>
    <x v="1807"/>
    <n v="18.496000000000002"/>
    <n v="4"/>
    <n v="0.2"/>
    <n v="6.7048000000000005"/>
    <s v="Jun"/>
    <x v="1"/>
    <n v="0"/>
  </r>
  <r>
    <n v="8903"/>
    <s v="CA-2013-150483"/>
    <x v="0"/>
    <d v="2013-06-01T00:00:00"/>
    <d v="2013-06-05T00:00:00"/>
    <x v="1"/>
    <s v="BP-11290"/>
    <x v="443"/>
    <x v="0"/>
    <s v="United States"/>
    <s v="Decatur"/>
    <x v="10"/>
    <n v="62521"/>
    <x v="2"/>
    <s v="FUR-CH-10000422"/>
    <x v="0"/>
    <s v="Chairs"/>
    <x v="1432"/>
    <n v="191.07899999999998"/>
    <n v="3"/>
    <n v="0.3"/>
    <n v="-38.215799999999973"/>
    <s v="Jun"/>
    <x v="1"/>
    <n v="0"/>
  </r>
  <r>
    <n v="8904"/>
    <s v="CA-2013-150483"/>
    <x v="0"/>
    <d v="2013-06-01T00:00:00"/>
    <d v="2013-06-05T00:00:00"/>
    <x v="1"/>
    <s v="BP-11290"/>
    <x v="443"/>
    <x v="0"/>
    <s v="United States"/>
    <s v="Decatur"/>
    <x v="10"/>
    <n v="62521"/>
    <x v="2"/>
    <s v="OFF-PA-10004621"/>
    <x v="1"/>
    <s v="Paper"/>
    <x v="738"/>
    <n v="10.368000000000002"/>
    <n v="2"/>
    <n v="0.2"/>
    <n v="3.6288"/>
    <s v="Jun"/>
    <x v="1"/>
    <n v="0"/>
  </r>
  <r>
    <n v="8905"/>
    <s v="US-2013-126431"/>
    <x v="0"/>
    <d v="2013-07-02T00:00:00"/>
    <d v="2013-07-02T00:00:00"/>
    <x v="3"/>
    <s v="SU-20665"/>
    <x v="711"/>
    <x v="2"/>
    <s v="United States"/>
    <s v="New York City"/>
    <x v="15"/>
    <n v="10009"/>
    <x v="3"/>
    <s v="OFF-LA-10001474"/>
    <x v="1"/>
    <s v="Labels"/>
    <x v="917"/>
    <n v="30.53"/>
    <n v="1"/>
    <n v="0"/>
    <n v="14.043800000000001"/>
    <s v="Jul"/>
    <x v="16"/>
    <n v="1"/>
  </r>
  <r>
    <n v="8906"/>
    <s v="US-2013-126431"/>
    <x v="0"/>
    <d v="2013-07-02T00:00:00"/>
    <d v="2013-07-02T00:00:00"/>
    <x v="3"/>
    <s v="SU-20665"/>
    <x v="711"/>
    <x v="2"/>
    <s v="United States"/>
    <s v="New York City"/>
    <x v="15"/>
    <n v="10009"/>
    <x v="3"/>
    <s v="TEC-AC-10001635"/>
    <x v="2"/>
    <s v="Accessories"/>
    <x v="1363"/>
    <n v="30.839999999999996"/>
    <n v="3"/>
    <n v="0"/>
    <n v="6.1679999999999975"/>
    <s v="Jul"/>
    <x v="16"/>
    <n v="0"/>
  </r>
  <r>
    <n v="8907"/>
    <s v="US-2013-126431"/>
    <x v="0"/>
    <d v="2013-07-02T00:00:00"/>
    <d v="2013-07-02T00:00:00"/>
    <x v="3"/>
    <s v="SU-20665"/>
    <x v="711"/>
    <x v="2"/>
    <s v="United States"/>
    <s v="New York City"/>
    <x v="15"/>
    <n v="10009"/>
    <x v="3"/>
    <s v="OFF-PA-10001950"/>
    <x v="1"/>
    <s v="Paper"/>
    <x v="144"/>
    <n v="75.06"/>
    <n v="9"/>
    <n v="0"/>
    <n v="33.776999999999994"/>
    <s v="Jul"/>
    <x v="16"/>
    <n v="0"/>
  </r>
  <r>
    <n v="8908"/>
    <s v="CA-2013-139934"/>
    <x v="0"/>
    <d v="2013-12-19T00:00:00"/>
    <d v="2013-12-21T00:00:00"/>
    <x v="2"/>
    <s v="AY-10555"/>
    <x v="672"/>
    <x v="1"/>
    <s v="United States"/>
    <s v="San Francisco"/>
    <x v="1"/>
    <n v="94110"/>
    <x v="1"/>
    <s v="TEC-PH-10001552"/>
    <x v="2"/>
    <s v="Phones"/>
    <x v="178"/>
    <n v="66.976000000000013"/>
    <n v="7"/>
    <n v="0.2"/>
    <n v="6.6976000000000013"/>
    <s v="Dec"/>
    <x v="5"/>
    <n v="1"/>
  </r>
  <r>
    <n v="8909"/>
    <s v="CA-2012-109603"/>
    <x v="1"/>
    <d v="2012-01-26T00:00:00"/>
    <d v="2012-02-01T00:00:00"/>
    <x v="1"/>
    <s v="EM-13825"/>
    <x v="605"/>
    <x v="1"/>
    <s v="United States"/>
    <s v="Moreno Valley"/>
    <x v="1"/>
    <n v="92553"/>
    <x v="1"/>
    <s v="OFF-PA-10003790"/>
    <x v="1"/>
    <s v="Paper"/>
    <x v="1250"/>
    <n v="182.72"/>
    <n v="8"/>
    <n v="0"/>
    <n v="84.051199999999994"/>
    <s v="Jan"/>
    <x v="26"/>
    <n v="1"/>
  </r>
  <r>
    <n v="8910"/>
    <s v="CA-2014-160661"/>
    <x v="3"/>
    <d v="2014-10-29T00:00:00"/>
    <d v="2014-11-02T00:00:00"/>
    <x v="1"/>
    <s v="SA-20830"/>
    <x v="193"/>
    <x v="0"/>
    <s v="United States"/>
    <s v="Everett"/>
    <x v="31"/>
    <n v="2149"/>
    <x v="3"/>
    <s v="OFF-LA-10002475"/>
    <x v="1"/>
    <s v="Labels"/>
    <x v="148"/>
    <n v="21.93"/>
    <n v="3"/>
    <n v="0"/>
    <n v="10.307099999999998"/>
    <s v="Oct"/>
    <x v="13"/>
    <n v="1"/>
  </r>
  <r>
    <n v="8911"/>
    <s v="CA-2014-102610"/>
    <x v="3"/>
    <d v="2014-11-05T00:00:00"/>
    <d v="2014-11-09T00:00:00"/>
    <x v="1"/>
    <s v="CA-12265"/>
    <x v="244"/>
    <x v="0"/>
    <s v="United States"/>
    <s v="Chattanooga"/>
    <x v="18"/>
    <n v="37421"/>
    <x v="0"/>
    <s v="TEC-AC-10000303"/>
    <x v="2"/>
    <s v="Accessories"/>
    <x v="429"/>
    <n v="95.976000000000013"/>
    <n v="3"/>
    <n v="0.2"/>
    <n v="15.596099999999996"/>
    <s v="Nov"/>
    <x v="23"/>
    <n v="1"/>
  </r>
  <r>
    <n v="8912"/>
    <s v="CA-2014-102610"/>
    <x v="3"/>
    <d v="2014-11-05T00:00:00"/>
    <d v="2014-11-09T00:00:00"/>
    <x v="1"/>
    <s v="CA-12265"/>
    <x v="244"/>
    <x v="0"/>
    <s v="United States"/>
    <s v="Chattanooga"/>
    <x v="18"/>
    <n v="37421"/>
    <x v="0"/>
    <s v="TEC-PH-10000127"/>
    <x v="2"/>
    <s v="Phones"/>
    <x v="1758"/>
    <n v="143.928"/>
    <n v="9"/>
    <n v="0.2"/>
    <n v="-32.383800000000008"/>
    <s v="Nov"/>
    <x v="23"/>
    <n v="0"/>
  </r>
  <r>
    <n v="8913"/>
    <s v="CA-2014-102610"/>
    <x v="3"/>
    <d v="2014-11-05T00:00:00"/>
    <d v="2014-11-09T00:00:00"/>
    <x v="1"/>
    <s v="CA-12265"/>
    <x v="244"/>
    <x v="0"/>
    <s v="United States"/>
    <s v="Chattanooga"/>
    <x v="18"/>
    <n v="37421"/>
    <x v="0"/>
    <s v="OFF-BI-10004364"/>
    <x v="1"/>
    <s v="Binders"/>
    <x v="302"/>
    <n v="3.5640000000000009"/>
    <n v="2"/>
    <n v="0.7"/>
    <n v="-2.9700000000000006"/>
    <s v="Nov"/>
    <x v="23"/>
    <n v="0"/>
  </r>
  <r>
    <n v="8914"/>
    <s v="CA-2014-102610"/>
    <x v="3"/>
    <d v="2014-11-05T00:00:00"/>
    <d v="2014-11-09T00:00:00"/>
    <x v="1"/>
    <s v="CA-12265"/>
    <x v="244"/>
    <x v="0"/>
    <s v="United States"/>
    <s v="Chattanooga"/>
    <x v="18"/>
    <n v="37421"/>
    <x v="0"/>
    <s v="OFF-LA-10002195"/>
    <x v="1"/>
    <s v="Labels"/>
    <x v="1019"/>
    <n v="4.9280000000000008"/>
    <n v="2"/>
    <n v="0.2"/>
    <n v="1.7247999999999997"/>
    <s v="Nov"/>
    <x v="23"/>
    <n v="0"/>
  </r>
  <r>
    <n v="8915"/>
    <s v="US-2013-144057"/>
    <x v="0"/>
    <d v="2013-05-10T00:00:00"/>
    <d v="2013-05-14T00:00:00"/>
    <x v="1"/>
    <s v="CV-12805"/>
    <x v="51"/>
    <x v="1"/>
    <s v="United States"/>
    <s v="Austin"/>
    <x v="5"/>
    <n v="78745"/>
    <x v="2"/>
    <s v="OFF-ST-10001490"/>
    <x v="1"/>
    <s v="Storage"/>
    <x v="513"/>
    <n v="856.65600000000006"/>
    <n v="6"/>
    <n v="0.2"/>
    <n v="107.08199999999985"/>
    <s v="May"/>
    <x v="35"/>
    <n v="1"/>
  </r>
  <r>
    <n v="8916"/>
    <s v="US-2013-144057"/>
    <x v="0"/>
    <d v="2013-05-10T00:00:00"/>
    <d v="2013-05-14T00:00:00"/>
    <x v="1"/>
    <s v="CV-12805"/>
    <x v="51"/>
    <x v="1"/>
    <s v="United States"/>
    <s v="Austin"/>
    <x v="5"/>
    <n v="78745"/>
    <x v="2"/>
    <s v="OFF-BI-10002852"/>
    <x v="1"/>
    <s v="Binders"/>
    <x v="91"/>
    <n v="13.183999999999997"/>
    <n v="4"/>
    <n v="0.8"/>
    <n v="-20.435200000000002"/>
    <s v="May"/>
    <x v="35"/>
    <n v="0"/>
  </r>
  <r>
    <n v="8917"/>
    <s v="US-2013-144057"/>
    <x v="0"/>
    <d v="2013-05-10T00:00:00"/>
    <d v="2013-05-14T00:00:00"/>
    <x v="1"/>
    <s v="CV-12805"/>
    <x v="51"/>
    <x v="1"/>
    <s v="United States"/>
    <s v="Austin"/>
    <x v="5"/>
    <n v="78745"/>
    <x v="2"/>
    <s v="OFF-AP-10000390"/>
    <x v="1"/>
    <s v="Appliances"/>
    <x v="1691"/>
    <n v="48.783999999999985"/>
    <n v="4"/>
    <n v="0.8"/>
    <n v="-131.71680000000001"/>
    <s v="May"/>
    <x v="35"/>
    <n v="0"/>
  </r>
  <r>
    <n v="8918"/>
    <s v="US-2013-144057"/>
    <x v="0"/>
    <d v="2013-05-10T00:00:00"/>
    <d v="2013-05-14T00:00:00"/>
    <x v="1"/>
    <s v="CV-12805"/>
    <x v="51"/>
    <x v="1"/>
    <s v="United States"/>
    <s v="Austin"/>
    <x v="5"/>
    <n v="78745"/>
    <x v="2"/>
    <s v="OFF-PA-10004327"/>
    <x v="1"/>
    <s v="Paper"/>
    <x v="136"/>
    <n v="76.64"/>
    <n v="2"/>
    <n v="0.2"/>
    <n v="26.823999999999995"/>
    <s v="May"/>
    <x v="35"/>
    <n v="0"/>
  </r>
  <r>
    <n v="8919"/>
    <s v="US-2013-144057"/>
    <x v="0"/>
    <d v="2013-05-10T00:00:00"/>
    <d v="2013-05-14T00:00:00"/>
    <x v="1"/>
    <s v="CV-12805"/>
    <x v="51"/>
    <x v="1"/>
    <s v="United States"/>
    <s v="Austin"/>
    <x v="5"/>
    <n v="78745"/>
    <x v="2"/>
    <s v="OFF-BI-10002353"/>
    <x v="1"/>
    <s v="Binders"/>
    <x v="1068"/>
    <n v="18.527999999999995"/>
    <n v="6"/>
    <n v="0.8"/>
    <n v="-27.791999999999994"/>
    <s v="May"/>
    <x v="35"/>
    <n v="0"/>
  </r>
  <r>
    <n v="8920"/>
    <s v="CA-2011-160276"/>
    <x v="2"/>
    <d v="2011-04-02T00:00:00"/>
    <d v="2011-04-08T00:00:00"/>
    <x v="1"/>
    <s v="AH-10690"/>
    <x v="706"/>
    <x v="1"/>
    <s v="United States"/>
    <s v="Virginia Beach"/>
    <x v="17"/>
    <n v="23464"/>
    <x v="0"/>
    <s v="FUR-FU-10003192"/>
    <x v="0"/>
    <s v="Furnishings"/>
    <x v="1720"/>
    <n v="177.68"/>
    <n v="2"/>
    <n v="0"/>
    <n v="46.196799999999996"/>
    <s v="Apr"/>
    <x v="41"/>
    <n v="1"/>
  </r>
  <r>
    <n v="8921"/>
    <s v="CA-2011-132983"/>
    <x v="2"/>
    <d v="2011-04-28T00:00:00"/>
    <d v="2011-05-03T00:00:00"/>
    <x v="1"/>
    <s v="DS-13180"/>
    <x v="103"/>
    <x v="1"/>
    <s v="United States"/>
    <s v="Jamestown"/>
    <x v="15"/>
    <n v="14701"/>
    <x v="3"/>
    <s v="TEC-AC-10000736"/>
    <x v="2"/>
    <s v="Accessories"/>
    <x v="1085"/>
    <n v="159.97999999999999"/>
    <n v="2"/>
    <n v="0"/>
    <n v="57.592799999999997"/>
    <s v="Apr"/>
    <x v="41"/>
    <n v="1"/>
  </r>
  <r>
    <n v="8922"/>
    <s v="CA-2013-145709"/>
    <x v="0"/>
    <d v="2013-10-05T00:00:00"/>
    <d v="2013-10-09T00:00:00"/>
    <x v="1"/>
    <s v="AH-10690"/>
    <x v="706"/>
    <x v="1"/>
    <s v="United States"/>
    <s v="Coral Gables"/>
    <x v="2"/>
    <n v="33134"/>
    <x v="0"/>
    <s v="TEC-PH-10003095"/>
    <x v="2"/>
    <s v="Phones"/>
    <x v="1491"/>
    <n v="52.679999999999993"/>
    <n v="3"/>
    <n v="0.2"/>
    <n v="19.754999999999999"/>
    <s v="Oct"/>
    <x v="32"/>
    <n v="1"/>
  </r>
  <r>
    <n v="8923"/>
    <s v="CA-2013-145709"/>
    <x v="0"/>
    <d v="2013-10-05T00:00:00"/>
    <d v="2013-10-09T00:00:00"/>
    <x v="1"/>
    <s v="AH-10690"/>
    <x v="706"/>
    <x v="1"/>
    <s v="United States"/>
    <s v="Coral Gables"/>
    <x v="2"/>
    <n v="33134"/>
    <x v="0"/>
    <s v="FUR-FU-10002885"/>
    <x v="0"/>
    <s v="Furnishings"/>
    <x v="755"/>
    <n v="11.568000000000001"/>
    <n v="3"/>
    <n v="0.2"/>
    <n v="2.6028000000000011"/>
    <s v="Oct"/>
    <x v="32"/>
    <n v="0"/>
  </r>
  <r>
    <n v="8924"/>
    <s v="CA-2014-133928"/>
    <x v="3"/>
    <d v="2014-06-12T00:00:00"/>
    <d v="2014-06-18T00:00:00"/>
    <x v="1"/>
    <s v="ZC-21910"/>
    <x v="233"/>
    <x v="0"/>
    <s v="United States"/>
    <s v="Hickory"/>
    <x v="3"/>
    <n v="28601"/>
    <x v="0"/>
    <s v="OFF-BI-10001525"/>
    <x v="1"/>
    <s v="Binders"/>
    <x v="31"/>
    <n v="4.572000000000001"/>
    <n v="4"/>
    <n v="0.7"/>
    <n v="-3.8100000000000005"/>
    <s v="Jun"/>
    <x v="27"/>
    <n v="1"/>
  </r>
  <r>
    <n v="8925"/>
    <s v="CA-2013-168032"/>
    <x v="0"/>
    <d v="2013-01-30T00:00:00"/>
    <d v="2013-02-03T00:00:00"/>
    <x v="1"/>
    <s v="DF-13135"/>
    <x v="650"/>
    <x v="0"/>
    <s v="United States"/>
    <s v="Rockford"/>
    <x v="10"/>
    <n v="61107"/>
    <x v="2"/>
    <s v="TEC-PH-10004241"/>
    <x v="2"/>
    <s v="Phones"/>
    <x v="1825"/>
    <n v="1439.9680000000001"/>
    <n v="4"/>
    <n v="0.2"/>
    <n v="143.99680000000006"/>
    <s v="Jan"/>
    <x v="12"/>
    <n v="1"/>
  </r>
  <r>
    <n v="8926"/>
    <s v="CA-2013-168032"/>
    <x v="0"/>
    <d v="2013-01-30T00:00:00"/>
    <d v="2013-02-03T00:00:00"/>
    <x v="1"/>
    <s v="DF-13135"/>
    <x v="650"/>
    <x v="0"/>
    <s v="United States"/>
    <s v="Rockford"/>
    <x v="10"/>
    <n v="61107"/>
    <x v="2"/>
    <s v="OFF-BI-10000546"/>
    <x v="1"/>
    <s v="Binders"/>
    <x v="609"/>
    <n v="1.7279999999999995"/>
    <n v="3"/>
    <n v="0.8"/>
    <n v="-2.678399999999999"/>
    <s v="Jan"/>
    <x v="12"/>
    <n v="0"/>
  </r>
  <r>
    <n v="8927"/>
    <s v="CA-2013-168032"/>
    <x v="0"/>
    <d v="2013-01-30T00:00:00"/>
    <d v="2013-02-03T00:00:00"/>
    <x v="1"/>
    <s v="DF-13135"/>
    <x v="650"/>
    <x v="0"/>
    <s v="United States"/>
    <s v="Rockford"/>
    <x v="10"/>
    <n v="61107"/>
    <x v="2"/>
    <s v="FUR-TA-10004256"/>
    <x v="0"/>
    <s v="Tables"/>
    <x v="484"/>
    <n v="626.09999999999991"/>
    <n v="3"/>
    <n v="0.5"/>
    <n v="-538.44600000000003"/>
    <s v="Jan"/>
    <x v="12"/>
    <n v="0"/>
  </r>
  <r>
    <n v="8928"/>
    <s v="CA-2012-143616"/>
    <x v="1"/>
    <d v="2012-09-27T00:00:00"/>
    <d v="2012-09-29T00:00:00"/>
    <x v="0"/>
    <s v="SS-20140"/>
    <x v="164"/>
    <x v="1"/>
    <s v="United States"/>
    <s v="Seattle"/>
    <x v="4"/>
    <n v="98103"/>
    <x v="1"/>
    <s v="OFF-AR-10002067"/>
    <x v="1"/>
    <s v="Art"/>
    <x v="1145"/>
    <n v="99.2"/>
    <n v="5"/>
    <n v="0"/>
    <n v="25.792000000000002"/>
    <s v="Sep"/>
    <x v="11"/>
    <n v="1"/>
  </r>
  <r>
    <n v="8929"/>
    <s v="US-2012-168704"/>
    <x v="1"/>
    <d v="2012-04-13T00:00:00"/>
    <d v="2012-04-17T00:00:00"/>
    <x v="1"/>
    <s v="FP-14320"/>
    <x v="224"/>
    <x v="0"/>
    <s v="United States"/>
    <s v="Huntsville"/>
    <x v="5"/>
    <n v="77340"/>
    <x v="2"/>
    <s v="FUR-TA-10000688"/>
    <x v="0"/>
    <s v="Tables"/>
    <x v="556"/>
    <n v="609.9799999999999"/>
    <n v="4"/>
    <n v="0.3"/>
    <n v="-113.28200000000004"/>
    <s v="Apr"/>
    <x v="19"/>
    <n v="1"/>
  </r>
  <r>
    <n v="8930"/>
    <s v="US-2012-168704"/>
    <x v="1"/>
    <d v="2012-04-13T00:00:00"/>
    <d v="2012-04-17T00:00:00"/>
    <x v="1"/>
    <s v="FP-14320"/>
    <x v="224"/>
    <x v="0"/>
    <s v="United States"/>
    <s v="Huntsville"/>
    <x v="5"/>
    <n v="77340"/>
    <x v="2"/>
    <s v="FUR-TA-10002530"/>
    <x v="0"/>
    <s v="Tables"/>
    <x v="983"/>
    <n v="211.37199999999999"/>
    <n v="2"/>
    <n v="0.3"/>
    <n v="-45.294000000000011"/>
    <s v="Apr"/>
    <x v="19"/>
    <n v="0"/>
  </r>
  <r>
    <n v="8931"/>
    <s v="US-2012-168704"/>
    <x v="1"/>
    <d v="2012-04-13T00:00:00"/>
    <d v="2012-04-17T00:00:00"/>
    <x v="1"/>
    <s v="FP-14320"/>
    <x v="224"/>
    <x v="0"/>
    <s v="United States"/>
    <s v="Huntsville"/>
    <x v="5"/>
    <n v="77340"/>
    <x v="2"/>
    <s v="TEC-PH-10001061"/>
    <x v="2"/>
    <s v="Phones"/>
    <x v="822"/>
    <n v="239.976"/>
    <n v="3"/>
    <n v="0.2"/>
    <n v="17.998199999999997"/>
    <s v="Apr"/>
    <x v="19"/>
    <n v="0"/>
  </r>
  <r>
    <n v="8932"/>
    <s v="CA-2014-143252"/>
    <x v="3"/>
    <d v="2014-12-19T00:00:00"/>
    <d v="2014-12-25T00:00:00"/>
    <x v="1"/>
    <s v="HE-14800"/>
    <x v="785"/>
    <x v="1"/>
    <s v="United States"/>
    <s v="Milwaukee"/>
    <x v="6"/>
    <n v="53209"/>
    <x v="2"/>
    <s v="FUR-FU-10001057"/>
    <x v="0"/>
    <s v="Furnishings"/>
    <x v="1782"/>
    <n v="99.949999999999989"/>
    <n v="5"/>
    <n v="0"/>
    <n v="22.988499999999998"/>
    <s v="Dec"/>
    <x v="22"/>
    <n v="1"/>
  </r>
  <r>
    <n v="8933"/>
    <s v="CA-2014-143252"/>
    <x v="3"/>
    <d v="2014-12-19T00:00:00"/>
    <d v="2014-12-25T00:00:00"/>
    <x v="1"/>
    <s v="HE-14800"/>
    <x v="785"/>
    <x v="1"/>
    <s v="United States"/>
    <s v="Milwaukee"/>
    <x v="6"/>
    <n v="53209"/>
    <x v="2"/>
    <s v="TEC-AC-10002331"/>
    <x v="2"/>
    <s v="Accessories"/>
    <x v="1582"/>
    <n v="29.339999999999996"/>
    <n v="3"/>
    <n v="0"/>
    <n v="10.855799999999999"/>
    <s v="Dec"/>
    <x v="22"/>
    <n v="0"/>
  </r>
  <r>
    <n v="8934"/>
    <s v="CA-2013-102134"/>
    <x v="0"/>
    <d v="2013-03-15T00:00:00"/>
    <d v="2013-03-20T00:00:00"/>
    <x v="1"/>
    <s v="SP-20545"/>
    <x v="259"/>
    <x v="1"/>
    <s v="United States"/>
    <s v="Green Bay"/>
    <x v="6"/>
    <n v="54302"/>
    <x v="2"/>
    <s v="FUR-FU-10003724"/>
    <x v="0"/>
    <s v="Furnishings"/>
    <x v="887"/>
    <n v="16.739999999999998"/>
    <n v="2"/>
    <n v="0"/>
    <n v="4.3523999999999994"/>
    <s v="Mar"/>
    <x v="17"/>
    <n v="1"/>
  </r>
  <r>
    <n v="8935"/>
    <s v="CA-2014-130036"/>
    <x v="3"/>
    <d v="2014-08-28T00:00:00"/>
    <d v="2014-08-28T00:00:00"/>
    <x v="3"/>
    <s v="BP-11185"/>
    <x v="130"/>
    <x v="1"/>
    <s v="United States"/>
    <s v="Philadelphia"/>
    <x v="9"/>
    <n v="19120"/>
    <x v="3"/>
    <s v="OFF-PA-10000528"/>
    <x v="1"/>
    <s v="Paper"/>
    <x v="1136"/>
    <n v="12.672000000000001"/>
    <n v="3"/>
    <n v="0.2"/>
    <n v="3.96"/>
    <s v="Aug"/>
    <x v="43"/>
    <n v="1"/>
  </r>
  <r>
    <n v="8936"/>
    <s v="CA-2014-130036"/>
    <x v="3"/>
    <d v="2014-08-28T00:00:00"/>
    <d v="2014-08-28T00:00:00"/>
    <x v="3"/>
    <s v="BP-11185"/>
    <x v="130"/>
    <x v="1"/>
    <s v="United States"/>
    <s v="Philadelphia"/>
    <x v="9"/>
    <n v="19120"/>
    <x v="3"/>
    <s v="TEC-AC-10001908"/>
    <x v="2"/>
    <s v="Accessories"/>
    <x v="292"/>
    <n v="1119.8880000000001"/>
    <n v="14"/>
    <n v="0.2"/>
    <n v="209.97899999999993"/>
    <s v="Aug"/>
    <x v="43"/>
    <n v="0"/>
  </r>
  <r>
    <n v="8937"/>
    <s v="CA-2012-134117"/>
    <x v="1"/>
    <d v="2012-12-17T00:00:00"/>
    <d v="2012-12-19T00:00:00"/>
    <x v="0"/>
    <s v="PG-18895"/>
    <x v="38"/>
    <x v="0"/>
    <s v="United States"/>
    <s v="Los Angeles"/>
    <x v="1"/>
    <n v="90008"/>
    <x v="1"/>
    <s v="OFF-AR-10003903"/>
    <x v="1"/>
    <s v="Art"/>
    <x v="878"/>
    <n v="204.85"/>
    <n v="5"/>
    <n v="0"/>
    <n v="53.261000000000003"/>
    <s v="Dec"/>
    <x v="14"/>
    <n v="1"/>
  </r>
  <r>
    <n v="8938"/>
    <s v="CA-2012-134117"/>
    <x v="1"/>
    <d v="2012-12-17T00:00:00"/>
    <d v="2012-12-19T00:00:00"/>
    <x v="0"/>
    <s v="PG-18895"/>
    <x v="38"/>
    <x v="0"/>
    <s v="United States"/>
    <s v="Los Angeles"/>
    <x v="1"/>
    <n v="90008"/>
    <x v="1"/>
    <s v="TEC-PH-10004908"/>
    <x v="2"/>
    <s v="Phones"/>
    <x v="1474"/>
    <n v="135.98400000000001"/>
    <n v="2"/>
    <n v="0.2"/>
    <n v="16.997999999999983"/>
    <s v="Dec"/>
    <x v="14"/>
    <n v="0"/>
  </r>
  <r>
    <n v="8939"/>
    <s v="CA-2012-134117"/>
    <x v="1"/>
    <d v="2012-12-17T00:00:00"/>
    <d v="2012-12-19T00:00:00"/>
    <x v="0"/>
    <s v="PG-18895"/>
    <x v="38"/>
    <x v="0"/>
    <s v="United States"/>
    <s v="Los Angeles"/>
    <x v="1"/>
    <n v="90008"/>
    <x v="1"/>
    <s v="OFF-AR-10001940"/>
    <x v="1"/>
    <s v="Art"/>
    <x v="168"/>
    <n v="16.399999999999999"/>
    <n v="5"/>
    <n v="0"/>
    <n v="7.0520000000000005"/>
    <s v="Dec"/>
    <x v="14"/>
    <n v="0"/>
  </r>
  <r>
    <n v="8940"/>
    <s v="CA-2012-134117"/>
    <x v="1"/>
    <d v="2012-12-17T00:00:00"/>
    <d v="2012-12-19T00:00:00"/>
    <x v="0"/>
    <s v="PG-18895"/>
    <x v="38"/>
    <x v="0"/>
    <s v="United States"/>
    <s v="Los Angeles"/>
    <x v="1"/>
    <n v="90008"/>
    <x v="1"/>
    <s v="OFF-BI-10002026"/>
    <x v="1"/>
    <s v="Binders"/>
    <x v="903"/>
    <n v="92.960000000000008"/>
    <n v="2"/>
    <n v="0.2"/>
    <n v="31.373999999999995"/>
    <s v="Dec"/>
    <x v="14"/>
    <n v="0"/>
  </r>
  <r>
    <n v="8941"/>
    <s v="CA-2011-130918"/>
    <x v="2"/>
    <d v="2011-08-22T00:00:00"/>
    <d v="2011-08-24T00:00:00"/>
    <x v="0"/>
    <s v="JP-15520"/>
    <x v="187"/>
    <x v="0"/>
    <s v="United States"/>
    <s v="North Miami"/>
    <x v="2"/>
    <n v="33161"/>
    <x v="0"/>
    <s v="OFF-SU-10003936"/>
    <x v="1"/>
    <s v="Supplies"/>
    <x v="1826"/>
    <n v="7.6320000000000014"/>
    <n v="3"/>
    <n v="0.2"/>
    <n v="-1.8126000000000002"/>
    <s v="Aug"/>
    <x v="9"/>
    <n v="1"/>
  </r>
  <r>
    <n v="8942"/>
    <s v="CA-2013-159023"/>
    <x v="0"/>
    <d v="2013-11-04T00:00:00"/>
    <d v="2013-11-06T00:00:00"/>
    <x v="2"/>
    <s v="NW-18400"/>
    <x v="508"/>
    <x v="0"/>
    <s v="United States"/>
    <s v="Portland"/>
    <x v="21"/>
    <n v="97206"/>
    <x v="1"/>
    <s v="OFF-BI-10002813"/>
    <x v="1"/>
    <s v="Binders"/>
    <x v="905"/>
    <n v="4.1580000000000004"/>
    <n v="7"/>
    <n v="0.7"/>
    <n v="-3.4649999999999999"/>
    <s v="Nov"/>
    <x v="0"/>
    <n v="1"/>
  </r>
  <r>
    <n v="8943"/>
    <s v="CA-2013-159023"/>
    <x v="0"/>
    <d v="2013-11-04T00:00:00"/>
    <d v="2013-11-06T00:00:00"/>
    <x v="2"/>
    <s v="NW-18400"/>
    <x v="508"/>
    <x v="0"/>
    <s v="United States"/>
    <s v="Portland"/>
    <x v="21"/>
    <n v="97206"/>
    <x v="1"/>
    <s v="TEC-MA-10003337"/>
    <x v="2"/>
    <s v="Machines"/>
    <x v="1827"/>
    <n v="179.99100000000004"/>
    <n v="3"/>
    <n v="0.7"/>
    <n v="-251.98739999999992"/>
    <s v="Nov"/>
    <x v="0"/>
    <n v="0"/>
  </r>
  <r>
    <n v="8944"/>
    <s v="CA-2014-111717"/>
    <x v="3"/>
    <d v="2014-10-11T00:00:00"/>
    <d v="2014-10-17T00:00:00"/>
    <x v="1"/>
    <s v="SW-20245"/>
    <x v="573"/>
    <x v="0"/>
    <s v="United States"/>
    <s v="Aurora"/>
    <x v="10"/>
    <n v="60505"/>
    <x v="2"/>
    <s v="FUR-CH-10001545"/>
    <x v="0"/>
    <s v="Chairs"/>
    <x v="1737"/>
    <n v="239.358"/>
    <n v="3"/>
    <n v="0.3"/>
    <n v="-47.871600000000001"/>
    <s v="Oct"/>
    <x v="13"/>
    <n v="1"/>
  </r>
  <r>
    <n v="8945"/>
    <s v="CA-2011-154592"/>
    <x v="2"/>
    <d v="2011-12-07T00:00:00"/>
    <d v="2011-12-08T00:00:00"/>
    <x v="2"/>
    <s v="EH-14005"/>
    <x v="382"/>
    <x v="2"/>
    <s v="United States"/>
    <s v="San Francisco"/>
    <x v="1"/>
    <n v="94109"/>
    <x v="1"/>
    <s v="OFF-PA-10000062"/>
    <x v="1"/>
    <s v="Paper"/>
    <x v="1375"/>
    <n v="164.88"/>
    <n v="3"/>
    <n v="0"/>
    <n v="80.791200000000003"/>
    <s v="Dec"/>
    <x v="20"/>
    <n v="1"/>
  </r>
  <r>
    <n v="8946"/>
    <s v="CA-2011-128622"/>
    <x v="2"/>
    <d v="2011-11-15T00:00:00"/>
    <d v="2011-11-17T00:00:00"/>
    <x v="0"/>
    <s v="SC-20260"/>
    <x v="609"/>
    <x v="1"/>
    <s v="United States"/>
    <s v="San Francisco"/>
    <x v="1"/>
    <n v="94110"/>
    <x v="1"/>
    <s v="OFF-SU-10001574"/>
    <x v="1"/>
    <s v="Supplies"/>
    <x v="498"/>
    <n v="10.95"/>
    <n v="3"/>
    <n v="0"/>
    <n v="3.2849999999999993"/>
    <s v="Nov"/>
    <x v="7"/>
    <n v="1"/>
  </r>
  <r>
    <n v="8947"/>
    <s v="CA-2014-148355"/>
    <x v="3"/>
    <d v="2014-12-25T00:00:00"/>
    <d v="2014-12-29T00:00:00"/>
    <x v="1"/>
    <s v="NC-18535"/>
    <x v="714"/>
    <x v="1"/>
    <s v="United States"/>
    <s v="New Bedford"/>
    <x v="31"/>
    <n v="2740"/>
    <x v="3"/>
    <s v="OFF-PA-10001972"/>
    <x v="1"/>
    <s v="Paper"/>
    <x v="1169"/>
    <n v="19.440000000000001"/>
    <n v="3"/>
    <n v="0"/>
    <n v="9.3312000000000008"/>
    <s v="Dec"/>
    <x v="22"/>
    <n v="1"/>
  </r>
  <r>
    <n v="8948"/>
    <s v="CA-2014-148355"/>
    <x v="3"/>
    <d v="2014-12-25T00:00:00"/>
    <d v="2014-12-29T00:00:00"/>
    <x v="1"/>
    <s v="NC-18535"/>
    <x v="714"/>
    <x v="1"/>
    <s v="United States"/>
    <s v="New Bedford"/>
    <x v="31"/>
    <n v="2740"/>
    <x v="3"/>
    <s v="OFF-BI-10000201"/>
    <x v="1"/>
    <s v="Binders"/>
    <x v="1678"/>
    <n v="12.3"/>
    <n v="5"/>
    <n v="0"/>
    <n v="6.15"/>
    <s v="Dec"/>
    <x v="22"/>
    <n v="0"/>
  </r>
  <r>
    <n v="8949"/>
    <s v="CA-2011-132913"/>
    <x v="2"/>
    <d v="2011-12-24T00:00:00"/>
    <d v="2011-12-26T00:00:00"/>
    <x v="2"/>
    <s v="AS-10090"/>
    <x v="548"/>
    <x v="0"/>
    <s v="United States"/>
    <s v="San Diego"/>
    <x v="1"/>
    <n v="92037"/>
    <x v="1"/>
    <s v="OFF-AP-10003278"/>
    <x v="1"/>
    <s v="Appliances"/>
    <x v="1784"/>
    <n v="13.97"/>
    <n v="1"/>
    <n v="0"/>
    <n v="3.632200000000001"/>
    <s v="Dec"/>
    <x v="20"/>
    <n v="1"/>
  </r>
  <r>
    <n v="8950"/>
    <s v="CA-2014-150910"/>
    <x v="3"/>
    <d v="2014-12-23T00:00:00"/>
    <d v="2014-12-29T00:00:00"/>
    <x v="1"/>
    <s v="JL-15130"/>
    <x v="691"/>
    <x v="0"/>
    <s v="United States"/>
    <s v="Jackson"/>
    <x v="18"/>
    <n v="38301"/>
    <x v="0"/>
    <s v="FUR-TA-10002903"/>
    <x v="0"/>
    <s v="Tables"/>
    <x v="255"/>
    <n v="934.9559999999999"/>
    <n v="6"/>
    <n v="0.4"/>
    <n v="-249.32159999999999"/>
    <s v="Dec"/>
    <x v="22"/>
    <n v="1"/>
  </r>
  <r>
    <n v="8951"/>
    <s v="CA-2014-150910"/>
    <x v="3"/>
    <d v="2014-12-23T00:00:00"/>
    <d v="2014-12-29T00:00:00"/>
    <x v="1"/>
    <s v="JL-15130"/>
    <x v="691"/>
    <x v="0"/>
    <s v="United States"/>
    <s v="Jackson"/>
    <x v="18"/>
    <n v="38301"/>
    <x v="0"/>
    <s v="TEC-AC-10001013"/>
    <x v="2"/>
    <s v="Accessories"/>
    <x v="813"/>
    <n v="46.864000000000004"/>
    <n v="2"/>
    <n v="0.2"/>
    <n v="7.615399999999994"/>
    <s v="Dec"/>
    <x v="22"/>
    <n v="0"/>
  </r>
  <r>
    <n v="8952"/>
    <s v="CA-2014-150910"/>
    <x v="3"/>
    <d v="2014-12-23T00:00:00"/>
    <d v="2014-12-29T00:00:00"/>
    <x v="1"/>
    <s v="JL-15130"/>
    <x v="691"/>
    <x v="0"/>
    <s v="United States"/>
    <s v="Jackson"/>
    <x v="18"/>
    <n v="38301"/>
    <x v="0"/>
    <s v="OFF-ST-10000918"/>
    <x v="1"/>
    <s v="Storage"/>
    <x v="372"/>
    <n v="26.160000000000004"/>
    <n v="3"/>
    <n v="0.2"/>
    <n v="1.961999999999998"/>
    <s v="Dec"/>
    <x v="22"/>
    <n v="0"/>
  </r>
  <r>
    <n v="8953"/>
    <s v="CA-2014-150910"/>
    <x v="3"/>
    <d v="2014-12-23T00:00:00"/>
    <d v="2014-12-29T00:00:00"/>
    <x v="1"/>
    <s v="JL-15130"/>
    <x v="691"/>
    <x v="0"/>
    <s v="United States"/>
    <s v="Jackson"/>
    <x v="18"/>
    <n v="38301"/>
    <x v="0"/>
    <s v="OFF-AR-10001419"/>
    <x v="1"/>
    <s v="Art"/>
    <x v="1006"/>
    <n v="23.128"/>
    <n v="7"/>
    <n v="0.2"/>
    <n v="2.8909999999999982"/>
    <s v="Dec"/>
    <x v="22"/>
    <n v="0"/>
  </r>
  <r>
    <n v="8954"/>
    <s v="CA-2014-150910"/>
    <x v="3"/>
    <d v="2014-12-23T00:00:00"/>
    <d v="2014-12-29T00:00:00"/>
    <x v="1"/>
    <s v="JL-15130"/>
    <x v="691"/>
    <x v="0"/>
    <s v="United States"/>
    <s v="Jackson"/>
    <x v="18"/>
    <n v="38301"/>
    <x v="0"/>
    <s v="OFF-AP-10003266"/>
    <x v="1"/>
    <s v="Appliances"/>
    <x v="661"/>
    <n v="59.24"/>
    <n v="5"/>
    <n v="0.2"/>
    <n v="16.290999999999997"/>
    <s v="Dec"/>
    <x v="22"/>
    <n v="0"/>
  </r>
  <r>
    <n v="8955"/>
    <s v="CA-2011-156790"/>
    <x v="2"/>
    <d v="2011-08-08T00:00:00"/>
    <d v="2011-08-10T00:00:00"/>
    <x v="0"/>
    <s v="VG-21790"/>
    <x v="364"/>
    <x v="0"/>
    <s v="United States"/>
    <s v="Jacksonville"/>
    <x v="2"/>
    <n v="32216"/>
    <x v="0"/>
    <s v="FUR-BO-10000468"/>
    <x v="0"/>
    <s v="Bookcases"/>
    <x v="1171"/>
    <n v="155.45600000000002"/>
    <n v="4"/>
    <n v="0.2"/>
    <n v="-7.7727999999999895"/>
    <s v="Aug"/>
    <x v="9"/>
    <n v="1"/>
  </r>
  <r>
    <n v="8956"/>
    <s v="CA-2011-126480"/>
    <x v="2"/>
    <d v="2011-09-20T00:00:00"/>
    <d v="2011-09-24T00:00:00"/>
    <x v="1"/>
    <s v="HG-14965"/>
    <x v="428"/>
    <x v="1"/>
    <s v="United States"/>
    <s v="San Diego"/>
    <x v="1"/>
    <n v="92024"/>
    <x v="1"/>
    <s v="OFF-PA-10004610"/>
    <x v="1"/>
    <s v="Paper"/>
    <x v="1511"/>
    <n v="8.56"/>
    <n v="2"/>
    <n v="0"/>
    <n v="3.8519999999999994"/>
    <s v="Sep"/>
    <x v="30"/>
    <n v="1"/>
  </r>
  <r>
    <n v="8957"/>
    <s v="CA-2014-105620"/>
    <x v="3"/>
    <d v="2014-12-26T00:00:00"/>
    <d v="2014-12-29T00:00:00"/>
    <x v="2"/>
    <s v="JH-15430"/>
    <x v="371"/>
    <x v="0"/>
    <s v="United States"/>
    <s v="Hialeah"/>
    <x v="2"/>
    <n v="33012"/>
    <x v="0"/>
    <s v="FUR-FU-10004963"/>
    <x v="0"/>
    <s v="Furnishings"/>
    <x v="1434"/>
    <n v="21"/>
    <n v="3"/>
    <n v="0.2"/>
    <n v="5.7750000000000021"/>
    <s v="Dec"/>
    <x v="22"/>
    <n v="1"/>
  </r>
  <r>
    <n v="8958"/>
    <s v="CA-2014-105620"/>
    <x v="3"/>
    <d v="2014-12-26T00:00:00"/>
    <d v="2014-12-29T00:00:00"/>
    <x v="2"/>
    <s v="JH-15430"/>
    <x v="371"/>
    <x v="0"/>
    <s v="United States"/>
    <s v="Hialeah"/>
    <x v="2"/>
    <n v="33012"/>
    <x v="0"/>
    <s v="TEC-MA-10004626"/>
    <x v="2"/>
    <s v="Machines"/>
    <x v="1824"/>
    <n v="120"/>
    <n v="2"/>
    <n v="0.5"/>
    <n v="-7.2000000000000028"/>
    <s v="Dec"/>
    <x v="22"/>
    <n v="0"/>
  </r>
  <r>
    <n v="8959"/>
    <s v="CA-2014-150266"/>
    <x v="3"/>
    <d v="2014-11-26T00:00:00"/>
    <d v="2014-12-01T00:00:00"/>
    <x v="1"/>
    <s v="RO-19780"/>
    <x v="197"/>
    <x v="0"/>
    <s v="United States"/>
    <s v="Houston"/>
    <x v="5"/>
    <n v="77070"/>
    <x v="2"/>
    <s v="TEC-PH-10003437"/>
    <x v="2"/>
    <s v="Phones"/>
    <x v="913"/>
    <n v="299.95999999999998"/>
    <n v="5"/>
    <n v="0.2"/>
    <n v="37.494999999999962"/>
    <s v="Nov"/>
    <x v="23"/>
    <n v="1"/>
  </r>
  <r>
    <n v="8960"/>
    <s v="CA-2014-150266"/>
    <x v="3"/>
    <d v="2014-11-26T00:00:00"/>
    <d v="2014-12-01T00:00:00"/>
    <x v="1"/>
    <s v="RO-19780"/>
    <x v="197"/>
    <x v="0"/>
    <s v="United States"/>
    <s v="Houston"/>
    <x v="5"/>
    <n v="77070"/>
    <x v="2"/>
    <s v="OFF-AP-10002867"/>
    <x v="1"/>
    <s v="Appliances"/>
    <x v="1505"/>
    <n v="67.839999999999989"/>
    <n v="5"/>
    <n v="0.8"/>
    <n v="-179.77600000000001"/>
    <s v="Nov"/>
    <x v="23"/>
    <n v="0"/>
  </r>
  <r>
    <n v="8961"/>
    <s v="CA-2014-150266"/>
    <x v="3"/>
    <d v="2014-11-26T00:00:00"/>
    <d v="2014-12-01T00:00:00"/>
    <x v="1"/>
    <s v="RO-19780"/>
    <x v="197"/>
    <x v="0"/>
    <s v="United States"/>
    <s v="Houston"/>
    <x v="5"/>
    <n v="77070"/>
    <x v="2"/>
    <s v="FUR-CH-10002126"/>
    <x v="0"/>
    <s v="Chairs"/>
    <x v="841"/>
    <n v="853.92999999999984"/>
    <n v="5"/>
    <n v="0.3"/>
    <n v="-24.397999999999911"/>
    <s v="Nov"/>
    <x v="23"/>
    <n v="0"/>
  </r>
  <r>
    <n v="8962"/>
    <s v="CA-2014-150266"/>
    <x v="3"/>
    <d v="2014-11-26T00:00:00"/>
    <d v="2014-12-01T00:00:00"/>
    <x v="1"/>
    <s v="RO-19780"/>
    <x v="197"/>
    <x v="0"/>
    <s v="United States"/>
    <s v="Houston"/>
    <x v="5"/>
    <n v="77070"/>
    <x v="2"/>
    <s v="OFF-AR-10001761"/>
    <x v="1"/>
    <s v="Art"/>
    <x v="1642"/>
    <n v="18.687999999999999"/>
    <n v="4"/>
    <n v="0.2"/>
    <n v="3.7375999999999996"/>
    <s v="Nov"/>
    <x v="23"/>
    <n v="0"/>
  </r>
  <r>
    <n v="8963"/>
    <s v="CA-2013-157280"/>
    <x v="0"/>
    <d v="2013-11-06T00:00:00"/>
    <d v="2013-11-08T00:00:00"/>
    <x v="2"/>
    <s v="LW-17125"/>
    <x v="752"/>
    <x v="0"/>
    <s v="United States"/>
    <s v="Virginia Beach"/>
    <x v="17"/>
    <n v="23464"/>
    <x v="0"/>
    <s v="FUR-FU-10004665"/>
    <x v="0"/>
    <s v="Furnishings"/>
    <x v="1345"/>
    <n v="273.95999999999998"/>
    <n v="2"/>
    <n v="0"/>
    <n v="71.229600000000005"/>
    <s v="Nov"/>
    <x v="0"/>
    <n v="1"/>
  </r>
  <r>
    <n v="8964"/>
    <s v="CA-2013-157280"/>
    <x v="0"/>
    <d v="2013-11-06T00:00:00"/>
    <d v="2013-11-08T00:00:00"/>
    <x v="2"/>
    <s v="LW-17125"/>
    <x v="752"/>
    <x v="0"/>
    <s v="United States"/>
    <s v="Virginia Beach"/>
    <x v="17"/>
    <n v="23464"/>
    <x v="0"/>
    <s v="TEC-AC-10000057"/>
    <x v="2"/>
    <s v="Accessories"/>
    <x v="626"/>
    <n v="89.97"/>
    <n v="3"/>
    <n v="0"/>
    <n v="18.893699999999995"/>
    <s v="Nov"/>
    <x v="0"/>
    <n v="0"/>
  </r>
  <r>
    <n v="8965"/>
    <s v="CA-2013-157280"/>
    <x v="0"/>
    <d v="2013-11-06T00:00:00"/>
    <d v="2013-11-08T00:00:00"/>
    <x v="2"/>
    <s v="LW-17125"/>
    <x v="752"/>
    <x v="0"/>
    <s v="United States"/>
    <s v="Virginia Beach"/>
    <x v="17"/>
    <n v="23464"/>
    <x v="0"/>
    <s v="FUR-FU-10003806"/>
    <x v="0"/>
    <s v="Furnishings"/>
    <x v="1795"/>
    <n v="756.80000000000007"/>
    <n v="5"/>
    <n v="0"/>
    <n v="75.679999999999978"/>
    <s v="Nov"/>
    <x v="0"/>
    <n v="0"/>
  </r>
  <r>
    <n v="8966"/>
    <s v="CA-2014-106691"/>
    <x v="3"/>
    <d v="2014-11-07T00:00:00"/>
    <d v="2014-11-13T00:00:00"/>
    <x v="1"/>
    <s v="CC-12370"/>
    <x v="666"/>
    <x v="0"/>
    <s v="United States"/>
    <s v="Houston"/>
    <x v="5"/>
    <n v="77070"/>
    <x v="2"/>
    <s v="OFF-BI-10000145"/>
    <x v="1"/>
    <s v="Binders"/>
    <x v="735"/>
    <n v="1.2479999999999998"/>
    <n v="2"/>
    <n v="0.8"/>
    <n v="-1.934400000000001"/>
    <s v="Nov"/>
    <x v="23"/>
    <n v="1"/>
  </r>
  <r>
    <n v="8967"/>
    <s v="CA-2013-134180"/>
    <x v="0"/>
    <d v="2013-11-04T00:00:00"/>
    <d v="2013-11-08T00:00:00"/>
    <x v="1"/>
    <s v="JP-16135"/>
    <x v="655"/>
    <x v="2"/>
    <s v="United States"/>
    <s v="Philadelphia"/>
    <x v="9"/>
    <n v="19120"/>
    <x v="3"/>
    <s v="TEC-AC-10000892"/>
    <x v="2"/>
    <s v="Accessories"/>
    <x v="290"/>
    <n v="72"/>
    <n v="1"/>
    <n v="0.2"/>
    <n v="14.399999999999999"/>
    <s v="Nov"/>
    <x v="0"/>
    <n v="1"/>
  </r>
  <r>
    <n v="8968"/>
    <s v="CA-2013-134180"/>
    <x v="0"/>
    <d v="2013-11-04T00:00:00"/>
    <d v="2013-11-08T00:00:00"/>
    <x v="1"/>
    <s v="JP-16135"/>
    <x v="655"/>
    <x v="2"/>
    <s v="United States"/>
    <s v="Philadelphia"/>
    <x v="9"/>
    <n v="19120"/>
    <x v="3"/>
    <s v="FUR-CH-10004886"/>
    <x v="0"/>
    <s v="Chairs"/>
    <x v="366"/>
    <n v="470.15499999999997"/>
    <n v="7"/>
    <n v="0.3"/>
    <n v="-13.432999999999993"/>
    <s v="Nov"/>
    <x v="0"/>
    <n v="0"/>
  </r>
  <r>
    <n v="8969"/>
    <s v="CA-2011-166730"/>
    <x v="2"/>
    <d v="2011-12-30T00:00:00"/>
    <d v="2012-01-01T00:00:00"/>
    <x v="2"/>
    <s v="DD-13570"/>
    <x v="732"/>
    <x v="0"/>
    <s v="United States"/>
    <s v="Memphis"/>
    <x v="18"/>
    <n v="38109"/>
    <x v="0"/>
    <s v="OFF-ST-10002554"/>
    <x v="1"/>
    <s v="Storage"/>
    <x v="1144"/>
    <n v="39.128"/>
    <n v="1"/>
    <n v="0.2"/>
    <n v="-8.803799999999999"/>
    <s v="Dec"/>
    <x v="20"/>
    <n v="1"/>
  </r>
  <r>
    <n v="8970"/>
    <s v="CA-2014-157469"/>
    <x v="3"/>
    <d v="2014-12-03T00:00:00"/>
    <d v="2014-12-08T00:00:00"/>
    <x v="1"/>
    <s v="ES-14080"/>
    <x v="20"/>
    <x v="1"/>
    <s v="United States"/>
    <s v="Lakewood"/>
    <x v="24"/>
    <n v="44107"/>
    <x v="3"/>
    <s v="OFF-AR-10001662"/>
    <x v="1"/>
    <s v="Art"/>
    <x v="443"/>
    <n v="19.728000000000002"/>
    <n v="9"/>
    <n v="0.2"/>
    <n v="1.7262000000000022"/>
    <s v="Dec"/>
    <x v="22"/>
    <n v="1"/>
  </r>
  <r>
    <n v="8971"/>
    <s v="CA-2014-157469"/>
    <x v="3"/>
    <d v="2014-12-03T00:00:00"/>
    <d v="2014-12-08T00:00:00"/>
    <x v="1"/>
    <s v="ES-14080"/>
    <x v="20"/>
    <x v="1"/>
    <s v="United States"/>
    <s v="Lakewood"/>
    <x v="24"/>
    <n v="44107"/>
    <x v="3"/>
    <s v="TEC-PH-10004531"/>
    <x v="2"/>
    <s v="Phones"/>
    <x v="1395"/>
    <n v="151.18799999999999"/>
    <n v="2"/>
    <n v="0.4"/>
    <n v="-25.198000000000008"/>
    <s v="Dec"/>
    <x v="22"/>
    <n v="0"/>
  </r>
  <r>
    <n v="8972"/>
    <s v="CA-2014-122308"/>
    <x v="3"/>
    <d v="2014-03-25T00:00:00"/>
    <d v="2014-03-29T00:00:00"/>
    <x v="1"/>
    <s v="MV-17485"/>
    <x v="597"/>
    <x v="0"/>
    <s v="United States"/>
    <s v="New York City"/>
    <x v="15"/>
    <n v="10011"/>
    <x v="3"/>
    <s v="FUR-CH-10000665"/>
    <x v="0"/>
    <s v="Chairs"/>
    <x v="656"/>
    <n v="271.76400000000001"/>
    <n v="2"/>
    <n v="0.1"/>
    <n v="60.391999999999967"/>
    <s v="Mar"/>
    <x v="42"/>
    <n v="1"/>
  </r>
  <r>
    <n v="8973"/>
    <s v="US-2011-149034"/>
    <x v="2"/>
    <d v="2011-11-19T00:00:00"/>
    <d v="2011-11-21T00:00:00"/>
    <x v="2"/>
    <s v="RD-19900"/>
    <x v="76"/>
    <x v="0"/>
    <s v="United States"/>
    <s v="Philadelphia"/>
    <x v="9"/>
    <n v="19120"/>
    <x v="3"/>
    <s v="TEC-AC-10003023"/>
    <x v="2"/>
    <s v="Accessories"/>
    <x v="1070"/>
    <n v="47.496000000000002"/>
    <n v="1"/>
    <n v="0.2"/>
    <n v="-1.187400000000002"/>
    <s v="Nov"/>
    <x v="7"/>
    <n v="1"/>
  </r>
  <r>
    <n v="8974"/>
    <s v="CA-2014-159226"/>
    <x v="3"/>
    <d v="2014-04-26T00:00:00"/>
    <d v="2014-04-28T00:00:00"/>
    <x v="0"/>
    <s v="RL-19615"/>
    <x v="210"/>
    <x v="0"/>
    <s v="United States"/>
    <s v="Los Angeles"/>
    <x v="1"/>
    <n v="90008"/>
    <x v="1"/>
    <s v="FUR-BO-10004709"/>
    <x v="0"/>
    <s v="Bookcases"/>
    <x v="263"/>
    <n v="344.98099999999994"/>
    <n v="7"/>
    <n v="0.15"/>
    <n v="28.410200000000017"/>
    <s v="Apr"/>
    <x v="4"/>
    <n v="1"/>
  </r>
  <r>
    <n v="8975"/>
    <s v="CA-2014-156622"/>
    <x v="3"/>
    <d v="2014-11-24T00:00:00"/>
    <d v="2014-11-27T00:00:00"/>
    <x v="2"/>
    <s v="JP-15460"/>
    <x v="687"/>
    <x v="1"/>
    <s v="United States"/>
    <s v="Dallas"/>
    <x v="5"/>
    <n v="75220"/>
    <x v="2"/>
    <s v="OFF-PA-10000477"/>
    <x v="1"/>
    <s v="Paper"/>
    <x v="1261"/>
    <n v="36.288000000000011"/>
    <n v="7"/>
    <n v="0.2"/>
    <n v="12.700800000000001"/>
    <s v="Nov"/>
    <x v="23"/>
    <n v="1"/>
  </r>
  <r>
    <n v="8976"/>
    <s v="CA-2014-156622"/>
    <x v="3"/>
    <d v="2014-11-24T00:00:00"/>
    <d v="2014-11-27T00:00:00"/>
    <x v="2"/>
    <s v="JP-15460"/>
    <x v="687"/>
    <x v="1"/>
    <s v="United States"/>
    <s v="Dallas"/>
    <x v="5"/>
    <n v="75220"/>
    <x v="2"/>
    <s v="OFF-PA-10002923"/>
    <x v="1"/>
    <s v="Paper"/>
    <x v="1417"/>
    <n v="78.304000000000002"/>
    <n v="2"/>
    <n v="0.2"/>
    <n v="29.363999999999997"/>
    <s v="Nov"/>
    <x v="23"/>
    <n v="0"/>
  </r>
  <r>
    <n v="8977"/>
    <s v="CA-2014-156622"/>
    <x v="3"/>
    <d v="2014-11-24T00:00:00"/>
    <d v="2014-11-27T00:00:00"/>
    <x v="2"/>
    <s v="JP-15460"/>
    <x v="687"/>
    <x v="1"/>
    <s v="United States"/>
    <s v="Dallas"/>
    <x v="5"/>
    <n v="75220"/>
    <x v="2"/>
    <s v="FUR-TA-10003008"/>
    <x v="0"/>
    <s v="Tables"/>
    <x v="946"/>
    <n v="127.785"/>
    <n v="1"/>
    <n v="0.3"/>
    <n v="-31.033499999999989"/>
    <s v="Nov"/>
    <x v="23"/>
    <n v="0"/>
  </r>
  <r>
    <n v="8978"/>
    <s v="CA-2014-156622"/>
    <x v="3"/>
    <d v="2014-11-24T00:00:00"/>
    <d v="2014-11-27T00:00:00"/>
    <x v="2"/>
    <s v="JP-15460"/>
    <x v="687"/>
    <x v="1"/>
    <s v="United States"/>
    <s v="Dallas"/>
    <x v="5"/>
    <n v="75220"/>
    <x v="2"/>
    <s v="OFF-BI-10003707"/>
    <x v="1"/>
    <s v="Binders"/>
    <x v="776"/>
    <n v="6.1039999999999983"/>
    <n v="2"/>
    <n v="0.8"/>
    <n v="-9.1560000000000006"/>
    <s v="Nov"/>
    <x v="23"/>
    <n v="0"/>
  </r>
  <r>
    <n v="8979"/>
    <s v="CA-2011-119529"/>
    <x v="2"/>
    <d v="2011-11-03T00:00:00"/>
    <d v="2011-11-05T00:00:00"/>
    <x v="0"/>
    <s v="DM-13345"/>
    <x v="664"/>
    <x v="1"/>
    <s v="United States"/>
    <s v="Orange"/>
    <x v="30"/>
    <n v="7050"/>
    <x v="3"/>
    <s v="OFF-BI-10000546"/>
    <x v="1"/>
    <s v="Binders"/>
    <x v="609"/>
    <n v="5.76"/>
    <n v="2"/>
    <n v="0"/>
    <n v="2.8224"/>
    <s v="Nov"/>
    <x v="7"/>
    <n v="1"/>
  </r>
  <r>
    <n v="8980"/>
    <s v="CA-2012-150413"/>
    <x v="1"/>
    <d v="2012-10-19T00:00:00"/>
    <d v="2012-10-24T00:00:00"/>
    <x v="0"/>
    <s v="CS-11860"/>
    <x v="750"/>
    <x v="0"/>
    <s v="United States"/>
    <s v="Dallas"/>
    <x v="5"/>
    <n v="75220"/>
    <x v="2"/>
    <s v="OFF-BI-10000404"/>
    <x v="1"/>
    <s v="Binders"/>
    <x v="476"/>
    <n v="1.7199999999999995"/>
    <n v="1"/>
    <n v="0.8"/>
    <n v="-2.8380000000000001"/>
    <s v="Oct"/>
    <x v="2"/>
    <n v="1"/>
  </r>
  <r>
    <n v="8981"/>
    <s v="CA-2011-108182"/>
    <x v="2"/>
    <d v="2011-02-07T00:00:00"/>
    <d v="2011-02-11T00:00:00"/>
    <x v="0"/>
    <s v="DL-13315"/>
    <x v="111"/>
    <x v="0"/>
    <s v="United States"/>
    <s v="Romeoville"/>
    <x v="10"/>
    <n v="60441"/>
    <x v="2"/>
    <s v="OFF-BI-10001196"/>
    <x v="1"/>
    <s v="Binders"/>
    <x v="1381"/>
    <n v="8.9519999999999982"/>
    <n v="2"/>
    <n v="0.8"/>
    <n v="-14.770800000000001"/>
    <s v="Feb"/>
    <x v="45"/>
    <n v="1"/>
  </r>
  <r>
    <n v="8982"/>
    <s v="CA-2013-110898"/>
    <x v="0"/>
    <d v="2013-03-07T00:00:00"/>
    <d v="2013-03-13T00:00:00"/>
    <x v="1"/>
    <s v="LC-16870"/>
    <x v="48"/>
    <x v="0"/>
    <s v="United States"/>
    <s v="Chicago"/>
    <x v="10"/>
    <n v="60623"/>
    <x v="2"/>
    <s v="OFF-AP-10001626"/>
    <x v="1"/>
    <s v="Appliances"/>
    <x v="1016"/>
    <n v="2.3339999999999996"/>
    <n v="3"/>
    <n v="0.8"/>
    <n v="-6.3018000000000001"/>
    <s v="Mar"/>
    <x v="17"/>
    <n v="1"/>
  </r>
  <r>
    <n v="8983"/>
    <s v="CA-2013-110898"/>
    <x v="0"/>
    <d v="2013-03-07T00:00:00"/>
    <d v="2013-03-13T00:00:00"/>
    <x v="1"/>
    <s v="LC-16870"/>
    <x v="48"/>
    <x v="0"/>
    <s v="United States"/>
    <s v="Chicago"/>
    <x v="10"/>
    <n v="60623"/>
    <x v="2"/>
    <s v="OFF-BI-10004656"/>
    <x v="1"/>
    <s v="Binders"/>
    <x v="855"/>
    <n v="1.7279999999999998"/>
    <n v="4"/>
    <n v="0.8"/>
    <n v="-2.764800000000001"/>
    <s v="Mar"/>
    <x v="17"/>
    <n v="0"/>
  </r>
  <r>
    <n v="8984"/>
    <s v="CA-2013-110898"/>
    <x v="0"/>
    <d v="2013-03-07T00:00:00"/>
    <d v="2013-03-13T00:00:00"/>
    <x v="1"/>
    <s v="LC-16870"/>
    <x v="48"/>
    <x v="0"/>
    <s v="United States"/>
    <s v="Chicago"/>
    <x v="10"/>
    <n v="60623"/>
    <x v="2"/>
    <s v="FUR-FU-10003773"/>
    <x v="0"/>
    <s v="Furnishings"/>
    <x v="125"/>
    <n v="159.04"/>
    <n v="5"/>
    <n v="0.6"/>
    <n v="-194.82400000000001"/>
    <s v="Mar"/>
    <x v="17"/>
    <n v="0"/>
  </r>
  <r>
    <n v="8985"/>
    <s v="CA-2013-110898"/>
    <x v="0"/>
    <d v="2013-03-07T00:00:00"/>
    <d v="2013-03-13T00:00:00"/>
    <x v="1"/>
    <s v="LC-16870"/>
    <x v="48"/>
    <x v="0"/>
    <s v="United States"/>
    <s v="Chicago"/>
    <x v="10"/>
    <n v="60623"/>
    <x v="2"/>
    <s v="FUR-TA-10000849"/>
    <x v="0"/>
    <s v="Tables"/>
    <x v="1318"/>
    <n v="145.97999999999999"/>
    <n v="2"/>
    <n v="0.5"/>
    <n v="-99.266399999999976"/>
    <s v="Mar"/>
    <x v="17"/>
    <n v="0"/>
  </r>
  <r>
    <n v="8986"/>
    <s v="CA-2012-123092"/>
    <x v="1"/>
    <d v="2012-12-03T00:00:00"/>
    <d v="2012-12-07T00:00:00"/>
    <x v="1"/>
    <s v="JG-15115"/>
    <x v="161"/>
    <x v="0"/>
    <s v="United States"/>
    <s v="Jacksonville"/>
    <x v="3"/>
    <n v="28540"/>
    <x v="0"/>
    <s v="FUR-FU-10000222"/>
    <x v="0"/>
    <s v="Furnishings"/>
    <x v="591"/>
    <n v="77.951999999999998"/>
    <n v="3"/>
    <n v="0.2"/>
    <n v="12.667199999999994"/>
    <s v="Dec"/>
    <x v="14"/>
    <n v="1"/>
  </r>
  <r>
    <n v="8987"/>
    <s v="CA-2012-123092"/>
    <x v="1"/>
    <d v="2012-12-03T00:00:00"/>
    <d v="2012-12-07T00:00:00"/>
    <x v="1"/>
    <s v="JG-15115"/>
    <x v="161"/>
    <x v="0"/>
    <s v="United States"/>
    <s v="Jacksonville"/>
    <x v="3"/>
    <n v="28540"/>
    <x v="0"/>
    <s v="OFF-BI-10001718"/>
    <x v="1"/>
    <s v="Binders"/>
    <x v="1216"/>
    <n v="95.970000000000013"/>
    <n v="5"/>
    <n v="0.7"/>
    <n v="-73.57699999999997"/>
    <s v="Dec"/>
    <x v="14"/>
    <n v="0"/>
  </r>
  <r>
    <n v="8988"/>
    <s v="CA-2012-123092"/>
    <x v="1"/>
    <d v="2012-12-03T00:00:00"/>
    <d v="2012-12-07T00:00:00"/>
    <x v="1"/>
    <s v="JG-15115"/>
    <x v="161"/>
    <x v="0"/>
    <s v="United States"/>
    <s v="Jacksonville"/>
    <x v="3"/>
    <n v="28540"/>
    <x v="0"/>
    <s v="TEC-PH-10001700"/>
    <x v="2"/>
    <s v="Phones"/>
    <x v="193"/>
    <n v="105.584"/>
    <n v="2"/>
    <n v="0.2"/>
    <n v="9.2386000000000053"/>
    <s v="Dec"/>
    <x v="14"/>
    <n v="0"/>
  </r>
  <r>
    <n v="8989"/>
    <s v="CA-2012-123092"/>
    <x v="1"/>
    <d v="2012-12-03T00:00:00"/>
    <d v="2012-12-07T00:00:00"/>
    <x v="1"/>
    <s v="JG-15115"/>
    <x v="161"/>
    <x v="0"/>
    <s v="United States"/>
    <s v="Jacksonville"/>
    <x v="3"/>
    <n v="28540"/>
    <x v="0"/>
    <s v="OFF-AR-10004078"/>
    <x v="1"/>
    <s v="Art"/>
    <x v="507"/>
    <n v="9.3439999999999994"/>
    <n v="2"/>
    <n v="0.2"/>
    <n v="1.1679999999999997"/>
    <s v="Dec"/>
    <x v="14"/>
    <n v="0"/>
  </r>
  <r>
    <n v="8990"/>
    <s v="US-2012-128587"/>
    <x v="1"/>
    <d v="2012-12-24T00:00:00"/>
    <d v="2012-12-30T00:00:00"/>
    <x v="1"/>
    <s v="HM-14860"/>
    <x v="447"/>
    <x v="1"/>
    <s v="United States"/>
    <s v="Springfield"/>
    <x v="25"/>
    <n v="65807"/>
    <x v="2"/>
    <s v="FUR-FU-10003026"/>
    <x v="0"/>
    <s v="Furnishings"/>
    <x v="1555"/>
    <n v="9.68"/>
    <n v="2"/>
    <n v="0"/>
    <n v="3.7751999999999999"/>
    <s v="Dec"/>
    <x v="14"/>
    <n v="1"/>
  </r>
  <r>
    <n v="8991"/>
    <s v="US-2012-128587"/>
    <x v="1"/>
    <d v="2012-12-24T00:00:00"/>
    <d v="2012-12-30T00:00:00"/>
    <x v="1"/>
    <s v="HM-14860"/>
    <x v="447"/>
    <x v="1"/>
    <s v="United States"/>
    <s v="Springfield"/>
    <x v="25"/>
    <n v="65807"/>
    <x v="2"/>
    <s v="TEC-CO-10003763"/>
    <x v="2"/>
    <s v="Copiers"/>
    <x v="1270"/>
    <n v="4899.93"/>
    <n v="7"/>
    <n v="0"/>
    <n v="2302.9670999999998"/>
    <s v="Dec"/>
    <x v="14"/>
    <n v="0"/>
  </r>
  <r>
    <n v="8992"/>
    <s v="US-2014-139577"/>
    <x v="3"/>
    <d v="2014-10-02T00:00:00"/>
    <d v="2014-10-07T00:00:00"/>
    <x v="1"/>
    <s v="TN-21040"/>
    <x v="184"/>
    <x v="2"/>
    <s v="United States"/>
    <s v="San Francisco"/>
    <x v="1"/>
    <n v="94110"/>
    <x v="1"/>
    <s v="TEC-AC-10004708"/>
    <x v="2"/>
    <s v="Accessories"/>
    <x v="337"/>
    <n v="104.75"/>
    <n v="5"/>
    <n v="0"/>
    <n v="21.997499999999999"/>
    <s v="Oct"/>
    <x v="13"/>
    <n v="1"/>
  </r>
  <r>
    <n v="8993"/>
    <s v="CA-2014-159100"/>
    <x v="3"/>
    <d v="2014-10-17T00:00:00"/>
    <d v="2014-10-22T00:00:00"/>
    <x v="1"/>
    <s v="VP-21760"/>
    <x v="778"/>
    <x v="1"/>
    <s v="United States"/>
    <s v="Columbia"/>
    <x v="18"/>
    <n v="38401"/>
    <x v="0"/>
    <s v="TEC-AC-10003499"/>
    <x v="2"/>
    <s v="Accessories"/>
    <x v="103"/>
    <n v="18.528000000000002"/>
    <n v="2"/>
    <n v="0.2"/>
    <n v="4.4004000000000003"/>
    <s v="Oct"/>
    <x v="13"/>
    <n v="1"/>
  </r>
  <r>
    <n v="8994"/>
    <s v="CA-2014-159100"/>
    <x v="3"/>
    <d v="2014-10-17T00:00:00"/>
    <d v="2014-10-22T00:00:00"/>
    <x v="1"/>
    <s v="VP-21760"/>
    <x v="778"/>
    <x v="1"/>
    <s v="United States"/>
    <s v="Columbia"/>
    <x v="18"/>
    <n v="38401"/>
    <x v="0"/>
    <s v="FUR-TA-10001950"/>
    <x v="0"/>
    <s v="Tables"/>
    <x v="1275"/>
    <n v="1875.258"/>
    <n v="7"/>
    <n v="0.4"/>
    <n v="-968.88329999999996"/>
    <s v="Oct"/>
    <x v="13"/>
    <n v="0"/>
  </r>
  <r>
    <n v="8995"/>
    <s v="CA-2011-109043"/>
    <x v="2"/>
    <d v="2011-08-15T00:00:00"/>
    <d v="2011-08-17T00:00:00"/>
    <x v="2"/>
    <s v="CS-12355"/>
    <x v="394"/>
    <x v="0"/>
    <s v="United States"/>
    <s v="Hollywood"/>
    <x v="2"/>
    <n v="33021"/>
    <x v="0"/>
    <s v="OFF-PA-10000312"/>
    <x v="1"/>
    <s v="Paper"/>
    <x v="1820"/>
    <n v="91.360000000000014"/>
    <n v="5"/>
    <n v="0.2"/>
    <n v="29.691999999999993"/>
    <s v="Aug"/>
    <x v="9"/>
    <n v="1"/>
  </r>
  <r>
    <n v="8996"/>
    <s v="CA-2011-109043"/>
    <x v="2"/>
    <d v="2011-08-15T00:00:00"/>
    <d v="2011-08-17T00:00:00"/>
    <x v="2"/>
    <s v="CS-12355"/>
    <x v="394"/>
    <x v="0"/>
    <s v="United States"/>
    <s v="Hollywood"/>
    <x v="2"/>
    <n v="33021"/>
    <x v="0"/>
    <s v="OFF-AP-10004708"/>
    <x v="1"/>
    <s v="Appliances"/>
    <x v="508"/>
    <n v="152.24"/>
    <n v="5"/>
    <n v="0.2"/>
    <n v="17.126999999999988"/>
    <s v="Aug"/>
    <x v="9"/>
    <n v="0"/>
  </r>
  <r>
    <n v="8997"/>
    <s v="US-2014-116491"/>
    <x v="3"/>
    <d v="2014-11-12T00:00:00"/>
    <d v="2014-11-14T00:00:00"/>
    <x v="2"/>
    <s v="PG-18820"/>
    <x v="310"/>
    <x v="0"/>
    <s v="United States"/>
    <s v="Dallas"/>
    <x v="5"/>
    <n v="75081"/>
    <x v="2"/>
    <s v="TEC-PH-10004531"/>
    <x v="2"/>
    <s v="Phones"/>
    <x v="714"/>
    <n v="35.183999999999997"/>
    <n v="2"/>
    <n v="0.2"/>
    <n v="12.314399999999999"/>
    <s v="Nov"/>
    <x v="23"/>
    <n v="1"/>
  </r>
  <r>
    <n v="8998"/>
    <s v="CA-2014-122763"/>
    <x v="3"/>
    <d v="2014-03-21T00:00:00"/>
    <d v="2014-03-21T00:00:00"/>
    <x v="3"/>
    <s v="HG-14845"/>
    <x v="668"/>
    <x v="0"/>
    <s v="United States"/>
    <s v="Houston"/>
    <x v="5"/>
    <n v="77041"/>
    <x v="2"/>
    <s v="OFF-PA-10000474"/>
    <x v="1"/>
    <s v="Paper"/>
    <x v="33"/>
    <n v="56.704000000000001"/>
    <n v="2"/>
    <n v="0.2"/>
    <n v="19.137599999999992"/>
    <s v="Mar"/>
    <x v="42"/>
    <n v="1"/>
  </r>
  <r>
    <n v="8999"/>
    <s v="CA-2014-122763"/>
    <x v="3"/>
    <d v="2014-03-21T00:00:00"/>
    <d v="2014-03-21T00:00:00"/>
    <x v="3"/>
    <s v="HG-14845"/>
    <x v="668"/>
    <x v="0"/>
    <s v="United States"/>
    <s v="Houston"/>
    <x v="5"/>
    <n v="77041"/>
    <x v="2"/>
    <s v="OFF-PA-10002377"/>
    <x v="1"/>
    <s v="Paper"/>
    <x v="127"/>
    <n v="274.06400000000002"/>
    <n v="7"/>
    <n v="0.2"/>
    <n v="102.77399999999999"/>
    <s v="Mar"/>
    <x v="42"/>
    <n v="0"/>
  </r>
  <r>
    <n v="9000"/>
    <s v="CA-2014-137785"/>
    <x v="3"/>
    <d v="2014-05-14T00:00:00"/>
    <d v="2014-05-18T00:00:00"/>
    <x v="1"/>
    <s v="MH-18115"/>
    <x v="414"/>
    <x v="2"/>
    <s v="United States"/>
    <s v="Philadelphia"/>
    <x v="9"/>
    <n v="19140"/>
    <x v="3"/>
    <s v="FUR-CH-10001482"/>
    <x v="0"/>
    <s v="Chairs"/>
    <x v="536"/>
    <n v="458.42999999999995"/>
    <n v="5"/>
    <n v="0.3"/>
    <n v="-124.431"/>
    <s v="May"/>
    <x v="24"/>
    <n v="1"/>
  </r>
  <r>
    <n v="9001"/>
    <s v="CA-2011-133389"/>
    <x v="2"/>
    <d v="2011-06-22T00:00:00"/>
    <d v="2011-06-22T00:00:00"/>
    <x v="3"/>
    <s v="TB-21280"/>
    <x v="509"/>
    <x v="0"/>
    <s v="United States"/>
    <s v="Phoenix"/>
    <x v="16"/>
    <n v="85023"/>
    <x v="1"/>
    <s v="OFF-BI-10001553"/>
    <x v="1"/>
    <s v="Binders"/>
    <x v="1293"/>
    <n v="8.2260000000000009"/>
    <n v="3"/>
    <n v="0.7"/>
    <n v="-6.0323999999999991"/>
    <s v="Jun"/>
    <x v="3"/>
    <n v="1"/>
  </r>
  <r>
    <n v="9002"/>
    <s v="CA-2011-103807"/>
    <x v="2"/>
    <d v="2011-12-02T00:00:00"/>
    <d v="2011-12-09T00:00:00"/>
    <x v="1"/>
    <s v="EM-13825"/>
    <x v="605"/>
    <x v="1"/>
    <s v="United States"/>
    <s v="Sandy Springs"/>
    <x v="32"/>
    <n v="30328"/>
    <x v="0"/>
    <s v="TEC-AC-10000199"/>
    <x v="2"/>
    <s v="Accessories"/>
    <x v="1609"/>
    <n v="5.95"/>
    <n v="1"/>
    <n v="0"/>
    <n v="0.83300000000000018"/>
    <s v="Dec"/>
    <x v="20"/>
    <n v="1"/>
  </r>
  <r>
    <n v="9003"/>
    <s v="CA-2011-103807"/>
    <x v="2"/>
    <d v="2011-12-02T00:00:00"/>
    <d v="2011-12-09T00:00:00"/>
    <x v="1"/>
    <s v="EM-13825"/>
    <x v="605"/>
    <x v="1"/>
    <s v="United States"/>
    <s v="Sandy Springs"/>
    <x v="32"/>
    <n v="30328"/>
    <x v="0"/>
    <s v="OFF-PA-10002195"/>
    <x v="1"/>
    <s v="Paper"/>
    <x v="719"/>
    <n v="15.24"/>
    <n v="3"/>
    <n v="0"/>
    <n v="7.1627999999999998"/>
    <s v="Dec"/>
    <x v="20"/>
    <n v="0"/>
  </r>
  <r>
    <n v="9004"/>
    <s v="CA-2012-102855"/>
    <x v="1"/>
    <d v="2012-04-05T00:00:00"/>
    <d v="2012-04-06T00:00:00"/>
    <x v="3"/>
    <s v="JF-15415"/>
    <x v="226"/>
    <x v="0"/>
    <s v="United States"/>
    <s v="Spokane"/>
    <x v="4"/>
    <n v="99207"/>
    <x v="1"/>
    <s v="TEC-AC-10001767"/>
    <x v="2"/>
    <s v="Accessories"/>
    <x v="97"/>
    <n v="239.94"/>
    <n v="6"/>
    <n v="0"/>
    <n v="26.393399999999986"/>
    <s v="Apr"/>
    <x v="19"/>
    <n v="1"/>
  </r>
  <r>
    <n v="9005"/>
    <s v="CA-2012-102855"/>
    <x v="1"/>
    <d v="2012-04-05T00:00:00"/>
    <d v="2012-04-06T00:00:00"/>
    <x v="3"/>
    <s v="JF-15415"/>
    <x v="226"/>
    <x v="0"/>
    <s v="United States"/>
    <s v="Spokane"/>
    <x v="4"/>
    <n v="99207"/>
    <x v="1"/>
    <s v="OFF-AR-10002467"/>
    <x v="1"/>
    <s v="Art"/>
    <x v="1681"/>
    <n v="23.84"/>
    <n v="8"/>
    <n v="0"/>
    <n v="6.4368000000000016"/>
    <s v="Apr"/>
    <x v="19"/>
    <n v="0"/>
  </r>
  <r>
    <n v="9006"/>
    <s v="CA-2014-107825"/>
    <x v="3"/>
    <d v="2014-11-19T00:00:00"/>
    <d v="2014-11-19T00:00:00"/>
    <x v="3"/>
    <s v="NB-18655"/>
    <x v="240"/>
    <x v="1"/>
    <s v="United States"/>
    <s v="Milwaukee"/>
    <x v="6"/>
    <n v="53209"/>
    <x v="2"/>
    <s v="OFF-ST-10001321"/>
    <x v="1"/>
    <s v="Storage"/>
    <x v="416"/>
    <n v="92.52"/>
    <n v="6"/>
    <n v="0"/>
    <n v="24.980400000000007"/>
    <s v="Nov"/>
    <x v="23"/>
    <n v="1"/>
  </r>
  <r>
    <n v="9007"/>
    <s v="CA-2014-107825"/>
    <x v="3"/>
    <d v="2014-11-19T00:00:00"/>
    <d v="2014-11-19T00:00:00"/>
    <x v="3"/>
    <s v="NB-18655"/>
    <x v="240"/>
    <x v="1"/>
    <s v="United States"/>
    <s v="Milwaukee"/>
    <x v="6"/>
    <n v="53209"/>
    <x v="2"/>
    <s v="OFF-ST-10000777"/>
    <x v="1"/>
    <s v="Storage"/>
    <x v="117"/>
    <n v="37.76"/>
    <n v="1"/>
    <n v="0"/>
    <n v="10.572800000000001"/>
    <s v="Nov"/>
    <x v="23"/>
    <n v="0"/>
  </r>
  <r>
    <n v="9008"/>
    <s v="CA-2014-107825"/>
    <x v="3"/>
    <d v="2014-11-19T00:00:00"/>
    <d v="2014-11-19T00:00:00"/>
    <x v="3"/>
    <s v="NB-18655"/>
    <x v="240"/>
    <x v="1"/>
    <s v="United States"/>
    <s v="Milwaukee"/>
    <x v="6"/>
    <n v="53209"/>
    <x v="2"/>
    <s v="OFF-LA-10003720"/>
    <x v="1"/>
    <s v="Labels"/>
    <x v="1627"/>
    <n v="7.38"/>
    <n v="2"/>
    <n v="0"/>
    <n v="3.4685999999999999"/>
    <s v="Nov"/>
    <x v="23"/>
    <n v="0"/>
  </r>
  <r>
    <n v="9009"/>
    <s v="CA-2014-107825"/>
    <x v="3"/>
    <d v="2014-11-19T00:00:00"/>
    <d v="2014-11-19T00:00:00"/>
    <x v="3"/>
    <s v="NB-18655"/>
    <x v="240"/>
    <x v="1"/>
    <s v="United States"/>
    <s v="Milwaukee"/>
    <x v="6"/>
    <n v="53209"/>
    <x v="2"/>
    <s v="FUR-FU-10000206"/>
    <x v="0"/>
    <s v="Furnishings"/>
    <x v="392"/>
    <n v="5.82"/>
    <n v="2"/>
    <n v="0"/>
    <n v="2.7353999999999998"/>
    <s v="Nov"/>
    <x v="23"/>
    <n v="0"/>
  </r>
  <r>
    <n v="9010"/>
    <s v="CA-2014-106047"/>
    <x v="3"/>
    <d v="2014-07-13T00:00:00"/>
    <d v="2014-07-19T00:00:00"/>
    <x v="1"/>
    <s v="CS-11860"/>
    <x v="750"/>
    <x v="0"/>
    <s v="United States"/>
    <s v="Fairfield"/>
    <x v="24"/>
    <n v="45014"/>
    <x v="3"/>
    <s v="OFF-PA-10000791"/>
    <x v="1"/>
    <s v="Paper"/>
    <x v="1424"/>
    <n v="3.8159999999999998"/>
    <n v="1"/>
    <n v="0.2"/>
    <n v="1.1924999999999997"/>
    <s v="Jul"/>
    <x v="10"/>
    <n v="1"/>
  </r>
  <r>
    <n v="9011"/>
    <s v="CA-2014-127803"/>
    <x v="3"/>
    <d v="2014-05-20T00:00:00"/>
    <d v="2014-05-24T00:00:00"/>
    <x v="1"/>
    <s v="ND-18460"/>
    <x v="540"/>
    <x v="1"/>
    <s v="United States"/>
    <s v="Huntsville"/>
    <x v="19"/>
    <n v="35810"/>
    <x v="0"/>
    <s v="OFF-BI-10001787"/>
    <x v="1"/>
    <s v="Binders"/>
    <x v="1482"/>
    <n v="26.16"/>
    <n v="4"/>
    <n v="0"/>
    <n v="12.8184"/>
    <s v="May"/>
    <x v="24"/>
    <n v="1"/>
  </r>
  <r>
    <n v="9012"/>
    <s v="CA-2012-137071"/>
    <x v="1"/>
    <d v="2012-12-20T00:00:00"/>
    <d v="2012-12-21T00:00:00"/>
    <x v="2"/>
    <s v="ED-13885"/>
    <x v="525"/>
    <x v="2"/>
    <s v="United States"/>
    <s v="Houston"/>
    <x v="5"/>
    <n v="77036"/>
    <x v="2"/>
    <s v="TEC-AC-10004353"/>
    <x v="2"/>
    <s v="Accessories"/>
    <x v="717"/>
    <n v="100.80000000000001"/>
    <n v="2"/>
    <n v="0.2"/>
    <n v="21.42"/>
    <s v="Dec"/>
    <x v="14"/>
    <n v="1"/>
  </r>
  <r>
    <n v="9013"/>
    <s v="CA-2013-121447"/>
    <x v="0"/>
    <d v="2013-02-21T00:00:00"/>
    <d v="2013-02-22T00:00:00"/>
    <x v="2"/>
    <s v="EA-14035"/>
    <x v="105"/>
    <x v="1"/>
    <s v="United States"/>
    <s v="New York City"/>
    <x v="15"/>
    <n v="10011"/>
    <x v="3"/>
    <s v="FUR-FU-10001861"/>
    <x v="0"/>
    <s v="Furnishings"/>
    <x v="272"/>
    <n v="135.79999999999998"/>
    <n v="7"/>
    <n v="0"/>
    <n v="66.541999999999987"/>
    <s v="Feb"/>
    <x v="47"/>
    <n v="1"/>
  </r>
  <r>
    <n v="9014"/>
    <s v="CA-2014-143084"/>
    <x v="3"/>
    <d v="2014-03-19T00:00:00"/>
    <d v="2014-03-23T00:00:00"/>
    <x v="1"/>
    <s v="BP-11050"/>
    <x v="771"/>
    <x v="1"/>
    <s v="United States"/>
    <s v="Los Angeles"/>
    <x v="1"/>
    <n v="90008"/>
    <x v="1"/>
    <s v="OFF-AR-10002766"/>
    <x v="1"/>
    <s v="Art"/>
    <x v="1041"/>
    <n v="13.899999999999999"/>
    <n v="5"/>
    <n v="0"/>
    <n v="3.7529999999999997"/>
    <s v="Mar"/>
    <x v="42"/>
    <n v="1"/>
  </r>
  <r>
    <n v="9015"/>
    <s v="CA-2014-143084"/>
    <x v="3"/>
    <d v="2014-03-19T00:00:00"/>
    <d v="2014-03-23T00:00:00"/>
    <x v="1"/>
    <s v="BP-11050"/>
    <x v="771"/>
    <x v="1"/>
    <s v="United States"/>
    <s v="Los Angeles"/>
    <x v="1"/>
    <n v="90008"/>
    <x v="1"/>
    <s v="OFF-EN-10003072"/>
    <x v="1"/>
    <s v="Envelopes"/>
    <x v="767"/>
    <n v="19.399999999999999"/>
    <n v="5"/>
    <n v="0"/>
    <n v="9.3120000000000012"/>
    <s v="Mar"/>
    <x v="42"/>
    <n v="0"/>
  </r>
  <r>
    <n v="9016"/>
    <s v="CA-2013-131639"/>
    <x v="0"/>
    <d v="2013-12-18T00:00:00"/>
    <d v="2013-12-24T00:00:00"/>
    <x v="1"/>
    <s v="NS-18640"/>
    <x v="374"/>
    <x v="1"/>
    <s v="United States"/>
    <s v="Carlsbad"/>
    <x v="27"/>
    <n v="88220"/>
    <x v="1"/>
    <s v="OFF-BI-10001636"/>
    <x v="1"/>
    <s v="Binders"/>
    <x v="668"/>
    <n v="13.488"/>
    <n v="2"/>
    <n v="0.2"/>
    <n v="4.3835999999999995"/>
    <s v="Dec"/>
    <x v="5"/>
    <n v="1"/>
  </r>
  <r>
    <n v="9017"/>
    <s v="CA-2013-131639"/>
    <x v="0"/>
    <d v="2013-12-18T00:00:00"/>
    <d v="2013-12-24T00:00:00"/>
    <x v="1"/>
    <s v="NS-18640"/>
    <x v="374"/>
    <x v="1"/>
    <s v="United States"/>
    <s v="Carlsbad"/>
    <x v="27"/>
    <n v="88220"/>
    <x v="1"/>
    <s v="OFF-BI-10000948"/>
    <x v="1"/>
    <s v="Binders"/>
    <x v="1373"/>
    <n v="11.416"/>
    <n v="1"/>
    <n v="0.2"/>
    <n v="3.8528999999999991"/>
    <s v="Dec"/>
    <x v="5"/>
    <n v="0"/>
  </r>
  <r>
    <n v="9018"/>
    <s v="CA-2013-161361"/>
    <x v="0"/>
    <d v="2013-03-27T00:00:00"/>
    <d v="2013-03-29T00:00:00"/>
    <x v="0"/>
    <s v="MV-17485"/>
    <x v="597"/>
    <x v="0"/>
    <s v="United States"/>
    <s v="Pocatello"/>
    <x v="45"/>
    <n v="83201"/>
    <x v="1"/>
    <s v="OFF-PA-10001838"/>
    <x v="1"/>
    <s v="Paper"/>
    <x v="999"/>
    <n v="17.64"/>
    <n v="3"/>
    <n v="0"/>
    <n v="8.6435999999999993"/>
    <s v="Mar"/>
    <x v="17"/>
    <n v="1"/>
  </r>
  <r>
    <n v="9019"/>
    <s v="CA-2013-161361"/>
    <x v="0"/>
    <d v="2013-03-27T00:00:00"/>
    <d v="2013-03-29T00:00:00"/>
    <x v="0"/>
    <s v="MV-17485"/>
    <x v="597"/>
    <x v="0"/>
    <s v="United States"/>
    <s v="Pocatello"/>
    <x v="45"/>
    <n v="83201"/>
    <x v="1"/>
    <s v="OFF-BI-10002215"/>
    <x v="1"/>
    <s v="Binders"/>
    <x v="20"/>
    <n v="17.04"/>
    <n v="3"/>
    <n v="0.2"/>
    <n v="5.5379999999999985"/>
    <s v="Mar"/>
    <x v="17"/>
    <n v="0"/>
  </r>
  <r>
    <n v="9020"/>
    <s v="CA-2011-100706"/>
    <x v="2"/>
    <d v="2011-12-16T00:00:00"/>
    <d v="2011-12-18T00:00:00"/>
    <x v="0"/>
    <s v="LE-16810"/>
    <x v="97"/>
    <x v="0"/>
    <s v="United States"/>
    <s v="Springfield"/>
    <x v="17"/>
    <n v="22153"/>
    <x v="0"/>
    <s v="TEC-AC-10001314"/>
    <x v="2"/>
    <s v="Accessories"/>
    <x v="943"/>
    <n v="99.98"/>
    <n v="2"/>
    <n v="0"/>
    <n v="7.9983999999999895"/>
    <s v="Dec"/>
    <x v="20"/>
    <n v="1"/>
  </r>
  <r>
    <n v="9021"/>
    <s v="CA-2011-100706"/>
    <x v="2"/>
    <d v="2011-12-16T00:00:00"/>
    <d v="2011-12-18T00:00:00"/>
    <x v="0"/>
    <s v="LE-16810"/>
    <x v="97"/>
    <x v="0"/>
    <s v="United States"/>
    <s v="Springfield"/>
    <x v="17"/>
    <n v="22153"/>
    <x v="0"/>
    <s v="FUR-FU-10002268"/>
    <x v="0"/>
    <s v="Furnishings"/>
    <x v="860"/>
    <n v="29.46"/>
    <n v="6"/>
    <n v="0"/>
    <n v="9.7217999999999982"/>
    <s v="Dec"/>
    <x v="20"/>
    <n v="0"/>
  </r>
  <r>
    <n v="9022"/>
    <s v="CA-2012-129525"/>
    <x v="1"/>
    <d v="2012-11-15T00:00:00"/>
    <d v="2012-11-20T00:00:00"/>
    <x v="1"/>
    <s v="VP-21760"/>
    <x v="778"/>
    <x v="1"/>
    <s v="United States"/>
    <s v="Toledo"/>
    <x v="24"/>
    <n v="43615"/>
    <x v="3"/>
    <s v="OFF-BI-10002133"/>
    <x v="1"/>
    <s v="Binders"/>
    <x v="1138"/>
    <n v="166.92000000000002"/>
    <n v="13"/>
    <n v="0.7"/>
    <n v="-116.84399999999999"/>
    <s v="Nov"/>
    <x v="6"/>
    <n v="1"/>
  </r>
  <r>
    <n v="9023"/>
    <s v="US-2013-141880"/>
    <x v="0"/>
    <d v="2013-08-23T00:00:00"/>
    <d v="2013-08-24T00:00:00"/>
    <x v="2"/>
    <s v="TC-21475"/>
    <x v="679"/>
    <x v="2"/>
    <s v="United States"/>
    <s v="Fort Collins"/>
    <x v="22"/>
    <n v="80525"/>
    <x v="1"/>
    <s v="FUR-FU-10001979"/>
    <x v="0"/>
    <s v="Furnishings"/>
    <x v="509"/>
    <n v="98.328000000000003"/>
    <n v="3"/>
    <n v="0.2"/>
    <n v="9.832800000000006"/>
    <s v="Aug"/>
    <x v="28"/>
    <n v="1"/>
  </r>
  <r>
    <n v="9024"/>
    <s v="CA-2012-165799"/>
    <x v="1"/>
    <d v="2012-06-29T00:00:00"/>
    <d v="2012-07-02T00:00:00"/>
    <x v="2"/>
    <s v="SG-20470"/>
    <x v="495"/>
    <x v="0"/>
    <s v="United States"/>
    <s v="New York City"/>
    <x v="15"/>
    <n v="10024"/>
    <x v="3"/>
    <s v="FUR-CH-10001482"/>
    <x v="0"/>
    <s v="Chairs"/>
    <x v="536"/>
    <n v="117.88199999999999"/>
    <n v="1"/>
    <n v="0.1"/>
    <n v="1.3097999999999956"/>
    <s v="Jun"/>
    <x v="40"/>
    <n v="1"/>
  </r>
  <r>
    <n v="9025"/>
    <s v="CA-2013-102127"/>
    <x v="0"/>
    <d v="2013-06-27T00:00:00"/>
    <d v="2013-07-03T00:00:00"/>
    <x v="1"/>
    <s v="VP-21760"/>
    <x v="778"/>
    <x v="1"/>
    <s v="United States"/>
    <s v="New York City"/>
    <x v="15"/>
    <n v="10035"/>
    <x v="3"/>
    <s v="TEC-AC-10002018"/>
    <x v="2"/>
    <s v="Accessories"/>
    <x v="1674"/>
    <n v="20.97"/>
    <n v="3"/>
    <n v="0"/>
    <n v="9.017100000000001"/>
    <s v="Jun"/>
    <x v="1"/>
    <n v="1"/>
  </r>
  <r>
    <n v="9026"/>
    <s v="CA-2013-102127"/>
    <x v="0"/>
    <d v="2013-06-27T00:00:00"/>
    <d v="2013-07-03T00:00:00"/>
    <x v="1"/>
    <s v="VP-21760"/>
    <x v="778"/>
    <x v="1"/>
    <s v="United States"/>
    <s v="New York City"/>
    <x v="15"/>
    <n v="10035"/>
    <x v="3"/>
    <s v="TEC-AC-10000397"/>
    <x v="2"/>
    <s v="Accessories"/>
    <x v="1459"/>
    <n v="139.96"/>
    <n v="4"/>
    <n v="0"/>
    <n v="9.7972000000000037"/>
    <s v="Jun"/>
    <x v="1"/>
    <n v="0"/>
  </r>
  <r>
    <n v="9027"/>
    <s v="CA-2013-102127"/>
    <x v="0"/>
    <d v="2013-06-27T00:00:00"/>
    <d v="2013-07-03T00:00:00"/>
    <x v="1"/>
    <s v="VP-21760"/>
    <x v="778"/>
    <x v="1"/>
    <s v="United States"/>
    <s v="New York City"/>
    <x v="15"/>
    <n v="10035"/>
    <x v="3"/>
    <s v="FUR-FU-10003976"/>
    <x v="0"/>
    <s v="Furnishings"/>
    <x v="964"/>
    <n v="37.74"/>
    <n v="3"/>
    <n v="0"/>
    <n v="12.831599999999996"/>
    <s v="Jun"/>
    <x v="1"/>
    <n v="0"/>
  </r>
  <r>
    <n v="9028"/>
    <s v="US-2013-152415"/>
    <x v="0"/>
    <d v="2013-09-18T00:00:00"/>
    <d v="2013-09-23T00:00:00"/>
    <x v="1"/>
    <s v="PO-18865"/>
    <x v="22"/>
    <x v="0"/>
    <s v="United States"/>
    <s v="Marlborough"/>
    <x v="31"/>
    <n v="1752"/>
    <x v="3"/>
    <s v="FUR-FU-10002597"/>
    <x v="0"/>
    <s v="Furnishings"/>
    <x v="621"/>
    <n v="14.82"/>
    <n v="3"/>
    <n v="0"/>
    <n v="6.224400000000001"/>
    <s v="Sep"/>
    <x v="21"/>
    <n v="1"/>
  </r>
  <r>
    <n v="9029"/>
    <s v="US-2013-152415"/>
    <x v="0"/>
    <d v="2013-09-18T00:00:00"/>
    <d v="2013-09-23T00:00:00"/>
    <x v="1"/>
    <s v="PO-18865"/>
    <x v="22"/>
    <x v="0"/>
    <s v="United States"/>
    <s v="Marlborough"/>
    <x v="31"/>
    <n v="1752"/>
    <x v="3"/>
    <s v="FUR-FU-10004864"/>
    <x v="0"/>
    <s v="Furnishings"/>
    <x v="436"/>
    <n v="191.82"/>
    <n v="3"/>
    <n v="0"/>
    <n v="61.382399999999997"/>
    <s v="Sep"/>
    <x v="21"/>
    <n v="0"/>
  </r>
  <r>
    <n v="9030"/>
    <s v="CA-2011-138198"/>
    <x v="2"/>
    <d v="2011-07-18T00:00:00"/>
    <d v="2011-07-23T00:00:00"/>
    <x v="1"/>
    <s v="JL-15130"/>
    <x v="691"/>
    <x v="0"/>
    <s v="United States"/>
    <s v="New Rochelle"/>
    <x v="15"/>
    <n v="10801"/>
    <x v="3"/>
    <s v="OFF-BI-10002103"/>
    <x v="1"/>
    <s v="Binders"/>
    <x v="525"/>
    <n v="13.904"/>
    <n v="2"/>
    <n v="0.2"/>
    <n v="4.5187999999999997"/>
    <s v="Jul"/>
    <x v="39"/>
    <n v="1"/>
  </r>
  <r>
    <n v="9031"/>
    <s v="CA-2014-128041"/>
    <x v="3"/>
    <d v="2014-09-02T00:00:00"/>
    <d v="2014-09-02T00:00:00"/>
    <x v="3"/>
    <s v="RW-19540"/>
    <x v="459"/>
    <x v="1"/>
    <s v="United States"/>
    <s v="Seattle"/>
    <x v="4"/>
    <n v="98103"/>
    <x v="1"/>
    <s v="OFF-AP-10001005"/>
    <x v="1"/>
    <s v="Appliances"/>
    <x v="1131"/>
    <n v="314.60000000000002"/>
    <n v="4"/>
    <n v="0"/>
    <n v="103.81799999999998"/>
    <s v="Sep"/>
    <x v="15"/>
    <n v="1"/>
  </r>
  <r>
    <n v="9032"/>
    <s v="CA-2014-128041"/>
    <x v="3"/>
    <d v="2014-09-02T00:00:00"/>
    <d v="2014-09-02T00:00:00"/>
    <x v="3"/>
    <s v="RW-19540"/>
    <x v="459"/>
    <x v="1"/>
    <s v="United States"/>
    <s v="Seattle"/>
    <x v="4"/>
    <n v="98103"/>
    <x v="1"/>
    <s v="FUR-TA-10002607"/>
    <x v="0"/>
    <s v="Tables"/>
    <x v="221"/>
    <n v="283.56"/>
    <n v="4"/>
    <n v="0"/>
    <n v="45.36960000000002"/>
    <s v="Sep"/>
    <x v="15"/>
    <n v="0"/>
  </r>
  <r>
    <n v="9033"/>
    <s v="CA-2014-105823"/>
    <x v="3"/>
    <d v="2014-06-23T00:00:00"/>
    <d v="2014-06-27T00:00:00"/>
    <x v="1"/>
    <s v="RB-19465"/>
    <x v="46"/>
    <x v="2"/>
    <s v="United States"/>
    <s v="Detroit"/>
    <x v="12"/>
    <n v="48227"/>
    <x v="2"/>
    <s v="FUR-CH-10000454"/>
    <x v="0"/>
    <s v="Chairs"/>
    <x v="1"/>
    <n v="487.96"/>
    <n v="2"/>
    <n v="0"/>
    <n v="146.38799999999998"/>
    <s v="Jun"/>
    <x v="27"/>
    <n v="1"/>
  </r>
  <r>
    <n v="9034"/>
    <s v="CA-2011-152268"/>
    <x v="2"/>
    <d v="2011-09-02T00:00:00"/>
    <d v="2011-09-07T00:00:00"/>
    <x v="1"/>
    <s v="SC-20095"/>
    <x v="183"/>
    <x v="0"/>
    <s v="United States"/>
    <s v="Fayetteville"/>
    <x v="36"/>
    <n v="72701"/>
    <x v="0"/>
    <s v="OFF-BI-10001359"/>
    <x v="1"/>
    <s v="Binders"/>
    <x v="1153"/>
    <n v="1793.98"/>
    <n v="2"/>
    <n v="0"/>
    <n v="843.17059999999992"/>
    <s v="Sep"/>
    <x v="30"/>
    <n v="1"/>
  </r>
  <r>
    <n v="9035"/>
    <s v="CA-2012-148873"/>
    <x v="1"/>
    <d v="2012-10-01T00:00:00"/>
    <d v="2012-10-05T00:00:00"/>
    <x v="1"/>
    <s v="EM-13960"/>
    <x v="75"/>
    <x v="0"/>
    <s v="United States"/>
    <s v="Quincy"/>
    <x v="10"/>
    <n v="62301"/>
    <x v="2"/>
    <s v="OFF-BI-10003196"/>
    <x v="1"/>
    <s v="Binders"/>
    <x v="1367"/>
    <n v="2.9919999999999995"/>
    <n v="4"/>
    <n v="0.8"/>
    <n v="-4.4880000000000013"/>
    <s v="Oct"/>
    <x v="2"/>
    <n v="1"/>
  </r>
  <r>
    <n v="9036"/>
    <s v="CA-2012-148873"/>
    <x v="1"/>
    <d v="2012-10-01T00:00:00"/>
    <d v="2012-10-05T00:00:00"/>
    <x v="1"/>
    <s v="EM-13960"/>
    <x v="75"/>
    <x v="0"/>
    <s v="United States"/>
    <s v="Quincy"/>
    <x v="10"/>
    <n v="62301"/>
    <x v="2"/>
    <s v="TEC-AC-10003657"/>
    <x v="2"/>
    <s v="Accessories"/>
    <x v="151"/>
    <n v="108.76800000000001"/>
    <n v="4"/>
    <n v="0.2"/>
    <n v="2.7191999999999901"/>
    <s v="Oct"/>
    <x v="2"/>
    <n v="0"/>
  </r>
  <r>
    <n v="9037"/>
    <s v="CA-2012-166492"/>
    <x v="1"/>
    <d v="2012-04-07T00:00:00"/>
    <d v="2012-04-10T00:00:00"/>
    <x v="2"/>
    <s v="RP-19390"/>
    <x v="261"/>
    <x v="0"/>
    <s v="United States"/>
    <s v="New York City"/>
    <x v="15"/>
    <n v="10035"/>
    <x v="3"/>
    <s v="OFF-PA-10002262"/>
    <x v="1"/>
    <s v="Paper"/>
    <x v="992"/>
    <n v="25.92"/>
    <n v="4"/>
    <n v="0"/>
    <n v="12.441600000000001"/>
    <s v="Apr"/>
    <x v="19"/>
    <n v="1"/>
  </r>
  <r>
    <n v="9038"/>
    <s v="CA-2012-166492"/>
    <x v="1"/>
    <d v="2012-04-07T00:00:00"/>
    <d v="2012-04-10T00:00:00"/>
    <x v="2"/>
    <s v="RP-19390"/>
    <x v="261"/>
    <x v="0"/>
    <s v="United States"/>
    <s v="New York City"/>
    <x v="15"/>
    <n v="10035"/>
    <x v="3"/>
    <s v="OFF-ST-10002214"/>
    <x v="1"/>
    <s v="Storage"/>
    <x v="994"/>
    <n v="22.58"/>
    <n v="2"/>
    <n v="0"/>
    <n v="5.8707999999999991"/>
    <s v="Apr"/>
    <x v="19"/>
    <n v="0"/>
  </r>
  <r>
    <n v="9039"/>
    <s v="CA-2014-157420"/>
    <x v="3"/>
    <d v="2014-11-22T00:00:00"/>
    <d v="2014-11-22T00:00:00"/>
    <x v="3"/>
    <s v="HZ-14950"/>
    <x v="521"/>
    <x v="0"/>
    <s v="United States"/>
    <s v="Houston"/>
    <x v="5"/>
    <n v="77095"/>
    <x v="2"/>
    <s v="TEC-PH-10003555"/>
    <x v="2"/>
    <s v="Phones"/>
    <x v="457"/>
    <n v="55.176000000000002"/>
    <n v="3"/>
    <n v="0.2"/>
    <n v="-12.414599999999997"/>
    <s v="Nov"/>
    <x v="23"/>
    <n v="1"/>
  </r>
  <r>
    <n v="9040"/>
    <s v="CA-2013-117121"/>
    <x v="0"/>
    <d v="2013-12-18T00:00:00"/>
    <d v="2013-12-22T00:00:00"/>
    <x v="1"/>
    <s v="AB-10105"/>
    <x v="455"/>
    <x v="0"/>
    <s v="United States"/>
    <s v="Detroit"/>
    <x v="12"/>
    <n v="48205"/>
    <x v="2"/>
    <s v="OFF-BI-10000545"/>
    <x v="1"/>
    <s v="Binders"/>
    <x v="685"/>
    <n v="9892.74"/>
    <n v="13"/>
    <n v="0"/>
    <n v="4946.37"/>
    <s v="Dec"/>
    <x v="5"/>
    <n v="1"/>
  </r>
  <r>
    <n v="9041"/>
    <s v="CA-2011-138177"/>
    <x v="2"/>
    <d v="2011-09-19T00:00:00"/>
    <d v="2011-09-24T00:00:00"/>
    <x v="1"/>
    <s v="ND-18460"/>
    <x v="540"/>
    <x v="1"/>
    <s v="United States"/>
    <s v="Chandler"/>
    <x v="16"/>
    <n v="85224"/>
    <x v="1"/>
    <s v="FUR-TA-10004607"/>
    <x v="0"/>
    <s v="Tables"/>
    <x v="1095"/>
    <n v="73.915000000000006"/>
    <n v="1"/>
    <n v="0.5"/>
    <n v="-45.827300000000008"/>
    <s v="Sep"/>
    <x v="30"/>
    <n v="1"/>
  </r>
  <r>
    <n v="9042"/>
    <s v="CA-2011-114335"/>
    <x v="2"/>
    <d v="2011-09-28T00:00:00"/>
    <d v="2011-10-03T00:00:00"/>
    <x v="1"/>
    <s v="XP-21865"/>
    <x v="190"/>
    <x v="0"/>
    <s v="United States"/>
    <s v="Hollywood"/>
    <x v="2"/>
    <n v="33021"/>
    <x v="0"/>
    <s v="FUR-FU-10000277"/>
    <x v="0"/>
    <s v="Furnishings"/>
    <x v="1786"/>
    <n v="337.08800000000002"/>
    <n v="4"/>
    <n v="0.2"/>
    <n v="16.854399999999984"/>
    <s v="Sep"/>
    <x v="30"/>
    <n v="1"/>
  </r>
  <r>
    <n v="9043"/>
    <s v="CA-2012-168760"/>
    <x v="1"/>
    <d v="2012-09-22T00:00:00"/>
    <d v="2012-09-26T00:00:00"/>
    <x v="0"/>
    <s v="MM-18280"/>
    <x v="152"/>
    <x v="1"/>
    <s v="United States"/>
    <s v="Los Angeles"/>
    <x v="1"/>
    <n v="90049"/>
    <x v="1"/>
    <s v="OFF-AP-10004532"/>
    <x v="1"/>
    <s v="Appliances"/>
    <x v="559"/>
    <n v="61.44"/>
    <n v="3"/>
    <n v="0"/>
    <n v="16.588799999999999"/>
    <s v="Sep"/>
    <x v="11"/>
    <n v="1"/>
  </r>
  <r>
    <n v="9044"/>
    <s v="CA-2013-168830"/>
    <x v="0"/>
    <d v="2013-11-08T00:00:00"/>
    <d v="2013-11-14T00:00:00"/>
    <x v="1"/>
    <s v="ML-17395"/>
    <x v="504"/>
    <x v="1"/>
    <s v="United States"/>
    <s v="San Francisco"/>
    <x v="1"/>
    <n v="94122"/>
    <x v="1"/>
    <s v="TEC-AC-10003911"/>
    <x v="2"/>
    <s v="Accessories"/>
    <x v="327"/>
    <n v="479.97"/>
    <n v="3"/>
    <n v="0"/>
    <n v="163.18979999999999"/>
    <s v="Nov"/>
    <x v="0"/>
    <n v="1"/>
  </r>
  <r>
    <n v="9045"/>
    <s v="CA-2014-137463"/>
    <x v="3"/>
    <d v="2014-12-17T00:00:00"/>
    <d v="2014-12-21T00:00:00"/>
    <x v="0"/>
    <s v="KM-16225"/>
    <x v="366"/>
    <x v="1"/>
    <s v="United States"/>
    <s v="Sunnyvale"/>
    <x v="1"/>
    <n v="94086"/>
    <x v="1"/>
    <s v="OFF-BI-10003196"/>
    <x v="1"/>
    <s v="Binders"/>
    <x v="1367"/>
    <n v="5.9840000000000009"/>
    <n v="2"/>
    <n v="0.2"/>
    <n v="2.2439999999999998"/>
    <s v="Dec"/>
    <x v="22"/>
    <n v="1"/>
  </r>
  <r>
    <n v="9046"/>
    <s v="CA-2014-137463"/>
    <x v="3"/>
    <d v="2014-12-17T00:00:00"/>
    <d v="2014-12-21T00:00:00"/>
    <x v="0"/>
    <s v="KM-16225"/>
    <x v="366"/>
    <x v="1"/>
    <s v="United States"/>
    <s v="Sunnyvale"/>
    <x v="1"/>
    <n v="94086"/>
    <x v="1"/>
    <s v="TEC-AC-10000358"/>
    <x v="2"/>
    <s v="Accessories"/>
    <x v="1278"/>
    <n v="189.95000000000002"/>
    <n v="5"/>
    <n v="0"/>
    <n v="45.587999999999994"/>
    <s v="Dec"/>
    <x v="22"/>
    <n v="0"/>
  </r>
  <r>
    <n v="9047"/>
    <s v="CA-2014-137463"/>
    <x v="3"/>
    <d v="2014-12-17T00:00:00"/>
    <d v="2014-12-21T00:00:00"/>
    <x v="0"/>
    <s v="KM-16225"/>
    <x v="366"/>
    <x v="1"/>
    <s v="United States"/>
    <s v="Sunnyvale"/>
    <x v="1"/>
    <n v="94086"/>
    <x v="1"/>
    <s v="TEC-AC-10000057"/>
    <x v="2"/>
    <s v="Accessories"/>
    <x v="626"/>
    <n v="149.94999999999999"/>
    <n v="5"/>
    <n v="0"/>
    <n v="31.489499999999992"/>
    <s v="Dec"/>
    <x v="22"/>
    <n v="0"/>
  </r>
  <r>
    <n v="9048"/>
    <s v="CA-2014-137463"/>
    <x v="3"/>
    <d v="2014-12-17T00:00:00"/>
    <d v="2014-12-21T00:00:00"/>
    <x v="0"/>
    <s v="KM-16225"/>
    <x v="366"/>
    <x v="1"/>
    <s v="United States"/>
    <s v="Sunnyvale"/>
    <x v="1"/>
    <n v="94086"/>
    <x v="1"/>
    <s v="OFF-AR-10001988"/>
    <x v="1"/>
    <s v="Art"/>
    <x v="749"/>
    <n v="29.950000000000003"/>
    <n v="5"/>
    <n v="0"/>
    <n v="8.6854999999999993"/>
    <s v="Dec"/>
    <x v="22"/>
    <n v="0"/>
  </r>
  <r>
    <n v="9049"/>
    <s v="CA-2014-137463"/>
    <x v="3"/>
    <d v="2014-12-17T00:00:00"/>
    <d v="2014-12-21T00:00:00"/>
    <x v="0"/>
    <s v="KM-16225"/>
    <x v="366"/>
    <x v="1"/>
    <s v="United States"/>
    <s v="Sunnyvale"/>
    <x v="1"/>
    <n v="94086"/>
    <x v="1"/>
    <s v="OFF-LA-10003498"/>
    <x v="1"/>
    <s v="Labels"/>
    <x v="1740"/>
    <n v="44.400000000000006"/>
    <n v="3"/>
    <n v="0"/>
    <n v="22.200000000000003"/>
    <s v="Dec"/>
    <x v="22"/>
    <n v="0"/>
  </r>
  <r>
    <n v="9050"/>
    <s v="CA-2011-124513"/>
    <x v="2"/>
    <d v="2011-09-21T00:00:00"/>
    <d v="2011-09-25T00:00:00"/>
    <x v="1"/>
    <s v="SL-20155"/>
    <x v="359"/>
    <x v="2"/>
    <s v="United States"/>
    <s v="New York City"/>
    <x v="15"/>
    <n v="10011"/>
    <x v="3"/>
    <s v="OFF-AR-10002956"/>
    <x v="1"/>
    <s v="Art"/>
    <x v="660"/>
    <n v="66.03"/>
    <n v="3"/>
    <n v="0"/>
    <n v="17.1678"/>
    <s v="Sep"/>
    <x v="30"/>
    <n v="1"/>
  </r>
  <r>
    <n v="9051"/>
    <s v="CA-2012-165554"/>
    <x v="1"/>
    <d v="2012-05-18T00:00:00"/>
    <d v="2012-05-22T00:00:00"/>
    <x v="1"/>
    <s v="AJ-10780"/>
    <x v="321"/>
    <x v="1"/>
    <s v="United States"/>
    <s v="Los Angeles"/>
    <x v="1"/>
    <n v="90004"/>
    <x v="1"/>
    <s v="OFF-PA-10003724"/>
    <x v="1"/>
    <s v="Paper"/>
    <x v="357"/>
    <n v="10.86"/>
    <n v="2"/>
    <n v="0"/>
    <n v="5.3213999999999997"/>
    <s v="May"/>
    <x v="33"/>
    <n v="1"/>
  </r>
  <r>
    <n v="9052"/>
    <s v="CA-2011-141838"/>
    <x v="2"/>
    <d v="2011-03-26T00:00:00"/>
    <d v="2011-03-31T00:00:00"/>
    <x v="0"/>
    <s v="DK-12835"/>
    <x v="460"/>
    <x v="1"/>
    <s v="United States"/>
    <s v="San Francisco"/>
    <x v="1"/>
    <n v="94122"/>
    <x v="1"/>
    <s v="OFF-AR-10004272"/>
    <x v="1"/>
    <s v="Art"/>
    <x v="1220"/>
    <n v="3.36"/>
    <n v="2"/>
    <n v="0"/>
    <n v="0.83999999999999986"/>
    <s v="Mar"/>
    <x v="34"/>
    <n v="1"/>
  </r>
  <r>
    <n v="9053"/>
    <s v="CA-2011-141838"/>
    <x v="2"/>
    <d v="2011-03-26T00:00:00"/>
    <d v="2011-03-31T00:00:00"/>
    <x v="0"/>
    <s v="DK-12835"/>
    <x v="460"/>
    <x v="1"/>
    <s v="United States"/>
    <s v="San Francisco"/>
    <x v="1"/>
    <n v="94122"/>
    <x v="1"/>
    <s v="OFF-BI-10003291"/>
    <x v="1"/>
    <s v="Binders"/>
    <x v="44"/>
    <n v="27.936000000000003"/>
    <n v="4"/>
    <n v="0.2"/>
    <n v="9.4283999999999963"/>
    <s v="Mar"/>
    <x v="34"/>
    <n v="0"/>
  </r>
  <r>
    <n v="9054"/>
    <s v="CA-2011-141838"/>
    <x v="2"/>
    <d v="2011-03-26T00:00:00"/>
    <d v="2011-03-31T00:00:00"/>
    <x v="0"/>
    <s v="DK-12835"/>
    <x v="460"/>
    <x v="1"/>
    <s v="United States"/>
    <s v="San Francisco"/>
    <x v="1"/>
    <n v="94122"/>
    <x v="1"/>
    <s v="TEC-PH-10004100"/>
    <x v="2"/>
    <s v="Phones"/>
    <x v="1743"/>
    <n v="28.783999999999999"/>
    <n v="2"/>
    <n v="0.2"/>
    <n v="2.878400000000001"/>
    <s v="Mar"/>
    <x v="34"/>
    <n v="0"/>
  </r>
  <r>
    <n v="9055"/>
    <s v="CA-2014-117009"/>
    <x v="3"/>
    <d v="2014-09-23T00:00:00"/>
    <d v="2014-09-29T00:00:00"/>
    <x v="1"/>
    <s v="BK-11260"/>
    <x v="318"/>
    <x v="0"/>
    <s v="United States"/>
    <s v="Santa Ana"/>
    <x v="1"/>
    <n v="92704"/>
    <x v="1"/>
    <s v="OFF-SU-10001218"/>
    <x v="1"/>
    <s v="Supplies"/>
    <x v="133"/>
    <n v="21.96"/>
    <n v="2"/>
    <n v="0"/>
    <n v="6.1488000000000014"/>
    <s v="Sep"/>
    <x v="15"/>
    <n v="1"/>
  </r>
  <r>
    <n v="9056"/>
    <s v="CA-2012-128993"/>
    <x v="1"/>
    <d v="2012-09-12T00:00:00"/>
    <d v="2012-09-17T00:00:00"/>
    <x v="0"/>
    <s v="CC-12670"/>
    <x v="113"/>
    <x v="0"/>
    <s v="United States"/>
    <s v="Seattle"/>
    <x v="4"/>
    <n v="98103"/>
    <x v="1"/>
    <s v="TEC-AC-10004209"/>
    <x v="2"/>
    <s v="Accessories"/>
    <x v="899"/>
    <n v="21.98"/>
    <n v="2"/>
    <n v="0"/>
    <n v="8.5722000000000005"/>
    <s v="Sep"/>
    <x v="11"/>
    <n v="1"/>
  </r>
  <r>
    <n v="9057"/>
    <s v="CA-2012-160227"/>
    <x v="1"/>
    <d v="2012-11-02T00:00:00"/>
    <d v="2012-11-04T00:00:00"/>
    <x v="2"/>
    <s v="ED-13885"/>
    <x v="525"/>
    <x v="2"/>
    <s v="United States"/>
    <s v="New York City"/>
    <x v="15"/>
    <n v="10011"/>
    <x v="3"/>
    <s v="FUR-CH-10002073"/>
    <x v="0"/>
    <s v="Chairs"/>
    <x v="1783"/>
    <n v="2621.3220000000001"/>
    <n v="11"/>
    <n v="0.1"/>
    <n v="553.39019999999982"/>
    <s v="Nov"/>
    <x v="6"/>
    <n v="1"/>
  </r>
  <r>
    <n v="9058"/>
    <s v="CA-2012-149097"/>
    <x v="1"/>
    <d v="2012-10-20T00:00:00"/>
    <d v="2012-10-24T00:00:00"/>
    <x v="1"/>
    <s v="SV-20785"/>
    <x v="647"/>
    <x v="0"/>
    <s v="United States"/>
    <s v="Los Angeles"/>
    <x v="1"/>
    <n v="90045"/>
    <x v="1"/>
    <s v="FUR-FU-10003424"/>
    <x v="0"/>
    <s v="Furnishings"/>
    <x v="1659"/>
    <n v="74.759999999999991"/>
    <n v="7"/>
    <n v="0"/>
    <n v="23.923199999999994"/>
    <s v="Oct"/>
    <x v="2"/>
    <n v="1"/>
  </r>
  <r>
    <n v="9059"/>
    <s v="CA-2012-149097"/>
    <x v="1"/>
    <d v="2012-10-20T00:00:00"/>
    <d v="2012-10-24T00:00:00"/>
    <x v="1"/>
    <s v="SV-20785"/>
    <x v="647"/>
    <x v="0"/>
    <s v="United States"/>
    <s v="Los Angeles"/>
    <x v="1"/>
    <n v="90045"/>
    <x v="1"/>
    <s v="FUR-TA-10001086"/>
    <x v="0"/>
    <s v="Tables"/>
    <x v="1727"/>
    <n v="364.77600000000007"/>
    <n v="3"/>
    <n v="0.2"/>
    <n v="27.358200000000011"/>
    <s v="Oct"/>
    <x v="2"/>
    <n v="0"/>
  </r>
  <r>
    <n v="9060"/>
    <s v="CA-2013-132304"/>
    <x v="0"/>
    <d v="2013-06-15T00:00:00"/>
    <d v="2013-06-19T00:00:00"/>
    <x v="1"/>
    <s v="AR-10825"/>
    <x v="255"/>
    <x v="1"/>
    <s v="United States"/>
    <s v="Seattle"/>
    <x v="4"/>
    <n v="98103"/>
    <x v="1"/>
    <s v="FUR-TA-10004619"/>
    <x v="0"/>
    <s v="Tables"/>
    <x v="882"/>
    <n v="1115.17"/>
    <n v="7"/>
    <n v="0"/>
    <n v="334.55099999999993"/>
    <s v="Jun"/>
    <x v="1"/>
    <n v="1"/>
  </r>
  <r>
    <n v="9061"/>
    <s v="CA-2012-136420"/>
    <x v="1"/>
    <d v="2012-11-20T00:00:00"/>
    <d v="2012-11-21T00:00:00"/>
    <x v="2"/>
    <s v="CS-12250"/>
    <x v="294"/>
    <x v="1"/>
    <s v="United States"/>
    <s v="San Diego"/>
    <x v="1"/>
    <n v="92024"/>
    <x v="1"/>
    <s v="OFF-BI-10002854"/>
    <x v="1"/>
    <s v="Binders"/>
    <x v="895"/>
    <n v="89.696000000000012"/>
    <n v="4"/>
    <n v="0.2"/>
    <n v="33.635999999999996"/>
    <s v="Nov"/>
    <x v="6"/>
    <n v="1"/>
  </r>
  <r>
    <n v="9062"/>
    <s v="CA-2012-136420"/>
    <x v="1"/>
    <d v="2012-11-20T00:00:00"/>
    <d v="2012-11-21T00:00:00"/>
    <x v="2"/>
    <s v="CS-12250"/>
    <x v="294"/>
    <x v="1"/>
    <s v="United States"/>
    <s v="San Diego"/>
    <x v="1"/>
    <n v="92024"/>
    <x v="1"/>
    <s v="OFF-LA-10002762"/>
    <x v="1"/>
    <s v="Labels"/>
    <x v="49"/>
    <n v="50.12"/>
    <n v="4"/>
    <n v="0"/>
    <n v="23.556399999999996"/>
    <s v="Nov"/>
    <x v="6"/>
    <n v="0"/>
  </r>
  <r>
    <n v="9063"/>
    <s v="CA-2013-101623"/>
    <x v="0"/>
    <d v="2013-02-28T00:00:00"/>
    <d v="2013-03-07T00:00:00"/>
    <x v="1"/>
    <s v="RR-19525"/>
    <x v="645"/>
    <x v="1"/>
    <s v="United States"/>
    <s v="New York City"/>
    <x v="15"/>
    <n v="10035"/>
    <x v="3"/>
    <s v="OFF-FA-10003495"/>
    <x v="1"/>
    <s v="Fasteners"/>
    <x v="33"/>
    <n v="36.480000000000004"/>
    <n v="6"/>
    <n v="0"/>
    <n v="18.240000000000002"/>
    <s v="Feb"/>
    <x v="47"/>
    <n v="1"/>
  </r>
  <r>
    <n v="9064"/>
    <s v="US-2011-151015"/>
    <x v="2"/>
    <d v="2011-10-14T00:00:00"/>
    <d v="2011-10-20T00:00:00"/>
    <x v="1"/>
    <s v="BD-11500"/>
    <x v="214"/>
    <x v="0"/>
    <s v="United States"/>
    <s v="Chicago"/>
    <x v="10"/>
    <n v="60653"/>
    <x v="2"/>
    <s v="OFF-PA-10002581"/>
    <x v="1"/>
    <s v="Paper"/>
    <x v="1300"/>
    <n v="322.19200000000001"/>
    <n v="13"/>
    <n v="0.2"/>
    <n v="100.68499999999997"/>
    <s v="Oct"/>
    <x v="18"/>
    <n v="1"/>
  </r>
  <r>
    <n v="9065"/>
    <s v="US-2011-151015"/>
    <x v="2"/>
    <d v="2011-10-14T00:00:00"/>
    <d v="2011-10-20T00:00:00"/>
    <x v="1"/>
    <s v="BD-11500"/>
    <x v="214"/>
    <x v="0"/>
    <s v="United States"/>
    <s v="Chicago"/>
    <x v="10"/>
    <n v="60653"/>
    <x v="2"/>
    <s v="OFF-BI-10000343"/>
    <x v="1"/>
    <s v="Binders"/>
    <x v="184"/>
    <n v="2.9459999999999993"/>
    <n v="3"/>
    <n v="0.8"/>
    <n v="-4.8609000000000009"/>
    <s v="Oct"/>
    <x v="18"/>
    <n v="0"/>
  </r>
  <r>
    <n v="9066"/>
    <s v="US-2011-151015"/>
    <x v="2"/>
    <d v="2011-10-14T00:00:00"/>
    <d v="2011-10-20T00:00:00"/>
    <x v="1"/>
    <s v="BD-11500"/>
    <x v="214"/>
    <x v="0"/>
    <s v="United States"/>
    <s v="Chicago"/>
    <x v="10"/>
    <n v="60653"/>
    <x v="2"/>
    <s v="OFF-PA-10001184"/>
    <x v="1"/>
    <s v="Paper"/>
    <x v="1307"/>
    <n v="19.136000000000003"/>
    <n v="4"/>
    <n v="0.2"/>
    <n v="6.9367999999999999"/>
    <s v="Oct"/>
    <x v="18"/>
    <n v="0"/>
  </r>
  <r>
    <n v="9067"/>
    <s v="CA-2014-152968"/>
    <x v="3"/>
    <d v="2014-05-27T00:00:00"/>
    <d v="2014-05-31T00:00:00"/>
    <x v="1"/>
    <s v="BM-11785"/>
    <x v="298"/>
    <x v="0"/>
    <s v="United States"/>
    <s v="Harrisonburg"/>
    <x v="17"/>
    <n v="22801"/>
    <x v="0"/>
    <s v="TEC-AC-10000521"/>
    <x v="2"/>
    <s v="Accessories"/>
    <x v="1557"/>
    <n v="23.08"/>
    <n v="2"/>
    <n v="0"/>
    <n v="6.9239999999999995"/>
    <s v="May"/>
    <x v="24"/>
    <n v="1"/>
  </r>
  <r>
    <n v="9068"/>
    <s v="CA-2013-150077"/>
    <x v="0"/>
    <d v="2013-02-04T00:00:00"/>
    <d v="2013-02-10T00:00:00"/>
    <x v="1"/>
    <s v="MS-17365"/>
    <x v="333"/>
    <x v="0"/>
    <s v="United States"/>
    <s v="Rockville"/>
    <x v="39"/>
    <n v="20852"/>
    <x v="3"/>
    <s v="TEC-PH-10002890"/>
    <x v="2"/>
    <s v="Phones"/>
    <x v="1387"/>
    <n v="90.48"/>
    <n v="2"/>
    <n v="0"/>
    <n v="23.524799999999999"/>
    <s v="Feb"/>
    <x v="47"/>
    <n v="1"/>
  </r>
  <r>
    <n v="9069"/>
    <s v="CA-2013-106278"/>
    <x v="0"/>
    <d v="2013-09-03T00:00:00"/>
    <d v="2013-09-06T00:00:00"/>
    <x v="0"/>
    <s v="BM-11140"/>
    <x v="78"/>
    <x v="0"/>
    <s v="United States"/>
    <s v="Des Moines"/>
    <x v="4"/>
    <n v="98198"/>
    <x v="1"/>
    <s v="FUR-CH-10003061"/>
    <x v="0"/>
    <s v="Chairs"/>
    <x v="51"/>
    <n v="215.976"/>
    <n v="3"/>
    <n v="0.2"/>
    <n v="-2.6997000000000355"/>
    <s v="Sep"/>
    <x v="21"/>
    <n v="1"/>
  </r>
  <r>
    <n v="9070"/>
    <s v="CA-2013-106278"/>
    <x v="0"/>
    <d v="2013-09-03T00:00:00"/>
    <d v="2013-09-06T00:00:00"/>
    <x v="0"/>
    <s v="BM-11140"/>
    <x v="78"/>
    <x v="0"/>
    <s v="United States"/>
    <s v="Des Moines"/>
    <x v="4"/>
    <n v="98198"/>
    <x v="1"/>
    <s v="OFF-EN-10003567"/>
    <x v="1"/>
    <s v="Envelopes"/>
    <x v="1643"/>
    <n v="65.94"/>
    <n v="3"/>
    <n v="0"/>
    <n v="30.991800000000001"/>
    <s v="Sep"/>
    <x v="21"/>
    <n v="0"/>
  </r>
  <r>
    <n v="9071"/>
    <s v="CA-2014-147550"/>
    <x v="3"/>
    <d v="2014-12-05T00:00:00"/>
    <d v="2014-12-06T00:00:00"/>
    <x v="2"/>
    <s v="KE-16420"/>
    <x v="722"/>
    <x v="1"/>
    <s v="United States"/>
    <s v="Philadelphia"/>
    <x v="9"/>
    <n v="19134"/>
    <x v="3"/>
    <s v="FUR-FU-10001918"/>
    <x v="0"/>
    <s v="Furnishings"/>
    <x v="280"/>
    <n v="11.352000000000002"/>
    <n v="3"/>
    <n v="0.2"/>
    <n v="2.6961000000000008"/>
    <s v="Dec"/>
    <x v="22"/>
    <n v="1"/>
  </r>
  <r>
    <n v="9072"/>
    <s v="CA-2012-136105"/>
    <x v="1"/>
    <d v="2012-06-12T00:00:00"/>
    <d v="2012-06-16T00:00:00"/>
    <x v="1"/>
    <s v="SZ-20035"/>
    <x v="449"/>
    <x v="2"/>
    <s v="United States"/>
    <s v="Columbus"/>
    <x v="14"/>
    <n v="47201"/>
    <x v="2"/>
    <s v="OFF-ST-10002444"/>
    <x v="1"/>
    <s v="Storage"/>
    <x v="571"/>
    <n v="24.56"/>
    <n v="2"/>
    <n v="0"/>
    <n v="6.8767999999999994"/>
    <s v="Jun"/>
    <x v="40"/>
    <n v="1"/>
  </r>
  <r>
    <n v="9073"/>
    <s v="CA-2013-142524"/>
    <x v="0"/>
    <d v="2013-09-05T00:00:00"/>
    <d v="2013-09-09T00:00:00"/>
    <x v="1"/>
    <s v="MB-18085"/>
    <x v="469"/>
    <x v="0"/>
    <s v="United States"/>
    <s v="Springfield"/>
    <x v="25"/>
    <n v="65807"/>
    <x v="2"/>
    <s v="OFF-EN-10003286"/>
    <x v="1"/>
    <s v="Envelopes"/>
    <x v="33"/>
    <n v="16.559999999999999"/>
    <n v="2"/>
    <n v="0"/>
    <n v="7.783199999999999"/>
    <s v="Sep"/>
    <x v="21"/>
    <n v="1"/>
  </r>
  <r>
    <n v="9074"/>
    <s v="CA-2013-142524"/>
    <x v="0"/>
    <d v="2013-09-05T00:00:00"/>
    <d v="2013-09-09T00:00:00"/>
    <x v="1"/>
    <s v="MB-18085"/>
    <x v="469"/>
    <x v="0"/>
    <s v="United States"/>
    <s v="Springfield"/>
    <x v="25"/>
    <n v="65807"/>
    <x v="2"/>
    <s v="TEC-AC-10000109"/>
    <x v="2"/>
    <s v="Accessories"/>
    <x v="200"/>
    <n v="279.95"/>
    <n v="5"/>
    <n v="0"/>
    <n v="67.188000000000017"/>
    <s v="Sep"/>
    <x v="21"/>
    <n v="0"/>
  </r>
  <r>
    <n v="9075"/>
    <s v="CA-2011-136336"/>
    <x v="2"/>
    <d v="2011-04-21T00:00:00"/>
    <d v="2011-04-26T00:00:00"/>
    <x v="1"/>
    <s v="DB-13555"/>
    <x v="587"/>
    <x v="1"/>
    <s v="United States"/>
    <s v="Henderson"/>
    <x v="0"/>
    <n v="42420"/>
    <x v="0"/>
    <s v="OFF-ST-10002574"/>
    <x v="1"/>
    <s v="Storage"/>
    <x v="926"/>
    <n v="828.83999999999992"/>
    <n v="6"/>
    <n v="0"/>
    <n v="0"/>
    <s v="Apr"/>
    <x v="41"/>
    <n v="1"/>
  </r>
  <r>
    <n v="9076"/>
    <s v="US-2012-136259"/>
    <x v="1"/>
    <d v="2012-11-05T00:00:00"/>
    <d v="2012-11-08T00:00:00"/>
    <x v="2"/>
    <s v="CB-12415"/>
    <x v="558"/>
    <x v="0"/>
    <s v="United States"/>
    <s v="Lakewood"/>
    <x v="24"/>
    <n v="44107"/>
    <x v="3"/>
    <s v="OFF-BI-10000773"/>
    <x v="1"/>
    <s v="Binders"/>
    <x v="381"/>
    <n v="7.218"/>
    <n v="3"/>
    <n v="0.7"/>
    <n v="-5.5338000000000012"/>
    <s v="Nov"/>
    <x v="6"/>
    <n v="1"/>
  </r>
  <r>
    <n v="9077"/>
    <s v="US-2012-136259"/>
    <x v="1"/>
    <d v="2012-11-05T00:00:00"/>
    <d v="2012-11-08T00:00:00"/>
    <x v="2"/>
    <s v="CB-12415"/>
    <x v="558"/>
    <x v="0"/>
    <s v="United States"/>
    <s v="Lakewood"/>
    <x v="24"/>
    <n v="44107"/>
    <x v="3"/>
    <s v="OFF-SU-10004661"/>
    <x v="1"/>
    <s v="Supplies"/>
    <x v="1748"/>
    <n v="27.200000000000003"/>
    <n v="4"/>
    <n v="0.2"/>
    <n v="2.0399999999999991"/>
    <s v="Nov"/>
    <x v="6"/>
    <n v="0"/>
  </r>
  <r>
    <n v="9078"/>
    <s v="US-2011-124625"/>
    <x v="2"/>
    <d v="2011-11-03T00:00:00"/>
    <d v="2011-11-07T00:00:00"/>
    <x v="1"/>
    <s v="SP-20650"/>
    <x v="70"/>
    <x v="1"/>
    <s v="United States"/>
    <s v="Omaha"/>
    <x v="8"/>
    <n v="68104"/>
    <x v="2"/>
    <s v="TEC-AC-10003280"/>
    <x v="2"/>
    <s v="Accessories"/>
    <x v="1028"/>
    <n v="89.97"/>
    <n v="3"/>
    <n v="0"/>
    <n v="18.893699999999995"/>
    <s v="Nov"/>
    <x v="7"/>
    <n v="1"/>
  </r>
  <r>
    <n v="9079"/>
    <s v="CA-2013-108105"/>
    <x v="0"/>
    <d v="2013-02-16T00:00:00"/>
    <d v="2013-02-23T00:00:00"/>
    <x v="1"/>
    <s v="GW-14605"/>
    <x v="543"/>
    <x v="0"/>
    <s v="United States"/>
    <s v="Henderson"/>
    <x v="0"/>
    <n v="42420"/>
    <x v="0"/>
    <s v="FUR-FU-10003773"/>
    <x v="0"/>
    <s v="Furnishings"/>
    <x v="125"/>
    <n v="318.08"/>
    <n v="4"/>
    <n v="0"/>
    <n v="34.988799999999969"/>
    <s v="Feb"/>
    <x v="47"/>
    <n v="1"/>
  </r>
  <r>
    <n v="9080"/>
    <s v="CA-2013-108105"/>
    <x v="0"/>
    <d v="2013-02-16T00:00:00"/>
    <d v="2013-02-23T00:00:00"/>
    <x v="1"/>
    <s v="GW-14605"/>
    <x v="543"/>
    <x v="0"/>
    <s v="United States"/>
    <s v="Henderson"/>
    <x v="0"/>
    <n v="42420"/>
    <x v="0"/>
    <s v="OFF-BI-10002412"/>
    <x v="1"/>
    <s v="Binders"/>
    <x v="323"/>
    <n v="5.8"/>
    <n v="1"/>
    <n v="0"/>
    <n v="2.61"/>
    <s v="Feb"/>
    <x v="47"/>
    <n v="0"/>
  </r>
  <r>
    <n v="9081"/>
    <s v="CA-2014-166898"/>
    <x v="3"/>
    <d v="2014-09-12T00:00:00"/>
    <d v="2014-09-14T00:00:00"/>
    <x v="0"/>
    <s v="KH-16630"/>
    <x v="175"/>
    <x v="1"/>
    <s v="United States"/>
    <s v="Santa Ana"/>
    <x v="1"/>
    <n v="92704"/>
    <x v="1"/>
    <s v="TEC-PH-10002564"/>
    <x v="2"/>
    <s v="Phones"/>
    <x v="976"/>
    <n v="143.952"/>
    <n v="6"/>
    <n v="0.2"/>
    <n v="17.993999999999978"/>
    <s v="Sep"/>
    <x v="15"/>
    <n v="1"/>
  </r>
  <r>
    <n v="9082"/>
    <s v="CA-2014-166898"/>
    <x v="3"/>
    <d v="2014-09-12T00:00:00"/>
    <d v="2014-09-14T00:00:00"/>
    <x v="0"/>
    <s v="KH-16630"/>
    <x v="175"/>
    <x v="1"/>
    <s v="United States"/>
    <s v="Santa Ana"/>
    <x v="1"/>
    <n v="92704"/>
    <x v="1"/>
    <s v="OFF-PA-10002262"/>
    <x v="1"/>
    <s v="Paper"/>
    <x v="992"/>
    <n v="19.440000000000001"/>
    <n v="3"/>
    <n v="0"/>
    <n v="9.3312000000000008"/>
    <s v="Sep"/>
    <x v="15"/>
    <n v="0"/>
  </r>
  <r>
    <n v="9083"/>
    <s v="CA-2014-169005"/>
    <x v="3"/>
    <d v="2014-11-03T00:00:00"/>
    <d v="2014-11-07T00:00:00"/>
    <x v="1"/>
    <s v="BG-11035"/>
    <x v="767"/>
    <x v="0"/>
    <s v="United States"/>
    <s v="Springfield"/>
    <x v="17"/>
    <n v="22153"/>
    <x v="0"/>
    <s v="OFF-AR-10000246"/>
    <x v="1"/>
    <s v="Art"/>
    <x v="21"/>
    <n v="5.56"/>
    <n v="2"/>
    <n v="0"/>
    <n v="1.4455999999999998"/>
    <s v="Nov"/>
    <x v="23"/>
    <n v="1"/>
  </r>
  <r>
    <n v="9084"/>
    <s v="CA-2012-104038"/>
    <x v="1"/>
    <d v="2012-02-06T00:00:00"/>
    <d v="2012-02-08T00:00:00"/>
    <x v="2"/>
    <s v="LO-17170"/>
    <x v="628"/>
    <x v="1"/>
    <s v="United States"/>
    <s v="Suffolk"/>
    <x v="17"/>
    <n v="23434"/>
    <x v="0"/>
    <s v="OFF-ST-10002554"/>
    <x v="1"/>
    <s v="Storage"/>
    <x v="1144"/>
    <n v="146.72999999999999"/>
    <n v="3"/>
    <n v="0"/>
    <n v="2.9346000000000032"/>
    <s v="Feb"/>
    <x v="36"/>
    <n v="1"/>
  </r>
  <r>
    <n v="9085"/>
    <s v="CA-2012-104038"/>
    <x v="1"/>
    <d v="2012-02-06T00:00:00"/>
    <d v="2012-02-08T00:00:00"/>
    <x v="2"/>
    <s v="LO-17170"/>
    <x v="628"/>
    <x v="1"/>
    <s v="United States"/>
    <s v="Suffolk"/>
    <x v="17"/>
    <n v="23434"/>
    <x v="0"/>
    <s v="OFF-PA-10002751"/>
    <x v="1"/>
    <s v="Paper"/>
    <x v="150"/>
    <n v="29.900000000000002"/>
    <n v="5"/>
    <n v="0"/>
    <n v="13.454999999999998"/>
    <s v="Feb"/>
    <x v="36"/>
    <n v="0"/>
  </r>
  <r>
    <n v="9086"/>
    <s v="CA-2013-126102"/>
    <x v="0"/>
    <d v="2013-09-11T00:00:00"/>
    <d v="2013-09-13T00:00:00"/>
    <x v="0"/>
    <s v="DV-13465"/>
    <x v="231"/>
    <x v="0"/>
    <s v="United States"/>
    <s v="Los Angeles"/>
    <x v="1"/>
    <n v="90049"/>
    <x v="1"/>
    <s v="OFF-BI-10004318"/>
    <x v="1"/>
    <s v="Binders"/>
    <x v="1574"/>
    <n v="276.78400000000005"/>
    <n v="2"/>
    <n v="0.2"/>
    <n v="89.954799999999992"/>
    <s v="Sep"/>
    <x v="21"/>
    <n v="1"/>
  </r>
  <r>
    <n v="9087"/>
    <s v="CA-2013-143406"/>
    <x v="0"/>
    <d v="2013-09-27T00:00:00"/>
    <d v="2013-10-01T00:00:00"/>
    <x v="1"/>
    <s v="LR-17035"/>
    <x v="756"/>
    <x v="1"/>
    <s v="United States"/>
    <s v="Houston"/>
    <x v="5"/>
    <n v="77041"/>
    <x v="2"/>
    <s v="OFF-AP-10001564"/>
    <x v="1"/>
    <s v="Appliances"/>
    <x v="1759"/>
    <n v="93.031999999999982"/>
    <n v="2"/>
    <n v="0.8"/>
    <n v="-251.18640000000005"/>
    <s v="Sep"/>
    <x v="21"/>
    <n v="1"/>
  </r>
  <r>
    <n v="9088"/>
    <s v="CA-2013-143406"/>
    <x v="0"/>
    <d v="2013-09-27T00:00:00"/>
    <d v="2013-10-01T00:00:00"/>
    <x v="1"/>
    <s v="LR-17035"/>
    <x v="756"/>
    <x v="1"/>
    <s v="United States"/>
    <s v="Houston"/>
    <x v="5"/>
    <n v="77041"/>
    <x v="2"/>
    <s v="FUR-CH-10000513"/>
    <x v="0"/>
    <s v="Chairs"/>
    <x v="70"/>
    <n v="454.96499999999997"/>
    <n v="5"/>
    <n v="0.3"/>
    <n v="-136.48950000000002"/>
    <s v="Sep"/>
    <x v="21"/>
    <n v="0"/>
  </r>
  <r>
    <n v="9089"/>
    <s v="CA-2012-150308"/>
    <x v="1"/>
    <d v="2012-12-15T00:00:00"/>
    <d v="2012-12-20T00:00:00"/>
    <x v="1"/>
    <s v="RR-19525"/>
    <x v="645"/>
    <x v="1"/>
    <s v="United States"/>
    <s v="Cary"/>
    <x v="3"/>
    <n v="27511"/>
    <x v="0"/>
    <s v="TEC-PH-10001433"/>
    <x v="2"/>
    <s v="Phones"/>
    <x v="237"/>
    <n v="246.16800000000001"/>
    <n v="3"/>
    <n v="0.2"/>
    <n v="21.539699999999996"/>
    <s v="Dec"/>
    <x v="14"/>
    <n v="1"/>
  </r>
  <r>
    <n v="9090"/>
    <s v="CA-2013-131093"/>
    <x v="0"/>
    <d v="2013-09-18T00:00:00"/>
    <d v="2013-09-21T00:00:00"/>
    <x v="0"/>
    <s v="TS-21610"/>
    <x v="59"/>
    <x v="0"/>
    <s v="United States"/>
    <s v="Springfield"/>
    <x v="24"/>
    <n v="45503"/>
    <x v="3"/>
    <s v="OFF-ST-10002790"/>
    <x v="1"/>
    <s v="Storage"/>
    <x v="233"/>
    <n v="295.39999999999998"/>
    <n v="5"/>
    <n v="0.2"/>
    <n v="-62.772499999999965"/>
    <s v="Sep"/>
    <x v="21"/>
    <n v="1"/>
  </r>
  <r>
    <n v="9091"/>
    <s v="US-2014-148831"/>
    <x v="3"/>
    <d v="2014-10-14T00:00:00"/>
    <d v="2014-10-16T00:00:00"/>
    <x v="2"/>
    <s v="AH-10210"/>
    <x v="117"/>
    <x v="0"/>
    <s v="United States"/>
    <s v="Louisville"/>
    <x v="0"/>
    <n v="40214"/>
    <x v="0"/>
    <s v="OFF-ST-10002974"/>
    <x v="1"/>
    <s v="Storage"/>
    <x v="123"/>
    <n v="348.56"/>
    <n v="8"/>
    <n v="0"/>
    <n v="104.56799999999998"/>
    <s v="Oct"/>
    <x v="13"/>
    <n v="1"/>
  </r>
  <r>
    <n v="9092"/>
    <s v="CA-2012-162950"/>
    <x v="1"/>
    <d v="2012-06-28T00:00:00"/>
    <d v="2012-07-03T00:00:00"/>
    <x v="0"/>
    <s v="DW-13585"/>
    <x v="61"/>
    <x v="1"/>
    <s v="United States"/>
    <s v="Troy"/>
    <x v="24"/>
    <n v="45373"/>
    <x v="3"/>
    <s v="OFF-PA-10003177"/>
    <x v="1"/>
    <s v="Paper"/>
    <x v="89"/>
    <n v="15.552000000000003"/>
    <n v="3"/>
    <n v="0.2"/>
    <n v="5.4432"/>
    <s v="Jun"/>
    <x v="40"/>
    <n v="1"/>
  </r>
  <r>
    <n v="9093"/>
    <s v="CA-2012-162950"/>
    <x v="1"/>
    <d v="2012-06-28T00:00:00"/>
    <d v="2012-07-03T00:00:00"/>
    <x v="0"/>
    <s v="DW-13585"/>
    <x v="61"/>
    <x v="1"/>
    <s v="United States"/>
    <s v="Troy"/>
    <x v="24"/>
    <n v="45373"/>
    <x v="3"/>
    <s v="FUR-BO-10001918"/>
    <x v="0"/>
    <s v="Bookcases"/>
    <x v="1140"/>
    <n v="482.93999999999994"/>
    <n v="6"/>
    <n v="0.5"/>
    <n v="-376.69319999999999"/>
    <s v="Jun"/>
    <x v="40"/>
    <n v="0"/>
  </r>
  <r>
    <n v="9094"/>
    <s v="US-2012-132836"/>
    <x v="1"/>
    <d v="2012-06-01T00:00:00"/>
    <d v="2012-06-05T00:00:00"/>
    <x v="1"/>
    <s v="AJ-10945"/>
    <x v="219"/>
    <x v="0"/>
    <s v="United States"/>
    <s v="Detroit"/>
    <x v="12"/>
    <n v="48227"/>
    <x v="2"/>
    <s v="TEC-PH-10001299"/>
    <x v="2"/>
    <s v="Phones"/>
    <x v="1480"/>
    <n v="299.98"/>
    <n v="2"/>
    <n v="0"/>
    <n v="83.994400000000013"/>
    <s v="Jun"/>
    <x v="40"/>
    <n v="1"/>
  </r>
  <r>
    <n v="9095"/>
    <s v="US-2012-132836"/>
    <x v="1"/>
    <d v="2012-06-01T00:00:00"/>
    <d v="2012-06-05T00:00:00"/>
    <x v="1"/>
    <s v="AJ-10945"/>
    <x v="219"/>
    <x v="0"/>
    <s v="United States"/>
    <s v="Detroit"/>
    <x v="12"/>
    <n v="48227"/>
    <x v="2"/>
    <s v="OFF-BI-10004224"/>
    <x v="1"/>
    <s v="Binders"/>
    <x v="1061"/>
    <n v="403.68"/>
    <n v="6"/>
    <n v="0"/>
    <n v="181.65599999999998"/>
    <s v="Jun"/>
    <x v="40"/>
    <n v="0"/>
  </r>
  <r>
    <n v="9096"/>
    <s v="US-2012-132836"/>
    <x v="1"/>
    <d v="2012-06-01T00:00:00"/>
    <d v="2012-06-05T00:00:00"/>
    <x v="1"/>
    <s v="AJ-10945"/>
    <x v="219"/>
    <x v="0"/>
    <s v="United States"/>
    <s v="Detroit"/>
    <x v="12"/>
    <n v="48227"/>
    <x v="2"/>
    <s v="TEC-PH-10001300"/>
    <x v="2"/>
    <s v="Phones"/>
    <x v="1002"/>
    <n v="41.9"/>
    <n v="2"/>
    <n v="0"/>
    <n v="11.731999999999999"/>
    <s v="Jun"/>
    <x v="40"/>
    <n v="0"/>
  </r>
  <r>
    <n v="9097"/>
    <s v="US-2012-132836"/>
    <x v="1"/>
    <d v="2012-06-01T00:00:00"/>
    <d v="2012-06-05T00:00:00"/>
    <x v="1"/>
    <s v="AJ-10945"/>
    <x v="219"/>
    <x v="0"/>
    <s v="United States"/>
    <s v="Detroit"/>
    <x v="12"/>
    <n v="48227"/>
    <x v="2"/>
    <s v="OFF-LA-10004178"/>
    <x v="1"/>
    <s v="Labels"/>
    <x v="1700"/>
    <n v="28.91"/>
    <n v="7"/>
    <n v="0"/>
    <n v="13.2986"/>
    <s v="Jun"/>
    <x v="40"/>
    <n v="0"/>
  </r>
  <r>
    <n v="9098"/>
    <s v="US-2011-158365"/>
    <x v="2"/>
    <d v="2011-04-12T00:00:00"/>
    <d v="2011-04-17T00:00:00"/>
    <x v="1"/>
    <s v="SV-20785"/>
    <x v="647"/>
    <x v="0"/>
    <s v="United States"/>
    <s v="Bloomington"/>
    <x v="14"/>
    <n v="47401"/>
    <x v="2"/>
    <s v="OFF-PA-10000289"/>
    <x v="1"/>
    <s v="Paper"/>
    <x v="722"/>
    <n v="32.400000000000006"/>
    <n v="5"/>
    <n v="0"/>
    <n v="15.552000000000001"/>
    <s v="Apr"/>
    <x v="41"/>
    <n v="1"/>
  </r>
  <r>
    <n v="9099"/>
    <s v="CA-2014-152933"/>
    <x v="3"/>
    <d v="2014-10-13T00:00:00"/>
    <d v="2014-10-17T00:00:00"/>
    <x v="1"/>
    <s v="MG-17650"/>
    <x v="377"/>
    <x v="2"/>
    <s v="United States"/>
    <s v="Dallas"/>
    <x v="5"/>
    <n v="75081"/>
    <x v="2"/>
    <s v="TEC-PH-10002085"/>
    <x v="2"/>
    <s v="Phones"/>
    <x v="659"/>
    <n v="369.54399999999998"/>
    <n v="7"/>
    <n v="0.2"/>
    <n v="27.71580000000003"/>
    <s v="Oct"/>
    <x v="13"/>
    <n v="1"/>
  </r>
  <r>
    <n v="9100"/>
    <s v="CA-2014-152933"/>
    <x v="3"/>
    <d v="2014-10-13T00:00:00"/>
    <d v="2014-10-17T00:00:00"/>
    <x v="1"/>
    <s v="MG-17650"/>
    <x v="377"/>
    <x v="2"/>
    <s v="United States"/>
    <s v="Dallas"/>
    <x v="5"/>
    <n v="75081"/>
    <x v="2"/>
    <s v="OFF-PA-10001934"/>
    <x v="1"/>
    <s v="Paper"/>
    <x v="543"/>
    <n v="10.368000000000002"/>
    <n v="2"/>
    <n v="0.2"/>
    <n v="3.7584"/>
    <s v="Oct"/>
    <x v="13"/>
    <n v="0"/>
  </r>
  <r>
    <n v="9101"/>
    <s v="CA-2014-152933"/>
    <x v="3"/>
    <d v="2014-10-13T00:00:00"/>
    <d v="2014-10-17T00:00:00"/>
    <x v="1"/>
    <s v="MG-17650"/>
    <x v="377"/>
    <x v="2"/>
    <s v="United States"/>
    <s v="Dallas"/>
    <x v="5"/>
    <n v="75081"/>
    <x v="2"/>
    <s v="TEC-AC-10003033"/>
    <x v="2"/>
    <s v="Accessories"/>
    <x v="756"/>
    <n v="791.87999999999988"/>
    <n v="3"/>
    <n v="0.2"/>
    <n v="128.68049999999994"/>
    <s v="Oct"/>
    <x v="13"/>
    <n v="0"/>
  </r>
  <r>
    <n v="9102"/>
    <s v="CA-2012-163181"/>
    <x v="1"/>
    <d v="2012-11-07T00:00:00"/>
    <d v="2012-11-12T00:00:00"/>
    <x v="1"/>
    <s v="AB-10105"/>
    <x v="455"/>
    <x v="0"/>
    <s v="United States"/>
    <s v="Houston"/>
    <x v="5"/>
    <n v="77041"/>
    <x v="2"/>
    <s v="OFF-AR-10001683"/>
    <x v="1"/>
    <s v="Art"/>
    <x v="32"/>
    <n v="23.64"/>
    <n v="3"/>
    <n v="0.2"/>
    <n v="5.3190000000000008"/>
    <s v="Nov"/>
    <x v="6"/>
    <n v="1"/>
  </r>
  <r>
    <n v="9103"/>
    <s v="CA-2012-163181"/>
    <x v="1"/>
    <d v="2012-11-07T00:00:00"/>
    <d v="2012-11-12T00:00:00"/>
    <x v="1"/>
    <s v="AB-10105"/>
    <x v="455"/>
    <x v="0"/>
    <s v="United States"/>
    <s v="Houston"/>
    <x v="5"/>
    <n v="77041"/>
    <x v="2"/>
    <s v="OFF-ST-10001713"/>
    <x v="1"/>
    <s v="Storage"/>
    <x v="45"/>
    <n v="84.784000000000006"/>
    <n v="2"/>
    <n v="0.2"/>
    <n v="-16.956800000000005"/>
    <s v="Nov"/>
    <x v="6"/>
    <n v="0"/>
  </r>
  <r>
    <n v="9104"/>
    <s v="CA-2012-163181"/>
    <x v="1"/>
    <d v="2012-11-07T00:00:00"/>
    <d v="2012-11-12T00:00:00"/>
    <x v="1"/>
    <s v="AB-10105"/>
    <x v="455"/>
    <x v="0"/>
    <s v="United States"/>
    <s v="Houston"/>
    <x v="5"/>
    <n v="77041"/>
    <x v="2"/>
    <s v="FUR-FU-10000193"/>
    <x v="0"/>
    <s v="Furnishings"/>
    <x v="1503"/>
    <n v="64.959999999999994"/>
    <n v="5"/>
    <n v="0.6"/>
    <n v="-84.447999999999993"/>
    <s v="Nov"/>
    <x v="6"/>
    <n v="0"/>
  </r>
  <r>
    <n v="9105"/>
    <s v="CA-2012-163181"/>
    <x v="1"/>
    <d v="2012-11-07T00:00:00"/>
    <d v="2012-11-12T00:00:00"/>
    <x v="1"/>
    <s v="AB-10105"/>
    <x v="455"/>
    <x v="0"/>
    <s v="United States"/>
    <s v="Houston"/>
    <x v="5"/>
    <n v="77041"/>
    <x v="2"/>
    <s v="OFF-BI-10000474"/>
    <x v="1"/>
    <s v="Binders"/>
    <x v="27"/>
    <n v="32.059999999999995"/>
    <n v="10"/>
    <n v="0.8"/>
    <n v="-51.296000000000006"/>
    <s v="Nov"/>
    <x v="6"/>
    <n v="0"/>
  </r>
  <r>
    <n v="9106"/>
    <s v="CA-2012-163181"/>
    <x v="1"/>
    <d v="2012-11-07T00:00:00"/>
    <d v="2012-11-12T00:00:00"/>
    <x v="1"/>
    <s v="AB-10105"/>
    <x v="455"/>
    <x v="0"/>
    <s v="United States"/>
    <s v="Houston"/>
    <x v="5"/>
    <n v="77041"/>
    <x v="2"/>
    <s v="OFF-ST-10000129"/>
    <x v="1"/>
    <s v="Storage"/>
    <x v="1646"/>
    <n v="177.64800000000002"/>
    <n v="2"/>
    <n v="0.2"/>
    <n v="-28.867800000000017"/>
    <s v="Nov"/>
    <x v="6"/>
    <n v="0"/>
  </r>
  <r>
    <n v="9107"/>
    <s v="CA-2012-163181"/>
    <x v="1"/>
    <d v="2012-11-07T00:00:00"/>
    <d v="2012-11-12T00:00:00"/>
    <x v="1"/>
    <s v="AB-10105"/>
    <x v="455"/>
    <x v="0"/>
    <s v="United States"/>
    <s v="Houston"/>
    <x v="5"/>
    <n v="77041"/>
    <x v="2"/>
    <s v="TEC-MA-10001016"/>
    <x v="2"/>
    <s v="Machines"/>
    <x v="1598"/>
    <n v="287.90999999999997"/>
    <n v="3"/>
    <n v="0.4"/>
    <n v="33.589499999999987"/>
    <s v="Nov"/>
    <x v="6"/>
    <n v="0"/>
  </r>
  <r>
    <n v="9108"/>
    <s v="CA-2012-132941"/>
    <x v="1"/>
    <d v="2012-05-25T00:00:00"/>
    <d v="2012-05-28T00:00:00"/>
    <x v="2"/>
    <s v="MM-18280"/>
    <x v="152"/>
    <x v="1"/>
    <s v="United States"/>
    <s v="Haltom City"/>
    <x v="5"/>
    <n v="76117"/>
    <x v="2"/>
    <s v="OFF-SU-10002557"/>
    <x v="1"/>
    <s v="Supplies"/>
    <x v="1329"/>
    <n v="22.368000000000002"/>
    <n v="2"/>
    <n v="0.2"/>
    <n v="1.6776"/>
    <s v="May"/>
    <x v="33"/>
    <n v="1"/>
  </r>
  <r>
    <n v="9109"/>
    <s v="CA-2012-132941"/>
    <x v="1"/>
    <d v="2012-05-25T00:00:00"/>
    <d v="2012-05-28T00:00:00"/>
    <x v="2"/>
    <s v="MM-18280"/>
    <x v="152"/>
    <x v="1"/>
    <s v="United States"/>
    <s v="Haltom City"/>
    <x v="5"/>
    <n v="76117"/>
    <x v="2"/>
    <s v="OFF-PA-10002160"/>
    <x v="1"/>
    <s v="Paper"/>
    <x v="1190"/>
    <n v="32.368000000000002"/>
    <n v="7"/>
    <n v="0.2"/>
    <n v="11.733400000000001"/>
    <s v="May"/>
    <x v="33"/>
    <n v="0"/>
  </r>
  <r>
    <n v="9110"/>
    <s v="CA-2012-132941"/>
    <x v="1"/>
    <d v="2012-05-25T00:00:00"/>
    <d v="2012-05-28T00:00:00"/>
    <x v="2"/>
    <s v="MM-18280"/>
    <x v="152"/>
    <x v="1"/>
    <s v="United States"/>
    <s v="Haltom City"/>
    <x v="5"/>
    <n v="76117"/>
    <x v="2"/>
    <s v="TEC-AC-10003095"/>
    <x v="2"/>
    <s v="Accessories"/>
    <x v="1277"/>
    <n v="207.98400000000004"/>
    <n v="2"/>
    <n v="0.2"/>
    <n v="36.397199999999998"/>
    <s v="May"/>
    <x v="33"/>
    <n v="0"/>
  </r>
  <r>
    <n v="9111"/>
    <s v="CA-2011-132010"/>
    <x v="2"/>
    <d v="2011-10-13T00:00:00"/>
    <d v="2011-10-15T00:00:00"/>
    <x v="2"/>
    <s v="MA-17995"/>
    <x v="671"/>
    <x v="2"/>
    <s v="United States"/>
    <s v="Richmond"/>
    <x v="17"/>
    <n v="23223"/>
    <x v="0"/>
    <s v="OFF-EN-10003160"/>
    <x v="1"/>
    <s v="Envelopes"/>
    <x v="1027"/>
    <n v="36.4"/>
    <n v="5"/>
    <n v="0"/>
    <n v="17.472000000000001"/>
    <s v="Oct"/>
    <x v="18"/>
    <n v="1"/>
  </r>
  <r>
    <n v="9112"/>
    <s v="CA-2011-132010"/>
    <x v="2"/>
    <d v="2011-10-13T00:00:00"/>
    <d v="2011-10-15T00:00:00"/>
    <x v="2"/>
    <s v="MA-17995"/>
    <x v="671"/>
    <x v="2"/>
    <s v="United States"/>
    <s v="Richmond"/>
    <x v="17"/>
    <n v="23223"/>
    <x v="0"/>
    <s v="TEC-AC-10001542"/>
    <x v="2"/>
    <s v="Accessories"/>
    <x v="1669"/>
    <n v="22.96"/>
    <n v="2"/>
    <n v="0"/>
    <n v="4.3623999999999974"/>
    <s v="Oct"/>
    <x v="18"/>
    <n v="0"/>
  </r>
  <r>
    <n v="9113"/>
    <s v="CA-2011-132010"/>
    <x v="2"/>
    <d v="2011-10-13T00:00:00"/>
    <d v="2011-10-15T00:00:00"/>
    <x v="2"/>
    <s v="MA-17995"/>
    <x v="671"/>
    <x v="2"/>
    <s v="United States"/>
    <s v="Richmond"/>
    <x v="17"/>
    <n v="23223"/>
    <x v="0"/>
    <s v="OFF-ST-10003641"/>
    <x v="1"/>
    <s v="Storage"/>
    <x v="1799"/>
    <n v="315.2"/>
    <n v="4"/>
    <n v="0"/>
    <n v="6.3040000000000305"/>
    <s v="Oct"/>
    <x v="18"/>
    <n v="0"/>
  </r>
  <r>
    <n v="9114"/>
    <s v="CA-2011-132010"/>
    <x v="2"/>
    <d v="2011-10-13T00:00:00"/>
    <d v="2011-10-15T00:00:00"/>
    <x v="2"/>
    <s v="MA-17995"/>
    <x v="671"/>
    <x v="2"/>
    <s v="United States"/>
    <s v="Richmond"/>
    <x v="17"/>
    <n v="23223"/>
    <x v="0"/>
    <s v="OFF-BI-10002432"/>
    <x v="1"/>
    <s v="Binders"/>
    <x v="866"/>
    <n v="15.18"/>
    <n v="3"/>
    <n v="0"/>
    <n v="7.1345999999999989"/>
    <s v="Oct"/>
    <x v="18"/>
    <n v="0"/>
  </r>
  <r>
    <n v="9115"/>
    <s v="CA-2013-135461"/>
    <x v="0"/>
    <d v="2013-02-07T00:00:00"/>
    <d v="2013-02-10T00:00:00"/>
    <x v="0"/>
    <s v="EB-13975"/>
    <x v="424"/>
    <x v="1"/>
    <s v="United States"/>
    <s v="Los Angeles"/>
    <x v="1"/>
    <n v="90049"/>
    <x v="1"/>
    <s v="TEC-PH-10004094"/>
    <x v="2"/>
    <s v="Phones"/>
    <x v="1788"/>
    <n v="623.96"/>
    <n v="5"/>
    <n v="0.2"/>
    <n v="38.997500000000002"/>
    <s v="Feb"/>
    <x v="47"/>
    <n v="1"/>
  </r>
  <r>
    <n v="9116"/>
    <s v="CA-2014-153045"/>
    <x v="3"/>
    <d v="2014-01-20T00:00:00"/>
    <d v="2014-01-25T00:00:00"/>
    <x v="0"/>
    <s v="NS-18505"/>
    <x v="515"/>
    <x v="0"/>
    <s v="United States"/>
    <s v="Philadelphia"/>
    <x v="9"/>
    <n v="19140"/>
    <x v="3"/>
    <s v="TEC-PH-10001817"/>
    <x v="2"/>
    <s v="Phones"/>
    <x v="1097"/>
    <n v="429.59999999999997"/>
    <n v="2"/>
    <n v="0.4"/>
    <n v="-93.079999999999984"/>
    <s v="Jan"/>
    <x v="44"/>
    <n v="1"/>
  </r>
  <r>
    <n v="9117"/>
    <s v="CA-2014-153045"/>
    <x v="3"/>
    <d v="2014-01-20T00:00:00"/>
    <d v="2014-01-25T00:00:00"/>
    <x v="0"/>
    <s v="NS-18505"/>
    <x v="515"/>
    <x v="0"/>
    <s v="United States"/>
    <s v="Philadelphia"/>
    <x v="9"/>
    <n v="19140"/>
    <x v="3"/>
    <s v="FUR-FU-10002759"/>
    <x v="0"/>
    <s v="Furnishings"/>
    <x v="555"/>
    <n v="31.968000000000004"/>
    <n v="2"/>
    <n v="0.2"/>
    <n v="6.3935999999999993"/>
    <s v="Jan"/>
    <x v="44"/>
    <n v="0"/>
  </r>
  <r>
    <n v="9118"/>
    <s v="CA-2014-153045"/>
    <x v="3"/>
    <d v="2014-01-20T00:00:00"/>
    <d v="2014-01-25T00:00:00"/>
    <x v="0"/>
    <s v="NS-18505"/>
    <x v="515"/>
    <x v="0"/>
    <s v="United States"/>
    <s v="Philadelphia"/>
    <x v="9"/>
    <n v="19140"/>
    <x v="3"/>
    <s v="FUR-CH-10000309"/>
    <x v="0"/>
    <s v="Chairs"/>
    <x v="765"/>
    <n v="887.27099999999984"/>
    <n v="3"/>
    <n v="0.3"/>
    <n v="-63.376499999999965"/>
    <s v="Jan"/>
    <x v="44"/>
    <n v="0"/>
  </r>
  <r>
    <n v="9119"/>
    <s v="CA-2014-153045"/>
    <x v="3"/>
    <d v="2014-01-20T00:00:00"/>
    <d v="2014-01-25T00:00:00"/>
    <x v="0"/>
    <s v="NS-18505"/>
    <x v="515"/>
    <x v="0"/>
    <s v="United States"/>
    <s v="Philadelphia"/>
    <x v="9"/>
    <n v="19140"/>
    <x v="3"/>
    <s v="OFF-PA-10003673"/>
    <x v="1"/>
    <s v="Paper"/>
    <x v="971"/>
    <n v="21.696000000000002"/>
    <n v="4"/>
    <n v="0.2"/>
    <n v="7.0511999999999988"/>
    <s v="Jan"/>
    <x v="44"/>
    <n v="0"/>
  </r>
  <r>
    <n v="9120"/>
    <s v="US-2013-155971"/>
    <x v="0"/>
    <d v="2013-06-07T00:00:00"/>
    <d v="2013-06-13T00:00:00"/>
    <x v="1"/>
    <s v="RB-19795"/>
    <x v="176"/>
    <x v="2"/>
    <s v="United States"/>
    <s v="Los Angeles"/>
    <x v="1"/>
    <n v="90036"/>
    <x v="1"/>
    <s v="OFF-LA-10000452"/>
    <x v="1"/>
    <s v="Labels"/>
    <x v="804"/>
    <n v="22.05"/>
    <n v="7"/>
    <n v="0"/>
    <n v="10.584"/>
    <s v="Jun"/>
    <x v="1"/>
    <n v="1"/>
  </r>
  <r>
    <n v="9121"/>
    <s v="US-2013-155971"/>
    <x v="0"/>
    <d v="2013-06-07T00:00:00"/>
    <d v="2013-06-13T00:00:00"/>
    <x v="1"/>
    <s v="RB-19795"/>
    <x v="176"/>
    <x v="2"/>
    <s v="United States"/>
    <s v="Los Angeles"/>
    <x v="1"/>
    <n v="90036"/>
    <x v="1"/>
    <s v="OFF-PA-10000210"/>
    <x v="1"/>
    <s v="Paper"/>
    <x v="1828"/>
    <n v="99.9"/>
    <n v="5"/>
    <n v="0"/>
    <n v="46.952999999999996"/>
    <s v="Jun"/>
    <x v="1"/>
    <n v="0"/>
  </r>
  <r>
    <n v="9122"/>
    <s v="CA-2014-122007"/>
    <x v="3"/>
    <d v="2014-03-19T00:00:00"/>
    <d v="2014-03-21T00:00:00"/>
    <x v="0"/>
    <s v="JK-15325"/>
    <x v="759"/>
    <x v="1"/>
    <s v="United States"/>
    <s v="Los Angeles"/>
    <x v="1"/>
    <n v="90032"/>
    <x v="1"/>
    <s v="OFF-AP-10000358"/>
    <x v="1"/>
    <s v="Appliances"/>
    <x v="95"/>
    <n v="90.86"/>
    <n v="7"/>
    <n v="0"/>
    <n v="26.349399999999992"/>
    <s v="Mar"/>
    <x v="42"/>
    <n v="1"/>
  </r>
  <r>
    <n v="9123"/>
    <s v="CA-2014-162250"/>
    <x v="3"/>
    <d v="2014-11-25T00:00:00"/>
    <d v="2014-11-25T00:00:00"/>
    <x v="3"/>
    <s v="PR-18880"/>
    <x v="701"/>
    <x v="0"/>
    <s v="United States"/>
    <s v="San Francisco"/>
    <x v="1"/>
    <n v="94109"/>
    <x v="1"/>
    <s v="OFF-PA-10002137"/>
    <x v="1"/>
    <s v="Paper"/>
    <x v="560"/>
    <n v="7.78"/>
    <n v="1"/>
    <n v="0"/>
    <n v="3.5009999999999994"/>
    <s v="Nov"/>
    <x v="23"/>
    <n v="1"/>
  </r>
  <r>
    <n v="9124"/>
    <s v="US-2013-158288"/>
    <x v="0"/>
    <d v="2013-11-27T00:00:00"/>
    <d v="2013-11-29T00:00:00"/>
    <x v="0"/>
    <s v="EH-13945"/>
    <x v="13"/>
    <x v="0"/>
    <s v="United States"/>
    <s v="Philadelphia"/>
    <x v="9"/>
    <n v="19120"/>
    <x v="3"/>
    <s v="OFF-BI-10003364"/>
    <x v="1"/>
    <s v="Binders"/>
    <x v="698"/>
    <n v="78.759000000000015"/>
    <n v="9"/>
    <n v="0.7"/>
    <n v="-57.75660000000002"/>
    <s v="Nov"/>
    <x v="0"/>
    <n v="1"/>
  </r>
  <r>
    <n v="9125"/>
    <s v="CA-2013-128916"/>
    <x v="0"/>
    <d v="2013-08-19T00:00:00"/>
    <d v="2013-08-21T00:00:00"/>
    <x v="0"/>
    <s v="MA-17560"/>
    <x v="15"/>
    <x v="2"/>
    <s v="United States"/>
    <s v="Houston"/>
    <x v="5"/>
    <n v="77070"/>
    <x v="2"/>
    <s v="FUR-FU-10001940"/>
    <x v="0"/>
    <s v="Furnishings"/>
    <x v="33"/>
    <n v="9.5519999999999996"/>
    <n v="3"/>
    <n v="0.6"/>
    <n v="-3.8207999999999984"/>
    <s v="Aug"/>
    <x v="28"/>
    <n v="1"/>
  </r>
  <r>
    <n v="9126"/>
    <s v="CA-2013-128916"/>
    <x v="0"/>
    <d v="2013-08-19T00:00:00"/>
    <d v="2013-08-21T00:00:00"/>
    <x v="0"/>
    <s v="MA-17560"/>
    <x v="15"/>
    <x v="2"/>
    <s v="United States"/>
    <s v="Houston"/>
    <x v="5"/>
    <n v="77070"/>
    <x v="2"/>
    <s v="FUR-FU-10000320"/>
    <x v="0"/>
    <s v="Furnishings"/>
    <x v="1512"/>
    <n v="5.3440000000000003"/>
    <n v="4"/>
    <n v="0.6"/>
    <n v="-2.1375999999999991"/>
    <s v="Aug"/>
    <x v="28"/>
    <n v="0"/>
  </r>
  <r>
    <n v="9127"/>
    <s v="CA-2012-157028"/>
    <x v="1"/>
    <d v="2012-11-28T00:00:00"/>
    <d v="2012-12-03T00:00:00"/>
    <x v="1"/>
    <s v="MA-17995"/>
    <x v="671"/>
    <x v="2"/>
    <s v="United States"/>
    <s v="Las Cruces"/>
    <x v="27"/>
    <n v="88001"/>
    <x v="1"/>
    <s v="OFF-AR-10004441"/>
    <x v="1"/>
    <s v="Art"/>
    <x v="153"/>
    <n v="8.2799999999999994"/>
    <n v="2"/>
    <n v="0"/>
    <n v="3.4775999999999998"/>
    <s v="Nov"/>
    <x v="6"/>
    <n v="1"/>
  </r>
  <r>
    <n v="9128"/>
    <s v="CA-2014-112473"/>
    <x v="3"/>
    <d v="2014-05-26T00:00:00"/>
    <d v="2014-06-02T00:00:00"/>
    <x v="1"/>
    <s v="JL-15505"/>
    <x v="145"/>
    <x v="0"/>
    <s v="United States"/>
    <s v="Houston"/>
    <x v="5"/>
    <n v="77070"/>
    <x v="2"/>
    <s v="OFF-ST-10002182"/>
    <x v="1"/>
    <s v="Storage"/>
    <x v="1732"/>
    <n v="50.135999999999996"/>
    <n v="3"/>
    <n v="0.2"/>
    <n v="-11.2806"/>
    <s v="May"/>
    <x v="24"/>
    <n v="1"/>
  </r>
  <r>
    <n v="9129"/>
    <s v="US-2014-147655"/>
    <x v="3"/>
    <d v="2014-09-05T00:00:00"/>
    <d v="2014-09-06T00:00:00"/>
    <x v="2"/>
    <s v="AS-10045"/>
    <x v="442"/>
    <x v="1"/>
    <s v="United States"/>
    <s v="Redmond"/>
    <x v="21"/>
    <n v="97756"/>
    <x v="1"/>
    <s v="OFF-BI-10002931"/>
    <x v="1"/>
    <s v="Binders"/>
    <x v="727"/>
    <n v="88.074000000000012"/>
    <n v="7"/>
    <n v="0.7"/>
    <n v="-58.71599999999998"/>
    <s v="Sep"/>
    <x v="15"/>
    <n v="1"/>
  </r>
  <r>
    <n v="9130"/>
    <s v="CA-2013-130911"/>
    <x v="0"/>
    <d v="2013-03-25T00:00:00"/>
    <d v="2013-03-27T00:00:00"/>
    <x v="0"/>
    <s v="DC-12850"/>
    <x v="419"/>
    <x v="0"/>
    <s v="United States"/>
    <s v="Cleveland"/>
    <x v="24"/>
    <n v="44105"/>
    <x v="3"/>
    <s v="FUR-BO-10004357"/>
    <x v="0"/>
    <s v="Bookcases"/>
    <x v="1349"/>
    <n v="301.46999999999997"/>
    <n v="3"/>
    <n v="0.5"/>
    <n v="-241.17600000000002"/>
    <s v="Mar"/>
    <x v="17"/>
    <n v="1"/>
  </r>
  <r>
    <n v="9131"/>
    <s v="CA-2013-130911"/>
    <x v="0"/>
    <d v="2013-03-25T00:00:00"/>
    <d v="2013-03-27T00:00:00"/>
    <x v="0"/>
    <s v="DC-12850"/>
    <x v="419"/>
    <x v="0"/>
    <s v="United States"/>
    <s v="Cleveland"/>
    <x v="24"/>
    <n v="44105"/>
    <x v="3"/>
    <s v="OFF-AR-10000475"/>
    <x v="1"/>
    <s v="Art"/>
    <x v="1111"/>
    <n v="18.656000000000002"/>
    <n v="2"/>
    <n v="0.2"/>
    <n v="1.6324000000000014"/>
    <s v="Mar"/>
    <x v="17"/>
    <n v="0"/>
  </r>
  <r>
    <n v="9132"/>
    <s v="CA-2014-100055"/>
    <x v="3"/>
    <d v="2014-05-29T00:00:00"/>
    <d v="2014-06-02T00:00:00"/>
    <x v="1"/>
    <s v="MD-17860"/>
    <x v="550"/>
    <x v="1"/>
    <s v="United States"/>
    <s v="Laurel"/>
    <x v="39"/>
    <n v="20707"/>
    <x v="3"/>
    <s v="FUR-FU-10001473"/>
    <x v="0"/>
    <s v="Furnishings"/>
    <x v="984"/>
    <n v="27.46"/>
    <n v="2"/>
    <n v="0"/>
    <n v="9.8856000000000002"/>
    <s v="May"/>
    <x v="24"/>
    <n v="1"/>
  </r>
  <r>
    <n v="9133"/>
    <s v="CA-2014-100055"/>
    <x v="3"/>
    <d v="2014-05-29T00:00:00"/>
    <d v="2014-06-02T00:00:00"/>
    <x v="1"/>
    <s v="MD-17860"/>
    <x v="550"/>
    <x v="1"/>
    <s v="United States"/>
    <s v="Laurel"/>
    <x v="39"/>
    <n v="20707"/>
    <x v="3"/>
    <s v="OFF-AP-10001469"/>
    <x v="1"/>
    <s v="Appliances"/>
    <x v="581"/>
    <n v="125.13"/>
    <n v="3"/>
    <n v="0"/>
    <n v="36.287699999999987"/>
    <s v="May"/>
    <x v="24"/>
    <n v="0"/>
  </r>
  <r>
    <n v="9134"/>
    <s v="CA-2012-157805"/>
    <x v="1"/>
    <d v="2012-08-31T00:00:00"/>
    <d v="2012-09-04T00:00:00"/>
    <x v="1"/>
    <s v="RH-19510"/>
    <x v="563"/>
    <x v="2"/>
    <s v="United States"/>
    <s v="San Diego"/>
    <x v="1"/>
    <n v="92037"/>
    <x v="1"/>
    <s v="TEC-PH-10004447"/>
    <x v="2"/>
    <s v="Phones"/>
    <x v="857"/>
    <n v="555.96"/>
    <n v="5"/>
    <n v="0.2"/>
    <n v="41.697000000000003"/>
    <s v="Aug"/>
    <x v="37"/>
    <n v="1"/>
  </r>
  <r>
    <n v="9135"/>
    <s v="CA-2013-124254"/>
    <x v="0"/>
    <d v="2013-04-13T00:00:00"/>
    <d v="2013-04-18T00:00:00"/>
    <x v="1"/>
    <s v="TB-21175"/>
    <x v="533"/>
    <x v="1"/>
    <s v="United States"/>
    <s v="Wilson"/>
    <x v="3"/>
    <n v="27893"/>
    <x v="0"/>
    <s v="OFF-ST-10001469"/>
    <x v="1"/>
    <s v="Storage"/>
    <x v="394"/>
    <n v="129.55199999999999"/>
    <n v="3"/>
    <n v="0.2"/>
    <n v="-22.671600000000005"/>
    <s v="Apr"/>
    <x v="25"/>
    <n v="1"/>
  </r>
  <r>
    <n v="9136"/>
    <s v="CA-2013-124254"/>
    <x v="0"/>
    <d v="2013-04-13T00:00:00"/>
    <d v="2013-04-18T00:00:00"/>
    <x v="1"/>
    <s v="TB-21175"/>
    <x v="533"/>
    <x v="1"/>
    <s v="United States"/>
    <s v="Wilson"/>
    <x v="3"/>
    <n v="27893"/>
    <x v="0"/>
    <s v="OFF-ST-10000060"/>
    <x v="1"/>
    <s v="Storage"/>
    <x v="387"/>
    <n v="51.984000000000009"/>
    <n v="1"/>
    <n v="0.2"/>
    <n v="-5.1983999999999995"/>
    <s v="Apr"/>
    <x v="25"/>
    <n v="0"/>
  </r>
  <r>
    <n v="9137"/>
    <s v="CA-2013-124254"/>
    <x v="0"/>
    <d v="2013-04-13T00:00:00"/>
    <d v="2013-04-18T00:00:00"/>
    <x v="1"/>
    <s v="TB-21175"/>
    <x v="533"/>
    <x v="1"/>
    <s v="United States"/>
    <s v="Wilson"/>
    <x v="3"/>
    <n v="27893"/>
    <x v="0"/>
    <s v="OFF-PA-10000807"/>
    <x v="1"/>
    <s v="Paper"/>
    <x v="1650"/>
    <n v="10.272000000000002"/>
    <n v="3"/>
    <n v="0.2"/>
    <n v="3.4668000000000001"/>
    <s v="Apr"/>
    <x v="25"/>
    <n v="0"/>
  </r>
  <r>
    <n v="9138"/>
    <s v="CA-2011-123400"/>
    <x v="2"/>
    <d v="2011-02-03T00:00:00"/>
    <d v="2011-02-10T00:00:00"/>
    <x v="1"/>
    <s v="EB-13930"/>
    <x v="518"/>
    <x v="0"/>
    <s v="United States"/>
    <s v="Saint Petersburg"/>
    <x v="2"/>
    <n v="33710"/>
    <x v="0"/>
    <s v="OFF-BI-10000666"/>
    <x v="1"/>
    <s v="Binders"/>
    <x v="980"/>
    <n v="18.336000000000002"/>
    <n v="2"/>
    <n v="0.7"/>
    <n v="-12.224"/>
    <s v="Feb"/>
    <x v="45"/>
    <n v="1"/>
  </r>
  <r>
    <n v="9139"/>
    <s v="CA-2011-123400"/>
    <x v="2"/>
    <d v="2011-02-03T00:00:00"/>
    <d v="2011-02-10T00:00:00"/>
    <x v="1"/>
    <s v="EB-13930"/>
    <x v="518"/>
    <x v="0"/>
    <s v="United States"/>
    <s v="Saint Petersburg"/>
    <x v="2"/>
    <n v="33710"/>
    <x v="0"/>
    <s v="TEC-PH-10002890"/>
    <x v="2"/>
    <s v="Phones"/>
    <x v="1387"/>
    <n v="180.96"/>
    <n v="5"/>
    <n v="0.2"/>
    <n v="13.571999999999996"/>
    <s v="Feb"/>
    <x v="45"/>
    <n v="0"/>
  </r>
  <r>
    <n v="9140"/>
    <s v="CA-2011-106971"/>
    <x v="2"/>
    <d v="2011-09-02T00:00:00"/>
    <d v="2011-09-08T00:00:00"/>
    <x v="1"/>
    <s v="BM-11785"/>
    <x v="298"/>
    <x v="0"/>
    <s v="United States"/>
    <s v="Buffalo Grove"/>
    <x v="10"/>
    <n v="60089"/>
    <x v="2"/>
    <s v="TEC-AC-10000844"/>
    <x v="2"/>
    <s v="Accessories"/>
    <x v="106"/>
    <n v="475.94400000000002"/>
    <n v="7"/>
    <n v="0.2"/>
    <n v="95.188799999999972"/>
    <s v="Sep"/>
    <x v="30"/>
    <n v="1"/>
  </r>
  <r>
    <n v="9141"/>
    <s v="CA-2014-123029"/>
    <x v="3"/>
    <d v="2014-10-01T00:00:00"/>
    <d v="2014-10-03T00:00:00"/>
    <x v="0"/>
    <s v="BT-11530"/>
    <x v="404"/>
    <x v="2"/>
    <s v="United States"/>
    <s v="Los Angeles"/>
    <x v="1"/>
    <n v="90049"/>
    <x v="1"/>
    <s v="TEC-AC-10002402"/>
    <x v="2"/>
    <s v="Accessories"/>
    <x v="651"/>
    <n v="159.97999999999999"/>
    <n v="2"/>
    <n v="0"/>
    <n v="47.993999999999986"/>
    <s v="Oct"/>
    <x v="13"/>
    <n v="1"/>
  </r>
  <r>
    <n v="9142"/>
    <s v="CA-2013-139409"/>
    <x v="0"/>
    <d v="2013-09-06T00:00:00"/>
    <d v="2013-09-08T00:00:00"/>
    <x v="2"/>
    <s v="FW-14395"/>
    <x v="783"/>
    <x v="1"/>
    <s v="United States"/>
    <s v="New York City"/>
    <x v="15"/>
    <n v="10011"/>
    <x v="3"/>
    <s v="TEC-PH-10003988"/>
    <x v="2"/>
    <s v="Phones"/>
    <x v="47"/>
    <n v="43.6"/>
    <n v="4"/>
    <n v="0"/>
    <n v="12.208000000000002"/>
    <s v="Sep"/>
    <x v="21"/>
    <n v="1"/>
  </r>
  <r>
    <n v="9143"/>
    <s v="US-2014-166688"/>
    <x v="3"/>
    <d v="2014-05-21T00:00:00"/>
    <d v="2014-05-27T00:00:00"/>
    <x v="1"/>
    <s v="RD-19480"/>
    <x v="502"/>
    <x v="0"/>
    <s v="United States"/>
    <s v="Las Vegas"/>
    <x v="33"/>
    <n v="89115"/>
    <x v="1"/>
    <s v="OFF-BI-10004040"/>
    <x v="1"/>
    <s v="Binders"/>
    <x v="1478"/>
    <n v="8.2880000000000003"/>
    <n v="2"/>
    <n v="0.2"/>
    <n v="3.0043999999999995"/>
    <s v="May"/>
    <x v="24"/>
    <n v="1"/>
  </r>
  <r>
    <n v="9144"/>
    <s v="US-2014-166688"/>
    <x v="3"/>
    <d v="2014-05-21T00:00:00"/>
    <d v="2014-05-27T00:00:00"/>
    <x v="1"/>
    <s v="RD-19480"/>
    <x v="502"/>
    <x v="0"/>
    <s v="United States"/>
    <s v="Las Vegas"/>
    <x v="33"/>
    <n v="89115"/>
    <x v="1"/>
    <s v="TEC-PH-10004094"/>
    <x v="2"/>
    <s v="Phones"/>
    <x v="1788"/>
    <n v="1123.1280000000002"/>
    <n v="9"/>
    <n v="0.2"/>
    <n v="70.195499999999981"/>
    <s v="May"/>
    <x v="24"/>
    <n v="0"/>
  </r>
  <r>
    <n v="9145"/>
    <s v="US-2014-166688"/>
    <x v="3"/>
    <d v="2014-05-21T00:00:00"/>
    <d v="2014-05-27T00:00:00"/>
    <x v="1"/>
    <s v="RD-19480"/>
    <x v="502"/>
    <x v="0"/>
    <s v="United States"/>
    <s v="Las Vegas"/>
    <x v="33"/>
    <n v="89115"/>
    <x v="1"/>
    <s v="OFF-AP-10000358"/>
    <x v="1"/>
    <s v="Appliances"/>
    <x v="95"/>
    <n v="64.900000000000006"/>
    <n v="5"/>
    <n v="0"/>
    <n v="18.820999999999994"/>
    <s v="May"/>
    <x v="24"/>
    <n v="0"/>
  </r>
  <r>
    <n v="9146"/>
    <s v="CA-2012-126970"/>
    <x v="1"/>
    <d v="2012-09-20T00:00:00"/>
    <d v="2012-09-24T00:00:00"/>
    <x v="1"/>
    <s v="TP-21130"/>
    <x v="236"/>
    <x v="0"/>
    <s v="United States"/>
    <s v="Naperville"/>
    <x v="10"/>
    <n v="60540"/>
    <x v="2"/>
    <s v="OFF-BI-10000138"/>
    <x v="1"/>
    <s v="Binders"/>
    <x v="600"/>
    <n v="2.8079999999999989"/>
    <n v="3"/>
    <n v="0.8"/>
    <n v="-4.492799999999999"/>
    <s v="Sep"/>
    <x v="11"/>
    <n v="1"/>
  </r>
  <r>
    <n v="9147"/>
    <s v="US-2013-165505"/>
    <x v="0"/>
    <d v="2013-01-23T00:00:00"/>
    <d v="2013-01-27T00:00:00"/>
    <x v="1"/>
    <s v="CB-12535"/>
    <x v="118"/>
    <x v="1"/>
    <s v="United States"/>
    <s v="Burlington"/>
    <x v="42"/>
    <s v="05408"/>
    <x v="3"/>
    <s v="TEC-AC-10002926"/>
    <x v="2"/>
    <s v="Accessories"/>
    <x v="1114"/>
    <n v="99.98"/>
    <n v="2"/>
    <n v="0"/>
    <n v="42.991400000000006"/>
    <s v="Jan"/>
    <x v="12"/>
    <n v="1"/>
  </r>
  <r>
    <n v="9148"/>
    <s v="US-2013-165505"/>
    <x v="0"/>
    <d v="2013-01-23T00:00:00"/>
    <d v="2013-01-27T00:00:00"/>
    <x v="1"/>
    <s v="CB-12535"/>
    <x v="118"/>
    <x v="1"/>
    <s v="United States"/>
    <s v="Burlington"/>
    <x v="42"/>
    <s v="05408"/>
    <x v="3"/>
    <s v="OFF-AR-10003477"/>
    <x v="1"/>
    <s v="Art"/>
    <x v="1829"/>
    <n v="8.0400000000000009"/>
    <n v="6"/>
    <n v="0"/>
    <n v="2.7336"/>
    <s v="Jan"/>
    <x v="12"/>
    <n v="0"/>
  </r>
  <r>
    <n v="9149"/>
    <s v="US-2013-165505"/>
    <x v="0"/>
    <d v="2013-01-23T00:00:00"/>
    <d v="2013-01-27T00:00:00"/>
    <x v="1"/>
    <s v="CB-12535"/>
    <x v="118"/>
    <x v="1"/>
    <s v="United States"/>
    <s v="Burlington"/>
    <x v="42"/>
    <s v="05408"/>
    <x v="3"/>
    <s v="OFF-ST-10001526"/>
    <x v="1"/>
    <s v="Storage"/>
    <x v="764"/>
    <n v="1564.29"/>
    <n v="13"/>
    <n v="0"/>
    <n v="406.71539999999993"/>
    <s v="Jan"/>
    <x v="12"/>
    <n v="0"/>
  </r>
  <r>
    <n v="9150"/>
    <s v="US-2011-157070"/>
    <x v="2"/>
    <d v="2011-06-01T00:00:00"/>
    <d v="2011-06-06T00:00:00"/>
    <x v="1"/>
    <s v="QJ-19255"/>
    <x v="425"/>
    <x v="1"/>
    <s v="United States"/>
    <s v="Detroit"/>
    <x v="12"/>
    <n v="48234"/>
    <x v="2"/>
    <s v="OFF-BI-10001765"/>
    <x v="1"/>
    <s v="Binders"/>
    <x v="985"/>
    <n v="138.56"/>
    <n v="4"/>
    <n v="0"/>
    <n v="66.508799999999994"/>
    <s v="Jun"/>
    <x v="3"/>
    <n v="1"/>
  </r>
  <r>
    <n v="9151"/>
    <s v="US-2011-157070"/>
    <x v="2"/>
    <d v="2011-06-01T00:00:00"/>
    <d v="2011-06-06T00:00:00"/>
    <x v="1"/>
    <s v="QJ-19255"/>
    <x v="425"/>
    <x v="1"/>
    <s v="United States"/>
    <s v="Detroit"/>
    <x v="12"/>
    <n v="48234"/>
    <x v="2"/>
    <s v="OFF-AP-10004859"/>
    <x v="1"/>
    <s v="Appliances"/>
    <x v="921"/>
    <n v="65.52000000000001"/>
    <n v="5"/>
    <n v="0.1"/>
    <n v="12.376000000000001"/>
    <s v="Jun"/>
    <x v="3"/>
    <n v="0"/>
  </r>
  <r>
    <n v="9152"/>
    <s v="US-2012-106873"/>
    <x v="1"/>
    <d v="2012-09-24T00:00:00"/>
    <d v="2012-09-29T00:00:00"/>
    <x v="0"/>
    <s v="KM-16720"/>
    <x v="27"/>
    <x v="0"/>
    <s v="United States"/>
    <s v="Avondale"/>
    <x v="16"/>
    <n v="85323"/>
    <x v="1"/>
    <s v="OFF-AR-10003179"/>
    <x v="1"/>
    <s v="Art"/>
    <x v="1565"/>
    <n v="14.576000000000001"/>
    <n v="2"/>
    <n v="0.2"/>
    <n v="2.3685999999999989"/>
    <s v="Sep"/>
    <x v="11"/>
    <n v="1"/>
  </r>
  <r>
    <n v="9153"/>
    <s v="US-2012-106873"/>
    <x v="1"/>
    <d v="2012-09-24T00:00:00"/>
    <d v="2012-09-29T00:00:00"/>
    <x v="0"/>
    <s v="KM-16720"/>
    <x v="27"/>
    <x v="0"/>
    <s v="United States"/>
    <s v="Avondale"/>
    <x v="16"/>
    <n v="85323"/>
    <x v="1"/>
    <s v="TEC-AC-10002345"/>
    <x v="2"/>
    <s v="Accessories"/>
    <x v="173"/>
    <n v="23.200000000000003"/>
    <n v="2"/>
    <n v="0.2"/>
    <n v="1.4499999999999993"/>
    <s v="Sep"/>
    <x v="11"/>
    <n v="0"/>
  </r>
  <r>
    <n v="9154"/>
    <s v="US-2012-106873"/>
    <x v="1"/>
    <d v="2012-09-24T00:00:00"/>
    <d v="2012-09-29T00:00:00"/>
    <x v="0"/>
    <s v="KM-16720"/>
    <x v="27"/>
    <x v="0"/>
    <s v="United States"/>
    <s v="Avondale"/>
    <x v="16"/>
    <n v="85323"/>
    <x v="1"/>
    <s v="OFF-AR-10001246"/>
    <x v="1"/>
    <s v="Art"/>
    <x v="450"/>
    <n v="16.463999999999999"/>
    <n v="7"/>
    <n v="0.2"/>
    <n v="1.852199999999999"/>
    <s v="Sep"/>
    <x v="11"/>
    <n v="0"/>
  </r>
  <r>
    <n v="9155"/>
    <s v="CA-2013-132990"/>
    <x v="0"/>
    <d v="2013-08-02T00:00:00"/>
    <d v="2013-08-04T00:00:00"/>
    <x v="0"/>
    <s v="KM-16660"/>
    <x v="730"/>
    <x v="0"/>
    <s v="United States"/>
    <s v="Philadelphia"/>
    <x v="9"/>
    <n v="19140"/>
    <x v="3"/>
    <s v="FUR-FU-10004864"/>
    <x v="0"/>
    <s v="Furnishings"/>
    <x v="1710"/>
    <n v="19.312000000000001"/>
    <n v="2"/>
    <n v="0.2"/>
    <n v="3.1382000000000003"/>
    <s v="Aug"/>
    <x v="28"/>
    <n v="1"/>
  </r>
  <r>
    <n v="9156"/>
    <s v="CA-2011-102645"/>
    <x v="2"/>
    <d v="2011-01-24T00:00:00"/>
    <d v="2011-01-29T00:00:00"/>
    <x v="1"/>
    <s v="IM-15055"/>
    <x v="780"/>
    <x v="0"/>
    <s v="United States"/>
    <s v="Las Vegas"/>
    <x v="33"/>
    <n v="89115"/>
    <x v="1"/>
    <s v="OFF-PA-10001804"/>
    <x v="1"/>
    <s v="Paper"/>
    <x v="128"/>
    <n v="40.08"/>
    <n v="6"/>
    <n v="0"/>
    <n v="19.238399999999999"/>
    <s v="Jan"/>
    <x v="46"/>
    <n v="1"/>
  </r>
  <r>
    <n v="9157"/>
    <s v="CA-2011-134215"/>
    <x v="2"/>
    <d v="2011-08-04T00:00:00"/>
    <d v="2011-08-08T00:00:00"/>
    <x v="1"/>
    <s v="ML-17395"/>
    <x v="504"/>
    <x v="1"/>
    <s v="United States"/>
    <s v="Bangor"/>
    <x v="43"/>
    <n v="4401"/>
    <x v="3"/>
    <s v="OFF-AP-10001271"/>
    <x v="1"/>
    <s v="Appliances"/>
    <x v="469"/>
    <n v="101.96"/>
    <n v="2"/>
    <n v="0"/>
    <n v="27.529200000000003"/>
    <s v="Aug"/>
    <x v="9"/>
    <n v="1"/>
  </r>
  <r>
    <n v="9158"/>
    <s v="CA-2011-134215"/>
    <x v="2"/>
    <d v="2011-08-04T00:00:00"/>
    <d v="2011-08-08T00:00:00"/>
    <x v="1"/>
    <s v="ML-17395"/>
    <x v="504"/>
    <x v="1"/>
    <s v="United States"/>
    <s v="Bangor"/>
    <x v="43"/>
    <n v="4401"/>
    <x v="3"/>
    <s v="OFF-PA-10004353"/>
    <x v="1"/>
    <s v="Paper"/>
    <x v="1652"/>
    <n v="259.74"/>
    <n v="13"/>
    <n v="0"/>
    <n v="124.6752"/>
    <s v="Aug"/>
    <x v="9"/>
    <n v="0"/>
  </r>
  <r>
    <n v="9159"/>
    <s v="CA-2011-134215"/>
    <x v="2"/>
    <d v="2011-08-04T00:00:00"/>
    <d v="2011-08-08T00:00:00"/>
    <x v="1"/>
    <s v="ML-17395"/>
    <x v="504"/>
    <x v="1"/>
    <s v="United States"/>
    <s v="Bangor"/>
    <x v="43"/>
    <n v="4401"/>
    <x v="3"/>
    <s v="TEC-AC-10002473"/>
    <x v="2"/>
    <s v="Accessories"/>
    <x v="713"/>
    <n v="255.42"/>
    <n v="9"/>
    <n v="0"/>
    <n v="104.7222"/>
    <s v="Aug"/>
    <x v="9"/>
    <n v="0"/>
  </r>
  <r>
    <n v="9160"/>
    <s v="CA-2013-118934"/>
    <x v="0"/>
    <d v="2013-08-10T00:00:00"/>
    <d v="2013-08-15T00:00:00"/>
    <x v="1"/>
    <s v="GH-14410"/>
    <x v="689"/>
    <x v="2"/>
    <s v="United States"/>
    <s v="Hendersonville"/>
    <x v="18"/>
    <n v="37075"/>
    <x v="0"/>
    <s v="OFF-BI-10003314"/>
    <x v="1"/>
    <s v="Binders"/>
    <x v="305"/>
    <n v="4.338000000000001"/>
    <n v="3"/>
    <n v="0.7"/>
    <n v="-3.0366"/>
    <s v="Aug"/>
    <x v="28"/>
    <n v="1"/>
  </r>
  <r>
    <n v="9161"/>
    <s v="CA-2013-118934"/>
    <x v="0"/>
    <d v="2013-08-10T00:00:00"/>
    <d v="2013-08-15T00:00:00"/>
    <x v="1"/>
    <s v="GH-14410"/>
    <x v="689"/>
    <x v="2"/>
    <s v="United States"/>
    <s v="Hendersonville"/>
    <x v="18"/>
    <n v="37075"/>
    <x v="0"/>
    <s v="OFF-BI-10004465"/>
    <x v="1"/>
    <s v="Binders"/>
    <x v="732"/>
    <n v="11.880000000000003"/>
    <n v="5"/>
    <n v="0.7"/>
    <n v="-7.9199999999999982"/>
    <s v="Aug"/>
    <x v="28"/>
    <n v="0"/>
  </r>
  <r>
    <n v="9162"/>
    <s v="CA-2013-160108"/>
    <x v="0"/>
    <d v="2013-12-09T00:00:00"/>
    <d v="2013-12-13T00:00:00"/>
    <x v="1"/>
    <s v="AG-10900"/>
    <x v="151"/>
    <x v="0"/>
    <s v="United States"/>
    <s v="Eau Claire"/>
    <x v="6"/>
    <n v="54703"/>
    <x v="2"/>
    <s v="FUR-BO-10003450"/>
    <x v="0"/>
    <s v="Bookcases"/>
    <x v="1344"/>
    <n v="405.85999999999996"/>
    <n v="7"/>
    <n v="0"/>
    <n v="32.46879999999998"/>
    <s v="Dec"/>
    <x v="5"/>
    <n v="1"/>
  </r>
  <r>
    <n v="9163"/>
    <s v="CA-2013-160108"/>
    <x v="0"/>
    <d v="2013-12-09T00:00:00"/>
    <d v="2013-12-13T00:00:00"/>
    <x v="1"/>
    <s v="AG-10900"/>
    <x v="151"/>
    <x v="0"/>
    <s v="United States"/>
    <s v="Eau Claire"/>
    <x v="6"/>
    <n v="54703"/>
    <x v="2"/>
    <s v="FUR-CH-10002335"/>
    <x v="0"/>
    <s v="Chairs"/>
    <x v="623"/>
    <n v="680.01"/>
    <n v="3"/>
    <n v="0"/>
    <n v="176.80260000000001"/>
    <s v="Dec"/>
    <x v="5"/>
    <n v="0"/>
  </r>
  <r>
    <n v="9164"/>
    <s v="CA-2012-164007"/>
    <x v="1"/>
    <d v="2012-06-08T00:00:00"/>
    <d v="2012-06-12T00:00:00"/>
    <x v="1"/>
    <s v="MG-17695"/>
    <x v="726"/>
    <x v="0"/>
    <s v="United States"/>
    <s v="Chicago"/>
    <x v="10"/>
    <n v="60610"/>
    <x v="2"/>
    <s v="TEC-AC-10003433"/>
    <x v="2"/>
    <s v="Accessories"/>
    <x v="1409"/>
    <n v="2.3760000000000003"/>
    <n v="3"/>
    <n v="0.2"/>
    <n v="0.74249999999999994"/>
    <s v="Jun"/>
    <x v="40"/>
    <n v="1"/>
  </r>
  <r>
    <n v="9165"/>
    <s v="CA-2012-164007"/>
    <x v="1"/>
    <d v="2012-06-08T00:00:00"/>
    <d v="2012-06-12T00:00:00"/>
    <x v="1"/>
    <s v="MG-17695"/>
    <x v="726"/>
    <x v="0"/>
    <s v="United States"/>
    <s v="Chicago"/>
    <x v="10"/>
    <n v="60610"/>
    <x v="2"/>
    <s v="OFF-AP-10003849"/>
    <x v="1"/>
    <s v="Appliances"/>
    <x v="833"/>
    <n v="143.12799999999996"/>
    <n v="2"/>
    <n v="0.8"/>
    <n v="-393.60200000000009"/>
    <s v="Jun"/>
    <x v="40"/>
    <n v="0"/>
  </r>
  <r>
    <n v="9166"/>
    <s v="CA-2013-100300"/>
    <x v="0"/>
    <d v="2013-06-25T00:00:00"/>
    <d v="2013-06-27T00:00:00"/>
    <x v="0"/>
    <s v="MJ-17740"/>
    <x v="77"/>
    <x v="0"/>
    <s v="United States"/>
    <s v="San Diego"/>
    <x v="1"/>
    <n v="92037"/>
    <x v="1"/>
    <s v="TEC-MA-10000984"/>
    <x v="2"/>
    <s v="Machines"/>
    <x v="1811"/>
    <n v="4476.8"/>
    <n v="4"/>
    <n v="0.2"/>
    <n v="503.63999999999965"/>
    <s v="Jun"/>
    <x v="1"/>
    <n v="1"/>
  </r>
  <r>
    <n v="9167"/>
    <s v="CA-2013-100300"/>
    <x v="0"/>
    <d v="2013-06-25T00:00:00"/>
    <d v="2013-06-27T00:00:00"/>
    <x v="0"/>
    <s v="MJ-17740"/>
    <x v="77"/>
    <x v="0"/>
    <s v="United States"/>
    <s v="San Diego"/>
    <x v="1"/>
    <n v="92037"/>
    <x v="1"/>
    <s v="OFF-PA-10000418"/>
    <x v="1"/>
    <s v="Paper"/>
    <x v="961"/>
    <n v="104.85"/>
    <n v="1"/>
    <n v="0"/>
    <n v="50.327999999999996"/>
    <s v="Jun"/>
    <x v="1"/>
    <n v="0"/>
  </r>
  <r>
    <n v="9168"/>
    <s v="CA-2013-100300"/>
    <x v="0"/>
    <d v="2013-06-25T00:00:00"/>
    <d v="2013-06-27T00:00:00"/>
    <x v="0"/>
    <s v="MJ-17740"/>
    <x v="77"/>
    <x v="0"/>
    <s v="United States"/>
    <s v="San Diego"/>
    <x v="1"/>
    <n v="92037"/>
    <x v="1"/>
    <s v="OFF-AP-10001242"/>
    <x v="1"/>
    <s v="Appliances"/>
    <x v="1408"/>
    <n v="241.44"/>
    <n v="3"/>
    <n v="0"/>
    <n v="72.431999999999988"/>
    <s v="Jun"/>
    <x v="1"/>
    <n v="0"/>
  </r>
  <r>
    <n v="9169"/>
    <s v="CA-2013-140571"/>
    <x v="0"/>
    <d v="2013-03-16T00:00:00"/>
    <d v="2013-03-20T00:00:00"/>
    <x v="1"/>
    <s v="SJ-20125"/>
    <x v="319"/>
    <x v="2"/>
    <s v="United States"/>
    <s v="Jackson"/>
    <x v="35"/>
    <n v="39212"/>
    <x v="0"/>
    <s v="OFF-PA-10001954"/>
    <x v="1"/>
    <s v="Paper"/>
    <x v="595"/>
    <n v="319.76"/>
    <n v="14"/>
    <n v="0"/>
    <n v="147.08959999999999"/>
    <s v="Mar"/>
    <x v="17"/>
    <n v="1"/>
  </r>
  <r>
    <n v="9170"/>
    <s v="CA-2013-140571"/>
    <x v="0"/>
    <d v="2013-03-16T00:00:00"/>
    <d v="2013-03-20T00:00:00"/>
    <x v="1"/>
    <s v="SJ-20125"/>
    <x v="319"/>
    <x v="2"/>
    <s v="United States"/>
    <s v="Jackson"/>
    <x v="35"/>
    <n v="39212"/>
    <x v="0"/>
    <s v="OFF-PA-10001954"/>
    <x v="1"/>
    <s v="Paper"/>
    <x v="595"/>
    <n v="45.68"/>
    <n v="2"/>
    <n v="0"/>
    <n v="21.012799999999999"/>
    <s v="Mar"/>
    <x v="17"/>
    <n v="0"/>
  </r>
  <r>
    <n v="9171"/>
    <s v="US-2013-155768"/>
    <x v="0"/>
    <d v="2013-12-02T00:00:00"/>
    <d v="2013-12-02T00:00:00"/>
    <x v="3"/>
    <s v="LB-16795"/>
    <x v="697"/>
    <x v="2"/>
    <s v="United States"/>
    <s v="Oxnard"/>
    <x v="1"/>
    <n v="93030"/>
    <x v="1"/>
    <s v="FUR-FU-10000448"/>
    <x v="0"/>
    <s v="Furnishings"/>
    <x v="464"/>
    <n v="31.96"/>
    <n v="2"/>
    <n v="0"/>
    <n v="1.597999999999999"/>
    <s v="Dec"/>
    <x v="5"/>
    <n v="1"/>
  </r>
  <r>
    <n v="9172"/>
    <s v="US-2013-155768"/>
    <x v="0"/>
    <d v="2013-12-02T00:00:00"/>
    <d v="2013-12-02T00:00:00"/>
    <x v="3"/>
    <s v="LB-16795"/>
    <x v="697"/>
    <x v="2"/>
    <s v="United States"/>
    <s v="Oxnard"/>
    <x v="1"/>
    <n v="93030"/>
    <x v="1"/>
    <s v="OFF-PA-10001357"/>
    <x v="1"/>
    <s v="Paper"/>
    <x v="1032"/>
    <n v="47.9"/>
    <n v="1"/>
    <n v="0"/>
    <n v="22.991999999999997"/>
    <s v="Dec"/>
    <x v="5"/>
    <n v="0"/>
  </r>
  <r>
    <n v="9173"/>
    <s v="US-2013-155768"/>
    <x v="0"/>
    <d v="2013-12-02T00:00:00"/>
    <d v="2013-12-02T00:00:00"/>
    <x v="3"/>
    <s v="LB-16795"/>
    <x v="697"/>
    <x v="2"/>
    <s v="United States"/>
    <s v="Oxnard"/>
    <x v="1"/>
    <n v="93030"/>
    <x v="1"/>
    <s v="OFF-ST-10002292"/>
    <x v="1"/>
    <s v="Storage"/>
    <x v="863"/>
    <n v="1112.94"/>
    <n v="3"/>
    <n v="0"/>
    <n v="222.58799999999991"/>
    <s v="Dec"/>
    <x v="5"/>
    <n v="0"/>
  </r>
  <r>
    <n v="9174"/>
    <s v="US-2013-155768"/>
    <x v="0"/>
    <d v="2013-12-02T00:00:00"/>
    <d v="2013-12-02T00:00:00"/>
    <x v="3"/>
    <s v="LB-16795"/>
    <x v="697"/>
    <x v="2"/>
    <s v="United States"/>
    <s v="Oxnard"/>
    <x v="1"/>
    <n v="93030"/>
    <x v="1"/>
    <s v="OFF-EN-10001219"/>
    <x v="1"/>
    <s v="Envelopes"/>
    <x v="583"/>
    <n v="22.919999999999998"/>
    <n v="3"/>
    <n v="0"/>
    <n v="11.230799999999999"/>
    <s v="Dec"/>
    <x v="5"/>
    <n v="0"/>
  </r>
  <r>
    <n v="9175"/>
    <s v="CA-2014-119424"/>
    <x v="3"/>
    <d v="2014-06-13T00:00:00"/>
    <d v="2014-06-15T00:00:00"/>
    <x v="0"/>
    <s v="SB-20185"/>
    <x v="766"/>
    <x v="0"/>
    <s v="United States"/>
    <s v="Kent"/>
    <x v="4"/>
    <n v="98031"/>
    <x v="1"/>
    <s v="TEC-PH-10002564"/>
    <x v="2"/>
    <s v="Phones"/>
    <x v="976"/>
    <n v="71.975999999999999"/>
    <n v="3"/>
    <n v="0.2"/>
    <n v="8.9969999999999892"/>
    <s v="Jun"/>
    <x v="27"/>
    <n v="1"/>
  </r>
  <r>
    <n v="9176"/>
    <s v="CA-2014-119424"/>
    <x v="3"/>
    <d v="2014-06-13T00:00:00"/>
    <d v="2014-06-15T00:00:00"/>
    <x v="0"/>
    <s v="SB-20185"/>
    <x v="766"/>
    <x v="0"/>
    <s v="United States"/>
    <s v="Kent"/>
    <x v="4"/>
    <n v="98031"/>
    <x v="1"/>
    <s v="OFF-PA-10001639"/>
    <x v="1"/>
    <s v="Paper"/>
    <x v="972"/>
    <n v="19.440000000000001"/>
    <n v="3"/>
    <n v="0"/>
    <n v="9.3312000000000008"/>
    <s v="Jun"/>
    <x v="27"/>
    <n v="0"/>
  </r>
  <r>
    <n v="9177"/>
    <s v="CA-2013-118178"/>
    <x v="0"/>
    <d v="2013-03-20T00:00:00"/>
    <d v="2013-03-25T00:00:00"/>
    <x v="1"/>
    <s v="CC-12610"/>
    <x v="566"/>
    <x v="1"/>
    <s v="United States"/>
    <s v="Nashville"/>
    <x v="18"/>
    <n v="37211"/>
    <x v="0"/>
    <s v="OFF-BI-10001153"/>
    <x v="1"/>
    <s v="Binders"/>
    <x v="300"/>
    <n v="31.086000000000006"/>
    <n v="3"/>
    <n v="0.7"/>
    <n v="-20.72399999999999"/>
    <s v="Mar"/>
    <x v="17"/>
    <n v="1"/>
  </r>
  <r>
    <n v="9178"/>
    <s v="CA-2013-166618"/>
    <x v="0"/>
    <d v="2013-11-15T00:00:00"/>
    <d v="2013-11-19T00:00:00"/>
    <x v="1"/>
    <s v="DP-13000"/>
    <x v="24"/>
    <x v="0"/>
    <s v="United States"/>
    <s v="New York City"/>
    <x v="15"/>
    <n v="10035"/>
    <x v="3"/>
    <s v="TEC-PH-10003356"/>
    <x v="2"/>
    <s v="Phones"/>
    <x v="1689"/>
    <n v="13.98"/>
    <n v="2"/>
    <n v="0"/>
    <n v="3.9144000000000005"/>
    <s v="Nov"/>
    <x v="0"/>
    <n v="1"/>
  </r>
  <r>
    <n v="9179"/>
    <s v="CA-2013-166618"/>
    <x v="0"/>
    <d v="2013-11-15T00:00:00"/>
    <d v="2013-11-19T00:00:00"/>
    <x v="1"/>
    <s v="DP-13000"/>
    <x v="24"/>
    <x v="0"/>
    <s v="United States"/>
    <s v="New York City"/>
    <x v="15"/>
    <n v="10035"/>
    <x v="3"/>
    <s v="OFF-AR-10001725"/>
    <x v="1"/>
    <s v="Art"/>
    <x v="1540"/>
    <n v="23.65"/>
    <n v="1"/>
    <n v="0"/>
    <n v="6.1490000000000009"/>
    <s v="Nov"/>
    <x v="0"/>
    <n v="0"/>
  </r>
  <r>
    <n v="9180"/>
    <s v="CA-2014-156776"/>
    <x v="3"/>
    <d v="2014-08-08T00:00:00"/>
    <d v="2014-08-12T00:00:00"/>
    <x v="1"/>
    <s v="JL-15505"/>
    <x v="145"/>
    <x v="0"/>
    <s v="United States"/>
    <s v="Westminster"/>
    <x v="1"/>
    <n v="92683"/>
    <x v="1"/>
    <s v="TEC-PH-10002415"/>
    <x v="2"/>
    <s v="Phones"/>
    <x v="1517"/>
    <n v="707.88"/>
    <n v="3"/>
    <n v="0.2"/>
    <n v="44.242500000000035"/>
    <s v="Aug"/>
    <x v="43"/>
    <n v="1"/>
  </r>
  <r>
    <n v="9181"/>
    <s v="CA-2014-156776"/>
    <x v="3"/>
    <d v="2014-08-08T00:00:00"/>
    <d v="2014-08-12T00:00:00"/>
    <x v="1"/>
    <s v="JL-15505"/>
    <x v="145"/>
    <x v="0"/>
    <s v="United States"/>
    <s v="Westminster"/>
    <x v="1"/>
    <n v="92683"/>
    <x v="1"/>
    <s v="OFF-BI-10003355"/>
    <x v="1"/>
    <s v="Binders"/>
    <x v="586"/>
    <n v="11.952000000000002"/>
    <n v="3"/>
    <n v="0.2"/>
    <n v="4.1832000000000003"/>
    <s v="Aug"/>
    <x v="43"/>
    <n v="0"/>
  </r>
  <r>
    <n v="9182"/>
    <s v="CA-2014-156776"/>
    <x v="3"/>
    <d v="2014-08-08T00:00:00"/>
    <d v="2014-08-12T00:00:00"/>
    <x v="1"/>
    <s v="JL-15505"/>
    <x v="145"/>
    <x v="0"/>
    <s v="United States"/>
    <s v="Westminster"/>
    <x v="1"/>
    <n v="92683"/>
    <x v="1"/>
    <s v="OFF-BI-10000216"/>
    <x v="1"/>
    <s v="Binders"/>
    <x v="1625"/>
    <n v="31.128000000000004"/>
    <n v="3"/>
    <n v="0.2"/>
    <n v="11.673000000000002"/>
    <s v="Aug"/>
    <x v="43"/>
    <n v="0"/>
  </r>
  <r>
    <n v="9183"/>
    <s v="CA-2014-156776"/>
    <x v="3"/>
    <d v="2014-08-08T00:00:00"/>
    <d v="2014-08-12T00:00:00"/>
    <x v="1"/>
    <s v="JL-15505"/>
    <x v="145"/>
    <x v="0"/>
    <s v="United States"/>
    <s v="Westminster"/>
    <x v="1"/>
    <n v="92683"/>
    <x v="1"/>
    <s v="TEC-AC-10004803"/>
    <x v="2"/>
    <s v="Accessories"/>
    <x v="1756"/>
    <n v="55.76"/>
    <n v="4"/>
    <n v="0"/>
    <n v="7.8064000000000036"/>
    <s v="Aug"/>
    <x v="43"/>
    <n v="0"/>
  </r>
  <r>
    <n v="9184"/>
    <s v="CA-2014-156776"/>
    <x v="3"/>
    <d v="2014-08-08T00:00:00"/>
    <d v="2014-08-12T00:00:00"/>
    <x v="1"/>
    <s v="JL-15505"/>
    <x v="145"/>
    <x v="0"/>
    <s v="United States"/>
    <s v="Westminster"/>
    <x v="1"/>
    <n v="92683"/>
    <x v="1"/>
    <s v="OFF-PA-10001970"/>
    <x v="1"/>
    <s v="Paper"/>
    <x v="311"/>
    <n v="24.56"/>
    <n v="2"/>
    <n v="0"/>
    <n v="11.543199999999999"/>
    <s v="Aug"/>
    <x v="43"/>
    <n v="0"/>
  </r>
  <r>
    <n v="9185"/>
    <s v="CA-2014-156776"/>
    <x v="3"/>
    <d v="2014-08-08T00:00:00"/>
    <d v="2014-08-12T00:00:00"/>
    <x v="1"/>
    <s v="JL-15505"/>
    <x v="145"/>
    <x v="0"/>
    <s v="United States"/>
    <s v="Westminster"/>
    <x v="1"/>
    <n v="92683"/>
    <x v="1"/>
    <s v="FUR-FU-10004848"/>
    <x v="0"/>
    <s v="Furnishings"/>
    <x v="28"/>
    <n v="51.75"/>
    <n v="1"/>
    <n v="0"/>
    <n v="15.524999999999999"/>
    <s v="Aug"/>
    <x v="43"/>
    <n v="0"/>
  </r>
  <r>
    <n v="9186"/>
    <s v="CA-2014-156776"/>
    <x v="3"/>
    <d v="2014-08-08T00:00:00"/>
    <d v="2014-08-12T00:00:00"/>
    <x v="1"/>
    <s v="JL-15505"/>
    <x v="145"/>
    <x v="0"/>
    <s v="United States"/>
    <s v="Westminster"/>
    <x v="1"/>
    <n v="92683"/>
    <x v="1"/>
    <s v="FUR-CH-10002317"/>
    <x v="0"/>
    <s v="Chairs"/>
    <x v="1830"/>
    <n v="207.18400000000003"/>
    <n v="1"/>
    <n v="0.2"/>
    <n v="25.897999999999982"/>
    <s v="Aug"/>
    <x v="43"/>
    <n v="0"/>
  </r>
  <r>
    <n v="9187"/>
    <s v="CA-2014-156776"/>
    <x v="3"/>
    <d v="2014-08-08T00:00:00"/>
    <d v="2014-08-12T00:00:00"/>
    <x v="1"/>
    <s v="JL-15505"/>
    <x v="145"/>
    <x v="0"/>
    <s v="United States"/>
    <s v="Westminster"/>
    <x v="1"/>
    <n v="92683"/>
    <x v="1"/>
    <s v="OFF-AP-10002534"/>
    <x v="1"/>
    <s v="Appliances"/>
    <x v="1193"/>
    <n v="1473.1"/>
    <n v="5"/>
    <n v="0"/>
    <n v="412.46800000000007"/>
    <s v="Aug"/>
    <x v="43"/>
    <n v="0"/>
  </r>
  <r>
    <n v="9188"/>
    <s v="US-2012-130512"/>
    <x v="1"/>
    <d v="2012-08-21T00:00:00"/>
    <d v="2012-08-25T00:00:00"/>
    <x v="1"/>
    <s v="SM-20320"/>
    <x v="598"/>
    <x v="2"/>
    <s v="United States"/>
    <s v="Allentown"/>
    <x v="9"/>
    <n v="18103"/>
    <x v="3"/>
    <s v="OFF-SU-10001935"/>
    <x v="1"/>
    <s v="Supplies"/>
    <x v="33"/>
    <n v="3.4880000000000004"/>
    <n v="2"/>
    <n v="0.2"/>
    <n v="-0.69760000000000066"/>
    <s v="Aug"/>
    <x v="37"/>
    <n v="1"/>
  </r>
  <r>
    <n v="9189"/>
    <s v="US-2012-130512"/>
    <x v="1"/>
    <d v="2012-08-21T00:00:00"/>
    <d v="2012-08-25T00:00:00"/>
    <x v="1"/>
    <s v="SM-20320"/>
    <x v="598"/>
    <x v="2"/>
    <s v="United States"/>
    <s v="Allentown"/>
    <x v="9"/>
    <n v="18103"/>
    <x v="3"/>
    <s v="TEC-AC-10000290"/>
    <x v="2"/>
    <s v="Accessories"/>
    <x v="232"/>
    <n v="21.728000000000002"/>
    <n v="4"/>
    <n v="0.2"/>
    <n v="3.8024000000000004"/>
    <s v="Aug"/>
    <x v="37"/>
    <n v="0"/>
  </r>
  <r>
    <n v="9190"/>
    <s v="US-2012-130512"/>
    <x v="1"/>
    <d v="2012-08-21T00:00:00"/>
    <d v="2012-08-25T00:00:00"/>
    <x v="1"/>
    <s v="SM-20320"/>
    <x v="598"/>
    <x v="2"/>
    <s v="United States"/>
    <s v="Allentown"/>
    <x v="9"/>
    <n v="18103"/>
    <x v="3"/>
    <s v="OFF-ST-10002574"/>
    <x v="1"/>
    <s v="Storage"/>
    <x v="926"/>
    <n v="663.072"/>
    <n v="6"/>
    <n v="0.2"/>
    <n v="-165.768"/>
    <s v="Aug"/>
    <x v="37"/>
    <n v="0"/>
  </r>
  <r>
    <n v="9191"/>
    <s v="US-2012-130512"/>
    <x v="1"/>
    <d v="2012-08-21T00:00:00"/>
    <d v="2012-08-25T00:00:00"/>
    <x v="1"/>
    <s v="SM-20320"/>
    <x v="598"/>
    <x v="2"/>
    <s v="United States"/>
    <s v="Allentown"/>
    <x v="9"/>
    <n v="18103"/>
    <x v="3"/>
    <s v="OFF-BI-10004519"/>
    <x v="1"/>
    <s v="Binders"/>
    <x v="880"/>
    <n v="99.588000000000008"/>
    <n v="2"/>
    <n v="0.7"/>
    <n v="-82.989999999999981"/>
    <s v="Aug"/>
    <x v="37"/>
    <n v="0"/>
  </r>
  <r>
    <n v="9192"/>
    <s v="US-2012-130512"/>
    <x v="1"/>
    <d v="2012-08-21T00:00:00"/>
    <d v="2012-08-25T00:00:00"/>
    <x v="1"/>
    <s v="SM-20320"/>
    <x v="598"/>
    <x v="2"/>
    <s v="United States"/>
    <s v="Allentown"/>
    <x v="9"/>
    <n v="18103"/>
    <x v="3"/>
    <s v="OFF-PA-10003625"/>
    <x v="1"/>
    <s v="Paper"/>
    <x v="750"/>
    <n v="49.568000000000005"/>
    <n v="2"/>
    <n v="0.2"/>
    <n v="15.489999999999997"/>
    <s v="Aug"/>
    <x v="37"/>
    <n v="0"/>
  </r>
  <r>
    <n v="9193"/>
    <s v="CA-2012-141810"/>
    <x v="1"/>
    <d v="2012-11-02T00:00:00"/>
    <d v="2012-11-07T00:00:00"/>
    <x v="1"/>
    <s v="BB-10990"/>
    <x v="121"/>
    <x v="1"/>
    <s v="United States"/>
    <s v="San Antonio"/>
    <x v="5"/>
    <n v="78207"/>
    <x v="2"/>
    <s v="OFF-BI-10001524"/>
    <x v="1"/>
    <s v="Binders"/>
    <x v="298"/>
    <n v="29.371999999999993"/>
    <n v="7"/>
    <n v="0.8"/>
    <n v="-46.995200000000025"/>
    <s v="Nov"/>
    <x v="6"/>
    <n v="1"/>
  </r>
  <r>
    <n v="9194"/>
    <s v="CA-2012-141810"/>
    <x v="1"/>
    <d v="2012-11-02T00:00:00"/>
    <d v="2012-11-07T00:00:00"/>
    <x v="1"/>
    <s v="BB-10990"/>
    <x v="121"/>
    <x v="1"/>
    <s v="United States"/>
    <s v="San Antonio"/>
    <x v="5"/>
    <n v="78207"/>
    <x v="2"/>
    <s v="TEC-PH-10002200"/>
    <x v="2"/>
    <s v="Phones"/>
    <x v="1471"/>
    <n v="344.70400000000001"/>
    <n v="2"/>
    <n v="0.2"/>
    <n v="38.779199999999989"/>
    <s v="Nov"/>
    <x v="6"/>
    <n v="0"/>
  </r>
  <r>
    <n v="9195"/>
    <s v="CA-2011-146843"/>
    <x v="2"/>
    <d v="2011-11-30T00:00:00"/>
    <d v="2011-12-06T00:00:00"/>
    <x v="1"/>
    <s v="PB-19150"/>
    <x v="171"/>
    <x v="0"/>
    <s v="United States"/>
    <s v="Avondale"/>
    <x v="16"/>
    <n v="85323"/>
    <x v="1"/>
    <s v="OFF-SU-10001664"/>
    <x v="1"/>
    <s v="Supplies"/>
    <x v="1232"/>
    <n v="47.992000000000004"/>
    <n v="7"/>
    <n v="0.2"/>
    <n v="3.5993999999999993"/>
    <s v="Nov"/>
    <x v="7"/>
    <n v="1"/>
  </r>
  <r>
    <n v="9196"/>
    <s v="CA-2011-146843"/>
    <x v="2"/>
    <d v="2011-11-30T00:00:00"/>
    <d v="2011-12-06T00:00:00"/>
    <x v="1"/>
    <s v="PB-19150"/>
    <x v="171"/>
    <x v="0"/>
    <s v="United States"/>
    <s v="Avondale"/>
    <x v="16"/>
    <n v="85323"/>
    <x v="1"/>
    <s v="TEC-AC-10002550"/>
    <x v="2"/>
    <s v="Accessories"/>
    <x v="1539"/>
    <n v="102.24000000000001"/>
    <n v="4"/>
    <n v="0.2"/>
    <n v="-16.614000000000004"/>
    <s v="Nov"/>
    <x v="7"/>
    <n v="0"/>
  </r>
  <r>
    <n v="9197"/>
    <s v="CA-2011-103310"/>
    <x v="2"/>
    <d v="2011-05-10T00:00:00"/>
    <d v="2011-05-15T00:00:00"/>
    <x v="1"/>
    <s v="GM-14680"/>
    <x v="411"/>
    <x v="0"/>
    <s v="United States"/>
    <s v="San Jose"/>
    <x v="1"/>
    <n v="95123"/>
    <x v="1"/>
    <s v="OFF-PA-10004353"/>
    <x v="1"/>
    <s v="Paper"/>
    <x v="1652"/>
    <n v="39.96"/>
    <n v="2"/>
    <n v="0"/>
    <n v="19.180800000000001"/>
    <s v="May"/>
    <x v="8"/>
    <n v="1"/>
  </r>
  <r>
    <n v="9198"/>
    <s v="CA-2011-103310"/>
    <x v="2"/>
    <d v="2011-05-10T00:00:00"/>
    <d v="2011-05-15T00:00:00"/>
    <x v="1"/>
    <s v="GM-14680"/>
    <x v="411"/>
    <x v="0"/>
    <s v="United States"/>
    <s v="San Jose"/>
    <x v="1"/>
    <n v="95123"/>
    <x v="1"/>
    <s v="TEC-PH-10001817"/>
    <x v="2"/>
    <s v="Phones"/>
    <x v="1097"/>
    <n v="1432.0000000000002"/>
    <n v="5"/>
    <n v="0.2"/>
    <n v="125.30000000000007"/>
    <s v="May"/>
    <x v="8"/>
    <n v="0"/>
  </r>
  <r>
    <n v="9199"/>
    <s v="CA-2011-103310"/>
    <x v="2"/>
    <d v="2011-05-10T00:00:00"/>
    <d v="2011-05-15T00:00:00"/>
    <x v="1"/>
    <s v="GM-14680"/>
    <x v="411"/>
    <x v="0"/>
    <s v="United States"/>
    <s v="San Jose"/>
    <x v="1"/>
    <n v="95123"/>
    <x v="1"/>
    <s v="OFF-SU-10004737"/>
    <x v="1"/>
    <s v="Supplies"/>
    <x v="1704"/>
    <n v="41.04"/>
    <n v="6"/>
    <n v="0"/>
    <n v="11.0808"/>
    <s v="May"/>
    <x v="8"/>
    <n v="0"/>
  </r>
  <r>
    <n v="9200"/>
    <s v="CA-2011-103310"/>
    <x v="2"/>
    <d v="2011-05-10T00:00:00"/>
    <d v="2011-05-15T00:00:00"/>
    <x v="1"/>
    <s v="GM-14680"/>
    <x v="411"/>
    <x v="0"/>
    <s v="United States"/>
    <s v="San Jose"/>
    <x v="1"/>
    <n v="95123"/>
    <x v="1"/>
    <s v="FUR-CH-10002320"/>
    <x v="0"/>
    <s v="Chairs"/>
    <x v="1454"/>
    <n v="256.78400000000005"/>
    <n v="1"/>
    <n v="0.2"/>
    <n v="32.097999999999971"/>
    <s v="May"/>
    <x v="8"/>
    <n v="0"/>
  </r>
  <r>
    <n v="9201"/>
    <s v="CA-2013-152688"/>
    <x v="0"/>
    <d v="2013-10-18T00:00:00"/>
    <d v="2013-10-21T00:00:00"/>
    <x v="2"/>
    <s v="NR-18550"/>
    <x v="749"/>
    <x v="0"/>
    <s v="United States"/>
    <s v="Perth Amboy"/>
    <x v="30"/>
    <n v="8861"/>
    <x v="3"/>
    <s v="FUR-BO-10001337"/>
    <x v="0"/>
    <s v="Bookcases"/>
    <x v="425"/>
    <n v="120.98"/>
    <n v="1"/>
    <n v="0"/>
    <n v="12.097999999999999"/>
    <s v="Oct"/>
    <x v="32"/>
    <n v="1"/>
  </r>
  <r>
    <n v="9202"/>
    <s v="CA-2013-152688"/>
    <x v="0"/>
    <d v="2013-10-18T00:00:00"/>
    <d v="2013-10-21T00:00:00"/>
    <x v="2"/>
    <s v="NR-18550"/>
    <x v="749"/>
    <x v="0"/>
    <s v="United States"/>
    <s v="Perth Amboy"/>
    <x v="30"/>
    <n v="8861"/>
    <x v="3"/>
    <s v="OFF-BI-10004584"/>
    <x v="1"/>
    <s v="Binders"/>
    <x v="378"/>
    <n v="315.98"/>
    <n v="1"/>
    <n v="0"/>
    <n v="148.51060000000001"/>
    <s v="Oct"/>
    <x v="32"/>
    <n v="0"/>
  </r>
  <r>
    <n v="9203"/>
    <s v="CA-2013-153836"/>
    <x v="0"/>
    <d v="2013-10-31T00:00:00"/>
    <d v="2013-11-04T00:00:00"/>
    <x v="1"/>
    <s v="EH-13765"/>
    <x v="553"/>
    <x v="1"/>
    <s v="United States"/>
    <s v="New York City"/>
    <x v="15"/>
    <n v="10011"/>
    <x v="3"/>
    <s v="OFF-BI-10004817"/>
    <x v="1"/>
    <s v="Binders"/>
    <x v="1199"/>
    <n v="28.752000000000002"/>
    <n v="3"/>
    <n v="0.2"/>
    <n v="10.0632"/>
    <s v="Oct"/>
    <x v="32"/>
    <n v="1"/>
  </r>
  <r>
    <n v="9204"/>
    <s v="CA-2013-153836"/>
    <x v="0"/>
    <d v="2013-10-31T00:00:00"/>
    <d v="2013-11-04T00:00:00"/>
    <x v="1"/>
    <s v="EH-13765"/>
    <x v="553"/>
    <x v="1"/>
    <s v="United States"/>
    <s v="New York City"/>
    <x v="15"/>
    <n v="10011"/>
    <x v="3"/>
    <s v="OFF-AR-10004602"/>
    <x v="1"/>
    <s v="Art"/>
    <x v="1217"/>
    <n v="114.94999999999999"/>
    <n v="5"/>
    <n v="0"/>
    <n v="32.186000000000007"/>
    <s v="Oct"/>
    <x v="32"/>
    <n v="0"/>
  </r>
  <r>
    <n v="9205"/>
    <s v="CA-2013-104689"/>
    <x v="0"/>
    <d v="2013-12-02T00:00:00"/>
    <d v="2013-12-06T00:00:00"/>
    <x v="1"/>
    <s v="FH-14365"/>
    <x v="92"/>
    <x v="1"/>
    <s v="United States"/>
    <s v="Los Angeles"/>
    <x v="1"/>
    <n v="90004"/>
    <x v="1"/>
    <s v="OFF-AR-10001149"/>
    <x v="1"/>
    <s v="Art"/>
    <x v="130"/>
    <n v="23.04"/>
    <n v="8"/>
    <n v="0"/>
    <n v="6.911999999999999"/>
    <s v="Dec"/>
    <x v="5"/>
    <n v="1"/>
  </r>
  <r>
    <n v="9206"/>
    <s v="CA-2013-146423"/>
    <x v="0"/>
    <d v="2013-04-22T00:00:00"/>
    <d v="2013-04-22T00:00:00"/>
    <x v="3"/>
    <s v="BT-11680"/>
    <x v="537"/>
    <x v="0"/>
    <s v="United States"/>
    <s v="Milford"/>
    <x v="29"/>
    <n v="6460"/>
    <x v="3"/>
    <s v="OFF-AR-10004817"/>
    <x v="1"/>
    <s v="Art"/>
    <x v="906"/>
    <n v="15.48"/>
    <n v="3"/>
    <n v="0"/>
    <n v="4.4891999999999985"/>
    <s v="Apr"/>
    <x v="25"/>
    <n v="1"/>
  </r>
  <r>
    <n v="9207"/>
    <s v="CA-2013-146423"/>
    <x v="0"/>
    <d v="2013-04-22T00:00:00"/>
    <d v="2013-04-22T00:00:00"/>
    <x v="3"/>
    <s v="BT-11680"/>
    <x v="537"/>
    <x v="0"/>
    <s v="United States"/>
    <s v="Milford"/>
    <x v="29"/>
    <n v="6460"/>
    <x v="3"/>
    <s v="OFF-PA-10003797"/>
    <x v="1"/>
    <s v="Paper"/>
    <x v="1701"/>
    <n v="51.84"/>
    <n v="8"/>
    <n v="0"/>
    <n v="24.883200000000002"/>
    <s v="Apr"/>
    <x v="25"/>
    <n v="0"/>
  </r>
  <r>
    <n v="9208"/>
    <s v="CA-2014-140781"/>
    <x v="3"/>
    <d v="2014-08-04T00:00:00"/>
    <d v="2014-08-08T00:00:00"/>
    <x v="1"/>
    <s v="AB-10105"/>
    <x v="455"/>
    <x v="0"/>
    <s v="United States"/>
    <s v="Bloomington"/>
    <x v="10"/>
    <n v="61701"/>
    <x v="2"/>
    <s v="TEC-AC-10000682"/>
    <x v="2"/>
    <s v="Accessories"/>
    <x v="1327"/>
    <n v="39.816000000000003"/>
    <n v="3"/>
    <n v="0.2"/>
    <n v="7.4654999999999987"/>
    <s v="Aug"/>
    <x v="43"/>
    <n v="1"/>
  </r>
  <r>
    <n v="9209"/>
    <s v="CA-2014-141747"/>
    <x v="3"/>
    <d v="2014-08-04T00:00:00"/>
    <d v="2014-08-09T00:00:00"/>
    <x v="0"/>
    <s v="SC-20230"/>
    <x v="554"/>
    <x v="1"/>
    <s v="United States"/>
    <s v="Seattle"/>
    <x v="4"/>
    <n v="98105"/>
    <x v="1"/>
    <s v="OFF-ST-10003996"/>
    <x v="1"/>
    <s v="Storage"/>
    <x v="1203"/>
    <n v="16.059999999999999"/>
    <n v="1"/>
    <n v="0"/>
    <n v="4.1755999999999993"/>
    <s v="Aug"/>
    <x v="43"/>
    <n v="1"/>
  </r>
  <r>
    <n v="9210"/>
    <s v="CA-2014-142776"/>
    <x v="3"/>
    <d v="2014-12-12T00:00:00"/>
    <d v="2014-12-15T00:00:00"/>
    <x v="0"/>
    <s v="RS-19870"/>
    <x v="789"/>
    <x v="2"/>
    <s v="United States"/>
    <s v="Burlington"/>
    <x v="23"/>
    <n v="52601"/>
    <x v="2"/>
    <s v="OFF-EN-10003160"/>
    <x v="1"/>
    <s v="Envelopes"/>
    <x v="1027"/>
    <n v="7.28"/>
    <n v="1"/>
    <n v="0"/>
    <n v="3.4944000000000002"/>
    <s v="Dec"/>
    <x v="22"/>
    <n v="1"/>
  </r>
  <r>
    <n v="9211"/>
    <s v="CA-2014-142776"/>
    <x v="3"/>
    <d v="2014-12-12T00:00:00"/>
    <d v="2014-12-15T00:00:00"/>
    <x v="0"/>
    <s v="RS-19870"/>
    <x v="789"/>
    <x v="2"/>
    <s v="United States"/>
    <s v="Burlington"/>
    <x v="23"/>
    <n v="52601"/>
    <x v="2"/>
    <s v="OFF-BI-10002012"/>
    <x v="1"/>
    <s v="Binders"/>
    <x v="742"/>
    <n v="5.4"/>
    <n v="3"/>
    <n v="0"/>
    <n v="2.5920000000000001"/>
    <s v="Dec"/>
    <x v="22"/>
    <n v="0"/>
  </r>
  <r>
    <n v="9212"/>
    <s v="CA-2012-167479"/>
    <x v="1"/>
    <d v="2012-03-14T00:00:00"/>
    <d v="2012-03-19T00:00:00"/>
    <x v="1"/>
    <s v="AI-10855"/>
    <x v="482"/>
    <x v="0"/>
    <s v="United States"/>
    <s v="Roseville"/>
    <x v="1"/>
    <n v="95661"/>
    <x v="1"/>
    <s v="OFF-PA-10002105"/>
    <x v="1"/>
    <s v="Paper"/>
    <x v="269"/>
    <n v="19.440000000000001"/>
    <n v="3"/>
    <n v="0"/>
    <n v="9.3312000000000008"/>
    <s v="Mar"/>
    <x v="29"/>
    <n v="1"/>
  </r>
  <r>
    <n v="9213"/>
    <s v="CA-2011-144071"/>
    <x v="2"/>
    <d v="2011-12-08T00:00:00"/>
    <d v="2011-12-15T00:00:00"/>
    <x v="1"/>
    <s v="DJ-13420"/>
    <x v="249"/>
    <x v="1"/>
    <s v="United States"/>
    <s v="San Francisco"/>
    <x v="1"/>
    <n v="94110"/>
    <x v="1"/>
    <s v="FUR-FU-10000397"/>
    <x v="0"/>
    <s v="Furnishings"/>
    <x v="63"/>
    <n v="39.880000000000003"/>
    <n v="2"/>
    <n v="0"/>
    <n v="11.166400000000003"/>
    <s v="Dec"/>
    <x v="20"/>
    <n v="1"/>
  </r>
  <r>
    <n v="9214"/>
    <s v="CA-2011-144071"/>
    <x v="2"/>
    <d v="2011-12-08T00:00:00"/>
    <d v="2011-12-15T00:00:00"/>
    <x v="1"/>
    <s v="DJ-13420"/>
    <x v="249"/>
    <x v="1"/>
    <s v="United States"/>
    <s v="San Francisco"/>
    <x v="1"/>
    <n v="94110"/>
    <x v="1"/>
    <s v="FUR-FU-10000758"/>
    <x v="0"/>
    <s v="Furnishings"/>
    <x v="1073"/>
    <n v="79.44"/>
    <n v="3"/>
    <n v="0"/>
    <n v="28.598399999999994"/>
    <s v="Dec"/>
    <x v="20"/>
    <n v="0"/>
  </r>
  <r>
    <n v="9215"/>
    <s v="US-2014-120908"/>
    <x v="3"/>
    <d v="2014-10-01T00:00:00"/>
    <d v="2014-10-03T00:00:00"/>
    <x v="2"/>
    <s v="BF-10975"/>
    <x v="541"/>
    <x v="1"/>
    <s v="United States"/>
    <s v="Philadelphia"/>
    <x v="9"/>
    <n v="19120"/>
    <x v="3"/>
    <s v="OFF-LA-10004677"/>
    <x v="1"/>
    <s v="Labels"/>
    <x v="1831"/>
    <n v="20.664000000000001"/>
    <n v="7"/>
    <n v="0.2"/>
    <n v="6.9741"/>
    <s v="Oct"/>
    <x v="13"/>
    <n v="1"/>
  </r>
  <r>
    <n v="9216"/>
    <s v="CA-2013-152646"/>
    <x v="0"/>
    <d v="2013-11-22T00:00:00"/>
    <d v="2013-11-27T00:00:00"/>
    <x v="1"/>
    <s v="TH-21235"/>
    <x v="260"/>
    <x v="1"/>
    <s v="United States"/>
    <s v="Los Angeles"/>
    <x v="1"/>
    <n v="90049"/>
    <x v="1"/>
    <s v="OFF-PA-10004451"/>
    <x v="1"/>
    <s v="Paper"/>
    <x v="493"/>
    <n v="32.400000000000006"/>
    <n v="5"/>
    <n v="0"/>
    <n v="15.552000000000001"/>
    <s v="Nov"/>
    <x v="0"/>
    <n v="1"/>
  </r>
  <r>
    <n v="9217"/>
    <s v="CA-2014-103765"/>
    <x v="3"/>
    <d v="2014-11-25T00:00:00"/>
    <d v="2014-12-01T00:00:00"/>
    <x v="1"/>
    <s v="JG-15310"/>
    <x v="684"/>
    <x v="1"/>
    <s v="United States"/>
    <s v="Odessa"/>
    <x v="5"/>
    <n v="79762"/>
    <x v="2"/>
    <s v="OFF-AP-10002311"/>
    <x v="1"/>
    <s v="Appliances"/>
    <x v="14"/>
    <n v="13.761999999999997"/>
    <n v="1"/>
    <n v="0.8"/>
    <n v="-24.771599999999999"/>
    <s v="Nov"/>
    <x v="23"/>
    <n v="1"/>
  </r>
  <r>
    <n v="9218"/>
    <s v="US-2014-118157"/>
    <x v="3"/>
    <d v="2014-11-15T00:00:00"/>
    <d v="2014-11-18T00:00:00"/>
    <x v="2"/>
    <s v="AW-10930"/>
    <x v="585"/>
    <x v="2"/>
    <s v="United States"/>
    <s v="Minneapolis"/>
    <x v="11"/>
    <n v="55407"/>
    <x v="2"/>
    <s v="OFF-EN-10004459"/>
    <x v="1"/>
    <s v="Envelopes"/>
    <x v="655"/>
    <n v="15.28"/>
    <n v="2"/>
    <n v="0"/>
    <n v="7.4871999999999996"/>
    <s v="Nov"/>
    <x v="23"/>
    <n v="1"/>
  </r>
  <r>
    <n v="9219"/>
    <s v="US-2012-164238"/>
    <x v="1"/>
    <d v="2012-08-16T00:00:00"/>
    <d v="2012-08-20T00:00:00"/>
    <x v="1"/>
    <s v="JW-15955"/>
    <x v="527"/>
    <x v="0"/>
    <s v="United States"/>
    <s v="Philadelphia"/>
    <x v="9"/>
    <n v="19120"/>
    <x v="3"/>
    <s v="OFF-ST-10002352"/>
    <x v="1"/>
    <s v="Storage"/>
    <x v="847"/>
    <n v="44.688000000000002"/>
    <n v="7"/>
    <n v="0.2"/>
    <n v="3.3515999999999977"/>
    <s v="Aug"/>
    <x v="37"/>
    <n v="1"/>
  </r>
  <r>
    <n v="9220"/>
    <s v="US-2012-164238"/>
    <x v="1"/>
    <d v="2012-08-16T00:00:00"/>
    <d v="2012-08-20T00:00:00"/>
    <x v="1"/>
    <s v="JW-15955"/>
    <x v="527"/>
    <x v="0"/>
    <s v="United States"/>
    <s v="Philadelphia"/>
    <x v="9"/>
    <n v="19120"/>
    <x v="3"/>
    <s v="FUR-BO-10000780"/>
    <x v="0"/>
    <s v="Bookcases"/>
    <x v="1309"/>
    <n v="301.46999999999997"/>
    <n v="3"/>
    <n v="0.5"/>
    <n v="-204.99959999999996"/>
    <s v="Aug"/>
    <x v="37"/>
    <n v="0"/>
  </r>
  <r>
    <n v="9221"/>
    <s v="CA-2014-103212"/>
    <x v="3"/>
    <d v="2014-10-14T00:00:00"/>
    <d v="2014-10-15T00:00:00"/>
    <x v="2"/>
    <s v="MH-18025"/>
    <x v="659"/>
    <x v="0"/>
    <s v="United States"/>
    <s v="Lafayette"/>
    <x v="28"/>
    <n v="70506"/>
    <x v="0"/>
    <s v="OFF-LA-10000248"/>
    <x v="1"/>
    <s v="Labels"/>
    <x v="1212"/>
    <n v="11.07"/>
    <n v="3"/>
    <n v="0"/>
    <n v="5.2028999999999996"/>
    <s v="Oct"/>
    <x v="13"/>
    <n v="1"/>
  </r>
  <r>
    <n v="9222"/>
    <s v="CA-2014-103212"/>
    <x v="3"/>
    <d v="2014-10-14T00:00:00"/>
    <d v="2014-10-15T00:00:00"/>
    <x v="2"/>
    <s v="MH-18025"/>
    <x v="659"/>
    <x v="0"/>
    <s v="United States"/>
    <s v="Lafayette"/>
    <x v="28"/>
    <n v="70506"/>
    <x v="0"/>
    <s v="FUR-TA-10003473"/>
    <x v="0"/>
    <s v="Tables"/>
    <x v="214"/>
    <n v="1504.52"/>
    <n v="4"/>
    <n v="0"/>
    <n v="346.03960000000006"/>
    <s v="Oct"/>
    <x v="13"/>
    <n v="0"/>
  </r>
  <r>
    <n v="9223"/>
    <s v="CA-2014-103212"/>
    <x v="3"/>
    <d v="2014-10-14T00:00:00"/>
    <d v="2014-10-15T00:00:00"/>
    <x v="2"/>
    <s v="MH-18025"/>
    <x v="659"/>
    <x v="0"/>
    <s v="United States"/>
    <s v="Lafayette"/>
    <x v="28"/>
    <n v="70506"/>
    <x v="0"/>
    <s v="OFF-PA-10004355"/>
    <x v="1"/>
    <s v="Paper"/>
    <x v="1094"/>
    <n v="25.92"/>
    <n v="4"/>
    <n v="0"/>
    <n v="12.441600000000001"/>
    <s v="Oct"/>
    <x v="13"/>
    <n v="0"/>
  </r>
  <r>
    <n v="9224"/>
    <s v="CA-2014-121160"/>
    <x v="3"/>
    <d v="2014-11-05T00:00:00"/>
    <d v="2014-11-05T00:00:00"/>
    <x v="3"/>
    <s v="FM-14290"/>
    <x v="86"/>
    <x v="2"/>
    <s v="United States"/>
    <s v="Bryan"/>
    <x v="5"/>
    <n v="77803"/>
    <x v="2"/>
    <s v="OFF-BI-10001308"/>
    <x v="1"/>
    <s v="Binders"/>
    <x v="1351"/>
    <n v="7.5359999999999987"/>
    <n v="6"/>
    <n v="0.8"/>
    <n v="-13.188000000000009"/>
    <s v="Nov"/>
    <x v="23"/>
    <n v="1"/>
  </r>
  <r>
    <n v="9225"/>
    <s v="CA-2014-121160"/>
    <x v="3"/>
    <d v="2014-11-05T00:00:00"/>
    <d v="2014-11-05T00:00:00"/>
    <x v="3"/>
    <s v="FM-14290"/>
    <x v="86"/>
    <x v="2"/>
    <s v="United States"/>
    <s v="Bryan"/>
    <x v="5"/>
    <n v="77803"/>
    <x v="2"/>
    <s v="OFF-BI-10003094"/>
    <x v="1"/>
    <s v="Binders"/>
    <x v="647"/>
    <n v="1.4079999999999997"/>
    <n v="2"/>
    <n v="0.8"/>
    <n v="-2.3232000000000008"/>
    <s v="Nov"/>
    <x v="23"/>
    <n v="0"/>
  </r>
  <r>
    <n v="9226"/>
    <s v="CA-2014-121160"/>
    <x v="3"/>
    <d v="2014-11-05T00:00:00"/>
    <d v="2014-11-05T00:00:00"/>
    <x v="3"/>
    <s v="FM-14290"/>
    <x v="86"/>
    <x v="2"/>
    <s v="United States"/>
    <s v="Bryan"/>
    <x v="5"/>
    <n v="77803"/>
    <x v="2"/>
    <s v="OFF-BI-10004040"/>
    <x v="1"/>
    <s v="Binders"/>
    <x v="1478"/>
    <n v="4.1439999999999992"/>
    <n v="4"/>
    <n v="0.8"/>
    <n v="-6.4232000000000014"/>
    <s v="Nov"/>
    <x v="23"/>
    <n v="0"/>
  </r>
  <r>
    <n v="9227"/>
    <s v="CA-2014-121160"/>
    <x v="3"/>
    <d v="2014-11-05T00:00:00"/>
    <d v="2014-11-05T00:00:00"/>
    <x v="3"/>
    <s v="FM-14290"/>
    <x v="86"/>
    <x v="2"/>
    <s v="United States"/>
    <s v="Bryan"/>
    <x v="5"/>
    <n v="77803"/>
    <x v="2"/>
    <s v="OFF-ST-10002485"/>
    <x v="1"/>
    <s v="Storage"/>
    <x v="209"/>
    <n v="52.751999999999995"/>
    <n v="3"/>
    <n v="0.2"/>
    <n v="-12.528600000000001"/>
    <s v="Nov"/>
    <x v="23"/>
    <n v="0"/>
  </r>
  <r>
    <n v="9228"/>
    <s v="CA-2014-140515"/>
    <x v="3"/>
    <d v="2014-03-20T00:00:00"/>
    <d v="2014-03-25T00:00:00"/>
    <x v="1"/>
    <s v="GZ-14545"/>
    <x v="433"/>
    <x v="1"/>
    <s v="United States"/>
    <s v="Los Angeles"/>
    <x v="1"/>
    <n v="90008"/>
    <x v="1"/>
    <s v="OFF-AP-10001205"/>
    <x v="1"/>
    <s v="Appliances"/>
    <x v="1285"/>
    <n v="381.35999999999996"/>
    <n v="7"/>
    <n v="0"/>
    <n v="106.78080000000003"/>
    <s v="Mar"/>
    <x v="42"/>
    <n v="1"/>
  </r>
  <r>
    <n v="9229"/>
    <s v="CA-2011-153619"/>
    <x v="2"/>
    <d v="2011-11-03T00:00:00"/>
    <d v="2011-11-03T00:00:00"/>
    <x v="3"/>
    <s v="TC-21535"/>
    <x v="426"/>
    <x v="2"/>
    <s v="United States"/>
    <s v="Los Angeles"/>
    <x v="1"/>
    <n v="90049"/>
    <x v="1"/>
    <s v="OFF-AR-10001868"/>
    <x v="1"/>
    <s v="Art"/>
    <x v="59"/>
    <n v="6.72"/>
    <n v="4"/>
    <n v="0"/>
    <n v="3.36"/>
    <s v="Nov"/>
    <x v="7"/>
    <n v="1"/>
  </r>
  <r>
    <n v="9230"/>
    <s v="CA-2014-133718"/>
    <x v="3"/>
    <d v="2014-07-24T00:00:00"/>
    <d v="2014-07-27T00:00:00"/>
    <x v="2"/>
    <s v="TB-21520"/>
    <x v="14"/>
    <x v="0"/>
    <s v="United States"/>
    <s v="Los Angeles"/>
    <x v="1"/>
    <n v="90045"/>
    <x v="1"/>
    <s v="OFF-BI-10003429"/>
    <x v="1"/>
    <s v="Binders"/>
    <x v="844"/>
    <n v="15.192"/>
    <n v="3"/>
    <n v="0.2"/>
    <n v="5.5070999999999994"/>
    <s v="Jul"/>
    <x v="10"/>
    <n v="1"/>
  </r>
  <r>
    <n v="9231"/>
    <s v="CA-2014-133718"/>
    <x v="3"/>
    <d v="2014-07-24T00:00:00"/>
    <d v="2014-07-27T00:00:00"/>
    <x v="2"/>
    <s v="TB-21520"/>
    <x v="14"/>
    <x v="0"/>
    <s v="United States"/>
    <s v="Los Angeles"/>
    <x v="1"/>
    <n v="90045"/>
    <x v="1"/>
    <s v="OFF-PA-10002689"/>
    <x v="1"/>
    <s v="Paper"/>
    <x v="1057"/>
    <n v="58.320000000000007"/>
    <n v="9"/>
    <n v="0"/>
    <n v="27.993600000000001"/>
    <s v="Jul"/>
    <x v="10"/>
    <n v="0"/>
  </r>
  <r>
    <n v="9232"/>
    <s v="CA-2011-148383"/>
    <x v="2"/>
    <d v="2011-12-27T00:00:00"/>
    <d v="2011-12-31T00:00:00"/>
    <x v="1"/>
    <s v="RP-19390"/>
    <x v="261"/>
    <x v="0"/>
    <s v="United States"/>
    <s v="Phoenix"/>
    <x v="16"/>
    <n v="85023"/>
    <x v="1"/>
    <s v="OFF-BI-10003650"/>
    <x v="1"/>
    <s v="Binders"/>
    <x v="115"/>
    <n v="946.76400000000024"/>
    <n v="6"/>
    <n v="0.7"/>
    <n v="-694.29359999999997"/>
    <s v="Dec"/>
    <x v="20"/>
    <n v="1"/>
  </r>
  <r>
    <n v="9233"/>
    <s v="CA-2013-126732"/>
    <x v="0"/>
    <d v="2013-09-03T00:00:00"/>
    <d v="2013-09-07T00:00:00"/>
    <x v="1"/>
    <s v="LR-16915"/>
    <x v="235"/>
    <x v="0"/>
    <s v="United States"/>
    <s v="Los Angeles"/>
    <x v="1"/>
    <n v="90036"/>
    <x v="1"/>
    <s v="FUR-FU-10001889"/>
    <x v="0"/>
    <s v="Furnishings"/>
    <x v="1149"/>
    <n v="94.679999999999993"/>
    <n v="9"/>
    <n v="0"/>
    <n v="31.244399999999995"/>
    <s v="Sep"/>
    <x v="21"/>
    <n v="1"/>
  </r>
  <r>
    <n v="9234"/>
    <s v="CA-2013-126732"/>
    <x v="0"/>
    <d v="2013-09-03T00:00:00"/>
    <d v="2013-09-07T00:00:00"/>
    <x v="1"/>
    <s v="LR-16915"/>
    <x v="235"/>
    <x v="0"/>
    <s v="United States"/>
    <s v="Los Angeles"/>
    <x v="1"/>
    <n v="90036"/>
    <x v="1"/>
    <s v="OFF-ST-10000321"/>
    <x v="1"/>
    <s v="Storage"/>
    <x v="1534"/>
    <n v="23.669999999999998"/>
    <n v="3"/>
    <n v="0"/>
    <n v="0.94679999999999698"/>
    <s v="Sep"/>
    <x v="21"/>
    <n v="0"/>
  </r>
  <r>
    <n v="9235"/>
    <s v="CA-2013-126732"/>
    <x v="0"/>
    <d v="2013-09-03T00:00:00"/>
    <d v="2013-09-07T00:00:00"/>
    <x v="1"/>
    <s v="LR-16915"/>
    <x v="235"/>
    <x v="0"/>
    <s v="United States"/>
    <s v="Los Angeles"/>
    <x v="1"/>
    <n v="90036"/>
    <x v="1"/>
    <s v="TEC-PH-10001530"/>
    <x v="2"/>
    <s v="Phones"/>
    <x v="632"/>
    <n v="1091.1680000000001"/>
    <n v="4"/>
    <n v="0.2"/>
    <n v="68.197999999999979"/>
    <s v="Sep"/>
    <x v="21"/>
    <n v="0"/>
  </r>
  <r>
    <n v="9236"/>
    <s v="CA-2013-126732"/>
    <x v="0"/>
    <d v="2013-09-03T00:00:00"/>
    <d v="2013-09-07T00:00:00"/>
    <x v="1"/>
    <s v="LR-16915"/>
    <x v="235"/>
    <x v="0"/>
    <s v="United States"/>
    <s v="Los Angeles"/>
    <x v="1"/>
    <n v="90036"/>
    <x v="1"/>
    <s v="OFF-AR-10004752"/>
    <x v="1"/>
    <s v="Art"/>
    <x v="1105"/>
    <n v="18.689999999999998"/>
    <n v="7"/>
    <n v="0"/>
    <n v="5.2332000000000001"/>
    <s v="Sep"/>
    <x v="21"/>
    <n v="0"/>
  </r>
  <r>
    <n v="9237"/>
    <s v="CA-2013-126732"/>
    <x v="0"/>
    <d v="2013-09-03T00:00:00"/>
    <d v="2013-09-07T00:00:00"/>
    <x v="1"/>
    <s v="LR-16915"/>
    <x v="235"/>
    <x v="0"/>
    <s v="United States"/>
    <s v="Los Angeles"/>
    <x v="1"/>
    <n v="90036"/>
    <x v="1"/>
    <s v="FUR-TA-10001539"/>
    <x v="0"/>
    <s v="Tables"/>
    <x v="10"/>
    <n v="568.72800000000007"/>
    <n v="3"/>
    <n v="0.2"/>
    <n v="28.436399999999935"/>
    <s v="Sep"/>
    <x v="21"/>
    <n v="0"/>
  </r>
  <r>
    <n v="9238"/>
    <s v="CA-2013-126732"/>
    <x v="0"/>
    <d v="2013-09-03T00:00:00"/>
    <d v="2013-09-07T00:00:00"/>
    <x v="1"/>
    <s v="LR-16915"/>
    <x v="235"/>
    <x v="0"/>
    <s v="United States"/>
    <s v="Los Angeles"/>
    <x v="1"/>
    <n v="90036"/>
    <x v="1"/>
    <s v="OFF-BI-10001553"/>
    <x v="1"/>
    <s v="Binders"/>
    <x v="1293"/>
    <n v="7.3120000000000012"/>
    <n v="1"/>
    <n v="0.2"/>
    <n v="2.5591999999999997"/>
    <s v="Sep"/>
    <x v="21"/>
    <n v="0"/>
  </r>
  <r>
    <n v="9239"/>
    <s v="CA-2014-138156"/>
    <x v="3"/>
    <d v="2014-02-12T00:00:00"/>
    <d v="2014-02-15T00:00:00"/>
    <x v="2"/>
    <s v="MM-17260"/>
    <x v="570"/>
    <x v="0"/>
    <s v="United States"/>
    <s v="Columbus"/>
    <x v="24"/>
    <n v="43229"/>
    <x v="3"/>
    <s v="FUR-FU-10003601"/>
    <x v="0"/>
    <s v="Furnishings"/>
    <x v="729"/>
    <n v="147.56800000000001"/>
    <n v="2"/>
    <n v="0.2"/>
    <n v="-3.6892000000000067"/>
    <s v="Feb"/>
    <x v="31"/>
    <n v="1"/>
  </r>
  <r>
    <n v="9240"/>
    <s v="CA-2014-110310"/>
    <x v="3"/>
    <d v="2014-10-28T00:00:00"/>
    <d v="2014-11-03T00:00:00"/>
    <x v="1"/>
    <s v="NB-18655"/>
    <x v="240"/>
    <x v="1"/>
    <s v="United States"/>
    <s v="Tallahassee"/>
    <x v="2"/>
    <n v="32303"/>
    <x v="0"/>
    <s v="OFF-PA-10001685"/>
    <x v="1"/>
    <s v="Paper"/>
    <x v="33"/>
    <n v="56.783999999999999"/>
    <n v="7"/>
    <n v="0.2"/>
    <n v="20.584200000000003"/>
    <s v="Oct"/>
    <x v="13"/>
    <n v="1"/>
  </r>
  <r>
    <n v="9241"/>
    <s v="CA-2014-110310"/>
    <x v="3"/>
    <d v="2014-10-28T00:00:00"/>
    <d v="2014-11-03T00:00:00"/>
    <x v="1"/>
    <s v="NB-18655"/>
    <x v="240"/>
    <x v="1"/>
    <s v="United States"/>
    <s v="Tallahassee"/>
    <x v="2"/>
    <n v="32303"/>
    <x v="0"/>
    <s v="OFF-BI-10001097"/>
    <x v="1"/>
    <s v="Binders"/>
    <x v="789"/>
    <n v="5.6070000000000011"/>
    <n v="3"/>
    <n v="0.7"/>
    <n v="-3.9248999999999974"/>
    <s v="Oct"/>
    <x v="13"/>
    <n v="0"/>
  </r>
  <r>
    <n v="9242"/>
    <s v="CA-2014-110310"/>
    <x v="3"/>
    <d v="2014-10-28T00:00:00"/>
    <d v="2014-11-03T00:00:00"/>
    <x v="1"/>
    <s v="NB-18655"/>
    <x v="240"/>
    <x v="1"/>
    <s v="United States"/>
    <s v="Tallahassee"/>
    <x v="2"/>
    <n v="32303"/>
    <x v="0"/>
    <s v="OFF-AR-10001662"/>
    <x v="1"/>
    <s v="Art"/>
    <x v="443"/>
    <n v="6.5760000000000005"/>
    <n v="3"/>
    <n v="0.2"/>
    <n v="0.57540000000000058"/>
    <s v="Oct"/>
    <x v="13"/>
    <n v="0"/>
  </r>
  <r>
    <n v="9243"/>
    <s v="CA-2011-113271"/>
    <x v="2"/>
    <d v="2011-07-09T00:00:00"/>
    <d v="2011-07-14T00:00:00"/>
    <x v="1"/>
    <s v="DS-13030"/>
    <x v="284"/>
    <x v="2"/>
    <s v="United States"/>
    <s v="San Francisco"/>
    <x v="1"/>
    <n v="94122"/>
    <x v="1"/>
    <s v="OFF-BI-10002609"/>
    <x v="1"/>
    <s v="Binders"/>
    <x v="98"/>
    <n v="14.303999999999998"/>
    <n v="6"/>
    <n v="0.2"/>
    <n v="4.6487999999999987"/>
    <s v="Jul"/>
    <x v="39"/>
    <n v="1"/>
  </r>
  <r>
    <n v="9244"/>
    <s v="CA-2011-113271"/>
    <x v="2"/>
    <d v="2011-07-09T00:00:00"/>
    <d v="2011-07-14T00:00:00"/>
    <x v="1"/>
    <s v="DS-13030"/>
    <x v="284"/>
    <x v="2"/>
    <s v="United States"/>
    <s v="San Francisco"/>
    <x v="1"/>
    <n v="94122"/>
    <x v="1"/>
    <s v="FUR-BO-10004218"/>
    <x v="0"/>
    <s v="Bookcases"/>
    <x v="1584"/>
    <n v="119.83299999999998"/>
    <n v="1"/>
    <n v="0.15"/>
    <n v="7.0489999999999995"/>
    <s v="Jul"/>
    <x v="39"/>
    <n v="0"/>
  </r>
  <r>
    <n v="9245"/>
    <s v="CA-2011-113271"/>
    <x v="2"/>
    <d v="2011-07-09T00:00:00"/>
    <d v="2011-07-14T00:00:00"/>
    <x v="1"/>
    <s v="DS-13030"/>
    <x v="284"/>
    <x v="2"/>
    <s v="United States"/>
    <s v="San Francisco"/>
    <x v="1"/>
    <n v="94122"/>
    <x v="1"/>
    <s v="OFF-AR-10003251"/>
    <x v="1"/>
    <s v="Art"/>
    <x v="1041"/>
    <n v="5.56"/>
    <n v="2"/>
    <n v="0"/>
    <n v="2.2239999999999998"/>
    <s v="Jul"/>
    <x v="39"/>
    <n v="0"/>
  </r>
  <r>
    <n v="9246"/>
    <s v="CA-2011-113271"/>
    <x v="2"/>
    <d v="2011-07-09T00:00:00"/>
    <d v="2011-07-14T00:00:00"/>
    <x v="1"/>
    <s v="DS-13030"/>
    <x v="284"/>
    <x v="2"/>
    <s v="United States"/>
    <s v="San Francisco"/>
    <x v="1"/>
    <n v="94122"/>
    <x v="1"/>
    <s v="OFF-PA-10002365"/>
    <x v="1"/>
    <s v="Paper"/>
    <x v="12"/>
    <n v="32.400000000000006"/>
    <n v="5"/>
    <n v="0"/>
    <n v="15.552000000000001"/>
    <s v="Jul"/>
    <x v="39"/>
    <n v="0"/>
  </r>
  <r>
    <n v="9247"/>
    <s v="CA-2014-130106"/>
    <x v="3"/>
    <d v="2014-05-23T00:00:00"/>
    <d v="2014-05-27T00:00:00"/>
    <x v="1"/>
    <s v="VF-21715"/>
    <x v="665"/>
    <x v="2"/>
    <s v="United States"/>
    <s v="San Francisco"/>
    <x v="1"/>
    <n v="94109"/>
    <x v="1"/>
    <s v="OFF-AR-10003651"/>
    <x v="1"/>
    <s v="Art"/>
    <x v="276"/>
    <n v="9.84"/>
    <n v="3"/>
    <n v="0"/>
    <n v="2.8535999999999988"/>
    <s v="May"/>
    <x v="24"/>
    <n v="1"/>
  </r>
  <r>
    <n v="9248"/>
    <s v="CA-2014-130106"/>
    <x v="3"/>
    <d v="2014-05-23T00:00:00"/>
    <d v="2014-05-27T00:00:00"/>
    <x v="1"/>
    <s v="VF-21715"/>
    <x v="665"/>
    <x v="2"/>
    <s v="United States"/>
    <s v="San Francisco"/>
    <x v="1"/>
    <n v="94109"/>
    <x v="1"/>
    <s v="OFF-AR-10003732"/>
    <x v="1"/>
    <s v="Art"/>
    <x v="321"/>
    <n v="2.78"/>
    <n v="1"/>
    <n v="0"/>
    <n v="0.72279999999999989"/>
    <s v="May"/>
    <x v="24"/>
    <n v="0"/>
  </r>
  <r>
    <n v="9249"/>
    <s v="CA-2013-127761"/>
    <x v="0"/>
    <d v="2013-11-11T00:00:00"/>
    <d v="2013-11-15T00:00:00"/>
    <x v="1"/>
    <s v="SW-20275"/>
    <x v="349"/>
    <x v="0"/>
    <s v="United States"/>
    <s v="New York City"/>
    <x v="15"/>
    <n v="10009"/>
    <x v="3"/>
    <s v="OFF-BI-10002557"/>
    <x v="1"/>
    <s v="Binders"/>
    <x v="246"/>
    <n v="3.64"/>
    <n v="1"/>
    <n v="0.2"/>
    <n v="1.3649999999999998"/>
    <s v="Nov"/>
    <x v="0"/>
    <n v="1"/>
  </r>
  <r>
    <n v="9250"/>
    <s v="CA-2013-127761"/>
    <x v="0"/>
    <d v="2013-11-11T00:00:00"/>
    <d v="2013-11-15T00:00:00"/>
    <x v="1"/>
    <s v="SW-20275"/>
    <x v="349"/>
    <x v="0"/>
    <s v="United States"/>
    <s v="New York City"/>
    <x v="15"/>
    <n v="10009"/>
    <x v="3"/>
    <s v="TEC-PH-10003691"/>
    <x v="2"/>
    <s v="Phones"/>
    <x v="1398"/>
    <n v="881.93"/>
    <n v="7"/>
    <n v="0"/>
    <n v="220.48250000000002"/>
    <s v="Nov"/>
    <x v="0"/>
    <n v="0"/>
  </r>
  <r>
    <n v="9251"/>
    <s v="CA-2013-105354"/>
    <x v="0"/>
    <d v="2013-12-03T00:00:00"/>
    <d v="2013-12-07T00:00:00"/>
    <x v="1"/>
    <s v="PW-19030"/>
    <x v="463"/>
    <x v="1"/>
    <s v="United States"/>
    <s v="Marion"/>
    <x v="23"/>
    <n v="52302"/>
    <x v="2"/>
    <s v="OFF-BI-10001107"/>
    <x v="1"/>
    <s v="Binders"/>
    <x v="492"/>
    <n v="115.84"/>
    <n v="8"/>
    <n v="0"/>
    <n v="54.444800000000001"/>
    <s v="Dec"/>
    <x v="5"/>
    <n v="1"/>
  </r>
  <r>
    <n v="9252"/>
    <s v="CA-2014-155712"/>
    <x v="3"/>
    <d v="2014-03-03T00:00:00"/>
    <d v="2014-03-09T00:00:00"/>
    <x v="1"/>
    <s v="KD-16615"/>
    <x v="629"/>
    <x v="1"/>
    <s v="United States"/>
    <s v="Los Angeles"/>
    <x v="1"/>
    <n v="90008"/>
    <x v="1"/>
    <s v="OFF-BI-10004224"/>
    <x v="1"/>
    <s v="Binders"/>
    <x v="1061"/>
    <n v="107.64800000000001"/>
    <n v="2"/>
    <n v="0.2"/>
    <n v="33.639999999999986"/>
    <s v="Mar"/>
    <x v="42"/>
    <n v="1"/>
  </r>
  <r>
    <n v="9253"/>
    <s v="CA-2014-102309"/>
    <x v="3"/>
    <d v="2014-09-24T00:00:00"/>
    <d v="2014-09-26T00:00:00"/>
    <x v="0"/>
    <s v="DO-13645"/>
    <x v="770"/>
    <x v="0"/>
    <s v="United States"/>
    <s v="Pine Bluff"/>
    <x v="36"/>
    <n v="71603"/>
    <x v="0"/>
    <s v="TEC-AC-10001114"/>
    <x v="2"/>
    <s v="Accessories"/>
    <x v="1202"/>
    <n v="199.95000000000002"/>
    <n v="5"/>
    <n v="0"/>
    <n v="63.983999999999988"/>
    <s v="Sep"/>
    <x v="15"/>
    <n v="1"/>
  </r>
  <r>
    <n v="9254"/>
    <s v="CA-2014-102309"/>
    <x v="3"/>
    <d v="2014-09-24T00:00:00"/>
    <d v="2014-09-26T00:00:00"/>
    <x v="0"/>
    <s v="DO-13645"/>
    <x v="770"/>
    <x v="0"/>
    <s v="United States"/>
    <s v="Pine Bluff"/>
    <x v="36"/>
    <n v="71603"/>
    <x v="0"/>
    <s v="OFF-PA-10002005"/>
    <x v="1"/>
    <s v="Paper"/>
    <x v="505"/>
    <n v="12.96"/>
    <n v="2"/>
    <n v="0"/>
    <n v="6.2208000000000006"/>
    <s v="Sep"/>
    <x v="15"/>
    <n v="0"/>
  </r>
  <r>
    <n v="9255"/>
    <s v="CA-2011-168368"/>
    <x v="2"/>
    <d v="2011-02-12T00:00:00"/>
    <d v="2011-02-16T00:00:00"/>
    <x v="0"/>
    <s v="GA-14725"/>
    <x v="315"/>
    <x v="0"/>
    <s v="United States"/>
    <s v="Columbia"/>
    <x v="25"/>
    <n v="65203"/>
    <x v="2"/>
    <s v="FUR-CH-10001146"/>
    <x v="0"/>
    <s v="Chairs"/>
    <x v="64"/>
    <n v="60.89"/>
    <n v="1"/>
    <n v="0"/>
    <n v="15.222499999999997"/>
    <s v="Feb"/>
    <x v="45"/>
    <n v="1"/>
  </r>
  <r>
    <n v="9256"/>
    <s v="CA-2011-168368"/>
    <x v="2"/>
    <d v="2011-02-12T00:00:00"/>
    <d v="2011-02-16T00:00:00"/>
    <x v="0"/>
    <s v="GA-14725"/>
    <x v="315"/>
    <x v="0"/>
    <s v="United States"/>
    <s v="Columbia"/>
    <x v="25"/>
    <n v="65203"/>
    <x v="2"/>
    <s v="OFF-LA-10004853"/>
    <x v="1"/>
    <s v="Labels"/>
    <x v="683"/>
    <n v="14.940000000000001"/>
    <n v="3"/>
    <n v="0"/>
    <n v="6.8723999999999998"/>
    <s v="Feb"/>
    <x v="45"/>
    <n v="0"/>
  </r>
  <r>
    <n v="9257"/>
    <s v="CA-2011-168368"/>
    <x v="2"/>
    <d v="2011-02-12T00:00:00"/>
    <d v="2011-02-16T00:00:00"/>
    <x v="0"/>
    <s v="GA-14725"/>
    <x v="315"/>
    <x v="0"/>
    <s v="United States"/>
    <s v="Columbia"/>
    <x v="25"/>
    <n v="65203"/>
    <x v="2"/>
    <s v="OFF-BI-10004728"/>
    <x v="1"/>
    <s v="Binders"/>
    <x v="539"/>
    <n v="9.64"/>
    <n v="2"/>
    <n v="0"/>
    <n v="4.4344000000000001"/>
    <s v="Feb"/>
    <x v="45"/>
    <n v="0"/>
  </r>
  <r>
    <n v="9258"/>
    <s v="CA-2011-168368"/>
    <x v="2"/>
    <d v="2011-02-12T00:00:00"/>
    <d v="2011-02-16T00:00:00"/>
    <x v="0"/>
    <s v="GA-14725"/>
    <x v="315"/>
    <x v="0"/>
    <s v="United States"/>
    <s v="Columbia"/>
    <x v="25"/>
    <n v="65203"/>
    <x v="2"/>
    <s v="FUR-FU-10002298"/>
    <x v="0"/>
    <s v="Furnishings"/>
    <x v="1296"/>
    <n v="332.94"/>
    <n v="3"/>
    <n v="0"/>
    <n v="53.270399999999995"/>
    <s v="Feb"/>
    <x v="45"/>
    <n v="0"/>
  </r>
  <r>
    <n v="9259"/>
    <s v="CA-2011-168368"/>
    <x v="2"/>
    <d v="2011-02-12T00:00:00"/>
    <d v="2011-02-16T00:00:00"/>
    <x v="0"/>
    <s v="GA-14725"/>
    <x v="315"/>
    <x v="0"/>
    <s v="United States"/>
    <s v="Columbia"/>
    <x v="25"/>
    <n v="65203"/>
    <x v="2"/>
    <s v="OFF-BI-10004654"/>
    <x v="1"/>
    <s v="Binders"/>
    <x v="1444"/>
    <n v="51.900000000000006"/>
    <n v="3"/>
    <n v="0"/>
    <n v="24.393000000000001"/>
    <s v="Feb"/>
    <x v="45"/>
    <n v="0"/>
  </r>
  <r>
    <n v="9260"/>
    <s v="CA-2011-168368"/>
    <x v="2"/>
    <d v="2011-02-12T00:00:00"/>
    <d v="2011-02-16T00:00:00"/>
    <x v="0"/>
    <s v="GA-14725"/>
    <x v="315"/>
    <x v="0"/>
    <s v="United States"/>
    <s v="Columbia"/>
    <x v="25"/>
    <n v="65203"/>
    <x v="2"/>
    <s v="OFF-ST-10002583"/>
    <x v="1"/>
    <s v="Storage"/>
    <x v="566"/>
    <n v="64.959999999999994"/>
    <n v="2"/>
    <n v="0"/>
    <n v="2.598399999999998"/>
    <s v="Feb"/>
    <x v="45"/>
    <n v="0"/>
  </r>
  <r>
    <n v="9261"/>
    <s v="CA-2014-167976"/>
    <x v="3"/>
    <d v="2014-11-12T00:00:00"/>
    <d v="2014-11-15T00:00:00"/>
    <x v="0"/>
    <s v="JL-15505"/>
    <x v="145"/>
    <x v="0"/>
    <s v="United States"/>
    <s v="Aberdeen"/>
    <x v="44"/>
    <n v="57401"/>
    <x v="2"/>
    <s v="OFF-SU-10004661"/>
    <x v="1"/>
    <s v="Supplies"/>
    <x v="1748"/>
    <n v="25.5"/>
    <n v="3"/>
    <n v="0"/>
    <n v="6.63"/>
    <s v="Nov"/>
    <x v="23"/>
    <n v="1"/>
  </r>
  <r>
    <n v="9262"/>
    <s v="CA-2014-111388"/>
    <x v="3"/>
    <d v="2014-09-03T00:00:00"/>
    <d v="2014-09-03T00:00:00"/>
    <x v="3"/>
    <s v="SU-20665"/>
    <x v="711"/>
    <x v="2"/>
    <s v="United States"/>
    <s v="Seattle"/>
    <x v="4"/>
    <n v="98103"/>
    <x v="1"/>
    <s v="FUR-CH-10003061"/>
    <x v="0"/>
    <s v="Chairs"/>
    <x v="51"/>
    <n v="215.976"/>
    <n v="3"/>
    <n v="0.2"/>
    <n v="-2.6997000000000355"/>
    <s v="Sep"/>
    <x v="15"/>
    <n v="1"/>
  </r>
  <r>
    <n v="9263"/>
    <s v="CA-2012-124499"/>
    <x v="1"/>
    <d v="2012-10-09T00:00:00"/>
    <d v="2012-10-13T00:00:00"/>
    <x v="1"/>
    <s v="FM-14380"/>
    <x v="248"/>
    <x v="0"/>
    <s v="United States"/>
    <s v="Detroit"/>
    <x v="12"/>
    <n v="48227"/>
    <x v="2"/>
    <s v="FUR-CH-10000513"/>
    <x v="0"/>
    <s v="Chairs"/>
    <x v="70"/>
    <n v="389.97"/>
    <n v="3"/>
    <n v="0"/>
    <n v="35.097300000000004"/>
    <s v="Oct"/>
    <x v="2"/>
    <n v="1"/>
  </r>
  <r>
    <n v="9264"/>
    <s v="CA-2012-124499"/>
    <x v="1"/>
    <d v="2012-10-09T00:00:00"/>
    <d v="2012-10-13T00:00:00"/>
    <x v="1"/>
    <s v="FM-14380"/>
    <x v="248"/>
    <x v="0"/>
    <s v="United States"/>
    <s v="Detroit"/>
    <x v="12"/>
    <n v="48227"/>
    <x v="2"/>
    <s v="OFF-AP-10002191"/>
    <x v="1"/>
    <s v="Appliances"/>
    <x v="800"/>
    <n v="269.90999999999997"/>
    <n v="5"/>
    <n v="0.1"/>
    <n v="53.982000000000006"/>
    <s v="Oct"/>
    <x v="2"/>
    <n v="0"/>
  </r>
  <r>
    <n v="9265"/>
    <s v="US-2014-128118"/>
    <x v="3"/>
    <d v="2014-11-25T00:00:00"/>
    <d v="2014-12-02T00:00:00"/>
    <x v="1"/>
    <s v="MY-17380"/>
    <x v="199"/>
    <x v="1"/>
    <s v="United States"/>
    <s v="Memphis"/>
    <x v="18"/>
    <n v="38109"/>
    <x v="0"/>
    <s v="OFF-BI-10000216"/>
    <x v="1"/>
    <s v="Binders"/>
    <x v="1625"/>
    <n v="11.673000000000002"/>
    <n v="3"/>
    <n v="0.7"/>
    <n v="-7.782"/>
    <s v="Nov"/>
    <x v="23"/>
    <n v="1"/>
  </r>
  <r>
    <n v="9266"/>
    <s v="US-2014-128118"/>
    <x v="3"/>
    <d v="2014-11-25T00:00:00"/>
    <d v="2014-12-02T00:00:00"/>
    <x v="1"/>
    <s v="MY-17380"/>
    <x v="199"/>
    <x v="1"/>
    <s v="United States"/>
    <s v="Memphis"/>
    <x v="18"/>
    <n v="38109"/>
    <x v="0"/>
    <s v="OFF-EN-10003448"/>
    <x v="1"/>
    <s v="Envelopes"/>
    <x v="1702"/>
    <n v="64.848000000000013"/>
    <n v="7"/>
    <n v="0.2"/>
    <n v="24.317999999999998"/>
    <s v="Nov"/>
    <x v="23"/>
    <n v="0"/>
  </r>
  <r>
    <n v="9267"/>
    <s v="CA-2011-125759"/>
    <x v="2"/>
    <d v="2011-02-09T00:00:00"/>
    <d v="2011-02-10T00:00:00"/>
    <x v="2"/>
    <s v="NM-18445"/>
    <x v="134"/>
    <x v="2"/>
    <s v="United States"/>
    <s v="North Las Vegas"/>
    <x v="33"/>
    <n v="89031"/>
    <x v="1"/>
    <s v="FUR-FU-10002111"/>
    <x v="0"/>
    <s v="Furnishings"/>
    <x v="1656"/>
    <n v="14.56"/>
    <n v="2"/>
    <n v="0"/>
    <n v="5.5327999999999999"/>
    <s v="Feb"/>
    <x v="45"/>
    <n v="1"/>
  </r>
  <r>
    <n v="9268"/>
    <s v="CA-2012-151869"/>
    <x v="1"/>
    <d v="2012-09-25T00:00:00"/>
    <d v="2012-09-25T00:00:00"/>
    <x v="3"/>
    <s v="CS-11950"/>
    <x v="229"/>
    <x v="0"/>
    <s v="United States"/>
    <s v="Freeport"/>
    <x v="15"/>
    <n v="11520"/>
    <x v="3"/>
    <s v="FUR-CH-10001545"/>
    <x v="0"/>
    <s v="Chairs"/>
    <x v="1737"/>
    <n v="102.58200000000001"/>
    <n v="1"/>
    <n v="0.1"/>
    <n v="6.8388000000000009"/>
    <s v="Sep"/>
    <x v="11"/>
    <n v="1"/>
  </r>
  <r>
    <n v="9269"/>
    <s v="CA-2012-151869"/>
    <x v="1"/>
    <d v="2012-09-25T00:00:00"/>
    <d v="2012-09-25T00:00:00"/>
    <x v="3"/>
    <s v="CS-11950"/>
    <x v="229"/>
    <x v="0"/>
    <s v="United States"/>
    <s v="Freeport"/>
    <x v="15"/>
    <n v="11520"/>
    <x v="3"/>
    <s v="OFF-PA-10002947"/>
    <x v="1"/>
    <s v="Paper"/>
    <x v="703"/>
    <n v="20.04"/>
    <n v="3"/>
    <n v="0"/>
    <n v="9.6191999999999993"/>
    <s v="Sep"/>
    <x v="11"/>
    <n v="0"/>
  </r>
  <r>
    <n v="9270"/>
    <s v="US-2014-102183"/>
    <x v="3"/>
    <d v="2014-08-22T00:00:00"/>
    <d v="2014-08-29T00:00:00"/>
    <x v="1"/>
    <s v="PK-19075"/>
    <x v="7"/>
    <x v="0"/>
    <s v="United States"/>
    <s v="New York City"/>
    <x v="15"/>
    <n v="10035"/>
    <x v="3"/>
    <s v="OFF-BI-10003476"/>
    <x v="1"/>
    <s v="Binders"/>
    <x v="1526"/>
    <n v="32.088000000000001"/>
    <n v="7"/>
    <n v="0.2"/>
    <n v="11.2308"/>
    <s v="Aug"/>
    <x v="43"/>
    <n v="1"/>
  </r>
  <r>
    <n v="9271"/>
    <s v="US-2014-102183"/>
    <x v="3"/>
    <d v="2014-08-22T00:00:00"/>
    <d v="2014-08-29T00:00:00"/>
    <x v="1"/>
    <s v="PK-19075"/>
    <x v="7"/>
    <x v="0"/>
    <s v="United States"/>
    <s v="New York City"/>
    <x v="15"/>
    <n v="10035"/>
    <x v="3"/>
    <s v="OFF-BI-10001359"/>
    <x v="1"/>
    <s v="Binders"/>
    <x v="1153"/>
    <n v="4305.5520000000006"/>
    <n v="6"/>
    <n v="0.2"/>
    <n v="1453.1237999999996"/>
    <s v="Aug"/>
    <x v="43"/>
    <n v="0"/>
  </r>
  <r>
    <n v="9272"/>
    <s v="CA-2013-100510"/>
    <x v="0"/>
    <d v="2013-05-13T00:00:00"/>
    <d v="2013-05-18T00:00:00"/>
    <x v="1"/>
    <s v="HM-14860"/>
    <x v="447"/>
    <x v="1"/>
    <s v="United States"/>
    <s v="New York City"/>
    <x v="15"/>
    <n v="10024"/>
    <x v="3"/>
    <s v="FUR-FU-10000320"/>
    <x v="0"/>
    <s v="Furnishings"/>
    <x v="1512"/>
    <n v="10.02"/>
    <n v="3"/>
    <n v="0"/>
    <n v="4.4088000000000012"/>
    <s v="May"/>
    <x v="35"/>
    <n v="1"/>
  </r>
  <r>
    <n v="9273"/>
    <s v="CA-2013-100510"/>
    <x v="0"/>
    <d v="2013-05-13T00:00:00"/>
    <d v="2013-05-18T00:00:00"/>
    <x v="1"/>
    <s v="HM-14860"/>
    <x v="447"/>
    <x v="1"/>
    <s v="United States"/>
    <s v="New York City"/>
    <x v="15"/>
    <n v="10024"/>
    <x v="3"/>
    <s v="TEC-PH-10001835"/>
    <x v="2"/>
    <s v="Phones"/>
    <x v="1333"/>
    <n v="631.96"/>
    <n v="4"/>
    <n v="0"/>
    <n v="303.3408"/>
    <s v="May"/>
    <x v="35"/>
    <n v="0"/>
  </r>
  <r>
    <n v="9274"/>
    <s v="CA-2014-146983"/>
    <x v="3"/>
    <d v="2014-09-03T00:00:00"/>
    <d v="2014-09-07T00:00:00"/>
    <x v="1"/>
    <s v="AH-10210"/>
    <x v="117"/>
    <x v="0"/>
    <s v="United States"/>
    <s v="Henderson"/>
    <x v="0"/>
    <n v="42420"/>
    <x v="0"/>
    <s v="OFF-BI-10003650"/>
    <x v="1"/>
    <s v="Binders"/>
    <x v="115"/>
    <n v="1577.94"/>
    <n v="3"/>
    <n v="0"/>
    <n v="757.41120000000001"/>
    <s v="Sep"/>
    <x v="15"/>
    <n v="1"/>
  </r>
  <r>
    <n v="9275"/>
    <s v="US-2011-134054"/>
    <x v="2"/>
    <d v="2011-10-10T00:00:00"/>
    <d v="2011-10-10T00:00:00"/>
    <x v="3"/>
    <s v="FC-14335"/>
    <x v="712"/>
    <x v="1"/>
    <s v="United States"/>
    <s v="Albuquerque"/>
    <x v="27"/>
    <n v="87105"/>
    <x v="1"/>
    <s v="OFF-AR-10000937"/>
    <x v="1"/>
    <s v="Art"/>
    <x v="1812"/>
    <n v="255.84999999999997"/>
    <n v="7"/>
    <n v="0"/>
    <n v="112.57400000000001"/>
    <s v="Oct"/>
    <x v="18"/>
    <n v="1"/>
  </r>
  <r>
    <n v="9276"/>
    <s v="CA-2013-113236"/>
    <x v="0"/>
    <d v="2013-05-27T00:00:00"/>
    <d v="2013-05-30T00:00:00"/>
    <x v="0"/>
    <s v="CP-12085"/>
    <x v="434"/>
    <x v="1"/>
    <s v="United States"/>
    <s v="Delray Beach"/>
    <x v="2"/>
    <n v="33445"/>
    <x v="0"/>
    <s v="OFF-ST-10000532"/>
    <x v="1"/>
    <s v="Storage"/>
    <x v="1403"/>
    <n v="184.70400000000001"/>
    <n v="6"/>
    <n v="0.2"/>
    <n v="13.852799999999995"/>
    <s v="May"/>
    <x v="35"/>
    <n v="1"/>
  </r>
  <r>
    <n v="9277"/>
    <s v="CA-2013-113236"/>
    <x v="0"/>
    <d v="2013-05-27T00:00:00"/>
    <d v="2013-05-30T00:00:00"/>
    <x v="0"/>
    <s v="CP-12085"/>
    <x v="434"/>
    <x v="1"/>
    <s v="United States"/>
    <s v="Delray Beach"/>
    <x v="2"/>
    <n v="33445"/>
    <x v="0"/>
    <s v="TEC-AC-10001267"/>
    <x v="2"/>
    <s v="Accessories"/>
    <x v="533"/>
    <n v="47.92"/>
    <n v="2"/>
    <n v="0.2"/>
    <n v="11.98"/>
    <s v="May"/>
    <x v="35"/>
    <n v="0"/>
  </r>
  <r>
    <n v="9278"/>
    <s v="CA-2014-122539"/>
    <x v="3"/>
    <d v="2014-12-02T00:00:00"/>
    <d v="2014-12-06T00:00:00"/>
    <x v="1"/>
    <s v="SC-20305"/>
    <x v="253"/>
    <x v="0"/>
    <s v="United States"/>
    <s v="Philadelphia"/>
    <x v="9"/>
    <n v="19140"/>
    <x v="3"/>
    <s v="OFF-LA-10004853"/>
    <x v="1"/>
    <s v="Labels"/>
    <x v="683"/>
    <n v="15.936000000000002"/>
    <n v="4"/>
    <n v="0.2"/>
    <n v="5.1791999999999998"/>
    <s v="Dec"/>
    <x v="22"/>
    <n v="1"/>
  </r>
  <r>
    <n v="9279"/>
    <s v="CA-2014-122539"/>
    <x v="3"/>
    <d v="2014-12-02T00:00:00"/>
    <d v="2014-12-06T00:00:00"/>
    <x v="1"/>
    <s v="SC-20305"/>
    <x v="253"/>
    <x v="0"/>
    <s v="United States"/>
    <s v="Philadelphia"/>
    <x v="9"/>
    <n v="19140"/>
    <x v="3"/>
    <s v="OFF-BI-10001759"/>
    <x v="1"/>
    <s v="Binders"/>
    <x v="725"/>
    <n v="8.0010000000000012"/>
    <n v="7"/>
    <n v="0.7"/>
    <n v="-5.6006999999999962"/>
    <s v="Dec"/>
    <x v="22"/>
    <n v="0"/>
  </r>
  <r>
    <n v="9280"/>
    <s v="CA-2014-122539"/>
    <x v="3"/>
    <d v="2014-12-02T00:00:00"/>
    <d v="2014-12-06T00:00:00"/>
    <x v="1"/>
    <s v="SC-20305"/>
    <x v="253"/>
    <x v="0"/>
    <s v="United States"/>
    <s v="Philadelphia"/>
    <x v="9"/>
    <n v="19140"/>
    <x v="3"/>
    <s v="FUR-CH-10003379"/>
    <x v="0"/>
    <s v="Chairs"/>
    <x v="459"/>
    <n v="398.97199999999998"/>
    <n v="2"/>
    <n v="0.3"/>
    <n v="-28.49799999999999"/>
    <s v="Dec"/>
    <x v="22"/>
    <n v="0"/>
  </r>
  <r>
    <n v="9281"/>
    <s v="CA-2013-166772"/>
    <x v="0"/>
    <d v="2013-09-21T00:00:00"/>
    <d v="2013-09-25T00:00:00"/>
    <x v="1"/>
    <s v="HJ-14875"/>
    <x v="707"/>
    <x v="2"/>
    <s v="United States"/>
    <s v="Seattle"/>
    <x v="4"/>
    <n v="98105"/>
    <x v="1"/>
    <s v="FUR-BO-10002853"/>
    <x v="0"/>
    <s v="Bookcases"/>
    <x v="1613"/>
    <n v="163.88"/>
    <n v="2"/>
    <n v="0"/>
    <n v="40.97"/>
    <s v="Sep"/>
    <x v="21"/>
    <n v="1"/>
  </r>
  <r>
    <n v="9282"/>
    <s v="US-2014-152898"/>
    <x v="3"/>
    <d v="2014-09-12T00:00:00"/>
    <d v="2014-09-16T00:00:00"/>
    <x v="1"/>
    <s v="CB-12025"/>
    <x v="90"/>
    <x v="0"/>
    <s v="United States"/>
    <s v="Richmond"/>
    <x v="17"/>
    <n v="23223"/>
    <x v="0"/>
    <s v="OFF-AP-10000027"/>
    <x v="1"/>
    <s v="Appliances"/>
    <x v="1804"/>
    <n v="67.900000000000006"/>
    <n v="5"/>
    <n v="0"/>
    <n v="20.369999999999997"/>
    <s v="Sep"/>
    <x v="15"/>
    <n v="1"/>
  </r>
  <r>
    <n v="9283"/>
    <s v="CA-2013-160486"/>
    <x v="0"/>
    <d v="2013-12-31T00:00:00"/>
    <d v="2014-01-05T00:00:00"/>
    <x v="1"/>
    <s v="EH-14185"/>
    <x v="699"/>
    <x v="0"/>
    <s v="United States"/>
    <s v="West Palm Beach"/>
    <x v="2"/>
    <n v="33407"/>
    <x v="0"/>
    <s v="OFF-PA-10002421"/>
    <x v="1"/>
    <s v="Paper"/>
    <x v="1416"/>
    <n v="72.224000000000004"/>
    <n v="4"/>
    <n v="0.2"/>
    <n v="25.278400000000001"/>
    <s v="Dec"/>
    <x v="5"/>
    <n v="1"/>
  </r>
  <r>
    <n v="9284"/>
    <s v="CA-2014-102218"/>
    <x v="3"/>
    <d v="2014-09-03T00:00:00"/>
    <d v="2014-09-05T00:00:00"/>
    <x v="0"/>
    <s v="LW-17215"/>
    <x v="560"/>
    <x v="0"/>
    <s v="United States"/>
    <s v="Fort Collins"/>
    <x v="22"/>
    <n v="80525"/>
    <x v="1"/>
    <s v="OFF-LA-10002475"/>
    <x v="1"/>
    <s v="Labels"/>
    <x v="148"/>
    <n v="11.696"/>
    <n v="2"/>
    <n v="0.2"/>
    <n v="3.9473999999999996"/>
    <s v="Sep"/>
    <x v="15"/>
    <n v="1"/>
  </r>
  <r>
    <n v="9285"/>
    <s v="CA-2011-161032"/>
    <x v="2"/>
    <d v="2011-11-18T00:00:00"/>
    <d v="2011-11-23T00:00:00"/>
    <x v="1"/>
    <s v="MK-17905"/>
    <x v="149"/>
    <x v="1"/>
    <s v="United States"/>
    <s v="Franklin"/>
    <x v="6"/>
    <n v="53132"/>
    <x v="2"/>
    <s v="FUR-CH-10001482"/>
    <x v="0"/>
    <s v="Chairs"/>
    <x v="536"/>
    <n v="392.93999999999994"/>
    <n v="3"/>
    <n v="0"/>
    <n v="43.223399999999984"/>
    <s v="Nov"/>
    <x v="7"/>
    <n v="1"/>
  </r>
  <r>
    <n v="9286"/>
    <s v="CA-2012-102778"/>
    <x v="1"/>
    <d v="2012-11-21T00:00:00"/>
    <d v="2012-11-24T00:00:00"/>
    <x v="2"/>
    <s v="JH-15820"/>
    <x v="581"/>
    <x v="0"/>
    <s v="United States"/>
    <s v="Monroe"/>
    <x v="3"/>
    <n v="28110"/>
    <x v="0"/>
    <s v="FUR-FU-10000087"/>
    <x v="0"/>
    <s v="Furnishings"/>
    <x v="204"/>
    <n v="18.175999999999998"/>
    <n v="1"/>
    <n v="0.2"/>
    <n v="4.7712000000000012"/>
    <s v="Nov"/>
    <x v="6"/>
    <n v="1"/>
  </r>
  <r>
    <n v="9287"/>
    <s v="CA-2014-154011"/>
    <x v="3"/>
    <d v="2014-06-20T00:00:00"/>
    <d v="2014-06-27T00:00:00"/>
    <x v="1"/>
    <s v="DB-13270"/>
    <x v="489"/>
    <x v="2"/>
    <s v="United States"/>
    <s v="Dallas"/>
    <x v="5"/>
    <n v="75081"/>
    <x v="2"/>
    <s v="OFF-BI-10003166"/>
    <x v="1"/>
    <s v="Binders"/>
    <x v="1405"/>
    <n v="6.8879999999999981"/>
    <n v="3"/>
    <n v="0.8"/>
    <n v="-11.020800000000005"/>
    <s v="Jun"/>
    <x v="27"/>
    <n v="1"/>
  </r>
  <r>
    <n v="9288"/>
    <s v="CA-2014-154011"/>
    <x v="3"/>
    <d v="2014-06-20T00:00:00"/>
    <d v="2014-06-27T00:00:00"/>
    <x v="1"/>
    <s v="DB-13270"/>
    <x v="489"/>
    <x v="2"/>
    <s v="United States"/>
    <s v="Dallas"/>
    <x v="5"/>
    <n v="75081"/>
    <x v="2"/>
    <s v="FUR-TA-10000688"/>
    <x v="0"/>
    <s v="Tables"/>
    <x v="556"/>
    <n v="457.4849999999999"/>
    <n v="3"/>
    <n v="0.3"/>
    <n v="-84.961500000000029"/>
    <s v="Jun"/>
    <x v="27"/>
    <n v="0"/>
  </r>
  <r>
    <n v="9289"/>
    <s v="US-2014-165456"/>
    <x v="3"/>
    <d v="2014-12-01T00:00:00"/>
    <d v="2014-12-04T00:00:00"/>
    <x v="2"/>
    <s v="TB-21625"/>
    <x v="577"/>
    <x v="0"/>
    <s v="United States"/>
    <s v="Philadelphia"/>
    <x v="9"/>
    <n v="19134"/>
    <x v="3"/>
    <s v="FUR-CH-10003981"/>
    <x v="0"/>
    <s v="Chairs"/>
    <x v="1166"/>
    <n v="1079.316"/>
    <n v="6"/>
    <n v="0.3"/>
    <n v="-15.418800000000203"/>
    <s v="Dec"/>
    <x v="22"/>
    <n v="1"/>
  </r>
  <r>
    <n v="9290"/>
    <s v="CA-2011-111857"/>
    <x v="2"/>
    <d v="2011-04-23T00:00:00"/>
    <d v="2011-04-26T00:00:00"/>
    <x v="0"/>
    <s v="NM-18445"/>
    <x v="134"/>
    <x v="2"/>
    <s v="United States"/>
    <s v="San Francisco"/>
    <x v="1"/>
    <n v="94109"/>
    <x v="1"/>
    <s v="OFF-PA-10001878"/>
    <x v="1"/>
    <s v="Paper"/>
    <x v="1161"/>
    <n v="48.91"/>
    <n v="1"/>
    <n v="0"/>
    <n v="22.987699999999997"/>
    <s v="Apr"/>
    <x v="41"/>
    <n v="1"/>
  </r>
  <r>
    <n v="9291"/>
    <s v="CA-2011-163650"/>
    <x v="2"/>
    <d v="2011-09-23T00:00:00"/>
    <d v="2011-09-25T00:00:00"/>
    <x v="2"/>
    <s v="TT-21220"/>
    <x v="627"/>
    <x v="0"/>
    <s v="United States"/>
    <s v="Dover"/>
    <x v="13"/>
    <n v="19901"/>
    <x v="3"/>
    <s v="OFF-AR-10002375"/>
    <x v="1"/>
    <s v="Art"/>
    <x v="823"/>
    <n v="9.84"/>
    <n v="3"/>
    <n v="0"/>
    <n v="2.8535999999999988"/>
    <s v="Sep"/>
    <x v="30"/>
    <n v="1"/>
  </r>
  <r>
    <n v="9292"/>
    <s v="CA-2011-163650"/>
    <x v="2"/>
    <d v="2011-09-23T00:00:00"/>
    <d v="2011-09-25T00:00:00"/>
    <x v="2"/>
    <s v="TT-21220"/>
    <x v="627"/>
    <x v="0"/>
    <s v="United States"/>
    <s v="Dover"/>
    <x v="13"/>
    <n v="19901"/>
    <x v="3"/>
    <s v="OFF-BI-10004965"/>
    <x v="1"/>
    <s v="Binders"/>
    <x v="1005"/>
    <n v="34.5"/>
    <n v="3"/>
    <n v="0"/>
    <n v="15.524999999999999"/>
    <s v="Sep"/>
    <x v="30"/>
    <n v="0"/>
  </r>
  <r>
    <n v="9293"/>
    <s v="CA-2014-124114"/>
    <x v="3"/>
    <d v="2014-03-03T00:00:00"/>
    <d v="2014-03-03T00:00:00"/>
    <x v="3"/>
    <s v="RS-19765"/>
    <x v="276"/>
    <x v="1"/>
    <s v="United States"/>
    <s v="Waco"/>
    <x v="5"/>
    <n v="76706"/>
    <x v="2"/>
    <s v="OFF-BI-10004022"/>
    <x v="1"/>
    <s v="Binders"/>
    <x v="748"/>
    <n v="0.55599999999999983"/>
    <n v="1"/>
    <n v="0.8"/>
    <n v="-0.94520000000000004"/>
    <s v="Mar"/>
    <x v="42"/>
    <n v="1"/>
  </r>
  <r>
    <n v="9294"/>
    <s v="US-2014-116505"/>
    <x v="3"/>
    <d v="2014-11-18T00:00:00"/>
    <d v="2014-11-22T00:00:00"/>
    <x v="0"/>
    <s v="TB-21625"/>
    <x v="577"/>
    <x v="0"/>
    <s v="United States"/>
    <s v="Hagerstown"/>
    <x v="39"/>
    <n v="21740"/>
    <x v="3"/>
    <s v="OFF-BI-10000050"/>
    <x v="1"/>
    <s v="Binders"/>
    <x v="343"/>
    <n v="43.8"/>
    <n v="6"/>
    <n v="0"/>
    <n v="20.585999999999999"/>
    <s v="Nov"/>
    <x v="23"/>
    <n v="1"/>
  </r>
  <r>
    <n v="9295"/>
    <s v="CA-2014-161340"/>
    <x v="3"/>
    <d v="2014-05-29T00:00:00"/>
    <d v="2014-06-02T00:00:00"/>
    <x v="1"/>
    <s v="AM-10360"/>
    <x v="87"/>
    <x v="1"/>
    <s v="United States"/>
    <s v="Cleveland"/>
    <x v="24"/>
    <n v="44105"/>
    <x v="3"/>
    <s v="OFF-PA-10002464"/>
    <x v="1"/>
    <s v="Paper"/>
    <x v="993"/>
    <n v="13.872000000000002"/>
    <n v="3"/>
    <n v="0.2"/>
    <n v="5.0286000000000008"/>
    <s v="May"/>
    <x v="24"/>
    <n v="1"/>
  </r>
  <r>
    <n v="9296"/>
    <s v="CA-2014-161340"/>
    <x v="3"/>
    <d v="2014-05-29T00:00:00"/>
    <d v="2014-06-02T00:00:00"/>
    <x v="1"/>
    <s v="AM-10360"/>
    <x v="87"/>
    <x v="1"/>
    <s v="United States"/>
    <s v="Cleveland"/>
    <x v="24"/>
    <n v="44105"/>
    <x v="3"/>
    <s v="FUR-BO-10004709"/>
    <x v="0"/>
    <s v="Bookcases"/>
    <x v="263"/>
    <n v="115.96"/>
    <n v="4"/>
    <n v="0.5"/>
    <n v="-64.937599999999989"/>
    <s v="May"/>
    <x v="24"/>
    <n v="0"/>
  </r>
  <r>
    <n v="9297"/>
    <s v="US-2012-163433"/>
    <x v="1"/>
    <d v="2012-04-18T00:00:00"/>
    <d v="2012-04-22T00:00:00"/>
    <x v="0"/>
    <s v="MP-17965"/>
    <x v="172"/>
    <x v="1"/>
    <s v="United States"/>
    <s v="Mcallen"/>
    <x v="5"/>
    <n v="78501"/>
    <x v="2"/>
    <s v="TEC-AC-10003590"/>
    <x v="2"/>
    <s v="Accessories"/>
    <x v="1093"/>
    <n v="41.424000000000007"/>
    <n v="2"/>
    <n v="0.2"/>
    <n v="8.2847999999999971"/>
    <s v="Apr"/>
    <x v="19"/>
    <n v="1"/>
  </r>
  <r>
    <n v="9298"/>
    <s v="US-2012-163433"/>
    <x v="1"/>
    <d v="2012-04-18T00:00:00"/>
    <d v="2012-04-22T00:00:00"/>
    <x v="0"/>
    <s v="MP-17965"/>
    <x v="172"/>
    <x v="1"/>
    <s v="United States"/>
    <s v="Mcallen"/>
    <x v="5"/>
    <n v="78501"/>
    <x v="2"/>
    <s v="TEC-PH-10003357"/>
    <x v="2"/>
    <s v="Phones"/>
    <x v="1062"/>
    <n v="244.768"/>
    <n v="4"/>
    <n v="0.2"/>
    <n v="24.476800000000004"/>
    <s v="Apr"/>
    <x v="19"/>
    <n v="0"/>
  </r>
  <r>
    <n v="9299"/>
    <s v="US-2012-163433"/>
    <x v="1"/>
    <d v="2012-04-18T00:00:00"/>
    <d v="2012-04-22T00:00:00"/>
    <x v="0"/>
    <s v="MP-17965"/>
    <x v="172"/>
    <x v="1"/>
    <s v="United States"/>
    <s v="Mcallen"/>
    <x v="5"/>
    <n v="78501"/>
    <x v="2"/>
    <s v="OFF-AR-10003373"/>
    <x v="1"/>
    <s v="Art"/>
    <x v="287"/>
    <n v="74.352000000000004"/>
    <n v="3"/>
    <n v="0.2"/>
    <n v="6.5057999999999971"/>
    <s v="Apr"/>
    <x v="19"/>
    <n v="0"/>
  </r>
  <r>
    <n v="9300"/>
    <s v="US-2012-163433"/>
    <x v="1"/>
    <d v="2012-04-18T00:00:00"/>
    <d v="2012-04-22T00:00:00"/>
    <x v="0"/>
    <s v="MP-17965"/>
    <x v="172"/>
    <x v="1"/>
    <s v="United States"/>
    <s v="Mcallen"/>
    <x v="5"/>
    <n v="78501"/>
    <x v="2"/>
    <s v="OFF-BI-10003676"/>
    <x v="1"/>
    <s v="Binders"/>
    <x v="816"/>
    <n v="4.3119999999999985"/>
    <n v="2"/>
    <n v="0.8"/>
    <n v="-6.8992000000000022"/>
    <s v="Apr"/>
    <x v="19"/>
    <n v="0"/>
  </r>
  <r>
    <n v="9301"/>
    <s v="US-2012-163433"/>
    <x v="1"/>
    <d v="2012-04-18T00:00:00"/>
    <d v="2012-04-22T00:00:00"/>
    <x v="0"/>
    <s v="MP-17965"/>
    <x v="172"/>
    <x v="1"/>
    <s v="United States"/>
    <s v="Mcallen"/>
    <x v="5"/>
    <n v="78501"/>
    <x v="2"/>
    <s v="FUR-CH-10000225"/>
    <x v="0"/>
    <s v="Chairs"/>
    <x v="401"/>
    <n v="56.686"/>
    <n v="1"/>
    <n v="0.3"/>
    <n v="-20.245000000000008"/>
    <s v="Apr"/>
    <x v="19"/>
    <n v="0"/>
  </r>
  <r>
    <n v="9302"/>
    <s v="US-2012-163433"/>
    <x v="1"/>
    <d v="2012-04-18T00:00:00"/>
    <d v="2012-04-22T00:00:00"/>
    <x v="0"/>
    <s v="MP-17965"/>
    <x v="172"/>
    <x v="1"/>
    <s v="United States"/>
    <s v="Mcallen"/>
    <x v="5"/>
    <n v="78501"/>
    <x v="2"/>
    <s v="TEC-PH-10001870"/>
    <x v="2"/>
    <s v="Phones"/>
    <x v="1731"/>
    <n v="97.968000000000004"/>
    <n v="2"/>
    <n v="0.2"/>
    <n v="6.122999999999994"/>
    <s v="Apr"/>
    <x v="19"/>
    <n v="0"/>
  </r>
  <r>
    <n v="9303"/>
    <s v="US-2012-163433"/>
    <x v="1"/>
    <d v="2012-04-18T00:00:00"/>
    <d v="2012-04-22T00:00:00"/>
    <x v="0"/>
    <s v="MP-17965"/>
    <x v="172"/>
    <x v="1"/>
    <s v="United States"/>
    <s v="Mcallen"/>
    <x v="5"/>
    <n v="78501"/>
    <x v="2"/>
    <s v="OFF-AR-10003481"/>
    <x v="1"/>
    <s v="Art"/>
    <x v="1591"/>
    <n v="7.8719999999999999"/>
    <n v="3"/>
    <n v="0.2"/>
    <n v="0.88559999999999883"/>
    <s v="Apr"/>
    <x v="19"/>
    <n v="0"/>
  </r>
  <r>
    <n v="9304"/>
    <s v="US-2012-163433"/>
    <x v="1"/>
    <d v="2012-04-18T00:00:00"/>
    <d v="2012-04-22T00:00:00"/>
    <x v="0"/>
    <s v="MP-17965"/>
    <x v="172"/>
    <x v="1"/>
    <s v="United States"/>
    <s v="Mcallen"/>
    <x v="5"/>
    <n v="78501"/>
    <x v="2"/>
    <s v="OFF-PA-10003936"/>
    <x v="1"/>
    <s v="Paper"/>
    <x v="1283"/>
    <n v="15.552000000000003"/>
    <n v="3"/>
    <n v="0.2"/>
    <n v="5.4432"/>
    <s v="Apr"/>
    <x v="19"/>
    <n v="0"/>
  </r>
  <r>
    <n v="9305"/>
    <s v="US-2012-163433"/>
    <x v="1"/>
    <d v="2012-04-18T00:00:00"/>
    <d v="2012-04-22T00:00:00"/>
    <x v="0"/>
    <s v="MP-17965"/>
    <x v="172"/>
    <x v="1"/>
    <s v="United States"/>
    <s v="Mcallen"/>
    <x v="5"/>
    <n v="78501"/>
    <x v="2"/>
    <s v="OFF-BI-10000320"/>
    <x v="1"/>
    <s v="Binders"/>
    <x v="768"/>
    <n v="1.4759999999999998"/>
    <n v="1"/>
    <n v="0.8"/>
    <n v="-2.2877999999999998"/>
    <s v="Apr"/>
    <x v="19"/>
    <n v="0"/>
  </r>
  <r>
    <n v="9306"/>
    <s v="CA-2012-137603"/>
    <x v="1"/>
    <d v="2012-09-19T00:00:00"/>
    <d v="2012-09-24T00:00:00"/>
    <x v="1"/>
    <s v="MH-17290"/>
    <x v="762"/>
    <x v="2"/>
    <s v="United States"/>
    <s v="Santa Fe"/>
    <x v="27"/>
    <n v="87505"/>
    <x v="1"/>
    <s v="OFF-AR-10001972"/>
    <x v="1"/>
    <s v="Art"/>
    <x v="1623"/>
    <n v="8.4"/>
    <n v="5"/>
    <n v="0"/>
    <n v="2.1840000000000002"/>
    <s v="Sep"/>
    <x v="11"/>
    <n v="1"/>
  </r>
  <r>
    <n v="9307"/>
    <s v="CA-2011-128237"/>
    <x v="2"/>
    <d v="2011-03-25T00:00:00"/>
    <d v="2011-03-30T00:00:00"/>
    <x v="1"/>
    <s v="CA-12265"/>
    <x v="244"/>
    <x v="0"/>
    <s v="United States"/>
    <s v="San Francisco"/>
    <x v="1"/>
    <n v="94110"/>
    <x v="1"/>
    <s v="OFF-AR-10003829"/>
    <x v="1"/>
    <s v="Art"/>
    <x v="934"/>
    <n v="6.56"/>
    <n v="2"/>
    <n v="0"/>
    <n v="1.9023999999999992"/>
    <s v="Mar"/>
    <x v="34"/>
    <n v="1"/>
  </r>
  <r>
    <n v="9308"/>
    <s v="CA-2011-128237"/>
    <x v="2"/>
    <d v="2011-03-25T00:00:00"/>
    <d v="2011-03-30T00:00:00"/>
    <x v="1"/>
    <s v="CA-12265"/>
    <x v="244"/>
    <x v="0"/>
    <s v="United States"/>
    <s v="San Francisco"/>
    <x v="1"/>
    <n v="94110"/>
    <x v="1"/>
    <s v="OFF-AR-10003338"/>
    <x v="1"/>
    <s v="Art"/>
    <x v="1430"/>
    <n v="14.88"/>
    <n v="2"/>
    <n v="0"/>
    <n v="3.7200000000000006"/>
    <s v="Mar"/>
    <x v="34"/>
    <n v="0"/>
  </r>
  <r>
    <n v="9309"/>
    <s v="CA-2011-128237"/>
    <x v="2"/>
    <d v="2011-03-25T00:00:00"/>
    <d v="2011-03-30T00:00:00"/>
    <x v="1"/>
    <s v="CA-12265"/>
    <x v="244"/>
    <x v="0"/>
    <s v="United States"/>
    <s v="San Francisco"/>
    <x v="1"/>
    <n v="94110"/>
    <x v="1"/>
    <s v="TEC-AC-10002558"/>
    <x v="2"/>
    <s v="Accessories"/>
    <x v="1546"/>
    <n v="45.48"/>
    <n v="4"/>
    <n v="0"/>
    <n v="15.917999999999999"/>
    <s v="Mar"/>
    <x v="34"/>
    <n v="0"/>
  </r>
  <r>
    <n v="9310"/>
    <s v="CA-2011-128237"/>
    <x v="2"/>
    <d v="2011-03-25T00:00:00"/>
    <d v="2011-03-30T00:00:00"/>
    <x v="1"/>
    <s v="CA-12265"/>
    <x v="244"/>
    <x v="0"/>
    <s v="United States"/>
    <s v="San Francisco"/>
    <x v="1"/>
    <n v="94110"/>
    <x v="1"/>
    <s v="OFF-AR-10000034"/>
    <x v="1"/>
    <s v="Art"/>
    <x v="744"/>
    <n v="25.44"/>
    <n v="6"/>
    <n v="0"/>
    <n v="9.9215999999999998"/>
    <s v="Mar"/>
    <x v="34"/>
    <n v="0"/>
  </r>
  <r>
    <n v="9311"/>
    <s v="US-2013-102141"/>
    <x v="0"/>
    <d v="2013-08-27T00:00:00"/>
    <d v="2013-09-01T00:00:00"/>
    <x v="1"/>
    <s v="KD-16615"/>
    <x v="629"/>
    <x v="1"/>
    <s v="United States"/>
    <s v="New York City"/>
    <x v="15"/>
    <n v="10024"/>
    <x v="3"/>
    <s v="OFF-BI-10001510"/>
    <x v="1"/>
    <s v="Binders"/>
    <x v="702"/>
    <n v="146.68800000000002"/>
    <n v="8"/>
    <n v="0.2"/>
    <n v="45.839999999999996"/>
    <s v="Aug"/>
    <x v="28"/>
    <n v="1"/>
  </r>
  <r>
    <n v="9312"/>
    <s v="CA-2014-148642"/>
    <x v="3"/>
    <d v="2014-03-07T00:00:00"/>
    <d v="2014-03-13T00:00:00"/>
    <x v="1"/>
    <s v="DW-13540"/>
    <x v="386"/>
    <x v="0"/>
    <s v="United States"/>
    <s v="Dallas"/>
    <x v="5"/>
    <n v="75220"/>
    <x v="2"/>
    <s v="OFF-LA-10000134"/>
    <x v="1"/>
    <s v="Labels"/>
    <x v="85"/>
    <n v="4.9280000000000008"/>
    <n v="2"/>
    <n v="0.2"/>
    <n v="1.7247999999999997"/>
    <s v="Mar"/>
    <x v="42"/>
    <n v="1"/>
  </r>
  <r>
    <n v="9313"/>
    <s v="CA-2014-148642"/>
    <x v="3"/>
    <d v="2014-03-07T00:00:00"/>
    <d v="2014-03-13T00:00:00"/>
    <x v="1"/>
    <s v="DW-13540"/>
    <x v="386"/>
    <x v="0"/>
    <s v="United States"/>
    <s v="Dallas"/>
    <x v="5"/>
    <n v="75220"/>
    <x v="2"/>
    <s v="OFF-AR-10000588"/>
    <x v="1"/>
    <s v="Art"/>
    <x v="393"/>
    <n v="63.488"/>
    <n v="4"/>
    <n v="0.2"/>
    <n v="4.7616000000000014"/>
    <s v="Mar"/>
    <x v="42"/>
    <n v="0"/>
  </r>
  <r>
    <n v="9314"/>
    <s v="CA-2012-111948"/>
    <x v="1"/>
    <d v="2012-11-11T00:00:00"/>
    <d v="2012-11-11T00:00:00"/>
    <x v="3"/>
    <s v="AG-10495"/>
    <x v="122"/>
    <x v="1"/>
    <s v="United States"/>
    <s v="Detroit"/>
    <x v="12"/>
    <n v="48234"/>
    <x v="2"/>
    <s v="OFF-ST-10003282"/>
    <x v="1"/>
    <s v="Storage"/>
    <x v="42"/>
    <n v="418.32"/>
    <n v="7"/>
    <n v="0"/>
    <n v="117.12960000000004"/>
    <s v="Nov"/>
    <x v="6"/>
    <n v="1"/>
  </r>
  <r>
    <n v="9315"/>
    <s v="CA-2012-111948"/>
    <x v="1"/>
    <d v="2012-11-11T00:00:00"/>
    <d v="2012-11-11T00:00:00"/>
    <x v="3"/>
    <s v="AG-10495"/>
    <x v="122"/>
    <x v="1"/>
    <s v="United States"/>
    <s v="Detroit"/>
    <x v="12"/>
    <n v="48234"/>
    <x v="2"/>
    <s v="OFF-AP-10002311"/>
    <x v="1"/>
    <s v="Appliances"/>
    <x v="14"/>
    <n v="123.858"/>
    <n v="2"/>
    <n v="0.1"/>
    <n v="46.790800000000004"/>
    <s v="Nov"/>
    <x v="6"/>
    <n v="0"/>
  </r>
  <r>
    <n v="9316"/>
    <s v="CA-2013-161907"/>
    <x v="0"/>
    <d v="2013-04-06T00:00:00"/>
    <d v="2013-04-10T00:00:00"/>
    <x v="1"/>
    <s v="JH-16180"/>
    <x v="423"/>
    <x v="0"/>
    <s v="United States"/>
    <s v="Philadelphia"/>
    <x v="9"/>
    <n v="19140"/>
    <x v="3"/>
    <s v="TEC-PH-10000141"/>
    <x v="2"/>
    <s v="Phones"/>
    <x v="1303"/>
    <n v="118.78199999999998"/>
    <n v="3"/>
    <n v="0.4"/>
    <n v="-27.715799999999994"/>
    <s v="Apr"/>
    <x v="25"/>
    <n v="1"/>
  </r>
  <r>
    <n v="9317"/>
    <s v="CA-2013-161907"/>
    <x v="0"/>
    <d v="2013-04-06T00:00:00"/>
    <d v="2013-04-10T00:00:00"/>
    <x v="1"/>
    <s v="JH-16180"/>
    <x v="423"/>
    <x v="0"/>
    <s v="United States"/>
    <s v="Philadelphia"/>
    <x v="9"/>
    <n v="19140"/>
    <x v="3"/>
    <s v="OFF-SU-10000646"/>
    <x v="1"/>
    <s v="Supplies"/>
    <x v="259"/>
    <n v="769.18400000000008"/>
    <n v="4"/>
    <n v="0.2"/>
    <n v="-163.45159999999996"/>
    <s v="Apr"/>
    <x v="25"/>
    <n v="0"/>
  </r>
  <r>
    <n v="9318"/>
    <s v="CA-2014-124940"/>
    <x v="3"/>
    <d v="2014-02-22T00:00:00"/>
    <d v="2014-02-27T00:00:00"/>
    <x v="1"/>
    <s v="DK-13090"/>
    <x v="54"/>
    <x v="0"/>
    <s v="United States"/>
    <s v="Carrollton"/>
    <x v="5"/>
    <n v="75007"/>
    <x v="2"/>
    <s v="TEC-AC-10002076"/>
    <x v="2"/>
    <s v="Accessories"/>
    <x v="329"/>
    <n v="47.904000000000003"/>
    <n v="1"/>
    <n v="0.2"/>
    <n v="-2.9940000000000015"/>
    <s v="Feb"/>
    <x v="31"/>
    <n v="1"/>
  </r>
  <r>
    <n v="9319"/>
    <s v="US-2014-108343"/>
    <x v="3"/>
    <d v="2014-07-21T00:00:00"/>
    <d v="2014-07-26T00:00:00"/>
    <x v="1"/>
    <s v="AR-10825"/>
    <x v="255"/>
    <x v="1"/>
    <s v="United States"/>
    <s v="New York City"/>
    <x v="15"/>
    <n v="10009"/>
    <x v="3"/>
    <s v="OFF-PA-10000743"/>
    <x v="1"/>
    <s v="Paper"/>
    <x v="573"/>
    <n v="13.36"/>
    <n v="2"/>
    <n v="0"/>
    <n v="6.4127999999999998"/>
    <s v="Jul"/>
    <x v="10"/>
    <n v="1"/>
  </r>
  <r>
    <n v="9320"/>
    <s v="US-2014-108343"/>
    <x v="3"/>
    <d v="2014-07-21T00:00:00"/>
    <d v="2014-07-26T00:00:00"/>
    <x v="1"/>
    <s v="AR-10825"/>
    <x v="255"/>
    <x v="1"/>
    <s v="United States"/>
    <s v="New York City"/>
    <x v="15"/>
    <n v="10009"/>
    <x v="3"/>
    <s v="FUR-CH-10002780"/>
    <x v="0"/>
    <s v="Chairs"/>
    <x v="1832"/>
    <n v="163.76400000000001"/>
    <n v="2"/>
    <n v="0.1"/>
    <n v="25.474399999999999"/>
    <s v="Jul"/>
    <x v="10"/>
    <n v="0"/>
  </r>
  <r>
    <n v="9321"/>
    <s v="US-2014-108343"/>
    <x v="3"/>
    <d v="2014-07-21T00:00:00"/>
    <d v="2014-07-26T00:00:00"/>
    <x v="1"/>
    <s v="AR-10825"/>
    <x v="255"/>
    <x v="1"/>
    <s v="United States"/>
    <s v="New York City"/>
    <x v="15"/>
    <n v="10009"/>
    <x v="3"/>
    <s v="FUR-FU-10000747"/>
    <x v="0"/>
    <s v="Furnishings"/>
    <x v="1742"/>
    <n v="183.92"/>
    <n v="4"/>
    <n v="0"/>
    <n v="31.266399999999976"/>
    <s v="Jul"/>
    <x v="10"/>
    <n v="0"/>
  </r>
  <r>
    <n v="9322"/>
    <s v="US-2013-111563"/>
    <x v="0"/>
    <d v="2013-11-05T00:00:00"/>
    <d v="2013-11-09T00:00:00"/>
    <x v="1"/>
    <s v="SM-20005"/>
    <x v="325"/>
    <x v="0"/>
    <s v="United States"/>
    <s v="Houston"/>
    <x v="5"/>
    <n v="77041"/>
    <x v="2"/>
    <s v="FUR-FU-10002445"/>
    <x v="0"/>
    <s v="Furnishings"/>
    <x v="1439"/>
    <n v="11.376000000000001"/>
    <n v="3"/>
    <n v="0.6"/>
    <n v="-5.6879999999999988"/>
    <s v="Nov"/>
    <x v="0"/>
    <n v="1"/>
  </r>
  <r>
    <n v="9323"/>
    <s v="US-2013-111563"/>
    <x v="0"/>
    <d v="2013-11-05T00:00:00"/>
    <d v="2013-11-09T00:00:00"/>
    <x v="1"/>
    <s v="SM-20005"/>
    <x v="325"/>
    <x v="0"/>
    <s v="United States"/>
    <s v="Houston"/>
    <x v="5"/>
    <n v="77041"/>
    <x v="2"/>
    <s v="FUR-FU-10000723"/>
    <x v="0"/>
    <s v="Furnishings"/>
    <x v="475"/>
    <n v="66.112000000000009"/>
    <n v="4"/>
    <n v="0.6"/>
    <n v="-84.292799999999986"/>
    <s v="Nov"/>
    <x v="0"/>
    <n v="0"/>
  </r>
  <r>
    <n v="9324"/>
    <s v="CA-2014-121853"/>
    <x v="3"/>
    <d v="2014-09-24T00:00:00"/>
    <d v="2014-09-30T00:00:00"/>
    <x v="1"/>
    <s v="DB-13660"/>
    <x v="551"/>
    <x v="0"/>
    <s v="United States"/>
    <s v="Los Angeles"/>
    <x v="1"/>
    <n v="90036"/>
    <x v="1"/>
    <s v="OFF-PA-10003641"/>
    <x v="1"/>
    <s v="Paper"/>
    <x v="938"/>
    <n v="211.04"/>
    <n v="8"/>
    <n v="0"/>
    <n v="97.078399999999988"/>
    <s v="Sep"/>
    <x v="15"/>
    <n v="1"/>
  </r>
  <r>
    <n v="9325"/>
    <s v="CA-2014-121853"/>
    <x v="3"/>
    <d v="2014-09-24T00:00:00"/>
    <d v="2014-09-30T00:00:00"/>
    <x v="1"/>
    <s v="DB-13660"/>
    <x v="551"/>
    <x v="0"/>
    <s v="United States"/>
    <s v="Los Angeles"/>
    <x v="1"/>
    <n v="90036"/>
    <x v="1"/>
    <s v="FUR-CH-10003973"/>
    <x v="0"/>
    <s v="Chairs"/>
    <x v="858"/>
    <n v="594.81600000000003"/>
    <n v="2"/>
    <n v="0.2"/>
    <n v="59.481600000000014"/>
    <s v="Sep"/>
    <x v="15"/>
    <n v="0"/>
  </r>
  <r>
    <n v="9326"/>
    <s v="CA-2014-121853"/>
    <x v="3"/>
    <d v="2014-09-24T00:00:00"/>
    <d v="2014-09-30T00:00:00"/>
    <x v="1"/>
    <s v="DB-13660"/>
    <x v="551"/>
    <x v="0"/>
    <s v="United States"/>
    <s v="Los Angeles"/>
    <x v="1"/>
    <n v="90036"/>
    <x v="1"/>
    <s v="OFF-BI-10000977"/>
    <x v="1"/>
    <s v="Binders"/>
    <x v="982"/>
    <n v="72.960000000000008"/>
    <n v="3"/>
    <n v="0.2"/>
    <n v="23.711999999999996"/>
    <s v="Sep"/>
    <x v="15"/>
    <n v="0"/>
  </r>
  <r>
    <n v="9327"/>
    <s v="US-2014-130687"/>
    <x v="3"/>
    <d v="2014-09-08T00:00:00"/>
    <d v="2014-09-11T00:00:00"/>
    <x v="2"/>
    <s v="PF-19225"/>
    <x v="418"/>
    <x v="0"/>
    <s v="United States"/>
    <s v="Edmonds"/>
    <x v="4"/>
    <n v="98026"/>
    <x v="1"/>
    <s v="FUR-FU-10004053"/>
    <x v="0"/>
    <s v="Furnishings"/>
    <x v="1633"/>
    <n v="80.959999999999994"/>
    <n v="4"/>
    <n v="0"/>
    <n v="34.812800000000003"/>
    <s v="Sep"/>
    <x v="15"/>
    <n v="1"/>
  </r>
  <r>
    <n v="9328"/>
    <s v="US-2014-130687"/>
    <x v="3"/>
    <d v="2014-09-08T00:00:00"/>
    <d v="2014-09-11T00:00:00"/>
    <x v="2"/>
    <s v="PF-19225"/>
    <x v="418"/>
    <x v="0"/>
    <s v="United States"/>
    <s v="Edmonds"/>
    <x v="4"/>
    <n v="98026"/>
    <x v="1"/>
    <s v="TEC-PH-10002033"/>
    <x v="2"/>
    <s v="Phones"/>
    <x v="11"/>
    <n v="455.71199999999999"/>
    <n v="2"/>
    <n v="0.2"/>
    <n v="34.178400000000011"/>
    <s v="Sep"/>
    <x v="15"/>
    <n v="0"/>
  </r>
  <r>
    <n v="9329"/>
    <s v="US-2014-130687"/>
    <x v="3"/>
    <d v="2014-09-08T00:00:00"/>
    <d v="2014-09-11T00:00:00"/>
    <x v="2"/>
    <s v="PF-19225"/>
    <x v="418"/>
    <x v="0"/>
    <s v="United States"/>
    <s v="Edmonds"/>
    <x v="4"/>
    <n v="98026"/>
    <x v="1"/>
    <s v="OFF-AR-10004260"/>
    <x v="1"/>
    <s v="Art"/>
    <x v="1481"/>
    <n v="25.98"/>
    <n v="1"/>
    <n v="0"/>
    <n v="7.2744"/>
    <s v="Sep"/>
    <x v="15"/>
    <n v="0"/>
  </r>
  <r>
    <n v="9330"/>
    <s v="CA-2012-164497"/>
    <x v="1"/>
    <d v="2012-11-28T00:00:00"/>
    <d v="2012-11-30T00:00:00"/>
    <x v="2"/>
    <s v="AJ-10945"/>
    <x v="219"/>
    <x v="0"/>
    <s v="United States"/>
    <s v="San Francisco"/>
    <x v="1"/>
    <n v="94110"/>
    <x v="1"/>
    <s v="OFF-AP-10004655"/>
    <x v="1"/>
    <s v="Appliances"/>
    <x v="1607"/>
    <n v="45.28"/>
    <n v="4"/>
    <n v="0"/>
    <n v="15.395199999999999"/>
    <s v="Nov"/>
    <x v="6"/>
    <n v="1"/>
  </r>
  <r>
    <n v="9331"/>
    <s v="US-2012-153283"/>
    <x v="1"/>
    <d v="2012-11-12T00:00:00"/>
    <d v="2012-11-18T00:00:00"/>
    <x v="1"/>
    <s v="EB-14110"/>
    <x v="686"/>
    <x v="0"/>
    <s v="United States"/>
    <s v="New York City"/>
    <x v="15"/>
    <n v="10035"/>
    <x v="3"/>
    <s v="OFF-EN-10001539"/>
    <x v="1"/>
    <s v="Envelopes"/>
    <x v="33"/>
    <n v="15.56"/>
    <n v="2"/>
    <n v="0"/>
    <n v="7.3132000000000001"/>
    <s v="Nov"/>
    <x v="6"/>
    <n v="1"/>
  </r>
  <r>
    <n v="9332"/>
    <s v="CA-2013-108056"/>
    <x v="0"/>
    <d v="2013-09-30T00:00:00"/>
    <d v="2013-10-04T00:00:00"/>
    <x v="1"/>
    <s v="ES-14080"/>
    <x v="20"/>
    <x v="1"/>
    <s v="United States"/>
    <s v="Springfield"/>
    <x v="21"/>
    <n v="97477"/>
    <x v="1"/>
    <s v="TEC-PH-10001817"/>
    <x v="2"/>
    <s v="Phones"/>
    <x v="1097"/>
    <n v="859.2"/>
    <n v="3"/>
    <n v="0.2"/>
    <n v="75.180000000000064"/>
    <s v="Sep"/>
    <x v="21"/>
    <n v="1"/>
  </r>
  <r>
    <n v="9333"/>
    <s v="CA-2014-127726"/>
    <x v="3"/>
    <d v="2014-09-12T00:00:00"/>
    <d v="2014-09-14T00:00:00"/>
    <x v="0"/>
    <s v="SS-20410"/>
    <x v="757"/>
    <x v="0"/>
    <s v="United States"/>
    <s v="Georgetown"/>
    <x v="0"/>
    <n v="40324"/>
    <x v="0"/>
    <s v="OFF-AP-10002578"/>
    <x v="1"/>
    <s v="Appliances"/>
    <x v="409"/>
    <n v="195.68"/>
    <n v="4"/>
    <n v="0"/>
    <n v="50.876800000000003"/>
    <s v="Sep"/>
    <x v="15"/>
    <n v="1"/>
  </r>
  <r>
    <n v="9334"/>
    <s v="CA-2014-127726"/>
    <x v="3"/>
    <d v="2014-09-12T00:00:00"/>
    <d v="2014-09-14T00:00:00"/>
    <x v="0"/>
    <s v="SS-20410"/>
    <x v="757"/>
    <x v="0"/>
    <s v="United States"/>
    <s v="Georgetown"/>
    <x v="0"/>
    <n v="40324"/>
    <x v="0"/>
    <s v="OFF-FA-10000992"/>
    <x v="1"/>
    <s v="Fasteners"/>
    <x v="1033"/>
    <n v="14.2"/>
    <n v="4"/>
    <n v="0"/>
    <n v="6.6739999999999995"/>
    <s v="Sep"/>
    <x v="15"/>
    <n v="0"/>
  </r>
  <r>
    <n v="9335"/>
    <s v="CA-2014-110198"/>
    <x v="3"/>
    <d v="2014-05-02T00:00:00"/>
    <d v="2014-05-03T00:00:00"/>
    <x v="2"/>
    <s v="AG-10900"/>
    <x v="151"/>
    <x v="0"/>
    <s v="United States"/>
    <s v="Coral Springs"/>
    <x v="2"/>
    <n v="33065"/>
    <x v="0"/>
    <s v="FUR-BO-10001798"/>
    <x v="0"/>
    <s v="Bookcases"/>
    <x v="0"/>
    <n v="314.35199999999998"/>
    <n v="3"/>
    <n v="0.2"/>
    <n v="-15.71759999999999"/>
    <s v="May"/>
    <x v="24"/>
    <n v="1"/>
  </r>
  <r>
    <n v="9336"/>
    <s v="CA-2014-110198"/>
    <x v="3"/>
    <d v="2014-05-02T00:00:00"/>
    <d v="2014-05-03T00:00:00"/>
    <x v="2"/>
    <s v="AG-10900"/>
    <x v="151"/>
    <x v="0"/>
    <s v="United States"/>
    <s v="Coral Springs"/>
    <x v="2"/>
    <n v="33065"/>
    <x v="0"/>
    <s v="OFF-LA-10004409"/>
    <x v="1"/>
    <s v="Labels"/>
    <x v="1550"/>
    <n v="4.6079999999999997"/>
    <n v="2"/>
    <n v="0.2"/>
    <n v="1.4975999999999996"/>
    <s v="May"/>
    <x v="24"/>
    <n v="0"/>
  </r>
  <r>
    <n v="9337"/>
    <s v="CA-2014-130715"/>
    <x v="3"/>
    <d v="2014-09-17T00:00:00"/>
    <d v="2014-09-21T00:00:00"/>
    <x v="1"/>
    <s v="CY-12745"/>
    <x v="388"/>
    <x v="1"/>
    <s v="United States"/>
    <s v="San Francisco"/>
    <x v="1"/>
    <n v="94110"/>
    <x v="1"/>
    <s v="OFF-FA-10000621"/>
    <x v="1"/>
    <s v="Fasteners"/>
    <x v="110"/>
    <n v="17.899999999999999"/>
    <n v="5"/>
    <n v="0"/>
    <n v="8.7710000000000008"/>
    <s v="Sep"/>
    <x v="15"/>
    <n v="1"/>
  </r>
  <r>
    <n v="9338"/>
    <s v="CA-2011-155264"/>
    <x v="2"/>
    <d v="2011-10-19T00:00:00"/>
    <d v="2011-10-22T00:00:00"/>
    <x v="0"/>
    <s v="RP-19270"/>
    <x v="345"/>
    <x v="1"/>
    <s v="United States"/>
    <s v="San Francisco"/>
    <x v="1"/>
    <n v="94110"/>
    <x v="1"/>
    <s v="OFF-BI-10003196"/>
    <x v="1"/>
    <s v="Binders"/>
    <x v="1367"/>
    <n v="2.9920000000000004"/>
    <n v="1"/>
    <n v="0.2"/>
    <n v="1.1219999999999999"/>
    <s v="Oct"/>
    <x v="18"/>
    <n v="1"/>
  </r>
  <r>
    <n v="9339"/>
    <s v="CA-2011-155264"/>
    <x v="2"/>
    <d v="2011-10-19T00:00:00"/>
    <d v="2011-10-22T00:00:00"/>
    <x v="0"/>
    <s v="RP-19270"/>
    <x v="345"/>
    <x v="1"/>
    <s v="United States"/>
    <s v="San Francisco"/>
    <x v="1"/>
    <n v="94110"/>
    <x v="1"/>
    <s v="OFF-BI-10003727"/>
    <x v="1"/>
    <s v="Binders"/>
    <x v="797"/>
    <n v="20.064"/>
    <n v="6"/>
    <n v="0.2"/>
    <n v="7.0223999999999993"/>
    <s v="Oct"/>
    <x v="18"/>
    <n v="0"/>
  </r>
  <r>
    <n v="9340"/>
    <s v="CA-2011-155264"/>
    <x v="2"/>
    <d v="2011-10-19T00:00:00"/>
    <d v="2011-10-22T00:00:00"/>
    <x v="0"/>
    <s v="RP-19270"/>
    <x v="345"/>
    <x v="1"/>
    <s v="United States"/>
    <s v="San Francisco"/>
    <x v="1"/>
    <n v="94110"/>
    <x v="1"/>
    <s v="OFF-PA-10003228"/>
    <x v="1"/>
    <s v="Paper"/>
    <x v="1668"/>
    <n v="146.72999999999999"/>
    <n v="3"/>
    <n v="0"/>
    <n v="68.963099999999997"/>
    <s v="Oct"/>
    <x v="18"/>
    <n v="0"/>
  </r>
  <r>
    <n v="9341"/>
    <s v="CA-2011-155264"/>
    <x v="2"/>
    <d v="2011-10-19T00:00:00"/>
    <d v="2011-10-22T00:00:00"/>
    <x v="0"/>
    <s v="RP-19270"/>
    <x v="345"/>
    <x v="1"/>
    <s v="United States"/>
    <s v="San Francisco"/>
    <x v="1"/>
    <n v="94110"/>
    <x v="1"/>
    <s v="OFF-LA-10002787"/>
    <x v="1"/>
    <s v="Labels"/>
    <x v="542"/>
    <n v="18.75"/>
    <n v="5"/>
    <n v="0"/>
    <n v="9"/>
    <s v="Oct"/>
    <x v="18"/>
    <n v="0"/>
  </r>
  <r>
    <n v="9342"/>
    <s v="CA-2011-155264"/>
    <x v="2"/>
    <d v="2011-10-19T00:00:00"/>
    <d v="2011-10-22T00:00:00"/>
    <x v="0"/>
    <s v="RP-19270"/>
    <x v="345"/>
    <x v="1"/>
    <s v="United States"/>
    <s v="San Francisco"/>
    <x v="1"/>
    <n v="94110"/>
    <x v="1"/>
    <s v="TEC-PH-10001305"/>
    <x v="2"/>
    <s v="Phones"/>
    <x v="1671"/>
    <n v="117.57600000000002"/>
    <n v="3"/>
    <n v="0.2"/>
    <n v="11.757600000000011"/>
    <s v="Oct"/>
    <x v="18"/>
    <n v="0"/>
  </r>
  <r>
    <n v="9343"/>
    <s v="CA-2013-119123"/>
    <x v="0"/>
    <d v="2013-03-14T00:00:00"/>
    <d v="2013-03-19T00:00:00"/>
    <x v="1"/>
    <s v="DB-13360"/>
    <x v="748"/>
    <x v="2"/>
    <s v="United States"/>
    <s v="Riverside"/>
    <x v="1"/>
    <n v="92503"/>
    <x v="1"/>
    <s v="OFF-BI-10001036"/>
    <x v="1"/>
    <s v="Binders"/>
    <x v="618"/>
    <n v="51.184000000000012"/>
    <n v="7"/>
    <n v="0.2"/>
    <n v="19.193999999999999"/>
    <s v="Mar"/>
    <x v="17"/>
    <n v="1"/>
  </r>
  <r>
    <n v="9344"/>
    <s v="CA-2014-109085"/>
    <x v="3"/>
    <d v="2014-02-18T00:00:00"/>
    <d v="2014-02-21T00:00:00"/>
    <x v="2"/>
    <s v="CK-12325"/>
    <x v="278"/>
    <x v="2"/>
    <s v="United States"/>
    <s v="Troy"/>
    <x v="24"/>
    <n v="45373"/>
    <x v="3"/>
    <s v="FUR-TA-10001086"/>
    <x v="0"/>
    <s v="Tables"/>
    <x v="1727"/>
    <n v="455.97"/>
    <n v="5"/>
    <n v="0.4"/>
    <n v="-106.39299999999997"/>
    <s v="Feb"/>
    <x v="31"/>
    <n v="1"/>
  </r>
  <r>
    <n v="9345"/>
    <s v="CA-2014-109085"/>
    <x v="3"/>
    <d v="2014-02-18T00:00:00"/>
    <d v="2014-02-21T00:00:00"/>
    <x v="2"/>
    <s v="CK-12325"/>
    <x v="278"/>
    <x v="2"/>
    <s v="United States"/>
    <s v="Troy"/>
    <x v="24"/>
    <n v="45373"/>
    <x v="3"/>
    <s v="OFF-BI-10001525"/>
    <x v="1"/>
    <s v="Binders"/>
    <x v="31"/>
    <n v="5.7150000000000016"/>
    <n v="5"/>
    <n v="0.7"/>
    <n v="-4.7625000000000011"/>
    <s v="Feb"/>
    <x v="31"/>
    <n v="0"/>
  </r>
  <r>
    <n v="9346"/>
    <s v="CA-2014-109085"/>
    <x v="3"/>
    <d v="2014-02-18T00:00:00"/>
    <d v="2014-02-21T00:00:00"/>
    <x v="2"/>
    <s v="CK-12325"/>
    <x v="278"/>
    <x v="2"/>
    <s v="United States"/>
    <s v="Troy"/>
    <x v="24"/>
    <n v="45373"/>
    <x v="3"/>
    <s v="TEC-PH-10000526"/>
    <x v="2"/>
    <s v="Phones"/>
    <x v="1463"/>
    <n v="57.593999999999994"/>
    <n v="1"/>
    <n v="0.4"/>
    <n v="-11.518799999999999"/>
    <s v="Feb"/>
    <x v="31"/>
    <n v="0"/>
  </r>
  <r>
    <n v="9347"/>
    <s v="CA-2014-109085"/>
    <x v="3"/>
    <d v="2014-02-18T00:00:00"/>
    <d v="2014-02-21T00:00:00"/>
    <x v="2"/>
    <s v="CK-12325"/>
    <x v="278"/>
    <x v="2"/>
    <s v="United States"/>
    <s v="Troy"/>
    <x v="24"/>
    <n v="45373"/>
    <x v="3"/>
    <s v="FUR-FU-10004973"/>
    <x v="0"/>
    <s v="Furnishings"/>
    <x v="1134"/>
    <n v="30.144000000000002"/>
    <n v="2"/>
    <n v="0.2"/>
    <n v="8.2896000000000001"/>
    <s v="Feb"/>
    <x v="31"/>
    <n v="0"/>
  </r>
  <r>
    <n v="9348"/>
    <s v="CA-2014-109085"/>
    <x v="3"/>
    <d v="2014-02-18T00:00:00"/>
    <d v="2014-02-21T00:00:00"/>
    <x v="2"/>
    <s v="CK-12325"/>
    <x v="278"/>
    <x v="2"/>
    <s v="United States"/>
    <s v="Troy"/>
    <x v="24"/>
    <n v="45373"/>
    <x v="3"/>
    <s v="FUR-CH-10003981"/>
    <x v="0"/>
    <s v="Chairs"/>
    <x v="1166"/>
    <n v="899.43"/>
    <n v="5"/>
    <n v="0.3"/>
    <n v="-12.84900000000016"/>
    <s v="Feb"/>
    <x v="31"/>
    <n v="0"/>
  </r>
  <r>
    <n v="9349"/>
    <s v="CA-2013-114860"/>
    <x v="0"/>
    <d v="2013-12-23T00:00:00"/>
    <d v="2013-12-29T00:00:00"/>
    <x v="1"/>
    <s v="DN-13690"/>
    <x v="35"/>
    <x v="0"/>
    <s v="United States"/>
    <s v="Moreno Valley"/>
    <x v="1"/>
    <n v="92553"/>
    <x v="1"/>
    <s v="FUR-FU-10000277"/>
    <x v="0"/>
    <s v="Furnishings"/>
    <x v="1786"/>
    <n v="842.72"/>
    <n v="8"/>
    <n v="0"/>
    <n v="202.25279999999998"/>
    <s v="Dec"/>
    <x v="5"/>
    <n v="1"/>
  </r>
  <r>
    <n v="9350"/>
    <s v="CA-2013-114860"/>
    <x v="0"/>
    <d v="2013-12-23T00:00:00"/>
    <d v="2013-12-29T00:00:00"/>
    <x v="1"/>
    <s v="DN-13690"/>
    <x v="35"/>
    <x v="0"/>
    <s v="United States"/>
    <s v="Moreno Valley"/>
    <x v="1"/>
    <n v="92553"/>
    <x v="1"/>
    <s v="FUR-FU-10001934"/>
    <x v="0"/>
    <s v="Furnishings"/>
    <x v="107"/>
    <n v="41.96"/>
    <n v="2"/>
    <n v="0"/>
    <n v="10.909600000000001"/>
    <s v="Dec"/>
    <x v="5"/>
    <n v="0"/>
  </r>
  <r>
    <n v="9351"/>
    <s v="CA-2013-159009"/>
    <x v="0"/>
    <d v="2013-09-24T00:00:00"/>
    <d v="2013-09-28T00:00:00"/>
    <x v="1"/>
    <s v="DP-13105"/>
    <x v="317"/>
    <x v="1"/>
    <s v="United States"/>
    <s v="Seattle"/>
    <x v="4"/>
    <n v="98115"/>
    <x v="1"/>
    <s v="OFF-BI-10004970"/>
    <x v="1"/>
    <s v="Binders"/>
    <x v="908"/>
    <n v="13.216000000000001"/>
    <n v="4"/>
    <n v="0.2"/>
    <n v="4.4603999999999999"/>
    <s v="Sep"/>
    <x v="21"/>
    <n v="1"/>
  </r>
  <r>
    <n v="9352"/>
    <s v="CA-2013-159009"/>
    <x v="0"/>
    <d v="2013-09-24T00:00:00"/>
    <d v="2013-09-28T00:00:00"/>
    <x v="1"/>
    <s v="DP-13105"/>
    <x v="317"/>
    <x v="1"/>
    <s v="United States"/>
    <s v="Seattle"/>
    <x v="4"/>
    <n v="98115"/>
    <x v="1"/>
    <s v="FUR-CH-10003396"/>
    <x v="0"/>
    <s v="Chairs"/>
    <x v="385"/>
    <n v="184.75200000000001"/>
    <n v="3"/>
    <n v="0.2"/>
    <n v="-20.784600000000012"/>
    <s v="Sep"/>
    <x v="21"/>
    <n v="0"/>
  </r>
  <r>
    <n v="9353"/>
    <s v="CA-2014-148411"/>
    <x v="3"/>
    <d v="2014-09-25T00:00:00"/>
    <d v="2014-09-27T00:00:00"/>
    <x v="2"/>
    <s v="RO-19780"/>
    <x v="197"/>
    <x v="0"/>
    <s v="United States"/>
    <s v="Chicago"/>
    <x v="10"/>
    <n v="60623"/>
    <x v="2"/>
    <s v="FUR-CH-10003973"/>
    <x v="0"/>
    <s v="Chairs"/>
    <x v="858"/>
    <n v="520.46399999999994"/>
    <n v="2"/>
    <n v="0.3"/>
    <n v="-14.870399999999961"/>
    <s v="Sep"/>
    <x v="15"/>
    <n v="1"/>
  </r>
  <r>
    <n v="9354"/>
    <s v="CA-2014-148411"/>
    <x v="3"/>
    <d v="2014-09-25T00:00:00"/>
    <d v="2014-09-27T00:00:00"/>
    <x v="2"/>
    <s v="RO-19780"/>
    <x v="197"/>
    <x v="0"/>
    <s v="United States"/>
    <s v="Chicago"/>
    <x v="10"/>
    <n v="60623"/>
    <x v="2"/>
    <s v="OFF-PA-10002109"/>
    <x v="1"/>
    <s v="Paper"/>
    <x v="1771"/>
    <n v="11.423999999999999"/>
    <n v="3"/>
    <n v="0.2"/>
    <n v="3.7127999999999988"/>
    <s v="Sep"/>
    <x v="15"/>
    <n v="0"/>
  </r>
  <r>
    <n v="9355"/>
    <s v="CA-2012-110324"/>
    <x v="1"/>
    <d v="2012-12-01T00:00:00"/>
    <d v="2012-12-05T00:00:00"/>
    <x v="1"/>
    <s v="MA-17560"/>
    <x v="15"/>
    <x v="2"/>
    <s v="United States"/>
    <s v="Jackson"/>
    <x v="12"/>
    <n v="49201"/>
    <x v="2"/>
    <s v="OFF-PA-10001826"/>
    <x v="1"/>
    <s v="Paper"/>
    <x v="1750"/>
    <n v="19.440000000000001"/>
    <n v="3"/>
    <n v="0"/>
    <n v="9.3312000000000008"/>
    <s v="Dec"/>
    <x v="14"/>
    <n v="1"/>
  </r>
  <r>
    <n v="9356"/>
    <s v="CA-2012-110324"/>
    <x v="1"/>
    <d v="2012-12-01T00:00:00"/>
    <d v="2012-12-05T00:00:00"/>
    <x v="1"/>
    <s v="MA-17560"/>
    <x v="15"/>
    <x v="2"/>
    <s v="United States"/>
    <s v="Jackson"/>
    <x v="12"/>
    <n v="49201"/>
    <x v="2"/>
    <s v="OFF-AR-10000823"/>
    <x v="1"/>
    <s v="Art"/>
    <x v="1043"/>
    <n v="3.64"/>
    <n v="2"/>
    <n v="0"/>
    <n v="1.0192000000000001"/>
    <s v="Dec"/>
    <x v="14"/>
    <n v="0"/>
  </r>
  <r>
    <n v="9357"/>
    <s v="CA-2012-110324"/>
    <x v="1"/>
    <d v="2012-12-01T00:00:00"/>
    <d v="2012-12-05T00:00:00"/>
    <x v="1"/>
    <s v="MA-17560"/>
    <x v="15"/>
    <x v="2"/>
    <s v="United States"/>
    <s v="Jackson"/>
    <x v="12"/>
    <n v="49201"/>
    <x v="2"/>
    <s v="OFF-PA-10001776"/>
    <x v="1"/>
    <s v="Paper"/>
    <x v="1263"/>
    <n v="18.54"/>
    <n v="2"/>
    <n v="0"/>
    <n v="8.7137999999999991"/>
    <s v="Dec"/>
    <x v="14"/>
    <n v="0"/>
  </r>
  <r>
    <n v="9358"/>
    <s v="CA-2013-168046"/>
    <x v="0"/>
    <d v="2013-01-25T00:00:00"/>
    <d v="2013-01-28T00:00:00"/>
    <x v="0"/>
    <s v="JD-15895"/>
    <x v="63"/>
    <x v="1"/>
    <s v="United States"/>
    <s v="New York City"/>
    <x v="15"/>
    <n v="10024"/>
    <x v="3"/>
    <s v="OFF-BI-10003676"/>
    <x v="1"/>
    <s v="Binders"/>
    <x v="816"/>
    <n v="43.120000000000005"/>
    <n v="5"/>
    <n v="0.2"/>
    <n v="15.091999999999995"/>
    <s v="Jan"/>
    <x v="12"/>
    <n v="1"/>
  </r>
  <r>
    <n v="9359"/>
    <s v="CA-2013-168046"/>
    <x v="0"/>
    <d v="2013-01-25T00:00:00"/>
    <d v="2013-01-28T00:00:00"/>
    <x v="0"/>
    <s v="JD-15895"/>
    <x v="63"/>
    <x v="1"/>
    <s v="United States"/>
    <s v="New York City"/>
    <x v="15"/>
    <n v="10024"/>
    <x v="3"/>
    <s v="FUR-TA-10001095"/>
    <x v="0"/>
    <s v="Tables"/>
    <x v="611"/>
    <n v="313.72199999999998"/>
    <n v="3"/>
    <n v="0.4"/>
    <n v="-99.34529999999998"/>
    <s v="Jan"/>
    <x v="12"/>
    <n v="0"/>
  </r>
  <r>
    <n v="9360"/>
    <s v="CA-2013-168046"/>
    <x v="0"/>
    <d v="2013-01-25T00:00:00"/>
    <d v="2013-01-28T00:00:00"/>
    <x v="0"/>
    <s v="JD-15895"/>
    <x v="63"/>
    <x v="1"/>
    <s v="United States"/>
    <s v="New York City"/>
    <x v="15"/>
    <n v="10024"/>
    <x v="3"/>
    <s v="FUR-FU-10000747"/>
    <x v="0"/>
    <s v="Furnishings"/>
    <x v="1742"/>
    <n v="45.98"/>
    <n v="1"/>
    <n v="0"/>
    <n v="7.816599999999994"/>
    <s v="Jan"/>
    <x v="12"/>
    <n v="0"/>
  </r>
  <r>
    <n v="9361"/>
    <s v="CA-2013-168046"/>
    <x v="0"/>
    <d v="2013-01-25T00:00:00"/>
    <d v="2013-01-28T00:00:00"/>
    <x v="0"/>
    <s v="JD-15895"/>
    <x v="63"/>
    <x v="1"/>
    <s v="United States"/>
    <s v="New York City"/>
    <x v="15"/>
    <n v="10024"/>
    <x v="3"/>
    <s v="OFF-ST-10004337"/>
    <x v="1"/>
    <s v="Storage"/>
    <x v="839"/>
    <n v="428.68"/>
    <n v="7"/>
    <n v="0"/>
    <n v="0"/>
    <s v="Jan"/>
    <x v="12"/>
    <n v="0"/>
  </r>
  <r>
    <n v="9362"/>
    <s v="CA-2014-111591"/>
    <x v="3"/>
    <d v="2014-03-22T00:00:00"/>
    <d v="2014-03-26T00:00:00"/>
    <x v="1"/>
    <s v="PS-18970"/>
    <x v="28"/>
    <x v="2"/>
    <s v="United States"/>
    <s v="Seattle"/>
    <x v="4"/>
    <n v="98105"/>
    <x v="1"/>
    <s v="OFF-BI-10004410"/>
    <x v="1"/>
    <s v="Binders"/>
    <x v="48"/>
    <n v="30.576000000000001"/>
    <n v="6"/>
    <n v="0.2"/>
    <n v="10.3194"/>
    <s v="Mar"/>
    <x v="42"/>
    <n v="1"/>
  </r>
  <r>
    <n v="9363"/>
    <s v="CA-2014-111591"/>
    <x v="3"/>
    <d v="2014-03-22T00:00:00"/>
    <d v="2014-03-26T00:00:00"/>
    <x v="1"/>
    <s v="PS-18970"/>
    <x v="28"/>
    <x v="2"/>
    <s v="United States"/>
    <s v="Seattle"/>
    <x v="4"/>
    <n v="98105"/>
    <x v="1"/>
    <s v="OFF-FA-10004838"/>
    <x v="1"/>
    <s v="Fasteners"/>
    <x v="792"/>
    <n v="13.020000000000001"/>
    <n v="7"/>
    <n v="0"/>
    <n v="0.3906000000000005"/>
    <s v="Mar"/>
    <x v="42"/>
    <n v="0"/>
  </r>
  <r>
    <n v="9364"/>
    <s v="CA-2014-111591"/>
    <x v="3"/>
    <d v="2014-03-22T00:00:00"/>
    <d v="2014-03-26T00:00:00"/>
    <x v="1"/>
    <s v="PS-18970"/>
    <x v="28"/>
    <x v="2"/>
    <s v="United States"/>
    <s v="Seattle"/>
    <x v="4"/>
    <n v="98105"/>
    <x v="1"/>
    <s v="FUR-FU-10002364"/>
    <x v="0"/>
    <s v="Furnishings"/>
    <x v="1231"/>
    <n v="22.14"/>
    <n v="3"/>
    <n v="0"/>
    <n v="6.4205999999999976"/>
    <s v="Mar"/>
    <x v="42"/>
    <n v="0"/>
  </r>
  <r>
    <n v="9365"/>
    <s v="CA-2014-111591"/>
    <x v="3"/>
    <d v="2014-03-22T00:00:00"/>
    <d v="2014-03-26T00:00:00"/>
    <x v="1"/>
    <s v="PS-18970"/>
    <x v="28"/>
    <x v="2"/>
    <s v="United States"/>
    <s v="Seattle"/>
    <x v="4"/>
    <n v="98105"/>
    <x v="1"/>
    <s v="OFF-ST-10001809"/>
    <x v="1"/>
    <s v="Storage"/>
    <x v="430"/>
    <n v="359.32"/>
    <n v="4"/>
    <n v="0"/>
    <n v="7.1863999999999919"/>
    <s v="Mar"/>
    <x v="42"/>
    <n v="0"/>
  </r>
  <r>
    <n v="9366"/>
    <s v="US-2011-166828"/>
    <x v="2"/>
    <d v="2011-08-22T00:00:00"/>
    <d v="2011-08-25T00:00:00"/>
    <x v="2"/>
    <s v="JF-15415"/>
    <x v="226"/>
    <x v="0"/>
    <s v="United States"/>
    <s v="Saint Charles"/>
    <x v="25"/>
    <n v="63301"/>
    <x v="2"/>
    <s v="OFF-PA-10001846"/>
    <x v="1"/>
    <s v="Paper"/>
    <x v="1807"/>
    <n v="11.56"/>
    <n v="2"/>
    <n v="0"/>
    <n v="5.6644000000000005"/>
    <s v="Aug"/>
    <x v="9"/>
    <n v="1"/>
  </r>
  <r>
    <n v="9367"/>
    <s v="CA-2011-108147"/>
    <x v="2"/>
    <d v="2011-06-08T00:00:00"/>
    <d v="2011-06-13T00:00:00"/>
    <x v="1"/>
    <s v="RD-19480"/>
    <x v="502"/>
    <x v="0"/>
    <s v="United States"/>
    <s v="Long Beach"/>
    <x v="15"/>
    <n v="11561"/>
    <x v="3"/>
    <s v="OFF-BI-10003876"/>
    <x v="1"/>
    <s v="Binders"/>
    <x v="1617"/>
    <n v="68.48"/>
    <n v="2"/>
    <n v="0.2"/>
    <n v="25.679999999999996"/>
    <s v="Jun"/>
    <x v="3"/>
    <n v="1"/>
  </r>
  <r>
    <n v="9368"/>
    <s v="CA-2011-108147"/>
    <x v="2"/>
    <d v="2011-06-08T00:00:00"/>
    <d v="2011-06-13T00:00:00"/>
    <x v="1"/>
    <s v="RD-19480"/>
    <x v="502"/>
    <x v="0"/>
    <s v="United States"/>
    <s v="Long Beach"/>
    <x v="15"/>
    <n v="11561"/>
    <x v="3"/>
    <s v="OFF-ST-10003470"/>
    <x v="1"/>
    <s v="Storage"/>
    <x v="1339"/>
    <n v="1676.88"/>
    <n v="6"/>
    <n v="0"/>
    <n v="83.843999999999937"/>
    <s v="Jun"/>
    <x v="3"/>
    <n v="0"/>
  </r>
  <r>
    <n v="9369"/>
    <s v="CA-2013-154998"/>
    <x v="0"/>
    <d v="2013-04-08T00:00:00"/>
    <d v="2013-04-10T00:00:00"/>
    <x v="2"/>
    <s v="ES-14080"/>
    <x v="20"/>
    <x v="1"/>
    <s v="United States"/>
    <s v="Lakewood"/>
    <x v="30"/>
    <n v="8701"/>
    <x v="3"/>
    <s v="OFF-PA-10004243"/>
    <x v="1"/>
    <s v="Paper"/>
    <x v="271"/>
    <n v="37.94"/>
    <n v="2"/>
    <n v="0"/>
    <n v="18.211199999999998"/>
    <s v="Apr"/>
    <x v="25"/>
    <n v="1"/>
  </r>
  <r>
    <n v="9370"/>
    <s v="CA-2014-113460"/>
    <x v="3"/>
    <d v="2014-11-08T00:00:00"/>
    <d v="2014-11-10T00:00:00"/>
    <x v="0"/>
    <s v="KN-16390"/>
    <x v="471"/>
    <x v="1"/>
    <s v="United States"/>
    <s v="Clinton"/>
    <x v="39"/>
    <n v="20735"/>
    <x v="3"/>
    <s v="FUR-CH-10000422"/>
    <x v="0"/>
    <s v="Chairs"/>
    <x v="1432"/>
    <n v="272.96999999999997"/>
    <n v="3"/>
    <n v="0"/>
    <n v="43.675200000000018"/>
    <s v="Nov"/>
    <x v="23"/>
    <n v="1"/>
  </r>
  <r>
    <n v="9371"/>
    <s v="CA-2012-111339"/>
    <x v="1"/>
    <d v="2012-05-29T00:00:00"/>
    <d v="2012-05-31T00:00:00"/>
    <x v="2"/>
    <s v="VP-21760"/>
    <x v="778"/>
    <x v="1"/>
    <s v="United States"/>
    <s v="Columbus"/>
    <x v="24"/>
    <n v="43229"/>
    <x v="3"/>
    <s v="FUR-FU-10002506"/>
    <x v="0"/>
    <s v="Furnishings"/>
    <x v="1802"/>
    <n v="41.568000000000005"/>
    <n v="4"/>
    <n v="0.2"/>
    <n v="-4.1568000000000023"/>
    <s v="May"/>
    <x v="33"/>
    <n v="1"/>
  </r>
  <r>
    <n v="9372"/>
    <s v="CA-2012-111339"/>
    <x v="1"/>
    <d v="2012-05-29T00:00:00"/>
    <d v="2012-05-31T00:00:00"/>
    <x v="2"/>
    <s v="VP-21760"/>
    <x v="778"/>
    <x v="1"/>
    <s v="United States"/>
    <s v="Columbus"/>
    <x v="24"/>
    <n v="43229"/>
    <x v="3"/>
    <s v="FUR-CH-10000863"/>
    <x v="0"/>
    <s v="Chairs"/>
    <x v="83"/>
    <n v="317.05799999999999"/>
    <n v="3"/>
    <n v="0.3"/>
    <n v="-86.058600000000013"/>
    <s v="May"/>
    <x v="33"/>
    <n v="0"/>
  </r>
  <r>
    <n v="9373"/>
    <s v="CA-2012-111339"/>
    <x v="1"/>
    <d v="2012-05-29T00:00:00"/>
    <d v="2012-05-31T00:00:00"/>
    <x v="2"/>
    <s v="VP-21760"/>
    <x v="778"/>
    <x v="1"/>
    <s v="United States"/>
    <s v="Columbus"/>
    <x v="24"/>
    <n v="43229"/>
    <x v="3"/>
    <s v="OFF-FA-10002988"/>
    <x v="1"/>
    <s v="Fasteners"/>
    <x v="131"/>
    <n v="8.0399999999999991"/>
    <n v="5"/>
    <n v="0.2"/>
    <n v="2.9144999999999994"/>
    <s v="May"/>
    <x v="33"/>
    <n v="0"/>
  </r>
  <r>
    <n v="9374"/>
    <s v="CA-2014-102820"/>
    <x v="3"/>
    <d v="2014-05-08T00:00:00"/>
    <d v="2014-05-12T00:00:00"/>
    <x v="1"/>
    <s v="CS-11950"/>
    <x v="229"/>
    <x v="0"/>
    <s v="United States"/>
    <s v="Pasadena"/>
    <x v="1"/>
    <n v="91104"/>
    <x v="1"/>
    <s v="TEC-PH-10003437"/>
    <x v="2"/>
    <s v="Phones"/>
    <x v="913"/>
    <n v="419.94399999999996"/>
    <n v="7"/>
    <n v="0.2"/>
    <n v="52.492999999999967"/>
    <s v="May"/>
    <x v="24"/>
    <n v="1"/>
  </r>
  <r>
    <n v="9375"/>
    <s v="CA-2013-149671"/>
    <x v="0"/>
    <d v="2013-06-06T00:00:00"/>
    <d v="2013-06-10T00:00:00"/>
    <x v="1"/>
    <s v="KB-16600"/>
    <x v="33"/>
    <x v="1"/>
    <s v="United States"/>
    <s v="Seattle"/>
    <x v="4"/>
    <n v="98105"/>
    <x v="1"/>
    <s v="OFF-SU-10002537"/>
    <x v="1"/>
    <s v="Supplies"/>
    <x v="676"/>
    <n v="61.38"/>
    <n v="6"/>
    <n v="0"/>
    <n v="15.958800000000004"/>
    <s v="Jun"/>
    <x v="1"/>
    <n v="1"/>
  </r>
  <r>
    <n v="9376"/>
    <s v="CA-2012-126347"/>
    <x v="1"/>
    <d v="2012-12-14T00:00:00"/>
    <d v="2012-12-19T00:00:00"/>
    <x v="0"/>
    <s v="AJ-10945"/>
    <x v="219"/>
    <x v="0"/>
    <s v="United States"/>
    <s v="Los Angeles"/>
    <x v="1"/>
    <n v="90045"/>
    <x v="1"/>
    <s v="TEC-AC-10003063"/>
    <x v="2"/>
    <s v="Accessories"/>
    <x v="1052"/>
    <n v="50"/>
    <n v="2"/>
    <n v="0"/>
    <n v="10.5"/>
    <s v="Dec"/>
    <x v="14"/>
    <n v="1"/>
  </r>
  <r>
    <n v="9377"/>
    <s v="CA-2014-108756"/>
    <x v="3"/>
    <d v="2014-12-26T00:00:00"/>
    <d v="2014-12-30T00:00:00"/>
    <x v="1"/>
    <s v="PO-18865"/>
    <x v="22"/>
    <x v="0"/>
    <s v="United States"/>
    <s v="East Orange"/>
    <x v="30"/>
    <n v="7017"/>
    <x v="3"/>
    <s v="TEC-AC-10003237"/>
    <x v="2"/>
    <s v="Accessories"/>
    <x v="1631"/>
    <n v="31.799999999999997"/>
    <n v="3"/>
    <n v="0"/>
    <n v="13.674000000000003"/>
    <s v="Dec"/>
    <x v="22"/>
    <n v="1"/>
  </r>
  <r>
    <n v="9378"/>
    <s v="CA-2014-155362"/>
    <x v="3"/>
    <d v="2014-12-18T00:00:00"/>
    <d v="2014-12-22T00:00:00"/>
    <x v="1"/>
    <s v="DP-13105"/>
    <x v="317"/>
    <x v="1"/>
    <s v="United States"/>
    <s v="Eau Claire"/>
    <x v="6"/>
    <n v="54703"/>
    <x v="2"/>
    <s v="OFF-ST-10001031"/>
    <x v="1"/>
    <s v="Storage"/>
    <x v="1551"/>
    <n v="32.56"/>
    <n v="2"/>
    <n v="0"/>
    <n v="8.465600000000002"/>
    <s v="Dec"/>
    <x v="22"/>
    <n v="1"/>
  </r>
  <r>
    <n v="9379"/>
    <s v="CA-2013-117625"/>
    <x v="0"/>
    <d v="2013-05-11T00:00:00"/>
    <d v="2013-05-16T00:00:00"/>
    <x v="1"/>
    <s v="GM-14500"/>
    <x v="421"/>
    <x v="0"/>
    <s v="United States"/>
    <s v="Chicago"/>
    <x v="10"/>
    <n v="60610"/>
    <x v="2"/>
    <s v="OFF-EN-10001535"/>
    <x v="1"/>
    <s v="Envelopes"/>
    <x v="1833"/>
    <n v="7.0720000000000001"/>
    <n v="2"/>
    <n v="0.2"/>
    <n v="2.3868"/>
    <s v="May"/>
    <x v="35"/>
    <n v="1"/>
  </r>
  <r>
    <n v="9380"/>
    <s v="CA-2011-154158"/>
    <x v="2"/>
    <d v="2011-12-23T00:00:00"/>
    <d v="2011-12-27T00:00:00"/>
    <x v="0"/>
    <s v="CC-12670"/>
    <x v="113"/>
    <x v="0"/>
    <s v="United States"/>
    <s v="Tampa"/>
    <x v="2"/>
    <n v="33614"/>
    <x v="0"/>
    <s v="OFF-PA-10001295"/>
    <x v="1"/>
    <s v="Paper"/>
    <x v="1211"/>
    <n v="45.527999999999999"/>
    <n v="3"/>
    <n v="0.2"/>
    <n v="15.934799999999997"/>
    <s v="Dec"/>
    <x v="20"/>
    <n v="1"/>
  </r>
  <r>
    <n v="9381"/>
    <s v="CA-2011-154158"/>
    <x v="2"/>
    <d v="2011-12-23T00:00:00"/>
    <d v="2011-12-27T00:00:00"/>
    <x v="0"/>
    <s v="CC-12670"/>
    <x v="113"/>
    <x v="0"/>
    <s v="United States"/>
    <s v="Tampa"/>
    <x v="2"/>
    <n v="33614"/>
    <x v="0"/>
    <s v="FUR-CH-10004698"/>
    <x v="0"/>
    <s v="Chairs"/>
    <x v="166"/>
    <n v="64.784000000000006"/>
    <n v="1"/>
    <n v="0.2"/>
    <n v="6.4784000000000042"/>
    <s v="Dec"/>
    <x v="20"/>
    <n v="0"/>
  </r>
  <r>
    <n v="9382"/>
    <s v="CA-2011-154158"/>
    <x v="2"/>
    <d v="2011-12-23T00:00:00"/>
    <d v="2011-12-27T00:00:00"/>
    <x v="0"/>
    <s v="CC-12670"/>
    <x v="113"/>
    <x v="0"/>
    <s v="United States"/>
    <s v="Tampa"/>
    <x v="2"/>
    <n v="33614"/>
    <x v="0"/>
    <s v="OFF-ST-10000078"/>
    <x v="1"/>
    <s v="Storage"/>
    <x v="1218"/>
    <n v="424.27200000000005"/>
    <n v="2"/>
    <n v="0.2"/>
    <n v="-10.60680000000005"/>
    <s v="Dec"/>
    <x v="20"/>
    <n v="0"/>
  </r>
  <r>
    <n v="9383"/>
    <s v="CA-2011-154158"/>
    <x v="2"/>
    <d v="2011-12-23T00:00:00"/>
    <d v="2011-12-27T00:00:00"/>
    <x v="0"/>
    <s v="CC-12670"/>
    <x v="113"/>
    <x v="0"/>
    <s v="United States"/>
    <s v="Tampa"/>
    <x v="2"/>
    <n v="33614"/>
    <x v="0"/>
    <s v="OFF-AR-10001868"/>
    <x v="1"/>
    <s v="Art"/>
    <x v="59"/>
    <n v="1.3440000000000001"/>
    <n v="1"/>
    <n v="0.2"/>
    <n v="0.504"/>
    <s v="Dec"/>
    <x v="20"/>
    <n v="0"/>
  </r>
  <r>
    <n v="9384"/>
    <s v="CA-2011-154158"/>
    <x v="2"/>
    <d v="2011-12-23T00:00:00"/>
    <d v="2011-12-27T00:00:00"/>
    <x v="0"/>
    <s v="CC-12670"/>
    <x v="113"/>
    <x v="0"/>
    <s v="United States"/>
    <s v="Tampa"/>
    <x v="2"/>
    <n v="33614"/>
    <x v="0"/>
    <s v="OFF-ST-10004950"/>
    <x v="1"/>
    <s v="Storage"/>
    <x v="1000"/>
    <n v="83.920000000000016"/>
    <n v="5"/>
    <n v="0.2"/>
    <n v="-1.049000000000003"/>
    <s v="Dec"/>
    <x v="20"/>
    <n v="0"/>
  </r>
  <r>
    <n v="9385"/>
    <s v="CA-2014-100433"/>
    <x v="3"/>
    <d v="2014-08-12T00:00:00"/>
    <d v="2014-08-17T00:00:00"/>
    <x v="1"/>
    <s v="SJ-20125"/>
    <x v="319"/>
    <x v="2"/>
    <s v="United States"/>
    <s v="New York City"/>
    <x v="15"/>
    <n v="10009"/>
    <x v="3"/>
    <s v="OFF-PA-10003441"/>
    <x v="1"/>
    <s v="Paper"/>
    <x v="485"/>
    <n v="25.92"/>
    <n v="4"/>
    <n v="0"/>
    <n v="12.441600000000001"/>
    <s v="Aug"/>
    <x v="43"/>
    <n v="1"/>
  </r>
  <r>
    <n v="9386"/>
    <s v="CA-2014-163097"/>
    <x v="3"/>
    <d v="2014-08-28T00:00:00"/>
    <d v="2014-09-01T00:00:00"/>
    <x v="1"/>
    <s v="SF-20200"/>
    <x v="227"/>
    <x v="0"/>
    <s v="United States"/>
    <s v="Mesa"/>
    <x v="16"/>
    <n v="85204"/>
    <x v="1"/>
    <s v="FUR-FU-10004973"/>
    <x v="0"/>
    <s v="Furnishings"/>
    <x v="1134"/>
    <n v="120.57600000000001"/>
    <n v="8"/>
    <n v="0.2"/>
    <n v="33.1584"/>
    <s v="Aug"/>
    <x v="43"/>
    <n v="1"/>
  </r>
  <r>
    <n v="9387"/>
    <s v="US-2014-127292"/>
    <x v="3"/>
    <d v="2014-01-20T00:00:00"/>
    <d v="2014-01-24T00:00:00"/>
    <x v="1"/>
    <s v="RM-19375"/>
    <x v="528"/>
    <x v="0"/>
    <s v="United States"/>
    <s v="Burlington"/>
    <x v="42"/>
    <s v="05408"/>
    <x v="3"/>
    <s v="OFF-PA-10000157"/>
    <x v="1"/>
    <s v="Paper"/>
    <x v="364"/>
    <n v="79.92"/>
    <n v="4"/>
    <n v="0"/>
    <n v="37.562399999999997"/>
    <s v="Jan"/>
    <x v="44"/>
    <n v="1"/>
  </r>
  <r>
    <n v="9388"/>
    <s v="US-2014-127292"/>
    <x v="3"/>
    <d v="2014-01-20T00:00:00"/>
    <d v="2014-01-24T00:00:00"/>
    <x v="1"/>
    <s v="RM-19375"/>
    <x v="528"/>
    <x v="0"/>
    <s v="United States"/>
    <s v="Burlington"/>
    <x v="42"/>
    <s v="05408"/>
    <x v="3"/>
    <s v="OFF-PA-10001970"/>
    <x v="1"/>
    <s v="Paper"/>
    <x v="311"/>
    <n v="12.28"/>
    <n v="1"/>
    <n v="0"/>
    <n v="5.7715999999999994"/>
    <s v="Jan"/>
    <x v="44"/>
    <n v="0"/>
  </r>
  <r>
    <n v="9389"/>
    <s v="US-2014-127292"/>
    <x v="3"/>
    <d v="2014-01-20T00:00:00"/>
    <d v="2014-01-24T00:00:00"/>
    <x v="1"/>
    <s v="RM-19375"/>
    <x v="528"/>
    <x v="0"/>
    <s v="United States"/>
    <s v="Burlington"/>
    <x v="42"/>
    <s v="05408"/>
    <x v="3"/>
    <s v="OFF-AP-10000828"/>
    <x v="1"/>
    <s v="Appliances"/>
    <x v="1087"/>
    <n v="542.93999999999994"/>
    <n v="3"/>
    <n v="0"/>
    <n v="152.02319999999997"/>
    <s v="Jan"/>
    <x v="44"/>
    <n v="0"/>
  </r>
  <r>
    <n v="9390"/>
    <s v="US-2014-127292"/>
    <x v="3"/>
    <d v="2014-01-20T00:00:00"/>
    <d v="2014-01-24T00:00:00"/>
    <x v="1"/>
    <s v="RM-19375"/>
    <x v="528"/>
    <x v="0"/>
    <s v="United States"/>
    <s v="Burlington"/>
    <x v="42"/>
    <s v="05408"/>
    <x v="3"/>
    <s v="OFF-EN-10001509"/>
    <x v="1"/>
    <s v="Envelopes"/>
    <x v="29"/>
    <n v="2.04"/>
    <n v="1"/>
    <n v="0"/>
    <n v="0.95879999999999987"/>
    <s v="Jan"/>
    <x v="44"/>
    <n v="0"/>
  </r>
  <r>
    <n v="9391"/>
    <s v="CA-2012-163734"/>
    <x v="1"/>
    <d v="2012-06-19T00:00:00"/>
    <d v="2012-06-24T00:00:00"/>
    <x v="1"/>
    <s v="KM-16375"/>
    <x v="454"/>
    <x v="2"/>
    <s v="United States"/>
    <s v="Houston"/>
    <x v="5"/>
    <n v="77070"/>
    <x v="2"/>
    <s v="OFF-ST-10003692"/>
    <x v="1"/>
    <s v="Storage"/>
    <x v="1253"/>
    <n v="228.92"/>
    <n v="5"/>
    <n v="0.2"/>
    <n v="14.307499999999997"/>
    <s v="Jun"/>
    <x v="40"/>
    <n v="1"/>
  </r>
  <r>
    <n v="9392"/>
    <s v="CA-2014-162474"/>
    <x v="3"/>
    <d v="2014-03-14T00:00:00"/>
    <d v="2014-03-17T00:00:00"/>
    <x v="2"/>
    <s v="FH-14275"/>
    <x v="395"/>
    <x v="1"/>
    <s v="United States"/>
    <s v="Aurora"/>
    <x v="10"/>
    <n v="60505"/>
    <x v="2"/>
    <s v="TEC-PH-10004700"/>
    <x v="2"/>
    <s v="Phones"/>
    <x v="843"/>
    <n v="7.9920000000000009"/>
    <n v="1"/>
    <n v="0.2"/>
    <n v="2.5973999999999995"/>
    <s v="Mar"/>
    <x v="42"/>
    <n v="1"/>
  </r>
  <r>
    <n v="9393"/>
    <s v="CA-2012-130848"/>
    <x v="1"/>
    <d v="2012-10-25T00:00:00"/>
    <d v="2012-10-25T00:00:00"/>
    <x v="3"/>
    <s v="DG-13300"/>
    <x v="375"/>
    <x v="1"/>
    <s v="United States"/>
    <s v="Denver"/>
    <x v="22"/>
    <n v="80219"/>
    <x v="1"/>
    <s v="FUR-CH-10000422"/>
    <x v="0"/>
    <s v="Chairs"/>
    <x v="1432"/>
    <n v="582.33600000000001"/>
    <n v="8"/>
    <n v="0.2"/>
    <n v="-29.116799999999955"/>
    <s v="Oct"/>
    <x v="2"/>
    <n v="1"/>
  </r>
  <r>
    <n v="9394"/>
    <s v="CA-2011-125997"/>
    <x v="2"/>
    <d v="2011-09-20T00:00:00"/>
    <d v="2011-09-23T00:00:00"/>
    <x v="2"/>
    <s v="MW-18220"/>
    <x v="596"/>
    <x v="0"/>
    <s v="United States"/>
    <s v="New York City"/>
    <x v="15"/>
    <n v="10011"/>
    <x v="3"/>
    <s v="TEC-PH-10003484"/>
    <x v="2"/>
    <s v="Phones"/>
    <x v="1530"/>
    <n v="629.94999999999993"/>
    <n v="5"/>
    <n v="0"/>
    <n v="157.48750000000001"/>
    <s v="Sep"/>
    <x v="30"/>
    <n v="1"/>
  </r>
  <r>
    <n v="9395"/>
    <s v="CA-2011-125997"/>
    <x v="2"/>
    <d v="2011-09-20T00:00:00"/>
    <d v="2011-09-23T00:00:00"/>
    <x v="2"/>
    <s v="MW-18220"/>
    <x v="596"/>
    <x v="0"/>
    <s v="United States"/>
    <s v="New York City"/>
    <x v="15"/>
    <n v="10011"/>
    <x v="3"/>
    <s v="FUR-CH-10001394"/>
    <x v="0"/>
    <s v="Chairs"/>
    <x v="648"/>
    <n v="631.78200000000004"/>
    <n v="2"/>
    <n v="0.1"/>
    <n v="140.39599999999993"/>
    <s v="Sep"/>
    <x v="30"/>
    <n v="0"/>
  </r>
  <r>
    <n v="9396"/>
    <s v="CA-2011-125997"/>
    <x v="2"/>
    <d v="2011-09-20T00:00:00"/>
    <d v="2011-09-23T00:00:00"/>
    <x v="2"/>
    <s v="MW-18220"/>
    <x v="596"/>
    <x v="0"/>
    <s v="United States"/>
    <s v="New York City"/>
    <x v="15"/>
    <n v="10011"/>
    <x v="3"/>
    <s v="FUR-BO-10002213"/>
    <x v="0"/>
    <s v="Bookcases"/>
    <x v="1223"/>
    <n v="801.5680000000001"/>
    <n v="2"/>
    <n v="0.2"/>
    <n v="-10.019600000000054"/>
    <s v="Sep"/>
    <x v="30"/>
    <n v="0"/>
  </r>
  <r>
    <n v="9397"/>
    <s v="CA-2011-125997"/>
    <x v="2"/>
    <d v="2011-09-20T00:00:00"/>
    <d v="2011-09-23T00:00:00"/>
    <x v="2"/>
    <s v="MW-18220"/>
    <x v="596"/>
    <x v="0"/>
    <s v="United States"/>
    <s v="New York City"/>
    <x v="15"/>
    <n v="10011"/>
    <x v="3"/>
    <s v="OFF-LA-10002762"/>
    <x v="1"/>
    <s v="Labels"/>
    <x v="49"/>
    <n v="75.179999999999993"/>
    <n v="6"/>
    <n v="0"/>
    <n v="35.334599999999995"/>
    <s v="Sep"/>
    <x v="30"/>
    <n v="0"/>
  </r>
  <r>
    <n v="9398"/>
    <s v="CA-2011-125997"/>
    <x v="2"/>
    <d v="2011-09-20T00:00:00"/>
    <d v="2011-09-23T00:00:00"/>
    <x v="2"/>
    <s v="MW-18220"/>
    <x v="596"/>
    <x v="0"/>
    <s v="United States"/>
    <s v="New York City"/>
    <x v="15"/>
    <n v="10011"/>
    <x v="3"/>
    <s v="OFF-AP-10003842"/>
    <x v="1"/>
    <s v="Appliances"/>
    <x v="1247"/>
    <n v="30.98"/>
    <n v="1"/>
    <n v="0"/>
    <n v="8.0548000000000002"/>
    <s v="Sep"/>
    <x v="30"/>
    <n v="0"/>
  </r>
  <r>
    <n v="9399"/>
    <s v="CA-2011-125997"/>
    <x v="2"/>
    <d v="2011-09-20T00:00:00"/>
    <d v="2011-09-23T00:00:00"/>
    <x v="2"/>
    <s v="MW-18220"/>
    <x v="596"/>
    <x v="0"/>
    <s v="United States"/>
    <s v="New York City"/>
    <x v="15"/>
    <n v="10011"/>
    <x v="3"/>
    <s v="TEC-PH-10003072"/>
    <x v="2"/>
    <s v="Phones"/>
    <x v="1310"/>
    <n v="1349.91"/>
    <n v="9"/>
    <n v="0"/>
    <n v="661.45590000000004"/>
    <s v="Sep"/>
    <x v="30"/>
    <n v="0"/>
  </r>
  <r>
    <n v="9400"/>
    <s v="CA-2013-103128"/>
    <x v="0"/>
    <d v="2013-11-12T00:00:00"/>
    <d v="2013-11-16T00:00:00"/>
    <x v="1"/>
    <s v="SC-20845"/>
    <x v="790"/>
    <x v="0"/>
    <s v="United States"/>
    <s v="Arlington Heights"/>
    <x v="10"/>
    <n v="60004"/>
    <x v="2"/>
    <s v="OFF-AR-10003394"/>
    <x v="1"/>
    <s v="Art"/>
    <x v="496"/>
    <n v="14.111999999999998"/>
    <n v="6"/>
    <n v="0.2"/>
    <n v="1.2348000000000008"/>
    <s v="Nov"/>
    <x v="0"/>
    <n v="1"/>
  </r>
  <r>
    <n v="9401"/>
    <s v="CA-2012-167696"/>
    <x v="1"/>
    <d v="2012-09-16T00:00:00"/>
    <d v="2012-09-21T00:00:00"/>
    <x v="1"/>
    <s v="BD-11500"/>
    <x v="214"/>
    <x v="0"/>
    <s v="United States"/>
    <s v="Newport News"/>
    <x v="17"/>
    <n v="23602"/>
    <x v="0"/>
    <s v="OFF-EN-10001539"/>
    <x v="1"/>
    <s v="Envelopes"/>
    <x v="33"/>
    <n v="31.12"/>
    <n v="4"/>
    <n v="0"/>
    <n v="14.6264"/>
    <s v="Sep"/>
    <x v="11"/>
    <n v="1"/>
  </r>
  <r>
    <n v="9402"/>
    <s v="CA-2011-159814"/>
    <x v="2"/>
    <d v="2011-06-24T00:00:00"/>
    <d v="2011-06-28T00:00:00"/>
    <x v="1"/>
    <s v="LP-17080"/>
    <x v="221"/>
    <x v="0"/>
    <s v="United States"/>
    <s v="Tucson"/>
    <x v="16"/>
    <n v="85705"/>
    <x v="1"/>
    <s v="FUR-FU-10001731"/>
    <x v="0"/>
    <s v="Furnishings"/>
    <x v="1547"/>
    <n v="4.2720000000000002"/>
    <n v="2"/>
    <n v="0.2"/>
    <n v="0.96119999999999983"/>
    <s v="Jun"/>
    <x v="3"/>
    <n v="1"/>
  </r>
  <r>
    <n v="9403"/>
    <s v="CA-2013-105459"/>
    <x v="0"/>
    <d v="2013-08-13T00:00:00"/>
    <d v="2013-08-18T00:00:00"/>
    <x v="0"/>
    <s v="NP-18700"/>
    <x v="413"/>
    <x v="0"/>
    <s v="United States"/>
    <s v="New York City"/>
    <x v="15"/>
    <n v="10024"/>
    <x v="3"/>
    <s v="FUR-TA-10001095"/>
    <x v="0"/>
    <s v="Tables"/>
    <x v="611"/>
    <n v="209.148"/>
    <n v="2"/>
    <n v="0.4"/>
    <n v="-66.230199999999996"/>
    <s v="Aug"/>
    <x v="28"/>
    <n v="1"/>
  </r>
  <r>
    <n v="9404"/>
    <s v="CA-2013-105459"/>
    <x v="0"/>
    <d v="2013-08-13T00:00:00"/>
    <d v="2013-08-18T00:00:00"/>
    <x v="0"/>
    <s v="NP-18700"/>
    <x v="413"/>
    <x v="0"/>
    <s v="United States"/>
    <s v="New York City"/>
    <x v="15"/>
    <n v="10024"/>
    <x v="3"/>
    <s v="OFF-ST-10000078"/>
    <x v="1"/>
    <s v="Storage"/>
    <x v="1218"/>
    <n v="1591.02"/>
    <n v="6"/>
    <n v="0"/>
    <n v="286.38359999999989"/>
    <s v="Aug"/>
    <x v="28"/>
    <n v="0"/>
  </r>
  <r>
    <n v="9405"/>
    <s v="CA-2014-141663"/>
    <x v="3"/>
    <d v="2014-04-14T00:00:00"/>
    <d v="2014-04-18T00:00:00"/>
    <x v="1"/>
    <s v="DP-13105"/>
    <x v="317"/>
    <x v="1"/>
    <s v="United States"/>
    <s v="Philadelphia"/>
    <x v="9"/>
    <n v="19134"/>
    <x v="3"/>
    <s v="OFF-FA-10004076"/>
    <x v="1"/>
    <s v="Fasteners"/>
    <x v="1213"/>
    <n v="7.92"/>
    <n v="5"/>
    <n v="0.2"/>
    <n v="1.6829999999999994"/>
    <s v="Apr"/>
    <x v="4"/>
    <n v="1"/>
  </r>
  <r>
    <n v="9406"/>
    <s v="CA-2011-152618"/>
    <x v="2"/>
    <d v="2011-03-14T00:00:00"/>
    <d v="2011-03-17T00:00:00"/>
    <x v="2"/>
    <s v="RB-19465"/>
    <x v="46"/>
    <x v="2"/>
    <s v="United States"/>
    <s v="Chicago"/>
    <x v="10"/>
    <n v="60653"/>
    <x v="2"/>
    <s v="TEC-MA-10003626"/>
    <x v="2"/>
    <s v="Machines"/>
    <x v="1388"/>
    <n v="574.91"/>
    <n v="2"/>
    <n v="0.3"/>
    <n v="156.04699999999997"/>
    <s v="Mar"/>
    <x v="34"/>
    <n v="1"/>
  </r>
  <r>
    <n v="9407"/>
    <s v="CA-2011-152618"/>
    <x v="2"/>
    <d v="2011-03-14T00:00:00"/>
    <d v="2011-03-17T00:00:00"/>
    <x v="2"/>
    <s v="RB-19465"/>
    <x v="46"/>
    <x v="2"/>
    <s v="United States"/>
    <s v="Chicago"/>
    <x v="10"/>
    <n v="60653"/>
    <x v="2"/>
    <s v="OFF-PA-10001215"/>
    <x v="1"/>
    <s v="Paper"/>
    <x v="1717"/>
    <n v="8.4480000000000004"/>
    <n v="2"/>
    <n v="0.2"/>
    <n v="2.6399999999999997"/>
    <s v="Mar"/>
    <x v="34"/>
    <n v="0"/>
  </r>
  <r>
    <n v="9408"/>
    <s v="CA-2014-162789"/>
    <x v="3"/>
    <d v="2014-09-23T00:00:00"/>
    <d v="2014-09-25T00:00:00"/>
    <x v="0"/>
    <s v="LC-17140"/>
    <x v="95"/>
    <x v="0"/>
    <s v="United States"/>
    <s v="New York City"/>
    <x v="15"/>
    <n v="10035"/>
    <x v="3"/>
    <s v="TEC-AC-10002842"/>
    <x v="2"/>
    <s v="Accessories"/>
    <x v="1176"/>
    <n v="1071"/>
    <n v="9"/>
    <n v="0"/>
    <n v="171.36000000000007"/>
    <s v="Sep"/>
    <x v="15"/>
    <n v="1"/>
  </r>
  <r>
    <n v="9409"/>
    <s v="CA-2014-162789"/>
    <x v="3"/>
    <d v="2014-09-23T00:00:00"/>
    <d v="2014-09-25T00:00:00"/>
    <x v="0"/>
    <s v="LC-17140"/>
    <x v="95"/>
    <x v="0"/>
    <s v="United States"/>
    <s v="New York City"/>
    <x v="15"/>
    <n v="10035"/>
    <x v="3"/>
    <s v="FUR-FU-10004864"/>
    <x v="0"/>
    <s v="Furnishings"/>
    <x v="1710"/>
    <n v="12.07"/>
    <n v="1"/>
    <n v="0"/>
    <n v="3.9831000000000003"/>
    <s v="Sep"/>
    <x v="15"/>
    <n v="0"/>
  </r>
  <r>
    <n v="9410"/>
    <s v="US-2014-110149"/>
    <x v="3"/>
    <d v="2014-12-11T00:00:00"/>
    <d v="2014-12-14T00:00:00"/>
    <x v="2"/>
    <s v="WB-21850"/>
    <x v="576"/>
    <x v="0"/>
    <s v="United States"/>
    <s v="Philadelphia"/>
    <x v="9"/>
    <n v="19143"/>
    <x v="3"/>
    <s v="OFF-BI-10000014"/>
    <x v="1"/>
    <s v="Binders"/>
    <x v="628"/>
    <n v="3.2730000000000006"/>
    <n v="1"/>
    <n v="0.7"/>
    <n v="-2.5092999999999996"/>
    <s v="Dec"/>
    <x v="22"/>
    <n v="1"/>
  </r>
  <r>
    <n v="9411"/>
    <s v="US-2014-110149"/>
    <x v="3"/>
    <d v="2014-12-11T00:00:00"/>
    <d v="2014-12-14T00:00:00"/>
    <x v="2"/>
    <s v="WB-21850"/>
    <x v="576"/>
    <x v="0"/>
    <s v="United States"/>
    <s v="Philadelphia"/>
    <x v="9"/>
    <n v="19143"/>
    <x v="3"/>
    <s v="FUR-FU-10001475"/>
    <x v="0"/>
    <s v="Furnishings"/>
    <x v="499"/>
    <n v="87.92"/>
    <n v="5"/>
    <n v="0.2"/>
    <n v="15.385999999999999"/>
    <s v="Dec"/>
    <x v="22"/>
    <n v="0"/>
  </r>
  <r>
    <n v="9412"/>
    <s v="CA-2013-108959"/>
    <x v="0"/>
    <d v="2013-03-11T00:00:00"/>
    <d v="2013-03-15T00:00:00"/>
    <x v="0"/>
    <s v="MH-17785"/>
    <x v="186"/>
    <x v="1"/>
    <s v="United States"/>
    <s v="Glendale"/>
    <x v="16"/>
    <n v="85301"/>
    <x v="1"/>
    <s v="OFF-ST-10001272"/>
    <x v="1"/>
    <s v="Storage"/>
    <x v="528"/>
    <n v="104.69600000000001"/>
    <n v="1"/>
    <n v="0.2"/>
    <n v="6.5434999999999981"/>
    <s v="Mar"/>
    <x v="17"/>
    <n v="1"/>
  </r>
  <r>
    <n v="9413"/>
    <s v="CA-2012-164777"/>
    <x v="1"/>
    <d v="2012-01-27T00:00:00"/>
    <d v="2012-01-29T00:00:00"/>
    <x v="2"/>
    <s v="SC-20305"/>
    <x v="253"/>
    <x v="0"/>
    <s v="United States"/>
    <s v="Los Angeles"/>
    <x v="1"/>
    <n v="90036"/>
    <x v="1"/>
    <s v="FUR-CH-10002024"/>
    <x v="0"/>
    <s v="Chairs"/>
    <x v="478"/>
    <n v="2803.92"/>
    <n v="5"/>
    <n v="0.2"/>
    <n v="0"/>
    <s v="Jan"/>
    <x v="26"/>
    <n v="1"/>
  </r>
  <r>
    <n v="9414"/>
    <s v="CA-2013-132017"/>
    <x v="0"/>
    <d v="2013-09-27T00:00:00"/>
    <d v="2013-09-28T00:00:00"/>
    <x v="2"/>
    <s v="MH-17620"/>
    <x v="588"/>
    <x v="1"/>
    <s v="United States"/>
    <s v="Houston"/>
    <x v="5"/>
    <n v="77041"/>
    <x v="2"/>
    <s v="OFF-BI-10004001"/>
    <x v="1"/>
    <s v="Binders"/>
    <x v="810"/>
    <n v="6.8159999999999981"/>
    <n v="2"/>
    <n v="0.8"/>
    <n v="-11.587200000000003"/>
    <s v="Sep"/>
    <x v="21"/>
    <n v="1"/>
  </r>
  <r>
    <n v="9415"/>
    <s v="CA-2012-127824"/>
    <x v="1"/>
    <d v="2012-10-18T00:00:00"/>
    <d v="2012-10-22T00:00:00"/>
    <x v="1"/>
    <s v="JC-15775"/>
    <x v="547"/>
    <x v="0"/>
    <s v="United States"/>
    <s v="Seattle"/>
    <x v="4"/>
    <n v="98115"/>
    <x v="1"/>
    <s v="TEC-PH-10004094"/>
    <x v="2"/>
    <s v="Phones"/>
    <x v="1788"/>
    <n v="249.58400000000003"/>
    <n v="2"/>
    <n v="0.2"/>
    <n v="15.598999999999997"/>
    <s v="Oct"/>
    <x v="2"/>
    <n v="1"/>
  </r>
  <r>
    <n v="9416"/>
    <s v="CA-2012-127824"/>
    <x v="1"/>
    <d v="2012-10-18T00:00:00"/>
    <d v="2012-10-22T00:00:00"/>
    <x v="1"/>
    <s v="JC-15775"/>
    <x v="547"/>
    <x v="0"/>
    <s v="United States"/>
    <s v="Seattle"/>
    <x v="4"/>
    <n v="98115"/>
    <x v="1"/>
    <s v="OFF-PA-10001184"/>
    <x v="1"/>
    <s v="Paper"/>
    <x v="1307"/>
    <n v="17.940000000000001"/>
    <n v="3"/>
    <n v="0"/>
    <n v="8.7906000000000013"/>
    <s v="Oct"/>
    <x v="2"/>
    <n v="0"/>
  </r>
  <r>
    <n v="9417"/>
    <s v="CA-2012-127824"/>
    <x v="1"/>
    <d v="2012-10-18T00:00:00"/>
    <d v="2012-10-22T00:00:00"/>
    <x v="1"/>
    <s v="JC-15775"/>
    <x v="547"/>
    <x v="0"/>
    <s v="United States"/>
    <s v="Seattle"/>
    <x v="4"/>
    <n v="98115"/>
    <x v="1"/>
    <s v="FUR-FU-10002505"/>
    <x v="0"/>
    <s v="Furnishings"/>
    <x v="222"/>
    <n v="10.11"/>
    <n v="3"/>
    <n v="0"/>
    <n v="3.2351999999999994"/>
    <s v="Oct"/>
    <x v="2"/>
    <n v="0"/>
  </r>
  <r>
    <n v="9418"/>
    <s v="CA-2011-148285"/>
    <x v="2"/>
    <d v="2011-10-27T00:00:00"/>
    <d v="2011-11-01T00:00:00"/>
    <x v="1"/>
    <s v="RD-19810"/>
    <x v="279"/>
    <x v="2"/>
    <s v="United States"/>
    <s v="Fayetteville"/>
    <x v="3"/>
    <n v="28314"/>
    <x v="0"/>
    <s v="OFF-PA-10001166"/>
    <x v="1"/>
    <s v="Paper"/>
    <x v="769"/>
    <n v="10.368000000000002"/>
    <n v="2"/>
    <n v="0.2"/>
    <n v="3.6288"/>
    <s v="Oct"/>
    <x v="18"/>
    <n v="1"/>
  </r>
  <r>
    <n v="9419"/>
    <s v="CA-2011-148285"/>
    <x v="2"/>
    <d v="2011-10-27T00:00:00"/>
    <d v="2011-11-01T00:00:00"/>
    <x v="1"/>
    <s v="RD-19810"/>
    <x v="279"/>
    <x v="2"/>
    <s v="United States"/>
    <s v="Fayetteville"/>
    <x v="3"/>
    <n v="28314"/>
    <x v="0"/>
    <s v="OFF-PA-10000349"/>
    <x v="1"/>
    <s v="Paper"/>
    <x v="33"/>
    <n v="11.952000000000002"/>
    <n v="3"/>
    <n v="0.2"/>
    <n v="4.0338000000000003"/>
    <s v="Oct"/>
    <x v="18"/>
    <n v="0"/>
  </r>
  <r>
    <n v="9420"/>
    <s v="CA-2014-152926"/>
    <x v="3"/>
    <d v="2014-10-03T00:00:00"/>
    <d v="2014-10-05T00:00:00"/>
    <x v="0"/>
    <s v="SC-20695"/>
    <x v="281"/>
    <x v="1"/>
    <s v="United States"/>
    <s v="Houston"/>
    <x v="5"/>
    <n v="77041"/>
    <x v="2"/>
    <s v="OFF-AP-10004708"/>
    <x v="1"/>
    <s v="Appliances"/>
    <x v="508"/>
    <n v="15.223999999999997"/>
    <n v="2"/>
    <n v="0.8"/>
    <n v="-38.821200000000012"/>
    <s v="Oct"/>
    <x v="13"/>
    <n v="1"/>
  </r>
  <r>
    <n v="9421"/>
    <s v="CA-2014-152926"/>
    <x v="3"/>
    <d v="2014-10-03T00:00:00"/>
    <d v="2014-10-05T00:00:00"/>
    <x v="0"/>
    <s v="SC-20695"/>
    <x v="281"/>
    <x v="1"/>
    <s v="United States"/>
    <s v="Houston"/>
    <x v="5"/>
    <n v="77041"/>
    <x v="2"/>
    <s v="OFF-AP-10001947"/>
    <x v="1"/>
    <s v="Appliances"/>
    <x v="1528"/>
    <n v="21.983999999999995"/>
    <n v="6"/>
    <n v="0.8"/>
    <n v="-56.059200000000011"/>
    <s v="Oct"/>
    <x v="13"/>
    <n v="0"/>
  </r>
  <r>
    <n v="9422"/>
    <s v="CA-2011-145254"/>
    <x v="2"/>
    <d v="2011-07-23T00:00:00"/>
    <d v="2011-07-27T00:00:00"/>
    <x v="1"/>
    <s v="NC-18535"/>
    <x v="714"/>
    <x v="1"/>
    <s v="United States"/>
    <s v="San Francisco"/>
    <x v="1"/>
    <n v="94122"/>
    <x v="1"/>
    <s v="TEC-PH-10000441"/>
    <x v="2"/>
    <s v="Phones"/>
    <x v="1046"/>
    <n v="604.75199999999995"/>
    <n v="6"/>
    <n v="0.2"/>
    <n v="60.475200000000058"/>
    <s v="Jul"/>
    <x v="39"/>
    <n v="1"/>
  </r>
  <r>
    <n v="9423"/>
    <s v="CA-2011-145254"/>
    <x v="2"/>
    <d v="2011-07-23T00:00:00"/>
    <d v="2011-07-27T00:00:00"/>
    <x v="1"/>
    <s v="NC-18535"/>
    <x v="714"/>
    <x v="1"/>
    <s v="United States"/>
    <s v="San Francisco"/>
    <x v="1"/>
    <n v="94122"/>
    <x v="1"/>
    <s v="OFF-SU-10004664"/>
    <x v="1"/>
    <s v="Supplies"/>
    <x v="592"/>
    <n v="40.700000000000003"/>
    <n v="5"/>
    <n v="0"/>
    <n v="11.802999999999999"/>
    <s v="Jul"/>
    <x v="39"/>
    <n v="0"/>
  </r>
  <r>
    <n v="9424"/>
    <s v="CA-2011-145254"/>
    <x v="2"/>
    <d v="2011-07-23T00:00:00"/>
    <d v="2011-07-27T00:00:00"/>
    <x v="1"/>
    <s v="NC-18535"/>
    <x v="714"/>
    <x v="1"/>
    <s v="United States"/>
    <s v="San Francisco"/>
    <x v="1"/>
    <n v="94122"/>
    <x v="1"/>
    <s v="TEC-PH-10004531"/>
    <x v="2"/>
    <s v="Phones"/>
    <x v="1395"/>
    <n v="302.37599999999998"/>
    <n v="3"/>
    <n v="0.2"/>
    <n v="37.796999999999997"/>
    <s v="Jul"/>
    <x v="39"/>
    <n v="0"/>
  </r>
  <r>
    <n v="9425"/>
    <s v="CA-2011-145254"/>
    <x v="2"/>
    <d v="2011-07-23T00:00:00"/>
    <d v="2011-07-27T00:00:00"/>
    <x v="1"/>
    <s v="NC-18535"/>
    <x v="714"/>
    <x v="1"/>
    <s v="United States"/>
    <s v="San Francisco"/>
    <x v="1"/>
    <n v="94122"/>
    <x v="1"/>
    <s v="TEC-AC-10002167"/>
    <x v="2"/>
    <s v="Accessories"/>
    <x v="46"/>
    <n v="45"/>
    <n v="3"/>
    <n v="0"/>
    <n v="4.9500000000000011"/>
    <s v="Jul"/>
    <x v="39"/>
    <n v="0"/>
  </r>
  <r>
    <n v="9426"/>
    <s v="CA-2011-116246"/>
    <x v="2"/>
    <d v="2011-09-12T00:00:00"/>
    <d v="2011-09-17T00:00:00"/>
    <x v="0"/>
    <s v="LW-17215"/>
    <x v="560"/>
    <x v="0"/>
    <s v="United States"/>
    <s v="New York City"/>
    <x v="15"/>
    <n v="10035"/>
    <x v="3"/>
    <s v="FUR-CH-10002024"/>
    <x v="0"/>
    <s v="Chairs"/>
    <x v="478"/>
    <n v="3785.2920000000004"/>
    <n v="6"/>
    <n v="0.1"/>
    <n v="420.58800000000019"/>
    <s v="Sep"/>
    <x v="30"/>
    <n v="1"/>
  </r>
  <r>
    <n v="9427"/>
    <s v="CA-2013-160479"/>
    <x v="0"/>
    <d v="2013-09-16T00:00:00"/>
    <d v="2013-09-21T00:00:00"/>
    <x v="1"/>
    <s v="AH-10585"/>
    <x v="738"/>
    <x v="0"/>
    <s v="United States"/>
    <s v="Seattle"/>
    <x v="4"/>
    <n v="98105"/>
    <x v="1"/>
    <s v="OFF-AR-10002445"/>
    <x v="1"/>
    <s v="Art"/>
    <x v="1637"/>
    <n v="35.4"/>
    <n v="5"/>
    <n v="0"/>
    <n v="13.452000000000002"/>
    <s v="Sep"/>
    <x v="21"/>
    <n v="1"/>
  </r>
  <r>
    <n v="9428"/>
    <s v="CA-2011-167486"/>
    <x v="2"/>
    <d v="2011-11-27T00:00:00"/>
    <d v="2011-12-01T00:00:00"/>
    <x v="1"/>
    <s v="JO-15145"/>
    <x v="705"/>
    <x v="1"/>
    <s v="United States"/>
    <s v="Buffalo"/>
    <x v="15"/>
    <n v="14215"/>
    <x v="3"/>
    <s v="FUR-FU-10003268"/>
    <x v="0"/>
    <s v="Furnishings"/>
    <x v="876"/>
    <n v="199.89999999999998"/>
    <n v="5"/>
    <n v="0"/>
    <n v="39.97999999999999"/>
    <s v="Nov"/>
    <x v="7"/>
    <n v="1"/>
  </r>
  <r>
    <n v="9429"/>
    <s v="CA-2011-152100"/>
    <x v="2"/>
    <d v="2011-05-11T00:00:00"/>
    <d v="2011-05-16T00:00:00"/>
    <x v="1"/>
    <s v="VW-21775"/>
    <x v="100"/>
    <x v="1"/>
    <s v="United States"/>
    <s v="Huntsville"/>
    <x v="5"/>
    <n v="77340"/>
    <x v="2"/>
    <s v="FUR-CH-10000015"/>
    <x v="0"/>
    <s v="Chairs"/>
    <x v="373"/>
    <n v="1212.9599999999998"/>
    <n v="8"/>
    <n v="0.3"/>
    <n v="-69.311999999999898"/>
    <s v="May"/>
    <x v="8"/>
    <n v="1"/>
  </r>
  <r>
    <n v="9430"/>
    <s v="CA-2012-166219"/>
    <x v="1"/>
    <d v="2012-08-28T00:00:00"/>
    <d v="2012-09-01T00:00:00"/>
    <x v="1"/>
    <s v="BP-11185"/>
    <x v="130"/>
    <x v="1"/>
    <s v="United States"/>
    <s v="Dallas"/>
    <x v="5"/>
    <n v="75081"/>
    <x v="2"/>
    <s v="TEC-PH-10004165"/>
    <x v="2"/>
    <s v="Phones"/>
    <x v="886"/>
    <n v="1099.96"/>
    <n v="5"/>
    <n v="0.2"/>
    <n v="82.496999999999957"/>
    <s v="Aug"/>
    <x v="37"/>
    <n v="1"/>
  </r>
  <r>
    <n v="9431"/>
    <s v="CA-2012-166219"/>
    <x v="1"/>
    <d v="2012-08-28T00:00:00"/>
    <d v="2012-09-01T00:00:00"/>
    <x v="1"/>
    <s v="BP-11185"/>
    <x v="130"/>
    <x v="1"/>
    <s v="United States"/>
    <s v="Dallas"/>
    <x v="5"/>
    <n v="75081"/>
    <x v="2"/>
    <s v="FUR-TA-10004607"/>
    <x v="0"/>
    <s v="Tables"/>
    <x v="1095"/>
    <n v="103.48100000000001"/>
    <n v="1"/>
    <n v="0.3"/>
    <n v="-16.261300000000006"/>
    <s v="Aug"/>
    <x v="37"/>
    <n v="0"/>
  </r>
  <r>
    <n v="9432"/>
    <s v="CA-2012-111864"/>
    <x v="1"/>
    <d v="2012-06-19T00:00:00"/>
    <d v="2012-06-19T00:00:00"/>
    <x v="3"/>
    <s v="PP-18955"/>
    <x v="452"/>
    <x v="2"/>
    <s v="United States"/>
    <s v="Philadelphia"/>
    <x v="9"/>
    <n v="19134"/>
    <x v="3"/>
    <s v="OFF-LA-10004677"/>
    <x v="1"/>
    <s v="Labels"/>
    <x v="1831"/>
    <n v="5.9039999999999999"/>
    <n v="2"/>
    <n v="0.2"/>
    <n v="1.9925999999999999"/>
    <s v="Jun"/>
    <x v="40"/>
    <n v="1"/>
  </r>
  <r>
    <n v="9433"/>
    <s v="CA-2012-119627"/>
    <x v="1"/>
    <d v="2012-08-17T00:00:00"/>
    <d v="2012-08-23T00:00:00"/>
    <x v="1"/>
    <s v="SC-20725"/>
    <x v="56"/>
    <x v="0"/>
    <s v="United States"/>
    <s v="Peoria"/>
    <x v="16"/>
    <n v="85345"/>
    <x v="1"/>
    <s v="TEC-AC-10002217"/>
    <x v="2"/>
    <s v="Accessories"/>
    <x v="1178"/>
    <n v="30.080000000000002"/>
    <n v="2"/>
    <n v="0.2"/>
    <n v="-5.2640000000000002"/>
    <s v="Aug"/>
    <x v="37"/>
    <n v="1"/>
  </r>
  <r>
    <n v="9434"/>
    <s v="CA-2012-119627"/>
    <x v="1"/>
    <d v="2012-08-17T00:00:00"/>
    <d v="2012-08-23T00:00:00"/>
    <x v="1"/>
    <s v="SC-20725"/>
    <x v="56"/>
    <x v="0"/>
    <s v="United States"/>
    <s v="Peoria"/>
    <x v="16"/>
    <n v="85345"/>
    <x v="1"/>
    <s v="OFF-PA-10001937"/>
    <x v="1"/>
    <s v="Paper"/>
    <x v="286"/>
    <n v="36.288000000000011"/>
    <n v="7"/>
    <n v="0.2"/>
    <n v="12.700800000000001"/>
    <s v="Aug"/>
    <x v="37"/>
    <n v="0"/>
  </r>
  <r>
    <n v="9435"/>
    <s v="CA-2012-119627"/>
    <x v="1"/>
    <d v="2012-08-17T00:00:00"/>
    <d v="2012-08-23T00:00:00"/>
    <x v="1"/>
    <s v="SC-20725"/>
    <x v="56"/>
    <x v="0"/>
    <s v="United States"/>
    <s v="Peoria"/>
    <x v="16"/>
    <n v="85345"/>
    <x v="1"/>
    <s v="OFF-AR-10000203"/>
    <x v="1"/>
    <s v="Art"/>
    <x v="777"/>
    <n v="10.272000000000002"/>
    <n v="3"/>
    <n v="0.2"/>
    <n v="1.1555999999999984"/>
    <s v="Aug"/>
    <x v="37"/>
    <n v="0"/>
  </r>
  <r>
    <n v="9436"/>
    <s v="CA-2012-119627"/>
    <x v="1"/>
    <d v="2012-08-17T00:00:00"/>
    <d v="2012-08-23T00:00:00"/>
    <x v="1"/>
    <s v="SC-20725"/>
    <x v="56"/>
    <x v="0"/>
    <s v="United States"/>
    <s v="Peoria"/>
    <x v="16"/>
    <n v="85345"/>
    <x v="1"/>
    <s v="TEC-AC-10001142"/>
    <x v="2"/>
    <s v="Accessories"/>
    <x v="546"/>
    <n v="252.8"/>
    <n v="4"/>
    <n v="0.2"/>
    <n v="-31.600000000000037"/>
    <s v="Aug"/>
    <x v="37"/>
    <n v="0"/>
  </r>
  <r>
    <n v="9437"/>
    <s v="CA-2012-160787"/>
    <x v="1"/>
    <d v="2012-09-25T00:00:00"/>
    <d v="2012-09-25T00:00:00"/>
    <x v="3"/>
    <s v="BM-11785"/>
    <x v="298"/>
    <x v="0"/>
    <s v="United States"/>
    <s v="Philadelphia"/>
    <x v="9"/>
    <n v="19143"/>
    <x v="3"/>
    <s v="OFF-BI-10003712"/>
    <x v="1"/>
    <s v="Binders"/>
    <x v="689"/>
    <n v="2.9460000000000006"/>
    <n v="2"/>
    <n v="0.7"/>
    <n v="-2.0621999999999998"/>
    <s v="Sep"/>
    <x v="11"/>
    <n v="1"/>
  </r>
  <r>
    <n v="9438"/>
    <s v="CA-2014-107853"/>
    <x v="3"/>
    <d v="2014-05-27T00:00:00"/>
    <d v="2014-06-01T00:00:00"/>
    <x v="1"/>
    <s v="CD-11920"/>
    <x v="303"/>
    <x v="0"/>
    <s v="United States"/>
    <s v="Oceanside"/>
    <x v="1"/>
    <n v="92054"/>
    <x v="1"/>
    <s v="OFF-PA-10000520"/>
    <x v="1"/>
    <s v="Paper"/>
    <x v="1419"/>
    <n v="12.96"/>
    <n v="2"/>
    <n v="0"/>
    <n v="6.2208000000000006"/>
    <s v="May"/>
    <x v="24"/>
    <n v="1"/>
  </r>
  <r>
    <n v="9439"/>
    <s v="CA-2014-126144"/>
    <x v="3"/>
    <d v="2014-08-01T00:00:00"/>
    <d v="2014-08-06T00:00:00"/>
    <x v="1"/>
    <s v="GM-14680"/>
    <x v="411"/>
    <x v="0"/>
    <s v="United States"/>
    <s v="Philadelphia"/>
    <x v="9"/>
    <n v="19134"/>
    <x v="3"/>
    <s v="TEC-PH-10001079"/>
    <x v="2"/>
    <s v="Phones"/>
    <x v="1246"/>
    <n v="285.57599999999996"/>
    <n v="4"/>
    <n v="0.4"/>
    <n v="-57.115200000000016"/>
    <s v="Aug"/>
    <x v="43"/>
    <n v="1"/>
  </r>
  <r>
    <n v="9440"/>
    <s v="US-2011-154655"/>
    <x v="2"/>
    <d v="2011-10-12T00:00:00"/>
    <d v="2011-10-17T00:00:00"/>
    <x v="1"/>
    <s v="BP-11050"/>
    <x v="771"/>
    <x v="1"/>
    <s v="United States"/>
    <s v="Chicago"/>
    <x v="10"/>
    <n v="60623"/>
    <x v="2"/>
    <s v="OFF-SU-10000898"/>
    <x v="1"/>
    <s v="Supplies"/>
    <x v="1181"/>
    <n v="22.240000000000002"/>
    <n v="2"/>
    <n v="0.2"/>
    <n v="2.5019999999999971"/>
    <s v="Oct"/>
    <x v="18"/>
    <n v="1"/>
  </r>
  <r>
    <n v="9441"/>
    <s v="CA-2011-100391"/>
    <x v="2"/>
    <d v="2011-05-25T00:00:00"/>
    <d v="2011-05-29T00:00:00"/>
    <x v="1"/>
    <s v="BW-11065"/>
    <x v="768"/>
    <x v="0"/>
    <s v="United States"/>
    <s v="New York City"/>
    <x v="15"/>
    <n v="10035"/>
    <x v="3"/>
    <s v="OFF-PA-10001471"/>
    <x v="1"/>
    <s v="Paper"/>
    <x v="1468"/>
    <n v="14.62"/>
    <n v="2"/>
    <n v="0"/>
    <n v="6.7251999999999992"/>
    <s v="May"/>
    <x v="8"/>
    <n v="1"/>
  </r>
  <r>
    <n v="9442"/>
    <s v="CA-2011-165477"/>
    <x v="2"/>
    <d v="2011-12-29T00:00:00"/>
    <d v="2011-12-31T00:00:00"/>
    <x v="0"/>
    <s v="RE-19405"/>
    <x v="791"/>
    <x v="0"/>
    <s v="United States"/>
    <s v="Kent"/>
    <x v="24"/>
    <n v="44240"/>
    <x v="3"/>
    <s v="OFF-AP-10003281"/>
    <x v="1"/>
    <s v="Appliances"/>
    <x v="1180"/>
    <n v="48.36"/>
    <n v="5"/>
    <n v="0.2"/>
    <n v="6.0449999999999946"/>
    <s v="Dec"/>
    <x v="20"/>
    <n v="1"/>
  </r>
  <r>
    <n v="9443"/>
    <s v="CA-2014-165904"/>
    <x v="3"/>
    <d v="2014-04-08T00:00:00"/>
    <d v="2014-04-12T00:00:00"/>
    <x v="1"/>
    <s v="HR-14770"/>
    <x v="367"/>
    <x v="2"/>
    <s v="United States"/>
    <s v="Jacksonville"/>
    <x v="2"/>
    <n v="32216"/>
    <x v="0"/>
    <s v="OFF-AR-10003156"/>
    <x v="1"/>
    <s v="Art"/>
    <x v="396"/>
    <n v="16.256"/>
    <n v="2"/>
    <n v="0.2"/>
    <n v="1.2192000000000007"/>
    <s v="Apr"/>
    <x v="4"/>
    <n v="1"/>
  </r>
  <r>
    <n v="9444"/>
    <s v="CA-2014-165904"/>
    <x v="3"/>
    <d v="2014-04-08T00:00:00"/>
    <d v="2014-04-12T00:00:00"/>
    <x v="1"/>
    <s v="HR-14770"/>
    <x v="367"/>
    <x v="2"/>
    <s v="United States"/>
    <s v="Jacksonville"/>
    <x v="2"/>
    <n v="32216"/>
    <x v="0"/>
    <s v="TEC-PH-10000576"/>
    <x v="2"/>
    <s v="Phones"/>
    <x v="807"/>
    <n v="219.18400000000003"/>
    <n v="2"/>
    <n v="0.2"/>
    <n v="19.178600000000003"/>
    <s v="Apr"/>
    <x v="4"/>
    <n v="0"/>
  </r>
  <r>
    <n v="9445"/>
    <s v="CA-2012-104052"/>
    <x v="1"/>
    <d v="2012-03-01T00:00:00"/>
    <d v="2012-03-02T00:00:00"/>
    <x v="2"/>
    <s v="TP-21565"/>
    <x v="734"/>
    <x v="1"/>
    <s v="United States"/>
    <s v="Coppell"/>
    <x v="5"/>
    <n v="75019"/>
    <x v="2"/>
    <s v="TEC-PH-10003215"/>
    <x v="2"/>
    <s v="Phones"/>
    <x v="1602"/>
    <n v="95.84"/>
    <n v="4"/>
    <n v="0.2"/>
    <n v="34.741999999999997"/>
    <s v="Mar"/>
    <x v="29"/>
    <n v="1"/>
  </r>
  <r>
    <n v="9446"/>
    <s v="CA-2012-168277"/>
    <x v="1"/>
    <d v="2012-05-29T00:00:00"/>
    <d v="2012-06-03T00:00:00"/>
    <x v="1"/>
    <s v="KB-16315"/>
    <x v="41"/>
    <x v="0"/>
    <s v="United States"/>
    <s v="Indianapolis"/>
    <x v="14"/>
    <n v="46203"/>
    <x v="2"/>
    <s v="OFF-LA-10004484"/>
    <x v="1"/>
    <s v="Labels"/>
    <x v="612"/>
    <n v="12.39"/>
    <n v="3"/>
    <n v="0"/>
    <n v="5.6993999999999998"/>
    <s v="May"/>
    <x v="33"/>
    <n v="1"/>
  </r>
  <r>
    <n v="9447"/>
    <s v="CA-2013-158617"/>
    <x v="0"/>
    <d v="2013-09-23T00:00:00"/>
    <d v="2013-09-29T00:00:00"/>
    <x v="1"/>
    <s v="AC-10660"/>
    <x v="663"/>
    <x v="0"/>
    <s v="United States"/>
    <s v="Lawrence"/>
    <x v="14"/>
    <n v="46226"/>
    <x v="2"/>
    <s v="OFF-PA-10002245"/>
    <x v="1"/>
    <s v="Paper"/>
    <x v="1334"/>
    <n v="35.880000000000003"/>
    <n v="6"/>
    <n v="0"/>
    <n v="16.146000000000001"/>
    <s v="Sep"/>
    <x v="21"/>
    <n v="1"/>
  </r>
  <r>
    <n v="9448"/>
    <s v="CA-2014-136882"/>
    <x v="3"/>
    <d v="2014-05-28T00:00:00"/>
    <d v="2014-06-04T00:00:00"/>
    <x v="1"/>
    <s v="DN-13690"/>
    <x v="35"/>
    <x v="0"/>
    <s v="United States"/>
    <s v="Tulsa"/>
    <x v="26"/>
    <n v="74133"/>
    <x v="2"/>
    <s v="FUR-FU-10003664"/>
    <x v="0"/>
    <s v="Furnishings"/>
    <x v="35"/>
    <n v="477.29999999999995"/>
    <n v="5"/>
    <n v="0"/>
    <n v="138.41699999999997"/>
    <s v="May"/>
    <x v="24"/>
    <n v="1"/>
  </r>
  <r>
    <n v="9449"/>
    <s v="US-2013-148957"/>
    <x v="0"/>
    <d v="2013-09-18T00:00:00"/>
    <d v="2013-09-24T00:00:00"/>
    <x v="1"/>
    <s v="CC-12430"/>
    <x v="254"/>
    <x v="2"/>
    <s v="United States"/>
    <s v="Redmond"/>
    <x v="4"/>
    <n v="98052"/>
    <x v="1"/>
    <s v="OFF-LA-10002195"/>
    <x v="1"/>
    <s v="Labels"/>
    <x v="1019"/>
    <n v="12.32"/>
    <n v="4"/>
    <n v="0"/>
    <n v="5.9135999999999997"/>
    <s v="Sep"/>
    <x v="21"/>
    <n v="1"/>
  </r>
  <r>
    <n v="9450"/>
    <s v="CA-2011-140032"/>
    <x v="2"/>
    <d v="2011-09-08T00:00:00"/>
    <d v="2011-09-13T00:00:00"/>
    <x v="1"/>
    <s v="TS-21340"/>
    <x v="358"/>
    <x v="0"/>
    <s v="United States"/>
    <s v="San Francisco"/>
    <x v="1"/>
    <n v="94109"/>
    <x v="1"/>
    <s v="OFF-BI-10000822"/>
    <x v="1"/>
    <s v="Binders"/>
    <x v="958"/>
    <n v="8.6080000000000005"/>
    <n v="2"/>
    <n v="0.2"/>
    <n v="3.0127999999999995"/>
    <s v="Sep"/>
    <x v="30"/>
    <n v="1"/>
  </r>
  <r>
    <n v="9451"/>
    <s v="CA-2014-145506"/>
    <x v="3"/>
    <d v="2014-06-04T00:00:00"/>
    <d v="2014-06-08T00:00:00"/>
    <x v="1"/>
    <s v="MO-17800"/>
    <x v="246"/>
    <x v="2"/>
    <s v="United States"/>
    <s v="Spokane"/>
    <x v="4"/>
    <n v="99207"/>
    <x v="1"/>
    <s v="OFF-ST-10004963"/>
    <x v="1"/>
    <s v="Storage"/>
    <x v="460"/>
    <n v="136.26"/>
    <n v="9"/>
    <n v="0"/>
    <n v="5.4503999999999913"/>
    <s v="Jun"/>
    <x v="27"/>
    <n v="1"/>
  </r>
  <r>
    <n v="9452"/>
    <s v="CA-2012-129546"/>
    <x v="1"/>
    <d v="2012-09-28T00:00:00"/>
    <d v="2012-10-05T00:00:00"/>
    <x v="1"/>
    <s v="RP-19855"/>
    <x v="532"/>
    <x v="1"/>
    <s v="United States"/>
    <s v="Los Angeles"/>
    <x v="1"/>
    <n v="90032"/>
    <x v="1"/>
    <s v="OFF-AP-10002495"/>
    <x v="1"/>
    <s v="Appliances"/>
    <x v="1075"/>
    <n v="186.14999999999998"/>
    <n v="3"/>
    <n v="0"/>
    <n v="55.844999999999985"/>
    <s v="Sep"/>
    <x v="11"/>
    <n v="1"/>
  </r>
  <r>
    <n v="9453"/>
    <s v="CA-2012-129546"/>
    <x v="1"/>
    <d v="2012-09-28T00:00:00"/>
    <d v="2012-10-05T00:00:00"/>
    <x v="1"/>
    <s v="RP-19855"/>
    <x v="532"/>
    <x v="1"/>
    <s v="United States"/>
    <s v="Los Angeles"/>
    <x v="1"/>
    <n v="90032"/>
    <x v="1"/>
    <s v="OFF-BI-10004001"/>
    <x v="1"/>
    <s v="Binders"/>
    <x v="810"/>
    <n v="81.792000000000002"/>
    <n v="6"/>
    <n v="0.2"/>
    <n v="26.582399999999986"/>
    <s v="Sep"/>
    <x v="11"/>
    <n v="0"/>
  </r>
  <r>
    <n v="9454"/>
    <s v="CA-2012-129546"/>
    <x v="1"/>
    <d v="2012-09-28T00:00:00"/>
    <d v="2012-10-05T00:00:00"/>
    <x v="1"/>
    <s v="RP-19855"/>
    <x v="532"/>
    <x v="1"/>
    <s v="United States"/>
    <s v="Los Angeles"/>
    <x v="1"/>
    <n v="90032"/>
    <x v="1"/>
    <s v="OFF-SU-10004884"/>
    <x v="1"/>
    <s v="Supplies"/>
    <x v="1780"/>
    <n v="47.19"/>
    <n v="3"/>
    <n v="0"/>
    <n v="13.685099999999995"/>
    <s v="Sep"/>
    <x v="11"/>
    <n v="0"/>
  </r>
  <r>
    <n v="9455"/>
    <s v="CA-2012-129546"/>
    <x v="1"/>
    <d v="2012-09-28T00:00:00"/>
    <d v="2012-10-05T00:00:00"/>
    <x v="1"/>
    <s v="RP-19855"/>
    <x v="532"/>
    <x v="1"/>
    <s v="United States"/>
    <s v="Los Angeles"/>
    <x v="1"/>
    <n v="90032"/>
    <x v="1"/>
    <s v="TEC-PH-10003555"/>
    <x v="2"/>
    <s v="Phones"/>
    <x v="457"/>
    <n v="36.783999999999999"/>
    <n v="2"/>
    <n v="0.2"/>
    <n v="-8.2763999999999971"/>
    <s v="Sep"/>
    <x v="11"/>
    <n v="0"/>
  </r>
  <r>
    <n v="9456"/>
    <s v="CA-2013-140977"/>
    <x v="0"/>
    <d v="2013-06-17T00:00:00"/>
    <d v="2013-06-20T00:00:00"/>
    <x v="0"/>
    <s v="JL-15175"/>
    <x v="311"/>
    <x v="2"/>
    <s v="United States"/>
    <s v="Chattanooga"/>
    <x v="18"/>
    <n v="37421"/>
    <x v="0"/>
    <s v="TEC-MA-10003493"/>
    <x v="2"/>
    <s v="Machines"/>
    <x v="1834"/>
    <n v="91.474999999999994"/>
    <n v="1"/>
    <n v="0.5"/>
    <n v="-1.8294999999999959"/>
    <s v="Jun"/>
    <x v="1"/>
    <n v="1"/>
  </r>
  <r>
    <n v="9457"/>
    <s v="CA-2014-151855"/>
    <x v="3"/>
    <d v="2014-05-28T00:00:00"/>
    <d v="2014-06-04T00:00:00"/>
    <x v="1"/>
    <s v="BW-11110"/>
    <x v="308"/>
    <x v="1"/>
    <s v="United States"/>
    <s v="Greensboro"/>
    <x v="3"/>
    <n v="27405"/>
    <x v="0"/>
    <s v="TEC-AC-10002380"/>
    <x v="2"/>
    <s v="Accessories"/>
    <x v="1835"/>
    <n v="27.192"/>
    <n v="3"/>
    <n v="0.2"/>
    <n v="0.33989999999999654"/>
    <s v="May"/>
    <x v="24"/>
    <n v="1"/>
  </r>
  <r>
    <n v="9458"/>
    <s v="CA-2014-151855"/>
    <x v="3"/>
    <d v="2014-05-28T00:00:00"/>
    <d v="2014-06-04T00:00:00"/>
    <x v="1"/>
    <s v="BW-11110"/>
    <x v="308"/>
    <x v="1"/>
    <s v="United States"/>
    <s v="Greensboro"/>
    <x v="3"/>
    <n v="27405"/>
    <x v="0"/>
    <s v="OFF-BI-10004209"/>
    <x v="1"/>
    <s v="Binders"/>
    <x v="1206"/>
    <n v="12.059999999999999"/>
    <n v="5"/>
    <n v="0.7"/>
    <n v="-10.050000000000001"/>
    <s v="May"/>
    <x v="24"/>
    <n v="0"/>
  </r>
  <r>
    <n v="9459"/>
    <s v="CA-2011-138240"/>
    <x v="2"/>
    <d v="2011-10-09T00:00:00"/>
    <d v="2011-10-14T00:00:00"/>
    <x v="1"/>
    <s v="SJ-20500"/>
    <x v="81"/>
    <x v="0"/>
    <s v="United States"/>
    <s v="San Francisco"/>
    <x v="1"/>
    <n v="94122"/>
    <x v="1"/>
    <s v="OFF-AR-10002135"/>
    <x v="1"/>
    <s v="Art"/>
    <x v="278"/>
    <n v="144.60000000000002"/>
    <n v="3"/>
    <n v="0"/>
    <n v="41.933999999999983"/>
    <s v="Oct"/>
    <x v="18"/>
    <n v="1"/>
  </r>
  <r>
    <n v="9460"/>
    <s v="CA-2011-138240"/>
    <x v="2"/>
    <d v="2011-10-09T00:00:00"/>
    <d v="2011-10-14T00:00:00"/>
    <x v="1"/>
    <s v="SJ-20500"/>
    <x v="81"/>
    <x v="0"/>
    <s v="United States"/>
    <s v="San Francisco"/>
    <x v="1"/>
    <n v="94122"/>
    <x v="1"/>
    <s v="TEC-PH-10002583"/>
    <x v="2"/>
    <s v="Phones"/>
    <x v="1708"/>
    <n v="15.991999999999999"/>
    <n v="1"/>
    <n v="0.2"/>
    <n v="-2.9985000000000022"/>
    <s v="Oct"/>
    <x v="18"/>
    <n v="0"/>
  </r>
  <r>
    <n v="9461"/>
    <s v="CA-2011-101833"/>
    <x v="2"/>
    <d v="2011-11-17T00:00:00"/>
    <d v="2011-11-22T00:00:00"/>
    <x v="0"/>
    <s v="FG-14260"/>
    <x v="435"/>
    <x v="2"/>
    <s v="United States"/>
    <s v="New York City"/>
    <x v="15"/>
    <n v="10024"/>
    <x v="3"/>
    <s v="OFF-PA-10003591"/>
    <x v="1"/>
    <s v="Paper"/>
    <x v="686"/>
    <n v="34.44"/>
    <n v="3"/>
    <n v="0"/>
    <n v="17.22"/>
    <s v="Nov"/>
    <x v="7"/>
    <n v="1"/>
  </r>
  <r>
    <n v="9462"/>
    <s v="CA-2011-100867"/>
    <x v="2"/>
    <d v="2011-10-19T00:00:00"/>
    <d v="2011-10-24T00:00:00"/>
    <x v="1"/>
    <s v="EH-14125"/>
    <x v="258"/>
    <x v="2"/>
    <s v="United States"/>
    <s v="Lakewood"/>
    <x v="1"/>
    <n v="90712"/>
    <x v="1"/>
    <s v="TEC-PH-10004922"/>
    <x v="2"/>
    <s v="Phones"/>
    <x v="1067"/>
    <n v="321.55200000000002"/>
    <n v="6"/>
    <n v="0.2"/>
    <n v="20.097000000000008"/>
    <s v="Oct"/>
    <x v="18"/>
    <n v="1"/>
  </r>
  <r>
    <n v="9463"/>
    <s v="US-2014-109610"/>
    <x v="3"/>
    <d v="2014-11-26T00:00:00"/>
    <d v="2014-12-01T00:00:00"/>
    <x v="0"/>
    <s v="BS-11590"/>
    <x v="29"/>
    <x v="1"/>
    <s v="United States"/>
    <s v="Louisville"/>
    <x v="0"/>
    <n v="40214"/>
    <x v="0"/>
    <s v="FUR-CH-10001854"/>
    <x v="0"/>
    <s v="Chairs"/>
    <x v="1110"/>
    <n v="701.96"/>
    <n v="2"/>
    <n v="0"/>
    <n v="168.47040000000004"/>
    <s v="Nov"/>
    <x v="23"/>
    <n v="1"/>
  </r>
  <r>
    <n v="9464"/>
    <s v="CA-2011-156545"/>
    <x v="2"/>
    <d v="2011-02-28T00:00:00"/>
    <d v="2011-03-03T00:00:00"/>
    <x v="2"/>
    <s v="JS-16030"/>
    <x v="559"/>
    <x v="0"/>
    <s v="United States"/>
    <s v="Columbus"/>
    <x v="24"/>
    <n v="43229"/>
    <x v="3"/>
    <s v="OFF-AR-10003560"/>
    <x v="1"/>
    <s v="Art"/>
    <x v="482"/>
    <n v="19.456000000000003"/>
    <n v="4"/>
    <n v="0.2"/>
    <n v="3.4047999999999981"/>
    <s v="Feb"/>
    <x v="45"/>
    <n v="1"/>
  </r>
  <r>
    <n v="9465"/>
    <s v="CA-2011-109127"/>
    <x v="2"/>
    <d v="2011-12-21T00:00:00"/>
    <d v="2011-12-25T00:00:00"/>
    <x v="1"/>
    <s v="JC-15775"/>
    <x v="547"/>
    <x v="0"/>
    <s v="United States"/>
    <s v="Newark"/>
    <x v="13"/>
    <n v="19711"/>
    <x v="3"/>
    <s v="OFF-LA-10004409"/>
    <x v="1"/>
    <s v="Labels"/>
    <x v="1550"/>
    <n v="17.28"/>
    <n v="6"/>
    <n v="0"/>
    <n v="7.9487999999999985"/>
    <s v="Dec"/>
    <x v="20"/>
    <n v="1"/>
  </r>
  <r>
    <n v="9466"/>
    <s v="CA-2013-126858"/>
    <x v="0"/>
    <d v="2013-11-20T00:00:00"/>
    <d v="2013-11-24T00:00:00"/>
    <x v="1"/>
    <s v="JM-15265"/>
    <x v="25"/>
    <x v="1"/>
    <s v="United States"/>
    <s v="Seattle"/>
    <x v="4"/>
    <n v="98115"/>
    <x v="1"/>
    <s v="FUR-FU-10000448"/>
    <x v="0"/>
    <s v="Furnishings"/>
    <x v="464"/>
    <n v="31.96"/>
    <n v="2"/>
    <n v="0"/>
    <n v="1.597999999999999"/>
    <s v="Nov"/>
    <x v="0"/>
    <n v="1"/>
  </r>
  <r>
    <n v="9467"/>
    <s v="CA-2014-102925"/>
    <x v="3"/>
    <d v="2014-11-06T00:00:00"/>
    <d v="2014-11-11T00:00:00"/>
    <x v="0"/>
    <s v="CD-12280"/>
    <x v="512"/>
    <x v="0"/>
    <s v="United States"/>
    <s v="New York City"/>
    <x v="15"/>
    <n v="10024"/>
    <x v="3"/>
    <s v="OFF-BI-10002735"/>
    <x v="1"/>
    <s v="Binders"/>
    <x v="141"/>
    <n v="164.68800000000002"/>
    <n v="6"/>
    <n v="0.2"/>
    <n v="55.582200000000007"/>
    <s v="Nov"/>
    <x v="23"/>
    <n v="1"/>
  </r>
  <r>
    <n v="9468"/>
    <s v="CA-2014-102925"/>
    <x v="3"/>
    <d v="2014-11-06T00:00:00"/>
    <d v="2014-11-11T00:00:00"/>
    <x v="0"/>
    <s v="CD-12280"/>
    <x v="512"/>
    <x v="0"/>
    <s v="United States"/>
    <s v="New York City"/>
    <x v="15"/>
    <n v="10024"/>
    <x v="3"/>
    <s v="FUR-TA-10003469"/>
    <x v="0"/>
    <s v="Tables"/>
    <x v="1564"/>
    <n v="166.5"/>
    <n v="2"/>
    <n v="0.4"/>
    <n v="-66.599999999999994"/>
    <s v="Nov"/>
    <x v="23"/>
    <n v="0"/>
  </r>
  <r>
    <n v="9469"/>
    <s v="CA-2014-102925"/>
    <x v="3"/>
    <d v="2014-11-06T00:00:00"/>
    <d v="2014-11-11T00:00:00"/>
    <x v="0"/>
    <s v="CD-12280"/>
    <x v="512"/>
    <x v="0"/>
    <s v="United States"/>
    <s v="New York City"/>
    <x v="15"/>
    <n v="10024"/>
    <x v="3"/>
    <s v="OFF-PA-10001870"/>
    <x v="1"/>
    <s v="Paper"/>
    <x v="674"/>
    <n v="12.96"/>
    <n v="2"/>
    <n v="0"/>
    <n v="6.2208000000000006"/>
    <s v="Nov"/>
    <x v="23"/>
    <n v="0"/>
  </r>
  <r>
    <n v="9470"/>
    <s v="CA-2014-102925"/>
    <x v="3"/>
    <d v="2014-11-06T00:00:00"/>
    <d v="2014-11-11T00:00:00"/>
    <x v="0"/>
    <s v="CD-12280"/>
    <x v="512"/>
    <x v="0"/>
    <s v="United States"/>
    <s v="New York City"/>
    <x v="15"/>
    <n v="10024"/>
    <x v="3"/>
    <s v="OFF-PA-10004071"/>
    <x v="1"/>
    <s v="Paper"/>
    <x v="412"/>
    <n v="110.96"/>
    <n v="2"/>
    <n v="0"/>
    <n v="53.260799999999996"/>
    <s v="Nov"/>
    <x v="23"/>
    <n v="0"/>
  </r>
  <r>
    <n v="9471"/>
    <s v="CA-2014-102925"/>
    <x v="3"/>
    <d v="2014-11-06T00:00:00"/>
    <d v="2014-11-11T00:00:00"/>
    <x v="0"/>
    <s v="CD-12280"/>
    <x v="512"/>
    <x v="0"/>
    <s v="United States"/>
    <s v="New York City"/>
    <x v="15"/>
    <n v="10024"/>
    <x v="3"/>
    <s v="TEC-PH-10001448"/>
    <x v="2"/>
    <s v="Phones"/>
    <x v="140"/>
    <n v="99.98"/>
    <n v="2"/>
    <n v="0"/>
    <n v="3.9991999999999877"/>
    <s v="Nov"/>
    <x v="23"/>
    <n v="0"/>
  </r>
  <r>
    <n v="9472"/>
    <s v="CA-2014-102925"/>
    <x v="3"/>
    <d v="2014-11-06T00:00:00"/>
    <d v="2014-11-11T00:00:00"/>
    <x v="0"/>
    <s v="CD-12280"/>
    <x v="512"/>
    <x v="0"/>
    <s v="United States"/>
    <s v="New York City"/>
    <x v="15"/>
    <n v="10024"/>
    <x v="3"/>
    <s v="OFF-BI-10002706"/>
    <x v="1"/>
    <s v="Binders"/>
    <x v="273"/>
    <n v="11.423999999999999"/>
    <n v="1"/>
    <n v="0.2"/>
    <n v="3.7127999999999997"/>
    <s v="Nov"/>
    <x v="23"/>
    <n v="0"/>
  </r>
  <r>
    <n v="9473"/>
    <s v="CA-2014-102925"/>
    <x v="3"/>
    <d v="2014-11-06T00:00:00"/>
    <d v="2014-11-11T00:00:00"/>
    <x v="0"/>
    <s v="CD-12280"/>
    <x v="512"/>
    <x v="0"/>
    <s v="United States"/>
    <s v="New York City"/>
    <x v="15"/>
    <n v="10024"/>
    <x v="3"/>
    <s v="FUR-CH-10004875"/>
    <x v="0"/>
    <s v="Chairs"/>
    <x v="1436"/>
    <n v="128.12400000000002"/>
    <n v="2"/>
    <n v="0.1"/>
    <n v="24.2012"/>
    <s v="Nov"/>
    <x v="23"/>
    <n v="0"/>
  </r>
  <r>
    <n v="9474"/>
    <s v="CA-2014-102925"/>
    <x v="3"/>
    <d v="2014-11-06T00:00:00"/>
    <d v="2014-11-11T00:00:00"/>
    <x v="0"/>
    <s v="CD-12280"/>
    <x v="512"/>
    <x v="0"/>
    <s v="United States"/>
    <s v="New York City"/>
    <x v="15"/>
    <n v="10024"/>
    <x v="3"/>
    <s v="FUR-FU-10004245"/>
    <x v="0"/>
    <s v="Furnishings"/>
    <x v="1738"/>
    <n v="101.4"/>
    <n v="5"/>
    <n v="0"/>
    <n v="38.532000000000004"/>
    <s v="Nov"/>
    <x v="23"/>
    <n v="0"/>
  </r>
  <r>
    <n v="9475"/>
    <s v="CA-2012-100818"/>
    <x v="1"/>
    <d v="2012-05-31T00:00:00"/>
    <d v="2012-06-05T00:00:00"/>
    <x v="0"/>
    <s v="JM-15265"/>
    <x v="25"/>
    <x v="1"/>
    <s v="United States"/>
    <s v="Chicago"/>
    <x v="10"/>
    <n v="60653"/>
    <x v="2"/>
    <s v="OFF-LA-10000443"/>
    <x v="1"/>
    <s v="Labels"/>
    <x v="1118"/>
    <n v="5.9039999999999999"/>
    <n v="2"/>
    <n v="0.2"/>
    <n v="1.9925999999999999"/>
    <s v="May"/>
    <x v="33"/>
    <n v="1"/>
  </r>
  <r>
    <n v="9476"/>
    <s v="CA-2012-100818"/>
    <x v="1"/>
    <d v="2012-05-31T00:00:00"/>
    <d v="2012-06-05T00:00:00"/>
    <x v="0"/>
    <s v="JM-15265"/>
    <x v="25"/>
    <x v="1"/>
    <s v="United States"/>
    <s v="Chicago"/>
    <x v="10"/>
    <n v="60653"/>
    <x v="2"/>
    <s v="OFF-PA-10001125"/>
    <x v="1"/>
    <s v="Paper"/>
    <x v="1012"/>
    <n v="173.48800000000003"/>
    <n v="7"/>
    <n v="0.2"/>
    <n v="54.214999999999982"/>
    <s v="May"/>
    <x v="33"/>
    <n v="0"/>
  </r>
  <r>
    <n v="9477"/>
    <s v="CA-2012-100818"/>
    <x v="1"/>
    <d v="2012-05-31T00:00:00"/>
    <d v="2012-06-05T00:00:00"/>
    <x v="0"/>
    <s v="JM-15265"/>
    <x v="25"/>
    <x v="1"/>
    <s v="United States"/>
    <s v="Chicago"/>
    <x v="10"/>
    <n v="60653"/>
    <x v="2"/>
    <s v="FUR-FU-10002703"/>
    <x v="0"/>
    <s v="Furnishings"/>
    <x v="1516"/>
    <n v="51.56"/>
    <n v="2"/>
    <n v="0.6"/>
    <n v="-61.872"/>
    <s v="May"/>
    <x v="33"/>
    <n v="0"/>
  </r>
  <r>
    <n v="9478"/>
    <s v="CA-2012-100818"/>
    <x v="1"/>
    <d v="2012-05-31T00:00:00"/>
    <d v="2012-06-05T00:00:00"/>
    <x v="0"/>
    <s v="JM-15265"/>
    <x v="25"/>
    <x v="1"/>
    <s v="United States"/>
    <s v="Chicago"/>
    <x v="10"/>
    <n v="60653"/>
    <x v="2"/>
    <s v="OFF-BI-10004364"/>
    <x v="1"/>
    <s v="Binders"/>
    <x v="302"/>
    <n v="3.5639999999999992"/>
    <n v="3"/>
    <n v="0.8"/>
    <n v="-6.2370000000000019"/>
    <s v="May"/>
    <x v="33"/>
    <n v="0"/>
  </r>
  <r>
    <n v="9479"/>
    <s v="CA-2011-126193"/>
    <x v="2"/>
    <d v="2011-09-07T00:00:00"/>
    <d v="2011-09-14T00:00:00"/>
    <x v="1"/>
    <s v="SS-20410"/>
    <x v="757"/>
    <x v="0"/>
    <s v="United States"/>
    <s v="Oswego"/>
    <x v="10"/>
    <n v="60543"/>
    <x v="2"/>
    <s v="OFF-FA-10000936"/>
    <x v="1"/>
    <s v="Fasteners"/>
    <x v="1298"/>
    <n v="13.16"/>
    <n v="5"/>
    <n v="0.2"/>
    <n v="4.1124999999999998"/>
    <s v="Sep"/>
    <x v="30"/>
    <n v="1"/>
  </r>
  <r>
    <n v="9480"/>
    <s v="CA-2011-126193"/>
    <x v="2"/>
    <d v="2011-09-07T00:00:00"/>
    <d v="2011-09-14T00:00:00"/>
    <x v="1"/>
    <s v="SS-20410"/>
    <x v="757"/>
    <x v="0"/>
    <s v="United States"/>
    <s v="Oswego"/>
    <x v="10"/>
    <n v="60543"/>
    <x v="2"/>
    <s v="OFF-BI-10001249"/>
    <x v="1"/>
    <s v="Binders"/>
    <x v="1182"/>
    <n v="3.8279999999999994"/>
    <n v="3"/>
    <n v="0.8"/>
    <n v="-6.5076000000000018"/>
    <s v="Sep"/>
    <x v="30"/>
    <n v="0"/>
  </r>
  <r>
    <n v="9481"/>
    <s v="CA-2011-126193"/>
    <x v="2"/>
    <d v="2011-09-07T00:00:00"/>
    <d v="2011-09-14T00:00:00"/>
    <x v="1"/>
    <s v="SS-20410"/>
    <x v="757"/>
    <x v="0"/>
    <s v="United States"/>
    <s v="Oswego"/>
    <x v="10"/>
    <n v="60543"/>
    <x v="2"/>
    <s v="OFF-BI-10004632"/>
    <x v="1"/>
    <s v="Binders"/>
    <x v="564"/>
    <n v="304.98999999999995"/>
    <n v="5"/>
    <n v="0.8"/>
    <n v="-533.73250000000007"/>
    <s v="Sep"/>
    <x v="30"/>
    <n v="0"/>
  </r>
  <r>
    <n v="9482"/>
    <s v="CA-2014-150504"/>
    <x v="3"/>
    <d v="2014-11-07T00:00:00"/>
    <d v="2014-11-13T00:00:00"/>
    <x v="1"/>
    <s v="HG-14845"/>
    <x v="668"/>
    <x v="0"/>
    <s v="United States"/>
    <s v="Dallas"/>
    <x v="5"/>
    <n v="75220"/>
    <x v="2"/>
    <s v="OFF-ST-10000615"/>
    <x v="1"/>
    <s v="Storage"/>
    <x v="75"/>
    <n v="18.16"/>
    <n v="2"/>
    <n v="0.2"/>
    <n v="1.8160000000000016"/>
    <s v="Nov"/>
    <x v="23"/>
    <n v="1"/>
  </r>
  <r>
    <n v="9483"/>
    <s v="CA-2012-158351"/>
    <x v="1"/>
    <d v="2012-06-20T00:00:00"/>
    <d v="2012-06-24T00:00:00"/>
    <x v="0"/>
    <s v="BC-11125"/>
    <x v="604"/>
    <x v="2"/>
    <s v="United States"/>
    <s v="Philadelphia"/>
    <x v="9"/>
    <n v="19134"/>
    <x v="3"/>
    <s v="TEC-AC-10001838"/>
    <x v="2"/>
    <s v="Accessories"/>
    <x v="645"/>
    <n v="319.98400000000004"/>
    <n v="2"/>
    <n v="0.2"/>
    <n v="91.995400000000018"/>
    <s v="Jun"/>
    <x v="40"/>
    <n v="1"/>
  </r>
  <r>
    <n v="9484"/>
    <s v="CA-2011-122679"/>
    <x v="2"/>
    <d v="2011-07-22T00:00:00"/>
    <d v="2011-07-28T00:00:00"/>
    <x v="1"/>
    <s v="AB-10255"/>
    <x v="437"/>
    <x v="2"/>
    <s v="United States"/>
    <s v="Los Angeles"/>
    <x v="1"/>
    <n v="90008"/>
    <x v="1"/>
    <s v="OFF-AR-10004757"/>
    <x v="1"/>
    <s v="Art"/>
    <x v="342"/>
    <n v="19.68"/>
    <n v="6"/>
    <n v="0"/>
    <n v="6.4943999999999988"/>
    <s v="Jul"/>
    <x v="39"/>
    <n v="1"/>
  </r>
  <r>
    <n v="9485"/>
    <s v="CA-2013-164770"/>
    <x v="0"/>
    <d v="2013-12-03T00:00:00"/>
    <d v="2013-12-05T00:00:00"/>
    <x v="0"/>
    <s v="MY-18295"/>
    <x v="501"/>
    <x v="1"/>
    <s v="United States"/>
    <s v="Houston"/>
    <x v="5"/>
    <n v="77036"/>
    <x v="2"/>
    <s v="FUR-BO-10003893"/>
    <x v="0"/>
    <s v="Bookcases"/>
    <x v="1665"/>
    <n v="781.86399999999992"/>
    <n v="10"/>
    <n v="0.32"/>
    <n v="-137.97600000000008"/>
    <s v="Dec"/>
    <x v="5"/>
    <n v="1"/>
  </r>
  <r>
    <n v="9486"/>
    <s v="CA-2013-164770"/>
    <x v="0"/>
    <d v="2013-12-03T00:00:00"/>
    <d v="2013-12-05T00:00:00"/>
    <x v="0"/>
    <s v="MY-18295"/>
    <x v="501"/>
    <x v="1"/>
    <s v="United States"/>
    <s v="Houston"/>
    <x v="5"/>
    <n v="77036"/>
    <x v="2"/>
    <s v="OFF-PA-10003893"/>
    <x v="1"/>
    <s v="Paper"/>
    <x v="1096"/>
    <n v="30.816000000000003"/>
    <n v="9"/>
    <n v="0.2"/>
    <n v="9.6299999999999955"/>
    <s v="Dec"/>
    <x v="5"/>
    <n v="0"/>
  </r>
  <r>
    <n v="9487"/>
    <s v="CA-2014-130505"/>
    <x v="3"/>
    <d v="2014-10-13T00:00:00"/>
    <d v="2014-10-13T00:00:00"/>
    <x v="3"/>
    <s v="NF-18385"/>
    <x v="173"/>
    <x v="0"/>
    <s v="United States"/>
    <s v="Wheeling"/>
    <x v="48"/>
    <n v="26003"/>
    <x v="3"/>
    <s v="FUR-TA-10001932"/>
    <x v="0"/>
    <s v="Tables"/>
    <x v="840"/>
    <n v="673.34399999999994"/>
    <n v="3"/>
    <n v="0.3"/>
    <n v="-76.953599999999994"/>
    <s v="Oct"/>
    <x v="13"/>
    <n v="1"/>
  </r>
  <r>
    <n v="9488"/>
    <s v="US-2014-125213"/>
    <x v="3"/>
    <d v="2014-12-12T00:00:00"/>
    <d v="2014-12-14T00:00:00"/>
    <x v="2"/>
    <s v="NB-18655"/>
    <x v="240"/>
    <x v="1"/>
    <s v="United States"/>
    <s v="Paterson"/>
    <x v="30"/>
    <n v="7501"/>
    <x v="3"/>
    <s v="OFF-FA-10001561"/>
    <x v="1"/>
    <s v="Fasteners"/>
    <x v="831"/>
    <n v="6.5400000000000009"/>
    <n v="3"/>
    <n v="0"/>
    <n v="2.1581999999999999"/>
    <s v="Dec"/>
    <x v="22"/>
    <n v="1"/>
  </r>
  <r>
    <n v="9489"/>
    <s v="CA-2012-156566"/>
    <x v="1"/>
    <d v="2012-10-01T00:00:00"/>
    <d v="2012-10-04T00:00:00"/>
    <x v="2"/>
    <s v="EM-13960"/>
    <x v="75"/>
    <x v="0"/>
    <s v="United States"/>
    <s v="Portland"/>
    <x v="21"/>
    <n v="97206"/>
    <x v="1"/>
    <s v="TEC-PH-10001817"/>
    <x v="2"/>
    <s v="Phones"/>
    <x v="1097"/>
    <n v="572.80000000000007"/>
    <n v="2"/>
    <n v="0.2"/>
    <n v="50.120000000000033"/>
    <s v="Oct"/>
    <x v="2"/>
    <n v="1"/>
  </r>
  <r>
    <n v="9490"/>
    <s v="US-2013-102232"/>
    <x v="0"/>
    <d v="2013-08-06T00:00:00"/>
    <d v="2013-08-12T00:00:00"/>
    <x v="1"/>
    <s v="MF-17665"/>
    <x v="716"/>
    <x v="1"/>
    <s v="United States"/>
    <s v="Huntsville"/>
    <x v="19"/>
    <n v="35810"/>
    <x v="0"/>
    <s v="OFF-AR-10000538"/>
    <x v="1"/>
    <s v="Art"/>
    <x v="1245"/>
    <n v="197.04999999999998"/>
    <n v="7"/>
    <n v="0"/>
    <n v="59.114999999999981"/>
    <s v="Aug"/>
    <x v="28"/>
    <n v="1"/>
  </r>
  <r>
    <n v="9491"/>
    <s v="CA-2014-111738"/>
    <x v="3"/>
    <d v="2014-01-04T00:00:00"/>
    <d v="2014-01-08T00:00:00"/>
    <x v="1"/>
    <s v="CM-12385"/>
    <x v="200"/>
    <x v="0"/>
    <s v="United States"/>
    <s v="San Francisco"/>
    <x v="1"/>
    <n v="94110"/>
    <x v="1"/>
    <s v="OFF-BI-10004584"/>
    <x v="1"/>
    <s v="Binders"/>
    <x v="378"/>
    <n v="2022.2720000000002"/>
    <n v="8"/>
    <n v="0.2"/>
    <n v="682.5168000000001"/>
    <s v="Jan"/>
    <x v="44"/>
    <n v="1"/>
  </r>
  <r>
    <n v="9492"/>
    <s v="CA-2014-111738"/>
    <x v="3"/>
    <d v="2014-01-04T00:00:00"/>
    <d v="2014-01-08T00:00:00"/>
    <x v="1"/>
    <s v="CM-12385"/>
    <x v="200"/>
    <x v="0"/>
    <s v="United States"/>
    <s v="San Francisco"/>
    <x v="1"/>
    <n v="94110"/>
    <x v="1"/>
    <s v="OFF-AR-10000817"/>
    <x v="1"/>
    <s v="Art"/>
    <x v="1255"/>
    <n v="9.120000000000001"/>
    <n v="3"/>
    <n v="0"/>
    <n v="3.1007999999999996"/>
    <s v="Jan"/>
    <x v="44"/>
    <n v="0"/>
  </r>
  <r>
    <n v="9493"/>
    <s v="CA-2014-163188"/>
    <x v="3"/>
    <d v="2014-11-08T00:00:00"/>
    <d v="2014-11-08T00:00:00"/>
    <x v="3"/>
    <s v="EC-14050"/>
    <x v="685"/>
    <x v="0"/>
    <s v="United States"/>
    <s v="Oklahoma City"/>
    <x v="26"/>
    <n v="73120"/>
    <x v="2"/>
    <s v="OFF-BI-10000756"/>
    <x v="1"/>
    <s v="Binders"/>
    <x v="15"/>
    <n v="38.160000000000004"/>
    <n v="9"/>
    <n v="0"/>
    <n v="19.080000000000002"/>
    <s v="Nov"/>
    <x v="23"/>
    <n v="1"/>
  </r>
  <r>
    <n v="9494"/>
    <s v="CA-2013-105207"/>
    <x v="0"/>
    <d v="2013-01-03T00:00:00"/>
    <d v="2013-01-08T00:00:00"/>
    <x v="1"/>
    <s v="BO-11350"/>
    <x v="635"/>
    <x v="1"/>
    <s v="United States"/>
    <s v="Broken Arrow"/>
    <x v="26"/>
    <n v="74012"/>
    <x v="2"/>
    <s v="FUR-TA-10000617"/>
    <x v="0"/>
    <s v="Tables"/>
    <x v="338"/>
    <n v="1592.8500000000001"/>
    <n v="7"/>
    <n v="0"/>
    <n v="350.42700000000002"/>
    <s v="Jan"/>
    <x v="12"/>
    <n v="1"/>
  </r>
  <r>
    <n v="9495"/>
    <s v="CA-2013-105207"/>
    <x v="0"/>
    <d v="2013-01-03T00:00:00"/>
    <d v="2013-01-08T00:00:00"/>
    <x v="1"/>
    <s v="BO-11350"/>
    <x v="635"/>
    <x v="1"/>
    <s v="United States"/>
    <s v="Broken Arrow"/>
    <x v="26"/>
    <n v="74012"/>
    <x v="2"/>
    <s v="OFF-BI-10004364"/>
    <x v="1"/>
    <s v="Binders"/>
    <x v="302"/>
    <n v="11.88"/>
    <n v="2"/>
    <n v="0"/>
    <n v="5.3460000000000001"/>
    <s v="Jan"/>
    <x v="12"/>
    <n v="0"/>
  </r>
  <r>
    <n v="9496"/>
    <s v="US-2013-123610"/>
    <x v="0"/>
    <d v="2013-05-13T00:00:00"/>
    <d v="2013-05-17T00:00:00"/>
    <x v="1"/>
    <s v="VM-21835"/>
    <x v="718"/>
    <x v="0"/>
    <s v="United States"/>
    <s v="Mission Viejo"/>
    <x v="1"/>
    <n v="92691"/>
    <x v="1"/>
    <s v="TEC-AC-10004518"/>
    <x v="2"/>
    <s v="Accessories"/>
    <x v="1803"/>
    <n v="120"/>
    <n v="6"/>
    <n v="0"/>
    <n v="46.800000000000004"/>
    <s v="May"/>
    <x v="35"/>
    <n v="1"/>
  </r>
  <r>
    <n v="9497"/>
    <s v="US-2013-123610"/>
    <x v="0"/>
    <d v="2013-05-13T00:00:00"/>
    <d v="2013-05-17T00:00:00"/>
    <x v="1"/>
    <s v="VM-21835"/>
    <x v="718"/>
    <x v="0"/>
    <s v="United States"/>
    <s v="Mission Viejo"/>
    <x v="1"/>
    <n v="92691"/>
    <x v="1"/>
    <s v="OFF-AP-10002222"/>
    <x v="1"/>
    <s v="Appliances"/>
    <x v="33"/>
    <n v="8.67"/>
    <n v="1"/>
    <n v="0"/>
    <n v="2.3409000000000004"/>
    <s v="May"/>
    <x v="35"/>
    <n v="0"/>
  </r>
  <r>
    <n v="9498"/>
    <s v="CA-2014-118213"/>
    <x v="3"/>
    <d v="2014-11-06T00:00:00"/>
    <d v="2014-11-08T00:00:00"/>
    <x v="2"/>
    <s v="AB-10060"/>
    <x v="144"/>
    <x v="2"/>
    <s v="United States"/>
    <s v="Greenwood"/>
    <x v="14"/>
    <n v="46142"/>
    <x v="2"/>
    <s v="OFF-PA-10002615"/>
    <x v="1"/>
    <s v="Paper"/>
    <x v="247"/>
    <n v="4.41"/>
    <n v="1"/>
    <n v="0"/>
    <n v="2.0286"/>
    <s v="Nov"/>
    <x v="23"/>
    <n v="1"/>
  </r>
  <r>
    <n v="9499"/>
    <s v="CA-2014-118213"/>
    <x v="3"/>
    <d v="2014-11-06T00:00:00"/>
    <d v="2014-11-08T00:00:00"/>
    <x v="2"/>
    <s v="AB-10060"/>
    <x v="144"/>
    <x v="2"/>
    <s v="United States"/>
    <s v="Greenwood"/>
    <x v="14"/>
    <n v="46142"/>
    <x v="2"/>
    <s v="OFF-PA-10000565"/>
    <x v="1"/>
    <s v="Paper"/>
    <x v="33"/>
    <n v="167.94"/>
    <n v="3"/>
    <n v="0"/>
    <n v="82.290599999999998"/>
    <s v="Nov"/>
    <x v="23"/>
    <n v="0"/>
  </r>
  <r>
    <n v="9500"/>
    <s v="CA-2014-118213"/>
    <x v="3"/>
    <d v="2014-11-06T00:00:00"/>
    <d v="2014-11-08T00:00:00"/>
    <x v="2"/>
    <s v="AB-10060"/>
    <x v="144"/>
    <x v="2"/>
    <s v="United States"/>
    <s v="Greenwood"/>
    <x v="14"/>
    <n v="46142"/>
    <x v="2"/>
    <s v="OFF-PA-10003673"/>
    <x v="1"/>
    <s v="Paper"/>
    <x v="971"/>
    <n v="67.8"/>
    <n v="10"/>
    <n v="0"/>
    <n v="31.187999999999999"/>
    <s v="Nov"/>
    <x v="23"/>
    <n v="0"/>
  </r>
  <r>
    <n v="9501"/>
    <s v="CA-2013-149237"/>
    <x v="0"/>
    <d v="2013-05-27T00:00:00"/>
    <d v="2013-05-31T00:00:00"/>
    <x v="1"/>
    <s v="CM-12235"/>
    <x v="632"/>
    <x v="0"/>
    <s v="United States"/>
    <s v="Milwaukee"/>
    <x v="6"/>
    <n v="53209"/>
    <x v="2"/>
    <s v="FUR-FU-10002088"/>
    <x v="0"/>
    <s v="Furnishings"/>
    <x v="1084"/>
    <n v="26.94"/>
    <n v="3"/>
    <n v="0"/>
    <n v="11.314800000000002"/>
    <s v="May"/>
    <x v="35"/>
    <n v="1"/>
  </r>
  <r>
    <n v="9502"/>
    <s v="US-2012-158589"/>
    <x v="1"/>
    <d v="2012-11-20T00:00:00"/>
    <d v="2012-11-24T00:00:00"/>
    <x v="1"/>
    <s v="KW-16570"/>
    <x v="608"/>
    <x v="0"/>
    <s v="United States"/>
    <s v="San Francisco"/>
    <x v="1"/>
    <n v="94109"/>
    <x v="1"/>
    <s v="FUR-FU-10001546"/>
    <x v="0"/>
    <s v="Furnishings"/>
    <x v="1423"/>
    <n v="32.04"/>
    <n v="3"/>
    <n v="0"/>
    <n v="8.01"/>
    <s v="Nov"/>
    <x v="6"/>
    <n v="1"/>
  </r>
  <r>
    <n v="9503"/>
    <s v="CA-2013-101329"/>
    <x v="0"/>
    <d v="2013-04-23T00:00:00"/>
    <d v="2013-04-30T00:00:00"/>
    <x v="1"/>
    <s v="MM-17920"/>
    <x v="462"/>
    <x v="0"/>
    <s v="United States"/>
    <s v="Rome"/>
    <x v="15"/>
    <n v="13440"/>
    <x v="3"/>
    <s v="OFF-AR-10000614"/>
    <x v="1"/>
    <s v="Art"/>
    <x v="1722"/>
    <n v="32.129999999999995"/>
    <n v="9"/>
    <n v="0"/>
    <n v="8.3537999999999997"/>
    <s v="Apr"/>
    <x v="25"/>
    <n v="1"/>
  </r>
  <r>
    <n v="9504"/>
    <s v="CA-2013-101329"/>
    <x v="0"/>
    <d v="2013-04-23T00:00:00"/>
    <d v="2013-04-30T00:00:00"/>
    <x v="1"/>
    <s v="MM-17920"/>
    <x v="462"/>
    <x v="0"/>
    <s v="United States"/>
    <s v="Rome"/>
    <x v="15"/>
    <n v="13440"/>
    <x v="3"/>
    <s v="OFF-AR-10003190"/>
    <x v="1"/>
    <s v="Art"/>
    <x v="643"/>
    <n v="2.88"/>
    <n v="1"/>
    <n v="0"/>
    <n v="0.80640000000000001"/>
    <s v="Apr"/>
    <x v="25"/>
    <n v="0"/>
  </r>
  <r>
    <n v="9505"/>
    <s v="CA-2013-113607"/>
    <x v="0"/>
    <d v="2013-10-15T00:00:00"/>
    <d v="2013-10-19T00:00:00"/>
    <x v="1"/>
    <s v="PW-19030"/>
    <x v="463"/>
    <x v="1"/>
    <s v="United States"/>
    <s v="New York City"/>
    <x v="15"/>
    <n v="10009"/>
    <x v="3"/>
    <s v="TEC-PH-10004094"/>
    <x v="2"/>
    <s v="Phones"/>
    <x v="1788"/>
    <n v="1091.93"/>
    <n v="7"/>
    <n v="0"/>
    <n v="272.98250000000002"/>
    <s v="Oct"/>
    <x v="32"/>
    <n v="1"/>
  </r>
  <r>
    <n v="9506"/>
    <s v="CA-2013-113607"/>
    <x v="0"/>
    <d v="2013-10-15T00:00:00"/>
    <d v="2013-10-19T00:00:00"/>
    <x v="1"/>
    <s v="PW-19030"/>
    <x v="463"/>
    <x v="1"/>
    <s v="United States"/>
    <s v="New York City"/>
    <x v="15"/>
    <n v="10009"/>
    <x v="3"/>
    <s v="OFF-PA-10001970"/>
    <x v="1"/>
    <s v="Paper"/>
    <x v="361"/>
    <n v="111.96"/>
    <n v="2"/>
    <n v="0"/>
    <n v="54.860399999999998"/>
    <s v="Oct"/>
    <x v="32"/>
    <n v="0"/>
  </r>
  <r>
    <n v="9507"/>
    <s v="CA-2011-149104"/>
    <x v="2"/>
    <d v="2011-04-05T00:00:00"/>
    <d v="2011-04-07T00:00:00"/>
    <x v="0"/>
    <s v="RD-19900"/>
    <x v="76"/>
    <x v="0"/>
    <s v="United States"/>
    <s v="Dearborn Heights"/>
    <x v="12"/>
    <n v="48127"/>
    <x v="2"/>
    <s v="OFF-AR-10002952"/>
    <x v="1"/>
    <s v="Art"/>
    <x v="806"/>
    <n v="26.7"/>
    <n v="2"/>
    <n v="0"/>
    <n v="7.4759999999999991"/>
    <s v="Apr"/>
    <x v="41"/>
    <n v="1"/>
  </r>
  <r>
    <n v="9508"/>
    <s v="CA-2011-149104"/>
    <x v="2"/>
    <d v="2011-04-05T00:00:00"/>
    <d v="2011-04-07T00:00:00"/>
    <x v="0"/>
    <s v="RD-19900"/>
    <x v="76"/>
    <x v="0"/>
    <s v="United States"/>
    <s v="Dearborn Heights"/>
    <x v="12"/>
    <n v="48127"/>
    <x v="2"/>
    <s v="OFF-BI-10004209"/>
    <x v="1"/>
    <s v="Binders"/>
    <x v="1206"/>
    <n v="40.199999999999996"/>
    <n v="5"/>
    <n v="0"/>
    <n v="18.089999999999996"/>
    <s v="Apr"/>
    <x v="41"/>
    <n v="0"/>
  </r>
  <r>
    <n v="9509"/>
    <s v="CA-2011-149104"/>
    <x v="2"/>
    <d v="2011-04-05T00:00:00"/>
    <d v="2011-04-07T00:00:00"/>
    <x v="0"/>
    <s v="RD-19900"/>
    <x v="76"/>
    <x v="0"/>
    <s v="United States"/>
    <s v="Dearborn Heights"/>
    <x v="12"/>
    <n v="48127"/>
    <x v="2"/>
    <s v="OFF-AR-10004685"/>
    <x v="1"/>
    <s v="Art"/>
    <x v="181"/>
    <n v="13.89"/>
    <n v="3"/>
    <n v="0"/>
    <n v="4.5836999999999994"/>
    <s v="Apr"/>
    <x v="41"/>
    <n v="0"/>
  </r>
  <r>
    <n v="9510"/>
    <s v="CA-2011-149104"/>
    <x v="2"/>
    <d v="2011-04-05T00:00:00"/>
    <d v="2011-04-07T00:00:00"/>
    <x v="0"/>
    <s v="RD-19900"/>
    <x v="76"/>
    <x v="0"/>
    <s v="United States"/>
    <s v="Dearborn Heights"/>
    <x v="12"/>
    <n v="48127"/>
    <x v="2"/>
    <s v="OFF-ST-10000991"/>
    <x v="1"/>
    <s v="Storage"/>
    <x v="155"/>
    <n v="689.81999999999994"/>
    <n v="6"/>
    <n v="0"/>
    <n v="20.694600000000008"/>
    <s v="Apr"/>
    <x v="41"/>
    <n v="0"/>
  </r>
  <r>
    <n v="9511"/>
    <s v="CA-2013-105263"/>
    <x v="0"/>
    <d v="2013-08-07T00:00:00"/>
    <d v="2013-08-12T00:00:00"/>
    <x v="1"/>
    <s v="LM-17065"/>
    <x v="215"/>
    <x v="0"/>
    <s v="United States"/>
    <s v="New York City"/>
    <x v="15"/>
    <n v="10024"/>
    <x v="3"/>
    <s v="OFF-AR-10002399"/>
    <x v="1"/>
    <s v="Art"/>
    <x v="316"/>
    <n v="38.339999999999996"/>
    <n v="9"/>
    <n v="0"/>
    <n v="15.7194"/>
    <s v="Aug"/>
    <x v="28"/>
    <n v="1"/>
  </r>
  <r>
    <n v="9512"/>
    <s v="CA-2011-130575"/>
    <x v="2"/>
    <d v="2011-12-14T00:00:00"/>
    <d v="2011-12-16T00:00:00"/>
    <x v="2"/>
    <s v="CS-11845"/>
    <x v="688"/>
    <x v="1"/>
    <s v="United States"/>
    <s v="Chicago"/>
    <x v="10"/>
    <n v="60623"/>
    <x v="2"/>
    <s v="OFF-BI-10002353"/>
    <x v="1"/>
    <s v="Binders"/>
    <x v="1068"/>
    <n v="9.2639999999999976"/>
    <n v="3"/>
    <n v="0.8"/>
    <n v="-13.895999999999997"/>
    <s v="Dec"/>
    <x v="20"/>
    <n v="1"/>
  </r>
  <r>
    <n v="9513"/>
    <s v="CA-2014-142461"/>
    <x v="3"/>
    <d v="2014-05-31T00:00:00"/>
    <d v="2014-06-04T00:00:00"/>
    <x v="0"/>
    <s v="KT-16480"/>
    <x v="409"/>
    <x v="0"/>
    <s v="United States"/>
    <s v="Dallas"/>
    <x v="5"/>
    <n v="75217"/>
    <x v="2"/>
    <s v="FUR-BO-10001811"/>
    <x v="0"/>
    <s v="Bookcases"/>
    <x v="779"/>
    <n v="204.66639999999998"/>
    <n v="1"/>
    <n v="0.32"/>
    <n v="-6.0196000000000254"/>
    <s v="May"/>
    <x v="24"/>
    <n v="1"/>
  </r>
  <r>
    <n v="9514"/>
    <s v="CA-2013-125220"/>
    <x v="0"/>
    <d v="2013-10-15T00:00:00"/>
    <d v="2013-10-20T00:00:00"/>
    <x v="1"/>
    <s v="BE-11410"/>
    <x v="648"/>
    <x v="0"/>
    <s v="United States"/>
    <s v="Appleton"/>
    <x v="6"/>
    <n v="54915"/>
    <x v="2"/>
    <s v="TEC-AC-10003033"/>
    <x v="2"/>
    <s v="Accessories"/>
    <x v="756"/>
    <n v="1649.75"/>
    <n v="5"/>
    <n v="0"/>
    <n v="544.41749999999979"/>
    <s v="Oct"/>
    <x v="32"/>
    <n v="1"/>
  </r>
  <r>
    <n v="9515"/>
    <s v="CA-2011-100293"/>
    <x v="2"/>
    <d v="2011-03-14T00:00:00"/>
    <d v="2011-03-18T00:00:00"/>
    <x v="1"/>
    <s v="NF-18475"/>
    <x v="739"/>
    <x v="2"/>
    <s v="United States"/>
    <s v="Jacksonville"/>
    <x v="2"/>
    <n v="32216"/>
    <x v="0"/>
    <s v="OFF-PA-10000176"/>
    <x v="1"/>
    <s v="Paper"/>
    <x v="634"/>
    <n v="91.055999999999997"/>
    <n v="6"/>
    <n v="0.2"/>
    <n v="31.869599999999995"/>
    <s v="Mar"/>
    <x v="34"/>
    <n v="1"/>
  </r>
  <r>
    <n v="9516"/>
    <s v="CA-2011-154165"/>
    <x v="2"/>
    <d v="2011-02-18T00:00:00"/>
    <d v="2011-02-25T00:00:00"/>
    <x v="1"/>
    <s v="DL-13315"/>
    <x v="111"/>
    <x v="0"/>
    <s v="United States"/>
    <s v="Chicago"/>
    <x v="10"/>
    <n v="60653"/>
    <x v="2"/>
    <s v="OFF-AR-10003631"/>
    <x v="1"/>
    <s v="Art"/>
    <x v="33"/>
    <n v="54.207999999999998"/>
    <n v="14"/>
    <n v="0.2"/>
    <n v="8.808799999999998"/>
    <s v="Feb"/>
    <x v="45"/>
    <n v="1"/>
  </r>
  <r>
    <n v="9517"/>
    <s v="CA-2012-123939"/>
    <x v="1"/>
    <d v="2012-08-24T00:00:00"/>
    <d v="2012-08-26T00:00:00"/>
    <x v="0"/>
    <s v="MS-17710"/>
    <x v="384"/>
    <x v="0"/>
    <s v="United States"/>
    <s v="Bowling Green"/>
    <x v="24"/>
    <n v="43402"/>
    <x v="3"/>
    <s v="TEC-PH-10000923"/>
    <x v="2"/>
    <s v="Phones"/>
    <x v="1225"/>
    <n v="26.981999999999999"/>
    <n v="3"/>
    <n v="0.4"/>
    <n v="4.0472999999999999"/>
    <s v="Aug"/>
    <x v="37"/>
    <n v="1"/>
  </r>
  <r>
    <n v="9518"/>
    <s v="CA-2012-123939"/>
    <x v="1"/>
    <d v="2012-08-24T00:00:00"/>
    <d v="2012-08-26T00:00:00"/>
    <x v="0"/>
    <s v="MS-17710"/>
    <x v="384"/>
    <x v="0"/>
    <s v="United States"/>
    <s v="Bowling Green"/>
    <x v="24"/>
    <n v="43402"/>
    <x v="3"/>
    <s v="OFF-LA-10003190"/>
    <x v="1"/>
    <s v="Labels"/>
    <x v="1163"/>
    <n v="6.911999999999999"/>
    <n v="3"/>
    <n v="0.2"/>
    <n v="2.5056000000000003"/>
    <s v="Aug"/>
    <x v="37"/>
    <n v="0"/>
  </r>
  <r>
    <n v="9519"/>
    <s v="CA-2012-123939"/>
    <x v="1"/>
    <d v="2012-08-24T00:00:00"/>
    <d v="2012-08-26T00:00:00"/>
    <x v="0"/>
    <s v="MS-17710"/>
    <x v="384"/>
    <x v="0"/>
    <s v="United States"/>
    <s v="Bowling Green"/>
    <x v="24"/>
    <n v="43402"/>
    <x v="3"/>
    <s v="OFF-ST-10003208"/>
    <x v="1"/>
    <s v="Storage"/>
    <x v="243"/>
    <n v="435.50400000000002"/>
    <n v="3"/>
    <n v="0.2"/>
    <n v="48.994199999999921"/>
    <s v="Aug"/>
    <x v="37"/>
    <n v="0"/>
  </r>
  <r>
    <n v="9520"/>
    <s v="US-2014-104451"/>
    <x v="3"/>
    <d v="2014-05-09T00:00:00"/>
    <d v="2014-05-13T00:00:00"/>
    <x v="0"/>
    <s v="MM-18055"/>
    <x v="514"/>
    <x v="0"/>
    <s v="United States"/>
    <s v="San Francisco"/>
    <x v="1"/>
    <n v="94110"/>
    <x v="1"/>
    <s v="OFF-AP-10000692"/>
    <x v="1"/>
    <s v="Appliances"/>
    <x v="1241"/>
    <n v="81.08"/>
    <n v="4"/>
    <n v="0"/>
    <n v="22.702400000000004"/>
    <s v="May"/>
    <x v="24"/>
    <n v="1"/>
  </r>
  <r>
    <n v="9521"/>
    <s v="CA-2013-101189"/>
    <x v="0"/>
    <d v="2013-02-04T00:00:00"/>
    <d v="2013-02-09T00:00:00"/>
    <x v="1"/>
    <s v="JB-15400"/>
    <x v="80"/>
    <x v="1"/>
    <s v="United States"/>
    <s v="Los Angeles"/>
    <x v="1"/>
    <n v="90049"/>
    <x v="1"/>
    <s v="OFF-ST-10004180"/>
    <x v="1"/>
    <s v="Storage"/>
    <x v="241"/>
    <n v="93.02"/>
    <n v="2"/>
    <n v="0"/>
    <n v="3.720799999999997"/>
    <s v="Feb"/>
    <x v="47"/>
    <n v="1"/>
  </r>
  <r>
    <n v="9522"/>
    <s v="CA-2011-169446"/>
    <x v="2"/>
    <d v="2011-12-19T00:00:00"/>
    <d v="2011-12-25T00:00:00"/>
    <x v="1"/>
    <s v="SG-20605"/>
    <x v="611"/>
    <x v="0"/>
    <s v="United States"/>
    <s v="Chicago"/>
    <x v="10"/>
    <n v="60623"/>
    <x v="2"/>
    <s v="TEC-PH-10002817"/>
    <x v="2"/>
    <s v="Phones"/>
    <x v="1836"/>
    <n v="323.97600000000006"/>
    <n v="3"/>
    <n v="0.2"/>
    <n v="36.44729999999997"/>
    <s v="Dec"/>
    <x v="20"/>
    <n v="1"/>
  </r>
  <r>
    <n v="9523"/>
    <s v="CA-2011-169446"/>
    <x v="2"/>
    <d v="2011-12-19T00:00:00"/>
    <d v="2011-12-25T00:00:00"/>
    <x v="1"/>
    <s v="SG-20605"/>
    <x v="611"/>
    <x v="0"/>
    <s v="United States"/>
    <s v="Chicago"/>
    <x v="10"/>
    <n v="60623"/>
    <x v="2"/>
    <s v="OFF-PA-10000295"/>
    <x v="1"/>
    <s v="Paper"/>
    <x v="1779"/>
    <n v="15.552000000000003"/>
    <n v="3"/>
    <n v="0.2"/>
    <n v="5.4432"/>
    <s v="Dec"/>
    <x v="20"/>
    <n v="0"/>
  </r>
  <r>
    <n v="9524"/>
    <s v="CA-2011-169446"/>
    <x v="2"/>
    <d v="2011-12-19T00:00:00"/>
    <d v="2011-12-25T00:00:00"/>
    <x v="1"/>
    <s v="SG-20605"/>
    <x v="611"/>
    <x v="0"/>
    <s v="United States"/>
    <s v="Chicago"/>
    <x v="10"/>
    <n v="60623"/>
    <x v="2"/>
    <s v="OFF-ST-10000419"/>
    <x v="1"/>
    <s v="Storage"/>
    <x v="1015"/>
    <n v="32.591999999999999"/>
    <n v="3"/>
    <n v="0.2"/>
    <n v="-7.7406000000000006"/>
    <s v="Dec"/>
    <x v="20"/>
    <n v="0"/>
  </r>
  <r>
    <n v="9525"/>
    <s v="CA-2014-156958"/>
    <x v="3"/>
    <d v="2014-12-06T00:00:00"/>
    <d v="2014-12-07T00:00:00"/>
    <x v="2"/>
    <s v="PB-18805"/>
    <x v="583"/>
    <x v="2"/>
    <s v="United States"/>
    <s v="Seattle"/>
    <x v="4"/>
    <n v="98115"/>
    <x v="1"/>
    <s v="OFF-BI-10001524"/>
    <x v="1"/>
    <s v="Binders"/>
    <x v="298"/>
    <n v="83.920000000000016"/>
    <n v="5"/>
    <n v="0.2"/>
    <n v="29.371999999999993"/>
    <s v="Dec"/>
    <x v="22"/>
    <n v="1"/>
  </r>
  <r>
    <n v="9526"/>
    <s v="CA-2014-156958"/>
    <x v="3"/>
    <d v="2014-12-06T00:00:00"/>
    <d v="2014-12-07T00:00:00"/>
    <x v="2"/>
    <s v="PB-18805"/>
    <x v="583"/>
    <x v="2"/>
    <s v="United States"/>
    <s v="Seattle"/>
    <x v="4"/>
    <n v="98115"/>
    <x v="1"/>
    <s v="FUR-FU-10003268"/>
    <x v="0"/>
    <s v="Furnishings"/>
    <x v="876"/>
    <n v="199.89999999999998"/>
    <n v="5"/>
    <n v="0"/>
    <n v="39.97999999999999"/>
    <s v="Dec"/>
    <x v="22"/>
    <n v="0"/>
  </r>
  <r>
    <n v="9527"/>
    <s v="CA-2014-156958"/>
    <x v="3"/>
    <d v="2014-12-06T00:00:00"/>
    <d v="2014-12-07T00:00:00"/>
    <x v="2"/>
    <s v="PB-18805"/>
    <x v="583"/>
    <x v="2"/>
    <s v="United States"/>
    <s v="Seattle"/>
    <x v="4"/>
    <n v="98115"/>
    <x v="1"/>
    <s v="TEC-PH-10000148"/>
    <x v="2"/>
    <s v="Phones"/>
    <x v="771"/>
    <n v="31.176000000000002"/>
    <n v="3"/>
    <n v="0.2"/>
    <n v="-7.0145999999999997"/>
    <s v="Dec"/>
    <x v="22"/>
    <n v="0"/>
  </r>
  <r>
    <n v="9528"/>
    <s v="CA-2014-156958"/>
    <x v="3"/>
    <d v="2014-12-06T00:00:00"/>
    <d v="2014-12-07T00:00:00"/>
    <x v="2"/>
    <s v="PB-18805"/>
    <x v="583"/>
    <x v="2"/>
    <s v="United States"/>
    <s v="Seattle"/>
    <x v="4"/>
    <n v="98115"/>
    <x v="1"/>
    <s v="OFF-BI-10001543"/>
    <x v="1"/>
    <s v="Binders"/>
    <x v="375"/>
    <n v="172.75200000000001"/>
    <n v="6"/>
    <n v="0.2"/>
    <n v="60.463200000000015"/>
    <s v="Dec"/>
    <x v="22"/>
    <n v="0"/>
  </r>
  <r>
    <n v="9529"/>
    <s v="CA-2014-156958"/>
    <x v="3"/>
    <d v="2014-12-06T00:00:00"/>
    <d v="2014-12-07T00:00:00"/>
    <x v="2"/>
    <s v="PB-18805"/>
    <x v="583"/>
    <x v="2"/>
    <s v="United States"/>
    <s v="Seattle"/>
    <x v="4"/>
    <n v="98115"/>
    <x v="1"/>
    <s v="OFF-BI-10002071"/>
    <x v="1"/>
    <s v="Binders"/>
    <x v="692"/>
    <n v="9.2959999999999994"/>
    <n v="2"/>
    <n v="0.2"/>
    <n v="3.0211999999999994"/>
    <s v="Dec"/>
    <x v="22"/>
    <n v="0"/>
  </r>
  <r>
    <n v="9530"/>
    <s v="CA-2014-101637"/>
    <x v="3"/>
    <d v="2014-03-25T00:00:00"/>
    <d v="2014-03-26T00:00:00"/>
    <x v="3"/>
    <s v="AC-10615"/>
    <x v="556"/>
    <x v="1"/>
    <s v="United States"/>
    <s v="Beaumont"/>
    <x v="5"/>
    <n v="77705"/>
    <x v="2"/>
    <s v="OFF-ST-10002352"/>
    <x v="1"/>
    <s v="Storage"/>
    <x v="847"/>
    <n v="12.768000000000001"/>
    <n v="2"/>
    <n v="0.2"/>
    <n v="0.95759999999999934"/>
    <s v="Mar"/>
    <x v="42"/>
    <n v="1"/>
  </r>
  <r>
    <n v="9531"/>
    <s v="CA-2014-111759"/>
    <x v="3"/>
    <d v="2014-07-09T00:00:00"/>
    <d v="2014-07-13T00:00:00"/>
    <x v="1"/>
    <s v="MR-17545"/>
    <x v="280"/>
    <x v="2"/>
    <s v="United States"/>
    <s v="Seattle"/>
    <x v="4"/>
    <n v="98103"/>
    <x v="1"/>
    <s v="OFF-PA-10003127"/>
    <x v="1"/>
    <s v="Paper"/>
    <x v="33"/>
    <n v="52.76"/>
    <n v="2"/>
    <n v="0"/>
    <n v="24.269599999999997"/>
    <s v="Jul"/>
    <x v="10"/>
    <n v="1"/>
  </r>
  <r>
    <n v="9532"/>
    <s v="CA-2014-102729"/>
    <x v="3"/>
    <d v="2014-10-27T00:00:00"/>
    <d v="2014-11-01T00:00:00"/>
    <x v="1"/>
    <s v="BF-11215"/>
    <x v="682"/>
    <x v="2"/>
    <s v="United States"/>
    <s v="Dallas"/>
    <x v="5"/>
    <n v="75217"/>
    <x v="2"/>
    <s v="OFF-ST-10000464"/>
    <x v="1"/>
    <s v="Storage"/>
    <x v="1135"/>
    <n v="55.616"/>
    <n v="2"/>
    <n v="0.2"/>
    <n v="5.5616000000000021"/>
    <s v="Oct"/>
    <x v="13"/>
    <n v="1"/>
  </r>
  <r>
    <n v="9533"/>
    <s v="CA-2013-116596"/>
    <x v="0"/>
    <d v="2013-10-28T00:00:00"/>
    <d v="2013-11-01T00:00:00"/>
    <x v="1"/>
    <s v="BW-11200"/>
    <x v="572"/>
    <x v="0"/>
    <s v="United States"/>
    <s v="New York City"/>
    <x v="15"/>
    <n v="10011"/>
    <x v="3"/>
    <s v="FUR-CH-10000553"/>
    <x v="0"/>
    <s v="Chairs"/>
    <x v="1248"/>
    <n v="427.64400000000001"/>
    <n v="14"/>
    <n v="0.1"/>
    <n v="80.777199999999979"/>
    <s v="Oct"/>
    <x v="32"/>
    <n v="1"/>
  </r>
  <r>
    <n v="9534"/>
    <s v="CA-2013-116596"/>
    <x v="0"/>
    <d v="2013-10-28T00:00:00"/>
    <d v="2013-11-01T00:00:00"/>
    <x v="1"/>
    <s v="BW-11200"/>
    <x v="572"/>
    <x v="0"/>
    <s v="United States"/>
    <s v="New York City"/>
    <x v="15"/>
    <n v="10011"/>
    <x v="3"/>
    <s v="OFF-FA-10000134"/>
    <x v="1"/>
    <s v="Fasteners"/>
    <x v="194"/>
    <n v="40.669999999999995"/>
    <n v="7"/>
    <n v="0"/>
    <n v="12.607699999999999"/>
    <s v="Oct"/>
    <x v="32"/>
    <n v="0"/>
  </r>
  <r>
    <n v="9535"/>
    <s v="CA-2013-116596"/>
    <x v="0"/>
    <d v="2013-10-28T00:00:00"/>
    <d v="2013-11-01T00:00:00"/>
    <x v="1"/>
    <s v="BW-11200"/>
    <x v="572"/>
    <x v="0"/>
    <s v="United States"/>
    <s v="New York City"/>
    <x v="15"/>
    <n v="10011"/>
    <x v="3"/>
    <s v="OFF-ST-10000636"/>
    <x v="1"/>
    <s v="Storage"/>
    <x v="1744"/>
    <n v="33.479999999999997"/>
    <n v="2"/>
    <n v="0"/>
    <n v="1.3391999999999982"/>
    <s v="Oct"/>
    <x v="32"/>
    <n v="0"/>
  </r>
  <r>
    <n v="9536"/>
    <s v="CA-2013-116596"/>
    <x v="0"/>
    <d v="2013-10-28T00:00:00"/>
    <d v="2013-11-01T00:00:00"/>
    <x v="1"/>
    <s v="BW-11200"/>
    <x v="572"/>
    <x v="0"/>
    <s v="United States"/>
    <s v="New York City"/>
    <x v="15"/>
    <n v="10011"/>
    <x v="3"/>
    <s v="OFF-BI-10002949"/>
    <x v="1"/>
    <s v="Binders"/>
    <x v="520"/>
    <n v="9.7280000000000015"/>
    <n v="2"/>
    <n v="0.2"/>
    <n v="3.283199999999999"/>
    <s v="Oct"/>
    <x v="32"/>
    <n v="0"/>
  </r>
  <r>
    <n v="9537"/>
    <s v="CA-2014-124191"/>
    <x v="3"/>
    <d v="2014-06-13T00:00:00"/>
    <d v="2014-06-15T00:00:00"/>
    <x v="0"/>
    <s v="TS-21610"/>
    <x v="59"/>
    <x v="0"/>
    <s v="United States"/>
    <s v="Chicago"/>
    <x v="10"/>
    <n v="60610"/>
    <x v="2"/>
    <s v="FUR-FU-10002364"/>
    <x v="0"/>
    <s v="Furnishings"/>
    <x v="1231"/>
    <n v="8.8559999999999999"/>
    <n v="3"/>
    <n v="0.6"/>
    <n v="-6.8634000000000013"/>
    <s v="Jun"/>
    <x v="27"/>
    <n v="1"/>
  </r>
  <r>
    <n v="9538"/>
    <s v="CA-2013-148747"/>
    <x v="0"/>
    <d v="2013-09-26T00:00:00"/>
    <d v="2013-09-28T00:00:00"/>
    <x v="2"/>
    <s v="AS-10045"/>
    <x v="442"/>
    <x v="1"/>
    <s v="United States"/>
    <s v="San Francisco"/>
    <x v="1"/>
    <n v="94110"/>
    <x v="1"/>
    <s v="FUR-BO-10002613"/>
    <x v="0"/>
    <s v="Bookcases"/>
    <x v="177"/>
    <n v="477.666"/>
    <n v="2"/>
    <n v="0.15"/>
    <n v="84.293999999999969"/>
    <s v="Sep"/>
    <x v="21"/>
    <n v="1"/>
  </r>
  <r>
    <n v="9539"/>
    <s v="US-2014-169488"/>
    <x v="3"/>
    <d v="2014-09-08T00:00:00"/>
    <d v="2014-09-10T00:00:00"/>
    <x v="2"/>
    <s v="AA-10375"/>
    <x v="211"/>
    <x v="0"/>
    <s v="United States"/>
    <s v="Providence"/>
    <x v="34"/>
    <n v="2908"/>
    <x v="3"/>
    <s v="OFF-PA-10002659"/>
    <x v="1"/>
    <s v="Paper"/>
    <x v="922"/>
    <n v="16.899999999999999"/>
    <n v="5"/>
    <n v="0"/>
    <n v="7.7739999999999991"/>
    <s v="Sep"/>
    <x v="15"/>
    <n v="1"/>
  </r>
  <r>
    <n v="9540"/>
    <s v="US-2014-169488"/>
    <x v="3"/>
    <d v="2014-09-08T00:00:00"/>
    <d v="2014-09-10T00:00:00"/>
    <x v="2"/>
    <s v="AA-10375"/>
    <x v="211"/>
    <x v="0"/>
    <s v="United States"/>
    <s v="Providence"/>
    <x v="34"/>
    <n v="2908"/>
    <x v="3"/>
    <s v="OFF-PA-10000157"/>
    <x v="1"/>
    <s v="Paper"/>
    <x v="364"/>
    <n v="39.96"/>
    <n v="2"/>
    <n v="0"/>
    <n v="18.781199999999998"/>
    <s v="Sep"/>
    <x v="15"/>
    <n v="0"/>
  </r>
  <r>
    <n v="9541"/>
    <s v="CA-2012-135727"/>
    <x v="1"/>
    <d v="2012-05-11T00:00:00"/>
    <d v="2012-05-16T00:00:00"/>
    <x v="0"/>
    <s v="PS-18970"/>
    <x v="28"/>
    <x v="2"/>
    <s v="United States"/>
    <s v="Phoenix"/>
    <x v="16"/>
    <n v="85023"/>
    <x v="1"/>
    <s v="FUR-CH-10004540"/>
    <x v="0"/>
    <s v="Chairs"/>
    <x v="862"/>
    <n v="191.96800000000002"/>
    <n v="7"/>
    <n v="0.2"/>
    <n v="16.797200000000004"/>
    <s v="May"/>
    <x v="33"/>
    <n v="1"/>
  </r>
  <r>
    <n v="9542"/>
    <s v="CA-2012-135251"/>
    <x v="1"/>
    <d v="2012-08-06T00:00:00"/>
    <d v="2012-08-10T00:00:00"/>
    <x v="1"/>
    <s v="RP-19270"/>
    <x v="345"/>
    <x v="1"/>
    <s v="United States"/>
    <s v="Houston"/>
    <x v="5"/>
    <n v="77095"/>
    <x v="2"/>
    <s v="OFF-LA-10004544"/>
    <x v="1"/>
    <s v="Labels"/>
    <x v="197"/>
    <n v="35.520000000000003"/>
    <n v="3"/>
    <n v="0.2"/>
    <n v="13.320000000000002"/>
    <s v="Aug"/>
    <x v="37"/>
    <n v="1"/>
  </r>
  <r>
    <n v="9543"/>
    <s v="CA-2012-135251"/>
    <x v="1"/>
    <d v="2012-08-06T00:00:00"/>
    <d v="2012-08-10T00:00:00"/>
    <x v="1"/>
    <s v="RP-19270"/>
    <x v="345"/>
    <x v="1"/>
    <s v="United States"/>
    <s v="Houston"/>
    <x v="5"/>
    <n v="77095"/>
    <x v="2"/>
    <s v="OFF-BI-10001097"/>
    <x v="1"/>
    <s v="Binders"/>
    <x v="789"/>
    <n v="6.2299999999999986"/>
    <n v="5"/>
    <n v="0.8"/>
    <n v="-9.6565000000000047"/>
    <s v="Aug"/>
    <x v="37"/>
    <n v="0"/>
  </r>
  <r>
    <n v="9544"/>
    <s v="CA-2012-135251"/>
    <x v="1"/>
    <d v="2012-08-06T00:00:00"/>
    <d v="2012-08-10T00:00:00"/>
    <x v="1"/>
    <s v="RP-19270"/>
    <x v="345"/>
    <x v="1"/>
    <s v="United States"/>
    <s v="Houston"/>
    <x v="5"/>
    <n v="77095"/>
    <x v="2"/>
    <s v="OFF-PA-10003302"/>
    <x v="1"/>
    <s v="Paper"/>
    <x v="1712"/>
    <n v="56.704000000000001"/>
    <n v="2"/>
    <n v="0.2"/>
    <n v="19.137599999999992"/>
    <s v="Aug"/>
    <x v="37"/>
    <n v="0"/>
  </r>
  <r>
    <n v="9545"/>
    <s v="CA-2012-135251"/>
    <x v="1"/>
    <d v="2012-08-06T00:00:00"/>
    <d v="2012-08-10T00:00:00"/>
    <x v="1"/>
    <s v="RP-19270"/>
    <x v="345"/>
    <x v="1"/>
    <s v="United States"/>
    <s v="Houston"/>
    <x v="5"/>
    <n v="77095"/>
    <x v="2"/>
    <s v="FUR-BO-10003965"/>
    <x v="0"/>
    <s v="Bookcases"/>
    <x v="1083"/>
    <n v="369.19919999999996"/>
    <n v="3"/>
    <n v="0.32"/>
    <n v="-114.01739999999995"/>
    <s v="Aug"/>
    <x v="37"/>
    <n v="0"/>
  </r>
  <r>
    <n v="9546"/>
    <s v="CA-2011-166590"/>
    <x v="2"/>
    <d v="2011-10-29T00:00:00"/>
    <d v="2011-11-02T00:00:00"/>
    <x v="1"/>
    <s v="NC-18625"/>
    <x v="544"/>
    <x v="1"/>
    <s v="United States"/>
    <s v="Columbus"/>
    <x v="14"/>
    <n v="47201"/>
    <x v="2"/>
    <s v="TEC-AC-10003433"/>
    <x v="2"/>
    <s v="Accessories"/>
    <x v="1409"/>
    <n v="1.98"/>
    <n v="2"/>
    <n v="0"/>
    <n v="0.89100000000000001"/>
    <s v="Oct"/>
    <x v="18"/>
    <n v="1"/>
  </r>
  <r>
    <n v="9547"/>
    <s v="CA-2011-166590"/>
    <x v="2"/>
    <d v="2011-10-29T00:00:00"/>
    <d v="2011-11-02T00:00:00"/>
    <x v="1"/>
    <s v="NC-18625"/>
    <x v="544"/>
    <x v="1"/>
    <s v="United States"/>
    <s v="Columbus"/>
    <x v="14"/>
    <n v="47201"/>
    <x v="2"/>
    <s v="OFF-PA-10000482"/>
    <x v="1"/>
    <s v="Paper"/>
    <x v="67"/>
    <n v="75.88"/>
    <n v="2"/>
    <n v="0"/>
    <n v="35.663599999999995"/>
    <s v="Oct"/>
    <x v="18"/>
    <n v="0"/>
  </r>
  <r>
    <n v="9548"/>
    <s v="CA-2013-131744"/>
    <x v="0"/>
    <d v="2013-06-19T00:00:00"/>
    <d v="2013-06-21T00:00:00"/>
    <x v="0"/>
    <s v="SC-20770"/>
    <x v="34"/>
    <x v="1"/>
    <s v="United States"/>
    <s v="Philadelphia"/>
    <x v="9"/>
    <n v="19134"/>
    <x v="3"/>
    <s v="OFF-PA-10004610"/>
    <x v="1"/>
    <s v="Paper"/>
    <x v="1511"/>
    <n v="6.8480000000000008"/>
    <n v="2"/>
    <n v="0.2"/>
    <n v="2.1399999999999992"/>
    <s v="Jun"/>
    <x v="1"/>
    <n v="1"/>
  </r>
  <r>
    <n v="9549"/>
    <s v="CA-2013-131744"/>
    <x v="0"/>
    <d v="2013-06-19T00:00:00"/>
    <d v="2013-06-21T00:00:00"/>
    <x v="0"/>
    <s v="SC-20770"/>
    <x v="34"/>
    <x v="1"/>
    <s v="United States"/>
    <s v="Philadelphia"/>
    <x v="9"/>
    <n v="19134"/>
    <x v="3"/>
    <s v="OFF-BI-10003910"/>
    <x v="1"/>
    <s v="Binders"/>
    <x v="8"/>
    <n v="4.6260000000000003"/>
    <n v="2"/>
    <n v="0.7"/>
    <n v="-3.8549999999999986"/>
    <s v="Jun"/>
    <x v="1"/>
    <n v="0"/>
  </r>
  <r>
    <n v="9550"/>
    <s v="CA-2013-131744"/>
    <x v="0"/>
    <d v="2013-06-19T00:00:00"/>
    <d v="2013-06-21T00:00:00"/>
    <x v="0"/>
    <s v="SC-20770"/>
    <x v="34"/>
    <x v="1"/>
    <s v="United States"/>
    <s v="Philadelphia"/>
    <x v="9"/>
    <n v="19134"/>
    <x v="3"/>
    <s v="OFF-AP-10001394"/>
    <x v="1"/>
    <s v="Appliances"/>
    <x v="1120"/>
    <n v="453.6"/>
    <n v="3"/>
    <n v="0.2"/>
    <n v="90.71999999999997"/>
    <s v="Jun"/>
    <x v="1"/>
    <n v="0"/>
  </r>
  <r>
    <n v="9551"/>
    <s v="CA-2012-160864"/>
    <x v="1"/>
    <d v="2012-05-03T00:00:00"/>
    <d v="2012-05-06T00:00:00"/>
    <x v="2"/>
    <s v="NF-18595"/>
    <x v="376"/>
    <x v="2"/>
    <s v="United States"/>
    <s v="San Jose"/>
    <x v="1"/>
    <n v="95123"/>
    <x v="1"/>
    <s v="OFF-BI-10004654"/>
    <x v="1"/>
    <s v="Binders"/>
    <x v="68"/>
    <n v="13.847999999999999"/>
    <n v="3"/>
    <n v="0.2"/>
    <n v="5.1929999999999996"/>
    <s v="May"/>
    <x v="33"/>
    <n v="1"/>
  </r>
  <r>
    <n v="9552"/>
    <s v="CA-2012-147690"/>
    <x v="1"/>
    <d v="2012-11-10T00:00:00"/>
    <d v="2012-11-14T00:00:00"/>
    <x v="1"/>
    <s v="SC-20020"/>
    <x v="710"/>
    <x v="0"/>
    <s v="United States"/>
    <s v="Philadelphia"/>
    <x v="9"/>
    <n v="19140"/>
    <x v="3"/>
    <s v="OFF-ST-10001526"/>
    <x v="1"/>
    <s v="Storage"/>
    <x v="764"/>
    <n v="577.58400000000006"/>
    <n v="6"/>
    <n v="0.2"/>
    <n v="43.318799999999953"/>
    <s v="Nov"/>
    <x v="6"/>
    <n v="1"/>
  </r>
  <r>
    <n v="9553"/>
    <s v="CA-2012-163923"/>
    <x v="1"/>
    <d v="2012-05-30T00:00:00"/>
    <d v="2012-06-03T00:00:00"/>
    <x v="1"/>
    <s v="BD-11560"/>
    <x v="786"/>
    <x v="2"/>
    <s v="United States"/>
    <s v="Springfield"/>
    <x v="17"/>
    <n v="22153"/>
    <x v="0"/>
    <s v="TEC-AC-10000358"/>
    <x v="2"/>
    <s v="Accessories"/>
    <x v="1278"/>
    <n v="151.96"/>
    <n v="4"/>
    <n v="0"/>
    <n v="36.470399999999998"/>
    <s v="May"/>
    <x v="33"/>
    <n v="1"/>
  </r>
  <r>
    <n v="9554"/>
    <s v="CA-2013-125724"/>
    <x v="0"/>
    <d v="2013-09-23T00:00:00"/>
    <d v="2013-09-28T00:00:00"/>
    <x v="1"/>
    <s v="SM-20950"/>
    <x v="416"/>
    <x v="1"/>
    <s v="United States"/>
    <s v="Broomfield"/>
    <x v="22"/>
    <n v="80020"/>
    <x v="1"/>
    <s v="FUR-FU-10000246"/>
    <x v="0"/>
    <s v="Furnishings"/>
    <x v="386"/>
    <n v="68.432000000000016"/>
    <n v="7"/>
    <n v="0.2"/>
    <n v="8.5539999999999878"/>
    <s v="Sep"/>
    <x v="21"/>
    <n v="1"/>
  </r>
  <r>
    <n v="9555"/>
    <s v="CA-2012-111612"/>
    <x v="1"/>
    <d v="2012-11-28T00:00:00"/>
    <d v="2012-12-02T00:00:00"/>
    <x v="1"/>
    <s v="EB-14110"/>
    <x v="686"/>
    <x v="0"/>
    <s v="United States"/>
    <s v="Columbus"/>
    <x v="24"/>
    <n v="43229"/>
    <x v="3"/>
    <s v="FUR-FU-10003799"/>
    <x v="0"/>
    <s v="Furnishings"/>
    <x v="90"/>
    <n v="71.12"/>
    <n v="5"/>
    <n v="0.2"/>
    <n v="9.7789999999999964"/>
    <s v="Nov"/>
    <x v="6"/>
    <n v="1"/>
  </r>
  <r>
    <n v="9556"/>
    <s v="CA-2012-111612"/>
    <x v="1"/>
    <d v="2012-11-28T00:00:00"/>
    <d v="2012-12-02T00:00:00"/>
    <x v="1"/>
    <s v="EB-14110"/>
    <x v="686"/>
    <x v="0"/>
    <s v="United States"/>
    <s v="Columbus"/>
    <x v="24"/>
    <n v="43229"/>
    <x v="3"/>
    <s v="OFF-FA-10003021"/>
    <x v="1"/>
    <s v="Fasteners"/>
    <x v="33"/>
    <n v="3.008"/>
    <n v="2"/>
    <n v="0.2"/>
    <n v="0.56399999999999983"/>
    <s v="Nov"/>
    <x v="6"/>
    <n v="0"/>
  </r>
  <r>
    <n v="9557"/>
    <s v="CA-2012-156853"/>
    <x v="1"/>
    <d v="2012-12-03T00:00:00"/>
    <d v="2012-12-05T00:00:00"/>
    <x v="0"/>
    <s v="HP-14815"/>
    <x v="6"/>
    <x v="2"/>
    <s v="United States"/>
    <s v="Concord"/>
    <x v="38"/>
    <n v="3301"/>
    <x v="3"/>
    <s v="OFF-PA-10003656"/>
    <x v="1"/>
    <s v="Paper"/>
    <x v="770"/>
    <n v="184.66"/>
    <n v="7"/>
    <n v="0"/>
    <n v="84.943599999999989"/>
    <s v="Dec"/>
    <x v="14"/>
    <n v="1"/>
  </r>
  <r>
    <n v="9558"/>
    <s v="CA-2011-103086"/>
    <x v="2"/>
    <d v="2011-10-17T00:00:00"/>
    <d v="2011-10-19T00:00:00"/>
    <x v="0"/>
    <s v="EB-14170"/>
    <x v="432"/>
    <x v="0"/>
    <s v="United States"/>
    <s v="Houston"/>
    <x v="5"/>
    <n v="77095"/>
    <x v="2"/>
    <s v="FUR-FU-10004586"/>
    <x v="0"/>
    <s v="Furnishings"/>
    <x v="1473"/>
    <n v="5.3120000000000003"/>
    <n v="2"/>
    <n v="0.6"/>
    <n v="-1.5935999999999995"/>
    <s v="Oct"/>
    <x v="18"/>
    <n v="1"/>
  </r>
  <r>
    <n v="9559"/>
    <s v="CA-2013-129280"/>
    <x v="0"/>
    <d v="2013-05-04T00:00:00"/>
    <d v="2013-05-06T00:00:00"/>
    <x v="2"/>
    <s v="SM-20905"/>
    <x v="792"/>
    <x v="0"/>
    <s v="United States"/>
    <s v="Newark"/>
    <x v="24"/>
    <n v="43055"/>
    <x v="3"/>
    <s v="TEC-AC-10003832"/>
    <x v="2"/>
    <s v="Accessories"/>
    <x v="458"/>
    <n v="132.52000000000004"/>
    <n v="5"/>
    <n v="0.2"/>
    <n v="34.786500000000004"/>
    <s v="May"/>
    <x v="35"/>
    <n v="1"/>
  </r>
  <r>
    <n v="9560"/>
    <s v="CA-2013-129280"/>
    <x v="0"/>
    <d v="2013-05-04T00:00:00"/>
    <d v="2013-05-06T00:00:00"/>
    <x v="2"/>
    <s v="SM-20905"/>
    <x v="792"/>
    <x v="0"/>
    <s v="United States"/>
    <s v="Newark"/>
    <x v="24"/>
    <n v="43055"/>
    <x v="3"/>
    <s v="OFF-ST-10002554"/>
    <x v="1"/>
    <s v="Storage"/>
    <x v="1144"/>
    <n v="195.64"/>
    <n v="5"/>
    <n v="0.2"/>
    <n v="-44.018999999999991"/>
    <s v="May"/>
    <x v="35"/>
    <n v="0"/>
  </r>
  <r>
    <n v="9561"/>
    <s v="CA-2013-129280"/>
    <x v="0"/>
    <d v="2013-05-04T00:00:00"/>
    <d v="2013-05-06T00:00:00"/>
    <x v="2"/>
    <s v="SM-20905"/>
    <x v="792"/>
    <x v="0"/>
    <s v="United States"/>
    <s v="Newark"/>
    <x v="24"/>
    <n v="43055"/>
    <x v="3"/>
    <s v="FUR-FU-10001876"/>
    <x v="0"/>
    <s v="Furnishings"/>
    <x v="1394"/>
    <n v="51.967999999999996"/>
    <n v="2"/>
    <n v="0.2"/>
    <n v="10.393599999999998"/>
    <s v="May"/>
    <x v="35"/>
    <n v="0"/>
  </r>
  <r>
    <n v="9562"/>
    <s v="CA-2013-129280"/>
    <x v="0"/>
    <d v="2013-05-04T00:00:00"/>
    <d v="2013-05-06T00:00:00"/>
    <x v="2"/>
    <s v="SM-20905"/>
    <x v="792"/>
    <x v="0"/>
    <s v="United States"/>
    <s v="Newark"/>
    <x v="24"/>
    <n v="43055"/>
    <x v="3"/>
    <s v="TEC-AC-10002637"/>
    <x v="2"/>
    <s v="Accessories"/>
    <x v="1308"/>
    <n v="431.97600000000006"/>
    <n v="3"/>
    <n v="0.2"/>
    <n v="-75.59580000000004"/>
    <s v="May"/>
    <x v="35"/>
    <n v="0"/>
  </r>
  <r>
    <n v="9563"/>
    <s v="CA-2013-129280"/>
    <x v="0"/>
    <d v="2013-05-04T00:00:00"/>
    <d v="2013-05-06T00:00:00"/>
    <x v="2"/>
    <s v="SM-20905"/>
    <x v="792"/>
    <x v="0"/>
    <s v="United States"/>
    <s v="Newark"/>
    <x v="24"/>
    <n v="43055"/>
    <x v="3"/>
    <s v="TEC-MA-10003589"/>
    <x v="2"/>
    <s v="Machines"/>
    <x v="1837"/>
    <n v="224.93700000000004"/>
    <n v="3"/>
    <n v="0.7"/>
    <n v="-164.9538"/>
    <s v="May"/>
    <x v="35"/>
    <n v="0"/>
  </r>
  <r>
    <n v="9564"/>
    <s v="CA-2013-129280"/>
    <x v="0"/>
    <d v="2013-05-04T00:00:00"/>
    <d v="2013-05-06T00:00:00"/>
    <x v="2"/>
    <s v="SM-20905"/>
    <x v="792"/>
    <x v="0"/>
    <s v="United States"/>
    <s v="Newark"/>
    <x v="24"/>
    <n v="43055"/>
    <x v="3"/>
    <s v="OFF-LA-10000081"/>
    <x v="1"/>
    <s v="Labels"/>
    <x v="1321"/>
    <n v="6"/>
    <n v="2"/>
    <n v="0.2"/>
    <n v="2.0999999999999996"/>
    <s v="May"/>
    <x v="35"/>
    <n v="0"/>
  </r>
  <r>
    <n v="9565"/>
    <s v="CA-2012-161242"/>
    <x v="1"/>
    <d v="2012-06-01T00:00:00"/>
    <d v="2012-06-08T00:00:00"/>
    <x v="1"/>
    <s v="CG-12040"/>
    <x v="344"/>
    <x v="2"/>
    <s v="United States"/>
    <s v="Los Angeles"/>
    <x v="1"/>
    <n v="90045"/>
    <x v="1"/>
    <s v="OFF-PA-10001838"/>
    <x v="1"/>
    <s v="Paper"/>
    <x v="999"/>
    <n v="11.76"/>
    <n v="2"/>
    <n v="0"/>
    <n v="5.7623999999999995"/>
    <s v="Jun"/>
    <x v="40"/>
    <n v="1"/>
  </r>
  <r>
    <n v="9566"/>
    <s v="CA-2011-130428"/>
    <x v="2"/>
    <d v="2011-03-31T00:00:00"/>
    <d v="2011-03-31T00:00:00"/>
    <x v="3"/>
    <s v="TG-21640"/>
    <x v="228"/>
    <x v="0"/>
    <s v="United States"/>
    <s v="Tampa"/>
    <x v="2"/>
    <n v="33614"/>
    <x v="0"/>
    <s v="FUR-CH-10002965"/>
    <x v="0"/>
    <s v="Chairs"/>
    <x v="226"/>
    <n v="1125.4879999999998"/>
    <n v="7"/>
    <n v="0.2"/>
    <n v="98.480200000000082"/>
    <s v="Mar"/>
    <x v="34"/>
    <n v="1"/>
  </r>
  <r>
    <n v="9567"/>
    <s v="CA-2011-130428"/>
    <x v="2"/>
    <d v="2011-03-31T00:00:00"/>
    <d v="2011-03-31T00:00:00"/>
    <x v="3"/>
    <s v="TG-21640"/>
    <x v="228"/>
    <x v="0"/>
    <s v="United States"/>
    <s v="Tampa"/>
    <x v="2"/>
    <n v="33614"/>
    <x v="0"/>
    <s v="OFF-BI-10001636"/>
    <x v="1"/>
    <s v="Binders"/>
    <x v="668"/>
    <n v="12.645000000000001"/>
    <n v="5"/>
    <n v="0.7"/>
    <n v="-10.116"/>
    <s v="Mar"/>
    <x v="34"/>
    <n v="0"/>
  </r>
  <r>
    <n v="9568"/>
    <s v="CA-2011-130428"/>
    <x v="2"/>
    <d v="2011-03-31T00:00:00"/>
    <d v="2011-03-31T00:00:00"/>
    <x v="3"/>
    <s v="TG-21640"/>
    <x v="228"/>
    <x v="0"/>
    <s v="United States"/>
    <s v="Tampa"/>
    <x v="2"/>
    <n v="33614"/>
    <x v="0"/>
    <s v="OFF-AR-10004027"/>
    <x v="1"/>
    <s v="Art"/>
    <x v="182"/>
    <n v="4.032"/>
    <n v="2"/>
    <n v="0.2"/>
    <n v="1.0584000000000002"/>
    <s v="Mar"/>
    <x v="34"/>
    <n v="0"/>
  </r>
  <r>
    <n v="9569"/>
    <s v="CA-2014-104388"/>
    <x v="3"/>
    <d v="2014-07-06T00:00:00"/>
    <d v="2014-07-08T00:00:00"/>
    <x v="2"/>
    <s v="DK-12835"/>
    <x v="460"/>
    <x v="1"/>
    <s v="United States"/>
    <s v="Fremont"/>
    <x v="8"/>
    <n v="68025"/>
    <x v="2"/>
    <s v="TEC-PH-10002293"/>
    <x v="2"/>
    <s v="Phones"/>
    <x v="126"/>
    <n v="79.959999999999994"/>
    <n v="4"/>
    <n v="0"/>
    <n v="22.388800000000003"/>
    <s v="Jul"/>
    <x v="10"/>
    <n v="1"/>
  </r>
  <r>
    <n v="9570"/>
    <s v="CA-2012-113131"/>
    <x v="1"/>
    <d v="2012-09-24T00:00:00"/>
    <d v="2012-09-24T00:00:00"/>
    <x v="3"/>
    <s v="MB-17305"/>
    <x v="93"/>
    <x v="0"/>
    <s v="United States"/>
    <s v="Columbus"/>
    <x v="24"/>
    <n v="43229"/>
    <x v="3"/>
    <s v="OFF-BI-10003196"/>
    <x v="1"/>
    <s v="Binders"/>
    <x v="1367"/>
    <n v="6.732000000000002"/>
    <n v="6"/>
    <n v="0.7"/>
    <n v="-4.4879999999999978"/>
    <s v="Sep"/>
    <x v="11"/>
    <n v="1"/>
  </r>
  <r>
    <n v="9571"/>
    <s v="CA-2012-113131"/>
    <x v="1"/>
    <d v="2012-09-24T00:00:00"/>
    <d v="2012-09-24T00:00:00"/>
    <x v="3"/>
    <s v="MB-17305"/>
    <x v="93"/>
    <x v="0"/>
    <s v="United States"/>
    <s v="Columbus"/>
    <x v="24"/>
    <n v="43229"/>
    <x v="3"/>
    <s v="OFF-ST-10001172"/>
    <x v="1"/>
    <s v="Storage"/>
    <x v="1197"/>
    <n v="33.568000000000005"/>
    <n v="2"/>
    <n v="0.2"/>
    <n v="1.6783999999999981"/>
    <s v="Sep"/>
    <x v="11"/>
    <n v="0"/>
  </r>
  <r>
    <n v="9572"/>
    <s v="CA-2012-113131"/>
    <x v="1"/>
    <d v="2012-09-24T00:00:00"/>
    <d v="2012-09-24T00:00:00"/>
    <x v="3"/>
    <s v="MB-17305"/>
    <x v="93"/>
    <x v="0"/>
    <s v="United States"/>
    <s v="Columbus"/>
    <x v="24"/>
    <n v="43229"/>
    <x v="3"/>
    <s v="OFF-EN-10003068"/>
    <x v="1"/>
    <s v="Envelopes"/>
    <x v="1632"/>
    <n v="15.840000000000002"/>
    <n v="2"/>
    <n v="0.2"/>
    <n v="5.5439999999999987"/>
    <s v="Sep"/>
    <x v="11"/>
    <n v="0"/>
  </r>
  <r>
    <n v="9573"/>
    <s v="CA-2012-113131"/>
    <x v="1"/>
    <d v="2012-09-24T00:00:00"/>
    <d v="2012-09-24T00:00:00"/>
    <x v="3"/>
    <s v="MB-17305"/>
    <x v="93"/>
    <x v="0"/>
    <s v="United States"/>
    <s v="Columbus"/>
    <x v="24"/>
    <n v="43229"/>
    <x v="3"/>
    <s v="OFF-LA-10003510"/>
    <x v="1"/>
    <s v="Labels"/>
    <x v="575"/>
    <n v="24.424000000000003"/>
    <n v="1"/>
    <n v="0.2"/>
    <n v="7.9378000000000002"/>
    <s v="Sep"/>
    <x v="11"/>
    <n v="0"/>
  </r>
  <r>
    <n v="9574"/>
    <s v="CA-2012-113131"/>
    <x v="1"/>
    <d v="2012-09-24T00:00:00"/>
    <d v="2012-09-24T00:00:00"/>
    <x v="3"/>
    <s v="MB-17305"/>
    <x v="93"/>
    <x v="0"/>
    <s v="United States"/>
    <s v="Columbus"/>
    <x v="24"/>
    <n v="43229"/>
    <x v="3"/>
    <s v="OFF-AR-10003504"/>
    <x v="1"/>
    <s v="Art"/>
    <x v="1026"/>
    <n v="17.12"/>
    <n v="5"/>
    <n v="0.2"/>
    <n v="1.9259999999999975"/>
    <s v="Sep"/>
    <x v="11"/>
    <n v="0"/>
  </r>
  <r>
    <n v="9575"/>
    <s v="CA-2012-148495"/>
    <x v="1"/>
    <d v="2012-08-13T00:00:00"/>
    <d v="2012-08-13T00:00:00"/>
    <x v="3"/>
    <s v="SF-20065"/>
    <x v="11"/>
    <x v="0"/>
    <s v="United States"/>
    <s v="Pomona"/>
    <x v="1"/>
    <n v="91767"/>
    <x v="1"/>
    <s v="FUR-FU-10001889"/>
    <x v="0"/>
    <s v="Furnishings"/>
    <x v="1149"/>
    <n v="31.56"/>
    <n v="3"/>
    <n v="0"/>
    <n v="10.4148"/>
    <s v="Aug"/>
    <x v="37"/>
    <n v="1"/>
  </r>
  <r>
    <n v="9576"/>
    <s v="CA-2012-143147"/>
    <x v="1"/>
    <d v="2012-05-26T00:00:00"/>
    <d v="2012-05-28T00:00:00"/>
    <x v="0"/>
    <s v="PS-18760"/>
    <x v="519"/>
    <x v="0"/>
    <s v="United States"/>
    <s v="San Antonio"/>
    <x v="5"/>
    <n v="78207"/>
    <x v="2"/>
    <s v="FUR-CH-10000863"/>
    <x v="0"/>
    <s v="Chairs"/>
    <x v="83"/>
    <n v="105.68599999999999"/>
    <n v="1"/>
    <n v="0.3"/>
    <n v="-28.686199999999999"/>
    <s v="May"/>
    <x v="33"/>
    <n v="1"/>
  </r>
  <r>
    <n v="9577"/>
    <s v="CA-2012-143147"/>
    <x v="1"/>
    <d v="2012-05-26T00:00:00"/>
    <d v="2012-05-28T00:00:00"/>
    <x v="0"/>
    <s v="PS-18760"/>
    <x v="519"/>
    <x v="0"/>
    <s v="United States"/>
    <s v="San Antonio"/>
    <x v="5"/>
    <n v="78207"/>
    <x v="2"/>
    <s v="TEC-MA-10004679"/>
    <x v="2"/>
    <s v="Machines"/>
    <x v="1074"/>
    <n v="399.53999999999996"/>
    <n v="2"/>
    <n v="0.4"/>
    <n v="-79.908000000000015"/>
    <s v="May"/>
    <x v="33"/>
    <n v="0"/>
  </r>
  <r>
    <n v="9578"/>
    <s v="CA-2012-143147"/>
    <x v="1"/>
    <d v="2012-05-26T00:00:00"/>
    <d v="2012-05-28T00:00:00"/>
    <x v="0"/>
    <s v="PS-18760"/>
    <x v="519"/>
    <x v="0"/>
    <s v="United States"/>
    <s v="San Antonio"/>
    <x v="5"/>
    <n v="78207"/>
    <x v="2"/>
    <s v="FUR-CH-10004754"/>
    <x v="0"/>
    <s v="Chairs"/>
    <x v="1123"/>
    <n v="104.93"/>
    <n v="5"/>
    <n v="0.3"/>
    <n v="-4.4969999999999999"/>
    <s v="May"/>
    <x v="33"/>
    <n v="0"/>
  </r>
  <r>
    <n v="9579"/>
    <s v="CA-2014-152975"/>
    <x v="3"/>
    <d v="2014-09-15T00:00:00"/>
    <d v="2014-09-17T00:00:00"/>
    <x v="2"/>
    <s v="RB-19705"/>
    <x v="42"/>
    <x v="2"/>
    <s v="United States"/>
    <s v="New York City"/>
    <x v="15"/>
    <n v="10035"/>
    <x v="3"/>
    <s v="TEC-PH-10004586"/>
    <x v="2"/>
    <s v="Phones"/>
    <x v="890"/>
    <n v="1079.8499999999999"/>
    <n v="3"/>
    <n v="0"/>
    <n v="323.95499999999993"/>
    <s v="Sep"/>
    <x v="15"/>
    <n v="1"/>
  </r>
  <r>
    <n v="9580"/>
    <s v="CA-2014-152975"/>
    <x v="3"/>
    <d v="2014-09-15T00:00:00"/>
    <d v="2014-09-17T00:00:00"/>
    <x v="2"/>
    <s v="RB-19705"/>
    <x v="42"/>
    <x v="2"/>
    <s v="United States"/>
    <s v="New York City"/>
    <x v="15"/>
    <n v="10035"/>
    <x v="3"/>
    <s v="OFF-ST-10001370"/>
    <x v="1"/>
    <s v="Storage"/>
    <x v="1023"/>
    <n v="70.98"/>
    <n v="1"/>
    <n v="0"/>
    <n v="3.5489999999999924"/>
    <s v="Sep"/>
    <x v="15"/>
    <n v="0"/>
  </r>
  <r>
    <n v="9581"/>
    <s v="CA-2014-152975"/>
    <x v="3"/>
    <d v="2014-09-15T00:00:00"/>
    <d v="2014-09-17T00:00:00"/>
    <x v="2"/>
    <s v="RB-19705"/>
    <x v="42"/>
    <x v="2"/>
    <s v="United States"/>
    <s v="New York City"/>
    <x v="15"/>
    <n v="10035"/>
    <x v="3"/>
    <s v="OFF-AR-10001988"/>
    <x v="1"/>
    <s v="Art"/>
    <x v="749"/>
    <n v="29.950000000000003"/>
    <n v="5"/>
    <n v="0"/>
    <n v="8.6854999999999993"/>
    <s v="Sep"/>
    <x v="15"/>
    <n v="0"/>
  </r>
  <r>
    <n v="9582"/>
    <s v="CA-2014-152975"/>
    <x v="3"/>
    <d v="2014-09-15T00:00:00"/>
    <d v="2014-09-17T00:00:00"/>
    <x v="2"/>
    <s v="RB-19705"/>
    <x v="42"/>
    <x v="2"/>
    <s v="United States"/>
    <s v="New York City"/>
    <x v="15"/>
    <n v="10035"/>
    <x v="3"/>
    <s v="FUR-CH-10003298"/>
    <x v="0"/>
    <s v="Chairs"/>
    <x v="1567"/>
    <n v="589.41"/>
    <n v="5"/>
    <n v="0.1"/>
    <n v="-6.5490000000000492"/>
    <s v="Sep"/>
    <x v="15"/>
    <n v="0"/>
  </r>
  <r>
    <n v="9583"/>
    <s v="CA-2013-107475"/>
    <x v="0"/>
    <d v="2013-06-08T00:00:00"/>
    <d v="2013-06-12T00:00:00"/>
    <x v="1"/>
    <s v="RS-19870"/>
    <x v="789"/>
    <x v="2"/>
    <s v="United States"/>
    <s v="Philadelphia"/>
    <x v="9"/>
    <n v="19120"/>
    <x v="3"/>
    <s v="OFF-FA-10002988"/>
    <x v="1"/>
    <s v="Fasteners"/>
    <x v="131"/>
    <n v="9.6479999999999997"/>
    <n v="6"/>
    <n v="0.2"/>
    <n v="3.4973999999999998"/>
    <s v="Jun"/>
    <x v="1"/>
    <n v="1"/>
  </r>
  <r>
    <n v="9584"/>
    <s v="CA-2014-116127"/>
    <x v="3"/>
    <d v="2014-06-26T00:00:00"/>
    <d v="2014-06-28T00:00:00"/>
    <x v="0"/>
    <s v="SB-20185"/>
    <x v="766"/>
    <x v="0"/>
    <s v="United States"/>
    <s v="New York City"/>
    <x v="15"/>
    <n v="10024"/>
    <x v="3"/>
    <s v="FUR-BO-10002213"/>
    <x v="0"/>
    <s v="Bookcases"/>
    <x v="1223"/>
    <n v="400.78400000000005"/>
    <n v="1"/>
    <n v="0.2"/>
    <n v="-5.0098000000000269"/>
    <s v="Jun"/>
    <x v="27"/>
    <n v="1"/>
  </r>
  <r>
    <n v="9585"/>
    <s v="CA-2014-132584"/>
    <x v="3"/>
    <d v="2014-08-27T00:00:00"/>
    <d v="2014-08-28T00:00:00"/>
    <x v="2"/>
    <s v="HJ-14875"/>
    <x v="707"/>
    <x v="2"/>
    <s v="United States"/>
    <s v="Detroit"/>
    <x v="12"/>
    <n v="48234"/>
    <x v="2"/>
    <s v="OFF-ST-10000344"/>
    <x v="1"/>
    <s v="Storage"/>
    <x v="1013"/>
    <n v="53.72"/>
    <n v="4"/>
    <n v="0"/>
    <n v="13.967199999999998"/>
    <s v="Aug"/>
    <x v="43"/>
    <n v="1"/>
  </r>
  <r>
    <n v="9586"/>
    <s v="CA-2013-160598"/>
    <x v="0"/>
    <d v="2013-08-27T00:00:00"/>
    <d v="2013-08-29T00:00:00"/>
    <x v="2"/>
    <s v="SV-20815"/>
    <x v="458"/>
    <x v="1"/>
    <s v="United States"/>
    <s v="Miami"/>
    <x v="2"/>
    <n v="33142"/>
    <x v="0"/>
    <s v="OFF-PA-10002319"/>
    <x v="1"/>
    <s v="Paper"/>
    <x v="1391"/>
    <n v="31.007999999999999"/>
    <n v="1"/>
    <n v="0.2"/>
    <n v="11.240400000000001"/>
    <s v="Aug"/>
    <x v="28"/>
    <n v="1"/>
  </r>
  <r>
    <n v="9587"/>
    <s v="CA-2013-108630"/>
    <x v="0"/>
    <d v="2013-11-19T00:00:00"/>
    <d v="2013-11-19T00:00:00"/>
    <x v="3"/>
    <s v="BE-11410"/>
    <x v="648"/>
    <x v="0"/>
    <s v="United States"/>
    <s v="Concord"/>
    <x v="1"/>
    <n v="94521"/>
    <x v="1"/>
    <s v="OFF-BI-10002437"/>
    <x v="1"/>
    <s v="Binders"/>
    <x v="1305"/>
    <n v="61.120000000000005"/>
    <n v="5"/>
    <n v="0.2"/>
    <n v="22.155999999999999"/>
    <s v="Nov"/>
    <x v="0"/>
    <n v="1"/>
  </r>
  <r>
    <n v="9588"/>
    <s v="US-2014-129203"/>
    <x v="3"/>
    <d v="2014-04-18T00:00:00"/>
    <d v="2014-04-23T00:00:00"/>
    <x v="1"/>
    <s v="BM-11575"/>
    <x v="606"/>
    <x v="1"/>
    <s v="United States"/>
    <s v="Chicago"/>
    <x v="10"/>
    <n v="60653"/>
    <x v="2"/>
    <s v="OFF-ST-10001418"/>
    <x v="1"/>
    <s v="Storage"/>
    <x v="870"/>
    <n v="195.136"/>
    <n v="4"/>
    <n v="0.2"/>
    <n v="-43.9056"/>
    <s v="Apr"/>
    <x v="4"/>
    <n v="1"/>
  </r>
  <r>
    <n v="9589"/>
    <s v="CA-2014-110940"/>
    <x v="3"/>
    <d v="2014-07-24T00:00:00"/>
    <d v="2014-07-29T00:00:00"/>
    <x v="1"/>
    <s v="AZ-10750"/>
    <x v="616"/>
    <x v="0"/>
    <s v="United States"/>
    <s v="Wheeling"/>
    <x v="10"/>
    <n v="60090"/>
    <x v="2"/>
    <s v="OFF-AR-10000380"/>
    <x v="1"/>
    <s v="Art"/>
    <x v="108"/>
    <n v="121.536"/>
    <n v="4"/>
    <n v="0.2"/>
    <n v="15.191999999999979"/>
    <s v="Jul"/>
    <x v="10"/>
    <n v="1"/>
  </r>
  <r>
    <n v="9590"/>
    <s v="CA-2011-119172"/>
    <x v="2"/>
    <d v="2011-05-11T00:00:00"/>
    <d v="2011-05-15T00:00:00"/>
    <x v="1"/>
    <s v="HD-14785"/>
    <x v="787"/>
    <x v="2"/>
    <s v="United States"/>
    <s v="Chicago"/>
    <x v="10"/>
    <n v="60610"/>
    <x v="2"/>
    <s v="OFF-PA-10003036"/>
    <x v="1"/>
    <s v="Paper"/>
    <x v="1730"/>
    <n v="17.472000000000001"/>
    <n v="3"/>
    <n v="0.2"/>
    <n v="5.6783999999999981"/>
    <s v="May"/>
    <x v="8"/>
    <n v="1"/>
  </r>
  <r>
    <n v="9591"/>
    <s v="CA-2011-119172"/>
    <x v="2"/>
    <d v="2011-05-11T00:00:00"/>
    <d v="2011-05-15T00:00:00"/>
    <x v="1"/>
    <s v="HD-14785"/>
    <x v="787"/>
    <x v="2"/>
    <s v="United States"/>
    <s v="Chicago"/>
    <x v="10"/>
    <n v="60610"/>
    <x v="2"/>
    <s v="OFF-BI-10002026"/>
    <x v="1"/>
    <s v="Binders"/>
    <x v="903"/>
    <n v="104.57999999999998"/>
    <n v="9"/>
    <n v="0.8"/>
    <n v="-172.55700000000007"/>
    <s v="May"/>
    <x v="8"/>
    <n v="0"/>
  </r>
  <r>
    <n v="9592"/>
    <s v="US-2013-105452"/>
    <x v="0"/>
    <d v="2013-07-29T00:00:00"/>
    <d v="2013-08-02T00:00:00"/>
    <x v="1"/>
    <s v="BF-11005"/>
    <x v="593"/>
    <x v="2"/>
    <s v="United States"/>
    <s v="Pasadena"/>
    <x v="5"/>
    <n v="77506"/>
    <x v="2"/>
    <s v="FUR-FU-10003691"/>
    <x v="0"/>
    <s v="Furnishings"/>
    <x v="877"/>
    <n v="24.700000000000003"/>
    <n v="5"/>
    <n v="0.6"/>
    <n v="-9.8799999999999955"/>
    <s v="Jul"/>
    <x v="16"/>
    <n v="1"/>
  </r>
  <r>
    <n v="9593"/>
    <s v="US-2013-105452"/>
    <x v="0"/>
    <d v="2013-07-29T00:00:00"/>
    <d v="2013-08-02T00:00:00"/>
    <x v="1"/>
    <s v="BF-11005"/>
    <x v="593"/>
    <x v="2"/>
    <s v="United States"/>
    <s v="Pasadena"/>
    <x v="5"/>
    <n v="77506"/>
    <x v="2"/>
    <s v="FUR-FU-10003806"/>
    <x v="0"/>
    <s v="Furnishings"/>
    <x v="1795"/>
    <n v="302.72000000000003"/>
    <n v="5"/>
    <n v="0.6"/>
    <n v="-378.40000000000009"/>
    <s v="Jul"/>
    <x v="16"/>
    <n v="0"/>
  </r>
  <r>
    <n v="9594"/>
    <s v="CA-2014-108931"/>
    <x v="3"/>
    <d v="2014-09-15T00:00:00"/>
    <d v="2014-09-20T00:00:00"/>
    <x v="1"/>
    <s v="HZ-14950"/>
    <x v="521"/>
    <x v="0"/>
    <s v="United States"/>
    <s v="New York City"/>
    <x v="15"/>
    <n v="10024"/>
    <x v="3"/>
    <s v="OFF-PA-10002741"/>
    <x v="1"/>
    <s v="Paper"/>
    <x v="1467"/>
    <n v="8.56"/>
    <n v="2"/>
    <n v="0"/>
    <n v="3.8519999999999994"/>
    <s v="Sep"/>
    <x v="15"/>
    <n v="1"/>
  </r>
  <r>
    <n v="9595"/>
    <s v="CA-2014-108931"/>
    <x v="3"/>
    <d v="2014-09-15T00:00:00"/>
    <d v="2014-09-20T00:00:00"/>
    <x v="1"/>
    <s v="HZ-14950"/>
    <x v="521"/>
    <x v="0"/>
    <s v="United States"/>
    <s v="New York City"/>
    <x v="15"/>
    <n v="10024"/>
    <x v="3"/>
    <s v="OFF-PA-10003845"/>
    <x v="1"/>
    <s v="Paper"/>
    <x v="367"/>
    <n v="11.56"/>
    <n v="2"/>
    <n v="0"/>
    <n v="5.6644000000000005"/>
    <s v="Sep"/>
    <x v="15"/>
    <n v="0"/>
  </r>
  <r>
    <n v="9596"/>
    <s v="CA-2014-104619"/>
    <x v="3"/>
    <d v="2014-01-25T00:00:00"/>
    <d v="2014-01-30T00:00:00"/>
    <x v="1"/>
    <s v="KD-16495"/>
    <x v="470"/>
    <x v="1"/>
    <s v="United States"/>
    <s v="San Jose"/>
    <x v="1"/>
    <n v="95123"/>
    <x v="1"/>
    <s v="OFF-AP-10001492"/>
    <x v="1"/>
    <s v="Appliances"/>
    <x v="22"/>
    <n v="25.86"/>
    <n v="3"/>
    <n v="0"/>
    <n v="6.7236000000000002"/>
    <s v="Jan"/>
    <x v="44"/>
    <n v="1"/>
  </r>
  <r>
    <n v="9597"/>
    <s v="CA-2014-104619"/>
    <x v="3"/>
    <d v="2014-01-25T00:00:00"/>
    <d v="2014-01-30T00:00:00"/>
    <x v="1"/>
    <s v="KD-16495"/>
    <x v="470"/>
    <x v="1"/>
    <s v="United States"/>
    <s v="San Jose"/>
    <x v="1"/>
    <n v="95123"/>
    <x v="1"/>
    <s v="OFF-BI-10004318"/>
    <x v="1"/>
    <s v="Binders"/>
    <x v="1574"/>
    <n v="276.78400000000005"/>
    <n v="2"/>
    <n v="0.2"/>
    <n v="89.954799999999992"/>
    <s v="Jan"/>
    <x v="44"/>
    <n v="0"/>
  </r>
  <r>
    <n v="9598"/>
    <s v="CA-2014-104619"/>
    <x v="3"/>
    <d v="2014-01-25T00:00:00"/>
    <d v="2014-01-30T00:00:00"/>
    <x v="1"/>
    <s v="KD-16495"/>
    <x v="470"/>
    <x v="1"/>
    <s v="United States"/>
    <s v="San Jose"/>
    <x v="1"/>
    <n v="95123"/>
    <x v="1"/>
    <s v="TEC-PH-10000193"/>
    <x v="2"/>
    <s v="Phones"/>
    <x v="1655"/>
    <n v="110.352"/>
    <n v="3"/>
    <n v="0.2"/>
    <n v="8.2763999999999953"/>
    <s v="Jan"/>
    <x v="44"/>
    <n v="0"/>
  </r>
  <r>
    <n v="9599"/>
    <s v="CA-2012-149517"/>
    <x v="1"/>
    <d v="2012-09-19T00:00:00"/>
    <d v="2012-09-23T00:00:00"/>
    <x v="1"/>
    <s v="FC-14245"/>
    <x v="763"/>
    <x v="2"/>
    <s v="United States"/>
    <s v="Sacramento"/>
    <x v="1"/>
    <n v="95823"/>
    <x v="1"/>
    <s v="FUR-FU-10003464"/>
    <x v="0"/>
    <s v="Furnishings"/>
    <x v="1470"/>
    <n v="60.84"/>
    <n v="3"/>
    <n v="0"/>
    <n v="19.468799999999998"/>
    <s v="Sep"/>
    <x v="11"/>
    <n v="1"/>
  </r>
  <r>
    <n v="9600"/>
    <s v="CA-2012-116841"/>
    <x v="1"/>
    <d v="2012-04-14T00:00:00"/>
    <d v="2012-04-18T00:00:00"/>
    <x v="1"/>
    <s v="TP-21130"/>
    <x v="236"/>
    <x v="0"/>
    <s v="United States"/>
    <s v="Springfield"/>
    <x v="21"/>
    <n v="97477"/>
    <x v="1"/>
    <s v="OFF-AP-10002403"/>
    <x v="1"/>
    <s v="Appliances"/>
    <x v="1302"/>
    <n v="35.207999999999998"/>
    <n v="1"/>
    <n v="0.2"/>
    <n v="2.6405999999999992"/>
    <s v="Apr"/>
    <x v="19"/>
    <n v="1"/>
  </r>
  <r>
    <n v="9601"/>
    <s v="CA-2014-107797"/>
    <x v="3"/>
    <d v="2014-05-09T00:00:00"/>
    <d v="2014-05-12T00:00:00"/>
    <x v="0"/>
    <s v="EB-13705"/>
    <x v="182"/>
    <x v="1"/>
    <s v="United States"/>
    <s v="Mansfield"/>
    <x v="5"/>
    <n v="76063"/>
    <x v="2"/>
    <s v="OFF-PA-10003848"/>
    <x v="1"/>
    <s v="Paper"/>
    <x v="1442"/>
    <n v="41.472000000000008"/>
    <n v="8"/>
    <n v="0.2"/>
    <n v="14.5152"/>
    <s v="May"/>
    <x v="24"/>
    <n v="1"/>
  </r>
  <r>
    <n v="9602"/>
    <s v="CA-2013-117604"/>
    <x v="0"/>
    <d v="2013-09-05T00:00:00"/>
    <d v="2013-09-10T00:00:00"/>
    <x v="1"/>
    <s v="JP-15520"/>
    <x v="187"/>
    <x v="0"/>
    <s v="United States"/>
    <s v="Jonesboro"/>
    <x v="36"/>
    <n v="72401"/>
    <x v="0"/>
    <s v="OFF-PA-10001357"/>
    <x v="1"/>
    <s v="Paper"/>
    <x v="1032"/>
    <n v="239.5"/>
    <n v="5"/>
    <n v="0"/>
    <n v="114.95999999999998"/>
    <s v="Sep"/>
    <x v="21"/>
    <n v="1"/>
  </r>
  <r>
    <n v="9603"/>
    <s v="CA-2011-130155"/>
    <x v="2"/>
    <d v="2011-05-19T00:00:00"/>
    <d v="2011-05-22T00:00:00"/>
    <x v="2"/>
    <s v="TD-20995"/>
    <x v="143"/>
    <x v="0"/>
    <s v="United States"/>
    <s v="Virginia Beach"/>
    <x v="17"/>
    <n v="23464"/>
    <x v="0"/>
    <s v="OFF-SU-10004737"/>
    <x v="1"/>
    <s v="Supplies"/>
    <x v="1704"/>
    <n v="34.200000000000003"/>
    <n v="5"/>
    <n v="0"/>
    <n v="9.234"/>
    <s v="May"/>
    <x v="8"/>
    <n v="1"/>
  </r>
  <r>
    <n v="9604"/>
    <s v="CA-2013-129861"/>
    <x v="0"/>
    <d v="2013-06-18T00:00:00"/>
    <d v="2013-06-24T00:00:00"/>
    <x v="1"/>
    <s v="DM-13345"/>
    <x v="664"/>
    <x v="1"/>
    <s v="United States"/>
    <s v="Rochester"/>
    <x v="15"/>
    <n v="14609"/>
    <x v="3"/>
    <s v="FUR-TA-10003715"/>
    <x v="0"/>
    <s v="Tables"/>
    <x v="1003"/>
    <n v="376.86599999999999"/>
    <n v="3"/>
    <n v="0.4"/>
    <n v="-213.55740000000006"/>
    <s v="Jun"/>
    <x v="1"/>
    <n v="1"/>
  </r>
  <r>
    <n v="9605"/>
    <s v="CA-2012-138625"/>
    <x v="1"/>
    <d v="2012-11-02T00:00:00"/>
    <d v="2012-11-05T00:00:00"/>
    <x v="2"/>
    <s v="EG-13900"/>
    <x v="283"/>
    <x v="0"/>
    <s v="United States"/>
    <s v="Chesapeake"/>
    <x v="17"/>
    <n v="23320"/>
    <x v="0"/>
    <s v="OFF-AP-10003099"/>
    <x v="1"/>
    <s v="Appliances"/>
    <x v="1838"/>
    <n v="197.72"/>
    <n v="4"/>
    <n v="0"/>
    <n v="55.36160000000001"/>
    <s v="Nov"/>
    <x v="6"/>
    <n v="1"/>
  </r>
  <r>
    <n v="9606"/>
    <s v="US-2014-122672"/>
    <x v="3"/>
    <d v="2014-11-05T00:00:00"/>
    <d v="2014-11-10T00:00:00"/>
    <x v="1"/>
    <s v="HG-14965"/>
    <x v="428"/>
    <x v="1"/>
    <s v="United States"/>
    <s v="Lancaster"/>
    <x v="24"/>
    <n v="43130"/>
    <x v="3"/>
    <s v="TEC-AC-10002323"/>
    <x v="2"/>
    <s v="Accessories"/>
    <x v="175"/>
    <n v="70.720000000000013"/>
    <n v="4"/>
    <n v="0.2"/>
    <n v="-6.1879999999999988"/>
    <s v="Nov"/>
    <x v="23"/>
    <n v="1"/>
  </r>
  <r>
    <n v="9607"/>
    <s v="US-2014-122672"/>
    <x v="3"/>
    <d v="2014-11-05T00:00:00"/>
    <d v="2014-11-10T00:00:00"/>
    <x v="1"/>
    <s v="HG-14965"/>
    <x v="428"/>
    <x v="1"/>
    <s v="United States"/>
    <s v="Lancaster"/>
    <x v="24"/>
    <n v="43130"/>
    <x v="3"/>
    <s v="OFF-ST-10002344"/>
    <x v="1"/>
    <s v="Storage"/>
    <x v="856"/>
    <n v="194.35200000000003"/>
    <n v="3"/>
    <n v="0.2"/>
    <n v="-43.729199999999992"/>
    <s v="Nov"/>
    <x v="23"/>
    <n v="0"/>
  </r>
  <r>
    <n v="9608"/>
    <s v="CA-2014-117128"/>
    <x v="3"/>
    <d v="2014-12-06T00:00:00"/>
    <d v="2014-12-09T00:00:00"/>
    <x v="0"/>
    <s v="BF-11080"/>
    <x v="569"/>
    <x v="0"/>
    <s v="United States"/>
    <s v="New York City"/>
    <x v="15"/>
    <n v="10024"/>
    <x v="3"/>
    <s v="OFF-PA-10000007"/>
    <x v="1"/>
    <s v="Paper"/>
    <x v="1531"/>
    <n v="21.6"/>
    <n v="6"/>
    <n v="0"/>
    <n v="9.9359999999999999"/>
    <s v="Dec"/>
    <x v="22"/>
    <n v="1"/>
  </r>
  <r>
    <n v="9609"/>
    <s v="CA-2014-117128"/>
    <x v="3"/>
    <d v="2014-12-06T00:00:00"/>
    <d v="2014-12-09T00:00:00"/>
    <x v="0"/>
    <s v="BF-11080"/>
    <x v="569"/>
    <x v="0"/>
    <s v="United States"/>
    <s v="New York City"/>
    <x v="15"/>
    <n v="10024"/>
    <x v="3"/>
    <s v="OFF-LA-10000248"/>
    <x v="1"/>
    <s v="Labels"/>
    <x v="1212"/>
    <n v="11.07"/>
    <n v="3"/>
    <n v="0"/>
    <n v="5.2028999999999996"/>
    <s v="Dec"/>
    <x v="22"/>
    <n v="0"/>
  </r>
  <r>
    <n v="9610"/>
    <s v="CA-2013-130638"/>
    <x v="0"/>
    <d v="2013-05-17T00:00:00"/>
    <d v="2013-05-20T00:00:00"/>
    <x v="0"/>
    <s v="SC-20095"/>
    <x v="183"/>
    <x v="0"/>
    <s v="United States"/>
    <s v="Los Angeles"/>
    <x v="1"/>
    <n v="90045"/>
    <x v="1"/>
    <s v="FUR-FU-10002116"/>
    <x v="0"/>
    <s v="Furnishings"/>
    <x v="1431"/>
    <n v="282.83999999999997"/>
    <n v="4"/>
    <n v="0"/>
    <n v="19.798799999999972"/>
    <s v="May"/>
    <x v="35"/>
    <n v="1"/>
  </r>
  <r>
    <n v="9611"/>
    <s v="CA-2013-130638"/>
    <x v="0"/>
    <d v="2013-05-17T00:00:00"/>
    <d v="2013-05-20T00:00:00"/>
    <x v="0"/>
    <s v="SC-20095"/>
    <x v="183"/>
    <x v="0"/>
    <s v="United States"/>
    <s v="Los Angeles"/>
    <x v="1"/>
    <n v="90045"/>
    <x v="1"/>
    <s v="OFF-LA-10002195"/>
    <x v="1"/>
    <s v="Labels"/>
    <x v="1019"/>
    <n v="27.72"/>
    <n v="9"/>
    <n v="0"/>
    <n v="13.3056"/>
    <s v="May"/>
    <x v="35"/>
    <n v="0"/>
  </r>
  <r>
    <n v="9612"/>
    <s v="CA-2014-144365"/>
    <x v="3"/>
    <d v="2014-10-25T00:00:00"/>
    <d v="2014-10-31T00:00:00"/>
    <x v="1"/>
    <s v="CS-11950"/>
    <x v="229"/>
    <x v="0"/>
    <s v="United States"/>
    <s v="Jackson"/>
    <x v="35"/>
    <n v="39212"/>
    <x v="0"/>
    <s v="OFF-FA-10000735"/>
    <x v="1"/>
    <s v="Fasteners"/>
    <x v="33"/>
    <n v="11.68"/>
    <n v="4"/>
    <n v="0"/>
    <n v="5.2559999999999993"/>
    <s v="Oct"/>
    <x v="13"/>
    <n v="1"/>
  </r>
  <r>
    <n v="9613"/>
    <s v="CA-2013-110086"/>
    <x v="0"/>
    <d v="2013-09-19T00:00:00"/>
    <d v="2013-09-23T00:00:00"/>
    <x v="1"/>
    <s v="BD-11320"/>
    <x v="217"/>
    <x v="0"/>
    <s v="United States"/>
    <s v="Woodland"/>
    <x v="1"/>
    <n v="95695"/>
    <x v="1"/>
    <s v="TEC-PH-10001299"/>
    <x v="2"/>
    <s v="Phones"/>
    <x v="1480"/>
    <n v="239.98400000000004"/>
    <n v="2"/>
    <n v="0.2"/>
    <n v="23.998400000000004"/>
    <s v="Sep"/>
    <x v="21"/>
    <n v="1"/>
  </r>
  <r>
    <n v="9614"/>
    <s v="CA-2011-128524"/>
    <x v="2"/>
    <d v="2011-11-11T00:00:00"/>
    <d v="2011-11-13T00:00:00"/>
    <x v="2"/>
    <s v="MZ-17515"/>
    <x v="89"/>
    <x v="1"/>
    <s v="United States"/>
    <s v="Seattle"/>
    <x v="4"/>
    <n v="98115"/>
    <x v="1"/>
    <s v="OFF-AP-10002892"/>
    <x v="1"/>
    <s v="Appliances"/>
    <x v="9"/>
    <n v="22.98"/>
    <n v="1"/>
    <n v="0"/>
    <n v="6.8939999999999984"/>
    <s v="Nov"/>
    <x v="7"/>
    <n v="1"/>
  </r>
  <r>
    <n v="9615"/>
    <s v="CA-2011-128524"/>
    <x v="2"/>
    <d v="2011-11-11T00:00:00"/>
    <d v="2011-11-13T00:00:00"/>
    <x v="2"/>
    <s v="MZ-17515"/>
    <x v="89"/>
    <x v="1"/>
    <s v="United States"/>
    <s v="Seattle"/>
    <x v="4"/>
    <n v="98115"/>
    <x v="1"/>
    <s v="TEC-AC-10002718"/>
    <x v="2"/>
    <s v="Accessories"/>
    <x v="1183"/>
    <n v="102.13"/>
    <n v="7"/>
    <n v="0"/>
    <n v="15.319499999999996"/>
    <s v="Nov"/>
    <x v="7"/>
    <n v="0"/>
  </r>
  <r>
    <n v="9616"/>
    <s v="CA-2011-128524"/>
    <x v="2"/>
    <d v="2011-11-11T00:00:00"/>
    <d v="2011-11-13T00:00:00"/>
    <x v="2"/>
    <s v="MZ-17515"/>
    <x v="89"/>
    <x v="1"/>
    <s v="United States"/>
    <s v="Seattle"/>
    <x v="4"/>
    <n v="98115"/>
    <x v="1"/>
    <s v="OFF-BI-10003527"/>
    <x v="1"/>
    <s v="Binders"/>
    <x v="446"/>
    <n v="2033.5840000000001"/>
    <n v="2"/>
    <n v="0.2"/>
    <n v="762.59400000000005"/>
    <s v="Nov"/>
    <x v="7"/>
    <n v="0"/>
  </r>
  <r>
    <n v="9617"/>
    <s v="CA-2013-140256"/>
    <x v="0"/>
    <d v="2013-08-23T00:00:00"/>
    <d v="2013-08-30T00:00:00"/>
    <x v="1"/>
    <s v="PW-19030"/>
    <x v="463"/>
    <x v="1"/>
    <s v="United States"/>
    <s v="Los Angeles"/>
    <x v="1"/>
    <n v="90049"/>
    <x v="1"/>
    <s v="OFF-AR-10002255"/>
    <x v="1"/>
    <s v="Art"/>
    <x v="814"/>
    <n v="5.76"/>
    <n v="2"/>
    <n v="0"/>
    <n v="1.6703999999999999"/>
    <s v="Aug"/>
    <x v="28"/>
    <n v="1"/>
  </r>
  <r>
    <n v="9618"/>
    <s v="CA-2014-160633"/>
    <x v="3"/>
    <d v="2014-11-17T00:00:00"/>
    <d v="2014-11-22T00:00:00"/>
    <x v="1"/>
    <s v="BS-11380"/>
    <x v="510"/>
    <x v="1"/>
    <s v="United States"/>
    <s v="Bowling Green"/>
    <x v="24"/>
    <n v="43402"/>
    <x v="3"/>
    <s v="TEC-CO-10002095"/>
    <x v="2"/>
    <s v="Copiers"/>
    <x v="610"/>
    <n v="899.98199999999997"/>
    <n v="3"/>
    <n v="0.4"/>
    <n v="74.998499999999922"/>
    <s v="Nov"/>
    <x v="23"/>
    <n v="1"/>
  </r>
  <r>
    <n v="9619"/>
    <s v="CA-2014-160633"/>
    <x v="3"/>
    <d v="2014-11-17T00:00:00"/>
    <d v="2014-11-22T00:00:00"/>
    <x v="1"/>
    <s v="BS-11380"/>
    <x v="510"/>
    <x v="1"/>
    <s v="United States"/>
    <s v="Bowling Green"/>
    <x v="24"/>
    <n v="43402"/>
    <x v="3"/>
    <s v="OFF-AR-10004022"/>
    <x v="1"/>
    <s v="Art"/>
    <x v="898"/>
    <n v="86.352000000000004"/>
    <n v="3"/>
    <n v="0.2"/>
    <n v="5.3969999999999914"/>
    <s v="Nov"/>
    <x v="23"/>
    <n v="0"/>
  </r>
  <r>
    <n v="9620"/>
    <s v="CA-2014-160633"/>
    <x v="3"/>
    <d v="2014-11-17T00:00:00"/>
    <d v="2014-11-22T00:00:00"/>
    <x v="1"/>
    <s v="BS-11380"/>
    <x v="510"/>
    <x v="1"/>
    <s v="United States"/>
    <s v="Bowling Green"/>
    <x v="24"/>
    <n v="43402"/>
    <x v="3"/>
    <s v="TEC-AC-10002335"/>
    <x v="2"/>
    <s v="Accessories"/>
    <x v="339"/>
    <n v="139.96000000000004"/>
    <n v="5"/>
    <n v="0.2"/>
    <n v="-1.7495000000000118"/>
    <s v="Nov"/>
    <x v="23"/>
    <n v="0"/>
  </r>
  <r>
    <n v="9621"/>
    <s v="CA-2011-115133"/>
    <x v="2"/>
    <d v="2011-09-26T00:00:00"/>
    <d v="2011-09-30T00:00:00"/>
    <x v="1"/>
    <s v="DA-13450"/>
    <x v="526"/>
    <x v="2"/>
    <s v="United States"/>
    <s v="Lancaster"/>
    <x v="24"/>
    <n v="43130"/>
    <x v="3"/>
    <s v="OFF-AP-10001634"/>
    <x v="1"/>
    <s v="Appliances"/>
    <x v="1790"/>
    <n v="16.704000000000001"/>
    <n v="6"/>
    <n v="0.2"/>
    <n v="1.2527999999999988"/>
    <s v="Sep"/>
    <x v="30"/>
    <n v="1"/>
  </r>
  <r>
    <n v="9622"/>
    <s v="CA-2011-115133"/>
    <x v="2"/>
    <d v="2011-09-26T00:00:00"/>
    <d v="2011-09-30T00:00:00"/>
    <x v="1"/>
    <s v="DA-13450"/>
    <x v="526"/>
    <x v="2"/>
    <s v="United States"/>
    <s v="Lancaster"/>
    <x v="24"/>
    <n v="43130"/>
    <x v="3"/>
    <s v="TEC-AC-10002370"/>
    <x v="2"/>
    <s v="Accessories"/>
    <x v="1816"/>
    <n v="3.1520000000000001"/>
    <n v="2"/>
    <n v="0.2"/>
    <n v="0.47279999999999966"/>
    <s v="Sep"/>
    <x v="30"/>
    <n v="0"/>
  </r>
  <r>
    <n v="9623"/>
    <s v="CA-2011-115133"/>
    <x v="2"/>
    <d v="2011-09-26T00:00:00"/>
    <d v="2011-09-30T00:00:00"/>
    <x v="1"/>
    <s v="DA-13450"/>
    <x v="526"/>
    <x v="2"/>
    <s v="United States"/>
    <s v="Lancaster"/>
    <x v="24"/>
    <n v="43130"/>
    <x v="3"/>
    <s v="OFF-PA-10000174"/>
    <x v="1"/>
    <s v="Paper"/>
    <x v="1515"/>
    <n v="32.896000000000001"/>
    <n v="4"/>
    <n v="0.2"/>
    <n v="11.102399999999996"/>
    <s v="Sep"/>
    <x v="30"/>
    <n v="0"/>
  </r>
  <r>
    <n v="9624"/>
    <s v="CA-2014-137449"/>
    <x v="3"/>
    <d v="2014-06-30T00:00:00"/>
    <d v="2014-07-01T00:00:00"/>
    <x v="2"/>
    <s v="ME-17725"/>
    <x v="250"/>
    <x v="0"/>
    <s v="United States"/>
    <s v="Dallas"/>
    <x v="5"/>
    <n v="75220"/>
    <x v="2"/>
    <s v="OFF-AP-10000240"/>
    <x v="1"/>
    <s v="Appliances"/>
    <x v="644"/>
    <n v="21.391999999999992"/>
    <n v="2"/>
    <n v="0.8"/>
    <n v="-54.549600000000012"/>
    <s v="Jun"/>
    <x v="27"/>
    <n v="1"/>
  </r>
  <r>
    <n v="9625"/>
    <s v="CA-2014-137449"/>
    <x v="3"/>
    <d v="2014-06-30T00:00:00"/>
    <d v="2014-07-01T00:00:00"/>
    <x v="2"/>
    <s v="ME-17725"/>
    <x v="250"/>
    <x v="0"/>
    <s v="United States"/>
    <s v="Dallas"/>
    <x v="5"/>
    <n v="75220"/>
    <x v="2"/>
    <s v="FUR-TA-10002855"/>
    <x v="0"/>
    <s v="Tables"/>
    <x v="1189"/>
    <n v="307.31400000000002"/>
    <n v="3"/>
    <n v="0.3"/>
    <n v="-39.511800000000036"/>
    <s v="Jun"/>
    <x v="27"/>
    <n v="0"/>
  </r>
  <r>
    <n v="9626"/>
    <s v="CA-2014-137449"/>
    <x v="3"/>
    <d v="2014-06-30T00:00:00"/>
    <d v="2014-07-01T00:00:00"/>
    <x v="2"/>
    <s v="ME-17725"/>
    <x v="250"/>
    <x v="0"/>
    <s v="United States"/>
    <s v="Dallas"/>
    <x v="5"/>
    <n v="75220"/>
    <x v="2"/>
    <s v="FUR-BO-10000780"/>
    <x v="0"/>
    <s v="Bookcases"/>
    <x v="1309"/>
    <n v="409.99919999999997"/>
    <n v="3"/>
    <n v="0.32"/>
    <n v="-96.470399999999955"/>
    <s v="Jun"/>
    <x v="27"/>
    <n v="0"/>
  </r>
  <r>
    <n v="9627"/>
    <s v="CA-2014-103520"/>
    <x v="3"/>
    <d v="2014-09-24T00:00:00"/>
    <d v="2014-09-26T00:00:00"/>
    <x v="2"/>
    <s v="MH-17785"/>
    <x v="186"/>
    <x v="1"/>
    <s v="United States"/>
    <s v="Lubbock"/>
    <x v="5"/>
    <n v="79424"/>
    <x v="2"/>
    <s v="OFF-PA-10001846"/>
    <x v="1"/>
    <s v="Paper"/>
    <x v="1807"/>
    <n v="9.2480000000000011"/>
    <n v="2"/>
    <n v="0.2"/>
    <n v="3.3524000000000003"/>
    <s v="Sep"/>
    <x v="15"/>
    <n v="1"/>
  </r>
  <r>
    <n v="9628"/>
    <s v="CA-2011-139283"/>
    <x v="2"/>
    <d v="2011-11-23T00:00:00"/>
    <d v="2011-11-27T00:00:00"/>
    <x v="1"/>
    <s v="BT-11440"/>
    <x v="590"/>
    <x v="0"/>
    <s v="United States"/>
    <s v="Detroit"/>
    <x v="12"/>
    <n v="48227"/>
    <x v="2"/>
    <s v="OFF-BI-10002049"/>
    <x v="1"/>
    <s v="Binders"/>
    <x v="758"/>
    <n v="14.669999999999998"/>
    <n v="3"/>
    <n v="0"/>
    <n v="6.7481999999999989"/>
    <s v="Nov"/>
    <x v="7"/>
    <n v="1"/>
  </r>
  <r>
    <n v="9629"/>
    <s v="CA-2011-118192"/>
    <x v="2"/>
    <d v="2011-01-14T00:00:00"/>
    <d v="2011-01-19T00:00:00"/>
    <x v="1"/>
    <s v="MM-17920"/>
    <x v="462"/>
    <x v="0"/>
    <s v="United States"/>
    <s v="Newark"/>
    <x v="24"/>
    <n v="43055"/>
    <x v="3"/>
    <s v="OFF-PA-10002947"/>
    <x v="1"/>
    <s v="Paper"/>
    <x v="703"/>
    <n v="37.408000000000001"/>
    <n v="7"/>
    <n v="0.2"/>
    <n v="13.0928"/>
    <s v="Jan"/>
    <x v="46"/>
    <n v="1"/>
  </r>
  <r>
    <n v="9630"/>
    <s v="CA-2011-118192"/>
    <x v="2"/>
    <d v="2011-01-14T00:00:00"/>
    <d v="2011-01-19T00:00:00"/>
    <x v="1"/>
    <s v="MM-17920"/>
    <x v="462"/>
    <x v="0"/>
    <s v="United States"/>
    <s v="Newark"/>
    <x v="24"/>
    <n v="43055"/>
    <x v="3"/>
    <s v="OFF-BI-10003476"/>
    <x v="1"/>
    <s v="Binders"/>
    <x v="1526"/>
    <n v="3.4380000000000006"/>
    <n v="2"/>
    <n v="0.7"/>
    <n v="-2.5212000000000003"/>
    <s v="Jan"/>
    <x v="46"/>
    <n v="0"/>
  </r>
  <r>
    <n v="9631"/>
    <s v="CA-2013-168844"/>
    <x v="0"/>
    <d v="2013-06-01T00:00:00"/>
    <d v="2013-06-07T00:00:00"/>
    <x v="1"/>
    <s v="NM-18520"/>
    <x v="392"/>
    <x v="0"/>
    <s v="United States"/>
    <s v="New York City"/>
    <x v="15"/>
    <n v="10011"/>
    <x v="3"/>
    <s v="OFF-BI-10002609"/>
    <x v="1"/>
    <s v="Binders"/>
    <x v="98"/>
    <n v="7.1519999999999992"/>
    <n v="3"/>
    <n v="0.2"/>
    <n v="2.3243999999999994"/>
    <s v="Jun"/>
    <x v="1"/>
    <n v="1"/>
  </r>
  <r>
    <n v="9632"/>
    <s v="CA-2013-168844"/>
    <x v="0"/>
    <d v="2013-06-01T00:00:00"/>
    <d v="2013-06-07T00:00:00"/>
    <x v="1"/>
    <s v="NM-18520"/>
    <x v="392"/>
    <x v="0"/>
    <s v="United States"/>
    <s v="New York City"/>
    <x v="15"/>
    <n v="10011"/>
    <x v="3"/>
    <s v="TEC-PH-10003215"/>
    <x v="2"/>
    <s v="Phones"/>
    <x v="1602"/>
    <n v="179.7"/>
    <n v="6"/>
    <n v="0"/>
    <n v="88.052999999999997"/>
    <s v="Jun"/>
    <x v="1"/>
    <n v="0"/>
  </r>
  <r>
    <n v="9633"/>
    <s v="CA-2014-154809"/>
    <x v="3"/>
    <d v="2014-02-14T00:00:00"/>
    <d v="2014-02-18T00:00:00"/>
    <x v="1"/>
    <s v="MH-17455"/>
    <x v="708"/>
    <x v="0"/>
    <s v="United States"/>
    <s v="Minneapolis"/>
    <x v="11"/>
    <n v="55407"/>
    <x v="2"/>
    <s v="OFF-AP-10004785"/>
    <x v="1"/>
    <s v="Appliances"/>
    <x v="1177"/>
    <n v="90.64"/>
    <n v="8"/>
    <n v="0"/>
    <n v="38.975200000000008"/>
    <s v="Feb"/>
    <x v="31"/>
    <n v="1"/>
  </r>
  <r>
    <n v="9634"/>
    <s v="CA-2011-151330"/>
    <x v="2"/>
    <d v="2011-10-14T00:00:00"/>
    <d v="2011-10-17T00:00:00"/>
    <x v="2"/>
    <s v="TC-21295"/>
    <x v="646"/>
    <x v="0"/>
    <s v="United States"/>
    <s v="Everett"/>
    <x v="31"/>
    <n v="2149"/>
    <x v="3"/>
    <s v="TEC-AC-10000865"/>
    <x v="2"/>
    <s v="Accessories"/>
    <x v="996"/>
    <n v="177"/>
    <n v="3"/>
    <n v="0"/>
    <n v="30.089999999999982"/>
    <s v="Oct"/>
    <x v="18"/>
    <n v="1"/>
  </r>
  <r>
    <n v="9635"/>
    <s v="CA-2011-151330"/>
    <x v="2"/>
    <d v="2011-10-14T00:00:00"/>
    <d v="2011-10-17T00:00:00"/>
    <x v="2"/>
    <s v="TC-21295"/>
    <x v="646"/>
    <x v="0"/>
    <s v="United States"/>
    <s v="Everett"/>
    <x v="31"/>
    <n v="2149"/>
    <x v="3"/>
    <s v="OFF-ST-10000615"/>
    <x v="1"/>
    <s v="Storage"/>
    <x v="75"/>
    <n v="79.45"/>
    <n v="7"/>
    <n v="0"/>
    <n v="22.246000000000006"/>
    <s v="Oct"/>
    <x v="18"/>
    <n v="0"/>
  </r>
  <r>
    <n v="9636"/>
    <s v="CA-2011-151330"/>
    <x v="2"/>
    <d v="2011-10-14T00:00:00"/>
    <d v="2011-10-17T00:00:00"/>
    <x v="2"/>
    <s v="TC-21295"/>
    <x v="646"/>
    <x v="0"/>
    <s v="United States"/>
    <s v="Everett"/>
    <x v="31"/>
    <n v="2149"/>
    <x v="3"/>
    <s v="FUR-CH-10000749"/>
    <x v="0"/>
    <s v="Chairs"/>
    <x v="1667"/>
    <n v="1628.82"/>
    <n v="9"/>
    <n v="0"/>
    <n v="260.61120000000017"/>
    <s v="Oct"/>
    <x v="18"/>
    <n v="0"/>
  </r>
  <r>
    <n v="9637"/>
    <s v="CA-2011-124702"/>
    <x v="2"/>
    <d v="2011-11-18T00:00:00"/>
    <d v="2011-11-25T00:00:00"/>
    <x v="1"/>
    <s v="MH-17785"/>
    <x v="186"/>
    <x v="1"/>
    <s v="United States"/>
    <s v="Seattle"/>
    <x v="4"/>
    <n v="98105"/>
    <x v="1"/>
    <s v="FUR-FU-10003553"/>
    <x v="0"/>
    <s v="Furnishings"/>
    <x v="563"/>
    <n v="137.54"/>
    <n v="2"/>
    <n v="0"/>
    <n v="55.016000000000005"/>
    <s v="Nov"/>
    <x v="7"/>
    <n v="1"/>
  </r>
  <r>
    <n v="9638"/>
    <s v="CA-2011-124702"/>
    <x v="2"/>
    <d v="2011-11-18T00:00:00"/>
    <d v="2011-11-25T00:00:00"/>
    <x v="1"/>
    <s v="MH-17785"/>
    <x v="186"/>
    <x v="1"/>
    <s v="United States"/>
    <s v="Seattle"/>
    <x v="4"/>
    <n v="98105"/>
    <x v="1"/>
    <s v="FUR-TA-10003008"/>
    <x v="0"/>
    <s v="Tables"/>
    <x v="946"/>
    <n v="730.2"/>
    <n v="4"/>
    <n v="0"/>
    <n v="94.926000000000045"/>
    <s v="Nov"/>
    <x v="7"/>
    <n v="0"/>
  </r>
  <r>
    <n v="9639"/>
    <s v="US-2014-125808"/>
    <x v="3"/>
    <d v="2014-11-13T00:00:00"/>
    <d v="2014-11-16T00:00:00"/>
    <x v="0"/>
    <s v="EP-13915"/>
    <x v="212"/>
    <x v="0"/>
    <s v="United States"/>
    <s v="Los Angeles"/>
    <x v="1"/>
    <n v="90032"/>
    <x v="1"/>
    <s v="OFF-PA-10001846"/>
    <x v="1"/>
    <s v="Paper"/>
    <x v="1807"/>
    <n v="11.56"/>
    <n v="2"/>
    <n v="0"/>
    <n v="5.6644000000000005"/>
    <s v="Nov"/>
    <x v="23"/>
    <n v="1"/>
  </r>
  <r>
    <n v="9640"/>
    <s v="CA-2012-116638"/>
    <x v="1"/>
    <d v="2012-01-28T00:00:00"/>
    <d v="2012-01-31T00:00:00"/>
    <x v="0"/>
    <s v="JH-15985"/>
    <x v="98"/>
    <x v="0"/>
    <s v="United States"/>
    <s v="Concord"/>
    <x v="3"/>
    <n v="28027"/>
    <x v="0"/>
    <s v="FUR-TA-10000198"/>
    <x v="0"/>
    <s v="Tables"/>
    <x v="589"/>
    <n v="4297.6440000000002"/>
    <n v="13"/>
    <n v="0.4"/>
    <n v="-1862.3124000000003"/>
    <s v="Jan"/>
    <x v="26"/>
    <n v="1"/>
  </r>
  <r>
    <n v="9641"/>
    <s v="CA-2011-104563"/>
    <x v="2"/>
    <d v="2011-03-07T00:00:00"/>
    <d v="2011-03-12T00:00:00"/>
    <x v="1"/>
    <s v="CM-12715"/>
    <x v="782"/>
    <x v="1"/>
    <s v="United States"/>
    <s v="Seattle"/>
    <x v="4"/>
    <n v="98103"/>
    <x v="1"/>
    <s v="OFF-AR-10000390"/>
    <x v="1"/>
    <s v="Art"/>
    <x v="105"/>
    <n v="20.65"/>
    <n v="5"/>
    <n v="0"/>
    <n v="9.4989999999999988"/>
    <s v="Mar"/>
    <x v="34"/>
    <n v="1"/>
  </r>
  <r>
    <n v="9642"/>
    <s v="CA-2011-104563"/>
    <x v="2"/>
    <d v="2011-03-07T00:00:00"/>
    <d v="2011-03-12T00:00:00"/>
    <x v="1"/>
    <s v="CM-12715"/>
    <x v="782"/>
    <x v="1"/>
    <s v="United States"/>
    <s v="Seattle"/>
    <x v="4"/>
    <n v="98103"/>
    <x v="1"/>
    <s v="OFF-ST-10000934"/>
    <x v="1"/>
    <s v="Storage"/>
    <x v="352"/>
    <n v="204.89999999999998"/>
    <n v="5"/>
    <n v="0"/>
    <n v="0"/>
    <s v="Mar"/>
    <x v="34"/>
    <n v="0"/>
  </r>
  <r>
    <n v="9643"/>
    <s v="CA-2011-104563"/>
    <x v="2"/>
    <d v="2011-03-07T00:00:00"/>
    <d v="2011-03-12T00:00:00"/>
    <x v="1"/>
    <s v="CM-12715"/>
    <x v="782"/>
    <x v="1"/>
    <s v="United States"/>
    <s v="Seattle"/>
    <x v="4"/>
    <n v="98103"/>
    <x v="1"/>
    <s v="FUR-CH-10002780"/>
    <x v="0"/>
    <s v="Chairs"/>
    <x v="1832"/>
    <n v="436.70400000000006"/>
    <n v="6"/>
    <n v="0.2"/>
    <n v="21.835199999999986"/>
    <s v="Mar"/>
    <x v="34"/>
    <n v="0"/>
  </r>
  <r>
    <n v="9644"/>
    <s v="CA-2011-104563"/>
    <x v="2"/>
    <d v="2011-03-07T00:00:00"/>
    <d v="2011-03-12T00:00:00"/>
    <x v="1"/>
    <s v="CM-12715"/>
    <x v="782"/>
    <x v="1"/>
    <s v="United States"/>
    <s v="Seattle"/>
    <x v="4"/>
    <n v="98103"/>
    <x v="1"/>
    <s v="FUR-CH-10004495"/>
    <x v="0"/>
    <s v="Chairs"/>
    <x v="1475"/>
    <n v="481.56800000000004"/>
    <n v="2"/>
    <n v="0.2"/>
    <n v="54.17639999999993"/>
    <s v="Mar"/>
    <x v="34"/>
    <n v="0"/>
  </r>
  <r>
    <n v="9645"/>
    <s v="US-2014-107979"/>
    <x v="3"/>
    <d v="2014-06-09T00:00:00"/>
    <d v="2014-06-14T00:00:00"/>
    <x v="1"/>
    <s v="FO-14305"/>
    <x v="383"/>
    <x v="0"/>
    <s v="United States"/>
    <s v="Glendale"/>
    <x v="16"/>
    <n v="85301"/>
    <x v="1"/>
    <s v="TEC-AC-10002006"/>
    <x v="2"/>
    <s v="Accessories"/>
    <x v="1078"/>
    <n v="89.544000000000011"/>
    <n v="7"/>
    <n v="0.2"/>
    <n v="12.312299999999993"/>
    <s v="Jun"/>
    <x v="27"/>
    <n v="1"/>
  </r>
  <r>
    <n v="9646"/>
    <s v="US-2014-107979"/>
    <x v="3"/>
    <d v="2014-06-09T00:00:00"/>
    <d v="2014-06-14T00:00:00"/>
    <x v="1"/>
    <s v="FO-14305"/>
    <x v="383"/>
    <x v="0"/>
    <s v="United States"/>
    <s v="Glendale"/>
    <x v="16"/>
    <n v="85301"/>
    <x v="1"/>
    <s v="OFF-ST-10002485"/>
    <x v="1"/>
    <s v="Storage"/>
    <x v="209"/>
    <n v="35.167999999999999"/>
    <n v="2"/>
    <n v="0.2"/>
    <n v="-8.3524000000000012"/>
    <s v="Jun"/>
    <x v="27"/>
    <n v="0"/>
  </r>
  <r>
    <n v="9647"/>
    <s v="US-2014-107979"/>
    <x v="3"/>
    <d v="2014-06-09T00:00:00"/>
    <d v="2014-06-14T00:00:00"/>
    <x v="1"/>
    <s v="FO-14305"/>
    <x v="383"/>
    <x v="0"/>
    <s v="United States"/>
    <s v="Glendale"/>
    <x v="16"/>
    <n v="85301"/>
    <x v="1"/>
    <s v="OFF-BI-10000778"/>
    <x v="1"/>
    <s v="Binders"/>
    <x v="258"/>
    <n v="72.588000000000008"/>
    <n v="2"/>
    <n v="0.7"/>
    <n v="-48.391999999999982"/>
    <s v="Jun"/>
    <x v="27"/>
    <n v="0"/>
  </r>
  <r>
    <n v="9648"/>
    <s v="CA-2011-150518"/>
    <x v="2"/>
    <d v="2011-11-19T00:00:00"/>
    <d v="2011-11-24T00:00:00"/>
    <x v="1"/>
    <s v="MW-18220"/>
    <x v="596"/>
    <x v="0"/>
    <s v="United States"/>
    <s v="Coon Rapids"/>
    <x v="11"/>
    <n v="55433"/>
    <x v="2"/>
    <s v="OFF-ST-10000877"/>
    <x v="1"/>
    <s v="Storage"/>
    <x v="1104"/>
    <n v="221.16"/>
    <n v="4"/>
    <n v="0"/>
    <n v="57.501599999999996"/>
    <s v="Nov"/>
    <x v="7"/>
    <n v="1"/>
  </r>
  <r>
    <n v="9649"/>
    <s v="CA-2011-150518"/>
    <x v="2"/>
    <d v="2011-11-19T00:00:00"/>
    <d v="2011-11-24T00:00:00"/>
    <x v="1"/>
    <s v="MW-18220"/>
    <x v="596"/>
    <x v="0"/>
    <s v="United States"/>
    <s v="Coon Rapids"/>
    <x v="11"/>
    <n v="55433"/>
    <x v="2"/>
    <s v="TEC-PH-10002103"/>
    <x v="2"/>
    <s v="Phones"/>
    <x v="534"/>
    <n v="281.96999999999997"/>
    <n v="3"/>
    <n v="0"/>
    <n v="78.951599999999999"/>
    <s v="Nov"/>
    <x v="7"/>
    <n v="0"/>
  </r>
  <r>
    <n v="9650"/>
    <s v="CA-2013-107104"/>
    <x v="0"/>
    <d v="2013-11-27T00:00:00"/>
    <d v="2013-12-01T00:00:00"/>
    <x v="1"/>
    <s v="MS-17365"/>
    <x v="333"/>
    <x v="0"/>
    <s v="United States"/>
    <s v="Los Angeles"/>
    <x v="1"/>
    <n v="90045"/>
    <x v="1"/>
    <s v="FUR-BO-10002213"/>
    <x v="0"/>
    <s v="Bookcases"/>
    <x v="1223"/>
    <n v="3406.6640000000002"/>
    <n v="8"/>
    <n v="0.15"/>
    <n v="160.31359999999984"/>
    <s v="Nov"/>
    <x v="0"/>
    <n v="1"/>
  </r>
  <r>
    <n v="9651"/>
    <s v="CA-2013-107104"/>
    <x v="0"/>
    <d v="2013-11-27T00:00:00"/>
    <d v="2013-12-01T00:00:00"/>
    <x v="1"/>
    <s v="MS-17365"/>
    <x v="333"/>
    <x v="0"/>
    <s v="United States"/>
    <s v="Los Angeles"/>
    <x v="1"/>
    <n v="90045"/>
    <x v="1"/>
    <s v="OFF-AR-10004269"/>
    <x v="1"/>
    <s v="Art"/>
    <x v="1541"/>
    <n v="37.17"/>
    <n v="9"/>
    <n v="0"/>
    <n v="10.4076"/>
    <s v="Nov"/>
    <x v="0"/>
    <n v="0"/>
  </r>
  <r>
    <n v="9652"/>
    <s v="CA-2013-107104"/>
    <x v="0"/>
    <d v="2013-11-27T00:00:00"/>
    <d v="2013-12-01T00:00:00"/>
    <x v="1"/>
    <s v="MS-17365"/>
    <x v="333"/>
    <x v="0"/>
    <s v="United States"/>
    <s v="Los Angeles"/>
    <x v="1"/>
    <n v="90045"/>
    <x v="1"/>
    <s v="OFF-AP-10000055"/>
    <x v="1"/>
    <s v="Appliances"/>
    <x v="781"/>
    <n v="64.959999999999994"/>
    <n v="2"/>
    <n v="0"/>
    <n v="19.487999999999992"/>
    <s v="Nov"/>
    <x v="0"/>
    <n v="0"/>
  </r>
  <r>
    <n v="9653"/>
    <s v="CA-2013-107104"/>
    <x v="0"/>
    <d v="2013-11-27T00:00:00"/>
    <d v="2013-12-01T00:00:00"/>
    <x v="1"/>
    <s v="MS-17365"/>
    <x v="333"/>
    <x v="0"/>
    <s v="United States"/>
    <s v="Los Angeles"/>
    <x v="1"/>
    <n v="90045"/>
    <x v="1"/>
    <s v="FUR-FU-10002937"/>
    <x v="0"/>
    <s v="Furnishings"/>
    <x v="1051"/>
    <n v="595.38"/>
    <n v="6"/>
    <n v="0"/>
    <n v="297.69"/>
    <s v="Nov"/>
    <x v="0"/>
    <n v="0"/>
  </r>
  <r>
    <n v="9654"/>
    <s v="CA-2014-161893"/>
    <x v="3"/>
    <d v="2014-01-24T00:00:00"/>
    <d v="2014-01-28T00:00:00"/>
    <x v="1"/>
    <s v="HP-14815"/>
    <x v="6"/>
    <x v="2"/>
    <s v="United States"/>
    <s v="Tucson"/>
    <x v="16"/>
    <n v="85705"/>
    <x v="1"/>
    <s v="TEC-AC-10001874"/>
    <x v="2"/>
    <s v="Accessories"/>
    <x v="1562"/>
    <n v="95.984000000000009"/>
    <n v="2"/>
    <n v="0.2"/>
    <n v="11.997999999999998"/>
    <s v="Jan"/>
    <x v="44"/>
    <n v="1"/>
  </r>
  <r>
    <n v="9655"/>
    <s v="CA-2014-161893"/>
    <x v="3"/>
    <d v="2014-01-24T00:00:00"/>
    <d v="2014-01-28T00:00:00"/>
    <x v="1"/>
    <s v="HP-14815"/>
    <x v="6"/>
    <x v="2"/>
    <s v="United States"/>
    <s v="Tucson"/>
    <x v="16"/>
    <n v="85705"/>
    <x v="1"/>
    <s v="OFF-BI-10004506"/>
    <x v="1"/>
    <s v="Binders"/>
    <x v="1238"/>
    <n v="4.9380000000000006"/>
    <n v="2"/>
    <n v="0.7"/>
    <n v="-3.6212"/>
    <s v="Jan"/>
    <x v="44"/>
    <n v="0"/>
  </r>
  <r>
    <n v="9656"/>
    <s v="CA-2011-156160"/>
    <x v="2"/>
    <d v="2011-09-22T00:00:00"/>
    <d v="2011-09-29T00:00:00"/>
    <x v="1"/>
    <s v="AS-10090"/>
    <x v="548"/>
    <x v="0"/>
    <s v="United States"/>
    <s v="New York City"/>
    <x v="15"/>
    <n v="10035"/>
    <x v="3"/>
    <s v="FUR-FU-10001876"/>
    <x v="0"/>
    <s v="Furnishings"/>
    <x v="1394"/>
    <n v="97.44"/>
    <n v="3"/>
    <n v="0"/>
    <n v="35.078399999999995"/>
    <s v="Sep"/>
    <x v="30"/>
    <n v="1"/>
  </r>
  <r>
    <n v="9657"/>
    <s v="CA-2011-156160"/>
    <x v="2"/>
    <d v="2011-09-22T00:00:00"/>
    <d v="2011-09-29T00:00:00"/>
    <x v="1"/>
    <s v="AS-10090"/>
    <x v="548"/>
    <x v="0"/>
    <s v="United States"/>
    <s v="New York City"/>
    <x v="15"/>
    <n v="10035"/>
    <x v="3"/>
    <s v="OFF-BI-10003355"/>
    <x v="1"/>
    <s v="Binders"/>
    <x v="586"/>
    <n v="3.9840000000000004"/>
    <n v="1"/>
    <n v="0.2"/>
    <n v="1.3944000000000001"/>
    <s v="Sep"/>
    <x v="30"/>
    <n v="0"/>
  </r>
  <r>
    <n v="9658"/>
    <s v="CA-2011-156160"/>
    <x v="2"/>
    <d v="2011-09-22T00:00:00"/>
    <d v="2011-09-29T00:00:00"/>
    <x v="1"/>
    <s v="AS-10090"/>
    <x v="548"/>
    <x v="0"/>
    <s v="United States"/>
    <s v="New York City"/>
    <x v="15"/>
    <n v="10035"/>
    <x v="3"/>
    <s v="OFF-AR-10003876"/>
    <x v="1"/>
    <s v="Art"/>
    <x v="1709"/>
    <n v="13.04"/>
    <n v="4"/>
    <n v="0"/>
    <n v="5.7376000000000005"/>
    <s v="Sep"/>
    <x v="30"/>
    <n v="0"/>
  </r>
  <r>
    <n v="9659"/>
    <s v="CA-2011-156160"/>
    <x v="2"/>
    <d v="2011-09-22T00:00:00"/>
    <d v="2011-09-29T00:00:00"/>
    <x v="1"/>
    <s v="AS-10090"/>
    <x v="548"/>
    <x v="0"/>
    <s v="United States"/>
    <s v="New York City"/>
    <x v="15"/>
    <n v="10035"/>
    <x v="3"/>
    <s v="FUR-CH-10004983"/>
    <x v="0"/>
    <s v="Chairs"/>
    <x v="1560"/>
    <n v="579.52800000000002"/>
    <n v="4"/>
    <n v="0.1"/>
    <n v="83.709599999999966"/>
    <s v="Sep"/>
    <x v="30"/>
    <n v="0"/>
  </r>
  <r>
    <n v="9660"/>
    <s v="CA-2011-100860"/>
    <x v="2"/>
    <d v="2011-03-26T00:00:00"/>
    <d v="2011-03-30T00:00:00"/>
    <x v="0"/>
    <s v="CS-12505"/>
    <x v="473"/>
    <x v="0"/>
    <s v="United States"/>
    <s v="Pomona"/>
    <x v="1"/>
    <n v="91767"/>
    <x v="1"/>
    <s v="OFF-LA-10001982"/>
    <x v="1"/>
    <s v="Labels"/>
    <x v="1529"/>
    <n v="18.75"/>
    <n v="5"/>
    <n v="0"/>
    <n v="9"/>
    <s v="Mar"/>
    <x v="34"/>
    <n v="1"/>
  </r>
  <r>
    <n v="9661"/>
    <s v="CA-2013-160717"/>
    <x v="0"/>
    <d v="2013-06-07T00:00:00"/>
    <d v="2013-06-12T00:00:00"/>
    <x v="1"/>
    <s v="ME-17320"/>
    <x v="467"/>
    <x v="2"/>
    <s v="United States"/>
    <s v="Santa Barbara"/>
    <x v="1"/>
    <n v="93101"/>
    <x v="1"/>
    <s v="TEC-PH-10001459"/>
    <x v="2"/>
    <s v="Phones"/>
    <x v="1438"/>
    <n v="3023.9280000000003"/>
    <n v="9"/>
    <n v="0.2"/>
    <n v="226.79460000000006"/>
    <s v="Jun"/>
    <x v="1"/>
    <n v="1"/>
  </r>
  <r>
    <n v="9662"/>
    <s v="CA-2013-160717"/>
    <x v="0"/>
    <d v="2013-06-07T00:00:00"/>
    <d v="2013-06-12T00:00:00"/>
    <x v="1"/>
    <s v="ME-17320"/>
    <x v="467"/>
    <x v="2"/>
    <s v="United States"/>
    <s v="Santa Barbara"/>
    <x v="1"/>
    <n v="93101"/>
    <x v="1"/>
    <s v="TEC-AC-10002134"/>
    <x v="2"/>
    <s v="Accessories"/>
    <x v="1536"/>
    <n v="26.96"/>
    <n v="2"/>
    <n v="0"/>
    <n v="3.7744"/>
    <s v="Jun"/>
    <x v="1"/>
    <n v="0"/>
  </r>
  <r>
    <n v="9663"/>
    <s v="CA-2013-160717"/>
    <x v="0"/>
    <d v="2013-06-07T00:00:00"/>
    <d v="2013-06-12T00:00:00"/>
    <x v="1"/>
    <s v="ME-17320"/>
    <x v="467"/>
    <x v="2"/>
    <s v="United States"/>
    <s v="Santa Barbara"/>
    <x v="1"/>
    <n v="93101"/>
    <x v="1"/>
    <s v="TEC-PH-10001760"/>
    <x v="2"/>
    <s v="Phones"/>
    <x v="254"/>
    <n v="477.6"/>
    <n v="3"/>
    <n v="0.2"/>
    <n v="161.19000000000003"/>
    <s v="Jun"/>
    <x v="1"/>
    <n v="0"/>
  </r>
  <r>
    <n v="9664"/>
    <s v="CA-2014-132619"/>
    <x v="3"/>
    <d v="2014-09-01T00:00:00"/>
    <d v="2014-09-06T00:00:00"/>
    <x v="1"/>
    <s v="MS-17770"/>
    <x v="474"/>
    <x v="0"/>
    <s v="United States"/>
    <s v="San Francisco"/>
    <x v="1"/>
    <n v="94109"/>
    <x v="1"/>
    <s v="OFF-ST-10001511"/>
    <x v="1"/>
    <s v="Storage"/>
    <x v="551"/>
    <n v="193.95000000000002"/>
    <n v="3"/>
    <n v="0"/>
    <n v="9.6974999999999838"/>
    <s v="Sep"/>
    <x v="15"/>
    <n v="1"/>
  </r>
  <r>
    <n v="9665"/>
    <s v="US-2012-120957"/>
    <x v="1"/>
    <d v="2012-12-07T00:00:00"/>
    <d v="2012-12-07T00:00:00"/>
    <x v="3"/>
    <s v="KH-16690"/>
    <x v="120"/>
    <x v="1"/>
    <s v="United States"/>
    <s v="Riverside"/>
    <x v="1"/>
    <n v="92503"/>
    <x v="1"/>
    <s v="OFF-PA-10003953"/>
    <x v="1"/>
    <s v="Paper"/>
    <x v="638"/>
    <n v="12.96"/>
    <n v="2"/>
    <n v="0"/>
    <n v="6.2208000000000006"/>
    <s v="Dec"/>
    <x v="14"/>
    <n v="1"/>
  </r>
  <r>
    <n v="9666"/>
    <s v="CA-2014-157448"/>
    <x v="3"/>
    <d v="2014-11-17T00:00:00"/>
    <d v="2014-11-21T00:00:00"/>
    <x v="1"/>
    <s v="LC-16885"/>
    <x v="62"/>
    <x v="0"/>
    <s v="United States"/>
    <s v="Los Angeles"/>
    <x v="1"/>
    <n v="90049"/>
    <x v="1"/>
    <s v="FUR-FU-10003268"/>
    <x v="0"/>
    <s v="Furnishings"/>
    <x v="876"/>
    <n v="119.94"/>
    <n v="3"/>
    <n v="0"/>
    <n v="23.987999999999996"/>
    <s v="Nov"/>
    <x v="23"/>
    <n v="1"/>
  </r>
  <r>
    <n v="9667"/>
    <s v="CA-2014-157448"/>
    <x v="3"/>
    <d v="2014-11-17T00:00:00"/>
    <d v="2014-11-21T00:00:00"/>
    <x v="1"/>
    <s v="LC-16885"/>
    <x v="62"/>
    <x v="0"/>
    <s v="United States"/>
    <s v="Los Angeles"/>
    <x v="1"/>
    <n v="90049"/>
    <x v="1"/>
    <s v="FUR-FU-10001847"/>
    <x v="0"/>
    <s v="Furnishings"/>
    <x v="1355"/>
    <n v="12.419999999999998"/>
    <n v="3"/>
    <n v="0"/>
    <n v="4.4711999999999996"/>
    <s v="Nov"/>
    <x v="23"/>
    <n v="0"/>
  </r>
  <r>
    <n v="9668"/>
    <s v="CA-2013-126270"/>
    <x v="0"/>
    <d v="2013-04-24T00:00:00"/>
    <d v="2013-04-28T00:00:00"/>
    <x v="1"/>
    <s v="AF-10870"/>
    <x v="578"/>
    <x v="0"/>
    <s v="United States"/>
    <s v="San Clemente"/>
    <x v="1"/>
    <n v="92672"/>
    <x v="1"/>
    <s v="OFF-BI-10002764"/>
    <x v="1"/>
    <s v="Binders"/>
    <x v="502"/>
    <n v="18.088000000000001"/>
    <n v="7"/>
    <n v="0.2"/>
    <n v="6.5569000000000006"/>
    <s v="Apr"/>
    <x v="25"/>
    <n v="1"/>
  </r>
  <r>
    <n v="9669"/>
    <s v="CA-2013-126270"/>
    <x v="0"/>
    <d v="2013-04-24T00:00:00"/>
    <d v="2013-04-28T00:00:00"/>
    <x v="1"/>
    <s v="AF-10870"/>
    <x v="578"/>
    <x v="0"/>
    <s v="United States"/>
    <s v="San Clemente"/>
    <x v="1"/>
    <n v="92672"/>
    <x v="1"/>
    <s v="OFF-EN-10004386"/>
    <x v="1"/>
    <s v="Envelopes"/>
    <x v="242"/>
    <n v="71.97"/>
    <n v="3"/>
    <n v="0"/>
    <n v="35.984999999999999"/>
    <s v="Apr"/>
    <x v="25"/>
    <n v="0"/>
  </r>
  <r>
    <n v="9670"/>
    <s v="CA-2014-145275"/>
    <x v="3"/>
    <d v="2014-04-03T00:00:00"/>
    <d v="2014-04-07T00:00:00"/>
    <x v="1"/>
    <s v="AH-10465"/>
    <x v="733"/>
    <x v="0"/>
    <s v="United States"/>
    <s v="Decatur"/>
    <x v="19"/>
    <n v="35601"/>
    <x v="0"/>
    <s v="OFF-LA-10001569"/>
    <x v="1"/>
    <s v="Labels"/>
    <x v="633"/>
    <n v="14.940000000000001"/>
    <n v="3"/>
    <n v="0"/>
    <n v="6.8723999999999998"/>
    <s v="Apr"/>
    <x v="4"/>
    <n v="1"/>
  </r>
  <r>
    <n v="9671"/>
    <s v="CA-2012-133396"/>
    <x v="1"/>
    <d v="2012-08-13T00:00:00"/>
    <d v="2012-08-15T00:00:00"/>
    <x v="2"/>
    <s v="GK-14620"/>
    <x v="136"/>
    <x v="1"/>
    <s v="United States"/>
    <s v="Greensboro"/>
    <x v="3"/>
    <n v="27405"/>
    <x v="0"/>
    <s v="OFF-AR-10001446"/>
    <x v="1"/>
    <s v="Art"/>
    <x v="1152"/>
    <n v="64.680000000000007"/>
    <n v="7"/>
    <n v="0.2"/>
    <n v="8.0849999999999973"/>
    <s v="Aug"/>
    <x v="37"/>
    <n v="1"/>
  </r>
  <r>
    <n v="9672"/>
    <s v="US-2014-140312"/>
    <x v="3"/>
    <d v="2014-11-14T00:00:00"/>
    <d v="2014-11-20T00:00:00"/>
    <x v="1"/>
    <s v="KL-16645"/>
    <x v="107"/>
    <x v="0"/>
    <s v="United States"/>
    <s v="Dublin"/>
    <x v="1"/>
    <n v="94568"/>
    <x v="1"/>
    <s v="TEC-PH-10003442"/>
    <x v="2"/>
    <s v="Phones"/>
    <x v="879"/>
    <n v="22"/>
    <n v="5"/>
    <n v="0.2"/>
    <n v="1.375"/>
    <s v="Nov"/>
    <x v="23"/>
    <n v="1"/>
  </r>
  <r>
    <n v="9673"/>
    <s v="CA-2013-114867"/>
    <x v="0"/>
    <d v="2013-12-24T00:00:00"/>
    <d v="2013-12-29T00:00:00"/>
    <x v="1"/>
    <s v="FM-14290"/>
    <x v="86"/>
    <x v="2"/>
    <s v="United States"/>
    <s v="Philadelphia"/>
    <x v="9"/>
    <n v="19143"/>
    <x v="3"/>
    <s v="OFF-PA-10000477"/>
    <x v="1"/>
    <s v="Paper"/>
    <x v="1205"/>
    <n v="7.9680000000000009"/>
    <n v="2"/>
    <n v="0.2"/>
    <n v="2.6892000000000005"/>
    <s v="Dec"/>
    <x v="5"/>
    <n v="1"/>
  </r>
  <r>
    <n v="9674"/>
    <s v="CA-2013-114867"/>
    <x v="0"/>
    <d v="2013-12-24T00:00:00"/>
    <d v="2013-12-29T00:00:00"/>
    <x v="1"/>
    <s v="FM-14290"/>
    <x v="86"/>
    <x v="2"/>
    <s v="United States"/>
    <s v="Philadelphia"/>
    <x v="9"/>
    <n v="19143"/>
    <x v="3"/>
    <s v="TEC-PH-10002645"/>
    <x v="2"/>
    <s v="Phones"/>
    <x v="1839"/>
    <n v="1499.9699999999998"/>
    <n v="5"/>
    <n v="0.4"/>
    <n v="-374.99250000000006"/>
    <s v="Dec"/>
    <x v="5"/>
    <n v="0"/>
  </r>
  <r>
    <n v="9675"/>
    <s v="US-2011-164644"/>
    <x v="2"/>
    <d v="2011-07-22T00:00:00"/>
    <d v="2011-07-24T00:00:00"/>
    <x v="0"/>
    <s v="JL-15850"/>
    <x v="139"/>
    <x v="0"/>
    <s v="United States"/>
    <s v="Houston"/>
    <x v="5"/>
    <n v="77095"/>
    <x v="2"/>
    <s v="OFF-ST-10003123"/>
    <x v="1"/>
    <s v="Storage"/>
    <x v="1268"/>
    <n v="26.632000000000001"/>
    <n v="1"/>
    <n v="0.2"/>
    <n v="1.331599999999999"/>
    <s v="Jul"/>
    <x v="39"/>
    <n v="1"/>
  </r>
  <r>
    <n v="9676"/>
    <s v="CA-2013-137393"/>
    <x v="0"/>
    <d v="2013-05-07T00:00:00"/>
    <d v="2013-05-11T00:00:00"/>
    <x v="1"/>
    <s v="GM-14500"/>
    <x v="421"/>
    <x v="0"/>
    <s v="United States"/>
    <s v="Bakersfield"/>
    <x v="1"/>
    <n v="93309"/>
    <x v="1"/>
    <s v="FUR-FU-10001617"/>
    <x v="0"/>
    <s v="Furnishings"/>
    <x v="1141"/>
    <n v="41.6"/>
    <n v="4"/>
    <n v="0"/>
    <n v="14.143999999999998"/>
    <s v="May"/>
    <x v="35"/>
    <n v="1"/>
  </r>
  <r>
    <n v="9677"/>
    <s v="US-2011-120145"/>
    <x v="2"/>
    <d v="2011-11-28T00:00:00"/>
    <d v="2011-12-03T00:00:00"/>
    <x v="1"/>
    <s v="MC-17635"/>
    <x v="637"/>
    <x v="1"/>
    <s v="United States"/>
    <s v="Richmond"/>
    <x v="14"/>
    <n v="47374"/>
    <x v="2"/>
    <s v="OFF-EN-10003862"/>
    <x v="1"/>
    <s v="Envelopes"/>
    <x v="753"/>
    <n v="64.02"/>
    <n v="6"/>
    <n v="0"/>
    <n v="29.449199999999998"/>
    <s v="Nov"/>
    <x v="7"/>
    <n v="1"/>
  </r>
  <r>
    <n v="9678"/>
    <s v="CA-2013-144785"/>
    <x v="0"/>
    <d v="2013-04-19T00:00:00"/>
    <d v="2013-04-24T00:00:00"/>
    <x v="1"/>
    <s v="CS-12490"/>
    <x v="703"/>
    <x v="1"/>
    <s v="United States"/>
    <s v="New York City"/>
    <x v="15"/>
    <n v="10009"/>
    <x v="3"/>
    <s v="OFF-AR-10001573"/>
    <x v="1"/>
    <s v="Art"/>
    <x v="368"/>
    <n v="6.99"/>
    <n v="3"/>
    <n v="0"/>
    <n v="2.027099999999999"/>
    <s v="Apr"/>
    <x v="25"/>
    <n v="1"/>
  </r>
  <r>
    <n v="9679"/>
    <s v="CA-2013-144785"/>
    <x v="0"/>
    <d v="2013-04-19T00:00:00"/>
    <d v="2013-04-24T00:00:00"/>
    <x v="1"/>
    <s v="CS-12490"/>
    <x v="703"/>
    <x v="1"/>
    <s v="United States"/>
    <s v="New York City"/>
    <x v="15"/>
    <n v="10009"/>
    <x v="3"/>
    <s v="OFF-SU-10004290"/>
    <x v="1"/>
    <s v="Supplies"/>
    <x v="1818"/>
    <n v="6.84"/>
    <n v="1"/>
    <n v="0"/>
    <n v="1.8468"/>
    <s v="Apr"/>
    <x v="25"/>
    <n v="0"/>
  </r>
  <r>
    <n v="9680"/>
    <s v="CA-2012-130113"/>
    <x v="1"/>
    <d v="2012-12-27T00:00:00"/>
    <d v="2012-12-31T00:00:00"/>
    <x v="1"/>
    <s v="AH-10030"/>
    <x v="692"/>
    <x v="1"/>
    <s v="United States"/>
    <s v="San Francisco"/>
    <x v="1"/>
    <n v="94122"/>
    <x v="1"/>
    <s v="OFF-ST-10000046"/>
    <x v="1"/>
    <s v="Storage"/>
    <x v="757"/>
    <n v="323.10000000000002"/>
    <n v="2"/>
    <n v="0"/>
    <n v="61.38900000000001"/>
    <s v="Dec"/>
    <x v="14"/>
    <n v="1"/>
  </r>
  <r>
    <n v="9681"/>
    <s v="CA-2012-130113"/>
    <x v="1"/>
    <d v="2012-12-27T00:00:00"/>
    <d v="2012-12-31T00:00:00"/>
    <x v="1"/>
    <s v="AH-10030"/>
    <x v="692"/>
    <x v="1"/>
    <s v="United States"/>
    <s v="San Francisco"/>
    <x v="1"/>
    <n v="94122"/>
    <x v="1"/>
    <s v="TEC-PH-10003505"/>
    <x v="2"/>
    <s v="Phones"/>
    <x v="901"/>
    <n v="668.16"/>
    <n v="9"/>
    <n v="0.2"/>
    <n v="75.167999999999921"/>
    <s v="Dec"/>
    <x v="14"/>
    <n v="0"/>
  </r>
  <r>
    <n v="9682"/>
    <s v="CA-2014-122770"/>
    <x v="3"/>
    <d v="2014-12-14T00:00:00"/>
    <d v="2014-12-19T00:00:00"/>
    <x v="1"/>
    <s v="EP-13915"/>
    <x v="212"/>
    <x v="0"/>
    <s v="United States"/>
    <s v="San Francisco"/>
    <x v="1"/>
    <n v="94122"/>
    <x v="1"/>
    <s v="OFF-LA-10004559"/>
    <x v="1"/>
    <s v="Labels"/>
    <x v="1340"/>
    <n v="8.64"/>
    <n v="3"/>
    <n v="0"/>
    <n v="4.2336"/>
    <s v="Dec"/>
    <x v="22"/>
    <n v="1"/>
  </r>
  <r>
    <n v="9683"/>
    <s v="CA-2014-122770"/>
    <x v="3"/>
    <d v="2014-12-14T00:00:00"/>
    <d v="2014-12-19T00:00:00"/>
    <x v="1"/>
    <s v="EP-13915"/>
    <x v="212"/>
    <x v="0"/>
    <s v="United States"/>
    <s v="San Francisco"/>
    <x v="1"/>
    <n v="94122"/>
    <x v="1"/>
    <s v="OFF-PA-10003172"/>
    <x v="1"/>
    <s v="Paper"/>
    <x v="846"/>
    <n v="38.880000000000003"/>
    <n v="6"/>
    <n v="0"/>
    <n v="18.662400000000002"/>
    <s v="Dec"/>
    <x v="22"/>
    <n v="0"/>
  </r>
  <r>
    <n v="9684"/>
    <s v="CA-2014-122770"/>
    <x v="3"/>
    <d v="2014-12-14T00:00:00"/>
    <d v="2014-12-19T00:00:00"/>
    <x v="1"/>
    <s v="EP-13915"/>
    <x v="212"/>
    <x v="0"/>
    <s v="United States"/>
    <s v="San Francisco"/>
    <x v="1"/>
    <n v="94122"/>
    <x v="1"/>
    <s v="FUR-FU-10001473"/>
    <x v="0"/>
    <s v="Furnishings"/>
    <x v="1244"/>
    <n v="201.04"/>
    <n v="8"/>
    <n v="0"/>
    <n v="54.280799999999999"/>
    <s v="Dec"/>
    <x v="22"/>
    <n v="0"/>
  </r>
  <r>
    <n v="9685"/>
    <s v="CA-2014-122770"/>
    <x v="3"/>
    <d v="2014-12-14T00:00:00"/>
    <d v="2014-12-19T00:00:00"/>
    <x v="1"/>
    <s v="EP-13915"/>
    <x v="212"/>
    <x v="0"/>
    <s v="United States"/>
    <s v="San Francisco"/>
    <x v="1"/>
    <n v="94122"/>
    <x v="1"/>
    <s v="OFF-PA-10000232"/>
    <x v="1"/>
    <s v="Paper"/>
    <x v="1622"/>
    <n v="12.96"/>
    <n v="2"/>
    <n v="0"/>
    <n v="6.3504000000000005"/>
    <s v="Dec"/>
    <x v="22"/>
    <n v="0"/>
  </r>
  <r>
    <n v="9686"/>
    <s v="CA-2014-118668"/>
    <x v="3"/>
    <d v="2014-01-03T00:00:00"/>
    <d v="2014-01-05T00:00:00"/>
    <x v="0"/>
    <s v="FW-14395"/>
    <x v="783"/>
    <x v="1"/>
    <s v="United States"/>
    <s v="Los Angeles"/>
    <x v="1"/>
    <n v="90032"/>
    <x v="1"/>
    <s v="TEC-AC-10000682"/>
    <x v="2"/>
    <s v="Accessories"/>
    <x v="1327"/>
    <n v="16.59"/>
    <n v="1"/>
    <n v="0"/>
    <n v="5.8064999999999998"/>
    <s v="Jan"/>
    <x v="44"/>
    <n v="1"/>
  </r>
  <r>
    <n v="9687"/>
    <s v="CA-2014-116498"/>
    <x v="3"/>
    <d v="2014-05-31T00:00:00"/>
    <d v="2014-06-04T00:00:00"/>
    <x v="1"/>
    <s v="KA-16525"/>
    <x v="567"/>
    <x v="0"/>
    <s v="United States"/>
    <s v="San Diego"/>
    <x v="1"/>
    <n v="92037"/>
    <x v="1"/>
    <s v="OFF-AR-10003405"/>
    <x v="1"/>
    <s v="Art"/>
    <x v="622"/>
    <n v="35.099999999999994"/>
    <n v="6"/>
    <n v="0"/>
    <n v="10.178999999999997"/>
    <s v="May"/>
    <x v="24"/>
    <n v="1"/>
  </r>
  <r>
    <n v="9688"/>
    <s v="US-2014-130603"/>
    <x v="3"/>
    <d v="2014-10-01T00:00:00"/>
    <d v="2014-10-07T00:00:00"/>
    <x v="1"/>
    <s v="SC-20050"/>
    <x v="337"/>
    <x v="2"/>
    <s v="United States"/>
    <s v="Arlington"/>
    <x v="5"/>
    <n v="76017"/>
    <x v="2"/>
    <s v="OFF-BI-10000301"/>
    <x v="1"/>
    <s v="Binders"/>
    <x v="619"/>
    <n v="11.645999999999997"/>
    <n v="9"/>
    <n v="0.8"/>
    <n v="-17.469000000000005"/>
    <s v="Oct"/>
    <x v="13"/>
    <n v="1"/>
  </r>
  <r>
    <n v="9689"/>
    <s v="US-2014-135986"/>
    <x v="3"/>
    <d v="2014-06-21T00:00:00"/>
    <d v="2014-06-28T00:00:00"/>
    <x v="1"/>
    <s v="PG-18895"/>
    <x v="38"/>
    <x v="0"/>
    <s v="United States"/>
    <s v="Richmond"/>
    <x v="17"/>
    <n v="23223"/>
    <x v="0"/>
    <s v="OFF-PA-10001534"/>
    <x v="1"/>
    <s v="Paper"/>
    <x v="1461"/>
    <n v="32.400000000000006"/>
    <n v="5"/>
    <n v="0"/>
    <n v="15.552000000000001"/>
    <s v="Jun"/>
    <x v="27"/>
    <n v="1"/>
  </r>
  <r>
    <n v="9690"/>
    <s v="US-2014-135986"/>
    <x v="3"/>
    <d v="2014-06-21T00:00:00"/>
    <d v="2014-06-28T00:00:00"/>
    <x v="1"/>
    <s v="PG-18895"/>
    <x v="38"/>
    <x v="0"/>
    <s v="United States"/>
    <s v="Richmond"/>
    <x v="17"/>
    <n v="23223"/>
    <x v="0"/>
    <s v="TEC-PH-10003691"/>
    <x v="2"/>
    <s v="Phones"/>
    <x v="1398"/>
    <n v="503.96"/>
    <n v="4"/>
    <n v="0"/>
    <n v="125.99000000000001"/>
    <s v="Jun"/>
    <x v="27"/>
    <n v="0"/>
  </r>
  <r>
    <n v="9691"/>
    <s v="CA-2014-140536"/>
    <x v="3"/>
    <d v="2014-04-05T00:00:00"/>
    <d v="2014-04-06T00:00:00"/>
    <x v="2"/>
    <s v="TA-21385"/>
    <x v="638"/>
    <x v="2"/>
    <s v="United States"/>
    <s v="New York City"/>
    <x v="15"/>
    <n v="10035"/>
    <x v="3"/>
    <s v="OFF-AR-10001545"/>
    <x v="1"/>
    <s v="Art"/>
    <x v="812"/>
    <n v="7.04"/>
    <n v="4"/>
    <n v="0"/>
    <n v="2.0415999999999999"/>
    <s v="Apr"/>
    <x v="4"/>
    <n v="1"/>
  </r>
  <r>
    <n v="9692"/>
    <s v="CA-2012-130183"/>
    <x v="1"/>
    <d v="2012-11-13T00:00:00"/>
    <d v="2012-11-17T00:00:00"/>
    <x v="1"/>
    <s v="PO-18850"/>
    <x v="138"/>
    <x v="0"/>
    <s v="United States"/>
    <s v="Houston"/>
    <x v="5"/>
    <n v="77041"/>
    <x v="2"/>
    <s v="FUR-BO-10001811"/>
    <x v="0"/>
    <s v="Bookcases"/>
    <x v="779"/>
    <n v="613.99919999999997"/>
    <n v="3"/>
    <n v="0.32"/>
    <n v="-18.058800000000076"/>
    <s v="Nov"/>
    <x v="6"/>
    <n v="1"/>
  </r>
  <r>
    <n v="9693"/>
    <s v="CA-2012-107902"/>
    <x v="1"/>
    <d v="2012-08-28T00:00:00"/>
    <d v="2012-09-02T00:00:00"/>
    <x v="1"/>
    <s v="SM-20950"/>
    <x v="416"/>
    <x v="1"/>
    <s v="United States"/>
    <s v="Fairfield"/>
    <x v="29"/>
    <n v="6824"/>
    <x v="3"/>
    <s v="OFF-ST-10001837"/>
    <x v="1"/>
    <s v="Storage"/>
    <x v="1331"/>
    <n v="470.35999999999996"/>
    <n v="11"/>
    <n v="0"/>
    <n v="122.2936"/>
    <s v="Aug"/>
    <x v="37"/>
    <n v="1"/>
  </r>
  <r>
    <n v="9694"/>
    <s v="CA-2014-130148"/>
    <x v="3"/>
    <d v="2014-09-25T00:00:00"/>
    <d v="2014-09-29T00:00:00"/>
    <x v="0"/>
    <s v="NK-18490"/>
    <x v="71"/>
    <x v="2"/>
    <s v="United States"/>
    <s v="San Francisco"/>
    <x v="1"/>
    <n v="94110"/>
    <x v="1"/>
    <s v="OFF-PA-10000551"/>
    <x v="1"/>
    <s v="Paper"/>
    <x v="1237"/>
    <n v="31.08"/>
    <n v="6"/>
    <n v="0"/>
    <n v="15.229199999999999"/>
    <s v="Sep"/>
    <x v="15"/>
    <n v="1"/>
  </r>
  <r>
    <n v="9695"/>
    <s v="CA-2014-130148"/>
    <x v="3"/>
    <d v="2014-09-25T00:00:00"/>
    <d v="2014-09-29T00:00:00"/>
    <x v="0"/>
    <s v="NK-18490"/>
    <x v="71"/>
    <x v="2"/>
    <s v="United States"/>
    <s v="San Francisco"/>
    <x v="1"/>
    <n v="94110"/>
    <x v="1"/>
    <s v="OFF-SU-10001574"/>
    <x v="1"/>
    <s v="Supplies"/>
    <x v="498"/>
    <n v="7.3"/>
    <n v="2"/>
    <n v="0"/>
    <n v="2.1899999999999995"/>
    <s v="Sep"/>
    <x v="15"/>
    <n v="0"/>
  </r>
  <r>
    <n v="9696"/>
    <s v="US-2013-151260"/>
    <x v="0"/>
    <d v="2013-12-12T00:00:00"/>
    <d v="2013-12-15T00:00:00"/>
    <x v="2"/>
    <s v="SC-20695"/>
    <x v="281"/>
    <x v="1"/>
    <s v="United States"/>
    <s v="Springfield"/>
    <x v="24"/>
    <n v="45503"/>
    <x v="3"/>
    <s v="OFF-AP-10002892"/>
    <x v="1"/>
    <s v="Appliances"/>
    <x v="9"/>
    <n v="73.536000000000001"/>
    <n v="4"/>
    <n v="0.2"/>
    <n v="9.1919999999999931"/>
    <s v="Dec"/>
    <x v="5"/>
    <n v="1"/>
  </r>
  <r>
    <n v="9697"/>
    <s v="CA-2011-144281"/>
    <x v="2"/>
    <d v="2011-06-10T00:00:00"/>
    <d v="2011-06-15T00:00:00"/>
    <x v="0"/>
    <s v="HK-14890"/>
    <x v="96"/>
    <x v="1"/>
    <s v="United States"/>
    <s v="Detroit"/>
    <x v="12"/>
    <n v="48234"/>
    <x v="2"/>
    <s v="OFF-LA-10003930"/>
    <x v="1"/>
    <s v="Labels"/>
    <x v="503"/>
    <n v="491.55"/>
    <n v="5"/>
    <n v="0"/>
    <n v="240.8595"/>
    <s v="Jun"/>
    <x v="3"/>
    <n v="1"/>
  </r>
  <r>
    <n v="9698"/>
    <s v="CA-2013-122511"/>
    <x v="0"/>
    <d v="2013-03-12T00:00:00"/>
    <d v="2013-03-12T00:00:00"/>
    <x v="3"/>
    <s v="BT-11485"/>
    <x v="389"/>
    <x v="2"/>
    <s v="United States"/>
    <s v="Philadelphia"/>
    <x v="9"/>
    <n v="19140"/>
    <x v="3"/>
    <s v="FUR-FU-10001037"/>
    <x v="0"/>
    <s v="Furnishings"/>
    <x v="1160"/>
    <n v="30.336000000000002"/>
    <n v="4"/>
    <n v="0.2"/>
    <n v="9.48"/>
    <s v="Mar"/>
    <x v="17"/>
    <n v="1"/>
  </r>
  <r>
    <n v="9699"/>
    <s v="CA-2014-154116"/>
    <x v="3"/>
    <d v="2014-12-16T00:00:00"/>
    <d v="2014-12-20T00:00:00"/>
    <x v="1"/>
    <s v="KM-16660"/>
    <x v="730"/>
    <x v="0"/>
    <s v="United States"/>
    <s v="Inglewood"/>
    <x v="1"/>
    <n v="90301"/>
    <x v="1"/>
    <s v="OFF-PA-10004569"/>
    <x v="1"/>
    <s v="Paper"/>
    <x v="227"/>
    <n v="22.830000000000002"/>
    <n v="3"/>
    <n v="0"/>
    <n v="10.7301"/>
    <s v="Dec"/>
    <x v="22"/>
    <n v="1"/>
  </r>
  <r>
    <n v="9700"/>
    <s v="CA-2014-154116"/>
    <x v="3"/>
    <d v="2014-12-16T00:00:00"/>
    <d v="2014-12-20T00:00:00"/>
    <x v="1"/>
    <s v="KM-16660"/>
    <x v="730"/>
    <x v="0"/>
    <s v="United States"/>
    <s v="Inglewood"/>
    <x v="1"/>
    <n v="90301"/>
    <x v="1"/>
    <s v="OFF-AP-10000027"/>
    <x v="1"/>
    <s v="Appliances"/>
    <x v="1804"/>
    <n v="54.32"/>
    <n v="4"/>
    <n v="0"/>
    <n v="16.295999999999999"/>
    <s v="Dec"/>
    <x v="22"/>
    <n v="0"/>
  </r>
  <r>
    <n v="9701"/>
    <s v="CA-2014-154116"/>
    <x v="3"/>
    <d v="2014-12-16T00:00:00"/>
    <d v="2014-12-20T00:00:00"/>
    <x v="1"/>
    <s v="KM-16660"/>
    <x v="730"/>
    <x v="0"/>
    <s v="United States"/>
    <s v="Inglewood"/>
    <x v="1"/>
    <n v="90301"/>
    <x v="1"/>
    <s v="TEC-PH-10000675"/>
    <x v="2"/>
    <s v="Phones"/>
    <x v="1338"/>
    <n v="196.77600000000001"/>
    <n v="3"/>
    <n v="0.2"/>
    <n v="14.758199999999995"/>
    <s v="Dec"/>
    <x v="22"/>
    <n v="0"/>
  </r>
  <r>
    <n v="9702"/>
    <s v="CA-2013-105291"/>
    <x v="0"/>
    <d v="2013-10-31T00:00:00"/>
    <d v="2013-11-05T00:00:00"/>
    <x v="1"/>
    <s v="SP-20920"/>
    <x v="727"/>
    <x v="0"/>
    <s v="United States"/>
    <s v="San Luis Obispo"/>
    <x v="1"/>
    <n v="93405"/>
    <x v="1"/>
    <s v="OFF-FA-10003059"/>
    <x v="1"/>
    <s v="Fasteners"/>
    <x v="794"/>
    <n v="3.62"/>
    <n v="2"/>
    <n v="0"/>
    <n v="1.1945999999999999"/>
    <s v="Oct"/>
    <x v="32"/>
    <n v="1"/>
  </r>
  <r>
    <n v="9703"/>
    <s v="CA-2014-147032"/>
    <x v="3"/>
    <d v="2014-08-01T00:00:00"/>
    <d v="2014-08-05T00:00:00"/>
    <x v="1"/>
    <s v="LB-16795"/>
    <x v="697"/>
    <x v="2"/>
    <s v="United States"/>
    <s v="Wilmington"/>
    <x v="13"/>
    <n v="19805"/>
    <x v="3"/>
    <s v="OFF-PA-10003256"/>
    <x v="1"/>
    <s v="Paper"/>
    <x v="96"/>
    <n v="11.54"/>
    <n v="1"/>
    <n v="0"/>
    <n v="5.5391999999999992"/>
    <s v="Aug"/>
    <x v="43"/>
    <n v="1"/>
  </r>
  <r>
    <n v="9704"/>
    <s v="CA-2014-147032"/>
    <x v="3"/>
    <d v="2014-08-01T00:00:00"/>
    <d v="2014-08-05T00:00:00"/>
    <x v="1"/>
    <s v="LB-16795"/>
    <x v="697"/>
    <x v="2"/>
    <s v="United States"/>
    <s v="Wilmington"/>
    <x v="13"/>
    <n v="19805"/>
    <x v="3"/>
    <s v="OFF-BI-10003656"/>
    <x v="1"/>
    <s v="Binders"/>
    <x v="13"/>
    <n v="849.95"/>
    <n v="5"/>
    <n v="0"/>
    <n v="390.97699999999998"/>
    <s v="Aug"/>
    <x v="43"/>
    <n v="0"/>
  </r>
  <r>
    <n v="9705"/>
    <s v="CA-2014-147032"/>
    <x v="3"/>
    <d v="2014-08-01T00:00:00"/>
    <d v="2014-08-05T00:00:00"/>
    <x v="1"/>
    <s v="LB-16795"/>
    <x v="697"/>
    <x v="2"/>
    <s v="United States"/>
    <s v="Wilmington"/>
    <x v="13"/>
    <n v="19805"/>
    <x v="3"/>
    <s v="OFF-BI-10002897"/>
    <x v="1"/>
    <s v="Binders"/>
    <x v="1793"/>
    <n v="11.01"/>
    <n v="3"/>
    <n v="0"/>
    <n v="5.3948999999999998"/>
    <s v="Aug"/>
    <x v="43"/>
    <n v="0"/>
  </r>
  <r>
    <n v="9706"/>
    <s v="CA-2014-125990"/>
    <x v="3"/>
    <d v="2014-10-20T00:00:00"/>
    <d v="2014-10-24T00:00:00"/>
    <x v="1"/>
    <s v="JS-16030"/>
    <x v="559"/>
    <x v="0"/>
    <s v="United States"/>
    <s v="San Francisco"/>
    <x v="1"/>
    <n v="94122"/>
    <x v="1"/>
    <s v="OFF-BI-10004826"/>
    <x v="1"/>
    <s v="Binders"/>
    <x v="721"/>
    <n v="39.624000000000009"/>
    <n v="3"/>
    <n v="0.2"/>
    <n v="13.868400000000001"/>
    <s v="Oct"/>
    <x v="13"/>
    <n v="1"/>
  </r>
  <r>
    <n v="9707"/>
    <s v="CA-2013-161746"/>
    <x v="0"/>
    <d v="2013-10-22T00:00:00"/>
    <d v="2013-10-28T00:00:00"/>
    <x v="1"/>
    <s v="CS-11950"/>
    <x v="229"/>
    <x v="0"/>
    <s v="United States"/>
    <s v="Los Angeles"/>
    <x v="1"/>
    <n v="90045"/>
    <x v="1"/>
    <s v="FUR-CH-10004626"/>
    <x v="0"/>
    <s v="Chairs"/>
    <x v="1697"/>
    <n v="242.13600000000002"/>
    <n v="3"/>
    <n v="0.2"/>
    <n v="12.106799999999993"/>
    <s v="Oct"/>
    <x v="32"/>
    <n v="1"/>
  </r>
  <r>
    <n v="9708"/>
    <s v="CA-2013-161746"/>
    <x v="0"/>
    <d v="2013-10-22T00:00:00"/>
    <d v="2013-10-28T00:00:00"/>
    <x v="1"/>
    <s v="CS-11950"/>
    <x v="229"/>
    <x v="0"/>
    <s v="United States"/>
    <s v="Los Angeles"/>
    <x v="1"/>
    <n v="90045"/>
    <x v="1"/>
    <s v="OFF-AR-10000390"/>
    <x v="1"/>
    <s v="Art"/>
    <x v="105"/>
    <n v="12.39"/>
    <n v="3"/>
    <n v="0"/>
    <n v="5.6993999999999998"/>
    <s v="Oct"/>
    <x v="32"/>
    <n v="0"/>
  </r>
  <r>
    <n v="9709"/>
    <s v="CA-2013-161746"/>
    <x v="0"/>
    <d v="2013-10-22T00:00:00"/>
    <d v="2013-10-28T00:00:00"/>
    <x v="1"/>
    <s v="CS-11950"/>
    <x v="229"/>
    <x v="0"/>
    <s v="United States"/>
    <s v="Los Angeles"/>
    <x v="1"/>
    <n v="90045"/>
    <x v="1"/>
    <s v="FUR-FU-10003731"/>
    <x v="0"/>
    <s v="Furnishings"/>
    <x v="1593"/>
    <n v="19.96"/>
    <n v="2"/>
    <n v="0"/>
    <n v="5.5888000000000009"/>
    <s v="Oct"/>
    <x v="32"/>
    <n v="0"/>
  </r>
  <r>
    <n v="9710"/>
    <s v="CA-2013-161746"/>
    <x v="0"/>
    <d v="2013-10-22T00:00:00"/>
    <d v="2013-10-28T00:00:00"/>
    <x v="1"/>
    <s v="CS-11950"/>
    <x v="229"/>
    <x v="0"/>
    <s v="United States"/>
    <s v="Los Angeles"/>
    <x v="1"/>
    <n v="90045"/>
    <x v="1"/>
    <s v="OFF-ST-10002743"/>
    <x v="1"/>
    <s v="Storage"/>
    <x v="413"/>
    <n v="340.92"/>
    <n v="3"/>
    <n v="0"/>
    <n v="3.4091999999999842"/>
    <s v="Oct"/>
    <x v="32"/>
    <n v="0"/>
  </r>
  <r>
    <n v="9711"/>
    <s v="CA-2011-114251"/>
    <x v="2"/>
    <d v="2011-11-05T00:00:00"/>
    <d v="2011-11-10T00:00:00"/>
    <x v="1"/>
    <s v="MD-17350"/>
    <x v="198"/>
    <x v="0"/>
    <s v="United States"/>
    <s v="Philadelphia"/>
    <x v="9"/>
    <n v="19143"/>
    <x v="3"/>
    <s v="FUR-FU-10001468"/>
    <x v="0"/>
    <s v="Furnishings"/>
    <x v="1280"/>
    <n v="273.56799999999998"/>
    <n v="2"/>
    <n v="0.2"/>
    <n v="-34.196000000000026"/>
    <s v="Nov"/>
    <x v="7"/>
    <n v="1"/>
  </r>
  <r>
    <n v="9712"/>
    <s v="CA-2011-114251"/>
    <x v="2"/>
    <d v="2011-11-05T00:00:00"/>
    <d v="2011-11-10T00:00:00"/>
    <x v="1"/>
    <s v="MD-17350"/>
    <x v="198"/>
    <x v="0"/>
    <s v="United States"/>
    <s v="Philadelphia"/>
    <x v="9"/>
    <n v="19143"/>
    <x v="3"/>
    <s v="OFF-BI-10003684"/>
    <x v="1"/>
    <s v="Binders"/>
    <x v="707"/>
    <n v="13.194000000000001"/>
    <n v="2"/>
    <n v="0.7"/>
    <n v="-8.7959999999999958"/>
    <s v="Nov"/>
    <x v="7"/>
    <n v="0"/>
  </r>
  <r>
    <n v="9713"/>
    <s v="CA-2011-114251"/>
    <x v="2"/>
    <d v="2011-11-05T00:00:00"/>
    <d v="2011-11-10T00:00:00"/>
    <x v="1"/>
    <s v="MD-17350"/>
    <x v="198"/>
    <x v="0"/>
    <s v="United States"/>
    <s v="Philadelphia"/>
    <x v="9"/>
    <n v="19143"/>
    <x v="3"/>
    <s v="OFF-ST-10003716"/>
    <x v="1"/>
    <s v="Storage"/>
    <x v="889"/>
    <n v="1080.096"/>
    <n v="6"/>
    <n v="0.2"/>
    <n v="-94.508399999999995"/>
    <s v="Nov"/>
    <x v="7"/>
    <n v="0"/>
  </r>
  <r>
    <n v="9714"/>
    <s v="CA-2011-114251"/>
    <x v="2"/>
    <d v="2011-11-05T00:00:00"/>
    <d v="2011-11-10T00:00:00"/>
    <x v="1"/>
    <s v="MD-17350"/>
    <x v="198"/>
    <x v="0"/>
    <s v="United States"/>
    <s v="Philadelphia"/>
    <x v="9"/>
    <n v="19143"/>
    <x v="3"/>
    <s v="TEC-AC-10001101"/>
    <x v="2"/>
    <s v="Accessories"/>
    <x v="547"/>
    <n v="51.56"/>
    <n v="5"/>
    <n v="0.2"/>
    <n v="-6.4450000000000021"/>
    <s v="Nov"/>
    <x v="7"/>
    <n v="0"/>
  </r>
  <r>
    <n v="9715"/>
    <s v="CA-2011-114251"/>
    <x v="2"/>
    <d v="2011-11-05T00:00:00"/>
    <d v="2011-11-10T00:00:00"/>
    <x v="1"/>
    <s v="MD-17350"/>
    <x v="198"/>
    <x v="0"/>
    <s v="United States"/>
    <s v="Philadelphia"/>
    <x v="9"/>
    <n v="19143"/>
    <x v="3"/>
    <s v="TEC-AC-10004864"/>
    <x v="2"/>
    <s v="Accessories"/>
    <x v="1289"/>
    <n v="58.415999999999997"/>
    <n v="2"/>
    <n v="0.2"/>
    <n v="16.794600000000003"/>
    <s v="Nov"/>
    <x v="7"/>
    <n v="0"/>
  </r>
  <r>
    <n v="9716"/>
    <s v="CA-2013-116379"/>
    <x v="0"/>
    <d v="2013-11-08T00:00:00"/>
    <d v="2013-11-13T00:00:00"/>
    <x v="1"/>
    <s v="LD-17005"/>
    <x v="436"/>
    <x v="0"/>
    <s v="United States"/>
    <s v="San Francisco"/>
    <x v="1"/>
    <n v="94122"/>
    <x v="1"/>
    <s v="OFF-BI-10001543"/>
    <x v="1"/>
    <s v="Binders"/>
    <x v="375"/>
    <n v="57.584000000000003"/>
    <n v="2"/>
    <n v="0.2"/>
    <n v="20.154400000000003"/>
    <s v="Nov"/>
    <x v="0"/>
    <n v="1"/>
  </r>
  <r>
    <n v="9717"/>
    <s v="US-2013-144477"/>
    <x v="0"/>
    <d v="2013-08-13T00:00:00"/>
    <d v="2013-08-15T00:00:00"/>
    <x v="0"/>
    <s v="DB-13270"/>
    <x v="489"/>
    <x v="2"/>
    <s v="United States"/>
    <s v="Philadelphia"/>
    <x v="9"/>
    <n v="19134"/>
    <x v="3"/>
    <s v="OFF-AR-10000914"/>
    <x v="1"/>
    <s v="Art"/>
    <x v="1739"/>
    <n v="37.312000000000005"/>
    <n v="4"/>
    <n v="0.2"/>
    <n v="2.7984000000000027"/>
    <s v="Aug"/>
    <x v="28"/>
    <n v="1"/>
  </r>
  <r>
    <n v="9718"/>
    <s v="CA-2013-108210"/>
    <x v="0"/>
    <d v="2013-05-31T00:00:00"/>
    <d v="2013-06-01T00:00:00"/>
    <x v="3"/>
    <s v="AT-10735"/>
    <x v="247"/>
    <x v="0"/>
    <s v="United States"/>
    <s v="Houston"/>
    <x v="5"/>
    <n v="77041"/>
    <x v="2"/>
    <s v="TEC-PH-10002293"/>
    <x v="2"/>
    <s v="Phones"/>
    <x v="126"/>
    <n v="79.959999999999994"/>
    <n v="5"/>
    <n v="0.2"/>
    <n v="7.9960000000000058"/>
    <s v="May"/>
    <x v="35"/>
    <n v="1"/>
  </r>
  <r>
    <n v="9719"/>
    <s v="CA-2013-108210"/>
    <x v="0"/>
    <d v="2013-05-31T00:00:00"/>
    <d v="2013-06-01T00:00:00"/>
    <x v="3"/>
    <s v="AT-10735"/>
    <x v="247"/>
    <x v="0"/>
    <s v="United States"/>
    <s v="Houston"/>
    <x v="5"/>
    <n v="77041"/>
    <x v="2"/>
    <s v="TEC-AC-10000109"/>
    <x v="2"/>
    <s v="Accessories"/>
    <x v="200"/>
    <n v="223.96"/>
    <n v="5"/>
    <n v="0.2"/>
    <n v="11.198000000000015"/>
    <s v="May"/>
    <x v="35"/>
    <n v="0"/>
  </r>
  <r>
    <n v="9720"/>
    <s v="CA-2014-166835"/>
    <x v="3"/>
    <d v="2014-11-13T00:00:00"/>
    <d v="2014-11-15T00:00:00"/>
    <x v="0"/>
    <s v="DK-13375"/>
    <x v="589"/>
    <x v="0"/>
    <s v="United States"/>
    <s v="Lancaster"/>
    <x v="9"/>
    <n v="17602"/>
    <x v="3"/>
    <s v="OFF-ST-10002574"/>
    <x v="1"/>
    <s v="Storage"/>
    <x v="926"/>
    <n v="221.024"/>
    <n v="2"/>
    <n v="0.2"/>
    <n v="-55.256"/>
    <s v="Nov"/>
    <x v="23"/>
    <n v="1"/>
  </r>
  <r>
    <n v="9721"/>
    <s v="CA-2013-119641"/>
    <x v="0"/>
    <d v="2013-09-23T00:00:00"/>
    <d v="2013-09-27T00:00:00"/>
    <x v="1"/>
    <s v="CS-12250"/>
    <x v="294"/>
    <x v="1"/>
    <s v="United States"/>
    <s v="Green Bay"/>
    <x v="6"/>
    <n v="54302"/>
    <x v="2"/>
    <s v="FUR-FU-10002445"/>
    <x v="0"/>
    <s v="Furnishings"/>
    <x v="1439"/>
    <n v="18.96"/>
    <n v="2"/>
    <n v="0"/>
    <n v="7.5840000000000014"/>
    <s v="Sep"/>
    <x v="21"/>
    <n v="1"/>
  </r>
  <r>
    <n v="9722"/>
    <s v="CA-2013-105781"/>
    <x v="0"/>
    <d v="2013-02-16T00:00:00"/>
    <d v="2013-02-20T00:00:00"/>
    <x v="1"/>
    <s v="JF-15565"/>
    <x v="535"/>
    <x v="0"/>
    <s v="United States"/>
    <s v="New York City"/>
    <x v="15"/>
    <n v="10024"/>
    <x v="3"/>
    <s v="FUR-CH-10001802"/>
    <x v="0"/>
    <s v="Chairs"/>
    <x v="1688"/>
    <n v="326.64600000000002"/>
    <n v="3"/>
    <n v="0.1"/>
    <n v="39.923399999999994"/>
    <s v="Feb"/>
    <x v="47"/>
    <n v="1"/>
  </r>
  <r>
    <n v="9723"/>
    <s v="CA-2013-105781"/>
    <x v="0"/>
    <d v="2013-02-16T00:00:00"/>
    <d v="2013-02-20T00:00:00"/>
    <x v="1"/>
    <s v="JF-15565"/>
    <x v="535"/>
    <x v="0"/>
    <s v="United States"/>
    <s v="New York City"/>
    <x v="15"/>
    <n v="10024"/>
    <x v="3"/>
    <s v="TEC-AC-10003628"/>
    <x v="2"/>
    <s v="Accessories"/>
    <x v="244"/>
    <n v="89.97"/>
    <n v="3"/>
    <n v="0"/>
    <n v="39.586800000000011"/>
    <s v="Feb"/>
    <x v="47"/>
    <n v="0"/>
  </r>
  <r>
    <n v="9724"/>
    <s v="CA-2011-101364"/>
    <x v="2"/>
    <d v="2011-12-22T00:00:00"/>
    <d v="2011-12-26T00:00:00"/>
    <x v="1"/>
    <s v="TW-21025"/>
    <x v="69"/>
    <x v="2"/>
    <s v="United States"/>
    <s v="New York City"/>
    <x v="15"/>
    <n v="10011"/>
    <x v="3"/>
    <s v="OFF-BI-10003984"/>
    <x v="1"/>
    <s v="Binders"/>
    <x v="690"/>
    <n v="296.71200000000005"/>
    <n v="13"/>
    <n v="0.2"/>
    <n v="100.14029999999998"/>
    <s v="Dec"/>
    <x v="20"/>
    <n v="1"/>
  </r>
  <r>
    <n v="9725"/>
    <s v="CA-2012-117898"/>
    <x v="1"/>
    <d v="2012-12-05T00:00:00"/>
    <d v="2012-12-11T00:00:00"/>
    <x v="1"/>
    <s v="TB-21250"/>
    <x v="621"/>
    <x v="0"/>
    <s v="United States"/>
    <s v="Bloomington"/>
    <x v="10"/>
    <n v="61701"/>
    <x v="2"/>
    <s v="OFF-EN-10004459"/>
    <x v="1"/>
    <s v="Envelopes"/>
    <x v="655"/>
    <n v="12.224"/>
    <n v="2"/>
    <n v="0.2"/>
    <n v="4.4311999999999996"/>
    <s v="Dec"/>
    <x v="14"/>
    <n v="1"/>
  </r>
  <r>
    <n v="9726"/>
    <s v="CA-2014-142293"/>
    <x v="3"/>
    <d v="2014-09-18T00:00:00"/>
    <d v="2014-09-21T00:00:00"/>
    <x v="2"/>
    <s v="SC-20380"/>
    <x v="618"/>
    <x v="0"/>
    <s v="United States"/>
    <s v="Boise"/>
    <x v="45"/>
    <n v="83704"/>
    <x v="1"/>
    <s v="TEC-AC-10001109"/>
    <x v="2"/>
    <s v="Accessories"/>
    <x v="998"/>
    <n v="89.97"/>
    <n v="3"/>
    <n v="0"/>
    <n v="37.787400000000005"/>
    <s v="Sep"/>
    <x v="15"/>
    <n v="1"/>
  </r>
  <r>
    <n v="9727"/>
    <s v="CA-2014-167395"/>
    <x v="3"/>
    <d v="2014-12-03T00:00:00"/>
    <d v="2014-12-05T00:00:00"/>
    <x v="2"/>
    <s v="KM-16720"/>
    <x v="27"/>
    <x v="0"/>
    <s v="United States"/>
    <s v="Lowell"/>
    <x v="31"/>
    <n v="1852"/>
    <x v="3"/>
    <s v="OFF-AP-10001293"/>
    <x v="1"/>
    <s v="Appliances"/>
    <x v="1337"/>
    <n v="286.85999999999996"/>
    <n v="7"/>
    <n v="0"/>
    <n v="80.320799999999991"/>
    <s v="Dec"/>
    <x v="22"/>
    <n v="1"/>
  </r>
  <r>
    <n v="9728"/>
    <s v="CA-2014-167395"/>
    <x v="3"/>
    <d v="2014-12-03T00:00:00"/>
    <d v="2014-12-05T00:00:00"/>
    <x v="2"/>
    <s v="KM-16720"/>
    <x v="27"/>
    <x v="0"/>
    <s v="United States"/>
    <s v="Lowell"/>
    <x v="31"/>
    <n v="1852"/>
    <x v="3"/>
    <s v="TEC-PH-10004977"/>
    <x v="2"/>
    <s v="Phones"/>
    <x v="34"/>
    <n v="979.95"/>
    <n v="5"/>
    <n v="0"/>
    <n v="284.18549999999993"/>
    <s v="Dec"/>
    <x v="22"/>
    <n v="0"/>
  </r>
  <r>
    <n v="9729"/>
    <s v="CA-2014-167395"/>
    <x v="3"/>
    <d v="2014-12-03T00:00:00"/>
    <d v="2014-12-05T00:00:00"/>
    <x v="2"/>
    <s v="KM-16720"/>
    <x v="27"/>
    <x v="0"/>
    <s v="United States"/>
    <s v="Lowell"/>
    <x v="31"/>
    <n v="1852"/>
    <x v="3"/>
    <s v="OFF-SU-10001935"/>
    <x v="1"/>
    <s v="Supplies"/>
    <x v="33"/>
    <n v="4.3600000000000003"/>
    <n v="2"/>
    <n v="0"/>
    <n v="0.17439999999999944"/>
    <s v="Dec"/>
    <x v="22"/>
    <n v="0"/>
  </r>
  <r>
    <n v="9730"/>
    <s v="CA-2011-111962"/>
    <x v="2"/>
    <d v="2011-09-29T00:00:00"/>
    <d v="2011-10-04T00:00:00"/>
    <x v="1"/>
    <s v="EB-14170"/>
    <x v="432"/>
    <x v="0"/>
    <s v="United States"/>
    <s v="Seattle"/>
    <x v="4"/>
    <n v="98115"/>
    <x v="1"/>
    <s v="OFF-BI-10001308"/>
    <x v="1"/>
    <s v="Binders"/>
    <x v="1351"/>
    <n v="10.048000000000002"/>
    <n v="2"/>
    <n v="0.2"/>
    <n v="3.1399999999999988"/>
    <s v="Sep"/>
    <x v="30"/>
    <n v="1"/>
  </r>
  <r>
    <n v="9731"/>
    <s v="CA-2011-111962"/>
    <x v="2"/>
    <d v="2011-09-29T00:00:00"/>
    <d v="2011-10-04T00:00:00"/>
    <x v="1"/>
    <s v="EB-14170"/>
    <x v="432"/>
    <x v="0"/>
    <s v="United States"/>
    <s v="Seattle"/>
    <x v="4"/>
    <n v="98115"/>
    <x v="1"/>
    <s v="OFF-ST-10000046"/>
    <x v="1"/>
    <s v="Storage"/>
    <x v="757"/>
    <n v="807.75"/>
    <n v="5"/>
    <n v="0"/>
    <n v="153.47250000000003"/>
    <s v="Sep"/>
    <x v="30"/>
    <n v="0"/>
  </r>
  <r>
    <n v="9732"/>
    <s v="CA-2014-124261"/>
    <x v="3"/>
    <d v="2014-11-15T00:00:00"/>
    <d v="2014-11-20T00:00:00"/>
    <x v="1"/>
    <s v="JE-15715"/>
    <x v="555"/>
    <x v="0"/>
    <s v="United States"/>
    <s v="Los Angeles"/>
    <x v="1"/>
    <n v="90049"/>
    <x v="1"/>
    <s v="OFF-AR-10003504"/>
    <x v="1"/>
    <s v="Art"/>
    <x v="1026"/>
    <n v="34.24"/>
    <n v="8"/>
    <n v="0"/>
    <n v="9.9295999999999971"/>
    <s v="Nov"/>
    <x v="23"/>
    <n v="1"/>
  </r>
  <r>
    <n v="9733"/>
    <s v="CA-2011-114321"/>
    <x v="2"/>
    <d v="2011-08-20T00:00:00"/>
    <d v="2011-08-25T00:00:00"/>
    <x v="1"/>
    <s v="NC-18535"/>
    <x v="714"/>
    <x v="1"/>
    <s v="United States"/>
    <s v="Hampton"/>
    <x v="17"/>
    <n v="23666"/>
    <x v="0"/>
    <s v="FUR-CH-10001797"/>
    <x v="0"/>
    <s v="Chairs"/>
    <x v="1441"/>
    <n v="500.23999999999995"/>
    <n v="13"/>
    <n v="0"/>
    <n v="145.06959999999992"/>
    <s v="Aug"/>
    <x v="9"/>
    <n v="1"/>
  </r>
  <r>
    <n v="9734"/>
    <s v="CA-2011-114321"/>
    <x v="2"/>
    <d v="2011-08-20T00:00:00"/>
    <d v="2011-08-25T00:00:00"/>
    <x v="1"/>
    <s v="NC-18535"/>
    <x v="714"/>
    <x v="1"/>
    <s v="United States"/>
    <s v="Hampton"/>
    <x v="17"/>
    <n v="23666"/>
    <x v="0"/>
    <s v="OFF-PA-10000246"/>
    <x v="1"/>
    <s v="Paper"/>
    <x v="1586"/>
    <n v="20.12"/>
    <n v="2"/>
    <n v="0"/>
    <n v="9.2552000000000003"/>
    <s v="Aug"/>
    <x v="9"/>
    <n v="0"/>
  </r>
  <r>
    <n v="9735"/>
    <s v="CA-2011-114321"/>
    <x v="2"/>
    <d v="2011-08-20T00:00:00"/>
    <d v="2011-08-25T00:00:00"/>
    <x v="1"/>
    <s v="NC-18535"/>
    <x v="714"/>
    <x v="1"/>
    <s v="United States"/>
    <s v="Hampton"/>
    <x v="17"/>
    <n v="23666"/>
    <x v="0"/>
    <s v="OFF-BI-10001359"/>
    <x v="1"/>
    <s v="Binders"/>
    <x v="1153"/>
    <n v="896.99"/>
    <n v="1"/>
    <n v="0"/>
    <n v="421.58529999999996"/>
    <s v="Aug"/>
    <x v="9"/>
    <n v="0"/>
  </r>
  <r>
    <n v="9736"/>
    <s v="CA-2011-128062"/>
    <x v="2"/>
    <d v="2011-11-19T00:00:00"/>
    <d v="2011-11-22T00:00:00"/>
    <x v="0"/>
    <s v="AD-10180"/>
    <x v="57"/>
    <x v="2"/>
    <s v="United States"/>
    <s v="Philadelphia"/>
    <x v="9"/>
    <n v="19134"/>
    <x v="3"/>
    <s v="OFF-PA-10001583"/>
    <x v="1"/>
    <s v="Paper"/>
    <x v="1822"/>
    <n v="5.88"/>
    <n v="1"/>
    <n v="0.2"/>
    <n v="1.9844999999999995"/>
    <s v="Nov"/>
    <x v="7"/>
    <n v="1"/>
  </r>
  <r>
    <n v="9737"/>
    <s v="US-2012-100069"/>
    <x v="1"/>
    <d v="2012-06-29T00:00:00"/>
    <d v="2012-07-03T00:00:00"/>
    <x v="1"/>
    <s v="NF-18475"/>
    <x v="739"/>
    <x v="2"/>
    <s v="United States"/>
    <s v="Omaha"/>
    <x v="8"/>
    <n v="68104"/>
    <x v="2"/>
    <s v="TEC-PH-10004667"/>
    <x v="2"/>
    <s v="Phones"/>
    <x v="519"/>
    <n v="269.98"/>
    <n v="2"/>
    <n v="0"/>
    <n v="72.894599999999997"/>
    <s v="Jun"/>
    <x v="40"/>
    <n v="1"/>
  </r>
  <r>
    <n v="9738"/>
    <s v="CA-2014-129294"/>
    <x v="3"/>
    <d v="2014-03-17T00:00:00"/>
    <d v="2014-03-22T00:00:00"/>
    <x v="1"/>
    <s v="KD-16615"/>
    <x v="629"/>
    <x v="1"/>
    <s v="United States"/>
    <s v="Los Angeles"/>
    <x v="1"/>
    <n v="90032"/>
    <x v="1"/>
    <s v="OFF-ST-10002615"/>
    <x v="1"/>
    <s v="Storage"/>
    <x v="1427"/>
    <n v="310.12"/>
    <n v="2"/>
    <n v="0"/>
    <n v="80.631200000000007"/>
    <s v="Mar"/>
    <x v="42"/>
    <n v="1"/>
  </r>
  <r>
    <n v="9739"/>
    <s v="CA-2014-129294"/>
    <x v="3"/>
    <d v="2014-03-17T00:00:00"/>
    <d v="2014-03-22T00:00:00"/>
    <x v="1"/>
    <s v="KD-16615"/>
    <x v="629"/>
    <x v="1"/>
    <s v="United States"/>
    <s v="Los Angeles"/>
    <x v="1"/>
    <n v="90032"/>
    <x v="1"/>
    <s v="OFF-BI-10004236"/>
    <x v="1"/>
    <s v="Binders"/>
    <x v="891"/>
    <n v="70.463999999999999"/>
    <n v="6"/>
    <n v="0.2"/>
    <n v="22.900799999999997"/>
    <s v="Mar"/>
    <x v="42"/>
    <n v="0"/>
  </r>
  <r>
    <n v="9740"/>
    <s v="CA-2014-129294"/>
    <x v="3"/>
    <d v="2014-03-17T00:00:00"/>
    <d v="2014-03-22T00:00:00"/>
    <x v="1"/>
    <s v="KD-16615"/>
    <x v="629"/>
    <x v="1"/>
    <s v="United States"/>
    <s v="Los Angeles"/>
    <x v="1"/>
    <n v="90032"/>
    <x v="1"/>
    <s v="OFF-BI-10001757"/>
    <x v="1"/>
    <s v="Binders"/>
    <x v="1158"/>
    <n v="19.68"/>
    <n v="5"/>
    <n v="0.2"/>
    <n v="6.8879999999999981"/>
    <s v="Mar"/>
    <x v="42"/>
    <n v="0"/>
  </r>
  <r>
    <n v="9741"/>
    <s v="CA-2014-129294"/>
    <x v="3"/>
    <d v="2014-03-17T00:00:00"/>
    <d v="2014-03-22T00:00:00"/>
    <x v="1"/>
    <s v="KD-16615"/>
    <x v="629"/>
    <x v="1"/>
    <s v="United States"/>
    <s v="Los Angeles"/>
    <x v="1"/>
    <n v="90032"/>
    <x v="1"/>
    <s v="OFF-AP-10001154"/>
    <x v="1"/>
    <s v="Appliances"/>
    <x v="584"/>
    <n v="140.67000000000002"/>
    <n v="3"/>
    <n v="0"/>
    <n v="54.861300000000007"/>
    <s v="Mar"/>
    <x v="42"/>
    <n v="0"/>
  </r>
  <r>
    <n v="9742"/>
    <s v="CA-2012-117086"/>
    <x v="1"/>
    <d v="2012-11-08T00:00:00"/>
    <d v="2012-11-12T00:00:00"/>
    <x v="1"/>
    <s v="QJ-19255"/>
    <x v="425"/>
    <x v="1"/>
    <s v="United States"/>
    <s v="Burlington"/>
    <x v="42"/>
    <s v="05408"/>
    <x v="3"/>
    <s v="FUR-BO-10004834"/>
    <x v="0"/>
    <s v="Bookcases"/>
    <x v="26"/>
    <n v="4404.8999999999996"/>
    <n v="5"/>
    <n v="0"/>
    <n v="1013.1270000000001"/>
    <s v="Nov"/>
    <x v="6"/>
    <n v="1"/>
  </r>
  <r>
    <n v="9743"/>
    <s v="CA-2014-131303"/>
    <x v="3"/>
    <d v="2014-11-29T00:00:00"/>
    <d v="2014-12-03T00:00:00"/>
    <x v="1"/>
    <s v="EP-13915"/>
    <x v="212"/>
    <x v="0"/>
    <s v="United States"/>
    <s v="San Diego"/>
    <x v="1"/>
    <n v="92037"/>
    <x v="1"/>
    <s v="OFF-LA-10001074"/>
    <x v="1"/>
    <s v="Labels"/>
    <x v="297"/>
    <n v="62.65"/>
    <n v="5"/>
    <n v="0"/>
    <n v="29.445499999999996"/>
    <s v="Nov"/>
    <x v="23"/>
    <n v="1"/>
  </r>
  <r>
    <n v="9744"/>
    <s v="CA-2013-137127"/>
    <x v="0"/>
    <d v="2013-06-17T00:00:00"/>
    <d v="2013-06-23T00:00:00"/>
    <x v="1"/>
    <s v="JJ-15445"/>
    <x v="370"/>
    <x v="0"/>
    <s v="United States"/>
    <s v="Newark"/>
    <x v="13"/>
    <n v="19711"/>
    <x v="3"/>
    <s v="OFF-LA-10001641"/>
    <x v="1"/>
    <s v="Labels"/>
    <x v="1022"/>
    <n v="9.4499999999999993"/>
    <n v="3"/>
    <n v="0"/>
    <n v="4.5359999999999996"/>
    <s v="Jun"/>
    <x v="1"/>
    <n v="1"/>
  </r>
  <r>
    <n v="9745"/>
    <s v="CA-2014-141782"/>
    <x v="3"/>
    <d v="2014-01-22T00:00:00"/>
    <d v="2014-01-26T00:00:00"/>
    <x v="1"/>
    <s v="BE-11410"/>
    <x v="648"/>
    <x v="0"/>
    <s v="United States"/>
    <s v="Aurora"/>
    <x v="10"/>
    <n v="60505"/>
    <x v="2"/>
    <s v="OFF-EN-10002230"/>
    <x v="1"/>
    <s v="Envelopes"/>
    <x v="550"/>
    <n v="268.57600000000002"/>
    <n v="4"/>
    <n v="0.2"/>
    <n v="90.64439999999999"/>
    <s v="Jan"/>
    <x v="44"/>
    <n v="1"/>
  </r>
  <r>
    <n v="9746"/>
    <s v="CA-2014-137505"/>
    <x v="3"/>
    <d v="2014-11-25T00:00:00"/>
    <d v="2014-11-25T00:00:00"/>
    <x v="3"/>
    <s v="BP-11290"/>
    <x v="443"/>
    <x v="0"/>
    <s v="United States"/>
    <s v="Los Angeles"/>
    <x v="1"/>
    <n v="90008"/>
    <x v="1"/>
    <s v="FUR-TA-10000617"/>
    <x v="0"/>
    <s v="Tables"/>
    <x v="338"/>
    <n v="364.08000000000004"/>
    <n v="2"/>
    <n v="0.2"/>
    <n v="9.1020000000000039"/>
    <s v="Nov"/>
    <x v="23"/>
    <n v="1"/>
  </r>
  <r>
    <n v="9747"/>
    <s v="CA-2014-137505"/>
    <x v="3"/>
    <d v="2014-11-25T00:00:00"/>
    <d v="2014-11-25T00:00:00"/>
    <x v="3"/>
    <s v="BP-11290"/>
    <x v="443"/>
    <x v="0"/>
    <s v="United States"/>
    <s v="Los Angeles"/>
    <x v="1"/>
    <n v="90008"/>
    <x v="1"/>
    <s v="FUR-TA-10001676"/>
    <x v="0"/>
    <s v="Tables"/>
    <x v="957"/>
    <n v="71.088000000000008"/>
    <n v="2"/>
    <n v="0.2"/>
    <n v="-1.7772000000000041"/>
    <s v="Nov"/>
    <x v="23"/>
    <n v="0"/>
  </r>
  <r>
    <n v="9748"/>
    <s v="US-2011-140914"/>
    <x v="2"/>
    <d v="2011-11-11T00:00:00"/>
    <d v="2011-11-15T00:00:00"/>
    <x v="1"/>
    <s v="BH-11710"/>
    <x v="3"/>
    <x v="0"/>
    <s v="United States"/>
    <s v="Chicago"/>
    <x v="10"/>
    <n v="60653"/>
    <x v="2"/>
    <s v="FUR-FU-10000175"/>
    <x v="0"/>
    <s v="Furnishings"/>
    <x v="1629"/>
    <n v="10.984000000000002"/>
    <n v="2"/>
    <n v="0.6"/>
    <n v="-7.9634"/>
    <s v="Nov"/>
    <x v="7"/>
    <n v="1"/>
  </r>
  <r>
    <n v="9749"/>
    <s v="US-2011-140914"/>
    <x v="2"/>
    <d v="2011-11-11T00:00:00"/>
    <d v="2011-11-15T00:00:00"/>
    <x v="1"/>
    <s v="BH-11710"/>
    <x v="3"/>
    <x v="0"/>
    <s v="United States"/>
    <s v="Chicago"/>
    <x v="10"/>
    <n v="60653"/>
    <x v="2"/>
    <s v="FUR-CH-10003379"/>
    <x v="0"/>
    <s v="Chairs"/>
    <x v="459"/>
    <n v="797.94399999999996"/>
    <n v="4"/>
    <n v="0.3"/>
    <n v="-56.995999999999981"/>
    <s v="Nov"/>
    <x v="7"/>
    <n v="0"/>
  </r>
  <r>
    <n v="9750"/>
    <s v="CA-2013-158358"/>
    <x v="0"/>
    <d v="2013-03-05T00:00:00"/>
    <d v="2013-03-09T00:00:00"/>
    <x v="1"/>
    <s v="EM-13810"/>
    <x v="613"/>
    <x v="1"/>
    <s v="United States"/>
    <s v="Dover"/>
    <x v="38"/>
    <n v="3820"/>
    <x v="3"/>
    <s v="TEC-AC-10002567"/>
    <x v="2"/>
    <s v="Accessories"/>
    <x v="423"/>
    <n v="159.97999999999999"/>
    <n v="2"/>
    <n v="0"/>
    <n v="57.592799999999997"/>
    <s v="Mar"/>
    <x v="17"/>
    <n v="1"/>
  </r>
  <r>
    <n v="9751"/>
    <s v="CA-2013-113390"/>
    <x v="0"/>
    <d v="2013-10-12T00:00:00"/>
    <d v="2013-10-16T00:00:00"/>
    <x v="1"/>
    <s v="EP-13915"/>
    <x v="212"/>
    <x v="0"/>
    <s v="United States"/>
    <s v="Chicago"/>
    <x v="10"/>
    <n v="60610"/>
    <x v="2"/>
    <s v="OFF-AR-10003183"/>
    <x v="1"/>
    <s v="Art"/>
    <x v="1390"/>
    <n v="5.3440000000000003"/>
    <n v="2"/>
    <n v="0.2"/>
    <n v="0.66799999999999948"/>
    <s v="Oct"/>
    <x v="32"/>
    <n v="1"/>
  </r>
  <r>
    <n v="9752"/>
    <s v="CA-2013-113390"/>
    <x v="0"/>
    <d v="2013-10-12T00:00:00"/>
    <d v="2013-10-16T00:00:00"/>
    <x v="1"/>
    <s v="EP-13915"/>
    <x v="212"/>
    <x v="0"/>
    <s v="United States"/>
    <s v="Chicago"/>
    <x v="10"/>
    <n v="60610"/>
    <x v="2"/>
    <s v="OFF-AR-10001446"/>
    <x v="1"/>
    <s v="Art"/>
    <x v="1152"/>
    <n v="27.72"/>
    <n v="3"/>
    <n v="0.2"/>
    <n v="3.4649999999999999"/>
    <s v="Oct"/>
    <x v="32"/>
    <n v="0"/>
  </r>
  <r>
    <n v="9753"/>
    <s v="US-2013-158680"/>
    <x v="0"/>
    <d v="2013-07-02T00:00:00"/>
    <d v="2013-07-03T00:00:00"/>
    <x v="2"/>
    <s v="NZ-18565"/>
    <x v="125"/>
    <x v="2"/>
    <s v="United States"/>
    <s v="Seattle"/>
    <x v="4"/>
    <n v="98115"/>
    <x v="1"/>
    <s v="OFF-BI-10000145"/>
    <x v="1"/>
    <s v="Binders"/>
    <x v="735"/>
    <n v="2.4960000000000004"/>
    <n v="1"/>
    <n v="0.2"/>
    <n v="0.90479999999999983"/>
    <s v="Jul"/>
    <x v="16"/>
    <n v="1"/>
  </r>
  <r>
    <n v="9754"/>
    <s v="CA-2014-113705"/>
    <x v="3"/>
    <d v="2014-03-28T00:00:00"/>
    <d v="2014-03-30T00:00:00"/>
    <x v="0"/>
    <s v="LC-16870"/>
    <x v="48"/>
    <x v="0"/>
    <s v="United States"/>
    <s v="Richmond"/>
    <x v="17"/>
    <n v="23223"/>
    <x v="0"/>
    <s v="OFF-LA-10000476"/>
    <x v="1"/>
    <s v="Labels"/>
    <x v="1552"/>
    <n v="8.26"/>
    <n v="2"/>
    <n v="0"/>
    <n v="3.7995999999999999"/>
    <s v="Mar"/>
    <x v="42"/>
    <n v="1"/>
  </r>
  <r>
    <n v="9755"/>
    <s v="CA-2014-113705"/>
    <x v="3"/>
    <d v="2014-03-28T00:00:00"/>
    <d v="2014-03-30T00:00:00"/>
    <x v="0"/>
    <s v="LC-16870"/>
    <x v="48"/>
    <x v="0"/>
    <s v="United States"/>
    <s v="Richmond"/>
    <x v="17"/>
    <n v="23223"/>
    <x v="0"/>
    <s v="OFF-BI-10001679"/>
    <x v="1"/>
    <s v="Binders"/>
    <x v="212"/>
    <n v="17.760000000000002"/>
    <n v="2"/>
    <n v="0"/>
    <n v="8.8800000000000008"/>
    <s v="Mar"/>
    <x v="42"/>
    <n v="0"/>
  </r>
  <r>
    <n v="9756"/>
    <s v="CA-2014-113705"/>
    <x v="3"/>
    <d v="2014-03-28T00:00:00"/>
    <d v="2014-03-30T00:00:00"/>
    <x v="0"/>
    <s v="LC-16870"/>
    <x v="48"/>
    <x v="0"/>
    <s v="United States"/>
    <s v="Richmond"/>
    <x v="17"/>
    <n v="23223"/>
    <x v="0"/>
    <s v="OFF-ST-10001128"/>
    <x v="1"/>
    <s v="Storage"/>
    <x v="1418"/>
    <n v="332.94"/>
    <n v="3"/>
    <n v="0"/>
    <n v="9.9882000000000204"/>
    <s v="Mar"/>
    <x v="42"/>
    <n v="0"/>
  </r>
  <r>
    <n v="9757"/>
    <s v="CA-2014-113705"/>
    <x v="3"/>
    <d v="2014-03-28T00:00:00"/>
    <d v="2014-03-30T00:00:00"/>
    <x v="0"/>
    <s v="LC-16870"/>
    <x v="48"/>
    <x v="0"/>
    <s v="United States"/>
    <s v="Richmond"/>
    <x v="17"/>
    <n v="23223"/>
    <x v="0"/>
    <s v="FUR-TA-10002533"/>
    <x v="0"/>
    <s v="Tables"/>
    <x v="274"/>
    <n v="292.10000000000002"/>
    <n v="2"/>
    <n v="0"/>
    <n v="58.419999999999987"/>
    <s v="Mar"/>
    <x v="42"/>
    <n v="0"/>
  </r>
  <r>
    <n v="9758"/>
    <s v="CA-2014-113705"/>
    <x v="3"/>
    <d v="2014-03-28T00:00:00"/>
    <d v="2014-03-30T00:00:00"/>
    <x v="0"/>
    <s v="LC-16870"/>
    <x v="48"/>
    <x v="0"/>
    <s v="United States"/>
    <s v="Richmond"/>
    <x v="17"/>
    <n v="23223"/>
    <x v="0"/>
    <s v="TEC-PH-10004006"/>
    <x v="2"/>
    <s v="Phones"/>
    <x v="1764"/>
    <n v="206.1"/>
    <n v="5"/>
    <n v="0"/>
    <n v="55.647000000000006"/>
    <s v="Mar"/>
    <x v="42"/>
    <n v="0"/>
  </r>
  <r>
    <n v="9759"/>
    <s v="CA-2014-113705"/>
    <x v="3"/>
    <d v="2014-03-28T00:00:00"/>
    <d v="2014-03-30T00:00:00"/>
    <x v="0"/>
    <s v="LC-16870"/>
    <x v="48"/>
    <x v="0"/>
    <s v="United States"/>
    <s v="Richmond"/>
    <x v="17"/>
    <n v="23223"/>
    <x v="0"/>
    <s v="OFF-PA-10002615"/>
    <x v="1"/>
    <s v="Paper"/>
    <x v="247"/>
    <n v="17.64"/>
    <n v="4"/>
    <n v="0"/>
    <n v="8.1143999999999998"/>
    <s v="Mar"/>
    <x v="42"/>
    <n v="0"/>
  </r>
  <r>
    <n v="9760"/>
    <s v="CA-2013-146913"/>
    <x v="0"/>
    <d v="2013-11-01T00:00:00"/>
    <d v="2013-11-06T00:00:00"/>
    <x v="1"/>
    <s v="SF-20965"/>
    <x v="245"/>
    <x v="1"/>
    <s v="United States"/>
    <s v="San Francisco"/>
    <x v="1"/>
    <n v="94109"/>
    <x v="1"/>
    <s v="FUR-CH-10001854"/>
    <x v="0"/>
    <s v="Chairs"/>
    <x v="1110"/>
    <n v="1403.9200000000003"/>
    <n v="5"/>
    <n v="0.2"/>
    <n v="70.196000000000026"/>
    <s v="Nov"/>
    <x v="0"/>
    <n v="1"/>
  </r>
  <r>
    <n v="9761"/>
    <s v="CA-2014-159135"/>
    <x v="3"/>
    <d v="2014-11-05T00:00:00"/>
    <d v="2014-11-09T00:00:00"/>
    <x v="1"/>
    <s v="KM-16375"/>
    <x v="454"/>
    <x v="2"/>
    <s v="United States"/>
    <s v="Springdale"/>
    <x v="36"/>
    <n v="72762"/>
    <x v="0"/>
    <s v="OFF-AR-10000657"/>
    <x v="1"/>
    <s v="Art"/>
    <x v="1518"/>
    <n v="4.3"/>
    <n v="2"/>
    <n v="0"/>
    <n v="1.4189999999999996"/>
    <s v="Nov"/>
    <x v="23"/>
    <n v="1"/>
  </r>
  <r>
    <n v="9762"/>
    <s v="CA-2011-121762"/>
    <x v="2"/>
    <d v="2011-02-15T00:00:00"/>
    <d v="2011-02-19T00:00:00"/>
    <x v="1"/>
    <s v="ML-17395"/>
    <x v="504"/>
    <x v="1"/>
    <s v="United States"/>
    <s v="Seattle"/>
    <x v="4"/>
    <n v="98103"/>
    <x v="1"/>
    <s v="TEC-AC-10000736"/>
    <x v="2"/>
    <s v="Accessories"/>
    <x v="1085"/>
    <n v="239.96999999999997"/>
    <n v="3"/>
    <n v="0"/>
    <n v="86.389199999999988"/>
    <s v="Feb"/>
    <x v="45"/>
    <n v="1"/>
  </r>
  <r>
    <n v="9763"/>
    <s v="CA-2011-121762"/>
    <x v="2"/>
    <d v="2011-02-15T00:00:00"/>
    <d v="2011-02-19T00:00:00"/>
    <x v="1"/>
    <s v="ML-17395"/>
    <x v="504"/>
    <x v="1"/>
    <s v="United States"/>
    <s v="Seattle"/>
    <x v="4"/>
    <n v="98103"/>
    <x v="1"/>
    <s v="OFF-AP-10001293"/>
    <x v="1"/>
    <s v="Appliances"/>
    <x v="1337"/>
    <n v="81.96"/>
    <n v="2"/>
    <n v="0"/>
    <n v="22.948799999999999"/>
    <s v="Feb"/>
    <x v="45"/>
    <n v="0"/>
  </r>
  <r>
    <n v="9764"/>
    <s v="CA-2011-121762"/>
    <x v="2"/>
    <d v="2011-02-15T00:00:00"/>
    <d v="2011-02-19T00:00:00"/>
    <x v="1"/>
    <s v="ML-17395"/>
    <x v="504"/>
    <x v="1"/>
    <s v="United States"/>
    <s v="Seattle"/>
    <x v="4"/>
    <n v="98103"/>
    <x v="1"/>
    <s v="OFF-SU-10000157"/>
    <x v="1"/>
    <s v="Supplies"/>
    <x v="1399"/>
    <n v="238.62"/>
    <n v="2"/>
    <n v="0"/>
    <n v="4.7724000000000046"/>
    <s v="Feb"/>
    <x v="45"/>
    <n v="0"/>
  </r>
  <r>
    <n v="9765"/>
    <s v="CA-2011-123855"/>
    <x v="2"/>
    <d v="2011-06-18T00:00:00"/>
    <d v="2011-06-23T00:00:00"/>
    <x v="1"/>
    <s v="MC-18100"/>
    <x v="498"/>
    <x v="0"/>
    <s v="United States"/>
    <s v="Los Angeles"/>
    <x v="1"/>
    <n v="90036"/>
    <x v="1"/>
    <s v="TEC-PH-10000215"/>
    <x v="2"/>
    <s v="Phones"/>
    <x v="139"/>
    <n v="139.80000000000001"/>
    <n v="5"/>
    <n v="0.2"/>
    <n v="12.232500000000009"/>
    <s v="Jun"/>
    <x v="3"/>
    <n v="1"/>
  </r>
  <r>
    <n v="9766"/>
    <s v="CA-2014-101959"/>
    <x v="3"/>
    <d v="2014-03-01T00:00:00"/>
    <d v="2014-03-07T00:00:00"/>
    <x v="1"/>
    <s v="DB-13660"/>
    <x v="551"/>
    <x v="0"/>
    <s v="United States"/>
    <s v="Middletown"/>
    <x v="29"/>
    <n v="6457"/>
    <x v="3"/>
    <s v="OFF-BI-10001757"/>
    <x v="1"/>
    <s v="Binders"/>
    <x v="1158"/>
    <n v="9.84"/>
    <n v="2"/>
    <n v="0"/>
    <n v="4.7231999999999994"/>
    <s v="Mar"/>
    <x v="42"/>
    <n v="1"/>
  </r>
  <r>
    <n v="9767"/>
    <s v="CA-2014-101959"/>
    <x v="3"/>
    <d v="2014-03-01T00:00:00"/>
    <d v="2014-03-07T00:00:00"/>
    <x v="1"/>
    <s v="DB-13660"/>
    <x v="551"/>
    <x v="0"/>
    <s v="United States"/>
    <s v="Middletown"/>
    <x v="29"/>
    <n v="6457"/>
    <x v="3"/>
    <s v="OFF-PA-10002137"/>
    <x v="1"/>
    <s v="Paper"/>
    <x v="560"/>
    <n v="7.78"/>
    <n v="1"/>
    <n v="0"/>
    <n v="3.5009999999999994"/>
    <s v="Mar"/>
    <x v="42"/>
    <n v="0"/>
  </r>
  <r>
    <n v="9768"/>
    <s v="CA-2014-102659"/>
    <x v="3"/>
    <d v="2014-12-10T00:00:00"/>
    <d v="2014-12-16T00:00:00"/>
    <x v="1"/>
    <s v="LW-17215"/>
    <x v="560"/>
    <x v="0"/>
    <s v="United States"/>
    <s v="Grand Rapids"/>
    <x v="12"/>
    <n v="49505"/>
    <x v="2"/>
    <s v="OFF-BI-10000088"/>
    <x v="1"/>
    <s v="Binders"/>
    <x v="1025"/>
    <n v="54.900000000000006"/>
    <n v="5"/>
    <n v="0"/>
    <n v="26.901000000000003"/>
    <s v="Dec"/>
    <x v="22"/>
    <n v="1"/>
  </r>
  <r>
    <n v="9769"/>
    <s v="CA-2014-142328"/>
    <x v="3"/>
    <d v="2014-12-08T00:00:00"/>
    <d v="2014-12-15T00:00:00"/>
    <x v="1"/>
    <s v="TC-21535"/>
    <x v="426"/>
    <x v="2"/>
    <s v="United States"/>
    <s v="San Francisco"/>
    <x v="1"/>
    <n v="94122"/>
    <x v="1"/>
    <s v="OFF-PA-10000380"/>
    <x v="1"/>
    <s v="Paper"/>
    <x v="1281"/>
    <n v="50.04"/>
    <n v="6"/>
    <n v="0"/>
    <n v="25.02"/>
    <s v="Dec"/>
    <x v="22"/>
    <n v="1"/>
  </r>
  <r>
    <n v="9770"/>
    <s v="CA-2013-123533"/>
    <x v="0"/>
    <d v="2013-11-25T00:00:00"/>
    <d v="2013-12-01T00:00:00"/>
    <x v="1"/>
    <s v="SC-20050"/>
    <x v="337"/>
    <x v="2"/>
    <s v="United States"/>
    <s v="Hialeah"/>
    <x v="2"/>
    <n v="33012"/>
    <x v="0"/>
    <s v="FUR-BO-10001619"/>
    <x v="0"/>
    <s v="Bookcases"/>
    <x v="599"/>
    <n v="339.92000000000007"/>
    <n v="5"/>
    <n v="0.2"/>
    <n v="8.4979999999999762"/>
    <s v="Nov"/>
    <x v="0"/>
    <n v="1"/>
  </r>
  <r>
    <n v="9771"/>
    <s v="CA-2013-123533"/>
    <x v="0"/>
    <d v="2013-11-25T00:00:00"/>
    <d v="2013-12-01T00:00:00"/>
    <x v="1"/>
    <s v="SC-20050"/>
    <x v="337"/>
    <x v="2"/>
    <s v="United States"/>
    <s v="Hialeah"/>
    <x v="2"/>
    <n v="33012"/>
    <x v="0"/>
    <s v="OFF-PA-10001609"/>
    <x v="1"/>
    <s v="Paper"/>
    <x v="1107"/>
    <n v="10.528"/>
    <n v="4"/>
    <n v="0.2"/>
    <n v="3.4215999999999993"/>
    <s v="Nov"/>
    <x v="0"/>
    <n v="0"/>
  </r>
  <r>
    <n v="9772"/>
    <s v="CA-2013-123533"/>
    <x v="0"/>
    <d v="2013-11-25T00:00:00"/>
    <d v="2013-12-01T00:00:00"/>
    <x v="1"/>
    <s v="SC-20050"/>
    <x v="337"/>
    <x v="2"/>
    <s v="United States"/>
    <s v="Hialeah"/>
    <x v="2"/>
    <n v="33012"/>
    <x v="0"/>
    <s v="OFF-AP-10002765"/>
    <x v="1"/>
    <s v="Appliances"/>
    <x v="1252"/>
    <n v="42.384"/>
    <n v="2"/>
    <n v="0.2"/>
    <n v="4.2384000000000022"/>
    <s v="Nov"/>
    <x v="0"/>
    <n v="0"/>
  </r>
  <r>
    <n v="9773"/>
    <s v="CA-2013-104983"/>
    <x v="0"/>
    <d v="2013-07-04T00:00:00"/>
    <d v="2013-07-04T00:00:00"/>
    <x v="3"/>
    <s v="FM-14215"/>
    <x v="524"/>
    <x v="1"/>
    <s v="United States"/>
    <s v="Philadelphia"/>
    <x v="9"/>
    <n v="19143"/>
    <x v="3"/>
    <s v="OFF-PA-10000167"/>
    <x v="1"/>
    <s v="Paper"/>
    <x v="1071"/>
    <n v="123.92000000000002"/>
    <n v="5"/>
    <n v="0.2"/>
    <n v="38.724999999999994"/>
    <s v="Jul"/>
    <x v="16"/>
    <n v="1"/>
  </r>
  <r>
    <n v="9774"/>
    <s v="CA-2013-160234"/>
    <x v="0"/>
    <d v="2013-06-27T00:00:00"/>
    <d v="2013-07-04T00:00:00"/>
    <x v="1"/>
    <s v="PF-19225"/>
    <x v="418"/>
    <x v="0"/>
    <s v="United States"/>
    <s v="Atlanta"/>
    <x v="32"/>
    <n v="30318"/>
    <x v="0"/>
    <s v="TEC-PH-10004434"/>
    <x v="2"/>
    <s v="Phones"/>
    <x v="1604"/>
    <n v="135.94999999999999"/>
    <n v="1"/>
    <n v="0"/>
    <n v="39.425499999999985"/>
    <s v="Jun"/>
    <x v="1"/>
    <n v="1"/>
  </r>
  <r>
    <n v="9775"/>
    <s v="CA-2011-169019"/>
    <x v="2"/>
    <d v="2011-07-26T00:00:00"/>
    <d v="2011-07-30T00:00:00"/>
    <x v="1"/>
    <s v="LF-17185"/>
    <x v="166"/>
    <x v="0"/>
    <s v="United States"/>
    <s v="San Antonio"/>
    <x v="5"/>
    <n v="78207"/>
    <x v="2"/>
    <s v="OFF-BI-10004995"/>
    <x v="1"/>
    <s v="Binders"/>
    <x v="313"/>
    <n v="2177.5839999999994"/>
    <n v="8"/>
    <n v="0.8"/>
    <n v="-3701.8928000000014"/>
    <s v="Jul"/>
    <x v="39"/>
    <n v="1"/>
  </r>
  <r>
    <n v="9776"/>
    <s v="CA-2011-169019"/>
    <x v="2"/>
    <d v="2011-07-26T00:00:00"/>
    <d v="2011-07-30T00:00:00"/>
    <x v="1"/>
    <s v="LF-17185"/>
    <x v="166"/>
    <x v="0"/>
    <s v="United States"/>
    <s v="San Antonio"/>
    <x v="5"/>
    <n v="78207"/>
    <x v="2"/>
    <s v="FUR-FU-10004666"/>
    <x v="0"/>
    <s v="Furnishings"/>
    <x v="1452"/>
    <n v="17.496000000000002"/>
    <n v="3"/>
    <n v="0.6"/>
    <n v="-10.060199999999998"/>
    <s v="Jul"/>
    <x v="39"/>
    <n v="0"/>
  </r>
  <r>
    <n v="9777"/>
    <s v="CA-2011-169019"/>
    <x v="2"/>
    <d v="2011-07-26T00:00:00"/>
    <d v="2011-07-30T00:00:00"/>
    <x v="1"/>
    <s v="LF-17185"/>
    <x v="166"/>
    <x v="0"/>
    <s v="United States"/>
    <s v="San Antonio"/>
    <x v="5"/>
    <n v="78207"/>
    <x v="2"/>
    <s v="OFF-BI-10001524"/>
    <x v="1"/>
    <s v="Binders"/>
    <x v="298"/>
    <n v="16.783999999999995"/>
    <n v="4"/>
    <n v="0.8"/>
    <n v="-26.854400000000012"/>
    <s v="Jul"/>
    <x v="39"/>
    <n v="0"/>
  </r>
  <r>
    <n v="9778"/>
    <s v="CA-2011-169019"/>
    <x v="2"/>
    <d v="2011-07-26T00:00:00"/>
    <d v="2011-07-30T00:00:00"/>
    <x v="1"/>
    <s v="LF-17185"/>
    <x v="166"/>
    <x v="0"/>
    <s v="United States"/>
    <s v="San Antonio"/>
    <x v="5"/>
    <n v="78207"/>
    <x v="2"/>
    <s v="TEC-AC-10002076"/>
    <x v="2"/>
    <s v="Accessories"/>
    <x v="329"/>
    <n v="431.13600000000002"/>
    <n v="9"/>
    <n v="0.2"/>
    <n v="-26.946000000000012"/>
    <s v="Jul"/>
    <x v="39"/>
    <n v="0"/>
  </r>
  <r>
    <n v="9779"/>
    <s v="CA-2011-169019"/>
    <x v="2"/>
    <d v="2011-07-26T00:00:00"/>
    <d v="2011-07-30T00:00:00"/>
    <x v="1"/>
    <s v="LF-17185"/>
    <x v="166"/>
    <x v="0"/>
    <s v="United States"/>
    <s v="San Antonio"/>
    <x v="5"/>
    <n v="78207"/>
    <x v="2"/>
    <s v="OFF-BI-10001679"/>
    <x v="1"/>
    <s v="Binders"/>
    <x v="212"/>
    <n v="8.879999999999999"/>
    <n v="5"/>
    <n v="0.8"/>
    <n v="-13.32"/>
    <s v="Jul"/>
    <x v="39"/>
    <n v="0"/>
  </r>
  <r>
    <n v="9780"/>
    <s v="CA-2011-169019"/>
    <x v="2"/>
    <d v="2011-07-26T00:00:00"/>
    <d v="2011-07-30T00:00:00"/>
    <x v="1"/>
    <s v="LF-17185"/>
    <x v="166"/>
    <x v="0"/>
    <s v="United States"/>
    <s v="San Antonio"/>
    <x v="5"/>
    <n v="78207"/>
    <x v="2"/>
    <s v="OFF-AP-10003281"/>
    <x v="1"/>
    <s v="Appliances"/>
    <x v="1180"/>
    <n v="4.8359999999999985"/>
    <n v="2"/>
    <n v="0.8"/>
    <n v="-12.090000000000003"/>
    <s v="Jul"/>
    <x v="39"/>
    <n v="0"/>
  </r>
  <r>
    <n v="9781"/>
    <s v="CA-2013-153178"/>
    <x v="0"/>
    <d v="2013-09-15T00:00:00"/>
    <d v="2013-09-19T00:00:00"/>
    <x v="1"/>
    <s v="CL-12565"/>
    <x v="52"/>
    <x v="0"/>
    <s v="United States"/>
    <s v="Long Beach"/>
    <x v="15"/>
    <n v="11561"/>
    <x v="3"/>
    <s v="TEC-PH-10001944"/>
    <x v="2"/>
    <s v="Phones"/>
    <x v="1262"/>
    <n v="437.84999999999997"/>
    <n v="3"/>
    <n v="0"/>
    <n v="131.35499999999996"/>
    <s v="Sep"/>
    <x v="21"/>
    <n v="1"/>
  </r>
  <r>
    <n v="9782"/>
    <s v="CA-2013-153178"/>
    <x v="0"/>
    <d v="2013-09-15T00:00:00"/>
    <d v="2013-09-19T00:00:00"/>
    <x v="1"/>
    <s v="CL-12565"/>
    <x v="52"/>
    <x v="0"/>
    <s v="United States"/>
    <s v="Long Beach"/>
    <x v="15"/>
    <n v="11561"/>
    <x v="3"/>
    <s v="OFF-BI-10004390"/>
    <x v="1"/>
    <s v="Binders"/>
    <x v="1155"/>
    <n v="673.5680000000001"/>
    <n v="2"/>
    <n v="0.2"/>
    <n v="252.58799999999999"/>
    <s v="Sep"/>
    <x v="21"/>
    <n v="0"/>
  </r>
  <r>
    <n v="9783"/>
    <s v="CA-2012-149748"/>
    <x v="1"/>
    <d v="2012-05-31T00:00:00"/>
    <d v="2012-06-02T00:00:00"/>
    <x v="0"/>
    <s v="EM-13825"/>
    <x v="605"/>
    <x v="1"/>
    <s v="United States"/>
    <s v="Paterson"/>
    <x v="30"/>
    <n v="7501"/>
    <x v="3"/>
    <s v="OFF-PA-10002120"/>
    <x v="1"/>
    <s v="Paper"/>
    <x v="514"/>
    <n v="274.8"/>
    <n v="5"/>
    <n v="0"/>
    <n v="134.65199999999999"/>
    <s v="May"/>
    <x v="33"/>
    <n v="1"/>
  </r>
  <r>
    <n v="9784"/>
    <s v="CA-2012-149748"/>
    <x v="1"/>
    <d v="2012-05-31T00:00:00"/>
    <d v="2012-06-02T00:00:00"/>
    <x v="0"/>
    <s v="EM-13825"/>
    <x v="605"/>
    <x v="1"/>
    <s v="United States"/>
    <s v="Paterson"/>
    <x v="30"/>
    <n v="7501"/>
    <x v="3"/>
    <s v="OFF-ST-10004340"/>
    <x v="1"/>
    <s v="Storage"/>
    <x v="809"/>
    <n v="62.18"/>
    <n v="1"/>
    <n v="0"/>
    <n v="16.788600000000002"/>
    <s v="May"/>
    <x v="33"/>
    <n v="0"/>
  </r>
  <r>
    <n v="9785"/>
    <s v="CA-2012-149748"/>
    <x v="1"/>
    <d v="2012-05-31T00:00:00"/>
    <d v="2012-06-02T00:00:00"/>
    <x v="0"/>
    <s v="EM-13825"/>
    <x v="605"/>
    <x v="1"/>
    <s v="United States"/>
    <s v="Paterson"/>
    <x v="30"/>
    <n v="7501"/>
    <x v="3"/>
    <s v="FUR-FU-10001847"/>
    <x v="0"/>
    <s v="Furnishings"/>
    <x v="1355"/>
    <n v="8.2799999999999994"/>
    <n v="2"/>
    <n v="0"/>
    <n v="2.9807999999999995"/>
    <s v="May"/>
    <x v="33"/>
    <n v="0"/>
  </r>
  <r>
    <n v="9786"/>
    <s v="CA-2012-155635"/>
    <x v="1"/>
    <d v="2012-05-09T00:00:00"/>
    <d v="2012-05-13T00:00:00"/>
    <x v="1"/>
    <s v="ME-17725"/>
    <x v="250"/>
    <x v="0"/>
    <s v="United States"/>
    <s v="Louisville"/>
    <x v="0"/>
    <n v="40214"/>
    <x v="0"/>
    <s v="OFF-BI-10000962"/>
    <x v="1"/>
    <s v="Binders"/>
    <x v="1504"/>
    <n v="48.81"/>
    <n v="3"/>
    <n v="0"/>
    <n v="23.916899999999998"/>
    <s v="May"/>
    <x v="33"/>
    <n v="1"/>
  </r>
  <r>
    <n v="9787"/>
    <s v="US-2011-114377"/>
    <x v="2"/>
    <d v="2011-11-05T00:00:00"/>
    <d v="2011-11-05T00:00:00"/>
    <x v="3"/>
    <s v="BG-11035"/>
    <x v="767"/>
    <x v="0"/>
    <s v="United States"/>
    <s v="Hampton"/>
    <x v="17"/>
    <n v="23666"/>
    <x v="0"/>
    <s v="FUR-CH-10004754"/>
    <x v="0"/>
    <s v="Chairs"/>
    <x v="1123"/>
    <n v="149.9"/>
    <n v="5"/>
    <n v="0"/>
    <n v="40.472999999999999"/>
    <s v="Nov"/>
    <x v="7"/>
    <n v="1"/>
  </r>
  <r>
    <n v="9788"/>
    <s v="CA-2014-144491"/>
    <x v="3"/>
    <d v="2014-03-28T00:00:00"/>
    <d v="2014-04-02T00:00:00"/>
    <x v="1"/>
    <s v="CJ-12010"/>
    <x v="170"/>
    <x v="0"/>
    <s v="United States"/>
    <s v="Houston"/>
    <x v="5"/>
    <n v="77070"/>
    <x v="2"/>
    <s v="FUR-BO-10001811"/>
    <x v="0"/>
    <s v="Bookcases"/>
    <x v="779"/>
    <n v="1023.3319999999999"/>
    <n v="5"/>
    <n v="0.32"/>
    <n v="-30.098000000000127"/>
    <s v="Mar"/>
    <x v="42"/>
    <n v="1"/>
  </r>
  <r>
    <n v="9789"/>
    <s v="CA-2014-144491"/>
    <x v="3"/>
    <d v="2014-03-28T00:00:00"/>
    <d v="2014-04-02T00:00:00"/>
    <x v="1"/>
    <s v="CJ-12010"/>
    <x v="170"/>
    <x v="0"/>
    <s v="United States"/>
    <s v="Houston"/>
    <x v="5"/>
    <n v="77070"/>
    <x v="2"/>
    <s v="FUR-CH-10004063"/>
    <x v="0"/>
    <s v="Chairs"/>
    <x v="120"/>
    <n v="600.55799999999999"/>
    <n v="3"/>
    <n v="0.3"/>
    <n v="-8.5794000000000779"/>
    <s v="Mar"/>
    <x v="42"/>
    <n v="0"/>
  </r>
  <r>
    <n v="9790"/>
    <s v="CA-2014-144491"/>
    <x v="3"/>
    <d v="2014-03-28T00:00:00"/>
    <d v="2014-04-02T00:00:00"/>
    <x v="1"/>
    <s v="CJ-12010"/>
    <x v="170"/>
    <x v="0"/>
    <s v="United States"/>
    <s v="Houston"/>
    <x v="5"/>
    <n v="77070"/>
    <x v="2"/>
    <s v="TEC-AC-10004901"/>
    <x v="2"/>
    <s v="Accessories"/>
    <x v="642"/>
    <n v="39.992000000000004"/>
    <n v="1"/>
    <n v="0.2"/>
    <n v="6.9985999999999997"/>
    <s v="Mar"/>
    <x v="42"/>
    <n v="0"/>
  </r>
  <r>
    <n v="9791"/>
    <s v="CA-2014-144491"/>
    <x v="3"/>
    <d v="2014-03-28T00:00:00"/>
    <d v="2014-04-02T00:00:00"/>
    <x v="1"/>
    <s v="CJ-12010"/>
    <x v="170"/>
    <x v="0"/>
    <s v="United States"/>
    <s v="Houston"/>
    <x v="5"/>
    <n v="77070"/>
    <x v="2"/>
    <s v="FUR-CH-10001714"/>
    <x v="0"/>
    <s v="Chairs"/>
    <x v="1295"/>
    <n v="211.24599999999998"/>
    <n v="2"/>
    <n v="0.3"/>
    <n v="-66.391599999999983"/>
    <s v="Mar"/>
    <x v="42"/>
    <n v="0"/>
  </r>
  <r>
    <n v="9792"/>
    <s v="CA-2011-127166"/>
    <x v="2"/>
    <d v="2011-05-21T00:00:00"/>
    <d v="2011-05-23T00:00:00"/>
    <x v="0"/>
    <s v="KH-16360"/>
    <x v="347"/>
    <x v="0"/>
    <s v="United States"/>
    <s v="Houston"/>
    <x v="5"/>
    <n v="77070"/>
    <x v="2"/>
    <s v="OFF-EN-10003134"/>
    <x v="1"/>
    <s v="Envelopes"/>
    <x v="33"/>
    <n v="56.063999999999993"/>
    <n v="6"/>
    <n v="0.2"/>
    <n v="21.024000000000001"/>
    <s v="May"/>
    <x v="8"/>
    <n v="1"/>
  </r>
  <r>
    <n v="9793"/>
    <s v="CA-2011-127166"/>
    <x v="2"/>
    <d v="2011-05-21T00:00:00"/>
    <d v="2011-05-23T00:00:00"/>
    <x v="0"/>
    <s v="KH-16360"/>
    <x v="347"/>
    <x v="0"/>
    <s v="United States"/>
    <s v="Houston"/>
    <x v="5"/>
    <n v="77070"/>
    <x v="2"/>
    <s v="FUR-CH-10003396"/>
    <x v="0"/>
    <s v="Chairs"/>
    <x v="385"/>
    <n v="107.77200000000001"/>
    <n v="2"/>
    <n v="0.3"/>
    <n v="-29.252400000000009"/>
    <s v="May"/>
    <x v="8"/>
    <n v="0"/>
  </r>
  <r>
    <n v="9794"/>
    <s v="CA-2011-127166"/>
    <x v="2"/>
    <d v="2011-05-21T00:00:00"/>
    <d v="2011-05-23T00:00:00"/>
    <x v="0"/>
    <s v="KH-16360"/>
    <x v="347"/>
    <x v="0"/>
    <s v="United States"/>
    <s v="Houston"/>
    <x v="5"/>
    <n v="77070"/>
    <x v="2"/>
    <s v="OFF-PA-10001560"/>
    <x v="1"/>
    <s v="Paper"/>
    <x v="664"/>
    <n v="4.8320000000000007"/>
    <n v="1"/>
    <n v="0.2"/>
    <n v="1.6307999999999998"/>
    <s v="May"/>
    <x v="8"/>
    <n v="0"/>
  </r>
  <r>
    <n v="9795"/>
    <s v="CA-2011-127166"/>
    <x v="2"/>
    <d v="2011-05-21T00:00:00"/>
    <d v="2011-05-23T00:00:00"/>
    <x v="0"/>
    <s v="KH-16360"/>
    <x v="347"/>
    <x v="0"/>
    <s v="United States"/>
    <s v="Houston"/>
    <x v="5"/>
    <n v="77070"/>
    <x v="2"/>
    <s v="OFF-BI-10000977"/>
    <x v="1"/>
    <s v="Binders"/>
    <x v="982"/>
    <n v="18.239999999999995"/>
    <n v="3"/>
    <n v="0.8"/>
    <n v="-31.00800000000001"/>
    <s v="May"/>
    <x v="8"/>
    <n v="0"/>
  </r>
  <r>
    <n v="9796"/>
    <s v="CA-2013-125920"/>
    <x v="0"/>
    <d v="2013-05-22T00:00:00"/>
    <d v="2013-05-29T00:00:00"/>
    <x v="1"/>
    <s v="SH-19975"/>
    <x v="64"/>
    <x v="1"/>
    <s v="United States"/>
    <s v="Chicago"/>
    <x v="10"/>
    <n v="60610"/>
    <x v="2"/>
    <s v="OFF-BI-10003429"/>
    <x v="1"/>
    <s v="Binders"/>
    <x v="844"/>
    <n v="3.7979999999999992"/>
    <n v="3"/>
    <n v="0.8"/>
    <n v="-5.8869000000000007"/>
    <s v="May"/>
    <x v="35"/>
    <n v="1"/>
  </r>
  <r>
    <n v="9797"/>
    <s v="CA-2012-128608"/>
    <x v="1"/>
    <d v="2012-01-12T00:00:00"/>
    <d v="2012-01-17T00:00:00"/>
    <x v="1"/>
    <s v="CS-12490"/>
    <x v="703"/>
    <x v="1"/>
    <s v="United States"/>
    <s v="Toledo"/>
    <x v="24"/>
    <n v="43615"/>
    <x v="3"/>
    <s v="OFF-AR-10001374"/>
    <x v="1"/>
    <s v="Art"/>
    <x v="310"/>
    <n v="10.368000000000002"/>
    <n v="2"/>
    <n v="0.2"/>
    <n v="1.5551999999999992"/>
    <s v="Jan"/>
    <x v="26"/>
    <n v="1"/>
  </r>
  <r>
    <n v="9798"/>
    <s v="CA-2012-128608"/>
    <x v="1"/>
    <d v="2012-01-12T00:00:00"/>
    <d v="2012-01-17T00:00:00"/>
    <x v="1"/>
    <s v="CS-12490"/>
    <x v="703"/>
    <x v="1"/>
    <s v="United States"/>
    <s v="Toledo"/>
    <x v="24"/>
    <n v="43615"/>
    <x v="3"/>
    <s v="TEC-PH-10004977"/>
    <x v="2"/>
    <s v="Phones"/>
    <x v="34"/>
    <n v="235.18799999999999"/>
    <n v="2"/>
    <n v="0.4"/>
    <n v="-43.117800000000045"/>
    <s v="Jan"/>
    <x v="26"/>
    <n v="0"/>
  </r>
  <r>
    <n v="9799"/>
    <s v="CA-2012-128608"/>
    <x v="1"/>
    <d v="2012-01-12T00:00:00"/>
    <d v="2012-01-17T00:00:00"/>
    <x v="1"/>
    <s v="CS-12490"/>
    <x v="703"/>
    <x v="1"/>
    <s v="United States"/>
    <s v="Toledo"/>
    <x v="24"/>
    <n v="43615"/>
    <x v="3"/>
    <s v="TEC-PH-10000912"/>
    <x v="2"/>
    <s v="Phones"/>
    <x v="1330"/>
    <n v="26.376000000000001"/>
    <n v="4"/>
    <n v="0.4"/>
    <n v="2.6375999999999991"/>
    <s v="Jan"/>
    <x v="26"/>
    <n v="0"/>
  </r>
  <r>
    <n v="9800"/>
    <s v="CA-2012-128608"/>
    <x v="1"/>
    <d v="2012-01-12T00:00:00"/>
    <d v="2012-01-17T00:00:00"/>
    <x v="1"/>
    <s v="CS-12490"/>
    <x v="703"/>
    <x v="1"/>
    <s v="United States"/>
    <s v="Toledo"/>
    <x v="24"/>
    <n v="43615"/>
    <x v="3"/>
    <s v="TEC-AC-10000487"/>
    <x v="2"/>
    <s v="Accessories"/>
    <x v="1673"/>
    <n v="10.384"/>
    <n v="2"/>
    <n v="0.2"/>
    <n v="2.2065999999999999"/>
    <s v="Jan"/>
    <x v="26"/>
    <n v="0"/>
  </r>
  <r>
    <n v="9801"/>
    <s v="CA-2012-128608"/>
    <x v="1"/>
    <d v="2012-01-12T00:00:00"/>
    <d v="2012-01-17T00:00:00"/>
    <x v="1"/>
    <s v="CS-12490"/>
    <x v="703"/>
    <x v="1"/>
    <s v="United States"/>
    <s v="Toledo"/>
    <x v="24"/>
    <n v="43615"/>
    <x v="3"/>
    <s v="TEC-PH-10002262"/>
    <x v="2"/>
    <s v="Phones"/>
    <x v="472"/>
    <n v="107.11799999999999"/>
    <n v="3"/>
    <n v="0.4"/>
    <n v="-21.423599999999993"/>
    <s v="Jan"/>
    <x v="26"/>
    <n v="0"/>
  </r>
  <r>
    <n v="9802"/>
    <s v="CA-2014-137918"/>
    <x v="3"/>
    <d v="2014-09-30T00:00:00"/>
    <d v="2014-10-07T00:00:00"/>
    <x v="1"/>
    <s v="JK-15730"/>
    <x v="300"/>
    <x v="0"/>
    <s v="United States"/>
    <s v="Lodi"/>
    <x v="1"/>
    <n v="95240"/>
    <x v="1"/>
    <s v="OFF-SU-10000898"/>
    <x v="1"/>
    <s v="Supplies"/>
    <x v="1181"/>
    <n v="97.3"/>
    <n v="7"/>
    <n v="0"/>
    <n v="28.216999999999992"/>
    <s v="Sep"/>
    <x v="15"/>
    <n v="1"/>
  </r>
  <r>
    <n v="9803"/>
    <s v="CA-2012-122973"/>
    <x v="1"/>
    <d v="2012-07-18T00:00:00"/>
    <d v="2012-07-20T00:00:00"/>
    <x v="0"/>
    <s v="PJ-19015"/>
    <x v="307"/>
    <x v="0"/>
    <s v="United States"/>
    <s v="New York City"/>
    <x v="15"/>
    <n v="10024"/>
    <x v="3"/>
    <s v="OFF-BI-10004182"/>
    <x v="1"/>
    <s v="Binders"/>
    <x v="73"/>
    <n v="3.3280000000000003"/>
    <n v="2"/>
    <n v="0.2"/>
    <n v="1.2064000000000001"/>
    <s v="Jul"/>
    <x v="38"/>
    <n v="1"/>
  </r>
  <r>
    <n v="9804"/>
    <s v="CA-2012-122973"/>
    <x v="1"/>
    <d v="2012-07-18T00:00:00"/>
    <d v="2012-07-20T00:00:00"/>
    <x v="0"/>
    <s v="PJ-19015"/>
    <x v="307"/>
    <x v="0"/>
    <s v="United States"/>
    <s v="New York City"/>
    <x v="15"/>
    <n v="10024"/>
    <x v="3"/>
    <s v="TEC-PH-10002468"/>
    <x v="2"/>
    <s v="Phones"/>
    <x v="1210"/>
    <n v="135.99"/>
    <n v="1"/>
    <n v="0"/>
    <n v="36.717300000000009"/>
    <s v="Jul"/>
    <x v="38"/>
    <n v="0"/>
  </r>
  <r>
    <n v="9805"/>
    <s v="CA-2012-122973"/>
    <x v="1"/>
    <d v="2012-07-18T00:00:00"/>
    <d v="2012-07-20T00:00:00"/>
    <x v="0"/>
    <s v="PJ-19015"/>
    <x v="307"/>
    <x v="0"/>
    <s v="United States"/>
    <s v="New York City"/>
    <x v="15"/>
    <n v="10024"/>
    <x v="3"/>
    <s v="FUR-FU-10002364"/>
    <x v="0"/>
    <s v="Furnishings"/>
    <x v="1231"/>
    <n v="7.38"/>
    <n v="1"/>
    <n v="0"/>
    <n v="2.1401999999999992"/>
    <s v="Jul"/>
    <x v="38"/>
    <n v="0"/>
  </r>
  <r>
    <n v="9806"/>
    <s v="CA-2013-136322"/>
    <x v="0"/>
    <d v="2013-10-22T00:00:00"/>
    <d v="2013-10-27T00:00:00"/>
    <x v="1"/>
    <s v="AP-10720"/>
    <x v="399"/>
    <x v="2"/>
    <s v="United States"/>
    <s v="Fort Lauderdale"/>
    <x v="2"/>
    <n v="33311"/>
    <x v="0"/>
    <s v="FUR-FU-10002878"/>
    <x v="0"/>
    <s v="Furnishings"/>
    <x v="1125"/>
    <n v="45.568000000000005"/>
    <n v="2"/>
    <n v="0.2"/>
    <n v="9.6832000000000011"/>
    <s v="Oct"/>
    <x v="32"/>
    <n v="1"/>
  </r>
  <r>
    <n v="9807"/>
    <s v="CA-2013-136322"/>
    <x v="0"/>
    <d v="2013-10-22T00:00:00"/>
    <d v="2013-10-27T00:00:00"/>
    <x v="1"/>
    <s v="AP-10720"/>
    <x v="399"/>
    <x v="2"/>
    <s v="United States"/>
    <s v="Fort Lauderdale"/>
    <x v="2"/>
    <n v="33311"/>
    <x v="0"/>
    <s v="OFF-BI-10004817"/>
    <x v="1"/>
    <s v="Binders"/>
    <x v="1199"/>
    <n v="28.752000000000006"/>
    <n v="8"/>
    <n v="0.7"/>
    <n v="-21.084799999999994"/>
    <s v="Oct"/>
    <x v="32"/>
    <n v="0"/>
  </r>
  <r>
    <n v="9808"/>
    <s v="CA-2014-107209"/>
    <x v="3"/>
    <d v="2014-07-28T00:00:00"/>
    <d v="2014-08-02T00:00:00"/>
    <x v="0"/>
    <s v="JW-15955"/>
    <x v="527"/>
    <x v="0"/>
    <s v="United States"/>
    <s v="Raleigh"/>
    <x v="3"/>
    <n v="27604"/>
    <x v="0"/>
    <s v="FUR-CH-10001146"/>
    <x v="0"/>
    <s v="Chairs"/>
    <x v="64"/>
    <n v="194.84800000000001"/>
    <n v="4"/>
    <n v="0.2"/>
    <n v="12.177999999999983"/>
    <s v="Jul"/>
    <x v="10"/>
    <n v="1"/>
  </r>
  <r>
    <n v="9809"/>
    <s v="CA-2014-145093"/>
    <x v="3"/>
    <d v="2014-07-22T00:00:00"/>
    <d v="2014-07-27T00:00:00"/>
    <x v="1"/>
    <s v="PT-19090"/>
    <x v="690"/>
    <x v="0"/>
    <s v="United States"/>
    <s v="Chicago"/>
    <x v="10"/>
    <n v="60623"/>
    <x v="2"/>
    <s v="OFF-BI-10001116"/>
    <x v="1"/>
    <s v="Binders"/>
    <x v="1066"/>
    <n v="2.1119999999999997"/>
    <n v="2"/>
    <n v="0.8"/>
    <n v="-3.3792"/>
    <s v="Jul"/>
    <x v="10"/>
    <n v="1"/>
  </r>
  <r>
    <n v="9810"/>
    <s v="US-2011-139640"/>
    <x v="2"/>
    <d v="2011-11-07T00:00:00"/>
    <d v="2011-11-11T00:00:00"/>
    <x v="0"/>
    <s v="TB-21595"/>
    <x v="180"/>
    <x v="0"/>
    <s v="United States"/>
    <s v="Portland"/>
    <x v="21"/>
    <n v="97206"/>
    <x v="1"/>
    <s v="OFF-PA-10000304"/>
    <x v="1"/>
    <s v="Paper"/>
    <x v="88"/>
    <n v="25.920000000000005"/>
    <n v="5"/>
    <n v="0.2"/>
    <n v="9.0719999999999992"/>
    <s v="Nov"/>
    <x v="7"/>
    <n v="1"/>
  </r>
  <r>
    <n v="9811"/>
    <s v="US-2011-139640"/>
    <x v="2"/>
    <d v="2011-11-07T00:00:00"/>
    <d v="2011-11-11T00:00:00"/>
    <x v="0"/>
    <s v="TB-21595"/>
    <x v="180"/>
    <x v="0"/>
    <s v="United States"/>
    <s v="Portland"/>
    <x v="21"/>
    <n v="97206"/>
    <x v="1"/>
    <s v="OFF-AR-10002240"/>
    <x v="1"/>
    <s v="Art"/>
    <x v="962"/>
    <n v="120.76800000000001"/>
    <n v="4"/>
    <n v="0.2"/>
    <n v="9.0575999999999972"/>
    <s v="Nov"/>
    <x v="7"/>
    <n v="0"/>
  </r>
  <r>
    <n v="9812"/>
    <s v="CA-2013-117583"/>
    <x v="0"/>
    <d v="2013-11-28T00:00:00"/>
    <d v="2013-12-01T00:00:00"/>
    <x v="2"/>
    <s v="CB-12025"/>
    <x v="90"/>
    <x v="0"/>
    <s v="United States"/>
    <s v="East Orange"/>
    <x v="30"/>
    <n v="7017"/>
    <x v="3"/>
    <s v="OFF-PA-10001246"/>
    <x v="1"/>
    <s v="Paper"/>
    <x v="1392"/>
    <n v="25.92"/>
    <n v="4"/>
    <n v="0"/>
    <n v="12.441600000000001"/>
    <s v="Nov"/>
    <x v="0"/>
    <n v="1"/>
  </r>
  <r>
    <n v="9813"/>
    <s v="CA-2013-117583"/>
    <x v="0"/>
    <d v="2013-11-28T00:00:00"/>
    <d v="2013-12-01T00:00:00"/>
    <x v="2"/>
    <s v="CB-12025"/>
    <x v="90"/>
    <x v="0"/>
    <s v="United States"/>
    <s v="East Orange"/>
    <x v="30"/>
    <n v="7017"/>
    <x v="3"/>
    <s v="OFF-AR-10000658"/>
    <x v="1"/>
    <s v="Art"/>
    <x v="328"/>
    <n v="34.650000000000006"/>
    <n v="3"/>
    <n v="0"/>
    <n v="9.702"/>
    <s v="Nov"/>
    <x v="0"/>
    <n v="0"/>
  </r>
  <r>
    <n v="9814"/>
    <s v="CA-2013-117583"/>
    <x v="0"/>
    <d v="2013-11-28T00:00:00"/>
    <d v="2013-12-01T00:00:00"/>
    <x v="2"/>
    <s v="CB-12025"/>
    <x v="90"/>
    <x v="0"/>
    <s v="United States"/>
    <s v="East Orange"/>
    <x v="30"/>
    <n v="7017"/>
    <x v="3"/>
    <s v="OFF-PA-10000100"/>
    <x v="1"/>
    <s v="Paper"/>
    <x v="825"/>
    <n v="204.95000000000002"/>
    <n v="5"/>
    <n v="0"/>
    <n v="100.4255"/>
    <s v="Nov"/>
    <x v="0"/>
    <n v="0"/>
  </r>
  <r>
    <n v="9815"/>
    <s v="CA-2013-117583"/>
    <x v="0"/>
    <d v="2013-11-28T00:00:00"/>
    <d v="2013-12-01T00:00:00"/>
    <x v="2"/>
    <s v="CB-12025"/>
    <x v="90"/>
    <x v="0"/>
    <s v="United States"/>
    <s v="East Orange"/>
    <x v="30"/>
    <n v="7017"/>
    <x v="3"/>
    <s v="OFF-BI-10004233"/>
    <x v="1"/>
    <s v="Binders"/>
    <x v="1377"/>
    <n v="79.95"/>
    <n v="5"/>
    <n v="0"/>
    <n v="38.376000000000005"/>
    <s v="Nov"/>
    <x v="0"/>
    <n v="0"/>
  </r>
  <r>
    <n v="9816"/>
    <s v="CA-2012-162201"/>
    <x v="1"/>
    <d v="2012-06-08T00:00:00"/>
    <d v="2012-06-12T00:00:00"/>
    <x v="1"/>
    <s v="AG-10495"/>
    <x v="122"/>
    <x v="1"/>
    <s v="United States"/>
    <s v="Saint Petersburg"/>
    <x v="2"/>
    <n v="33710"/>
    <x v="0"/>
    <s v="OFF-PA-10002581"/>
    <x v="1"/>
    <s v="Paper"/>
    <x v="1300"/>
    <n v="173.48800000000003"/>
    <n v="7"/>
    <n v="0.2"/>
    <n v="54.214999999999982"/>
    <s v="Jun"/>
    <x v="40"/>
    <n v="1"/>
  </r>
  <r>
    <n v="9817"/>
    <s v="CA-2012-162201"/>
    <x v="1"/>
    <d v="2012-06-08T00:00:00"/>
    <d v="2012-06-12T00:00:00"/>
    <x v="1"/>
    <s v="AG-10495"/>
    <x v="122"/>
    <x v="1"/>
    <s v="United States"/>
    <s v="Saint Petersburg"/>
    <x v="2"/>
    <n v="33710"/>
    <x v="0"/>
    <s v="OFF-ST-10000046"/>
    <x v="1"/>
    <s v="Storage"/>
    <x v="757"/>
    <n v="516.96"/>
    <n v="4"/>
    <n v="0.2"/>
    <n v="-6.4619999999999891"/>
    <s v="Jun"/>
    <x v="40"/>
    <n v="0"/>
  </r>
  <r>
    <n v="9818"/>
    <s v="CA-2012-162201"/>
    <x v="1"/>
    <d v="2012-06-08T00:00:00"/>
    <d v="2012-06-12T00:00:00"/>
    <x v="1"/>
    <s v="AG-10495"/>
    <x v="122"/>
    <x v="1"/>
    <s v="United States"/>
    <s v="Saint Petersburg"/>
    <x v="2"/>
    <n v="33710"/>
    <x v="0"/>
    <s v="FUR-FU-10001185"/>
    <x v="0"/>
    <s v="Furnishings"/>
    <x v="1414"/>
    <n v="173.208"/>
    <n v="7"/>
    <n v="0.2"/>
    <n v="45.467100000000009"/>
    <s v="Jun"/>
    <x v="40"/>
    <n v="0"/>
  </r>
  <r>
    <n v="9819"/>
    <s v="CA-2012-162201"/>
    <x v="1"/>
    <d v="2012-06-08T00:00:00"/>
    <d v="2012-06-12T00:00:00"/>
    <x v="1"/>
    <s v="AG-10495"/>
    <x v="122"/>
    <x v="1"/>
    <s v="United States"/>
    <s v="Saint Petersburg"/>
    <x v="2"/>
    <n v="33710"/>
    <x v="0"/>
    <s v="OFF-AR-10003856"/>
    <x v="1"/>
    <s v="Art"/>
    <x v="444"/>
    <n v="4.4479999999999995"/>
    <n v="2"/>
    <n v="0.2"/>
    <n v="0.3335999999999999"/>
    <s v="Jun"/>
    <x v="40"/>
    <n v="0"/>
  </r>
  <r>
    <n v="9820"/>
    <s v="CA-2012-162201"/>
    <x v="1"/>
    <d v="2012-06-08T00:00:00"/>
    <d v="2012-06-12T00:00:00"/>
    <x v="1"/>
    <s v="AG-10495"/>
    <x v="122"/>
    <x v="1"/>
    <s v="United States"/>
    <s v="Saint Petersburg"/>
    <x v="2"/>
    <n v="33710"/>
    <x v="0"/>
    <s v="OFF-LA-10001982"/>
    <x v="1"/>
    <s v="Labels"/>
    <x v="1529"/>
    <n v="9"/>
    <n v="3"/>
    <n v="0.2"/>
    <n v="3.1499999999999995"/>
    <s v="Jun"/>
    <x v="40"/>
    <n v="0"/>
  </r>
  <r>
    <n v="9821"/>
    <s v="CA-2012-162201"/>
    <x v="1"/>
    <d v="2012-06-08T00:00:00"/>
    <d v="2012-06-12T00:00:00"/>
    <x v="1"/>
    <s v="AG-10495"/>
    <x v="122"/>
    <x v="1"/>
    <s v="United States"/>
    <s v="Saint Petersburg"/>
    <x v="2"/>
    <n v="33710"/>
    <x v="0"/>
    <s v="OFF-PA-10001215"/>
    <x v="1"/>
    <s v="Paper"/>
    <x v="1717"/>
    <n v="42.24"/>
    <n v="10"/>
    <n v="0.2"/>
    <n v="13.199999999999998"/>
    <s v="Jun"/>
    <x v="40"/>
    <n v="0"/>
  </r>
  <r>
    <n v="9822"/>
    <s v="CA-2012-162201"/>
    <x v="1"/>
    <d v="2012-06-08T00:00:00"/>
    <d v="2012-06-12T00:00:00"/>
    <x v="1"/>
    <s v="AG-10495"/>
    <x v="122"/>
    <x v="1"/>
    <s v="United States"/>
    <s v="Saint Petersburg"/>
    <x v="2"/>
    <n v="33710"/>
    <x v="0"/>
    <s v="OFF-BI-10002429"/>
    <x v="1"/>
    <s v="Binders"/>
    <x v="467"/>
    <n v="18.264000000000003"/>
    <n v="2"/>
    <n v="0.7"/>
    <n v="-13.393599999999999"/>
    <s v="Jun"/>
    <x v="40"/>
    <n v="0"/>
  </r>
  <r>
    <n v="9823"/>
    <s v="US-2011-164406"/>
    <x v="2"/>
    <d v="2011-08-15T00:00:00"/>
    <d v="2011-08-19T00:00:00"/>
    <x v="1"/>
    <s v="BD-11605"/>
    <x v="205"/>
    <x v="0"/>
    <s v="United States"/>
    <s v="San Francisco"/>
    <x v="1"/>
    <n v="94122"/>
    <x v="1"/>
    <s v="OFF-AP-10003287"/>
    <x v="1"/>
    <s v="Appliances"/>
    <x v="538"/>
    <n v="152.91"/>
    <n v="3"/>
    <n v="0"/>
    <n v="42.814799999999998"/>
    <s v="Aug"/>
    <x v="9"/>
    <n v="1"/>
  </r>
  <r>
    <n v="9824"/>
    <s v="US-2011-164406"/>
    <x v="2"/>
    <d v="2011-08-15T00:00:00"/>
    <d v="2011-08-19T00:00:00"/>
    <x v="1"/>
    <s v="BD-11605"/>
    <x v="205"/>
    <x v="0"/>
    <s v="United States"/>
    <s v="San Francisco"/>
    <x v="1"/>
    <n v="94122"/>
    <x v="1"/>
    <s v="OFF-PA-10000167"/>
    <x v="1"/>
    <s v="Paper"/>
    <x v="1071"/>
    <n v="92.94"/>
    <n v="3"/>
    <n v="0"/>
    <n v="41.822999999999993"/>
    <s v="Aug"/>
    <x v="9"/>
    <n v="0"/>
  </r>
  <r>
    <n v="9825"/>
    <s v="US-2011-164406"/>
    <x v="2"/>
    <d v="2011-08-15T00:00:00"/>
    <d v="2011-08-19T00:00:00"/>
    <x v="1"/>
    <s v="BD-11605"/>
    <x v="205"/>
    <x v="0"/>
    <s v="United States"/>
    <s v="San Francisco"/>
    <x v="1"/>
    <n v="94122"/>
    <x v="1"/>
    <s v="OFF-BI-10002309"/>
    <x v="1"/>
    <s v="Binders"/>
    <x v="78"/>
    <n v="17.856000000000002"/>
    <n v="4"/>
    <n v="0.2"/>
    <n v="6.2495999999999992"/>
    <s v="Aug"/>
    <x v="9"/>
    <n v="0"/>
  </r>
  <r>
    <n v="9826"/>
    <s v="US-2011-164406"/>
    <x v="2"/>
    <d v="2011-08-15T00:00:00"/>
    <d v="2011-08-19T00:00:00"/>
    <x v="1"/>
    <s v="BD-11605"/>
    <x v="205"/>
    <x v="0"/>
    <s v="United States"/>
    <s v="San Francisco"/>
    <x v="1"/>
    <n v="94122"/>
    <x v="1"/>
    <s v="OFF-BI-10003638"/>
    <x v="1"/>
    <s v="Binders"/>
    <x v="607"/>
    <n v="46.440000000000005"/>
    <n v="3"/>
    <n v="0.2"/>
    <n v="15.092999999999998"/>
    <s v="Aug"/>
    <x v="9"/>
    <n v="0"/>
  </r>
  <r>
    <n v="9827"/>
    <s v="US-2011-164406"/>
    <x v="2"/>
    <d v="2011-08-15T00:00:00"/>
    <d v="2011-08-19T00:00:00"/>
    <x v="1"/>
    <s v="BD-11605"/>
    <x v="205"/>
    <x v="0"/>
    <s v="United States"/>
    <s v="San Francisco"/>
    <x v="1"/>
    <n v="94122"/>
    <x v="1"/>
    <s v="FUR-CH-10003833"/>
    <x v="0"/>
    <s v="Chairs"/>
    <x v="1200"/>
    <n v="195.136"/>
    <n v="4"/>
    <n v="0.2"/>
    <n v="-12.196000000000005"/>
    <s v="Aug"/>
    <x v="9"/>
    <n v="0"/>
  </r>
  <r>
    <n v="9828"/>
    <s v="CA-2014-169999"/>
    <x v="3"/>
    <d v="2014-06-20T00:00:00"/>
    <d v="2014-06-27T00:00:00"/>
    <x v="1"/>
    <s v="JS-15685"/>
    <x v="40"/>
    <x v="1"/>
    <s v="United States"/>
    <s v="New York City"/>
    <x v="15"/>
    <n v="10035"/>
    <x v="3"/>
    <s v="OFF-ST-10001511"/>
    <x v="1"/>
    <s v="Storage"/>
    <x v="551"/>
    <n v="129.30000000000001"/>
    <n v="2"/>
    <n v="0"/>
    <n v="6.4649999999999892"/>
    <s v="Jun"/>
    <x v="27"/>
    <n v="1"/>
  </r>
  <r>
    <n v="9829"/>
    <s v="CA-2014-169999"/>
    <x v="3"/>
    <d v="2014-06-20T00:00:00"/>
    <d v="2014-06-27T00:00:00"/>
    <x v="1"/>
    <s v="JS-15685"/>
    <x v="40"/>
    <x v="1"/>
    <s v="United States"/>
    <s v="New York City"/>
    <x v="15"/>
    <n v="10035"/>
    <x v="3"/>
    <s v="OFF-BI-10004728"/>
    <x v="1"/>
    <s v="Binders"/>
    <x v="539"/>
    <n v="11.568000000000001"/>
    <n v="3"/>
    <n v="0.2"/>
    <n v="3.7595999999999998"/>
    <s v="Jun"/>
    <x v="27"/>
    <n v="0"/>
  </r>
  <r>
    <n v="9830"/>
    <s v="US-2014-152842"/>
    <x v="3"/>
    <d v="2014-07-17T00:00:00"/>
    <d v="2014-07-24T00:00:00"/>
    <x v="1"/>
    <s v="NF-18385"/>
    <x v="173"/>
    <x v="0"/>
    <s v="United States"/>
    <s v="Charlotte"/>
    <x v="3"/>
    <n v="28205"/>
    <x v="0"/>
    <s v="FUR-CH-10004218"/>
    <x v="0"/>
    <s v="Chairs"/>
    <x v="38"/>
    <n v="242.35200000000003"/>
    <n v="3"/>
    <n v="0.2"/>
    <n v="15.147000000000006"/>
    <s v="Jul"/>
    <x v="10"/>
    <n v="1"/>
  </r>
  <r>
    <n v="9831"/>
    <s v="CA-2011-113257"/>
    <x v="2"/>
    <d v="2011-12-16T00:00:00"/>
    <d v="2011-12-18T00:00:00"/>
    <x v="0"/>
    <s v="SC-20305"/>
    <x v="253"/>
    <x v="0"/>
    <s v="United States"/>
    <s v="Beaumont"/>
    <x v="5"/>
    <n v="77705"/>
    <x v="2"/>
    <s v="TEC-AC-10004171"/>
    <x v="2"/>
    <s v="Accessories"/>
    <x v="1312"/>
    <n v="319.96800000000002"/>
    <n v="4"/>
    <n v="0.2"/>
    <n v="95.990400000000008"/>
    <s v="Dec"/>
    <x v="20"/>
    <n v="1"/>
  </r>
  <r>
    <n v="9832"/>
    <s v="CA-2011-113257"/>
    <x v="2"/>
    <d v="2011-12-16T00:00:00"/>
    <d v="2011-12-18T00:00:00"/>
    <x v="0"/>
    <s v="SC-20305"/>
    <x v="253"/>
    <x v="0"/>
    <s v="United States"/>
    <s v="Beaumont"/>
    <x v="5"/>
    <n v="77705"/>
    <x v="2"/>
    <s v="FUR-FU-10001706"/>
    <x v="0"/>
    <s v="Furnishings"/>
    <x v="50"/>
    <n v="8.6240000000000023"/>
    <n v="7"/>
    <n v="0.6"/>
    <n v="-2.5872000000000011"/>
    <s v="Dec"/>
    <x v="20"/>
    <n v="0"/>
  </r>
  <r>
    <n v="9833"/>
    <s v="CA-2011-133963"/>
    <x v="2"/>
    <d v="2011-05-18T00:00:00"/>
    <d v="2011-05-22T00:00:00"/>
    <x v="0"/>
    <s v="GA-14515"/>
    <x v="654"/>
    <x v="0"/>
    <s v="United States"/>
    <s v="Dallas"/>
    <x v="5"/>
    <n v="75220"/>
    <x v="2"/>
    <s v="OFF-PA-10001526"/>
    <x v="1"/>
    <s v="Paper"/>
    <x v="1030"/>
    <n v="3.9840000000000004"/>
    <n v="1"/>
    <n v="0.2"/>
    <n v="1.4442000000000004"/>
    <s v="May"/>
    <x v="8"/>
    <n v="1"/>
  </r>
  <r>
    <n v="9834"/>
    <s v="CA-2014-130302"/>
    <x v="3"/>
    <d v="2014-09-15T00:00:00"/>
    <d v="2014-09-20T00:00:00"/>
    <x v="1"/>
    <s v="CY-12745"/>
    <x v="388"/>
    <x v="1"/>
    <s v="United States"/>
    <s v="Springfield"/>
    <x v="24"/>
    <n v="45503"/>
    <x v="3"/>
    <s v="TEC-AC-10002001"/>
    <x v="2"/>
    <s v="Accessories"/>
    <x v="262"/>
    <n v="895.94400000000019"/>
    <n v="7"/>
    <n v="0.2"/>
    <n v="190.38810000000001"/>
    <s v="Sep"/>
    <x v="15"/>
    <n v="1"/>
  </r>
  <r>
    <n v="9835"/>
    <s v="CA-2013-126627"/>
    <x v="0"/>
    <d v="2013-10-11T00:00:00"/>
    <d v="2013-10-13T00:00:00"/>
    <x v="2"/>
    <s v="WB-21850"/>
    <x v="576"/>
    <x v="0"/>
    <s v="United States"/>
    <s v="La Porte"/>
    <x v="5"/>
    <n v="77571"/>
    <x v="2"/>
    <s v="FUR-FU-10004963"/>
    <x v="0"/>
    <s v="Furnishings"/>
    <x v="1434"/>
    <n v="14"/>
    <n v="4"/>
    <n v="0.6"/>
    <n v="-6.2999999999999972"/>
    <s v="Oct"/>
    <x v="32"/>
    <n v="1"/>
  </r>
  <r>
    <n v="9836"/>
    <s v="CA-2013-126627"/>
    <x v="0"/>
    <d v="2013-10-11T00:00:00"/>
    <d v="2013-10-13T00:00:00"/>
    <x v="2"/>
    <s v="WB-21850"/>
    <x v="576"/>
    <x v="0"/>
    <s v="United States"/>
    <s v="La Porte"/>
    <x v="5"/>
    <n v="77571"/>
    <x v="2"/>
    <s v="OFF-BI-10001597"/>
    <x v="1"/>
    <s v="Binders"/>
    <x v="790"/>
    <n v="16.391999999999996"/>
    <n v="2"/>
    <n v="0.8"/>
    <n v="-26.227200000000003"/>
    <s v="Oct"/>
    <x v="32"/>
    <n v="0"/>
  </r>
  <r>
    <n v="9837"/>
    <s v="US-2013-125402"/>
    <x v="0"/>
    <d v="2013-09-26T00:00:00"/>
    <d v="2013-10-02T00:00:00"/>
    <x v="1"/>
    <s v="DL-12865"/>
    <x v="297"/>
    <x v="0"/>
    <s v="United States"/>
    <s v="Long Beach"/>
    <x v="1"/>
    <n v="90805"/>
    <x v="1"/>
    <s v="OFF-PA-10000141"/>
    <x v="1"/>
    <s v="Paper"/>
    <x v="821"/>
    <n v="10.9"/>
    <n v="5"/>
    <n v="0"/>
    <n v="5.1229999999999993"/>
    <s v="Sep"/>
    <x v="21"/>
    <n v="1"/>
  </r>
  <r>
    <n v="9838"/>
    <s v="US-2013-125402"/>
    <x v="0"/>
    <d v="2013-09-26T00:00:00"/>
    <d v="2013-10-02T00:00:00"/>
    <x v="1"/>
    <s v="DL-12865"/>
    <x v="297"/>
    <x v="0"/>
    <s v="United States"/>
    <s v="Long Beach"/>
    <x v="1"/>
    <n v="90805"/>
    <x v="1"/>
    <s v="OFF-LA-10003923"/>
    <x v="1"/>
    <s v="Labels"/>
    <x v="424"/>
    <n v="29.6"/>
    <n v="2"/>
    <n v="0"/>
    <n v="14.8"/>
    <s v="Sep"/>
    <x v="21"/>
    <n v="0"/>
  </r>
  <r>
    <n v="9839"/>
    <s v="US-2013-125402"/>
    <x v="0"/>
    <d v="2013-09-26T00:00:00"/>
    <d v="2013-10-02T00:00:00"/>
    <x v="1"/>
    <s v="DL-12865"/>
    <x v="297"/>
    <x v="0"/>
    <s v="United States"/>
    <s v="Long Beach"/>
    <x v="1"/>
    <n v="90805"/>
    <x v="1"/>
    <s v="OFF-LA-10001771"/>
    <x v="1"/>
    <s v="Labels"/>
    <x v="1119"/>
    <n v="4.9800000000000004"/>
    <n v="1"/>
    <n v="0"/>
    <n v="2.2907999999999999"/>
    <s v="Sep"/>
    <x v="21"/>
    <n v="0"/>
  </r>
  <r>
    <n v="9840"/>
    <s v="US-2013-125402"/>
    <x v="0"/>
    <d v="2013-09-26T00:00:00"/>
    <d v="2013-10-02T00:00:00"/>
    <x v="1"/>
    <s v="DL-12865"/>
    <x v="297"/>
    <x v="0"/>
    <s v="United States"/>
    <s v="Long Beach"/>
    <x v="1"/>
    <n v="90805"/>
    <x v="1"/>
    <s v="TEC-CO-10001943"/>
    <x v="2"/>
    <s v="Copiers"/>
    <x v="1666"/>
    <n v="479.97600000000006"/>
    <n v="3"/>
    <n v="0.2"/>
    <n v="161.99189999999999"/>
    <s v="Sep"/>
    <x v="21"/>
    <n v="0"/>
  </r>
  <r>
    <n v="9841"/>
    <s v="US-2013-125402"/>
    <x v="0"/>
    <d v="2013-09-26T00:00:00"/>
    <d v="2013-10-02T00:00:00"/>
    <x v="1"/>
    <s v="DL-12865"/>
    <x v="297"/>
    <x v="0"/>
    <s v="United States"/>
    <s v="Long Beach"/>
    <x v="1"/>
    <n v="90805"/>
    <x v="1"/>
    <s v="TEC-PH-10003356"/>
    <x v="2"/>
    <s v="Phones"/>
    <x v="1689"/>
    <n v="44.736000000000004"/>
    <n v="8"/>
    <n v="0.2"/>
    <n v="4.4736000000000011"/>
    <s v="Sep"/>
    <x v="21"/>
    <n v="0"/>
  </r>
  <r>
    <n v="9842"/>
    <s v="US-2013-125402"/>
    <x v="0"/>
    <d v="2013-09-26T00:00:00"/>
    <d v="2013-10-02T00:00:00"/>
    <x v="1"/>
    <s v="DL-12865"/>
    <x v="297"/>
    <x v="0"/>
    <s v="United States"/>
    <s v="Long Beach"/>
    <x v="1"/>
    <n v="90805"/>
    <x v="1"/>
    <s v="OFF-AR-10002255"/>
    <x v="1"/>
    <s v="Art"/>
    <x v="814"/>
    <n v="5.76"/>
    <n v="2"/>
    <n v="0"/>
    <n v="1.6703999999999999"/>
    <s v="Sep"/>
    <x v="21"/>
    <n v="0"/>
  </r>
  <r>
    <n v="9843"/>
    <s v="US-2013-125402"/>
    <x v="0"/>
    <d v="2013-09-26T00:00:00"/>
    <d v="2013-10-02T00:00:00"/>
    <x v="1"/>
    <s v="DL-12865"/>
    <x v="297"/>
    <x v="0"/>
    <s v="United States"/>
    <s v="Long Beach"/>
    <x v="1"/>
    <n v="90805"/>
    <x v="1"/>
    <s v="FUR-CH-10000665"/>
    <x v="0"/>
    <s v="Chairs"/>
    <x v="656"/>
    <n v="483.13599999999997"/>
    <n v="4"/>
    <n v="0.2"/>
    <n v="60.391999999999939"/>
    <s v="Sep"/>
    <x v="21"/>
    <n v="0"/>
  </r>
  <r>
    <n v="9844"/>
    <s v="CA-2011-163867"/>
    <x v="2"/>
    <d v="2011-06-03T00:00:00"/>
    <d v="2011-06-06T00:00:00"/>
    <x v="2"/>
    <s v="RE-19450"/>
    <x v="681"/>
    <x v="0"/>
    <s v="United States"/>
    <s v="Decatur"/>
    <x v="10"/>
    <n v="62521"/>
    <x v="2"/>
    <s v="OFF-LA-10001771"/>
    <x v="1"/>
    <s v="Labels"/>
    <x v="1119"/>
    <n v="15.936000000000002"/>
    <n v="4"/>
    <n v="0.2"/>
    <n v="5.1791999999999998"/>
    <s v="Jun"/>
    <x v="3"/>
    <n v="1"/>
  </r>
  <r>
    <n v="9845"/>
    <s v="CA-2011-163867"/>
    <x v="2"/>
    <d v="2011-06-03T00:00:00"/>
    <d v="2011-06-06T00:00:00"/>
    <x v="2"/>
    <s v="RE-19450"/>
    <x v="681"/>
    <x v="0"/>
    <s v="United States"/>
    <s v="Decatur"/>
    <x v="10"/>
    <n v="62521"/>
    <x v="2"/>
    <s v="FUR-FU-10001475"/>
    <x v="0"/>
    <s v="Furnishings"/>
    <x v="499"/>
    <n v="61.543999999999997"/>
    <n v="7"/>
    <n v="0.6"/>
    <n v="-40.003599999999999"/>
    <s v="Jun"/>
    <x v="3"/>
    <n v="0"/>
  </r>
  <r>
    <n v="9846"/>
    <s v="CA-2011-163867"/>
    <x v="2"/>
    <d v="2011-06-03T00:00:00"/>
    <d v="2011-06-06T00:00:00"/>
    <x v="2"/>
    <s v="RE-19450"/>
    <x v="681"/>
    <x v="0"/>
    <s v="United States"/>
    <s v="Decatur"/>
    <x v="10"/>
    <n v="62521"/>
    <x v="2"/>
    <s v="OFF-ST-10000877"/>
    <x v="1"/>
    <s v="Storage"/>
    <x v="1104"/>
    <n v="132.696"/>
    <n v="3"/>
    <n v="0.2"/>
    <n v="9.9521999999999977"/>
    <s v="Jun"/>
    <x v="3"/>
    <n v="0"/>
  </r>
  <r>
    <n v="9847"/>
    <s v="CA-2014-169327"/>
    <x v="3"/>
    <d v="2014-09-03T00:00:00"/>
    <d v="2014-09-05T00:00:00"/>
    <x v="0"/>
    <s v="MH-17290"/>
    <x v="762"/>
    <x v="2"/>
    <s v="United States"/>
    <s v="Los Angeles"/>
    <x v="1"/>
    <n v="90008"/>
    <x v="1"/>
    <s v="OFF-AP-10001492"/>
    <x v="1"/>
    <s v="Appliances"/>
    <x v="22"/>
    <n v="43.099999999999994"/>
    <n v="5"/>
    <n v="0"/>
    <n v="11.206"/>
    <s v="Sep"/>
    <x v="15"/>
    <n v="1"/>
  </r>
  <r>
    <n v="9848"/>
    <s v="CA-2014-169327"/>
    <x v="3"/>
    <d v="2014-09-03T00:00:00"/>
    <d v="2014-09-05T00:00:00"/>
    <x v="0"/>
    <s v="MH-17290"/>
    <x v="762"/>
    <x v="2"/>
    <s v="United States"/>
    <s v="Los Angeles"/>
    <x v="1"/>
    <n v="90008"/>
    <x v="1"/>
    <s v="FUR-FU-10004188"/>
    <x v="0"/>
    <s v="Furnishings"/>
    <x v="734"/>
    <n v="511.5"/>
    <n v="5"/>
    <n v="0"/>
    <n v="132.99"/>
    <s v="Sep"/>
    <x v="15"/>
    <n v="0"/>
  </r>
  <r>
    <n v="9849"/>
    <s v="CA-2014-169327"/>
    <x v="3"/>
    <d v="2014-09-03T00:00:00"/>
    <d v="2014-09-05T00:00:00"/>
    <x v="0"/>
    <s v="MH-17290"/>
    <x v="762"/>
    <x v="2"/>
    <s v="United States"/>
    <s v="Los Angeles"/>
    <x v="1"/>
    <n v="90008"/>
    <x v="1"/>
    <s v="OFF-BI-10004330"/>
    <x v="1"/>
    <s v="Binders"/>
    <x v="795"/>
    <n v="147.91999999999999"/>
    <n v="5"/>
    <n v="0.2"/>
    <n v="46.224999999999987"/>
    <s v="Sep"/>
    <x v="15"/>
    <n v="0"/>
  </r>
  <r>
    <n v="9850"/>
    <s v="CA-2011-142979"/>
    <x v="2"/>
    <d v="2011-04-12T00:00:00"/>
    <d v="2011-04-18T00:00:00"/>
    <x v="1"/>
    <s v="EH-13765"/>
    <x v="553"/>
    <x v="1"/>
    <s v="United States"/>
    <s v="Lodi"/>
    <x v="1"/>
    <n v="95240"/>
    <x v="1"/>
    <s v="OFF-AR-10002987"/>
    <x v="1"/>
    <s v="Art"/>
    <x v="1553"/>
    <n v="39.68"/>
    <n v="2"/>
    <n v="0"/>
    <n v="16.268800000000002"/>
    <s v="Apr"/>
    <x v="41"/>
    <n v="1"/>
  </r>
  <r>
    <n v="9851"/>
    <s v="CA-2013-158155"/>
    <x v="0"/>
    <d v="2013-05-03T00:00:00"/>
    <d v="2013-05-07T00:00:00"/>
    <x v="1"/>
    <s v="EH-13765"/>
    <x v="553"/>
    <x v="1"/>
    <s v="United States"/>
    <s v="New York City"/>
    <x v="15"/>
    <n v="10009"/>
    <x v="3"/>
    <s v="FUR-FU-10000732"/>
    <x v="0"/>
    <s v="Furnishings"/>
    <x v="540"/>
    <n v="12.56"/>
    <n v="2"/>
    <n v="0"/>
    <n v="4.0191999999999997"/>
    <s v="May"/>
    <x v="35"/>
    <n v="1"/>
  </r>
  <r>
    <n v="9852"/>
    <s v="CA-2013-158155"/>
    <x v="0"/>
    <d v="2013-05-03T00:00:00"/>
    <d v="2013-05-07T00:00:00"/>
    <x v="1"/>
    <s v="EH-13765"/>
    <x v="553"/>
    <x v="1"/>
    <s v="United States"/>
    <s v="New York City"/>
    <x v="15"/>
    <n v="10009"/>
    <x v="3"/>
    <s v="OFF-BI-10001670"/>
    <x v="1"/>
    <s v="Binders"/>
    <x v="438"/>
    <n v="90.480000000000018"/>
    <n v="3"/>
    <n v="0.2"/>
    <n v="33.93"/>
    <s v="May"/>
    <x v="35"/>
    <n v="0"/>
  </r>
  <r>
    <n v="9853"/>
    <s v="CA-2013-158155"/>
    <x v="0"/>
    <d v="2013-05-03T00:00:00"/>
    <d v="2013-05-07T00:00:00"/>
    <x v="1"/>
    <s v="EH-13765"/>
    <x v="553"/>
    <x v="1"/>
    <s v="United States"/>
    <s v="New York City"/>
    <x v="15"/>
    <n v="10009"/>
    <x v="3"/>
    <s v="OFF-PA-10000533"/>
    <x v="1"/>
    <s v="Paper"/>
    <x v="1196"/>
    <n v="13.08"/>
    <n v="2"/>
    <n v="0"/>
    <n v="6.0167999999999999"/>
    <s v="May"/>
    <x v="35"/>
    <n v="0"/>
  </r>
  <r>
    <n v="9854"/>
    <s v="CA-2013-158155"/>
    <x v="0"/>
    <d v="2013-05-03T00:00:00"/>
    <d v="2013-05-07T00:00:00"/>
    <x v="1"/>
    <s v="EH-13765"/>
    <x v="553"/>
    <x v="1"/>
    <s v="United States"/>
    <s v="New York City"/>
    <x v="15"/>
    <n v="10009"/>
    <x v="3"/>
    <s v="FUR-FU-10002253"/>
    <x v="0"/>
    <s v="Furnishings"/>
    <x v="587"/>
    <n v="214.7"/>
    <n v="5"/>
    <n v="0"/>
    <n v="83.733000000000004"/>
    <s v="May"/>
    <x v="35"/>
    <n v="0"/>
  </r>
  <r>
    <n v="9855"/>
    <s v="CA-2014-138870"/>
    <x v="3"/>
    <d v="2014-06-20T00:00:00"/>
    <d v="2014-06-24T00:00:00"/>
    <x v="1"/>
    <s v="GA-14515"/>
    <x v="654"/>
    <x v="0"/>
    <s v="United States"/>
    <s v="San Francisco"/>
    <x v="1"/>
    <n v="94109"/>
    <x v="1"/>
    <s v="FUR-FU-10002396"/>
    <x v="0"/>
    <s v="Furnishings"/>
    <x v="1581"/>
    <n v="50.32"/>
    <n v="4"/>
    <n v="0"/>
    <n v="21.134400000000003"/>
    <s v="Jun"/>
    <x v="27"/>
    <n v="1"/>
  </r>
  <r>
    <n v="9856"/>
    <s v="CA-2014-138870"/>
    <x v="3"/>
    <d v="2014-06-20T00:00:00"/>
    <d v="2014-06-24T00:00:00"/>
    <x v="1"/>
    <s v="GA-14515"/>
    <x v="654"/>
    <x v="0"/>
    <s v="United States"/>
    <s v="San Francisco"/>
    <x v="1"/>
    <n v="94109"/>
    <x v="1"/>
    <s v="OFF-PA-10004438"/>
    <x v="1"/>
    <s v="Paper"/>
    <x v="1472"/>
    <n v="24.56"/>
    <n v="2"/>
    <n v="0"/>
    <n v="11.543199999999999"/>
    <s v="Jun"/>
    <x v="27"/>
    <n v="0"/>
  </r>
  <r>
    <n v="9857"/>
    <s v="CA-2011-120950"/>
    <x v="2"/>
    <d v="2011-11-06T00:00:00"/>
    <d v="2011-11-11T00:00:00"/>
    <x v="1"/>
    <s v="GA-14515"/>
    <x v="654"/>
    <x v="0"/>
    <s v="United States"/>
    <s v="Columbus"/>
    <x v="32"/>
    <n v="31907"/>
    <x v="0"/>
    <s v="OFF-PA-10000587"/>
    <x v="1"/>
    <s v="Paper"/>
    <x v="57"/>
    <n v="43.68"/>
    <n v="6"/>
    <n v="0"/>
    <n v="20.9664"/>
    <s v="Nov"/>
    <x v="7"/>
    <n v="1"/>
  </r>
  <r>
    <n v="9858"/>
    <s v="CA-2012-164301"/>
    <x v="1"/>
    <d v="2012-03-26T00:00:00"/>
    <d v="2012-03-30T00:00:00"/>
    <x v="1"/>
    <s v="EB-13840"/>
    <x v="225"/>
    <x v="1"/>
    <s v="United States"/>
    <s v="Seattle"/>
    <x v="4"/>
    <n v="98103"/>
    <x v="1"/>
    <s v="FUR-TA-10001889"/>
    <x v="0"/>
    <s v="Tables"/>
    <x v="406"/>
    <n v="3393.68"/>
    <n v="8"/>
    <n v="0"/>
    <n v="610.86239999999998"/>
    <s v="Mar"/>
    <x v="29"/>
    <n v="1"/>
  </r>
  <r>
    <n v="9859"/>
    <s v="CA-2014-113278"/>
    <x v="3"/>
    <d v="2014-01-15T00:00:00"/>
    <d v="2014-01-21T00:00:00"/>
    <x v="1"/>
    <s v="HR-14770"/>
    <x v="367"/>
    <x v="2"/>
    <s v="United States"/>
    <s v="Richmond"/>
    <x v="14"/>
    <n v="47374"/>
    <x v="2"/>
    <s v="OFF-ST-10001590"/>
    <x v="1"/>
    <s v="Storage"/>
    <x v="146"/>
    <n v="67.400000000000006"/>
    <n v="5"/>
    <n v="0"/>
    <n v="17.523999999999997"/>
    <s v="Jan"/>
    <x v="44"/>
    <n v="1"/>
  </r>
  <r>
    <n v="9860"/>
    <s v="CA-2014-113278"/>
    <x v="3"/>
    <d v="2014-01-15T00:00:00"/>
    <d v="2014-01-21T00:00:00"/>
    <x v="1"/>
    <s v="HR-14770"/>
    <x v="367"/>
    <x v="2"/>
    <s v="United States"/>
    <s v="Richmond"/>
    <x v="14"/>
    <n v="47374"/>
    <x v="2"/>
    <s v="OFF-FA-10003472"/>
    <x v="1"/>
    <s v="Fasteners"/>
    <x v="240"/>
    <n v="2.52"/>
    <n v="2"/>
    <n v="0"/>
    <n v="0.1008"/>
    <s v="Jan"/>
    <x v="44"/>
    <n v="0"/>
  </r>
  <r>
    <n v="9861"/>
    <s v="CA-2014-113278"/>
    <x v="3"/>
    <d v="2014-01-15T00:00:00"/>
    <d v="2014-01-21T00:00:00"/>
    <x v="1"/>
    <s v="HR-14770"/>
    <x v="367"/>
    <x v="2"/>
    <s v="United States"/>
    <s v="Richmond"/>
    <x v="14"/>
    <n v="47374"/>
    <x v="2"/>
    <s v="TEC-PH-10000169"/>
    <x v="2"/>
    <s v="Phones"/>
    <x v="1029"/>
    <n v="67.8"/>
    <n v="4"/>
    <n v="0"/>
    <n v="1.3559999999999945"/>
    <s v="Jan"/>
    <x v="44"/>
    <n v="0"/>
  </r>
  <r>
    <n v="9862"/>
    <s v="CA-2014-113278"/>
    <x v="3"/>
    <d v="2014-01-15T00:00:00"/>
    <d v="2014-01-21T00:00:00"/>
    <x v="1"/>
    <s v="HR-14770"/>
    <x v="367"/>
    <x v="2"/>
    <s v="United States"/>
    <s v="Richmond"/>
    <x v="14"/>
    <n v="47374"/>
    <x v="2"/>
    <s v="OFF-ST-10002562"/>
    <x v="1"/>
    <s v="Storage"/>
    <x v="33"/>
    <n v="18.760000000000002"/>
    <n v="2"/>
    <n v="0"/>
    <n v="5.2528000000000006"/>
    <s v="Jan"/>
    <x v="44"/>
    <n v="0"/>
  </r>
  <r>
    <n v="9863"/>
    <s v="CA-2014-113278"/>
    <x v="3"/>
    <d v="2014-01-15T00:00:00"/>
    <d v="2014-01-21T00:00:00"/>
    <x v="1"/>
    <s v="HR-14770"/>
    <x v="367"/>
    <x v="2"/>
    <s v="United States"/>
    <s v="Richmond"/>
    <x v="14"/>
    <n v="47374"/>
    <x v="2"/>
    <s v="TEC-AC-10001445"/>
    <x v="2"/>
    <s v="Accessories"/>
    <x v="422"/>
    <n v="12.12"/>
    <n v="4"/>
    <n v="0"/>
    <n v="2.5451999999999995"/>
    <s v="Jan"/>
    <x v="44"/>
    <n v="0"/>
  </r>
  <r>
    <n v="9864"/>
    <s v="CA-2014-113278"/>
    <x v="3"/>
    <d v="2014-01-15T00:00:00"/>
    <d v="2014-01-21T00:00:00"/>
    <x v="1"/>
    <s v="HR-14770"/>
    <x v="367"/>
    <x v="2"/>
    <s v="United States"/>
    <s v="Richmond"/>
    <x v="14"/>
    <n v="47374"/>
    <x v="2"/>
    <s v="OFF-PA-10004156"/>
    <x v="1"/>
    <s v="Paper"/>
    <x v="743"/>
    <n v="11.34"/>
    <n v="1"/>
    <n v="0"/>
    <n v="5.5565999999999995"/>
    <s v="Jan"/>
    <x v="44"/>
    <n v="0"/>
  </r>
  <r>
    <n v="9865"/>
    <s v="CA-2014-113278"/>
    <x v="3"/>
    <d v="2014-01-15T00:00:00"/>
    <d v="2014-01-21T00:00:00"/>
    <x v="1"/>
    <s v="HR-14770"/>
    <x v="367"/>
    <x v="2"/>
    <s v="United States"/>
    <s v="Richmond"/>
    <x v="14"/>
    <n v="47374"/>
    <x v="2"/>
    <s v="TEC-AC-10004469"/>
    <x v="2"/>
    <s v="Accessories"/>
    <x v="238"/>
    <n v="159.80000000000001"/>
    <n v="4"/>
    <n v="0"/>
    <n v="70.312000000000012"/>
    <s v="Jan"/>
    <x v="44"/>
    <n v="0"/>
  </r>
  <r>
    <n v="9866"/>
    <s v="CA-2014-113278"/>
    <x v="3"/>
    <d v="2014-01-15T00:00:00"/>
    <d v="2014-01-21T00:00:00"/>
    <x v="1"/>
    <s v="HR-14770"/>
    <x v="367"/>
    <x v="2"/>
    <s v="United States"/>
    <s v="Richmond"/>
    <x v="14"/>
    <n v="47374"/>
    <x v="2"/>
    <s v="FUR-FU-10001037"/>
    <x v="0"/>
    <s v="Furnishings"/>
    <x v="1160"/>
    <n v="18.96"/>
    <n v="2"/>
    <n v="0"/>
    <n v="8.532"/>
    <s v="Jan"/>
    <x v="44"/>
    <n v="0"/>
  </r>
  <r>
    <n v="9867"/>
    <s v="US-2012-116981"/>
    <x v="1"/>
    <d v="2012-03-26T00:00:00"/>
    <d v="2012-03-28T00:00:00"/>
    <x v="0"/>
    <s v="SM-20950"/>
    <x v="416"/>
    <x v="1"/>
    <s v="United States"/>
    <s v="New York City"/>
    <x v="15"/>
    <n v="10009"/>
    <x v="3"/>
    <s v="OFF-ST-10002615"/>
    <x v="1"/>
    <s v="Storage"/>
    <x v="1427"/>
    <n v="1085.42"/>
    <n v="7"/>
    <n v="0"/>
    <n v="282.20920000000001"/>
    <s v="Mar"/>
    <x v="29"/>
    <n v="1"/>
  </r>
  <r>
    <n v="9868"/>
    <s v="US-2012-116981"/>
    <x v="1"/>
    <d v="2012-03-26T00:00:00"/>
    <d v="2012-03-28T00:00:00"/>
    <x v="0"/>
    <s v="SM-20950"/>
    <x v="416"/>
    <x v="1"/>
    <s v="United States"/>
    <s v="New York City"/>
    <x v="15"/>
    <n v="10009"/>
    <x v="3"/>
    <s v="OFF-AP-10000595"/>
    <x v="1"/>
    <s v="Appliances"/>
    <x v="1496"/>
    <n v="13.11"/>
    <n v="3"/>
    <n v="0"/>
    <n v="3.4086000000000003"/>
    <s v="Mar"/>
    <x v="29"/>
    <n v="0"/>
  </r>
  <r>
    <n v="9869"/>
    <s v="CA-2011-114195"/>
    <x v="2"/>
    <d v="2011-11-01T00:00:00"/>
    <d v="2011-11-03T00:00:00"/>
    <x v="2"/>
    <s v="EA-14035"/>
    <x v="105"/>
    <x v="1"/>
    <s v="United States"/>
    <s v="Mason"/>
    <x v="24"/>
    <n v="45040"/>
    <x v="3"/>
    <s v="FUR-FU-10002253"/>
    <x v="0"/>
    <s v="Furnishings"/>
    <x v="587"/>
    <n v="68.703999999999994"/>
    <n v="2"/>
    <n v="0.2"/>
    <n v="16.317200000000003"/>
    <s v="Nov"/>
    <x v="7"/>
    <n v="1"/>
  </r>
  <r>
    <n v="9870"/>
    <s v="CA-2011-114195"/>
    <x v="2"/>
    <d v="2011-11-01T00:00:00"/>
    <d v="2011-11-03T00:00:00"/>
    <x v="2"/>
    <s v="EA-14035"/>
    <x v="105"/>
    <x v="1"/>
    <s v="United States"/>
    <s v="Mason"/>
    <x v="24"/>
    <n v="45040"/>
    <x v="3"/>
    <s v="OFF-BI-10000494"/>
    <x v="1"/>
    <s v="Binders"/>
    <x v="1563"/>
    <n v="3.1320000000000001"/>
    <n v="2"/>
    <n v="0.7"/>
    <n v="-2.6099999999999994"/>
    <s v="Nov"/>
    <x v="7"/>
    <n v="0"/>
  </r>
  <r>
    <n v="9871"/>
    <s v="CA-2011-114195"/>
    <x v="2"/>
    <d v="2011-11-01T00:00:00"/>
    <d v="2011-11-03T00:00:00"/>
    <x v="2"/>
    <s v="EA-14035"/>
    <x v="105"/>
    <x v="1"/>
    <s v="United States"/>
    <s v="Mason"/>
    <x v="24"/>
    <n v="45040"/>
    <x v="3"/>
    <s v="OFF-BI-10001658"/>
    <x v="1"/>
    <s v="Binders"/>
    <x v="439"/>
    <n v="22.428000000000004"/>
    <n v="3"/>
    <n v="0.7"/>
    <n v="-17.942399999999992"/>
    <s v="Nov"/>
    <x v="7"/>
    <n v="0"/>
  </r>
  <r>
    <n v="9872"/>
    <s v="CA-2014-146269"/>
    <x v="3"/>
    <d v="2014-10-07T00:00:00"/>
    <d v="2014-10-07T00:00:00"/>
    <x v="3"/>
    <s v="MH-17455"/>
    <x v="708"/>
    <x v="0"/>
    <s v="United States"/>
    <s v="Chicago"/>
    <x v="10"/>
    <n v="60623"/>
    <x v="2"/>
    <s v="OFF-ST-10003208"/>
    <x v="1"/>
    <s v="Storage"/>
    <x v="243"/>
    <n v="290.33600000000001"/>
    <n v="2"/>
    <n v="0.2"/>
    <n v="32.662799999999947"/>
    <s v="Oct"/>
    <x v="13"/>
    <n v="1"/>
  </r>
  <r>
    <n v="9873"/>
    <s v="CA-2014-146269"/>
    <x v="3"/>
    <d v="2014-10-07T00:00:00"/>
    <d v="2014-10-07T00:00:00"/>
    <x v="3"/>
    <s v="MH-17455"/>
    <x v="708"/>
    <x v="0"/>
    <s v="United States"/>
    <s v="Chicago"/>
    <x v="10"/>
    <n v="60623"/>
    <x v="2"/>
    <s v="OFF-AR-10004790"/>
    <x v="1"/>
    <s v="Art"/>
    <x v="33"/>
    <n v="19.152000000000001"/>
    <n v="2"/>
    <n v="0.2"/>
    <n v="1.1969999999999992"/>
    <s v="Oct"/>
    <x v="13"/>
    <n v="0"/>
  </r>
  <r>
    <n v="9874"/>
    <s v="CA-2013-100587"/>
    <x v="0"/>
    <d v="2013-12-11T00:00:00"/>
    <d v="2013-12-15T00:00:00"/>
    <x v="1"/>
    <s v="SL-20155"/>
    <x v="359"/>
    <x v="2"/>
    <s v="United States"/>
    <s v="New York City"/>
    <x v="15"/>
    <n v="10024"/>
    <x v="3"/>
    <s v="OFF-PA-10004609"/>
    <x v="1"/>
    <s v="Paper"/>
    <x v="1494"/>
    <n v="6.48"/>
    <n v="1"/>
    <n v="0"/>
    <n v="3.1104000000000003"/>
    <s v="Dec"/>
    <x v="5"/>
    <n v="1"/>
  </r>
  <r>
    <n v="9875"/>
    <s v="CA-2013-166653"/>
    <x v="0"/>
    <d v="2013-09-23T00:00:00"/>
    <d v="2013-09-25T00:00:00"/>
    <x v="0"/>
    <s v="NP-18685"/>
    <x v="472"/>
    <x v="2"/>
    <s v="United States"/>
    <s v="Parma"/>
    <x v="24"/>
    <n v="44134"/>
    <x v="3"/>
    <s v="OFF-EN-10003055"/>
    <x v="1"/>
    <s v="Envelopes"/>
    <x v="873"/>
    <n v="63.967999999999996"/>
    <n v="2"/>
    <n v="0.2"/>
    <n v="19.989999999999995"/>
    <s v="Sep"/>
    <x v="21"/>
    <n v="1"/>
  </r>
  <r>
    <n v="9876"/>
    <s v="CA-2012-130855"/>
    <x v="1"/>
    <d v="2012-12-29T00:00:00"/>
    <d v="2013-01-05T00:00:00"/>
    <x v="1"/>
    <s v="RF-19840"/>
    <x v="167"/>
    <x v="0"/>
    <s v="United States"/>
    <s v="New York City"/>
    <x v="15"/>
    <n v="10035"/>
    <x v="3"/>
    <s v="OFF-SU-10003936"/>
    <x v="1"/>
    <s v="Supplies"/>
    <x v="1826"/>
    <n v="6.36"/>
    <n v="2"/>
    <n v="0"/>
    <n v="6.3600000000000101E-2"/>
    <s v="Dec"/>
    <x v="14"/>
    <n v="1"/>
  </r>
  <r>
    <n v="9877"/>
    <s v="US-2014-166324"/>
    <x v="3"/>
    <d v="2014-04-21T00:00:00"/>
    <d v="2014-04-22T00:00:00"/>
    <x v="2"/>
    <s v="BE-11455"/>
    <x v="534"/>
    <x v="2"/>
    <s v="United States"/>
    <s v="Cleveland"/>
    <x v="24"/>
    <n v="44105"/>
    <x v="3"/>
    <s v="OFF-ST-10000078"/>
    <x v="1"/>
    <s v="Storage"/>
    <x v="1218"/>
    <n v="848.5440000000001"/>
    <n v="4"/>
    <n v="0.2"/>
    <n v="-21.213600000000099"/>
    <s v="Apr"/>
    <x v="4"/>
    <n v="1"/>
  </r>
  <r>
    <n v="9878"/>
    <s v="US-2014-166324"/>
    <x v="3"/>
    <d v="2014-04-21T00:00:00"/>
    <d v="2014-04-22T00:00:00"/>
    <x v="2"/>
    <s v="BE-11455"/>
    <x v="534"/>
    <x v="2"/>
    <s v="United States"/>
    <s v="Cleveland"/>
    <x v="24"/>
    <n v="44105"/>
    <x v="3"/>
    <s v="OFF-BI-10000174"/>
    <x v="1"/>
    <s v="Binders"/>
    <x v="1435"/>
    <n v="8.7000000000000011"/>
    <n v="5"/>
    <n v="0.7"/>
    <n v="-6.379999999999999"/>
    <s v="Apr"/>
    <x v="4"/>
    <n v="0"/>
  </r>
  <r>
    <n v="9879"/>
    <s v="US-2014-166324"/>
    <x v="3"/>
    <d v="2014-04-21T00:00:00"/>
    <d v="2014-04-22T00:00:00"/>
    <x v="2"/>
    <s v="BE-11455"/>
    <x v="534"/>
    <x v="2"/>
    <s v="United States"/>
    <s v="Cleveland"/>
    <x v="24"/>
    <n v="44105"/>
    <x v="3"/>
    <s v="TEC-PH-10004080"/>
    <x v="2"/>
    <s v="Phones"/>
    <x v="1768"/>
    <n v="122.38199999999999"/>
    <n v="3"/>
    <n v="0.4"/>
    <n v="-24.476399999999998"/>
    <s v="Apr"/>
    <x v="4"/>
    <n v="0"/>
  </r>
  <r>
    <n v="9880"/>
    <s v="CA-2013-122581"/>
    <x v="0"/>
    <d v="2013-08-22T00:00:00"/>
    <d v="2013-08-26T00:00:00"/>
    <x v="1"/>
    <s v="JK-15370"/>
    <x v="271"/>
    <x v="0"/>
    <s v="United States"/>
    <s v="New York City"/>
    <x v="15"/>
    <n v="10035"/>
    <x v="3"/>
    <s v="FUR-CH-10002961"/>
    <x v="0"/>
    <s v="Chairs"/>
    <x v="939"/>
    <n v="573.17399999999998"/>
    <n v="7"/>
    <n v="0.1"/>
    <n v="63.685999999999979"/>
    <s v="Aug"/>
    <x v="28"/>
    <n v="1"/>
  </r>
  <r>
    <n v="9881"/>
    <s v="CA-2012-104297"/>
    <x v="1"/>
    <d v="2012-05-29T00:00:00"/>
    <d v="2012-05-31T00:00:00"/>
    <x v="2"/>
    <s v="CC-12100"/>
    <x v="385"/>
    <x v="2"/>
    <s v="United States"/>
    <s v="Cleveland"/>
    <x v="24"/>
    <n v="44105"/>
    <x v="3"/>
    <s v="OFF-PA-10000474"/>
    <x v="1"/>
    <s v="Paper"/>
    <x v="33"/>
    <n v="85.055999999999997"/>
    <n v="3"/>
    <n v="0.2"/>
    <n v="28.706399999999991"/>
    <s v="May"/>
    <x v="33"/>
    <n v="1"/>
  </r>
  <r>
    <n v="9882"/>
    <s v="CA-2011-153927"/>
    <x v="2"/>
    <d v="2011-08-12T00:00:00"/>
    <d v="2011-08-13T00:00:00"/>
    <x v="2"/>
    <s v="LL-16840"/>
    <x v="328"/>
    <x v="0"/>
    <s v="United States"/>
    <s v="Woodstock"/>
    <x v="32"/>
    <n v="30188"/>
    <x v="0"/>
    <s v="OFF-BI-10000138"/>
    <x v="1"/>
    <s v="Binders"/>
    <x v="600"/>
    <n v="14.04"/>
    <n v="3"/>
    <n v="0"/>
    <n v="6.7392000000000003"/>
    <s v="Aug"/>
    <x v="9"/>
    <n v="1"/>
  </r>
  <r>
    <n v="9883"/>
    <s v="CA-2011-153927"/>
    <x v="2"/>
    <d v="2011-08-12T00:00:00"/>
    <d v="2011-08-13T00:00:00"/>
    <x v="2"/>
    <s v="LL-16840"/>
    <x v="328"/>
    <x v="0"/>
    <s v="United States"/>
    <s v="Woodstock"/>
    <x v="32"/>
    <n v="30188"/>
    <x v="0"/>
    <s v="TEC-AC-10000023"/>
    <x v="2"/>
    <s v="Accessories"/>
    <x v="900"/>
    <n v="272.61"/>
    <n v="13"/>
    <n v="0"/>
    <n v="98.139599999999987"/>
    <s v="Aug"/>
    <x v="9"/>
    <n v="0"/>
  </r>
  <r>
    <n v="9884"/>
    <s v="CA-2011-112291"/>
    <x v="2"/>
    <d v="2011-04-03T00:00:00"/>
    <d v="2011-04-08T00:00:00"/>
    <x v="1"/>
    <s v="KE-16420"/>
    <x v="722"/>
    <x v="1"/>
    <s v="United States"/>
    <s v="Los Angeles"/>
    <x v="1"/>
    <n v="90008"/>
    <x v="1"/>
    <s v="OFF-EN-10001415"/>
    <x v="1"/>
    <s v="Envelopes"/>
    <x v="33"/>
    <n v="11.16"/>
    <n v="2"/>
    <n v="0"/>
    <n v="5.58"/>
    <s v="Apr"/>
    <x v="41"/>
    <n v="1"/>
  </r>
  <r>
    <n v="9885"/>
    <s v="CA-2011-112291"/>
    <x v="2"/>
    <d v="2011-04-03T00:00:00"/>
    <d v="2011-04-08T00:00:00"/>
    <x v="1"/>
    <s v="KE-16420"/>
    <x v="722"/>
    <x v="1"/>
    <s v="United States"/>
    <s v="Los Angeles"/>
    <x v="1"/>
    <n v="90008"/>
    <x v="1"/>
    <s v="TEC-AC-10001284"/>
    <x v="2"/>
    <s v="Accessories"/>
    <x v="1172"/>
    <n v="62.31"/>
    <n v="3"/>
    <n v="0"/>
    <n v="22.4316"/>
    <s v="Apr"/>
    <x v="41"/>
    <n v="0"/>
  </r>
  <r>
    <n v="9886"/>
    <s v="CA-2011-112291"/>
    <x v="2"/>
    <d v="2011-04-03T00:00:00"/>
    <d v="2011-04-08T00:00:00"/>
    <x v="1"/>
    <s v="KE-16420"/>
    <x v="722"/>
    <x v="1"/>
    <s v="United States"/>
    <s v="Los Angeles"/>
    <x v="1"/>
    <n v="90008"/>
    <x v="1"/>
    <s v="TEC-AC-10000736"/>
    <x v="2"/>
    <s v="Accessories"/>
    <x v="1085"/>
    <n v="159.97999999999999"/>
    <n v="2"/>
    <n v="0"/>
    <n v="57.592799999999997"/>
    <s v="Apr"/>
    <x v="41"/>
    <n v="0"/>
  </r>
  <r>
    <n v="9887"/>
    <s v="CA-2011-146997"/>
    <x v="2"/>
    <d v="2011-01-24T00:00:00"/>
    <d v="2011-01-28T00:00:00"/>
    <x v="1"/>
    <s v="SG-20605"/>
    <x v="611"/>
    <x v="0"/>
    <s v="United States"/>
    <s v="Lafayette"/>
    <x v="14"/>
    <n v="47905"/>
    <x v="2"/>
    <s v="OFF-FA-10003467"/>
    <x v="1"/>
    <s v="Fasteners"/>
    <x v="489"/>
    <n v="5.9399999999999995"/>
    <n v="3"/>
    <n v="0"/>
    <n v="0"/>
    <s v="Jan"/>
    <x v="46"/>
    <n v="1"/>
  </r>
  <r>
    <n v="9888"/>
    <s v="CA-2014-169607"/>
    <x v="3"/>
    <d v="2014-10-13T00:00:00"/>
    <d v="2014-10-16T00:00:00"/>
    <x v="2"/>
    <s v="CA-12265"/>
    <x v="244"/>
    <x v="0"/>
    <s v="United States"/>
    <s v="New York City"/>
    <x v="15"/>
    <n v="10024"/>
    <x v="3"/>
    <s v="OFF-PA-10000477"/>
    <x v="1"/>
    <s v="Paper"/>
    <x v="1205"/>
    <n v="9.9600000000000009"/>
    <n v="2"/>
    <n v="0"/>
    <n v="4.6812000000000005"/>
    <s v="Oct"/>
    <x v="13"/>
    <n v="1"/>
  </r>
  <r>
    <n v="9889"/>
    <s v="CA-2012-127544"/>
    <x v="1"/>
    <d v="2012-08-08T00:00:00"/>
    <d v="2012-08-12T00:00:00"/>
    <x v="1"/>
    <s v="RD-19585"/>
    <x v="361"/>
    <x v="0"/>
    <s v="United States"/>
    <s v="Utica"/>
    <x v="15"/>
    <n v="13501"/>
    <x v="3"/>
    <s v="TEC-AC-10000736"/>
    <x v="2"/>
    <s v="Accessories"/>
    <x v="1085"/>
    <n v="79.989999999999995"/>
    <n v="1"/>
    <n v="0"/>
    <n v="28.796399999999998"/>
    <s v="Aug"/>
    <x v="37"/>
    <n v="1"/>
  </r>
  <r>
    <n v="9890"/>
    <s v="CA-2014-166499"/>
    <x v="3"/>
    <d v="2014-03-20T00:00:00"/>
    <d v="2014-03-21T00:00:00"/>
    <x v="2"/>
    <s v="VG-21805"/>
    <x v="500"/>
    <x v="1"/>
    <s v="United States"/>
    <s v="Lakewood"/>
    <x v="30"/>
    <n v="8701"/>
    <x v="3"/>
    <s v="OFF-AR-10002467"/>
    <x v="1"/>
    <s v="Art"/>
    <x v="1681"/>
    <n v="8.94"/>
    <n v="3"/>
    <n v="0"/>
    <n v="2.4138000000000006"/>
    <s v="Mar"/>
    <x v="42"/>
    <n v="1"/>
  </r>
  <r>
    <n v="9891"/>
    <s v="US-2013-115441"/>
    <x v="0"/>
    <d v="2013-07-26T00:00:00"/>
    <d v="2013-07-29T00:00:00"/>
    <x v="0"/>
    <s v="SH-19975"/>
    <x v="64"/>
    <x v="1"/>
    <s v="United States"/>
    <s v="Milwaukee"/>
    <x v="6"/>
    <n v="53209"/>
    <x v="2"/>
    <s v="OFF-PA-10004996"/>
    <x v="1"/>
    <s v="Paper"/>
    <x v="1519"/>
    <n v="20.62"/>
    <n v="2"/>
    <n v="0"/>
    <n v="9.6913999999999998"/>
    <s v="Jul"/>
    <x v="16"/>
    <n v="1"/>
  </r>
  <r>
    <n v="9892"/>
    <s v="US-2013-115441"/>
    <x v="0"/>
    <d v="2013-07-26T00:00:00"/>
    <d v="2013-07-29T00:00:00"/>
    <x v="0"/>
    <s v="SH-19975"/>
    <x v="64"/>
    <x v="1"/>
    <s v="United States"/>
    <s v="Milwaukee"/>
    <x v="6"/>
    <n v="53209"/>
    <x v="2"/>
    <s v="TEC-AC-10003116"/>
    <x v="2"/>
    <s v="Accessories"/>
    <x v="920"/>
    <n v="124.25"/>
    <n v="7"/>
    <n v="0"/>
    <n v="48.457499999999996"/>
    <s v="Jul"/>
    <x v="16"/>
    <n v="0"/>
  </r>
  <r>
    <n v="9893"/>
    <s v="US-2013-115441"/>
    <x v="0"/>
    <d v="2013-07-26T00:00:00"/>
    <d v="2013-07-29T00:00:00"/>
    <x v="0"/>
    <s v="SH-19975"/>
    <x v="64"/>
    <x v="1"/>
    <s v="United States"/>
    <s v="Milwaukee"/>
    <x v="6"/>
    <n v="53209"/>
    <x v="2"/>
    <s v="TEC-PH-10002262"/>
    <x v="2"/>
    <s v="Phones"/>
    <x v="472"/>
    <n v="297.55"/>
    <n v="5"/>
    <n v="0"/>
    <n v="83.314000000000021"/>
    <s v="Jul"/>
    <x v="16"/>
    <n v="0"/>
  </r>
  <r>
    <n v="9894"/>
    <s v="US-2013-115441"/>
    <x v="0"/>
    <d v="2013-07-26T00:00:00"/>
    <d v="2013-07-29T00:00:00"/>
    <x v="0"/>
    <s v="SH-19975"/>
    <x v="64"/>
    <x v="1"/>
    <s v="United States"/>
    <s v="Milwaukee"/>
    <x v="6"/>
    <n v="53209"/>
    <x v="2"/>
    <s v="FUR-CH-10004626"/>
    <x v="0"/>
    <s v="Chairs"/>
    <x v="1697"/>
    <n v="403.56"/>
    <n v="4"/>
    <n v="0"/>
    <n v="96.854399999999998"/>
    <s v="Jul"/>
    <x v="16"/>
    <n v="0"/>
  </r>
  <r>
    <n v="9895"/>
    <s v="US-2013-115441"/>
    <x v="0"/>
    <d v="2013-07-26T00:00:00"/>
    <d v="2013-07-29T00:00:00"/>
    <x v="0"/>
    <s v="SH-19975"/>
    <x v="64"/>
    <x v="1"/>
    <s v="United States"/>
    <s v="Milwaukee"/>
    <x v="6"/>
    <n v="53209"/>
    <x v="2"/>
    <s v="FUR-FU-10001756"/>
    <x v="0"/>
    <s v="Furnishings"/>
    <x v="282"/>
    <n v="95.199999999999989"/>
    <n v="5"/>
    <n v="0"/>
    <n v="27.60799999999999"/>
    <s v="Jul"/>
    <x v="16"/>
    <n v="0"/>
  </r>
  <r>
    <n v="9896"/>
    <s v="CA-2011-115049"/>
    <x v="2"/>
    <d v="2011-09-26T00:00:00"/>
    <d v="2011-10-01T00:00:00"/>
    <x v="1"/>
    <s v="MM-17920"/>
    <x v="462"/>
    <x v="0"/>
    <s v="United States"/>
    <s v="Chicago"/>
    <x v="10"/>
    <n v="60623"/>
    <x v="2"/>
    <s v="TEC-AC-10004859"/>
    <x v="2"/>
    <s v="Accessories"/>
    <x v="1545"/>
    <n v="153.82400000000001"/>
    <n v="11"/>
    <n v="0.2"/>
    <n v="38.456000000000003"/>
    <s v="Sep"/>
    <x v="30"/>
    <n v="1"/>
  </r>
  <r>
    <n v="9897"/>
    <s v="CA-2011-156342"/>
    <x v="2"/>
    <d v="2011-06-17T00:00:00"/>
    <d v="2011-06-20T00:00:00"/>
    <x v="0"/>
    <s v="JF-15415"/>
    <x v="226"/>
    <x v="0"/>
    <s v="United States"/>
    <s v="Chicago"/>
    <x v="10"/>
    <n v="60653"/>
    <x v="2"/>
    <s v="OFF-PA-10001725"/>
    <x v="1"/>
    <s v="Paper"/>
    <x v="1648"/>
    <n v="62.015999999999998"/>
    <n v="2"/>
    <n v="0.2"/>
    <n v="22.480800000000002"/>
    <s v="Jun"/>
    <x v="3"/>
    <n v="1"/>
  </r>
  <r>
    <n v="9898"/>
    <s v="CA-2013-112830"/>
    <x v="0"/>
    <d v="2013-06-07T00:00:00"/>
    <d v="2013-06-11T00:00:00"/>
    <x v="1"/>
    <s v="LP-17095"/>
    <x v="431"/>
    <x v="0"/>
    <s v="United States"/>
    <s v="Fairfield"/>
    <x v="24"/>
    <n v="45014"/>
    <x v="3"/>
    <s v="FUR-FU-10004306"/>
    <x v="0"/>
    <s v="Furnishings"/>
    <x v="616"/>
    <n v="466.32000000000005"/>
    <n v="3"/>
    <n v="0.2"/>
    <n v="34.97399999999999"/>
    <s v="Jun"/>
    <x v="1"/>
    <n v="1"/>
  </r>
  <r>
    <n v="9899"/>
    <s v="CA-2013-112830"/>
    <x v="0"/>
    <d v="2013-06-07T00:00:00"/>
    <d v="2013-06-11T00:00:00"/>
    <x v="1"/>
    <s v="LP-17095"/>
    <x v="431"/>
    <x v="0"/>
    <s v="United States"/>
    <s v="Fairfield"/>
    <x v="24"/>
    <n v="45014"/>
    <x v="3"/>
    <s v="FUR-FU-10004845"/>
    <x v="0"/>
    <s v="Furnishings"/>
    <x v="1684"/>
    <n v="82.64"/>
    <n v="2"/>
    <n v="0.2"/>
    <n v="0"/>
    <s v="Jun"/>
    <x v="1"/>
    <n v="0"/>
  </r>
  <r>
    <n v="9900"/>
    <s v="US-2011-117380"/>
    <x v="2"/>
    <d v="2011-03-28T00:00:00"/>
    <d v="2011-04-03T00:00:00"/>
    <x v="1"/>
    <s v="MP-18175"/>
    <x v="486"/>
    <x v="2"/>
    <s v="United States"/>
    <s v="Springfield"/>
    <x v="24"/>
    <n v="45503"/>
    <x v="3"/>
    <s v="FUR-TA-10000198"/>
    <x v="0"/>
    <s v="Tables"/>
    <x v="589"/>
    <n v="330.58800000000002"/>
    <n v="1"/>
    <n v="0.4"/>
    <n v="-143.25480000000002"/>
    <s v="Mar"/>
    <x v="34"/>
    <n v="1"/>
  </r>
  <r>
    <n v="9901"/>
    <s v="CA-2014-117646"/>
    <x v="3"/>
    <d v="2014-08-22T00:00:00"/>
    <d v="2014-08-26T00:00:00"/>
    <x v="1"/>
    <s v="SC-20845"/>
    <x v="790"/>
    <x v="0"/>
    <s v="United States"/>
    <s v="Louisville"/>
    <x v="22"/>
    <n v="80027"/>
    <x v="1"/>
    <s v="OFF-ST-10000036"/>
    <x v="1"/>
    <s v="Storage"/>
    <x v="590"/>
    <n v="237.09600000000003"/>
    <n v="3"/>
    <n v="0.2"/>
    <n v="20.745899999999985"/>
    <s v="Aug"/>
    <x v="43"/>
    <n v="1"/>
  </r>
  <r>
    <n v="9902"/>
    <s v="CA-2014-117646"/>
    <x v="3"/>
    <d v="2014-08-22T00:00:00"/>
    <d v="2014-08-26T00:00:00"/>
    <x v="1"/>
    <s v="SC-20845"/>
    <x v="790"/>
    <x v="0"/>
    <s v="United States"/>
    <s v="Louisville"/>
    <x v="22"/>
    <n v="80027"/>
    <x v="1"/>
    <s v="FUR-FU-10001037"/>
    <x v="0"/>
    <s v="Furnishings"/>
    <x v="1160"/>
    <n v="22.752000000000002"/>
    <n v="3"/>
    <n v="0.2"/>
    <n v="7.1099999999999994"/>
    <s v="Aug"/>
    <x v="43"/>
    <n v="0"/>
  </r>
  <r>
    <n v="9903"/>
    <s v="CA-2014-117646"/>
    <x v="3"/>
    <d v="2014-08-22T00:00:00"/>
    <d v="2014-08-26T00:00:00"/>
    <x v="1"/>
    <s v="SC-20845"/>
    <x v="790"/>
    <x v="0"/>
    <s v="United States"/>
    <s v="Louisville"/>
    <x v="22"/>
    <n v="80027"/>
    <x v="1"/>
    <s v="OFF-PA-10001950"/>
    <x v="1"/>
    <s v="Paper"/>
    <x v="144"/>
    <n v="6.6720000000000006"/>
    <n v="1"/>
    <n v="0.2"/>
    <n v="2.0849999999999991"/>
    <s v="Aug"/>
    <x v="43"/>
    <n v="0"/>
  </r>
  <r>
    <n v="9904"/>
    <s v="CA-2011-122609"/>
    <x v="2"/>
    <d v="2011-11-12T00:00:00"/>
    <d v="2011-11-18T00:00:00"/>
    <x v="1"/>
    <s v="DP-13000"/>
    <x v="24"/>
    <x v="0"/>
    <s v="United States"/>
    <s v="Carrollton"/>
    <x v="5"/>
    <n v="75007"/>
    <x v="2"/>
    <s v="FUR-FU-10004587"/>
    <x v="0"/>
    <s v="Furnishings"/>
    <x v="1353"/>
    <n v="25.128000000000004"/>
    <n v="3"/>
    <n v="0.6"/>
    <n v="-6.9101999999999997"/>
    <s v="Nov"/>
    <x v="7"/>
    <n v="1"/>
  </r>
  <r>
    <n v="9905"/>
    <s v="CA-2011-122609"/>
    <x v="2"/>
    <d v="2011-11-12T00:00:00"/>
    <d v="2011-11-18T00:00:00"/>
    <x v="1"/>
    <s v="DP-13000"/>
    <x v="24"/>
    <x v="0"/>
    <s v="United States"/>
    <s v="Carrollton"/>
    <x v="5"/>
    <n v="75007"/>
    <x v="2"/>
    <s v="TEC-AC-10002567"/>
    <x v="2"/>
    <s v="Accessories"/>
    <x v="423"/>
    <n v="127.98399999999999"/>
    <n v="2"/>
    <n v="0.2"/>
    <n v="25.596799999999998"/>
    <s v="Nov"/>
    <x v="7"/>
    <n v="0"/>
  </r>
  <r>
    <n v="9906"/>
    <s v="US-2012-129007"/>
    <x v="1"/>
    <d v="2012-09-13T00:00:00"/>
    <d v="2012-09-15T00:00:00"/>
    <x v="2"/>
    <s v="KD-16615"/>
    <x v="629"/>
    <x v="1"/>
    <s v="United States"/>
    <s v="Anaheim"/>
    <x v="1"/>
    <n v="92804"/>
    <x v="1"/>
    <s v="FUR-FU-10004973"/>
    <x v="0"/>
    <s v="Furnishings"/>
    <x v="1134"/>
    <n v="131.88"/>
    <n v="7"/>
    <n v="0"/>
    <n v="55.389600000000002"/>
    <s v="Sep"/>
    <x v="11"/>
    <n v="1"/>
  </r>
  <r>
    <n v="9907"/>
    <s v="US-2012-129007"/>
    <x v="1"/>
    <d v="2012-09-13T00:00:00"/>
    <d v="2012-09-15T00:00:00"/>
    <x v="2"/>
    <s v="KD-16615"/>
    <x v="629"/>
    <x v="1"/>
    <s v="United States"/>
    <s v="Anaheim"/>
    <x v="1"/>
    <n v="92804"/>
    <x v="1"/>
    <s v="OFF-BI-10001628"/>
    <x v="1"/>
    <s v="Binders"/>
    <x v="1103"/>
    <n v="25.031999999999996"/>
    <n v="3"/>
    <n v="0.2"/>
    <n v="7.822499999999998"/>
    <s v="Sep"/>
    <x v="11"/>
    <n v="0"/>
  </r>
  <r>
    <n v="9908"/>
    <s v="US-2012-129007"/>
    <x v="1"/>
    <d v="2012-09-13T00:00:00"/>
    <d v="2012-09-15T00:00:00"/>
    <x v="2"/>
    <s v="KD-16615"/>
    <x v="629"/>
    <x v="1"/>
    <s v="United States"/>
    <s v="Anaheim"/>
    <x v="1"/>
    <n v="92804"/>
    <x v="1"/>
    <s v="FUR-CH-10000155"/>
    <x v="0"/>
    <s v="Chairs"/>
    <x v="1157"/>
    <n v="717.72"/>
    <n v="3"/>
    <n v="0.2"/>
    <n v="71.77200000000002"/>
    <s v="Sep"/>
    <x v="11"/>
    <n v="0"/>
  </r>
  <r>
    <n v="9909"/>
    <s v="US-2012-129007"/>
    <x v="1"/>
    <d v="2012-09-13T00:00:00"/>
    <d v="2012-09-15T00:00:00"/>
    <x v="2"/>
    <s v="KD-16615"/>
    <x v="629"/>
    <x v="1"/>
    <s v="United States"/>
    <s v="Anaheim"/>
    <x v="1"/>
    <n v="92804"/>
    <x v="1"/>
    <s v="FUR-FU-10002379"/>
    <x v="0"/>
    <s v="Furnishings"/>
    <x v="1462"/>
    <n v="207.35"/>
    <n v="5"/>
    <n v="0"/>
    <n v="24.881999999999991"/>
    <s v="Sep"/>
    <x v="11"/>
    <n v="0"/>
  </r>
  <r>
    <n v="9910"/>
    <s v="US-2012-129007"/>
    <x v="1"/>
    <d v="2012-09-13T00:00:00"/>
    <d v="2012-09-15T00:00:00"/>
    <x v="2"/>
    <s v="KD-16615"/>
    <x v="629"/>
    <x v="1"/>
    <s v="United States"/>
    <s v="Anaheim"/>
    <x v="1"/>
    <n v="92804"/>
    <x v="1"/>
    <s v="FUR-FU-10004018"/>
    <x v="0"/>
    <s v="Furnishings"/>
    <x v="927"/>
    <n v="44.67"/>
    <n v="3"/>
    <n v="0"/>
    <n v="12.060900000000002"/>
    <s v="Sep"/>
    <x v="11"/>
    <n v="0"/>
  </r>
  <r>
    <n v="9911"/>
    <s v="US-2012-129007"/>
    <x v="1"/>
    <d v="2012-09-13T00:00:00"/>
    <d v="2012-09-15T00:00:00"/>
    <x v="2"/>
    <s v="KD-16615"/>
    <x v="629"/>
    <x v="1"/>
    <s v="United States"/>
    <s v="Anaheim"/>
    <x v="1"/>
    <n v="92804"/>
    <x v="1"/>
    <s v="OFF-PA-10000994"/>
    <x v="1"/>
    <s v="Paper"/>
    <x v="904"/>
    <n v="209.7"/>
    <n v="2"/>
    <n v="0"/>
    <n v="100.65599999999999"/>
    <s v="Sep"/>
    <x v="11"/>
    <n v="0"/>
  </r>
  <r>
    <n v="9912"/>
    <s v="US-2011-157231"/>
    <x v="2"/>
    <d v="2011-04-05T00:00:00"/>
    <d v="2011-04-09T00:00:00"/>
    <x v="1"/>
    <s v="RP-19855"/>
    <x v="532"/>
    <x v="1"/>
    <s v="United States"/>
    <s v="Richmond"/>
    <x v="0"/>
    <n v="40475"/>
    <x v="0"/>
    <s v="OFF-BI-10002852"/>
    <x v="1"/>
    <s v="Binders"/>
    <x v="91"/>
    <n v="115.36"/>
    <n v="7"/>
    <n v="0"/>
    <n v="56.526400000000002"/>
    <s v="Apr"/>
    <x v="41"/>
    <n v="1"/>
  </r>
  <r>
    <n v="9913"/>
    <s v="CA-2012-132388"/>
    <x v="1"/>
    <d v="2012-10-10T00:00:00"/>
    <d v="2012-10-12T00:00:00"/>
    <x v="2"/>
    <s v="KN-16390"/>
    <x v="471"/>
    <x v="1"/>
    <s v="United States"/>
    <s v="Santa Barbara"/>
    <x v="1"/>
    <n v="93101"/>
    <x v="1"/>
    <s v="FUR-CH-10001714"/>
    <x v="0"/>
    <s v="Chairs"/>
    <x v="1295"/>
    <n v="362.13599999999997"/>
    <n v="3"/>
    <n v="0.2"/>
    <n v="-54.320399999999978"/>
    <s v="Oct"/>
    <x v="2"/>
    <n v="1"/>
  </r>
  <r>
    <n v="9914"/>
    <s v="CA-2012-132388"/>
    <x v="1"/>
    <d v="2012-10-10T00:00:00"/>
    <d v="2012-10-12T00:00:00"/>
    <x v="2"/>
    <s v="KN-16390"/>
    <x v="471"/>
    <x v="1"/>
    <s v="United States"/>
    <s v="Santa Barbara"/>
    <x v="1"/>
    <n v="93101"/>
    <x v="1"/>
    <s v="OFF-LA-10000414"/>
    <x v="1"/>
    <s v="Labels"/>
    <x v="1634"/>
    <n v="31.049999999999997"/>
    <n v="3"/>
    <n v="0"/>
    <n v="14.904"/>
    <s v="Oct"/>
    <x v="2"/>
    <n v="0"/>
  </r>
  <r>
    <n v="9915"/>
    <s v="CA-2014-160927"/>
    <x v="3"/>
    <d v="2014-01-30T00:00:00"/>
    <d v="2014-02-01T00:00:00"/>
    <x v="0"/>
    <s v="TM-21010"/>
    <x v="612"/>
    <x v="0"/>
    <s v="United States"/>
    <s v="Marion"/>
    <x v="23"/>
    <n v="52302"/>
    <x v="2"/>
    <s v="OFF-PA-10003848"/>
    <x v="1"/>
    <s v="Paper"/>
    <x v="1442"/>
    <n v="12.96"/>
    <n v="2"/>
    <n v="0"/>
    <n v="6.2208000000000006"/>
    <s v="Jan"/>
    <x v="44"/>
    <n v="1"/>
  </r>
  <r>
    <n v="9916"/>
    <s v="CA-2014-160927"/>
    <x v="3"/>
    <d v="2014-01-30T00:00:00"/>
    <d v="2014-02-01T00:00:00"/>
    <x v="0"/>
    <s v="TM-21010"/>
    <x v="612"/>
    <x v="0"/>
    <s v="United States"/>
    <s v="Marion"/>
    <x v="23"/>
    <n v="52302"/>
    <x v="2"/>
    <s v="OFF-PA-10000176"/>
    <x v="1"/>
    <s v="Paper"/>
    <x v="634"/>
    <n v="94.85"/>
    <n v="5"/>
    <n v="0"/>
    <n v="45.527999999999992"/>
    <s v="Jan"/>
    <x v="44"/>
    <n v="0"/>
  </r>
  <r>
    <n v="9917"/>
    <s v="CA-2014-160927"/>
    <x v="3"/>
    <d v="2014-01-30T00:00:00"/>
    <d v="2014-02-01T00:00:00"/>
    <x v="0"/>
    <s v="TM-21010"/>
    <x v="612"/>
    <x v="0"/>
    <s v="United States"/>
    <s v="Marion"/>
    <x v="23"/>
    <n v="52302"/>
    <x v="2"/>
    <s v="OFF-ST-10001590"/>
    <x v="1"/>
    <s v="Storage"/>
    <x v="146"/>
    <n v="13.48"/>
    <n v="1"/>
    <n v="0"/>
    <n v="3.5047999999999995"/>
    <s v="Jan"/>
    <x v="44"/>
    <n v="0"/>
  </r>
  <r>
    <n v="9918"/>
    <s v="CA-2014-160927"/>
    <x v="3"/>
    <d v="2014-01-30T00:00:00"/>
    <d v="2014-02-01T00:00:00"/>
    <x v="0"/>
    <s v="TM-21010"/>
    <x v="612"/>
    <x v="0"/>
    <s v="United States"/>
    <s v="Marion"/>
    <x v="23"/>
    <n v="52302"/>
    <x v="2"/>
    <s v="FUR-FU-10000010"/>
    <x v="0"/>
    <s v="Furnishings"/>
    <x v="522"/>
    <n v="14.91"/>
    <n v="3"/>
    <n v="0"/>
    <n v="4.6220999999999997"/>
    <s v="Jan"/>
    <x v="44"/>
    <n v="0"/>
  </r>
  <r>
    <n v="9919"/>
    <s v="CA-2012-105508"/>
    <x v="1"/>
    <d v="2012-09-24T00:00:00"/>
    <d v="2012-09-29T00:00:00"/>
    <x v="1"/>
    <s v="JF-15190"/>
    <x v="440"/>
    <x v="0"/>
    <s v="United States"/>
    <s v="New York City"/>
    <x v="15"/>
    <n v="10035"/>
    <x v="3"/>
    <s v="OFF-EN-10003055"/>
    <x v="1"/>
    <s v="Envelopes"/>
    <x v="873"/>
    <n v="39.979999999999997"/>
    <n v="1"/>
    <n v="0"/>
    <n v="17.990999999999996"/>
    <s v="Sep"/>
    <x v="11"/>
    <n v="1"/>
  </r>
  <r>
    <n v="9920"/>
    <s v="CA-2013-149272"/>
    <x v="0"/>
    <d v="2013-03-16T00:00:00"/>
    <d v="2013-03-20T00:00:00"/>
    <x v="1"/>
    <s v="MY-18295"/>
    <x v="501"/>
    <x v="1"/>
    <s v="United States"/>
    <s v="Bryan"/>
    <x v="5"/>
    <n v="77803"/>
    <x v="2"/>
    <s v="FUR-CH-10000863"/>
    <x v="0"/>
    <s v="Chairs"/>
    <x v="83"/>
    <n v="528.42999999999995"/>
    <n v="5"/>
    <n v="0.3"/>
    <n v="-143.43099999999998"/>
    <s v="Mar"/>
    <x v="17"/>
    <n v="1"/>
  </r>
  <r>
    <n v="9921"/>
    <s v="CA-2013-149272"/>
    <x v="0"/>
    <d v="2013-03-16T00:00:00"/>
    <d v="2013-03-20T00:00:00"/>
    <x v="1"/>
    <s v="MY-18295"/>
    <x v="501"/>
    <x v="1"/>
    <s v="United States"/>
    <s v="Bryan"/>
    <x v="5"/>
    <n v="77803"/>
    <x v="2"/>
    <s v="OFF-BI-10004233"/>
    <x v="1"/>
    <s v="Binders"/>
    <x v="1377"/>
    <n v="22.385999999999996"/>
    <n v="7"/>
    <n v="0.8"/>
    <n v="-35.817600000000013"/>
    <s v="Mar"/>
    <x v="17"/>
    <n v="0"/>
  </r>
  <r>
    <n v="9922"/>
    <s v="CA-2011-111360"/>
    <x v="2"/>
    <d v="2011-11-24T00:00:00"/>
    <d v="2011-11-30T00:00:00"/>
    <x v="1"/>
    <s v="AT-10435"/>
    <x v="401"/>
    <x v="2"/>
    <s v="United States"/>
    <s v="Akron"/>
    <x v="24"/>
    <n v="44312"/>
    <x v="3"/>
    <s v="OFF-BI-10003350"/>
    <x v="1"/>
    <s v="Binders"/>
    <x v="834"/>
    <n v="5.7420000000000009"/>
    <n v="3"/>
    <n v="0.7"/>
    <n v="-4.5935999999999986"/>
    <s v="Nov"/>
    <x v="7"/>
    <n v="1"/>
  </r>
  <r>
    <n v="9923"/>
    <s v="US-2014-162124"/>
    <x v="3"/>
    <d v="2014-05-07T00:00:00"/>
    <d v="2014-05-11T00:00:00"/>
    <x v="1"/>
    <s v="JF-15490"/>
    <x v="223"/>
    <x v="0"/>
    <s v="United States"/>
    <s v="Chicago"/>
    <x v="10"/>
    <n v="60653"/>
    <x v="2"/>
    <s v="TEC-AC-10001990"/>
    <x v="2"/>
    <s v="Accessories"/>
    <x v="861"/>
    <n v="191.96800000000002"/>
    <n v="4"/>
    <n v="0.2"/>
    <n v="28.79519999999998"/>
    <s v="May"/>
    <x v="24"/>
    <n v="1"/>
  </r>
  <r>
    <n v="9924"/>
    <s v="CA-2012-159534"/>
    <x v="1"/>
    <d v="2012-03-20T00:00:00"/>
    <d v="2012-03-23T00:00:00"/>
    <x v="2"/>
    <s v="DH-13075"/>
    <x v="704"/>
    <x v="1"/>
    <s v="United States"/>
    <s v="New York City"/>
    <x v="15"/>
    <n v="10035"/>
    <x v="3"/>
    <s v="OFF-BI-10003982"/>
    <x v="1"/>
    <s v="Binders"/>
    <x v="346"/>
    <n v="49.847999999999999"/>
    <n v="3"/>
    <n v="0.2"/>
    <n v="16.823699999999999"/>
    <s v="Mar"/>
    <x v="29"/>
    <n v="1"/>
  </r>
  <r>
    <n v="9925"/>
    <s v="CA-2012-159534"/>
    <x v="1"/>
    <d v="2012-03-20T00:00:00"/>
    <d v="2012-03-23T00:00:00"/>
    <x v="2"/>
    <s v="DH-13075"/>
    <x v="704"/>
    <x v="1"/>
    <s v="United States"/>
    <s v="New York City"/>
    <x v="15"/>
    <n v="10035"/>
    <x v="3"/>
    <s v="OFF-EN-10004386"/>
    <x v="1"/>
    <s v="Envelopes"/>
    <x v="242"/>
    <n v="23.99"/>
    <n v="1"/>
    <n v="0"/>
    <n v="11.994999999999999"/>
    <s v="Mar"/>
    <x v="29"/>
    <n v="0"/>
  </r>
  <r>
    <n v="9926"/>
    <s v="CA-2012-159534"/>
    <x v="1"/>
    <d v="2012-03-20T00:00:00"/>
    <d v="2012-03-23T00:00:00"/>
    <x v="2"/>
    <s v="DH-13075"/>
    <x v="704"/>
    <x v="1"/>
    <s v="United States"/>
    <s v="New York City"/>
    <x v="15"/>
    <n v="10035"/>
    <x v="3"/>
    <s v="OFF-BI-10003656"/>
    <x v="1"/>
    <s v="Binders"/>
    <x v="13"/>
    <n v="1087.9360000000001"/>
    <n v="8"/>
    <n v="0.2"/>
    <n v="353.5791999999999"/>
    <s v="Mar"/>
    <x v="29"/>
    <n v="0"/>
  </r>
  <r>
    <n v="9927"/>
    <s v="CA-2012-159534"/>
    <x v="1"/>
    <d v="2012-03-20T00:00:00"/>
    <d v="2012-03-23T00:00:00"/>
    <x v="2"/>
    <s v="DH-13075"/>
    <x v="704"/>
    <x v="1"/>
    <s v="United States"/>
    <s v="New York City"/>
    <x v="15"/>
    <n v="10035"/>
    <x v="3"/>
    <s v="TEC-PH-10002310"/>
    <x v="2"/>
    <s v="Phones"/>
    <x v="950"/>
    <n v="199.98"/>
    <n v="2"/>
    <n v="0"/>
    <n v="53.994599999999991"/>
    <s v="Mar"/>
    <x v="29"/>
    <n v="0"/>
  </r>
  <r>
    <n v="9928"/>
    <s v="CA-2012-159534"/>
    <x v="1"/>
    <d v="2012-03-20T00:00:00"/>
    <d v="2012-03-23T00:00:00"/>
    <x v="2"/>
    <s v="DH-13075"/>
    <x v="704"/>
    <x v="1"/>
    <s v="United States"/>
    <s v="New York City"/>
    <x v="15"/>
    <n v="10035"/>
    <x v="3"/>
    <s v="OFF-ST-10001172"/>
    <x v="1"/>
    <s v="Storage"/>
    <x v="1197"/>
    <n v="83.92"/>
    <n v="4"/>
    <n v="0"/>
    <n v="20.140799999999999"/>
    <s v="Mar"/>
    <x v="29"/>
    <n v="0"/>
  </r>
  <r>
    <n v="9929"/>
    <s v="CA-2013-129630"/>
    <x v="0"/>
    <d v="2013-09-05T00:00:00"/>
    <d v="2013-09-05T00:00:00"/>
    <x v="3"/>
    <s v="IM-15055"/>
    <x v="780"/>
    <x v="0"/>
    <s v="United States"/>
    <s v="San Francisco"/>
    <x v="1"/>
    <n v="94122"/>
    <x v="1"/>
    <s v="FUR-FU-10000260"/>
    <x v="0"/>
    <s v="Furnishings"/>
    <x v="74"/>
    <n v="24.27"/>
    <n v="3"/>
    <n v="0"/>
    <n v="8.7371999999999996"/>
    <s v="Sep"/>
    <x v="21"/>
    <n v="1"/>
  </r>
  <r>
    <n v="9930"/>
    <s v="CA-2013-129630"/>
    <x v="0"/>
    <d v="2013-09-05T00:00:00"/>
    <d v="2013-09-05T00:00:00"/>
    <x v="3"/>
    <s v="IM-15055"/>
    <x v="780"/>
    <x v="0"/>
    <s v="United States"/>
    <s v="San Francisco"/>
    <x v="1"/>
    <n v="94122"/>
    <x v="1"/>
    <s v="TEC-CO-10003763"/>
    <x v="2"/>
    <s v="Copiers"/>
    <x v="1270"/>
    <n v="2799.9600000000005"/>
    <n v="5"/>
    <n v="0.2"/>
    <n v="944.98649999999986"/>
    <s v="Sep"/>
    <x v="21"/>
    <n v="0"/>
  </r>
  <r>
    <n v="9931"/>
    <s v="CA-2012-104948"/>
    <x v="1"/>
    <d v="2012-11-13T00:00:00"/>
    <d v="2012-11-17T00:00:00"/>
    <x v="1"/>
    <s v="KH-16510"/>
    <x v="168"/>
    <x v="0"/>
    <s v="United States"/>
    <s v="San Bernardino"/>
    <x v="1"/>
    <n v="92404"/>
    <x v="1"/>
    <s v="OFF-BI-10001267"/>
    <x v="1"/>
    <s v="Binders"/>
    <x v="1466"/>
    <n v="9.8719999999999999"/>
    <n v="2"/>
    <n v="0.2"/>
    <n v="3.4551999999999996"/>
    <s v="Nov"/>
    <x v="6"/>
    <n v="1"/>
  </r>
  <r>
    <n v="9932"/>
    <s v="CA-2012-104948"/>
    <x v="1"/>
    <d v="2012-11-13T00:00:00"/>
    <d v="2012-11-17T00:00:00"/>
    <x v="1"/>
    <s v="KH-16510"/>
    <x v="168"/>
    <x v="0"/>
    <s v="United States"/>
    <s v="San Bernardino"/>
    <x v="1"/>
    <n v="92404"/>
    <x v="1"/>
    <s v="FUR-BO-10004357"/>
    <x v="0"/>
    <s v="Bookcases"/>
    <x v="1349"/>
    <n v="683.33199999999999"/>
    <n v="4"/>
    <n v="0.15"/>
    <n v="-40.196000000000055"/>
    <s v="Nov"/>
    <x v="6"/>
    <n v="0"/>
  </r>
  <r>
    <n v="9933"/>
    <s v="CA-2012-104948"/>
    <x v="1"/>
    <d v="2012-11-13T00:00:00"/>
    <d v="2012-11-17T00:00:00"/>
    <x v="1"/>
    <s v="KH-16510"/>
    <x v="168"/>
    <x v="0"/>
    <s v="United States"/>
    <s v="San Bernardino"/>
    <x v="1"/>
    <n v="92404"/>
    <x v="1"/>
    <s v="OFF-PA-10004610"/>
    <x v="1"/>
    <s v="Paper"/>
    <x v="1511"/>
    <n v="29.96"/>
    <n v="7"/>
    <n v="0"/>
    <n v="13.481999999999998"/>
    <s v="Nov"/>
    <x v="6"/>
    <n v="0"/>
  </r>
  <r>
    <n v="9934"/>
    <s v="CA-2011-166555"/>
    <x v="2"/>
    <d v="2011-07-11T00:00:00"/>
    <d v="2011-07-14T00:00:00"/>
    <x v="2"/>
    <s v="JK-15205"/>
    <x v="523"/>
    <x v="0"/>
    <s v="United States"/>
    <s v="Niagara Falls"/>
    <x v="15"/>
    <n v="14304"/>
    <x v="3"/>
    <s v="TEC-PH-10004912"/>
    <x v="2"/>
    <s v="Phones"/>
    <x v="1492"/>
    <n v="164.85000000000002"/>
    <n v="3"/>
    <n v="0"/>
    <n v="47.806499999999993"/>
    <s v="Jul"/>
    <x v="39"/>
    <n v="1"/>
  </r>
  <r>
    <n v="9935"/>
    <s v="CA-2013-114405"/>
    <x v="0"/>
    <d v="2013-04-08T00:00:00"/>
    <d v="2013-04-13T00:00:00"/>
    <x v="1"/>
    <s v="AS-10240"/>
    <x v="238"/>
    <x v="0"/>
    <s v="United States"/>
    <s v="Philadelphia"/>
    <x v="9"/>
    <n v="19120"/>
    <x v="3"/>
    <s v="OFF-AP-10003278"/>
    <x v="1"/>
    <s v="Appliances"/>
    <x v="1784"/>
    <n v="33.528000000000006"/>
    <n v="3"/>
    <n v="0.2"/>
    <n v="2.5146000000000015"/>
    <s v="Apr"/>
    <x v="25"/>
    <n v="1"/>
  </r>
  <r>
    <n v="9936"/>
    <s v="CA-2013-114405"/>
    <x v="0"/>
    <d v="2013-04-08T00:00:00"/>
    <d v="2013-04-13T00:00:00"/>
    <x v="1"/>
    <s v="AS-10240"/>
    <x v="238"/>
    <x v="0"/>
    <s v="United States"/>
    <s v="Philadelphia"/>
    <x v="9"/>
    <n v="19120"/>
    <x v="3"/>
    <s v="OFF-ST-10001627"/>
    <x v="1"/>
    <s v="Storage"/>
    <x v="1840"/>
    <n v="36.744"/>
    <n v="3"/>
    <n v="0.2"/>
    <n v="3.6744000000000039"/>
    <s v="Apr"/>
    <x v="25"/>
    <n v="0"/>
  </r>
  <r>
    <n v="9937"/>
    <s v="CA-2014-132955"/>
    <x v="3"/>
    <d v="2014-06-25T00:00:00"/>
    <d v="2014-06-29T00:00:00"/>
    <x v="1"/>
    <s v="SC-20575"/>
    <x v="623"/>
    <x v="0"/>
    <s v="United States"/>
    <s v="Cranston"/>
    <x v="34"/>
    <n v="2920"/>
    <x v="3"/>
    <s v="OFF-BI-10002735"/>
    <x v="1"/>
    <s v="Binders"/>
    <x v="141"/>
    <n v="102.93"/>
    <n v="3"/>
    <n v="0"/>
    <n v="48.377100000000006"/>
    <s v="Jun"/>
    <x v="27"/>
    <n v="1"/>
  </r>
  <r>
    <n v="9938"/>
    <s v="CA-2013-164889"/>
    <x v="0"/>
    <d v="2013-06-04T00:00:00"/>
    <d v="2013-06-07T00:00:00"/>
    <x v="0"/>
    <s v="CP-12340"/>
    <x v="291"/>
    <x v="1"/>
    <s v="United States"/>
    <s v="Los Angeles"/>
    <x v="1"/>
    <n v="90049"/>
    <x v="1"/>
    <s v="FUR-TA-10001676"/>
    <x v="0"/>
    <s v="Tables"/>
    <x v="957"/>
    <n v="71.088000000000008"/>
    <n v="2"/>
    <n v="0.2"/>
    <n v="-1.7772000000000041"/>
    <s v="Jun"/>
    <x v="1"/>
    <n v="1"/>
  </r>
  <r>
    <n v="9939"/>
    <s v="CA-2013-169824"/>
    <x v="0"/>
    <d v="2013-12-13T00:00:00"/>
    <d v="2013-12-18T00:00:00"/>
    <x v="1"/>
    <s v="NS-18640"/>
    <x v="374"/>
    <x v="1"/>
    <s v="United States"/>
    <s v="New York City"/>
    <x v="15"/>
    <n v="10009"/>
    <x v="3"/>
    <s v="FUR-FU-10004864"/>
    <x v="0"/>
    <s v="Furnishings"/>
    <x v="1710"/>
    <n v="60.35"/>
    <n v="5"/>
    <n v="0"/>
    <n v="19.915500000000002"/>
    <s v="Dec"/>
    <x v="5"/>
    <n v="1"/>
  </r>
  <r>
    <n v="9940"/>
    <s v="CA-2013-169824"/>
    <x v="0"/>
    <d v="2013-12-13T00:00:00"/>
    <d v="2013-12-18T00:00:00"/>
    <x v="1"/>
    <s v="NS-18640"/>
    <x v="374"/>
    <x v="1"/>
    <s v="United States"/>
    <s v="New York City"/>
    <x v="15"/>
    <n v="10009"/>
    <x v="3"/>
    <s v="OFF-SU-10000952"/>
    <x v="1"/>
    <s v="Supplies"/>
    <x v="1256"/>
    <n v="35.520000000000003"/>
    <n v="4"/>
    <n v="0"/>
    <n v="9.9456000000000024"/>
    <s v="Dec"/>
    <x v="5"/>
    <n v="0"/>
  </r>
  <r>
    <n v="9941"/>
    <s v="CA-2013-169824"/>
    <x v="0"/>
    <d v="2013-12-13T00:00:00"/>
    <d v="2013-12-18T00:00:00"/>
    <x v="1"/>
    <s v="NS-18640"/>
    <x v="374"/>
    <x v="1"/>
    <s v="United States"/>
    <s v="New York City"/>
    <x v="15"/>
    <n v="10009"/>
    <x v="3"/>
    <s v="OFF-AR-10000462"/>
    <x v="1"/>
    <s v="Art"/>
    <x v="885"/>
    <n v="11.200000000000001"/>
    <n v="7"/>
    <n v="0"/>
    <n v="4.8160000000000007"/>
    <s v="Dec"/>
    <x v="5"/>
    <n v="0"/>
  </r>
  <r>
    <n v="9942"/>
    <s v="CA-2014-164028"/>
    <x v="3"/>
    <d v="2014-11-25T00:00:00"/>
    <d v="2014-12-01T00:00:00"/>
    <x v="1"/>
    <s v="JL-15835"/>
    <x v="252"/>
    <x v="0"/>
    <s v="United States"/>
    <s v="San Francisco"/>
    <x v="1"/>
    <n v="94122"/>
    <x v="1"/>
    <s v="TEC-AC-10001772"/>
    <x v="2"/>
    <s v="Accessories"/>
    <x v="400"/>
    <n v="223.58"/>
    <n v="14"/>
    <n v="0"/>
    <n v="87.196200000000005"/>
    <s v="Nov"/>
    <x v="23"/>
    <n v="1"/>
  </r>
  <r>
    <n v="9943"/>
    <s v="CA-2011-143371"/>
    <x v="2"/>
    <d v="2011-12-28T00:00:00"/>
    <d v="2012-01-03T00:00:00"/>
    <x v="1"/>
    <s v="MD-17350"/>
    <x v="198"/>
    <x v="0"/>
    <s v="United States"/>
    <s v="Anaheim"/>
    <x v="1"/>
    <n v="92804"/>
    <x v="1"/>
    <s v="OFF-ST-10001128"/>
    <x v="1"/>
    <s v="Storage"/>
    <x v="1418"/>
    <n v="998.82"/>
    <n v="9"/>
    <n v="0"/>
    <n v="29.964600000000061"/>
    <s v="Dec"/>
    <x v="20"/>
    <n v="1"/>
  </r>
  <r>
    <n v="9944"/>
    <s v="CA-2011-143371"/>
    <x v="2"/>
    <d v="2011-12-28T00:00:00"/>
    <d v="2012-01-03T00:00:00"/>
    <x v="1"/>
    <s v="MD-17350"/>
    <x v="198"/>
    <x v="0"/>
    <s v="United States"/>
    <s v="Anaheim"/>
    <x v="1"/>
    <n v="92804"/>
    <x v="1"/>
    <s v="OFF-SU-10002537"/>
    <x v="1"/>
    <s v="Supplies"/>
    <x v="676"/>
    <n v="51.150000000000006"/>
    <n v="5"/>
    <n v="0"/>
    <n v="13.299000000000003"/>
    <s v="Dec"/>
    <x v="20"/>
    <n v="0"/>
  </r>
  <r>
    <n v="9945"/>
    <s v="CA-2012-145415"/>
    <x v="1"/>
    <d v="2012-04-12T00:00:00"/>
    <d v="2012-04-17T00:00:00"/>
    <x v="0"/>
    <s v="RD-19660"/>
    <x v="372"/>
    <x v="2"/>
    <s v="United States"/>
    <s v="Seattle"/>
    <x v="4"/>
    <n v="98103"/>
    <x v="1"/>
    <s v="OFF-ST-10000419"/>
    <x v="1"/>
    <s v="Storage"/>
    <x v="1015"/>
    <n v="40.74"/>
    <n v="3"/>
    <n v="0"/>
    <n v="0.4073999999999991"/>
    <s v="Apr"/>
    <x v="19"/>
    <n v="1"/>
  </r>
  <r>
    <n v="9946"/>
    <s v="CA-2011-111157"/>
    <x v="2"/>
    <d v="2011-03-02T00:00:00"/>
    <d v="2011-03-06T00:00:00"/>
    <x v="1"/>
    <s v="NH-18610"/>
    <x v="468"/>
    <x v="1"/>
    <s v="United States"/>
    <s v="Philadelphia"/>
    <x v="9"/>
    <n v="19120"/>
    <x v="3"/>
    <s v="OFF-PA-10000327"/>
    <x v="1"/>
    <s v="Paper"/>
    <x v="1428"/>
    <n v="3.4240000000000004"/>
    <n v="1"/>
    <n v="0.2"/>
    <n v="1.0699999999999996"/>
    <s v="Mar"/>
    <x v="34"/>
    <n v="1"/>
  </r>
  <r>
    <n v="9947"/>
    <s v="CA-2011-111157"/>
    <x v="2"/>
    <d v="2011-03-02T00:00:00"/>
    <d v="2011-03-06T00:00:00"/>
    <x v="1"/>
    <s v="NH-18610"/>
    <x v="468"/>
    <x v="1"/>
    <s v="United States"/>
    <s v="Philadelphia"/>
    <x v="9"/>
    <n v="19120"/>
    <x v="3"/>
    <s v="TEC-AC-10004353"/>
    <x v="2"/>
    <s v="Accessories"/>
    <x v="717"/>
    <n v="151.20000000000002"/>
    <n v="3"/>
    <n v="0.2"/>
    <n v="32.130000000000003"/>
    <s v="Mar"/>
    <x v="34"/>
    <n v="0"/>
  </r>
  <r>
    <n v="9948"/>
    <s v="CA-2014-121559"/>
    <x v="3"/>
    <d v="2014-06-02T00:00:00"/>
    <d v="2014-06-04T00:00:00"/>
    <x v="0"/>
    <s v="HW-14935"/>
    <x v="304"/>
    <x v="1"/>
    <s v="United States"/>
    <s v="Indianapolis"/>
    <x v="14"/>
    <n v="46203"/>
    <x v="2"/>
    <s v="FUR-CH-10003746"/>
    <x v="0"/>
    <s v="Chairs"/>
    <x v="617"/>
    <n v="1925.88"/>
    <n v="6"/>
    <n v="0"/>
    <n v="539.24639999999999"/>
    <s v="Jun"/>
    <x v="27"/>
    <n v="1"/>
  </r>
  <r>
    <n v="9949"/>
    <s v="CA-2014-121559"/>
    <x v="3"/>
    <d v="2014-06-02T00:00:00"/>
    <d v="2014-06-04T00:00:00"/>
    <x v="0"/>
    <s v="HW-14935"/>
    <x v="304"/>
    <x v="1"/>
    <s v="United States"/>
    <s v="Indianapolis"/>
    <x v="14"/>
    <n v="46203"/>
    <x v="2"/>
    <s v="OFF-AP-10002945"/>
    <x v="1"/>
    <s v="Appliances"/>
    <x v="225"/>
    <n v="2405.1999999999998"/>
    <n v="8"/>
    <n v="0"/>
    <n v="793.71599999999989"/>
    <s v="Jun"/>
    <x v="27"/>
    <n v="0"/>
  </r>
  <r>
    <n v="9950"/>
    <s v="CA-2014-121559"/>
    <x v="3"/>
    <d v="2014-06-02T00:00:00"/>
    <d v="2014-06-04T00:00:00"/>
    <x v="0"/>
    <s v="HW-14935"/>
    <x v="304"/>
    <x v="1"/>
    <s v="United States"/>
    <s v="Indianapolis"/>
    <x v="14"/>
    <n v="46203"/>
    <x v="2"/>
    <s v="TEC-AC-10004568"/>
    <x v="2"/>
    <s v="Accessories"/>
    <x v="1109"/>
    <n v="83.97"/>
    <n v="3"/>
    <n v="0"/>
    <n v="15.954299999999993"/>
    <s v="Jun"/>
    <x v="27"/>
    <n v="0"/>
  </r>
  <r>
    <n v="9951"/>
    <s v="CA-2014-121559"/>
    <x v="3"/>
    <d v="2014-06-02T00:00:00"/>
    <d v="2014-06-04T00:00:00"/>
    <x v="0"/>
    <s v="HW-14935"/>
    <x v="304"/>
    <x v="1"/>
    <s v="United States"/>
    <s v="Indianapolis"/>
    <x v="14"/>
    <n v="46203"/>
    <x v="2"/>
    <s v="TEC-AC-10001714"/>
    <x v="2"/>
    <s v="Accessories"/>
    <x v="678"/>
    <n v="39.89"/>
    <n v="1"/>
    <n v="0"/>
    <n v="14.7593"/>
    <s v="Jun"/>
    <x v="27"/>
    <n v="0"/>
  </r>
  <r>
    <n v="9952"/>
    <s v="CA-2014-121559"/>
    <x v="3"/>
    <d v="2014-06-02T00:00:00"/>
    <d v="2014-06-04T00:00:00"/>
    <x v="0"/>
    <s v="HW-14935"/>
    <x v="304"/>
    <x v="1"/>
    <s v="United States"/>
    <s v="Indianapolis"/>
    <x v="14"/>
    <n v="46203"/>
    <x v="2"/>
    <s v="OFF-BI-10002072"/>
    <x v="1"/>
    <s v="Binders"/>
    <x v="830"/>
    <n v="17.38"/>
    <n v="2"/>
    <n v="0"/>
    <n v="8.69"/>
    <s v="Jun"/>
    <x v="27"/>
    <n v="0"/>
  </r>
  <r>
    <n v="9953"/>
    <s v="CA-2012-141593"/>
    <x v="1"/>
    <d v="2012-12-14T00:00:00"/>
    <d v="2012-12-16T00:00:00"/>
    <x v="0"/>
    <s v="DB-12970"/>
    <x v="715"/>
    <x v="1"/>
    <s v="United States"/>
    <s v="Los Angeles"/>
    <x v="1"/>
    <n v="90045"/>
    <x v="1"/>
    <s v="OFF-BI-10001153"/>
    <x v="1"/>
    <s v="Binders"/>
    <x v="300"/>
    <n v="55.264000000000003"/>
    <n v="2"/>
    <n v="0.2"/>
    <n v="20.723999999999997"/>
    <s v="Dec"/>
    <x v="14"/>
    <n v="1"/>
  </r>
  <r>
    <n v="9954"/>
    <s v="CA-2012-141593"/>
    <x v="1"/>
    <d v="2012-12-14T00:00:00"/>
    <d v="2012-12-16T00:00:00"/>
    <x v="0"/>
    <s v="DB-12970"/>
    <x v="715"/>
    <x v="1"/>
    <s v="United States"/>
    <s v="Los Angeles"/>
    <x v="1"/>
    <n v="90045"/>
    <x v="1"/>
    <s v="OFF-PA-10004983"/>
    <x v="1"/>
    <s v="Paper"/>
    <x v="1323"/>
    <n v="6.48"/>
    <n v="1"/>
    <n v="0"/>
    <n v="3.1104000000000003"/>
    <s v="Dec"/>
    <x v="14"/>
    <n v="0"/>
  </r>
  <r>
    <n v="9955"/>
    <s v="CA-2012-141593"/>
    <x v="1"/>
    <d v="2012-12-14T00:00:00"/>
    <d v="2012-12-16T00:00:00"/>
    <x v="0"/>
    <s v="DB-12970"/>
    <x v="715"/>
    <x v="1"/>
    <s v="United States"/>
    <s v="Los Angeles"/>
    <x v="1"/>
    <n v="90045"/>
    <x v="1"/>
    <s v="OFF-BI-10000948"/>
    <x v="1"/>
    <s v="Binders"/>
    <x v="1373"/>
    <n v="34.248000000000005"/>
    <n v="3"/>
    <n v="0.2"/>
    <n v="11.558699999999998"/>
    <s v="Dec"/>
    <x v="14"/>
    <n v="0"/>
  </r>
  <r>
    <n v="9956"/>
    <s v="CA-2012-141593"/>
    <x v="1"/>
    <d v="2012-12-14T00:00:00"/>
    <d v="2012-12-16T00:00:00"/>
    <x v="0"/>
    <s v="DB-12970"/>
    <x v="715"/>
    <x v="1"/>
    <s v="United States"/>
    <s v="Los Angeles"/>
    <x v="1"/>
    <n v="90045"/>
    <x v="1"/>
    <s v="FUR-TA-10002622"/>
    <x v="0"/>
    <s v="Tables"/>
    <x v="960"/>
    <n v="273.56799999999998"/>
    <n v="2"/>
    <n v="0.2"/>
    <n v="10.258800000000008"/>
    <s v="Dec"/>
    <x v="14"/>
    <n v="0"/>
  </r>
  <r>
    <n v="9957"/>
    <s v="US-2011-143287"/>
    <x v="2"/>
    <d v="2011-11-11T00:00:00"/>
    <d v="2011-11-17T00:00:00"/>
    <x v="1"/>
    <s v="KN-16705"/>
    <x v="607"/>
    <x v="2"/>
    <s v="United States"/>
    <s v="New Rochelle"/>
    <x v="15"/>
    <n v="10801"/>
    <x v="3"/>
    <s v="OFF-PA-10001776"/>
    <x v="1"/>
    <s v="Paper"/>
    <x v="1263"/>
    <n v="46.349999999999994"/>
    <n v="5"/>
    <n v="0"/>
    <n v="21.784499999999998"/>
    <s v="Nov"/>
    <x v="7"/>
    <n v="1"/>
  </r>
  <r>
    <n v="9958"/>
    <s v="US-2011-143287"/>
    <x v="2"/>
    <d v="2011-11-11T00:00:00"/>
    <d v="2011-11-17T00:00:00"/>
    <x v="1"/>
    <s v="KN-16705"/>
    <x v="607"/>
    <x v="2"/>
    <s v="United States"/>
    <s v="New Rochelle"/>
    <x v="15"/>
    <n v="10801"/>
    <x v="3"/>
    <s v="OFF-PA-10004039"/>
    <x v="1"/>
    <s v="Paper"/>
    <x v="1538"/>
    <n v="223.92"/>
    <n v="4"/>
    <n v="0"/>
    <n v="109.7208"/>
    <s v="Nov"/>
    <x v="7"/>
    <n v="0"/>
  </r>
  <r>
    <n v="9959"/>
    <s v="US-2011-143287"/>
    <x v="2"/>
    <d v="2011-11-11T00:00:00"/>
    <d v="2011-11-17T00:00:00"/>
    <x v="1"/>
    <s v="KN-16705"/>
    <x v="607"/>
    <x v="2"/>
    <s v="United States"/>
    <s v="New Rochelle"/>
    <x v="15"/>
    <n v="10801"/>
    <x v="3"/>
    <s v="OFF-SU-10001574"/>
    <x v="1"/>
    <s v="Supplies"/>
    <x v="498"/>
    <n v="7.3"/>
    <n v="2"/>
    <n v="0"/>
    <n v="2.1899999999999995"/>
    <s v="Nov"/>
    <x v="7"/>
    <n v="0"/>
  </r>
  <r>
    <n v="9960"/>
    <s v="CA-2014-137421"/>
    <x v="3"/>
    <d v="2014-10-07T00:00:00"/>
    <d v="2014-10-12T00:00:00"/>
    <x v="1"/>
    <s v="AJ-10945"/>
    <x v="219"/>
    <x v="0"/>
    <s v="United States"/>
    <s v="Chandler"/>
    <x v="16"/>
    <n v="85224"/>
    <x v="1"/>
    <s v="OFF-AR-10001761"/>
    <x v="1"/>
    <s v="Art"/>
    <x v="1642"/>
    <n v="9.3439999999999994"/>
    <n v="2"/>
    <n v="0.2"/>
    <n v="1.8687999999999998"/>
    <s v="Oct"/>
    <x v="13"/>
    <n v="1"/>
  </r>
  <r>
    <n v="9961"/>
    <s v="CA-2014-141446"/>
    <x v="3"/>
    <d v="2014-09-17T00:00:00"/>
    <d v="2014-09-19T00:00:00"/>
    <x v="0"/>
    <s v="CL-12700"/>
    <x v="642"/>
    <x v="2"/>
    <s v="United States"/>
    <s v="Florence"/>
    <x v="0"/>
    <n v="41042"/>
    <x v="0"/>
    <s v="TEC-AC-10002305"/>
    <x v="2"/>
    <s v="Accessories"/>
    <x v="1521"/>
    <n v="18"/>
    <n v="1"/>
    <n v="0"/>
    <n v="3.2399999999999984"/>
    <s v="Sep"/>
    <x v="15"/>
    <n v="1"/>
  </r>
  <r>
    <n v="9962"/>
    <s v="CA-2012-168088"/>
    <x v="1"/>
    <d v="2012-03-19T00:00:00"/>
    <d v="2012-03-22T00:00:00"/>
    <x v="2"/>
    <s v="CM-12655"/>
    <x v="475"/>
    <x v="2"/>
    <s v="United States"/>
    <s v="Houston"/>
    <x v="5"/>
    <n v="77041"/>
    <x v="2"/>
    <s v="OFF-PA-10000675"/>
    <x v="1"/>
    <s v="Paper"/>
    <x v="1106"/>
    <n v="65.584000000000003"/>
    <n v="2"/>
    <n v="0.2"/>
    <n v="23.7742"/>
    <s v="Mar"/>
    <x v="29"/>
    <n v="1"/>
  </r>
  <r>
    <n v="9963"/>
    <s v="CA-2012-168088"/>
    <x v="1"/>
    <d v="2012-03-19T00:00:00"/>
    <d v="2012-03-22T00:00:00"/>
    <x v="2"/>
    <s v="CM-12655"/>
    <x v="475"/>
    <x v="2"/>
    <s v="United States"/>
    <s v="Houston"/>
    <x v="5"/>
    <n v="77041"/>
    <x v="2"/>
    <s v="FUR-BO-10004218"/>
    <x v="0"/>
    <s v="Bookcases"/>
    <x v="1584"/>
    <n v="383.46559999999994"/>
    <n v="4"/>
    <n v="0.32"/>
    <n v="-67.670400000000001"/>
    <s v="Mar"/>
    <x v="29"/>
    <n v="0"/>
  </r>
  <r>
    <n v="9964"/>
    <s v="CA-2012-143700"/>
    <x v="1"/>
    <d v="2012-07-26T00:00:00"/>
    <d v="2012-07-26T00:00:00"/>
    <x v="3"/>
    <s v="AS-10240"/>
    <x v="238"/>
    <x v="0"/>
    <s v="United States"/>
    <s v="Philadelphia"/>
    <x v="9"/>
    <n v="19140"/>
    <x v="3"/>
    <s v="OFF-PA-10003072"/>
    <x v="1"/>
    <s v="Paper"/>
    <x v="918"/>
    <n v="10.368000000000002"/>
    <n v="2"/>
    <n v="0.2"/>
    <n v="3.6288"/>
    <s v="Jul"/>
    <x v="38"/>
    <n v="1"/>
  </r>
  <r>
    <n v="9965"/>
    <s v="CA-2013-146374"/>
    <x v="0"/>
    <d v="2013-12-06T00:00:00"/>
    <d v="2013-12-11T00:00:00"/>
    <x v="0"/>
    <s v="HE-14800"/>
    <x v="785"/>
    <x v="1"/>
    <s v="United States"/>
    <s v="Newark"/>
    <x v="13"/>
    <n v="19711"/>
    <x v="3"/>
    <s v="FUR-FU-10002671"/>
    <x v="0"/>
    <s v="Furnishings"/>
    <x v="275"/>
    <n v="13.4"/>
    <n v="1"/>
    <n v="0"/>
    <n v="6.4319999999999995"/>
    <s v="Dec"/>
    <x v="5"/>
    <n v="1"/>
  </r>
  <r>
    <n v="9966"/>
    <s v="CA-2013-146374"/>
    <x v="0"/>
    <d v="2013-12-06T00:00:00"/>
    <d v="2013-12-11T00:00:00"/>
    <x v="0"/>
    <s v="HE-14800"/>
    <x v="785"/>
    <x v="1"/>
    <s v="United States"/>
    <s v="Newark"/>
    <x v="13"/>
    <n v="19711"/>
    <x v="3"/>
    <s v="OFF-PA-10000349"/>
    <x v="1"/>
    <s v="Paper"/>
    <x v="33"/>
    <n v="4.9800000000000004"/>
    <n v="1"/>
    <n v="0"/>
    <n v="2.3406000000000002"/>
    <s v="Dec"/>
    <x v="5"/>
    <n v="0"/>
  </r>
  <r>
    <n v="9967"/>
    <s v="CA-2013-146374"/>
    <x v="0"/>
    <d v="2013-12-06T00:00:00"/>
    <d v="2013-12-11T00:00:00"/>
    <x v="0"/>
    <s v="HE-14800"/>
    <x v="785"/>
    <x v="1"/>
    <s v="United States"/>
    <s v="Newark"/>
    <x v="13"/>
    <n v="19711"/>
    <x v="3"/>
    <s v="OFF-EN-10004483"/>
    <x v="1"/>
    <s v="Envelopes"/>
    <x v="1335"/>
    <n v="109.69"/>
    <n v="7"/>
    <n v="0"/>
    <n v="51.554299999999991"/>
    <s v="Dec"/>
    <x v="5"/>
    <n v="0"/>
  </r>
  <r>
    <n v="9968"/>
    <s v="CA-2014-153871"/>
    <x v="3"/>
    <d v="2014-12-12T00:00:00"/>
    <d v="2014-12-18T00:00:00"/>
    <x v="1"/>
    <s v="RB-19435"/>
    <x v="579"/>
    <x v="0"/>
    <s v="United States"/>
    <s v="Plainfield"/>
    <x v="30"/>
    <n v="7060"/>
    <x v="3"/>
    <s v="OFF-BI-10004209"/>
    <x v="1"/>
    <s v="Binders"/>
    <x v="1206"/>
    <n v="40.199999999999996"/>
    <n v="5"/>
    <n v="0"/>
    <n v="18.089999999999996"/>
    <s v="Dec"/>
    <x v="22"/>
    <n v="1"/>
  </r>
  <r>
    <n v="9969"/>
    <s v="CA-2014-153871"/>
    <x v="3"/>
    <d v="2014-12-12T00:00:00"/>
    <d v="2014-12-18T00:00:00"/>
    <x v="1"/>
    <s v="RB-19435"/>
    <x v="579"/>
    <x v="0"/>
    <s v="United States"/>
    <s v="Plainfield"/>
    <x v="30"/>
    <n v="7060"/>
    <x v="3"/>
    <s v="OFF-BI-10004600"/>
    <x v="1"/>
    <s v="Binders"/>
    <x v="1477"/>
    <n v="735.98"/>
    <n v="2"/>
    <n v="0"/>
    <n v="331.19099999999997"/>
    <s v="Dec"/>
    <x v="22"/>
    <n v="0"/>
  </r>
  <r>
    <n v="9970"/>
    <s v="CA-2014-153871"/>
    <x v="3"/>
    <d v="2014-12-12T00:00:00"/>
    <d v="2014-12-18T00:00:00"/>
    <x v="1"/>
    <s v="RB-19435"/>
    <x v="579"/>
    <x v="0"/>
    <s v="United States"/>
    <s v="Plainfield"/>
    <x v="30"/>
    <n v="7060"/>
    <x v="3"/>
    <s v="OFF-AP-10003622"/>
    <x v="1"/>
    <s v="Appliances"/>
    <x v="188"/>
    <n v="22.75"/>
    <n v="7"/>
    <n v="0"/>
    <n v="6.5974999999999993"/>
    <s v="Dec"/>
    <x v="22"/>
    <n v="0"/>
  </r>
  <r>
    <n v="9971"/>
    <s v="CA-2012-103772"/>
    <x v="1"/>
    <d v="2012-06-28T00:00:00"/>
    <d v="2012-07-02T00:00:00"/>
    <x v="1"/>
    <s v="MP-17470"/>
    <x v="88"/>
    <x v="2"/>
    <s v="United States"/>
    <s v="Smyrna"/>
    <x v="32"/>
    <n v="30080"/>
    <x v="0"/>
    <s v="OFF-BI-10002867"/>
    <x v="1"/>
    <s v="Binders"/>
    <x v="963"/>
    <n v="119.56"/>
    <n v="2"/>
    <n v="0"/>
    <n v="54.997599999999991"/>
    <s v="Jun"/>
    <x v="40"/>
    <n v="1"/>
  </r>
  <r>
    <n v="9972"/>
    <s v="CA-2012-103772"/>
    <x v="1"/>
    <d v="2012-06-28T00:00:00"/>
    <d v="2012-07-02T00:00:00"/>
    <x v="1"/>
    <s v="MP-17470"/>
    <x v="88"/>
    <x v="2"/>
    <s v="United States"/>
    <s v="Smyrna"/>
    <x v="32"/>
    <n v="30080"/>
    <x v="0"/>
    <s v="OFF-AR-10000538"/>
    <x v="1"/>
    <s v="Art"/>
    <x v="1245"/>
    <n v="140.75"/>
    <n v="5"/>
    <n v="0"/>
    <n v="42.22499999999998"/>
    <s v="Jun"/>
    <x v="40"/>
    <n v="0"/>
  </r>
  <r>
    <n v="9973"/>
    <s v="CA-2013-130225"/>
    <x v="0"/>
    <d v="2013-09-12T00:00:00"/>
    <d v="2013-09-18T00:00:00"/>
    <x v="1"/>
    <s v="RC-19960"/>
    <x v="53"/>
    <x v="0"/>
    <s v="United States"/>
    <s v="Houston"/>
    <x v="5"/>
    <n v="77041"/>
    <x v="2"/>
    <s v="OFF-EN-10000056"/>
    <x v="1"/>
    <s v="Envelopes"/>
    <x v="627"/>
    <n v="99.567999999999998"/>
    <n v="2"/>
    <n v="0.2"/>
    <n v="33.604199999999992"/>
    <s v="Sep"/>
    <x v="21"/>
    <n v="1"/>
  </r>
  <r>
    <n v="9974"/>
    <s v="US-2013-103674"/>
    <x v="0"/>
    <d v="2013-12-07T00:00:00"/>
    <d v="2013-12-11T00:00:00"/>
    <x v="1"/>
    <s v="AP-10720"/>
    <x v="399"/>
    <x v="2"/>
    <s v="United States"/>
    <s v="Los Angeles"/>
    <x v="1"/>
    <n v="90032"/>
    <x v="1"/>
    <s v="TEC-PH-10004080"/>
    <x v="2"/>
    <s v="Phones"/>
    <x v="1768"/>
    <n v="271.95999999999998"/>
    <n v="5"/>
    <n v="0.2"/>
    <n v="27.195999999999998"/>
    <s v="Dec"/>
    <x v="5"/>
    <n v="1"/>
  </r>
  <r>
    <n v="9975"/>
    <s v="US-2013-103674"/>
    <x v="0"/>
    <d v="2013-12-07T00:00:00"/>
    <d v="2013-12-11T00:00:00"/>
    <x v="1"/>
    <s v="AP-10720"/>
    <x v="399"/>
    <x v="2"/>
    <s v="United States"/>
    <s v="Los Angeles"/>
    <x v="1"/>
    <n v="90032"/>
    <x v="1"/>
    <s v="OFF-AR-10004752"/>
    <x v="1"/>
    <s v="Art"/>
    <x v="1105"/>
    <n v="18.689999999999998"/>
    <n v="7"/>
    <n v="0"/>
    <n v="5.2332000000000001"/>
    <s v="Dec"/>
    <x v="5"/>
    <n v="0"/>
  </r>
  <r>
    <n v="9976"/>
    <s v="US-2013-103674"/>
    <x v="0"/>
    <d v="2013-12-07T00:00:00"/>
    <d v="2013-12-11T00:00:00"/>
    <x v="1"/>
    <s v="AP-10720"/>
    <x v="399"/>
    <x v="2"/>
    <s v="United States"/>
    <s v="Los Angeles"/>
    <x v="1"/>
    <n v="90032"/>
    <x v="1"/>
    <s v="OFF-PA-10000743"/>
    <x v="1"/>
    <s v="Paper"/>
    <x v="573"/>
    <n v="13.36"/>
    <n v="2"/>
    <n v="0"/>
    <n v="6.4127999999999998"/>
    <s v="Dec"/>
    <x v="5"/>
    <n v="0"/>
  </r>
  <r>
    <n v="9977"/>
    <s v="US-2013-103674"/>
    <x v="0"/>
    <d v="2013-12-07T00:00:00"/>
    <d v="2013-12-11T00:00:00"/>
    <x v="1"/>
    <s v="AP-10720"/>
    <x v="399"/>
    <x v="2"/>
    <s v="United States"/>
    <s v="Los Angeles"/>
    <x v="1"/>
    <n v="90032"/>
    <x v="1"/>
    <s v="TEC-PH-10002496"/>
    <x v="2"/>
    <s v="Phones"/>
    <x v="490"/>
    <n v="249.58400000000003"/>
    <n v="2"/>
    <n v="0.2"/>
    <n v="31.197999999999986"/>
    <s v="Dec"/>
    <x v="5"/>
    <n v="0"/>
  </r>
  <r>
    <n v="9978"/>
    <s v="US-2013-103674"/>
    <x v="0"/>
    <d v="2013-12-07T00:00:00"/>
    <d v="2013-12-11T00:00:00"/>
    <x v="1"/>
    <s v="AP-10720"/>
    <x v="399"/>
    <x v="2"/>
    <s v="United States"/>
    <s v="Los Angeles"/>
    <x v="1"/>
    <n v="90032"/>
    <x v="1"/>
    <s v="OFF-FA-10003467"/>
    <x v="1"/>
    <s v="Fasteners"/>
    <x v="489"/>
    <n v="13.86"/>
    <n v="7"/>
    <n v="0"/>
    <n v="0"/>
    <s v="Dec"/>
    <x v="5"/>
    <n v="0"/>
  </r>
  <r>
    <n v="9979"/>
    <s v="US-2013-103674"/>
    <x v="0"/>
    <d v="2013-12-07T00:00:00"/>
    <d v="2013-12-11T00:00:00"/>
    <x v="1"/>
    <s v="AP-10720"/>
    <x v="399"/>
    <x v="2"/>
    <s v="United States"/>
    <s v="Los Angeles"/>
    <x v="1"/>
    <n v="90032"/>
    <x v="1"/>
    <s v="OFF-BI-10003727"/>
    <x v="1"/>
    <s v="Binders"/>
    <x v="797"/>
    <n v="13.375999999999999"/>
    <n v="4"/>
    <n v="0.2"/>
    <n v="4.6815999999999995"/>
    <s v="Dec"/>
    <x v="5"/>
    <n v="0"/>
  </r>
  <r>
    <n v="9980"/>
    <s v="US-2013-103674"/>
    <x v="0"/>
    <d v="2013-12-07T00:00:00"/>
    <d v="2013-12-11T00:00:00"/>
    <x v="1"/>
    <s v="AP-10720"/>
    <x v="399"/>
    <x v="2"/>
    <s v="United States"/>
    <s v="Los Angeles"/>
    <x v="1"/>
    <n v="90032"/>
    <x v="1"/>
    <s v="OFF-BI-10002026"/>
    <x v="1"/>
    <s v="Binders"/>
    <x v="1749"/>
    <n v="437.47200000000009"/>
    <n v="14"/>
    <n v="0.2"/>
    <n v="153.11519999999999"/>
    <s v="Dec"/>
    <x v="5"/>
    <n v="0"/>
  </r>
  <r>
    <n v="9981"/>
    <s v="US-2012-151435"/>
    <x v="1"/>
    <d v="2012-09-06T00:00:00"/>
    <d v="2012-09-09T00:00:00"/>
    <x v="0"/>
    <s v="SW-20455"/>
    <x v="517"/>
    <x v="0"/>
    <s v="United States"/>
    <s v="Lafayette"/>
    <x v="28"/>
    <n v="70506"/>
    <x v="0"/>
    <s v="FUR-TA-10001039"/>
    <x v="0"/>
    <s v="Tables"/>
    <x v="824"/>
    <n v="85.98"/>
    <n v="1"/>
    <n v="0"/>
    <n v="22.354800000000004"/>
    <s v="Sep"/>
    <x v="11"/>
    <n v="1"/>
  </r>
  <r>
    <n v="9982"/>
    <s v="CA-2014-163566"/>
    <x v="3"/>
    <d v="2014-08-04T00:00:00"/>
    <d v="2014-08-07T00:00:00"/>
    <x v="2"/>
    <s v="TB-21055"/>
    <x v="26"/>
    <x v="0"/>
    <s v="United States"/>
    <s v="Fairfield"/>
    <x v="24"/>
    <n v="45014"/>
    <x v="3"/>
    <s v="OFF-LA-10004484"/>
    <x v="1"/>
    <s v="Labels"/>
    <x v="612"/>
    <n v="16.520000000000003"/>
    <n v="5"/>
    <n v="0.2"/>
    <n v="5.368999999999998"/>
    <s v="Aug"/>
    <x v="43"/>
    <n v="1"/>
  </r>
  <r>
    <n v="9983"/>
    <s v="US-2013-157728"/>
    <x v="0"/>
    <d v="2013-09-23T00:00:00"/>
    <d v="2013-09-29T00:00:00"/>
    <x v="1"/>
    <s v="RC-19960"/>
    <x v="53"/>
    <x v="0"/>
    <s v="United States"/>
    <s v="Grand Rapids"/>
    <x v="12"/>
    <n v="49505"/>
    <x v="2"/>
    <s v="OFF-PA-10002195"/>
    <x v="1"/>
    <s v="Paper"/>
    <x v="719"/>
    <n v="35.56"/>
    <n v="7"/>
    <n v="0"/>
    <n v="16.713200000000001"/>
    <s v="Sep"/>
    <x v="21"/>
    <n v="1"/>
  </r>
  <r>
    <n v="9984"/>
    <s v="US-2013-157728"/>
    <x v="0"/>
    <d v="2013-09-23T00:00:00"/>
    <d v="2013-09-29T00:00:00"/>
    <x v="1"/>
    <s v="RC-19960"/>
    <x v="53"/>
    <x v="0"/>
    <s v="United States"/>
    <s v="Grand Rapids"/>
    <x v="12"/>
    <n v="49505"/>
    <x v="2"/>
    <s v="TEC-PH-10001305"/>
    <x v="2"/>
    <s v="Phones"/>
    <x v="1671"/>
    <n v="97.98"/>
    <n v="2"/>
    <n v="0"/>
    <n v="27.434400000000011"/>
    <s v="Sep"/>
    <x v="21"/>
    <n v="0"/>
  </r>
  <r>
    <n v="9985"/>
    <s v="CA-2012-100251"/>
    <x v="1"/>
    <d v="2012-05-17T00:00:00"/>
    <d v="2012-05-23T00:00:00"/>
    <x v="1"/>
    <s v="DV-13465"/>
    <x v="231"/>
    <x v="0"/>
    <s v="United States"/>
    <s v="Long Beach"/>
    <x v="15"/>
    <n v="11561"/>
    <x v="3"/>
    <s v="OFF-LA-10003766"/>
    <x v="1"/>
    <s v="Labels"/>
    <x v="360"/>
    <n v="31.5"/>
    <n v="10"/>
    <n v="0"/>
    <n v="15.120000000000001"/>
    <s v="May"/>
    <x v="33"/>
    <n v="1"/>
  </r>
  <r>
    <n v="9986"/>
    <s v="CA-2012-100251"/>
    <x v="1"/>
    <d v="2012-05-17T00:00:00"/>
    <d v="2012-05-23T00:00:00"/>
    <x v="1"/>
    <s v="DV-13465"/>
    <x v="231"/>
    <x v="0"/>
    <s v="United States"/>
    <s v="Long Beach"/>
    <x v="15"/>
    <n v="11561"/>
    <x v="3"/>
    <s v="OFF-SU-10000898"/>
    <x v="1"/>
    <s v="Supplies"/>
    <x v="1181"/>
    <n v="55.6"/>
    <n v="4"/>
    <n v="0"/>
    <n v="16.123999999999995"/>
    <s v="May"/>
    <x v="33"/>
    <n v="0"/>
  </r>
  <r>
    <n v="9987"/>
    <s v="CA-2013-125794"/>
    <x v="0"/>
    <d v="2013-09-30T00:00:00"/>
    <d v="2013-10-04T00:00:00"/>
    <x v="1"/>
    <s v="ML-17410"/>
    <x v="586"/>
    <x v="0"/>
    <s v="United States"/>
    <s v="Los Angeles"/>
    <x v="1"/>
    <n v="90008"/>
    <x v="1"/>
    <s v="TEC-AC-10003399"/>
    <x v="2"/>
    <s v="Accessories"/>
    <x v="1497"/>
    <n v="36.24"/>
    <n v="1"/>
    <n v="0"/>
    <n v="15.220800000000001"/>
    <s v="Sep"/>
    <x v="21"/>
    <n v="1"/>
  </r>
  <r>
    <n v="9988"/>
    <s v="CA-2014-163629"/>
    <x v="3"/>
    <d v="2014-11-18T00:00:00"/>
    <d v="2014-11-22T00:00:00"/>
    <x v="1"/>
    <s v="RA-19885"/>
    <x v="19"/>
    <x v="1"/>
    <s v="United States"/>
    <s v="Athens"/>
    <x v="32"/>
    <n v="30605"/>
    <x v="0"/>
    <s v="TEC-AC-10001539"/>
    <x v="2"/>
    <s v="Accessories"/>
    <x v="1576"/>
    <n v="79.989999999999995"/>
    <n v="1"/>
    <n v="0"/>
    <n v="28.796399999999998"/>
    <s v="Nov"/>
    <x v="23"/>
    <n v="1"/>
  </r>
  <r>
    <n v="9989"/>
    <s v="CA-2014-163629"/>
    <x v="3"/>
    <d v="2014-11-18T00:00:00"/>
    <d v="2014-11-22T00:00:00"/>
    <x v="1"/>
    <s v="RA-19885"/>
    <x v="19"/>
    <x v="1"/>
    <s v="United States"/>
    <s v="Athens"/>
    <x v="32"/>
    <n v="30605"/>
    <x v="0"/>
    <s v="TEC-PH-10004006"/>
    <x v="2"/>
    <s v="Phones"/>
    <x v="1764"/>
    <n v="206.1"/>
    <n v="5"/>
    <n v="0"/>
    <n v="55.647000000000006"/>
    <s v="Nov"/>
    <x v="23"/>
    <n v="0"/>
  </r>
  <r>
    <n v="9990"/>
    <s v="CA-2011-110422"/>
    <x v="2"/>
    <d v="2011-01-22T00:00:00"/>
    <d v="2011-01-24T00:00:00"/>
    <x v="0"/>
    <s v="TB-21400"/>
    <x v="483"/>
    <x v="0"/>
    <s v="United States"/>
    <s v="Miami"/>
    <x v="2"/>
    <n v="33180"/>
    <x v="0"/>
    <s v="FUR-FU-10001889"/>
    <x v="0"/>
    <s v="Furnishings"/>
    <x v="1149"/>
    <n v="25.248000000000001"/>
    <n v="3"/>
    <n v="0.2"/>
    <n v="4.1027999999999993"/>
    <s v="Jan"/>
    <x v="46"/>
    <n v="1"/>
  </r>
  <r>
    <n v="9991"/>
    <s v="CA-2014-121258"/>
    <x v="3"/>
    <d v="2014-02-27T00:00:00"/>
    <d v="2014-03-04T00:00:00"/>
    <x v="1"/>
    <s v="DB-13060"/>
    <x v="72"/>
    <x v="0"/>
    <s v="United States"/>
    <s v="Costa Mesa"/>
    <x v="1"/>
    <n v="92627"/>
    <x v="1"/>
    <s v="FUR-FU-10000747"/>
    <x v="0"/>
    <s v="Furnishings"/>
    <x v="1742"/>
    <n v="91.96"/>
    <n v="2"/>
    <n v="0"/>
    <n v="15.633199999999988"/>
    <s v="Feb"/>
    <x v="31"/>
    <n v="1"/>
  </r>
  <r>
    <n v="9992"/>
    <s v="CA-2014-121258"/>
    <x v="3"/>
    <d v="2014-02-27T00:00:00"/>
    <d v="2014-03-04T00:00:00"/>
    <x v="1"/>
    <s v="DB-13060"/>
    <x v="72"/>
    <x v="0"/>
    <s v="United States"/>
    <s v="Costa Mesa"/>
    <x v="1"/>
    <n v="92627"/>
    <x v="1"/>
    <s v="TEC-PH-10003645"/>
    <x v="2"/>
    <s v="Phones"/>
    <x v="294"/>
    <n v="258.57600000000002"/>
    <n v="2"/>
    <n v="0.2"/>
    <n v="19.393200000000007"/>
    <s v="Feb"/>
    <x v="31"/>
    <n v="0"/>
  </r>
  <r>
    <n v="9993"/>
    <s v="CA-2014-121258"/>
    <x v="3"/>
    <d v="2014-02-27T00:00:00"/>
    <d v="2014-03-04T00:00:00"/>
    <x v="1"/>
    <s v="DB-13060"/>
    <x v="72"/>
    <x v="0"/>
    <s v="United States"/>
    <s v="Costa Mesa"/>
    <x v="1"/>
    <n v="92627"/>
    <x v="1"/>
    <s v="OFF-PA-10004041"/>
    <x v="1"/>
    <s v="Paper"/>
    <x v="940"/>
    <n v="29.6"/>
    <n v="4"/>
    <n v="0"/>
    <n v="13.32"/>
    <s v="Feb"/>
    <x v="31"/>
    <n v="0"/>
  </r>
  <r>
    <n v="9994"/>
    <s v="CA-2014-119914"/>
    <x v="3"/>
    <d v="2014-05-05T00:00:00"/>
    <d v="2014-05-10T00:00:00"/>
    <x v="0"/>
    <s v="CC-12220"/>
    <x v="417"/>
    <x v="0"/>
    <s v="United States"/>
    <s v="Westminster"/>
    <x v="1"/>
    <n v="92683"/>
    <x v="1"/>
    <s v="OFF-AP-10002684"/>
    <x v="1"/>
    <s v="Appliances"/>
    <x v="165"/>
    <n v="243.16"/>
    <n v="2"/>
    <n v="0"/>
    <n v="72.947999999999993"/>
    <s v="May"/>
    <x v="2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C8FE0F-2EEC-41F5-B41E-A373BA9981C0}" name="Total Quanti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7:E8" firstHeaderRow="1" firstDataRow="1" firstDataCol="0"/>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 of Quantity" fld="19" baseField="0" baseItem="0" numFmtId="3"/>
  </dataFields>
  <formats count="1">
    <format dxfId="176">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52D089-3DD2-4D02-AD58-59EDAC9450D2}" name="State-wise Sales Map"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9:B11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40">
    <i>
      <x/>
    </i>
    <i>
      <x v="1"/>
    </i>
    <i>
      <x v="2"/>
    </i>
    <i>
      <x v="3"/>
    </i>
    <i>
      <x v="4"/>
    </i>
    <i>
      <x v="5"/>
    </i>
    <i>
      <x v="6"/>
    </i>
    <i>
      <x v="8"/>
    </i>
    <i>
      <x v="9"/>
    </i>
    <i>
      <x v="11"/>
    </i>
    <i>
      <x v="12"/>
    </i>
    <i>
      <x v="13"/>
    </i>
    <i>
      <x v="14"/>
    </i>
    <i>
      <x v="15"/>
    </i>
    <i>
      <x v="16"/>
    </i>
    <i>
      <x v="18"/>
    </i>
    <i>
      <x v="19"/>
    </i>
    <i>
      <x v="20"/>
    </i>
    <i>
      <x v="21"/>
    </i>
    <i>
      <x v="22"/>
    </i>
    <i>
      <x v="23"/>
    </i>
    <i>
      <x v="24"/>
    </i>
    <i>
      <x v="25"/>
    </i>
    <i>
      <x v="26"/>
    </i>
    <i>
      <x v="28"/>
    </i>
    <i>
      <x v="29"/>
    </i>
    <i>
      <x v="30"/>
    </i>
    <i>
      <x v="31"/>
    </i>
    <i>
      <x v="33"/>
    </i>
    <i>
      <x v="34"/>
    </i>
    <i>
      <x v="36"/>
    </i>
    <i>
      <x v="38"/>
    </i>
    <i>
      <x v="40"/>
    </i>
    <i>
      <x v="41"/>
    </i>
    <i>
      <x v="42"/>
    </i>
    <i>
      <x v="44"/>
    </i>
    <i>
      <x v="45"/>
    </i>
    <i>
      <x v="46"/>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0BB68-12B3-4EF1-ABA9-D94360DD99AB}" name="Monthly Sales vs Profit Combo Char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6:C61" firstHeaderRow="0"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axis="axisRow"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showAll="0"/>
  </pivotFields>
  <rowFields count="1">
    <field x="23"/>
  </rowFields>
  <rowItems count="45">
    <i>
      <x/>
    </i>
    <i>
      <x v="1"/>
    </i>
    <i>
      <x v="2"/>
    </i>
    <i>
      <x v="3"/>
    </i>
    <i>
      <x v="4"/>
    </i>
    <i>
      <x v="5"/>
    </i>
    <i>
      <x v="6"/>
    </i>
    <i>
      <x v="7"/>
    </i>
    <i>
      <x v="8"/>
    </i>
    <i>
      <x v="9"/>
    </i>
    <i>
      <x v="10"/>
    </i>
    <i>
      <x v="11"/>
    </i>
    <i>
      <x v="12"/>
    </i>
    <i>
      <x v="14"/>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Sales" fld="18" baseField="0" baseItem="0"/>
    <dataField name="Sum of Profit" fld="21" baseField="0" baseItem="0"/>
  </dataFields>
  <formats count="1">
    <format dxfId="177">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F1DD42-A8DB-4602-B263-705322326ED1}" name="Total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E5" firstHeaderRow="1" firstDataRow="1" firstDataCol="0"/>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Profit" fld="21" baseField="0" baseItem="0" numFmtId="164"/>
  </dataFields>
  <formats count="1">
    <format dxfId="178">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CFCABD-BCA4-4316-8371-1CDC64067AB6}" name="Top 5 Product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926:B932"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s>
  <rowFields count="1">
    <field x="17"/>
  </rowFields>
  <rowItems count="6">
    <i>
      <x v="475"/>
    </i>
    <i>
      <x v="1839"/>
    </i>
    <i>
      <x v="795"/>
    </i>
    <i>
      <x v="1294"/>
    </i>
    <i>
      <x v="396"/>
    </i>
    <i t="grand">
      <x/>
    </i>
  </rowItems>
  <colItems count="1">
    <i/>
  </colItems>
  <dataFields count="1">
    <dataField name="Sum of Sales" fld="18" baseField="0" baseItem="0" numFmtId="165"/>
  </dataFields>
  <formats count="1">
    <format dxfId="179">
      <pivotArea outline="0" collapsedLevelsAreSubtotals="1" fieldPosition="0"/>
    </format>
  </formats>
  <chartFormats count="2">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825"/>
          </reference>
        </references>
      </pivotArea>
    </chartFormat>
  </chartFormats>
  <pivotTableStyleInfo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86CB9-5B60-45A6-AE58-01CBA1FDBFFD}" name="Top 5 Custom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31:B13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7"/>
  </rowFields>
  <rowItems count="6">
    <i>
      <x v="631"/>
    </i>
    <i>
      <x v="374"/>
    </i>
    <i>
      <x v="199"/>
    </i>
    <i>
      <x v="431"/>
    </i>
    <i>
      <x v="307"/>
    </i>
    <i t="grand">
      <x/>
    </i>
  </rowItems>
  <colItems count="1">
    <i/>
  </colItems>
  <dataFields count="1">
    <dataField name="Sum of Sales" fld="18" baseField="0" baseItem="0" numFmtId="165"/>
  </dataFields>
  <formats count="1">
    <format dxfId="18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622"/>
          </reference>
        </references>
      </pivotArea>
    </chartFormat>
  </chartFormats>
  <pivotTableStyleInfo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7D07E3-FE20-4922-8786-E3BE79F15078}" name="Category Sales Distribu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73:B7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Fields count="1">
    <field x="15"/>
  </rowFields>
  <rowItems count="4">
    <i>
      <x/>
    </i>
    <i>
      <x v="1"/>
    </i>
    <i>
      <x v="2"/>
    </i>
    <i t="grand">
      <x/>
    </i>
  </rowItems>
  <colItems count="1">
    <i/>
  </colItems>
  <dataFields count="1">
    <dataField name="Sum of Sales" fld="18" baseField="0" baseItem="0" numFmtId="165"/>
  </dataFields>
  <formats count="1">
    <format dxfId="181">
      <pivotArea outline="0" collapsedLevelsAreSubtotals="1" fieldPosition="0"/>
    </format>
  </format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5" count="1" selected="0">
            <x v="0"/>
          </reference>
        </references>
      </pivotArea>
    </chartFormat>
    <chartFormat chart="11" format="7">
      <pivotArea type="data" outline="0" fieldPosition="0">
        <references count="2">
          <reference field="4294967294" count="1" selected="0">
            <x v="0"/>
          </reference>
          <reference field="15" count="1" selected="0">
            <x v="1"/>
          </reference>
        </references>
      </pivotArea>
    </chartFormat>
    <chartFormat chart="11"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BA9C6E-CED8-49FF-865F-9F396A506524}" name="Category Profit Contribu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67:B71"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15"/>
  </rowFields>
  <rowItems count="4">
    <i>
      <x/>
    </i>
    <i>
      <x v="1"/>
    </i>
    <i>
      <x v="2"/>
    </i>
    <i t="grand">
      <x/>
    </i>
  </rowItems>
  <colItems count="1">
    <i/>
  </colItems>
  <dataFields count="1">
    <dataField name="Sum of Profit" fld="21" baseField="0" baseItem="0" numFmtId="165"/>
  </dataFields>
  <formats count="1">
    <format dxfId="182">
      <pivotArea outline="0" collapsedLevelsAreSubtotals="1" fieldPosition="0"/>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5" count="1" selected="0">
            <x v="0"/>
          </reference>
        </references>
      </pivotArea>
    </chartFormat>
    <chartFormat chart="1" format="3">
      <pivotArea type="data" outline="0" fieldPosition="0">
        <references count="2">
          <reference field="4294967294" count="1" selected="0">
            <x v="0"/>
          </reference>
          <reference field="15" count="1" selected="0">
            <x v="1"/>
          </reference>
        </references>
      </pivotArea>
    </chartFormat>
    <chartFormat chart="1" format="4">
      <pivotArea type="data" outline="0" fieldPosition="0">
        <references count="2">
          <reference field="4294967294" count="1" selected="0">
            <x v="0"/>
          </reference>
          <reference field="15"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0F3283-F543-4659-B4B7-863D92336135}" name="Total 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0:E11" firstHeaderRow="1" firstDataRow="1" firstDataCol="0"/>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Distinct Order ID" fld="24" baseField="0" baseItem="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9592F6-0B75-427C-BF38-BAD24FDAF82F}" name="Total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E2" firstHeaderRow="1" firstDataRow="1" firstDataCol="0"/>
  <pivotFields count="25">
    <pivotField showAll="0"/>
    <pivotField showAll="0"/>
    <pivotField showAll="0">
      <items count="5">
        <item x="2"/>
        <item x="1"/>
        <item x="0"/>
        <item x="3"/>
        <item t="default"/>
      </items>
    </pivotField>
    <pivotField numFmtId="14" showAll="0"/>
    <pivotField numFmtId="14" showAll="0"/>
    <pivotField showAll="0">
      <items count="5">
        <item h="1" x="2"/>
        <item x="3"/>
        <item h="1" x="0"/>
        <item h="1"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Sales" fld="18" baseField="0" baseItem="0" numFmtId="7"/>
  </dataFields>
  <formats count="1">
    <format dxfId="18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92B3D7-362B-46E1-80FC-7D456DD40CC5}" sourceName="Year">
  <pivotTables>
    <pivotTable tabId="2" name="Top 5 Products"/>
    <pivotTable tabId="2" name="Category Profit Contribution"/>
    <pivotTable tabId="2" name="Category Sales Distribution"/>
    <pivotTable tabId="2" name="Monthly Sales vs Profit Combo Chart"/>
    <pivotTable tabId="2" name="State-wise Sales Map"/>
    <pivotTable tabId="2" name="Top 5 Customers"/>
    <pivotTable tabId="2" name="Total Orders"/>
    <pivotTable tabId="2" name="Total Profit"/>
    <pivotTable tabId="2" name="Total Quantity"/>
    <pivotTable tabId="2" name="Total Sales"/>
  </pivotTables>
  <data>
    <tabular pivotCacheId="206841610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29CC81E-56C2-4534-ABA8-5876639B717A}" sourceName="Ship Mode">
  <pivotTables>
    <pivotTable tabId="2" name="Top 5 Products"/>
    <pivotTable tabId="2" name="Category Profit Contribution"/>
    <pivotTable tabId="2" name="Category Sales Distribution"/>
    <pivotTable tabId="2" name="Monthly Sales vs Profit Combo Chart"/>
    <pivotTable tabId="2" name="State-wise Sales Map"/>
    <pivotTable tabId="2" name="Top 5 Customers"/>
    <pivotTable tabId="2" name="Total Orders"/>
    <pivotTable tabId="2" name="Total Profit"/>
    <pivotTable tabId="2" name="Total Quantity"/>
    <pivotTable tabId="2" name="Total Sales"/>
  </pivotTables>
  <data>
    <tabular pivotCacheId="2068416100">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A748FE2-3063-4627-A049-BF8D7C6698B6}" sourceName="Segment">
  <pivotTables>
    <pivotTable tabId="2" name="Top 5 Products"/>
    <pivotTable tabId="2" name="Category Profit Contribution"/>
    <pivotTable tabId="2" name="Category Sales Distribution"/>
    <pivotTable tabId="2" name="Monthly Sales vs Profit Combo Chart"/>
    <pivotTable tabId="2" name="State-wise Sales Map"/>
    <pivotTable tabId="2" name="Top 5 Customers"/>
    <pivotTable tabId="2" name="Total Orders"/>
    <pivotTable tabId="2" name="Total Profit"/>
    <pivotTable tabId="2" name="Total Quantity"/>
    <pivotTable tabId="2" name="Total Sales"/>
  </pivotTables>
  <data>
    <tabular pivotCacheId="206841610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97322A-B52D-472F-BEF5-9BC82715B2A4}" sourceName="Region">
  <pivotTables>
    <pivotTable tabId="2" name="Top 5 Products"/>
    <pivotTable tabId="2" name="Category Profit Contribution"/>
    <pivotTable tabId="2" name="Category Sales Distribution"/>
    <pivotTable tabId="2" name="Monthly Sales vs Profit Combo Chart"/>
    <pivotTable tabId="2" name="State-wise Sales Map"/>
    <pivotTable tabId="2" name="Top 5 Customers"/>
    <pivotTable tabId="2" name="Total Orders"/>
    <pivotTable tabId="2" name="Total Profit"/>
    <pivotTable tabId="2" name="Total Quantity"/>
    <pivotTable tabId="2" name="Total Sales"/>
  </pivotTables>
  <data>
    <tabular pivotCacheId="2068416100">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E054EE-8497-40E4-9C87-FB058C2735D2}" sourceName="Category">
  <pivotTables>
    <pivotTable tabId="2" name="Top 5 Products"/>
    <pivotTable tabId="2" name="Category Profit Contribution"/>
    <pivotTable tabId="2" name="Category Sales Distribution"/>
    <pivotTable tabId="2" name="Monthly Sales vs Profit Combo Chart"/>
    <pivotTable tabId="2" name="State-wise Sales Map"/>
    <pivotTable tabId="2" name="Top 5 Customers"/>
    <pivotTable tabId="2" name="Total Orders"/>
    <pivotTable tabId="2" name="Total Profit"/>
    <pivotTable tabId="2" name="Total Quantity"/>
    <pivotTable tabId="2" name="Total Sales"/>
  </pivotTables>
  <data>
    <tabular pivotCacheId="20684161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99DAF05-B7BA-40A7-887E-F56425D2DB55}" cache="Slicer_Year" caption="Year" style="SlicerStyleLight4" rowHeight="241300"/>
  <slicer name="Ship Mode" xr10:uid="{D39ACBF1-FE87-4AEE-A5F8-41A7B6032839}" cache="Slicer_Ship_Mode" caption="Ship Mode" style="SlicerStyleLight4" rowHeight="241300"/>
  <slicer name="Segment" xr10:uid="{52F2BD94-9A9E-43ED-9806-ABC3DBC23B5D}" cache="Slicer_Segment" caption="Segment" style="SlicerStyleLight4" rowHeight="241300"/>
  <slicer name="Region" xr10:uid="{66D9E5FC-7478-4544-B16B-EBF2CCA496AF}" cache="Slicer_Region" caption="Region" style="SlicerStyleLight4" rowHeight="241300"/>
  <slicer name="Category" xr10:uid="{C4843E14-4771-494F-BE05-0387419AA4B3}"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Y9995">
  <tableColumns count="25">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 id="23" xr3:uid="{10210D38-408A-4B45-9D40-54F10B3EDDB0}" name="Month" dataDxfId="186">
      <calculatedColumnFormula>TEXT(SalesData[[#This Row],[Order Date]],"mmm")</calculatedColumnFormula>
    </tableColumn>
    <tableColumn id="24" xr3:uid="{E379A1E1-1777-4973-9443-8AF59D9A7428}" name="Year-Month" dataDxfId="185">
      <calculatedColumnFormula>TEXT(SalesData[[#This Row],[Order Date]],"mmm yyyy")</calculatedColumnFormula>
    </tableColumn>
    <tableColumn id="25" xr3:uid="{BB1A2CF6-10D7-472C-BD84-88BAE12DD69B}" name="Distinct Order ID" dataDxfId="184">
      <calculatedColumnFormula>--(COUNTIF($B$2:B2,B2)=1)</calculatedColumnFormula>
    </tableColumn>
  </tableColumns>
  <tableStyleInfo name="Data-style" showFirstColumn="1" showLastColumn="1"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Y9995"/>
  <sheetViews>
    <sheetView topLeftCell="A2" workbookViewId="0">
      <selection activeCell="B9969" sqref="A2:Y9995"/>
    </sheetView>
  </sheetViews>
  <sheetFormatPr defaultColWidth="14.375" defaultRowHeight="15" customHeight="1" x14ac:dyDescent="0.2"/>
  <cols>
    <col min="1" max="1" width="12.5" customWidth="1"/>
    <col min="2" max="2" width="28.5" customWidth="1"/>
    <col min="3" max="3" width="13.875" customWidth="1"/>
    <col min="4" max="4" width="12.5" customWidth="1"/>
    <col min="5" max="5" width="13.625" customWidth="1"/>
    <col min="6" max="6" width="14.875" customWidth="1"/>
    <col min="7" max="7" width="18.625" customWidth="1"/>
    <col min="8" max="11" width="12.5" customWidth="1"/>
    <col min="12" max="12" width="14.5" customWidth="1"/>
    <col min="13" max="13" width="12.5" customWidth="1"/>
    <col min="14" max="14" width="13.5" customWidth="1"/>
    <col min="15" max="15" width="12.5" customWidth="1"/>
    <col min="16" max="16" width="16.25" customWidth="1"/>
    <col min="17" max="17" width="17.25" customWidth="1"/>
    <col min="18" max="18" width="37.375" customWidth="1"/>
    <col min="19" max="22" width="12.5" customWidth="1"/>
    <col min="26" max="26" width="14.375" customWidth="1"/>
  </cols>
  <sheetData>
    <row r="1" spans="1:25"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5" t="s">
        <v>10932</v>
      </c>
      <c r="X1" s="5" t="s">
        <v>10933</v>
      </c>
      <c r="Y1" s="4" t="s">
        <v>10939</v>
      </c>
    </row>
    <row r="2" spans="1:25"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c r="W2" s="6" t="str">
        <f>TEXT(SalesData[[#This Row],[Order Date]],"mmm")</f>
        <v>Nov</v>
      </c>
      <c r="X2" s="6" t="str">
        <f>TEXT(SalesData[[#This Row],[Order Date]],"mmm yyyy")</f>
        <v>Nov 2013</v>
      </c>
      <c r="Y2">
        <f>--(COUNTIF($B$2:B2,B2)=1)</f>
        <v>1</v>
      </c>
    </row>
    <row r="3" spans="1:25"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c r="W3" s="6" t="str">
        <f>TEXT(SalesData[[#This Row],[Order Date]],"mmm")</f>
        <v>Nov</v>
      </c>
      <c r="X3" s="6" t="str">
        <f>TEXT(SalesData[[#This Row],[Order Date]],"mmm yyyy")</f>
        <v>Nov 2013</v>
      </c>
      <c r="Y3">
        <f>--(COUNTIF($B$2:B3,B3)=1)</f>
        <v>0</v>
      </c>
    </row>
    <row r="4" spans="1:25"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c r="W4" s="6" t="str">
        <f>TEXT(SalesData[[#This Row],[Order Date]],"mmm")</f>
        <v>Jun</v>
      </c>
      <c r="X4" s="6" t="str">
        <f>TEXT(SalesData[[#This Row],[Order Date]],"mmm yyyy")</f>
        <v>Jun 2013</v>
      </c>
      <c r="Y4">
        <f>--(COUNTIF($B$2:B4,B4)=1)</f>
        <v>1</v>
      </c>
    </row>
    <row r="5" spans="1:25"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c r="W5" s="6" t="str">
        <f>TEXT(SalesData[[#This Row],[Order Date]],"mmm")</f>
        <v>Oct</v>
      </c>
      <c r="X5" s="6" t="str">
        <f>TEXT(SalesData[[#This Row],[Order Date]],"mmm yyyy")</f>
        <v>Oct 2012</v>
      </c>
      <c r="Y5">
        <f>--(COUNTIF($B$2:B5,B5)=1)</f>
        <v>1</v>
      </c>
    </row>
    <row r="6" spans="1:25"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c r="W6" s="6" t="str">
        <f>TEXT(SalesData[[#This Row],[Order Date]],"mmm")</f>
        <v>Oct</v>
      </c>
      <c r="X6" s="6" t="str">
        <f>TEXT(SalesData[[#This Row],[Order Date]],"mmm yyyy")</f>
        <v>Oct 2012</v>
      </c>
      <c r="Y6">
        <f>--(COUNTIF($B$2:B6,B6)=1)</f>
        <v>0</v>
      </c>
    </row>
    <row r="7" spans="1:25"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c r="W7" s="6" t="str">
        <f>TEXT(SalesData[[#This Row],[Order Date]],"mmm")</f>
        <v>Jun</v>
      </c>
      <c r="X7" s="6" t="str">
        <f>TEXT(SalesData[[#This Row],[Order Date]],"mmm yyyy")</f>
        <v>Jun 2011</v>
      </c>
      <c r="Y7">
        <f>--(COUNTIF($B$2:B7,B7)=1)</f>
        <v>1</v>
      </c>
    </row>
    <row r="8" spans="1:25"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c r="W8" s="6" t="str">
        <f>TEXT(SalesData[[#This Row],[Order Date]],"mmm")</f>
        <v>Jun</v>
      </c>
      <c r="X8" s="6" t="str">
        <f>TEXT(SalesData[[#This Row],[Order Date]],"mmm yyyy")</f>
        <v>Jun 2011</v>
      </c>
      <c r="Y8">
        <f>--(COUNTIF($B$2:B8,B8)=1)</f>
        <v>0</v>
      </c>
    </row>
    <row r="9" spans="1:25"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c r="W9" s="6" t="str">
        <f>TEXT(SalesData[[#This Row],[Order Date]],"mmm")</f>
        <v>Jun</v>
      </c>
      <c r="X9" s="6" t="str">
        <f>TEXT(SalesData[[#This Row],[Order Date]],"mmm yyyy")</f>
        <v>Jun 2011</v>
      </c>
      <c r="Y9">
        <f>--(COUNTIF($B$2:B9,B9)=1)</f>
        <v>0</v>
      </c>
    </row>
    <row r="10" spans="1:25"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c r="W10" s="6" t="str">
        <f>TEXT(SalesData[[#This Row],[Order Date]],"mmm")</f>
        <v>Jun</v>
      </c>
      <c r="X10" s="6" t="str">
        <f>TEXT(SalesData[[#This Row],[Order Date]],"mmm yyyy")</f>
        <v>Jun 2011</v>
      </c>
      <c r="Y10">
        <f>--(COUNTIF($B$2:B10,B10)=1)</f>
        <v>0</v>
      </c>
    </row>
    <row r="11" spans="1:25"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c r="W11" s="6" t="str">
        <f>TEXT(SalesData[[#This Row],[Order Date]],"mmm")</f>
        <v>Jun</v>
      </c>
      <c r="X11" s="6" t="str">
        <f>TEXT(SalesData[[#This Row],[Order Date]],"mmm yyyy")</f>
        <v>Jun 2011</v>
      </c>
      <c r="Y11">
        <f>--(COUNTIF($B$2:B11,B11)=1)</f>
        <v>0</v>
      </c>
    </row>
    <row r="12" spans="1:25"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c r="W12" s="6" t="str">
        <f>TEXT(SalesData[[#This Row],[Order Date]],"mmm")</f>
        <v>Jun</v>
      </c>
      <c r="X12" s="6" t="str">
        <f>TEXT(SalesData[[#This Row],[Order Date]],"mmm yyyy")</f>
        <v>Jun 2011</v>
      </c>
      <c r="Y12">
        <f>--(COUNTIF($B$2:B12,B12)=1)</f>
        <v>0</v>
      </c>
    </row>
    <row r="13" spans="1:25"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c r="W13" s="6" t="str">
        <f>TEXT(SalesData[[#This Row],[Order Date]],"mmm")</f>
        <v>Jun</v>
      </c>
      <c r="X13" s="6" t="str">
        <f>TEXT(SalesData[[#This Row],[Order Date]],"mmm yyyy")</f>
        <v>Jun 2011</v>
      </c>
      <c r="Y13">
        <f>--(COUNTIF($B$2:B13,B13)=1)</f>
        <v>0</v>
      </c>
    </row>
    <row r="14" spans="1:25"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c r="W14" s="6" t="str">
        <f>TEXT(SalesData[[#This Row],[Order Date]],"mmm")</f>
        <v>Apr</v>
      </c>
      <c r="X14" s="6" t="str">
        <f>TEXT(SalesData[[#This Row],[Order Date]],"mmm yyyy")</f>
        <v>Apr 2014</v>
      </c>
      <c r="Y14">
        <f>--(COUNTIF($B$2:B14,B14)=1)</f>
        <v>1</v>
      </c>
    </row>
    <row r="15" spans="1:25"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c r="W15" s="6" t="str">
        <f>TEXT(SalesData[[#This Row],[Order Date]],"mmm")</f>
        <v>Dec</v>
      </c>
      <c r="X15" s="6" t="str">
        <f>TEXT(SalesData[[#This Row],[Order Date]],"mmm yyyy")</f>
        <v>Dec 2013</v>
      </c>
      <c r="Y15">
        <f>--(COUNTIF($B$2:B15,B15)=1)</f>
        <v>1</v>
      </c>
    </row>
    <row r="16" spans="1:25"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c r="W16" s="6" t="str">
        <f>TEXT(SalesData[[#This Row],[Order Date]],"mmm")</f>
        <v>Nov</v>
      </c>
      <c r="X16" s="6" t="str">
        <f>TEXT(SalesData[[#This Row],[Order Date]],"mmm yyyy")</f>
        <v>Nov 2012</v>
      </c>
      <c r="Y16">
        <f>--(COUNTIF($B$2:B16,B16)=1)</f>
        <v>1</v>
      </c>
    </row>
    <row r="17" spans="1:25"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c r="W17" s="6" t="str">
        <f>TEXT(SalesData[[#This Row],[Order Date]],"mmm")</f>
        <v>Nov</v>
      </c>
      <c r="X17" s="6" t="str">
        <f>TEXT(SalesData[[#This Row],[Order Date]],"mmm yyyy")</f>
        <v>Nov 2012</v>
      </c>
      <c r="Y17">
        <f>--(COUNTIF($B$2:B17,B17)=1)</f>
        <v>0</v>
      </c>
    </row>
    <row r="18" spans="1:25"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c r="W18" s="6" t="str">
        <f>TEXT(SalesData[[#This Row],[Order Date]],"mmm")</f>
        <v>Nov</v>
      </c>
      <c r="X18" s="6" t="str">
        <f>TEXT(SalesData[[#This Row],[Order Date]],"mmm yyyy")</f>
        <v>Nov 2011</v>
      </c>
      <c r="Y18">
        <f>--(COUNTIF($B$2:B18,B18)=1)</f>
        <v>1</v>
      </c>
    </row>
    <row r="19" spans="1:25"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c r="W19" s="6" t="str">
        <f>TEXT(SalesData[[#This Row],[Order Date]],"mmm")</f>
        <v>May</v>
      </c>
      <c r="X19" s="6" t="str">
        <f>TEXT(SalesData[[#This Row],[Order Date]],"mmm yyyy")</f>
        <v>May 2011</v>
      </c>
      <c r="Y19">
        <f>--(COUNTIF($B$2:B19,B19)=1)</f>
        <v>1</v>
      </c>
    </row>
    <row r="20" spans="1:25"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c r="W20" s="6" t="str">
        <f>TEXT(SalesData[[#This Row],[Order Date]],"mmm")</f>
        <v>Aug</v>
      </c>
      <c r="X20" s="6" t="str">
        <f>TEXT(SalesData[[#This Row],[Order Date]],"mmm yyyy")</f>
        <v>Aug 2011</v>
      </c>
      <c r="Y20">
        <f>--(COUNTIF($B$2:B20,B20)=1)</f>
        <v>1</v>
      </c>
    </row>
    <row r="21" spans="1:25"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c r="W21" s="6" t="str">
        <f>TEXT(SalesData[[#This Row],[Order Date]],"mmm")</f>
        <v>Aug</v>
      </c>
      <c r="X21" s="6" t="str">
        <f>TEXT(SalesData[[#This Row],[Order Date]],"mmm yyyy")</f>
        <v>Aug 2011</v>
      </c>
      <c r="Y21">
        <f>--(COUNTIF($B$2:B21,B21)=1)</f>
        <v>0</v>
      </c>
    </row>
    <row r="22" spans="1:25"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c r="W22" s="6" t="str">
        <f>TEXT(SalesData[[#This Row],[Order Date]],"mmm")</f>
        <v>Aug</v>
      </c>
      <c r="X22" s="6" t="str">
        <f>TEXT(SalesData[[#This Row],[Order Date]],"mmm yyyy")</f>
        <v>Aug 2011</v>
      </c>
      <c r="Y22">
        <f>--(COUNTIF($B$2:B22,B22)=1)</f>
        <v>0</v>
      </c>
    </row>
    <row r="23" spans="1:25"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c r="W23" s="6" t="str">
        <f>TEXT(SalesData[[#This Row],[Order Date]],"mmm")</f>
        <v>Dec</v>
      </c>
      <c r="X23" s="6" t="str">
        <f>TEXT(SalesData[[#This Row],[Order Date]],"mmm yyyy")</f>
        <v>Dec 2013</v>
      </c>
      <c r="Y23">
        <f>--(COUNTIF($B$2:B23,B23)=1)</f>
        <v>1</v>
      </c>
    </row>
    <row r="24" spans="1:25"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c r="W24" s="6" t="str">
        <f>TEXT(SalesData[[#This Row],[Order Date]],"mmm")</f>
        <v>Dec</v>
      </c>
      <c r="X24" s="6" t="str">
        <f>TEXT(SalesData[[#This Row],[Order Date]],"mmm yyyy")</f>
        <v>Dec 2013</v>
      </c>
      <c r="Y24">
        <f>--(COUNTIF($B$2:B24,B24)=1)</f>
        <v>0</v>
      </c>
    </row>
    <row r="25" spans="1:25"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c r="W25" s="6" t="str">
        <f>TEXT(SalesData[[#This Row],[Order Date]],"mmm")</f>
        <v>Jul</v>
      </c>
      <c r="X25" s="6" t="str">
        <f>TEXT(SalesData[[#This Row],[Order Date]],"mmm yyyy")</f>
        <v>Jul 2014</v>
      </c>
      <c r="Y25">
        <f>--(COUNTIF($B$2:B25,B25)=1)</f>
        <v>1</v>
      </c>
    </row>
    <row r="26" spans="1:25"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c r="W26" s="6" t="str">
        <f>TEXT(SalesData[[#This Row],[Order Date]],"mmm")</f>
        <v>Sep</v>
      </c>
      <c r="X26" s="6" t="str">
        <f>TEXT(SalesData[[#This Row],[Order Date]],"mmm yyyy")</f>
        <v>Sep 2012</v>
      </c>
      <c r="Y26">
        <f>--(COUNTIF($B$2:B26,B26)=1)</f>
        <v>1</v>
      </c>
    </row>
    <row r="27" spans="1:25"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c r="W27" s="6" t="str">
        <f>TEXT(SalesData[[#This Row],[Order Date]],"mmm")</f>
        <v>Jan</v>
      </c>
      <c r="X27" s="6" t="str">
        <f>TEXT(SalesData[[#This Row],[Order Date]],"mmm yyyy")</f>
        <v>Jan 2013</v>
      </c>
      <c r="Y27">
        <f>--(COUNTIF($B$2:B27,B27)=1)</f>
        <v>1</v>
      </c>
    </row>
    <row r="28" spans="1:25"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c r="W28" s="6" t="str">
        <f>TEXT(SalesData[[#This Row],[Order Date]],"mmm")</f>
        <v>Jan</v>
      </c>
      <c r="X28" s="6" t="str">
        <f>TEXT(SalesData[[#This Row],[Order Date]],"mmm yyyy")</f>
        <v>Jan 2013</v>
      </c>
      <c r="Y28">
        <f>--(COUNTIF($B$2:B28,B28)=1)</f>
        <v>0</v>
      </c>
    </row>
    <row r="29" spans="1:25"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c r="W29" s="6" t="str">
        <f>TEXT(SalesData[[#This Row],[Order Date]],"mmm")</f>
        <v>Sep</v>
      </c>
      <c r="X29" s="6" t="str">
        <f>TEXT(SalesData[[#This Row],[Order Date]],"mmm yyyy")</f>
        <v>Sep 2012</v>
      </c>
      <c r="Y29">
        <f>--(COUNTIF($B$2:B29,B29)=1)</f>
        <v>1</v>
      </c>
    </row>
    <row r="30" spans="1:25"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c r="W30" s="6" t="str">
        <f>TEXT(SalesData[[#This Row],[Order Date]],"mmm")</f>
        <v>Sep</v>
      </c>
      <c r="X30" s="6" t="str">
        <f>TEXT(SalesData[[#This Row],[Order Date]],"mmm yyyy")</f>
        <v>Sep 2012</v>
      </c>
      <c r="Y30">
        <f>--(COUNTIF($B$2:B30,B30)=1)</f>
        <v>0</v>
      </c>
    </row>
    <row r="31" spans="1:25"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c r="W31" s="6" t="str">
        <f>TEXT(SalesData[[#This Row],[Order Date]],"mmm")</f>
        <v>Sep</v>
      </c>
      <c r="X31" s="6" t="str">
        <f>TEXT(SalesData[[#This Row],[Order Date]],"mmm yyyy")</f>
        <v>Sep 2012</v>
      </c>
      <c r="Y31">
        <f>--(COUNTIF($B$2:B31,B31)=1)</f>
        <v>0</v>
      </c>
    </row>
    <row r="32" spans="1:25"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c r="W32" s="6" t="str">
        <f>TEXT(SalesData[[#This Row],[Order Date]],"mmm")</f>
        <v>Sep</v>
      </c>
      <c r="X32" s="6" t="str">
        <f>TEXT(SalesData[[#This Row],[Order Date]],"mmm yyyy")</f>
        <v>Sep 2012</v>
      </c>
      <c r="Y32">
        <f>--(COUNTIF($B$2:B32,B32)=1)</f>
        <v>0</v>
      </c>
    </row>
    <row r="33" spans="1:25"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c r="W33" s="6" t="str">
        <f>TEXT(SalesData[[#This Row],[Order Date]],"mmm")</f>
        <v>Sep</v>
      </c>
      <c r="X33" s="6" t="str">
        <f>TEXT(SalesData[[#This Row],[Order Date]],"mmm yyyy")</f>
        <v>Sep 2012</v>
      </c>
      <c r="Y33">
        <f>--(COUNTIF($B$2:B33,B33)=1)</f>
        <v>0</v>
      </c>
    </row>
    <row r="34" spans="1:25"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c r="W34" s="6" t="str">
        <f>TEXT(SalesData[[#This Row],[Order Date]],"mmm")</f>
        <v>Sep</v>
      </c>
      <c r="X34" s="6" t="str">
        <f>TEXT(SalesData[[#This Row],[Order Date]],"mmm yyyy")</f>
        <v>Sep 2012</v>
      </c>
      <c r="Y34">
        <f>--(COUNTIF($B$2:B34,B34)=1)</f>
        <v>0</v>
      </c>
    </row>
    <row r="35" spans="1:25"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c r="W35" s="6" t="str">
        <f>TEXT(SalesData[[#This Row],[Order Date]],"mmm")</f>
        <v>Sep</v>
      </c>
      <c r="X35" s="6" t="str">
        <f>TEXT(SalesData[[#This Row],[Order Date]],"mmm yyyy")</f>
        <v>Sep 2012</v>
      </c>
      <c r="Y35">
        <f>--(COUNTIF($B$2:B35,B35)=1)</f>
        <v>0</v>
      </c>
    </row>
    <row r="36" spans="1:25"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c r="W36" s="6" t="str">
        <f>TEXT(SalesData[[#This Row],[Order Date]],"mmm")</f>
        <v>Oct</v>
      </c>
      <c r="X36" s="6" t="str">
        <f>TEXT(SalesData[[#This Row],[Order Date]],"mmm yyyy")</f>
        <v>Oct 2014</v>
      </c>
      <c r="Y36">
        <f>--(COUNTIF($B$2:B36,B36)=1)</f>
        <v>1</v>
      </c>
    </row>
    <row r="37" spans="1:25"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c r="W37" s="6" t="str">
        <f>TEXT(SalesData[[#This Row],[Order Date]],"mmm")</f>
        <v>Dec</v>
      </c>
      <c r="X37" s="6" t="str">
        <f>TEXT(SalesData[[#This Row],[Order Date]],"mmm yyyy")</f>
        <v>Dec 2013</v>
      </c>
      <c r="Y37">
        <f>--(COUNTIF($B$2:B37,B37)=1)</f>
        <v>1</v>
      </c>
    </row>
    <row r="38" spans="1:25"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c r="W38" s="6" t="str">
        <f>TEXT(SalesData[[#This Row],[Order Date]],"mmm")</f>
        <v>Dec</v>
      </c>
      <c r="X38" s="6" t="str">
        <f>TEXT(SalesData[[#This Row],[Order Date]],"mmm yyyy")</f>
        <v>Dec 2013</v>
      </c>
      <c r="Y38">
        <f>--(COUNTIF($B$2:B38,B38)=1)</f>
        <v>0</v>
      </c>
    </row>
    <row r="39" spans="1:25"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c r="W39" s="6" t="str">
        <f>TEXT(SalesData[[#This Row],[Order Date]],"mmm")</f>
        <v>Dec</v>
      </c>
      <c r="X39" s="6" t="str">
        <f>TEXT(SalesData[[#This Row],[Order Date]],"mmm yyyy")</f>
        <v>Dec 2012</v>
      </c>
      <c r="Y39">
        <f>--(COUNTIF($B$2:B39,B39)=1)</f>
        <v>1</v>
      </c>
    </row>
    <row r="40" spans="1:25"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c r="W40" s="6" t="str">
        <f>TEXT(SalesData[[#This Row],[Order Date]],"mmm")</f>
        <v>Dec</v>
      </c>
      <c r="X40" s="6" t="str">
        <f>TEXT(SalesData[[#This Row],[Order Date]],"mmm yyyy")</f>
        <v>Dec 2012</v>
      </c>
      <c r="Y40">
        <f>--(COUNTIF($B$2:B40,B40)=1)</f>
        <v>0</v>
      </c>
    </row>
    <row r="41" spans="1:25"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c r="W41" s="6" t="str">
        <f>TEXT(SalesData[[#This Row],[Order Date]],"mmm")</f>
        <v>Dec</v>
      </c>
      <c r="X41" s="6" t="str">
        <f>TEXT(SalesData[[#This Row],[Order Date]],"mmm yyyy")</f>
        <v>Dec 2012</v>
      </c>
      <c r="Y41">
        <f>--(COUNTIF($B$2:B41,B41)=1)</f>
        <v>0</v>
      </c>
    </row>
    <row r="42" spans="1:25"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c r="W42" s="6" t="str">
        <f>TEXT(SalesData[[#This Row],[Order Date]],"mmm")</f>
        <v>Dec</v>
      </c>
      <c r="X42" s="6" t="str">
        <f>TEXT(SalesData[[#This Row],[Order Date]],"mmm yyyy")</f>
        <v>Dec 2012</v>
      </c>
      <c r="Y42">
        <f>--(COUNTIF($B$2:B42,B42)=1)</f>
        <v>0</v>
      </c>
    </row>
    <row r="43" spans="1:25"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c r="W43" s="6" t="str">
        <f>TEXT(SalesData[[#This Row],[Order Date]],"mmm")</f>
        <v>Sep</v>
      </c>
      <c r="X43" s="6" t="str">
        <f>TEXT(SalesData[[#This Row],[Order Date]],"mmm yyyy")</f>
        <v>Sep 2014</v>
      </c>
      <c r="Y43">
        <f>--(COUNTIF($B$2:B43,B43)=1)</f>
        <v>1</v>
      </c>
    </row>
    <row r="44" spans="1:25"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c r="W44" s="6" t="str">
        <f>TEXT(SalesData[[#This Row],[Order Date]],"mmm")</f>
        <v>Jul</v>
      </c>
      <c r="X44" s="6" t="str">
        <f>TEXT(SalesData[[#This Row],[Order Date]],"mmm yyyy")</f>
        <v>Jul 2013</v>
      </c>
      <c r="Y44">
        <f>--(COUNTIF($B$2:B44,B44)=1)</f>
        <v>1</v>
      </c>
    </row>
    <row r="45" spans="1:25"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c r="W45" s="6" t="str">
        <f>TEXT(SalesData[[#This Row],[Order Date]],"mmm")</f>
        <v>Sep</v>
      </c>
      <c r="X45" s="6" t="str">
        <f>TEXT(SalesData[[#This Row],[Order Date]],"mmm yyyy")</f>
        <v>Sep 2014</v>
      </c>
      <c r="Y45">
        <f>--(COUNTIF($B$2:B45,B45)=1)</f>
        <v>1</v>
      </c>
    </row>
    <row r="46" spans="1:25"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c r="W46" s="6" t="str">
        <f>TEXT(SalesData[[#This Row],[Order Date]],"mmm")</f>
        <v>Mar</v>
      </c>
      <c r="X46" s="6" t="str">
        <f>TEXT(SalesData[[#This Row],[Order Date]],"mmm yyyy")</f>
        <v>Mar 2013</v>
      </c>
      <c r="Y46">
        <f>--(COUNTIF($B$2:B46,B46)=1)</f>
        <v>1</v>
      </c>
    </row>
    <row r="47" spans="1:25"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c r="W47" s="6" t="str">
        <f>TEXT(SalesData[[#This Row],[Order Date]],"mmm")</f>
        <v>Mar</v>
      </c>
      <c r="X47" s="6" t="str">
        <f>TEXT(SalesData[[#This Row],[Order Date]],"mmm yyyy")</f>
        <v>Mar 2013</v>
      </c>
      <c r="Y47">
        <f>--(COUNTIF($B$2:B47,B47)=1)</f>
        <v>0</v>
      </c>
    </row>
    <row r="48" spans="1:25"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c r="W48" s="6" t="str">
        <f>TEXT(SalesData[[#This Row],[Order Date]],"mmm")</f>
        <v>Oct</v>
      </c>
      <c r="X48" s="6" t="str">
        <f>TEXT(SalesData[[#This Row],[Order Date]],"mmm yyyy")</f>
        <v>Oct 2011</v>
      </c>
      <c r="Y48">
        <f>--(COUNTIF($B$2:B48,B48)=1)</f>
        <v>1</v>
      </c>
    </row>
    <row r="49" spans="1:25"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c r="W49" s="6" t="str">
        <f>TEXT(SalesData[[#This Row],[Order Date]],"mmm")</f>
        <v>Jun</v>
      </c>
      <c r="X49" s="6" t="str">
        <f>TEXT(SalesData[[#This Row],[Order Date]],"mmm yyyy")</f>
        <v>Jun 2013</v>
      </c>
      <c r="Y49">
        <f>--(COUNTIF($B$2:B49,B49)=1)</f>
        <v>1</v>
      </c>
    </row>
    <row r="50" spans="1:25"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c r="W50" s="6" t="str">
        <f>TEXT(SalesData[[#This Row],[Order Date]],"mmm")</f>
        <v>Jun</v>
      </c>
      <c r="X50" s="6" t="str">
        <f>TEXT(SalesData[[#This Row],[Order Date]],"mmm yyyy")</f>
        <v>Jun 2013</v>
      </c>
      <c r="Y50">
        <f>--(COUNTIF($B$2:B50,B50)=1)</f>
        <v>0</v>
      </c>
    </row>
    <row r="51" spans="1:25"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c r="W51" s="6" t="str">
        <f>TEXT(SalesData[[#This Row],[Order Date]],"mmm")</f>
        <v>Apr</v>
      </c>
      <c r="X51" s="6" t="str">
        <f>TEXT(SalesData[[#This Row],[Order Date]],"mmm yyyy")</f>
        <v>Apr 2012</v>
      </c>
      <c r="Y51">
        <f>--(COUNTIF($B$2:B51,B51)=1)</f>
        <v>1</v>
      </c>
    </row>
    <row r="52" spans="1:25"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c r="W52" s="6" t="str">
        <f>TEXT(SalesData[[#This Row],[Order Date]],"mmm")</f>
        <v>Apr</v>
      </c>
      <c r="X52" s="6" t="str">
        <f>TEXT(SalesData[[#This Row],[Order Date]],"mmm yyyy")</f>
        <v>Apr 2012</v>
      </c>
      <c r="Y52">
        <f>--(COUNTIF($B$2:B52,B52)=1)</f>
        <v>0</v>
      </c>
    </row>
    <row r="53" spans="1:25"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c r="W53" s="6" t="str">
        <f>TEXT(SalesData[[#This Row],[Order Date]],"mmm")</f>
        <v>Apr</v>
      </c>
      <c r="X53" s="6" t="str">
        <f>TEXT(SalesData[[#This Row],[Order Date]],"mmm yyyy")</f>
        <v>Apr 2012</v>
      </c>
      <c r="Y53">
        <f>--(COUNTIF($B$2:B53,B53)=1)</f>
        <v>0</v>
      </c>
    </row>
    <row r="54" spans="1:25"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c r="W54" s="6" t="str">
        <f>TEXT(SalesData[[#This Row],[Order Date]],"mmm")</f>
        <v>Apr</v>
      </c>
      <c r="X54" s="6" t="str">
        <f>TEXT(SalesData[[#This Row],[Order Date]],"mmm yyyy")</f>
        <v>Apr 2012</v>
      </c>
      <c r="Y54">
        <f>--(COUNTIF($B$2:B54,B54)=1)</f>
        <v>0</v>
      </c>
    </row>
    <row r="55" spans="1:25"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c r="W55" s="6" t="str">
        <f>TEXT(SalesData[[#This Row],[Order Date]],"mmm")</f>
        <v>Dec</v>
      </c>
      <c r="X55" s="6" t="str">
        <f>TEXT(SalesData[[#This Row],[Order Date]],"mmm yyyy")</f>
        <v>Dec 2013</v>
      </c>
      <c r="Y55">
        <f>--(COUNTIF($B$2:B55,B55)=1)</f>
        <v>1</v>
      </c>
    </row>
    <row r="56" spans="1:25"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c r="W56" s="6" t="str">
        <f>TEXT(SalesData[[#This Row],[Order Date]],"mmm")</f>
        <v>Dec</v>
      </c>
      <c r="X56" s="6" t="str">
        <f>TEXT(SalesData[[#This Row],[Order Date]],"mmm yyyy")</f>
        <v>Dec 2013</v>
      </c>
      <c r="Y56">
        <f>--(COUNTIF($B$2:B56,B56)=1)</f>
        <v>0</v>
      </c>
    </row>
    <row r="57" spans="1:25"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c r="W57" s="6" t="str">
        <f>TEXT(SalesData[[#This Row],[Order Date]],"mmm")</f>
        <v>Jun</v>
      </c>
      <c r="X57" s="6" t="str">
        <f>TEXT(SalesData[[#This Row],[Order Date]],"mmm yyyy")</f>
        <v>Jun 2013</v>
      </c>
      <c r="Y57">
        <f>--(COUNTIF($B$2:B57,B57)=1)</f>
        <v>1</v>
      </c>
    </row>
    <row r="58" spans="1:25"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c r="W58" s="6" t="str">
        <f>TEXT(SalesData[[#This Row],[Order Date]],"mmm")</f>
        <v>Jun</v>
      </c>
      <c r="X58" s="6" t="str">
        <f>TEXT(SalesData[[#This Row],[Order Date]],"mmm yyyy")</f>
        <v>Jun 2013</v>
      </c>
      <c r="Y58">
        <f>--(COUNTIF($B$2:B58,B58)=1)</f>
        <v>0</v>
      </c>
    </row>
    <row r="59" spans="1:25"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c r="W59" s="6" t="str">
        <f>TEXT(SalesData[[#This Row],[Order Date]],"mmm")</f>
        <v>Jun</v>
      </c>
      <c r="X59" s="6" t="str">
        <f>TEXT(SalesData[[#This Row],[Order Date]],"mmm yyyy")</f>
        <v>Jun 2013</v>
      </c>
      <c r="Y59">
        <f>--(COUNTIF($B$2:B59,B59)=1)</f>
        <v>0</v>
      </c>
    </row>
    <row r="60" spans="1:25"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c r="W60" s="6" t="str">
        <f>TEXT(SalesData[[#This Row],[Order Date]],"mmm")</f>
        <v>Jun</v>
      </c>
      <c r="X60" s="6" t="str">
        <f>TEXT(SalesData[[#This Row],[Order Date]],"mmm yyyy")</f>
        <v>Jun 2013</v>
      </c>
      <c r="Y60">
        <f>--(COUNTIF($B$2:B60,B60)=1)</f>
        <v>0</v>
      </c>
    </row>
    <row r="61" spans="1:25"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c r="W61" s="6" t="str">
        <f>TEXT(SalesData[[#This Row],[Order Date]],"mmm")</f>
        <v>Jun</v>
      </c>
      <c r="X61" s="6" t="str">
        <f>TEXT(SalesData[[#This Row],[Order Date]],"mmm yyyy")</f>
        <v>Jun 2013</v>
      </c>
      <c r="Y61">
        <f>--(COUNTIF($B$2:B61,B61)=1)</f>
        <v>0</v>
      </c>
    </row>
    <row r="62" spans="1:25"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c r="W62" s="6" t="str">
        <f>TEXT(SalesData[[#This Row],[Order Date]],"mmm")</f>
        <v>Jun</v>
      </c>
      <c r="X62" s="6" t="str">
        <f>TEXT(SalesData[[#This Row],[Order Date]],"mmm yyyy")</f>
        <v>Jun 2013</v>
      </c>
      <c r="Y62">
        <f>--(COUNTIF($B$2:B62,B62)=1)</f>
        <v>0</v>
      </c>
    </row>
    <row r="63" spans="1:25"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c r="W63" s="6" t="str">
        <f>TEXT(SalesData[[#This Row],[Order Date]],"mmm")</f>
        <v>Jun</v>
      </c>
      <c r="X63" s="6" t="str">
        <f>TEXT(SalesData[[#This Row],[Order Date]],"mmm yyyy")</f>
        <v>Jun 2013</v>
      </c>
      <c r="Y63">
        <f>--(COUNTIF($B$2:B63,B63)=1)</f>
        <v>0</v>
      </c>
    </row>
    <row r="64" spans="1:25"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c r="W64" s="6" t="str">
        <f>TEXT(SalesData[[#This Row],[Order Date]],"mmm")</f>
        <v>Nov</v>
      </c>
      <c r="X64" s="6" t="str">
        <f>TEXT(SalesData[[#This Row],[Order Date]],"mmm yyyy")</f>
        <v>Nov 2012</v>
      </c>
      <c r="Y64">
        <f>--(COUNTIF($B$2:B64,B64)=1)</f>
        <v>1</v>
      </c>
    </row>
    <row r="65" spans="1:25"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c r="W65" s="6" t="str">
        <f>TEXT(SalesData[[#This Row],[Order Date]],"mmm")</f>
        <v>Nov</v>
      </c>
      <c r="X65" s="6" t="str">
        <f>TEXT(SalesData[[#This Row],[Order Date]],"mmm yyyy")</f>
        <v>Nov 2012</v>
      </c>
      <c r="Y65">
        <f>--(COUNTIF($B$2:B65,B65)=1)</f>
        <v>0</v>
      </c>
    </row>
    <row r="66" spans="1:25"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c r="W66" s="6" t="str">
        <f>TEXT(SalesData[[#This Row],[Order Date]],"mmm")</f>
        <v>Nov</v>
      </c>
      <c r="X66" s="6" t="str">
        <f>TEXT(SalesData[[#This Row],[Order Date]],"mmm yyyy")</f>
        <v>Nov 2012</v>
      </c>
      <c r="Y66">
        <f>--(COUNTIF($B$2:B66,B66)=1)</f>
        <v>0</v>
      </c>
    </row>
    <row r="67" spans="1:25"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c r="W67" s="6" t="str">
        <f>TEXT(SalesData[[#This Row],[Order Date]],"mmm")</f>
        <v>Nov</v>
      </c>
      <c r="X67" s="6" t="str">
        <f>TEXT(SalesData[[#This Row],[Order Date]],"mmm yyyy")</f>
        <v>Nov 2012</v>
      </c>
      <c r="Y67">
        <f>--(COUNTIF($B$2:B67,B67)=1)</f>
        <v>0</v>
      </c>
    </row>
    <row r="68" spans="1:25"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c r="W68" s="6" t="str">
        <f>TEXT(SalesData[[#This Row],[Order Date]],"mmm")</f>
        <v>Apr</v>
      </c>
      <c r="X68" s="6" t="str">
        <f>TEXT(SalesData[[#This Row],[Order Date]],"mmm yyyy")</f>
        <v>Apr 2012</v>
      </c>
      <c r="Y68">
        <f>--(COUNTIF($B$2:B68,B68)=1)</f>
        <v>1</v>
      </c>
    </row>
    <row r="69" spans="1:25"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c r="W69" s="6" t="str">
        <f>TEXT(SalesData[[#This Row],[Order Date]],"mmm")</f>
        <v>Dec</v>
      </c>
      <c r="X69" s="6" t="str">
        <f>TEXT(SalesData[[#This Row],[Order Date]],"mmm yyyy")</f>
        <v>Dec 2011</v>
      </c>
      <c r="Y69">
        <f>--(COUNTIF($B$2:B69,B69)=1)</f>
        <v>1</v>
      </c>
    </row>
    <row r="70" spans="1:25"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c r="W70" s="6" t="str">
        <f>TEXT(SalesData[[#This Row],[Order Date]],"mmm")</f>
        <v>Dec</v>
      </c>
      <c r="X70" s="6" t="str">
        <f>TEXT(SalesData[[#This Row],[Order Date]],"mmm yyyy")</f>
        <v>Dec 2011</v>
      </c>
      <c r="Y70">
        <f>--(COUNTIF($B$2:B70,B70)=1)</f>
        <v>0</v>
      </c>
    </row>
    <row r="71" spans="1:25"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c r="W71" s="6" t="str">
        <f>TEXT(SalesData[[#This Row],[Order Date]],"mmm")</f>
        <v>Jun</v>
      </c>
      <c r="X71" s="6" t="str">
        <f>TEXT(SalesData[[#This Row],[Order Date]],"mmm yyyy")</f>
        <v>Jun 2013</v>
      </c>
      <c r="Y71">
        <f>--(COUNTIF($B$2:B71,B71)=1)</f>
        <v>1</v>
      </c>
    </row>
    <row r="72" spans="1:25"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c r="W72" s="6" t="str">
        <f>TEXT(SalesData[[#This Row],[Order Date]],"mmm")</f>
        <v>Sep</v>
      </c>
      <c r="X72" s="6" t="str">
        <f>TEXT(SalesData[[#This Row],[Order Date]],"mmm yyyy")</f>
        <v>Sep 2013</v>
      </c>
      <c r="Y72">
        <f>--(COUNTIF($B$2:B72,B72)=1)</f>
        <v>1</v>
      </c>
    </row>
    <row r="73" spans="1:25"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c r="W73" s="6" t="str">
        <f>TEXT(SalesData[[#This Row],[Order Date]],"mmm")</f>
        <v>Sep</v>
      </c>
      <c r="X73" s="6" t="str">
        <f>TEXT(SalesData[[#This Row],[Order Date]],"mmm yyyy")</f>
        <v>Sep 2014</v>
      </c>
      <c r="Y73">
        <f>--(COUNTIF($B$2:B73,B73)=1)</f>
        <v>1</v>
      </c>
    </row>
    <row r="74" spans="1:25"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c r="W74" s="6" t="str">
        <f>TEXT(SalesData[[#This Row],[Order Date]],"mmm")</f>
        <v>Apr</v>
      </c>
      <c r="X74" s="6" t="str">
        <f>TEXT(SalesData[[#This Row],[Order Date]],"mmm yyyy")</f>
        <v>Apr 2012</v>
      </c>
      <c r="Y74">
        <f>--(COUNTIF($B$2:B74,B74)=1)</f>
        <v>1</v>
      </c>
    </row>
    <row r="75" spans="1:25"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c r="W75" s="6" t="str">
        <f>TEXT(SalesData[[#This Row],[Order Date]],"mmm")</f>
        <v>Apr</v>
      </c>
      <c r="X75" s="6" t="str">
        <f>TEXT(SalesData[[#This Row],[Order Date]],"mmm yyyy")</f>
        <v>Apr 2012</v>
      </c>
      <c r="Y75">
        <f>--(COUNTIF($B$2:B75,B75)=1)</f>
        <v>0</v>
      </c>
    </row>
    <row r="76" spans="1:25"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c r="W76" s="6" t="str">
        <f>TEXT(SalesData[[#This Row],[Order Date]],"mmm")</f>
        <v>Apr</v>
      </c>
      <c r="X76" s="6" t="str">
        <f>TEXT(SalesData[[#This Row],[Order Date]],"mmm yyyy")</f>
        <v>Apr 2012</v>
      </c>
      <c r="Y76">
        <f>--(COUNTIF($B$2:B76,B76)=1)</f>
        <v>0</v>
      </c>
    </row>
    <row r="77" spans="1:25"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c r="W77" s="6" t="str">
        <f>TEXT(SalesData[[#This Row],[Order Date]],"mmm")</f>
        <v>Dec</v>
      </c>
      <c r="X77" s="6" t="str">
        <f>TEXT(SalesData[[#This Row],[Order Date]],"mmm yyyy")</f>
        <v>Dec 2014</v>
      </c>
      <c r="Y77">
        <f>--(COUNTIF($B$2:B77,B77)=1)</f>
        <v>1</v>
      </c>
    </row>
    <row r="78" spans="1:25"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c r="W78" s="6" t="str">
        <f>TEXT(SalesData[[#This Row],[Order Date]],"mmm")</f>
        <v>Dec</v>
      </c>
      <c r="X78" s="6" t="str">
        <f>TEXT(SalesData[[#This Row],[Order Date]],"mmm yyyy")</f>
        <v>Dec 2014</v>
      </c>
      <c r="Y78">
        <f>--(COUNTIF($B$2:B78,B78)=1)</f>
        <v>0</v>
      </c>
    </row>
    <row r="79" spans="1:25"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c r="W79" s="6" t="str">
        <f>TEXT(SalesData[[#This Row],[Order Date]],"mmm")</f>
        <v>Dec</v>
      </c>
      <c r="X79" s="6" t="str">
        <f>TEXT(SalesData[[#This Row],[Order Date]],"mmm yyyy")</f>
        <v>Dec 2014</v>
      </c>
      <c r="Y79">
        <f>--(COUNTIF($B$2:B79,B79)=1)</f>
        <v>0</v>
      </c>
    </row>
    <row r="80" spans="1:25"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c r="W80" s="6" t="str">
        <f>TEXT(SalesData[[#This Row],[Order Date]],"mmm")</f>
        <v>Nov</v>
      </c>
      <c r="X80" s="6" t="str">
        <f>TEXT(SalesData[[#This Row],[Order Date]],"mmm yyyy")</f>
        <v>Nov 2011</v>
      </c>
      <c r="Y80">
        <f>--(COUNTIF($B$2:B80,B80)=1)</f>
        <v>1</v>
      </c>
    </row>
    <row r="81" spans="1:25"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c r="W81" s="6" t="str">
        <f>TEXT(SalesData[[#This Row],[Order Date]],"mmm")</f>
        <v>Jun</v>
      </c>
      <c r="X81" s="6" t="str">
        <f>TEXT(SalesData[[#This Row],[Order Date]],"mmm yyyy")</f>
        <v>Jun 2013</v>
      </c>
      <c r="Y81">
        <f>--(COUNTIF($B$2:B81,B81)=1)</f>
        <v>1</v>
      </c>
    </row>
    <row r="82" spans="1:25"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c r="W82" s="6" t="str">
        <f>TEXT(SalesData[[#This Row],[Order Date]],"mmm")</f>
        <v>Jun</v>
      </c>
      <c r="X82" s="6" t="str">
        <f>TEXT(SalesData[[#This Row],[Order Date]],"mmm yyyy")</f>
        <v>Jun 2013</v>
      </c>
      <c r="Y82">
        <f>--(COUNTIF($B$2:B82,B82)=1)</f>
        <v>0</v>
      </c>
    </row>
    <row r="83" spans="1:25"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c r="W83" s="6" t="str">
        <f>TEXT(SalesData[[#This Row],[Order Date]],"mmm")</f>
        <v>Oct</v>
      </c>
      <c r="X83" s="6" t="str">
        <f>TEXT(SalesData[[#This Row],[Order Date]],"mmm yyyy")</f>
        <v>Oct 2011</v>
      </c>
      <c r="Y83">
        <f>--(COUNTIF($B$2:B83,B83)=1)</f>
        <v>1</v>
      </c>
    </row>
    <row r="84" spans="1:25"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c r="W84" s="6" t="str">
        <f>TEXT(SalesData[[#This Row],[Order Date]],"mmm")</f>
        <v>Oct</v>
      </c>
      <c r="X84" s="6" t="str">
        <f>TEXT(SalesData[[#This Row],[Order Date]],"mmm yyyy")</f>
        <v>Oct 2011</v>
      </c>
      <c r="Y84">
        <f>--(COUNTIF($B$2:B84,B84)=1)</f>
        <v>0</v>
      </c>
    </row>
    <row r="85" spans="1:25"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c r="W85" s="6" t="str">
        <f>TEXT(SalesData[[#This Row],[Order Date]],"mmm")</f>
        <v>Sep</v>
      </c>
      <c r="X85" s="6" t="str">
        <f>TEXT(SalesData[[#This Row],[Order Date]],"mmm yyyy")</f>
        <v>Sep 2012</v>
      </c>
      <c r="Y85">
        <f>--(COUNTIF($B$2:B85,B85)=1)</f>
        <v>1</v>
      </c>
    </row>
    <row r="86" spans="1:25"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c r="W86" s="6" t="str">
        <f>TEXT(SalesData[[#This Row],[Order Date]],"mmm")</f>
        <v>Nov</v>
      </c>
      <c r="X86" s="6" t="str">
        <f>TEXT(SalesData[[#This Row],[Order Date]],"mmm yyyy")</f>
        <v>Nov 2014</v>
      </c>
      <c r="Y86">
        <f>--(COUNTIF($B$2:B86,B86)=1)</f>
        <v>1</v>
      </c>
    </row>
    <row r="87" spans="1:25"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c r="W87" s="6" t="str">
        <f>TEXT(SalesData[[#This Row],[Order Date]],"mmm")</f>
        <v>May</v>
      </c>
      <c r="X87" s="6" t="str">
        <f>TEXT(SalesData[[#This Row],[Order Date]],"mmm yyyy")</f>
        <v>May 2014</v>
      </c>
      <c r="Y87">
        <f>--(COUNTIF($B$2:B87,B87)=1)</f>
        <v>1</v>
      </c>
    </row>
    <row r="88" spans="1:25"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c r="W88" s="6" t="str">
        <f>TEXT(SalesData[[#This Row],[Order Date]],"mmm")</f>
        <v>Oct</v>
      </c>
      <c r="X88" s="6" t="str">
        <f>TEXT(SalesData[[#This Row],[Order Date]],"mmm yyyy")</f>
        <v>Oct 2014</v>
      </c>
      <c r="Y88">
        <f>--(COUNTIF($B$2:B88,B88)=1)</f>
        <v>1</v>
      </c>
    </row>
    <row r="89" spans="1:25"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c r="W89" s="6" t="str">
        <f>TEXT(SalesData[[#This Row],[Order Date]],"mmm")</f>
        <v>Oct</v>
      </c>
      <c r="X89" s="6" t="str">
        <f>TEXT(SalesData[[#This Row],[Order Date]],"mmm yyyy")</f>
        <v>Oct 2014</v>
      </c>
      <c r="Y89">
        <f>--(COUNTIF($B$2:B89,B89)=1)</f>
        <v>0</v>
      </c>
    </row>
    <row r="90" spans="1:25"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c r="W90" s="6" t="str">
        <f>TEXT(SalesData[[#This Row],[Order Date]],"mmm")</f>
        <v>Apr</v>
      </c>
      <c r="X90" s="6" t="str">
        <f>TEXT(SalesData[[#This Row],[Order Date]],"mmm yyyy")</f>
        <v>Apr 2013</v>
      </c>
      <c r="Y90">
        <f>--(COUNTIF($B$2:B90,B90)=1)</f>
        <v>1</v>
      </c>
    </row>
    <row r="91" spans="1:25"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c r="W91" s="6" t="str">
        <f>TEXT(SalesData[[#This Row],[Order Date]],"mmm")</f>
        <v>Sep</v>
      </c>
      <c r="X91" s="6" t="str">
        <f>TEXT(SalesData[[#This Row],[Order Date]],"mmm yyyy")</f>
        <v>Sep 2013</v>
      </c>
      <c r="Y91">
        <f>--(COUNTIF($B$2:B91,B91)=1)</f>
        <v>1</v>
      </c>
    </row>
    <row r="92" spans="1:25"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c r="W92" s="6" t="str">
        <f>TEXT(SalesData[[#This Row],[Order Date]],"mmm")</f>
        <v>Sep</v>
      </c>
      <c r="X92" s="6" t="str">
        <f>TEXT(SalesData[[#This Row],[Order Date]],"mmm yyyy")</f>
        <v>Sep 2013</v>
      </c>
      <c r="Y92">
        <f>--(COUNTIF($B$2:B92,B92)=1)</f>
        <v>0</v>
      </c>
    </row>
    <row r="93" spans="1:25"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c r="W93" s="6" t="str">
        <f>TEXT(SalesData[[#This Row],[Order Date]],"mmm")</f>
        <v>Sep</v>
      </c>
      <c r="X93" s="6" t="str">
        <f>TEXT(SalesData[[#This Row],[Order Date]],"mmm yyyy")</f>
        <v>Sep 2013</v>
      </c>
      <c r="Y93">
        <f>--(COUNTIF($B$2:B93,B93)=1)</f>
        <v>0</v>
      </c>
    </row>
    <row r="94" spans="1:25"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c r="W94" s="6" t="str">
        <f>TEXT(SalesData[[#This Row],[Order Date]],"mmm")</f>
        <v>Jan</v>
      </c>
      <c r="X94" s="6" t="str">
        <f>TEXT(SalesData[[#This Row],[Order Date]],"mmm yyyy")</f>
        <v>Jan 2012</v>
      </c>
      <c r="Y94">
        <f>--(COUNTIF($B$2:B94,B94)=1)</f>
        <v>1</v>
      </c>
    </row>
    <row r="95" spans="1:25"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c r="W95" s="6" t="str">
        <f>TEXT(SalesData[[#This Row],[Order Date]],"mmm")</f>
        <v>Jan</v>
      </c>
      <c r="X95" s="6" t="str">
        <f>TEXT(SalesData[[#This Row],[Order Date]],"mmm yyyy")</f>
        <v>Jan 2012</v>
      </c>
      <c r="Y95">
        <f>--(COUNTIF($B$2:B95,B95)=1)</f>
        <v>0</v>
      </c>
    </row>
    <row r="96" spans="1:25"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c r="W96" s="6" t="str">
        <f>TEXT(SalesData[[#This Row],[Order Date]],"mmm")</f>
        <v>Jan</v>
      </c>
      <c r="X96" s="6" t="str">
        <f>TEXT(SalesData[[#This Row],[Order Date]],"mmm yyyy")</f>
        <v>Jan 2012</v>
      </c>
      <c r="Y96">
        <f>--(COUNTIF($B$2:B96,B96)=1)</f>
        <v>0</v>
      </c>
    </row>
    <row r="97" spans="1:25"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c r="W97" s="6" t="str">
        <f>TEXT(SalesData[[#This Row],[Order Date]],"mmm")</f>
        <v>Nov</v>
      </c>
      <c r="X97" s="6" t="str">
        <f>TEXT(SalesData[[#This Row],[Order Date]],"mmm yyyy")</f>
        <v>Nov 2014</v>
      </c>
      <c r="Y97">
        <f>--(COUNTIF($B$2:B97,B97)=1)</f>
        <v>1</v>
      </c>
    </row>
    <row r="98" spans="1:25"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c r="W98" s="6" t="str">
        <f>TEXT(SalesData[[#This Row],[Order Date]],"mmm")</f>
        <v>Nov</v>
      </c>
      <c r="X98" s="6" t="str">
        <f>TEXT(SalesData[[#This Row],[Order Date]],"mmm yyyy")</f>
        <v>Nov 2014</v>
      </c>
      <c r="Y98">
        <f>--(COUNTIF($B$2:B98,B98)=1)</f>
        <v>1</v>
      </c>
    </row>
    <row r="99" spans="1:25"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c r="W99" s="6" t="str">
        <f>TEXT(SalesData[[#This Row],[Order Date]],"mmm")</f>
        <v>Jun</v>
      </c>
      <c r="X99" s="6" t="str">
        <f>TEXT(SalesData[[#This Row],[Order Date]],"mmm yyyy")</f>
        <v>Jun 2014</v>
      </c>
      <c r="Y99">
        <f>--(COUNTIF($B$2:B99,B99)=1)</f>
        <v>1</v>
      </c>
    </row>
    <row r="100" spans="1:25"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c r="W100" s="6" t="str">
        <f>TEXT(SalesData[[#This Row],[Order Date]],"mmm")</f>
        <v>Sep</v>
      </c>
      <c r="X100" s="6" t="str">
        <f>TEXT(SalesData[[#This Row],[Order Date]],"mmm yyyy")</f>
        <v>Sep 2013</v>
      </c>
      <c r="Y100">
        <f>--(COUNTIF($B$2:B100,B100)=1)</f>
        <v>1</v>
      </c>
    </row>
    <row r="101" spans="1:25"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c r="W101" s="6" t="str">
        <f>TEXT(SalesData[[#This Row],[Order Date]],"mmm")</f>
        <v>Aug</v>
      </c>
      <c r="X101" s="6" t="str">
        <f>TEXT(SalesData[[#This Row],[Order Date]],"mmm yyyy")</f>
        <v>Aug 2013</v>
      </c>
      <c r="Y101">
        <f>--(COUNTIF($B$2:B101,B101)=1)</f>
        <v>1</v>
      </c>
    </row>
    <row r="102" spans="1:25"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c r="W102" s="6" t="str">
        <f>TEXT(SalesData[[#This Row],[Order Date]],"mmm")</f>
        <v>Aug</v>
      </c>
      <c r="X102" s="6" t="str">
        <f>TEXT(SalesData[[#This Row],[Order Date]],"mmm yyyy")</f>
        <v>Aug 2013</v>
      </c>
      <c r="Y102">
        <f>--(COUNTIF($B$2:B102,B102)=1)</f>
        <v>0</v>
      </c>
    </row>
    <row r="103" spans="1:25"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c r="W103" s="6" t="str">
        <f>TEXT(SalesData[[#This Row],[Order Date]],"mmm")</f>
        <v>Aug</v>
      </c>
      <c r="X103" s="6" t="str">
        <f>TEXT(SalesData[[#This Row],[Order Date]],"mmm yyyy")</f>
        <v>Aug 2013</v>
      </c>
      <c r="Y103">
        <f>--(COUNTIF($B$2:B103,B103)=1)</f>
        <v>0</v>
      </c>
    </row>
    <row r="104" spans="1:25"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c r="W104" s="6" t="str">
        <f>TEXT(SalesData[[#This Row],[Order Date]],"mmm")</f>
        <v>Dec</v>
      </c>
      <c r="X104" s="6" t="str">
        <f>TEXT(SalesData[[#This Row],[Order Date]],"mmm yyyy")</f>
        <v>Dec 2013</v>
      </c>
      <c r="Y104">
        <f>--(COUNTIF($B$2:B104,B104)=1)</f>
        <v>1</v>
      </c>
    </row>
    <row r="105" spans="1:25"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c r="W105" s="6" t="str">
        <f>TEXT(SalesData[[#This Row],[Order Date]],"mmm")</f>
        <v>Nov</v>
      </c>
      <c r="X105" s="6" t="str">
        <f>TEXT(SalesData[[#This Row],[Order Date]],"mmm yyyy")</f>
        <v>Nov 2012</v>
      </c>
      <c r="Y105">
        <f>--(COUNTIF($B$2:B105,B105)=1)</f>
        <v>1</v>
      </c>
    </row>
    <row r="106" spans="1:25"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c r="W106" s="6" t="str">
        <f>TEXT(SalesData[[#This Row],[Order Date]],"mmm")</f>
        <v>Nov</v>
      </c>
      <c r="X106" s="6" t="str">
        <f>TEXT(SalesData[[#This Row],[Order Date]],"mmm yyyy")</f>
        <v>Nov 2012</v>
      </c>
      <c r="Y106">
        <f>--(COUNTIF($B$2:B106,B106)=1)</f>
        <v>0</v>
      </c>
    </row>
    <row r="107" spans="1:25"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c r="W107" s="6" t="str">
        <f>TEXT(SalesData[[#This Row],[Order Date]],"mmm")</f>
        <v>Nov</v>
      </c>
      <c r="X107" s="6" t="str">
        <f>TEXT(SalesData[[#This Row],[Order Date]],"mmm yyyy")</f>
        <v>Nov 2012</v>
      </c>
      <c r="Y107">
        <f>--(COUNTIF($B$2:B107,B107)=1)</f>
        <v>0</v>
      </c>
    </row>
    <row r="108" spans="1:25"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c r="W108" s="6" t="str">
        <f>TEXT(SalesData[[#This Row],[Order Date]],"mmm")</f>
        <v>Nov</v>
      </c>
      <c r="X108" s="6" t="str">
        <f>TEXT(SalesData[[#This Row],[Order Date]],"mmm yyyy")</f>
        <v>Nov 2014</v>
      </c>
      <c r="Y108">
        <f>--(COUNTIF($B$2:B108,B108)=1)</f>
        <v>1</v>
      </c>
    </row>
    <row r="109" spans="1:25"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c r="W109" s="6" t="str">
        <f>TEXT(SalesData[[#This Row],[Order Date]],"mmm")</f>
        <v>Nov</v>
      </c>
      <c r="X109" s="6" t="str">
        <f>TEXT(SalesData[[#This Row],[Order Date]],"mmm yyyy")</f>
        <v>Nov 2014</v>
      </c>
      <c r="Y109">
        <f>--(COUNTIF($B$2:B109,B109)=1)</f>
        <v>0</v>
      </c>
    </row>
    <row r="110" spans="1:25"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c r="W110" s="6" t="str">
        <f>TEXT(SalesData[[#This Row],[Order Date]],"mmm")</f>
        <v>Nov</v>
      </c>
      <c r="X110" s="6" t="str">
        <f>TEXT(SalesData[[#This Row],[Order Date]],"mmm yyyy")</f>
        <v>Nov 2014</v>
      </c>
      <c r="Y110">
        <f>--(COUNTIF($B$2:B110,B110)=1)</f>
        <v>0</v>
      </c>
    </row>
    <row r="111" spans="1:25"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c r="W111" s="6" t="str">
        <f>TEXT(SalesData[[#This Row],[Order Date]],"mmm")</f>
        <v>Oct</v>
      </c>
      <c r="X111" s="6" t="str">
        <f>TEXT(SalesData[[#This Row],[Order Date]],"mmm yyyy")</f>
        <v>Oct 2012</v>
      </c>
      <c r="Y111">
        <f>--(COUNTIF($B$2:B111,B111)=1)</f>
        <v>1</v>
      </c>
    </row>
    <row r="112" spans="1:25"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c r="W112" s="6" t="str">
        <f>TEXT(SalesData[[#This Row],[Order Date]],"mmm")</f>
        <v>Dec</v>
      </c>
      <c r="X112" s="6" t="str">
        <f>TEXT(SalesData[[#This Row],[Order Date]],"mmm yyyy")</f>
        <v>Dec 2014</v>
      </c>
      <c r="Y112">
        <f>--(COUNTIF($B$2:B112,B112)=1)</f>
        <v>1</v>
      </c>
    </row>
    <row r="113" spans="1:25"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c r="W113" s="6" t="str">
        <f>TEXT(SalesData[[#This Row],[Order Date]],"mmm")</f>
        <v>Nov</v>
      </c>
      <c r="X113" s="6" t="str">
        <f>TEXT(SalesData[[#This Row],[Order Date]],"mmm yyyy")</f>
        <v>Nov 2013</v>
      </c>
      <c r="Y113">
        <f>--(COUNTIF($B$2:B113,B113)=1)</f>
        <v>1</v>
      </c>
    </row>
    <row r="114" spans="1:25"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c r="W114" s="6" t="str">
        <f>TEXT(SalesData[[#This Row],[Order Date]],"mmm")</f>
        <v>Nov</v>
      </c>
      <c r="X114" s="6" t="str">
        <f>TEXT(SalesData[[#This Row],[Order Date]],"mmm yyyy")</f>
        <v>Nov 2013</v>
      </c>
      <c r="Y114">
        <f>--(COUNTIF($B$2:B114,B114)=1)</f>
        <v>0</v>
      </c>
    </row>
    <row r="115" spans="1:25"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c r="W115" s="6" t="str">
        <f>TEXT(SalesData[[#This Row],[Order Date]],"mmm")</f>
        <v>Aug</v>
      </c>
      <c r="X115" s="6" t="str">
        <f>TEXT(SalesData[[#This Row],[Order Date]],"mmm yyyy")</f>
        <v>Aug 2011</v>
      </c>
      <c r="Y115">
        <f>--(COUNTIF($B$2:B115,B115)=1)</f>
        <v>1</v>
      </c>
    </row>
    <row r="116" spans="1:25"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c r="W116" s="6" t="str">
        <f>TEXT(SalesData[[#This Row],[Order Date]],"mmm")</f>
        <v>Aug</v>
      </c>
      <c r="X116" s="6" t="str">
        <f>TEXT(SalesData[[#This Row],[Order Date]],"mmm yyyy")</f>
        <v>Aug 2011</v>
      </c>
      <c r="Y116">
        <f>--(COUNTIF($B$2:B116,B116)=1)</f>
        <v>0</v>
      </c>
    </row>
    <row r="117" spans="1:25"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c r="W117" s="6" t="str">
        <f>TEXT(SalesData[[#This Row],[Order Date]],"mmm")</f>
        <v>Aug</v>
      </c>
      <c r="X117" s="6" t="str">
        <f>TEXT(SalesData[[#This Row],[Order Date]],"mmm yyyy")</f>
        <v>Aug 2011</v>
      </c>
      <c r="Y117">
        <f>--(COUNTIF($B$2:B117,B117)=1)</f>
        <v>0</v>
      </c>
    </row>
    <row r="118" spans="1:25"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c r="W118" s="6" t="str">
        <f>TEXT(SalesData[[#This Row],[Order Date]],"mmm")</f>
        <v>Aug</v>
      </c>
      <c r="X118" s="6" t="str">
        <f>TEXT(SalesData[[#This Row],[Order Date]],"mmm yyyy")</f>
        <v>Aug 2011</v>
      </c>
      <c r="Y118">
        <f>--(COUNTIF($B$2:B118,B118)=1)</f>
        <v>0</v>
      </c>
    </row>
    <row r="119" spans="1:25"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c r="W119" s="6" t="str">
        <f>TEXT(SalesData[[#This Row],[Order Date]],"mmm")</f>
        <v>Mar</v>
      </c>
      <c r="X119" s="6" t="str">
        <f>TEXT(SalesData[[#This Row],[Order Date]],"mmm yyyy")</f>
        <v>Mar 2012</v>
      </c>
      <c r="Y119">
        <f>--(COUNTIF($B$2:B119,B119)=1)</f>
        <v>1</v>
      </c>
    </row>
    <row r="120" spans="1:25"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c r="W120" s="6" t="str">
        <f>TEXT(SalesData[[#This Row],[Order Date]],"mmm")</f>
        <v>Apr</v>
      </c>
      <c r="X120" s="6" t="str">
        <f>TEXT(SalesData[[#This Row],[Order Date]],"mmm yyyy")</f>
        <v>Apr 2012</v>
      </c>
      <c r="Y120">
        <f>--(COUNTIF($B$2:B120,B120)=1)</f>
        <v>1</v>
      </c>
    </row>
    <row r="121" spans="1:25"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c r="W121" s="6" t="str">
        <f>TEXT(SalesData[[#This Row],[Order Date]],"mmm")</f>
        <v>Jun</v>
      </c>
      <c r="X121" s="6" t="str">
        <f>TEXT(SalesData[[#This Row],[Order Date]],"mmm yyyy")</f>
        <v>Jun 2013</v>
      </c>
      <c r="Y121">
        <f>--(COUNTIF($B$2:B121,B121)=1)</f>
        <v>1</v>
      </c>
    </row>
    <row r="122" spans="1:25"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c r="W122" s="6" t="str">
        <f>TEXT(SalesData[[#This Row],[Order Date]],"mmm")</f>
        <v>Jun</v>
      </c>
      <c r="X122" s="6" t="str">
        <f>TEXT(SalesData[[#This Row],[Order Date]],"mmm yyyy")</f>
        <v>Jun 2013</v>
      </c>
      <c r="Y122">
        <f>--(COUNTIF($B$2:B122,B122)=1)</f>
        <v>0</v>
      </c>
    </row>
    <row r="123" spans="1:25"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c r="W123" s="6" t="str">
        <f>TEXT(SalesData[[#This Row],[Order Date]],"mmm")</f>
        <v>Jun</v>
      </c>
      <c r="X123" s="6" t="str">
        <f>TEXT(SalesData[[#This Row],[Order Date]],"mmm yyyy")</f>
        <v>Jun 2013</v>
      </c>
      <c r="Y123">
        <f>--(COUNTIF($B$2:B123,B123)=1)</f>
        <v>0</v>
      </c>
    </row>
    <row r="124" spans="1:25"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c r="W124" s="6" t="str">
        <f>TEXT(SalesData[[#This Row],[Order Date]],"mmm")</f>
        <v>Jun</v>
      </c>
      <c r="X124" s="6" t="str">
        <f>TEXT(SalesData[[#This Row],[Order Date]],"mmm yyyy")</f>
        <v>Jun 2013</v>
      </c>
      <c r="Y124">
        <f>--(COUNTIF($B$2:B124,B124)=1)</f>
        <v>0</v>
      </c>
    </row>
    <row r="125" spans="1:25"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c r="W125" s="6" t="str">
        <f>TEXT(SalesData[[#This Row],[Order Date]],"mmm")</f>
        <v>Jun</v>
      </c>
      <c r="X125" s="6" t="str">
        <f>TEXT(SalesData[[#This Row],[Order Date]],"mmm yyyy")</f>
        <v>Jun 2013</v>
      </c>
      <c r="Y125">
        <f>--(COUNTIF($B$2:B125,B125)=1)</f>
        <v>0</v>
      </c>
    </row>
    <row r="126" spans="1:25"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c r="W126" s="6" t="str">
        <f>TEXT(SalesData[[#This Row],[Order Date]],"mmm")</f>
        <v>Dec</v>
      </c>
      <c r="X126" s="6" t="str">
        <f>TEXT(SalesData[[#This Row],[Order Date]],"mmm yyyy")</f>
        <v>Dec 2011</v>
      </c>
      <c r="Y126">
        <f>--(COUNTIF($B$2:B126,B126)=1)</f>
        <v>1</v>
      </c>
    </row>
    <row r="127" spans="1:25"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c r="W127" s="6" t="str">
        <f>TEXT(SalesData[[#This Row],[Order Date]],"mmm")</f>
        <v>Sep</v>
      </c>
      <c r="X127" s="6" t="str">
        <f>TEXT(SalesData[[#This Row],[Order Date]],"mmm yyyy")</f>
        <v>Sep 2011</v>
      </c>
      <c r="Y127">
        <f>--(COUNTIF($B$2:B127,B127)=1)</f>
        <v>1</v>
      </c>
    </row>
    <row r="128" spans="1:25"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c r="W128" s="6" t="str">
        <f>TEXT(SalesData[[#This Row],[Order Date]],"mmm")</f>
        <v>Nov</v>
      </c>
      <c r="X128" s="6" t="str">
        <f>TEXT(SalesData[[#This Row],[Order Date]],"mmm yyyy")</f>
        <v>Nov 2014</v>
      </c>
      <c r="Y128">
        <f>--(COUNTIF($B$2:B128,B128)=1)</f>
        <v>1</v>
      </c>
    </row>
    <row r="129" spans="1:25"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c r="W129" s="6" t="str">
        <f>TEXT(SalesData[[#This Row],[Order Date]],"mmm")</f>
        <v>Nov</v>
      </c>
      <c r="X129" s="6" t="str">
        <f>TEXT(SalesData[[#This Row],[Order Date]],"mmm yyyy")</f>
        <v>Nov 2014</v>
      </c>
      <c r="Y129">
        <f>--(COUNTIF($B$2:B129,B129)=1)</f>
        <v>0</v>
      </c>
    </row>
    <row r="130" spans="1:25"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c r="W130" s="6" t="str">
        <f>TEXT(SalesData[[#This Row],[Order Date]],"mmm")</f>
        <v>Nov</v>
      </c>
      <c r="X130" s="6" t="str">
        <f>TEXT(SalesData[[#This Row],[Order Date]],"mmm yyyy")</f>
        <v>Nov 2013</v>
      </c>
      <c r="Y130">
        <f>--(COUNTIF($B$2:B130,B130)=1)</f>
        <v>1</v>
      </c>
    </row>
    <row r="131" spans="1:25"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c r="W131" s="6" t="str">
        <f>TEXT(SalesData[[#This Row],[Order Date]],"mmm")</f>
        <v>Nov</v>
      </c>
      <c r="X131" s="6" t="str">
        <f>TEXT(SalesData[[#This Row],[Order Date]],"mmm yyyy")</f>
        <v>Nov 2013</v>
      </c>
      <c r="Y131">
        <f>--(COUNTIF($B$2:B131,B131)=1)</f>
        <v>0</v>
      </c>
    </row>
    <row r="132" spans="1:25"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c r="W132" s="6" t="str">
        <f>TEXT(SalesData[[#This Row],[Order Date]],"mmm")</f>
        <v>Feb</v>
      </c>
      <c r="X132" s="6" t="str">
        <f>TEXT(SalesData[[#This Row],[Order Date]],"mmm yyyy")</f>
        <v>Feb 2014</v>
      </c>
      <c r="Y132">
        <f>--(COUNTIF($B$2:B132,B132)=1)</f>
        <v>1</v>
      </c>
    </row>
    <row r="133" spans="1:25"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c r="W133" s="6" t="str">
        <f>TEXT(SalesData[[#This Row],[Order Date]],"mmm")</f>
        <v>Feb</v>
      </c>
      <c r="X133" s="6" t="str">
        <f>TEXT(SalesData[[#This Row],[Order Date]],"mmm yyyy")</f>
        <v>Feb 2014</v>
      </c>
      <c r="Y133">
        <f>--(COUNTIF($B$2:B133,B133)=1)</f>
        <v>0</v>
      </c>
    </row>
    <row r="134" spans="1:25"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c r="W134" s="6" t="str">
        <f>TEXT(SalesData[[#This Row],[Order Date]],"mmm")</f>
        <v>Feb</v>
      </c>
      <c r="X134" s="6" t="str">
        <f>TEXT(SalesData[[#This Row],[Order Date]],"mmm yyyy")</f>
        <v>Feb 2014</v>
      </c>
      <c r="Y134">
        <f>--(COUNTIF($B$2:B134,B134)=1)</f>
        <v>0</v>
      </c>
    </row>
    <row r="135" spans="1:25"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c r="W135" s="6" t="str">
        <f>TEXT(SalesData[[#This Row],[Order Date]],"mmm")</f>
        <v>Oct</v>
      </c>
      <c r="X135" s="6" t="str">
        <f>TEXT(SalesData[[#This Row],[Order Date]],"mmm yyyy")</f>
        <v>Oct 2013</v>
      </c>
      <c r="Y135">
        <f>--(COUNTIF($B$2:B135,B135)=1)</f>
        <v>1</v>
      </c>
    </row>
    <row r="136" spans="1:25"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c r="W136" s="6" t="str">
        <f>TEXT(SalesData[[#This Row],[Order Date]],"mmm")</f>
        <v>Oct</v>
      </c>
      <c r="X136" s="6" t="str">
        <f>TEXT(SalesData[[#This Row],[Order Date]],"mmm yyyy")</f>
        <v>Oct 2013</v>
      </c>
      <c r="Y136">
        <f>--(COUNTIF($B$2:B136,B136)=1)</f>
        <v>0</v>
      </c>
    </row>
    <row r="137" spans="1:25"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c r="W137" s="6" t="str">
        <f>TEXT(SalesData[[#This Row],[Order Date]],"mmm")</f>
        <v>Oct</v>
      </c>
      <c r="X137" s="6" t="str">
        <f>TEXT(SalesData[[#This Row],[Order Date]],"mmm yyyy")</f>
        <v>Oct 2013</v>
      </c>
      <c r="Y137">
        <f>--(COUNTIF($B$2:B137,B137)=1)</f>
        <v>0</v>
      </c>
    </row>
    <row r="138" spans="1:25"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c r="W138" s="6" t="str">
        <f>TEXT(SalesData[[#This Row],[Order Date]],"mmm")</f>
        <v>Oct</v>
      </c>
      <c r="X138" s="6" t="str">
        <f>TEXT(SalesData[[#This Row],[Order Date]],"mmm yyyy")</f>
        <v>Oct 2013</v>
      </c>
      <c r="Y138">
        <f>--(COUNTIF($B$2:B138,B138)=1)</f>
        <v>0</v>
      </c>
    </row>
    <row r="139" spans="1:25"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c r="W139" s="6" t="str">
        <f>TEXT(SalesData[[#This Row],[Order Date]],"mmm")</f>
        <v>Oct</v>
      </c>
      <c r="X139" s="6" t="str">
        <f>TEXT(SalesData[[#This Row],[Order Date]],"mmm yyyy")</f>
        <v>Oct 2013</v>
      </c>
      <c r="Y139">
        <f>--(COUNTIF($B$2:B139,B139)=1)</f>
        <v>0</v>
      </c>
    </row>
    <row r="140" spans="1:25"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c r="W140" s="6" t="str">
        <f>TEXT(SalesData[[#This Row],[Order Date]],"mmm")</f>
        <v>Oct</v>
      </c>
      <c r="X140" s="6" t="str">
        <f>TEXT(SalesData[[#This Row],[Order Date]],"mmm yyyy")</f>
        <v>Oct 2013</v>
      </c>
      <c r="Y140">
        <f>--(COUNTIF($B$2:B140,B140)=1)</f>
        <v>0</v>
      </c>
    </row>
    <row r="141" spans="1:25"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c r="W141" s="6" t="str">
        <f>TEXT(SalesData[[#This Row],[Order Date]],"mmm")</f>
        <v>Oct</v>
      </c>
      <c r="X141" s="6" t="str">
        <f>TEXT(SalesData[[#This Row],[Order Date]],"mmm yyyy")</f>
        <v>Oct 2013</v>
      </c>
      <c r="Y141">
        <f>--(COUNTIF($B$2:B141,B141)=1)</f>
        <v>0</v>
      </c>
    </row>
    <row r="142" spans="1:25"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c r="W142" s="6" t="str">
        <f>TEXT(SalesData[[#This Row],[Order Date]],"mmm")</f>
        <v>Sep</v>
      </c>
      <c r="X142" s="6" t="str">
        <f>TEXT(SalesData[[#This Row],[Order Date]],"mmm yyyy")</f>
        <v>Sep 2013</v>
      </c>
      <c r="Y142">
        <f>--(COUNTIF($B$2:B142,B142)=1)</f>
        <v>1</v>
      </c>
    </row>
    <row r="143" spans="1:25"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c r="W143" s="6" t="str">
        <f>TEXT(SalesData[[#This Row],[Order Date]],"mmm")</f>
        <v>Sep</v>
      </c>
      <c r="X143" s="6" t="str">
        <f>TEXT(SalesData[[#This Row],[Order Date]],"mmm yyyy")</f>
        <v>Sep 2014</v>
      </c>
      <c r="Y143">
        <f>--(COUNTIF($B$2:B143,B143)=1)</f>
        <v>1</v>
      </c>
    </row>
    <row r="144" spans="1:25"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c r="W144" s="6" t="str">
        <f>TEXT(SalesData[[#This Row],[Order Date]],"mmm")</f>
        <v>Sep</v>
      </c>
      <c r="X144" s="6" t="str">
        <f>TEXT(SalesData[[#This Row],[Order Date]],"mmm yyyy")</f>
        <v>Sep 2014</v>
      </c>
      <c r="Y144">
        <f>--(COUNTIF($B$2:B144,B144)=1)</f>
        <v>0</v>
      </c>
    </row>
    <row r="145" spans="1:25"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c r="W145" s="6" t="str">
        <f>TEXT(SalesData[[#This Row],[Order Date]],"mmm")</f>
        <v>Sep</v>
      </c>
      <c r="X145" s="6" t="str">
        <f>TEXT(SalesData[[#This Row],[Order Date]],"mmm yyyy")</f>
        <v>Sep 2014</v>
      </c>
      <c r="Y145">
        <f>--(COUNTIF($B$2:B145,B145)=1)</f>
        <v>0</v>
      </c>
    </row>
    <row r="146" spans="1:25"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c r="W146" s="6" t="str">
        <f>TEXT(SalesData[[#This Row],[Order Date]],"mmm")</f>
        <v>Dec</v>
      </c>
      <c r="X146" s="6" t="str">
        <f>TEXT(SalesData[[#This Row],[Order Date]],"mmm yyyy")</f>
        <v>Dec 2014</v>
      </c>
      <c r="Y146">
        <f>--(COUNTIF($B$2:B146,B146)=1)</f>
        <v>1</v>
      </c>
    </row>
    <row r="147" spans="1:25"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c r="W147" s="6" t="str">
        <f>TEXT(SalesData[[#This Row],[Order Date]],"mmm")</f>
        <v>Sep</v>
      </c>
      <c r="X147" s="6" t="str">
        <f>TEXT(SalesData[[#This Row],[Order Date]],"mmm yyyy")</f>
        <v>Sep 2012</v>
      </c>
      <c r="Y147">
        <f>--(COUNTIF($B$2:B147,B147)=1)</f>
        <v>1</v>
      </c>
    </row>
    <row r="148" spans="1:25"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c r="W148" s="6" t="str">
        <f>TEXT(SalesData[[#This Row],[Order Date]],"mmm")</f>
        <v>Oct</v>
      </c>
      <c r="X148" s="6" t="str">
        <f>TEXT(SalesData[[#This Row],[Order Date]],"mmm yyyy")</f>
        <v>Oct 2011</v>
      </c>
      <c r="Y148">
        <f>--(COUNTIF($B$2:B148,B148)=1)</f>
        <v>1</v>
      </c>
    </row>
    <row r="149" spans="1:25"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c r="W149" s="6" t="str">
        <f>TEXT(SalesData[[#This Row],[Order Date]],"mmm")</f>
        <v>Dec</v>
      </c>
      <c r="X149" s="6" t="str">
        <f>TEXT(SalesData[[#This Row],[Order Date]],"mmm yyyy")</f>
        <v>Dec 2013</v>
      </c>
      <c r="Y149">
        <f>--(COUNTIF($B$2:B149,B149)=1)</f>
        <v>1</v>
      </c>
    </row>
    <row r="150" spans="1:25"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c r="W150" s="6" t="str">
        <f>TEXT(SalesData[[#This Row],[Order Date]],"mmm")</f>
        <v>Dec</v>
      </c>
      <c r="X150" s="6" t="str">
        <f>TEXT(SalesData[[#This Row],[Order Date]],"mmm yyyy")</f>
        <v>Dec 2013</v>
      </c>
      <c r="Y150">
        <f>--(COUNTIF($B$2:B150,B150)=1)</f>
        <v>0</v>
      </c>
    </row>
    <row r="151" spans="1:25"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c r="W151" s="6" t="str">
        <f>TEXT(SalesData[[#This Row],[Order Date]],"mmm")</f>
        <v>Dec</v>
      </c>
      <c r="X151" s="6" t="str">
        <f>TEXT(SalesData[[#This Row],[Order Date]],"mmm yyyy")</f>
        <v>Dec 2013</v>
      </c>
      <c r="Y151">
        <f>--(COUNTIF($B$2:B151,B151)=1)</f>
        <v>0</v>
      </c>
    </row>
    <row r="152" spans="1:25"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c r="W152" s="6" t="str">
        <f>TEXT(SalesData[[#This Row],[Order Date]],"mmm")</f>
        <v>Dec</v>
      </c>
      <c r="X152" s="6" t="str">
        <f>TEXT(SalesData[[#This Row],[Order Date]],"mmm yyyy")</f>
        <v>Dec 2013</v>
      </c>
      <c r="Y152">
        <f>--(COUNTIF($B$2:B152,B152)=1)</f>
        <v>0</v>
      </c>
    </row>
    <row r="153" spans="1:25"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c r="W153" s="6" t="str">
        <f>TEXT(SalesData[[#This Row],[Order Date]],"mmm")</f>
        <v>Mar</v>
      </c>
      <c r="X153" s="6" t="str">
        <f>TEXT(SalesData[[#This Row],[Order Date]],"mmm yyyy")</f>
        <v>Mar 2013</v>
      </c>
      <c r="Y153">
        <f>--(COUNTIF($B$2:B153,B153)=1)</f>
        <v>1</v>
      </c>
    </row>
    <row r="154" spans="1:25"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c r="W154" s="6" t="str">
        <f>TEXT(SalesData[[#This Row],[Order Date]],"mmm")</f>
        <v>Mar</v>
      </c>
      <c r="X154" s="6" t="str">
        <f>TEXT(SalesData[[#This Row],[Order Date]],"mmm yyyy")</f>
        <v>Mar 2013</v>
      </c>
      <c r="Y154">
        <f>--(COUNTIF($B$2:B154,B154)=1)</f>
        <v>0</v>
      </c>
    </row>
    <row r="155" spans="1:25"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c r="W155" s="6" t="str">
        <f>TEXT(SalesData[[#This Row],[Order Date]],"mmm")</f>
        <v>May</v>
      </c>
      <c r="X155" s="6" t="str">
        <f>TEXT(SalesData[[#This Row],[Order Date]],"mmm yyyy")</f>
        <v>May 2012</v>
      </c>
      <c r="Y155">
        <f>--(COUNTIF($B$2:B155,B155)=1)</f>
        <v>1</v>
      </c>
    </row>
    <row r="156" spans="1:25"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c r="W156" s="6" t="str">
        <f>TEXT(SalesData[[#This Row],[Order Date]],"mmm")</f>
        <v>May</v>
      </c>
      <c r="X156" s="6" t="str">
        <f>TEXT(SalesData[[#This Row],[Order Date]],"mmm yyyy")</f>
        <v>May 2012</v>
      </c>
      <c r="Y156">
        <f>--(COUNTIF($B$2:B156,B156)=1)</f>
        <v>0</v>
      </c>
    </row>
    <row r="157" spans="1:25"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c r="W157" s="6" t="str">
        <f>TEXT(SalesData[[#This Row],[Order Date]],"mmm")</f>
        <v>May</v>
      </c>
      <c r="X157" s="6" t="str">
        <f>TEXT(SalesData[[#This Row],[Order Date]],"mmm yyyy")</f>
        <v>May 2012</v>
      </c>
      <c r="Y157">
        <f>--(COUNTIF($B$2:B157,B157)=1)</f>
        <v>0</v>
      </c>
    </row>
    <row r="158" spans="1:25"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c r="W158" s="6" t="str">
        <f>TEXT(SalesData[[#This Row],[Order Date]],"mmm")</f>
        <v>May</v>
      </c>
      <c r="X158" s="6" t="str">
        <f>TEXT(SalesData[[#This Row],[Order Date]],"mmm yyyy")</f>
        <v>May 2012</v>
      </c>
      <c r="Y158">
        <f>--(COUNTIF($B$2:B158,B158)=1)</f>
        <v>1</v>
      </c>
    </row>
    <row r="159" spans="1:25"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c r="W159" s="6" t="str">
        <f>TEXT(SalesData[[#This Row],[Order Date]],"mmm")</f>
        <v>Mar</v>
      </c>
      <c r="X159" s="6" t="str">
        <f>TEXT(SalesData[[#This Row],[Order Date]],"mmm yyyy")</f>
        <v>Mar 2011</v>
      </c>
      <c r="Y159">
        <f>--(COUNTIF($B$2:B159,B159)=1)</f>
        <v>1</v>
      </c>
    </row>
    <row r="160" spans="1:25"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c r="W160" s="6" t="str">
        <f>TEXT(SalesData[[#This Row],[Order Date]],"mmm")</f>
        <v>Nov</v>
      </c>
      <c r="X160" s="6" t="str">
        <f>TEXT(SalesData[[#This Row],[Order Date]],"mmm yyyy")</f>
        <v>Nov 2013</v>
      </c>
      <c r="Y160">
        <f>--(COUNTIF($B$2:B160,B160)=1)</f>
        <v>1</v>
      </c>
    </row>
    <row r="161" spans="1:25"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c r="W161" s="6" t="str">
        <f>TEXT(SalesData[[#This Row],[Order Date]],"mmm")</f>
        <v>Nov</v>
      </c>
      <c r="X161" s="6" t="str">
        <f>TEXT(SalesData[[#This Row],[Order Date]],"mmm yyyy")</f>
        <v>Nov 2013</v>
      </c>
      <c r="Y161">
        <f>--(COUNTIF($B$2:B161,B161)=1)</f>
        <v>0</v>
      </c>
    </row>
    <row r="162" spans="1:25"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c r="W162" s="6" t="str">
        <f>TEXT(SalesData[[#This Row],[Order Date]],"mmm")</f>
        <v>May</v>
      </c>
      <c r="X162" s="6" t="str">
        <f>TEXT(SalesData[[#This Row],[Order Date]],"mmm yyyy")</f>
        <v>May 2013</v>
      </c>
      <c r="Y162">
        <f>--(COUNTIF($B$2:B162,B162)=1)</f>
        <v>1</v>
      </c>
    </row>
    <row r="163" spans="1:25"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c r="W163" s="6" t="str">
        <f>TEXT(SalesData[[#This Row],[Order Date]],"mmm")</f>
        <v>Dec</v>
      </c>
      <c r="X163" s="6" t="str">
        <f>TEXT(SalesData[[#This Row],[Order Date]],"mmm yyyy")</f>
        <v>Dec 2012</v>
      </c>
      <c r="Y163">
        <f>--(COUNTIF($B$2:B163,B163)=1)</f>
        <v>1</v>
      </c>
    </row>
    <row r="164" spans="1:25"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c r="W164" s="6" t="str">
        <f>TEXT(SalesData[[#This Row],[Order Date]],"mmm")</f>
        <v>Nov</v>
      </c>
      <c r="X164" s="6" t="str">
        <f>TEXT(SalesData[[#This Row],[Order Date]],"mmm yyyy")</f>
        <v>Nov 2013</v>
      </c>
      <c r="Y164">
        <f>--(COUNTIF($B$2:B164,B164)=1)</f>
        <v>1</v>
      </c>
    </row>
    <row r="165" spans="1:25"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c r="W165" s="6" t="str">
        <f>TEXT(SalesData[[#This Row],[Order Date]],"mmm")</f>
        <v>Nov</v>
      </c>
      <c r="X165" s="6" t="str">
        <f>TEXT(SalesData[[#This Row],[Order Date]],"mmm yyyy")</f>
        <v>Nov 2013</v>
      </c>
      <c r="Y165">
        <f>--(COUNTIF($B$2:B165,B165)=1)</f>
        <v>1</v>
      </c>
    </row>
    <row r="166" spans="1:25"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c r="W166" s="6" t="str">
        <f>TEXT(SalesData[[#This Row],[Order Date]],"mmm")</f>
        <v>Sep</v>
      </c>
      <c r="X166" s="6" t="str">
        <f>TEXT(SalesData[[#This Row],[Order Date]],"mmm yyyy")</f>
        <v>Sep 2011</v>
      </c>
      <c r="Y166">
        <f>--(COUNTIF($B$2:B166,B166)=1)</f>
        <v>1</v>
      </c>
    </row>
    <row r="167" spans="1:25"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c r="W167" s="6" t="str">
        <f>TEXT(SalesData[[#This Row],[Order Date]],"mmm")</f>
        <v>Sep</v>
      </c>
      <c r="X167" s="6" t="str">
        <f>TEXT(SalesData[[#This Row],[Order Date]],"mmm yyyy")</f>
        <v>Sep 2011</v>
      </c>
      <c r="Y167">
        <f>--(COUNTIF($B$2:B167,B167)=1)</f>
        <v>0</v>
      </c>
    </row>
    <row r="168" spans="1:25"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c r="W168" s="6" t="str">
        <f>TEXT(SalesData[[#This Row],[Order Date]],"mmm")</f>
        <v>Sep</v>
      </c>
      <c r="X168" s="6" t="str">
        <f>TEXT(SalesData[[#This Row],[Order Date]],"mmm yyyy")</f>
        <v>Sep 2011</v>
      </c>
      <c r="Y168">
        <f>--(COUNTIF($B$2:B168,B168)=1)</f>
        <v>0</v>
      </c>
    </row>
    <row r="169" spans="1:25"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c r="W169" s="6" t="str">
        <f>TEXT(SalesData[[#This Row],[Order Date]],"mmm")</f>
        <v>Sep</v>
      </c>
      <c r="X169" s="6" t="str">
        <f>TEXT(SalesData[[#This Row],[Order Date]],"mmm yyyy")</f>
        <v>Sep 2011</v>
      </c>
      <c r="Y169">
        <f>--(COUNTIF($B$2:B169,B169)=1)</f>
        <v>0</v>
      </c>
    </row>
    <row r="170" spans="1:25"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c r="W170" s="6" t="str">
        <f>TEXT(SalesData[[#This Row],[Order Date]],"mmm")</f>
        <v>Sep</v>
      </c>
      <c r="X170" s="6" t="str">
        <f>TEXT(SalesData[[#This Row],[Order Date]],"mmm yyyy")</f>
        <v>Sep 2011</v>
      </c>
      <c r="Y170">
        <f>--(COUNTIF($B$2:B170,B170)=1)</f>
        <v>0</v>
      </c>
    </row>
    <row r="171" spans="1:25"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c r="W171" s="6" t="str">
        <f>TEXT(SalesData[[#This Row],[Order Date]],"mmm")</f>
        <v>Sep</v>
      </c>
      <c r="X171" s="6" t="str">
        <f>TEXT(SalesData[[#This Row],[Order Date]],"mmm yyyy")</f>
        <v>Sep 2011</v>
      </c>
      <c r="Y171">
        <f>--(COUNTIF($B$2:B171,B171)=1)</f>
        <v>0</v>
      </c>
    </row>
    <row r="172" spans="1:25"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c r="W172" s="6" t="str">
        <f>TEXT(SalesData[[#This Row],[Order Date]],"mmm")</f>
        <v>Sep</v>
      </c>
      <c r="X172" s="6" t="str">
        <f>TEXT(SalesData[[#This Row],[Order Date]],"mmm yyyy")</f>
        <v>Sep 2011</v>
      </c>
      <c r="Y172">
        <f>--(COUNTIF($B$2:B172,B172)=1)</f>
        <v>0</v>
      </c>
    </row>
    <row r="173" spans="1:25"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c r="W173" s="6" t="str">
        <f>TEXT(SalesData[[#This Row],[Order Date]],"mmm")</f>
        <v>Aug</v>
      </c>
      <c r="X173" s="6" t="str">
        <f>TEXT(SalesData[[#This Row],[Order Date]],"mmm yyyy")</f>
        <v>Aug 2011</v>
      </c>
      <c r="Y173">
        <f>--(COUNTIF($B$2:B173,B173)=1)</f>
        <v>1</v>
      </c>
    </row>
    <row r="174" spans="1:25"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c r="W174" s="6" t="str">
        <f>TEXT(SalesData[[#This Row],[Order Date]],"mmm")</f>
        <v>Aug</v>
      </c>
      <c r="X174" s="6" t="str">
        <f>TEXT(SalesData[[#This Row],[Order Date]],"mmm yyyy")</f>
        <v>Aug 2011</v>
      </c>
      <c r="Y174">
        <f>--(COUNTIF($B$2:B174,B174)=1)</f>
        <v>0</v>
      </c>
    </row>
    <row r="175" spans="1:25"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c r="W175" s="6" t="str">
        <f>TEXT(SalesData[[#This Row],[Order Date]],"mmm")</f>
        <v>Aug</v>
      </c>
      <c r="X175" s="6" t="str">
        <f>TEXT(SalesData[[#This Row],[Order Date]],"mmm yyyy")</f>
        <v>Aug 2011</v>
      </c>
      <c r="Y175">
        <f>--(COUNTIF($B$2:B175,B175)=1)</f>
        <v>0</v>
      </c>
    </row>
    <row r="176" spans="1:25"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c r="W176" s="6" t="str">
        <f>TEXT(SalesData[[#This Row],[Order Date]],"mmm")</f>
        <v>Sep</v>
      </c>
      <c r="X176" s="6" t="str">
        <f>TEXT(SalesData[[#This Row],[Order Date]],"mmm yyyy")</f>
        <v>Sep 2011</v>
      </c>
      <c r="Y176">
        <f>--(COUNTIF($B$2:B176,B176)=1)</f>
        <v>1</v>
      </c>
    </row>
    <row r="177" spans="1:25"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c r="W177" s="6" t="str">
        <f>TEXT(SalesData[[#This Row],[Order Date]],"mmm")</f>
        <v>Sep</v>
      </c>
      <c r="X177" s="6" t="str">
        <f>TEXT(SalesData[[#This Row],[Order Date]],"mmm yyyy")</f>
        <v>Sep 2011</v>
      </c>
      <c r="Y177">
        <f>--(COUNTIF($B$2:B177,B177)=1)</f>
        <v>0</v>
      </c>
    </row>
    <row r="178" spans="1:25"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c r="W178" s="6" t="str">
        <f>TEXT(SalesData[[#This Row],[Order Date]],"mmm")</f>
        <v>Apr</v>
      </c>
      <c r="X178" s="6" t="str">
        <f>TEXT(SalesData[[#This Row],[Order Date]],"mmm yyyy")</f>
        <v>Apr 2014</v>
      </c>
      <c r="Y178">
        <f>--(COUNTIF($B$2:B178,B178)=1)</f>
        <v>1</v>
      </c>
    </row>
    <row r="179" spans="1:25"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c r="W179" s="6" t="str">
        <f>TEXT(SalesData[[#This Row],[Order Date]],"mmm")</f>
        <v>Nov</v>
      </c>
      <c r="X179" s="6" t="str">
        <f>TEXT(SalesData[[#This Row],[Order Date]],"mmm yyyy")</f>
        <v>Nov 2012</v>
      </c>
      <c r="Y179">
        <f>--(COUNTIF($B$2:B179,B179)=1)</f>
        <v>1</v>
      </c>
    </row>
    <row r="180" spans="1:25"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c r="W180" s="6" t="str">
        <f>TEXT(SalesData[[#This Row],[Order Date]],"mmm")</f>
        <v>Nov</v>
      </c>
      <c r="X180" s="6" t="str">
        <f>TEXT(SalesData[[#This Row],[Order Date]],"mmm yyyy")</f>
        <v>Nov 2012</v>
      </c>
      <c r="Y180">
        <f>--(COUNTIF($B$2:B180,B180)=1)</f>
        <v>0</v>
      </c>
    </row>
    <row r="181" spans="1:25"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c r="W181" s="6" t="str">
        <f>TEXT(SalesData[[#This Row],[Order Date]],"mmm")</f>
        <v>Dec</v>
      </c>
      <c r="X181" s="6" t="str">
        <f>TEXT(SalesData[[#This Row],[Order Date]],"mmm yyyy")</f>
        <v>Dec 2012</v>
      </c>
      <c r="Y181">
        <f>--(COUNTIF($B$2:B181,B181)=1)</f>
        <v>1</v>
      </c>
    </row>
    <row r="182" spans="1:25"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c r="W182" s="6" t="str">
        <f>TEXT(SalesData[[#This Row],[Order Date]],"mmm")</f>
        <v>Dec</v>
      </c>
      <c r="X182" s="6" t="str">
        <f>TEXT(SalesData[[#This Row],[Order Date]],"mmm yyyy")</f>
        <v>Dec 2011</v>
      </c>
      <c r="Y182">
        <f>--(COUNTIF($B$2:B182,B182)=1)</f>
        <v>1</v>
      </c>
    </row>
    <row r="183" spans="1:25"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c r="W183" s="6" t="str">
        <f>TEXT(SalesData[[#This Row],[Order Date]],"mmm")</f>
        <v>Dec</v>
      </c>
      <c r="X183" s="6" t="str">
        <f>TEXT(SalesData[[#This Row],[Order Date]],"mmm yyyy")</f>
        <v>Dec 2011</v>
      </c>
      <c r="Y183">
        <f>--(COUNTIF($B$2:B183,B183)=1)</f>
        <v>0</v>
      </c>
    </row>
    <row r="184" spans="1:25"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c r="W184" s="6" t="str">
        <f>TEXT(SalesData[[#This Row],[Order Date]],"mmm")</f>
        <v>Nov</v>
      </c>
      <c r="X184" s="6" t="str">
        <f>TEXT(SalesData[[#This Row],[Order Date]],"mmm yyyy")</f>
        <v>Nov 2011</v>
      </c>
      <c r="Y184">
        <f>--(COUNTIF($B$2:B184,B184)=1)</f>
        <v>1</v>
      </c>
    </row>
    <row r="185" spans="1:25"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c r="W185" s="6" t="str">
        <f>TEXT(SalesData[[#This Row],[Order Date]],"mmm")</f>
        <v>Nov</v>
      </c>
      <c r="X185" s="6" t="str">
        <f>TEXT(SalesData[[#This Row],[Order Date]],"mmm yyyy")</f>
        <v>Nov 2011</v>
      </c>
      <c r="Y185">
        <f>--(COUNTIF($B$2:B185,B185)=1)</f>
        <v>0</v>
      </c>
    </row>
    <row r="186" spans="1:25"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c r="W186" s="6" t="str">
        <f>TEXT(SalesData[[#This Row],[Order Date]],"mmm")</f>
        <v>Nov</v>
      </c>
      <c r="X186" s="6" t="str">
        <f>TEXT(SalesData[[#This Row],[Order Date]],"mmm yyyy")</f>
        <v>Nov 2011</v>
      </c>
      <c r="Y186">
        <f>--(COUNTIF($B$2:B186,B186)=1)</f>
        <v>0</v>
      </c>
    </row>
    <row r="187" spans="1:25"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c r="W187" s="6" t="str">
        <f>TEXT(SalesData[[#This Row],[Order Date]],"mmm")</f>
        <v>Nov</v>
      </c>
      <c r="X187" s="6" t="str">
        <f>TEXT(SalesData[[#This Row],[Order Date]],"mmm yyyy")</f>
        <v>Nov 2013</v>
      </c>
      <c r="Y187">
        <f>--(COUNTIF($B$2:B187,B187)=1)</f>
        <v>1</v>
      </c>
    </row>
    <row r="188" spans="1:25"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c r="W188" s="6" t="str">
        <f>TEXT(SalesData[[#This Row],[Order Date]],"mmm")</f>
        <v>Aug</v>
      </c>
      <c r="X188" s="6" t="str">
        <f>TEXT(SalesData[[#This Row],[Order Date]],"mmm yyyy")</f>
        <v>Aug 2011</v>
      </c>
      <c r="Y188">
        <f>--(COUNTIF($B$2:B188,B188)=1)</f>
        <v>1</v>
      </c>
    </row>
    <row r="189" spans="1:25"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c r="W189" s="6" t="str">
        <f>TEXT(SalesData[[#This Row],[Order Date]],"mmm")</f>
        <v>Jul</v>
      </c>
      <c r="X189" s="6" t="str">
        <f>TEXT(SalesData[[#This Row],[Order Date]],"mmm yyyy")</f>
        <v>Jul 2013</v>
      </c>
      <c r="Y189">
        <f>--(COUNTIF($B$2:B189,B189)=1)</f>
        <v>1</v>
      </c>
    </row>
    <row r="190" spans="1:25"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c r="W190" s="6" t="str">
        <f>TEXT(SalesData[[#This Row],[Order Date]],"mmm")</f>
        <v>Jul</v>
      </c>
      <c r="X190" s="6" t="str">
        <f>TEXT(SalesData[[#This Row],[Order Date]],"mmm yyyy")</f>
        <v>Jul 2013</v>
      </c>
      <c r="Y190">
        <f>--(COUNTIF($B$2:B190,B190)=1)</f>
        <v>0</v>
      </c>
    </row>
    <row r="191" spans="1:25"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c r="W191" s="6" t="str">
        <f>TEXT(SalesData[[#This Row],[Order Date]],"mmm")</f>
        <v>Oct</v>
      </c>
      <c r="X191" s="6" t="str">
        <f>TEXT(SalesData[[#This Row],[Order Date]],"mmm yyyy")</f>
        <v>Oct 2012</v>
      </c>
      <c r="Y191">
        <f>--(COUNTIF($B$2:B191,B191)=1)</f>
        <v>1</v>
      </c>
    </row>
    <row r="192" spans="1:25"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c r="W192" s="6" t="str">
        <f>TEXT(SalesData[[#This Row],[Order Date]],"mmm")</f>
        <v>Oct</v>
      </c>
      <c r="X192" s="6" t="str">
        <f>TEXT(SalesData[[#This Row],[Order Date]],"mmm yyyy")</f>
        <v>Oct 2012</v>
      </c>
      <c r="Y192">
        <f>--(COUNTIF($B$2:B192,B192)=1)</f>
        <v>0</v>
      </c>
    </row>
    <row r="193" spans="1:25"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c r="W193" s="6" t="str">
        <f>TEXT(SalesData[[#This Row],[Order Date]],"mmm")</f>
        <v>Oct</v>
      </c>
      <c r="X193" s="6" t="str">
        <f>TEXT(SalesData[[#This Row],[Order Date]],"mmm yyyy")</f>
        <v>Oct 2012</v>
      </c>
      <c r="Y193">
        <f>--(COUNTIF($B$2:B193,B193)=1)</f>
        <v>0</v>
      </c>
    </row>
    <row r="194" spans="1:25"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c r="W194" s="6" t="str">
        <f>TEXT(SalesData[[#This Row],[Order Date]],"mmm")</f>
        <v>Oct</v>
      </c>
      <c r="X194" s="6" t="str">
        <f>TEXT(SalesData[[#This Row],[Order Date]],"mmm yyyy")</f>
        <v>Oct 2012</v>
      </c>
      <c r="Y194">
        <f>--(COUNTIF($B$2:B194,B194)=1)</f>
        <v>0</v>
      </c>
    </row>
    <row r="195" spans="1:25"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c r="W195" s="6" t="str">
        <f>TEXT(SalesData[[#This Row],[Order Date]],"mmm")</f>
        <v>Oct</v>
      </c>
      <c r="X195" s="6" t="str">
        <f>TEXT(SalesData[[#This Row],[Order Date]],"mmm yyyy")</f>
        <v>Oct 2012</v>
      </c>
      <c r="Y195">
        <f>--(COUNTIF($B$2:B195,B195)=1)</f>
        <v>0</v>
      </c>
    </row>
    <row r="196" spans="1:25"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c r="W196" s="6" t="str">
        <f>TEXT(SalesData[[#This Row],[Order Date]],"mmm")</f>
        <v>Oct</v>
      </c>
      <c r="X196" s="6" t="str">
        <f>TEXT(SalesData[[#This Row],[Order Date]],"mmm yyyy")</f>
        <v>Oct 2012</v>
      </c>
      <c r="Y196">
        <f>--(COUNTIF($B$2:B196,B196)=1)</f>
        <v>1</v>
      </c>
    </row>
    <row r="197" spans="1:25"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c r="W197" s="6" t="str">
        <f>TEXT(SalesData[[#This Row],[Order Date]],"mmm")</f>
        <v>Mar</v>
      </c>
      <c r="X197" s="6" t="str">
        <f>TEXT(SalesData[[#This Row],[Order Date]],"mmm yyyy")</f>
        <v>Mar 2011</v>
      </c>
      <c r="Y197">
        <f>--(COUNTIF($B$2:B197,B197)=1)</f>
        <v>1</v>
      </c>
    </row>
    <row r="198" spans="1:25"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c r="W198" s="6" t="str">
        <f>TEXT(SalesData[[#This Row],[Order Date]],"mmm")</f>
        <v>Mar</v>
      </c>
      <c r="X198" s="6" t="str">
        <f>TEXT(SalesData[[#This Row],[Order Date]],"mmm yyyy")</f>
        <v>Mar 2011</v>
      </c>
      <c r="Y198">
        <f>--(COUNTIF($B$2:B198,B198)=1)</f>
        <v>0</v>
      </c>
    </row>
    <row r="199" spans="1:25"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c r="W199" s="6" t="str">
        <f>TEXT(SalesData[[#This Row],[Order Date]],"mmm")</f>
        <v>Nov</v>
      </c>
      <c r="X199" s="6" t="str">
        <f>TEXT(SalesData[[#This Row],[Order Date]],"mmm yyyy")</f>
        <v>Nov 2014</v>
      </c>
      <c r="Y199">
        <f>--(COUNTIF($B$2:B199,B199)=1)</f>
        <v>1</v>
      </c>
    </row>
    <row r="200" spans="1:25"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c r="W200" s="6" t="str">
        <f>TEXT(SalesData[[#This Row],[Order Date]],"mmm")</f>
        <v>Jul</v>
      </c>
      <c r="X200" s="6" t="str">
        <f>TEXT(SalesData[[#This Row],[Order Date]],"mmm yyyy")</f>
        <v>Jul 2014</v>
      </c>
      <c r="Y200">
        <f>--(COUNTIF($B$2:B200,B200)=1)</f>
        <v>1</v>
      </c>
    </row>
    <row r="201" spans="1:25"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c r="W201" s="6" t="str">
        <f>TEXT(SalesData[[#This Row],[Order Date]],"mmm")</f>
        <v>Jul</v>
      </c>
      <c r="X201" s="6" t="str">
        <f>TEXT(SalesData[[#This Row],[Order Date]],"mmm yyyy")</f>
        <v>Jul 2014</v>
      </c>
      <c r="Y201">
        <f>--(COUNTIF($B$2:B201,B201)=1)</f>
        <v>0</v>
      </c>
    </row>
    <row r="202" spans="1:25"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c r="W202" s="6" t="str">
        <f>TEXT(SalesData[[#This Row],[Order Date]],"mmm")</f>
        <v>Jun</v>
      </c>
      <c r="X202" s="6" t="str">
        <f>TEXT(SalesData[[#This Row],[Order Date]],"mmm yyyy")</f>
        <v>Jun 2014</v>
      </c>
      <c r="Y202">
        <f>--(COUNTIF($B$2:B202,B202)=1)</f>
        <v>1</v>
      </c>
    </row>
    <row r="203" spans="1:25"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c r="W203" s="6" t="str">
        <f>TEXT(SalesData[[#This Row],[Order Date]],"mmm")</f>
        <v>Aug</v>
      </c>
      <c r="X203" s="6" t="str">
        <f>TEXT(SalesData[[#This Row],[Order Date]],"mmm yyyy")</f>
        <v>Aug 2011</v>
      </c>
      <c r="Y203">
        <f>--(COUNTIF($B$2:B203,B203)=1)</f>
        <v>1</v>
      </c>
    </row>
    <row r="204" spans="1:25"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c r="W204" s="6" t="str">
        <f>TEXT(SalesData[[#This Row],[Order Date]],"mmm")</f>
        <v>Aug</v>
      </c>
      <c r="X204" s="6" t="str">
        <f>TEXT(SalesData[[#This Row],[Order Date]],"mmm yyyy")</f>
        <v>Aug 2011</v>
      </c>
      <c r="Y204">
        <f>--(COUNTIF($B$2:B204,B204)=1)</f>
        <v>0</v>
      </c>
    </row>
    <row r="205" spans="1:25"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c r="W205" s="6" t="str">
        <f>TEXT(SalesData[[#This Row],[Order Date]],"mmm")</f>
        <v>Dec</v>
      </c>
      <c r="X205" s="6" t="str">
        <f>TEXT(SalesData[[#This Row],[Order Date]],"mmm yyyy")</f>
        <v>Dec 2014</v>
      </c>
      <c r="Y205">
        <f>--(COUNTIF($B$2:B205,B205)=1)</f>
        <v>1</v>
      </c>
    </row>
    <row r="206" spans="1:25"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c r="W206" s="6" t="str">
        <f>TEXT(SalesData[[#This Row],[Order Date]],"mmm")</f>
        <v>Jun</v>
      </c>
      <c r="X206" s="6" t="str">
        <f>TEXT(SalesData[[#This Row],[Order Date]],"mmm yyyy")</f>
        <v>Jun 2014</v>
      </c>
      <c r="Y206">
        <f>--(COUNTIF($B$2:B206,B206)=1)</f>
        <v>1</v>
      </c>
    </row>
    <row r="207" spans="1:25"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c r="W207" s="6" t="str">
        <f>TEXT(SalesData[[#This Row],[Order Date]],"mmm")</f>
        <v>Dec</v>
      </c>
      <c r="X207" s="6" t="str">
        <f>TEXT(SalesData[[#This Row],[Order Date]],"mmm yyyy")</f>
        <v>Dec 2014</v>
      </c>
      <c r="Y207">
        <f>--(COUNTIF($B$2:B207,B207)=1)</f>
        <v>1</v>
      </c>
    </row>
    <row r="208" spans="1:25"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c r="W208" s="6" t="str">
        <f>TEXT(SalesData[[#This Row],[Order Date]],"mmm")</f>
        <v>Dec</v>
      </c>
      <c r="X208" s="6" t="str">
        <f>TEXT(SalesData[[#This Row],[Order Date]],"mmm yyyy")</f>
        <v>Dec 2014</v>
      </c>
      <c r="Y208">
        <f>--(COUNTIF($B$2:B208,B208)=1)</f>
        <v>1</v>
      </c>
    </row>
    <row r="209" spans="1:25"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c r="W209" s="6" t="str">
        <f>TEXT(SalesData[[#This Row],[Order Date]],"mmm")</f>
        <v>Dec</v>
      </c>
      <c r="X209" s="6" t="str">
        <f>TEXT(SalesData[[#This Row],[Order Date]],"mmm yyyy")</f>
        <v>Dec 2014</v>
      </c>
      <c r="Y209">
        <f>--(COUNTIF($B$2:B209,B209)=1)</f>
        <v>0</v>
      </c>
    </row>
    <row r="210" spans="1:25"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c r="W210" s="6" t="str">
        <f>TEXT(SalesData[[#This Row],[Order Date]],"mmm")</f>
        <v>Dec</v>
      </c>
      <c r="X210" s="6" t="str">
        <f>TEXT(SalesData[[#This Row],[Order Date]],"mmm yyyy")</f>
        <v>Dec 2014</v>
      </c>
      <c r="Y210">
        <f>--(COUNTIF($B$2:B210,B210)=1)</f>
        <v>0</v>
      </c>
    </row>
    <row r="211" spans="1:25"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c r="W211" s="6" t="str">
        <f>TEXT(SalesData[[#This Row],[Order Date]],"mmm")</f>
        <v>Dec</v>
      </c>
      <c r="X211" s="6" t="str">
        <f>TEXT(SalesData[[#This Row],[Order Date]],"mmm yyyy")</f>
        <v>Dec 2014</v>
      </c>
      <c r="Y211">
        <f>--(COUNTIF($B$2:B211,B211)=1)</f>
        <v>0</v>
      </c>
    </row>
    <row r="212" spans="1:25"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c r="W212" s="6" t="str">
        <f>TEXT(SalesData[[#This Row],[Order Date]],"mmm")</f>
        <v>Dec</v>
      </c>
      <c r="X212" s="6" t="str">
        <f>TEXT(SalesData[[#This Row],[Order Date]],"mmm yyyy")</f>
        <v>Dec 2014</v>
      </c>
      <c r="Y212">
        <f>--(COUNTIF($B$2:B212,B212)=1)</f>
        <v>0</v>
      </c>
    </row>
    <row r="213" spans="1:25"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c r="W213" s="6" t="str">
        <f>TEXT(SalesData[[#This Row],[Order Date]],"mmm")</f>
        <v>Feb</v>
      </c>
      <c r="X213" s="6" t="str">
        <f>TEXT(SalesData[[#This Row],[Order Date]],"mmm yyyy")</f>
        <v>Feb 2012</v>
      </c>
      <c r="Y213">
        <f>--(COUNTIF($B$2:B213,B213)=1)</f>
        <v>1</v>
      </c>
    </row>
    <row r="214" spans="1:25"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c r="W214" s="6" t="str">
        <f>TEXT(SalesData[[#This Row],[Order Date]],"mmm")</f>
        <v>Jan</v>
      </c>
      <c r="X214" s="6" t="str">
        <f>TEXT(SalesData[[#This Row],[Order Date]],"mmm yyyy")</f>
        <v>Jan 2012</v>
      </c>
      <c r="Y214">
        <f>--(COUNTIF($B$2:B214,B214)=1)</f>
        <v>1</v>
      </c>
    </row>
    <row r="215" spans="1:25"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c r="W215" s="6" t="str">
        <f>TEXT(SalesData[[#This Row],[Order Date]],"mmm")</f>
        <v>Jan</v>
      </c>
      <c r="X215" s="6" t="str">
        <f>TEXT(SalesData[[#This Row],[Order Date]],"mmm yyyy")</f>
        <v>Jan 2012</v>
      </c>
      <c r="Y215">
        <f>--(COUNTIF($B$2:B215,B215)=1)</f>
        <v>0</v>
      </c>
    </row>
    <row r="216" spans="1:25"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c r="W216" s="6" t="str">
        <f>TEXT(SalesData[[#This Row],[Order Date]],"mmm")</f>
        <v>Jan</v>
      </c>
      <c r="X216" s="6" t="str">
        <f>TEXT(SalesData[[#This Row],[Order Date]],"mmm yyyy")</f>
        <v>Jan 2012</v>
      </c>
      <c r="Y216">
        <f>--(COUNTIF($B$2:B216,B216)=1)</f>
        <v>0</v>
      </c>
    </row>
    <row r="217" spans="1:25"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c r="W217" s="6" t="str">
        <f>TEXT(SalesData[[#This Row],[Order Date]],"mmm")</f>
        <v>Jan</v>
      </c>
      <c r="X217" s="6" t="str">
        <f>TEXT(SalesData[[#This Row],[Order Date]],"mmm yyyy")</f>
        <v>Jan 2012</v>
      </c>
      <c r="Y217">
        <f>--(COUNTIF($B$2:B217,B217)=1)</f>
        <v>0</v>
      </c>
    </row>
    <row r="218" spans="1:25"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c r="W218" s="6" t="str">
        <f>TEXT(SalesData[[#This Row],[Order Date]],"mmm")</f>
        <v>Jan</v>
      </c>
      <c r="X218" s="6" t="str">
        <f>TEXT(SalesData[[#This Row],[Order Date]],"mmm yyyy")</f>
        <v>Jan 2012</v>
      </c>
      <c r="Y218">
        <f>--(COUNTIF($B$2:B218,B218)=1)</f>
        <v>0</v>
      </c>
    </row>
    <row r="219" spans="1:25"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c r="W219" s="6" t="str">
        <f>TEXT(SalesData[[#This Row],[Order Date]],"mmm")</f>
        <v>Oct</v>
      </c>
      <c r="X219" s="6" t="str">
        <f>TEXT(SalesData[[#This Row],[Order Date]],"mmm yyyy")</f>
        <v>Oct 2013</v>
      </c>
      <c r="Y219">
        <f>--(COUNTIF($B$2:B219,B219)=1)</f>
        <v>1</v>
      </c>
    </row>
    <row r="220" spans="1:25"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c r="W220" s="6" t="str">
        <f>TEXT(SalesData[[#This Row],[Order Date]],"mmm")</f>
        <v>Oct</v>
      </c>
      <c r="X220" s="6" t="str">
        <f>TEXT(SalesData[[#This Row],[Order Date]],"mmm yyyy")</f>
        <v>Oct 2013</v>
      </c>
      <c r="Y220">
        <f>--(COUNTIF($B$2:B220,B220)=1)</f>
        <v>0</v>
      </c>
    </row>
    <row r="221" spans="1:25"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c r="W221" s="6" t="str">
        <f>TEXT(SalesData[[#This Row],[Order Date]],"mmm")</f>
        <v>Dec</v>
      </c>
      <c r="X221" s="6" t="str">
        <f>TEXT(SalesData[[#This Row],[Order Date]],"mmm yyyy")</f>
        <v>Dec 2012</v>
      </c>
      <c r="Y221">
        <f>--(COUNTIF($B$2:B221,B221)=1)</f>
        <v>1</v>
      </c>
    </row>
    <row r="222" spans="1:25"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c r="W222" s="6" t="str">
        <f>TEXT(SalesData[[#This Row],[Order Date]],"mmm")</f>
        <v>Dec</v>
      </c>
      <c r="X222" s="6" t="str">
        <f>TEXT(SalesData[[#This Row],[Order Date]],"mmm yyyy")</f>
        <v>Dec 2012</v>
      </c>
      <c r="Y222">
        <f>--(COUNTIF($B$2:B222,B222)=1)</f>
        <v>0</v>
      </c>
    </row>
    <row r="223" spans="1:25"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c r="W223" s="6" t="str">
        <f>TEXT(SalesData[[#This Row],[Order Date]],"mmm")</f>
        <v>Dec</v>
      </c>
      <c r="X223" s="6" t="str">
        <f>TEXT(SalesData[[#This Row],[Order Date]],"mmm yyyy")</f>
        <v>Dec 2012</v>
      </c>
      <c r="Y223">
        <f>--(COUNTIF($B$2:B223,B223)=1)</f>
        <v>0</v>
      </c>
    </row>
    <row r="224" spans="1:25"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c r="W224" s="6" t="str">
        <f>TEXT(SalesData[[#This Row],[Order Date]],"mmm")</f>
        <v>Dec</v>
      </c>
      <c r="X224" s="6" t="str">
        <f>TEXT(SalesData[[#This Row],[Order Date]],"mmm yyyy")</f>
        <v>Dec 2012</v>
      </c>
      <c r="Y224">
        <f>--(COUNTIF($B$2:B224,B224)=1)</f>
        <v>0</v>
      </c>
    </row>
    <row r="225" spans="1:25"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c r="W225" s="6" t="str">
        <f>TEXT(SalesData[[#This Row],[Order Date]],"mmm")</f>
        <v>Dec</v>
      </c>
      <c r="X225" s="6" t="str">
        <f>TEXT(SalesData[[#This Row],[Order Date]],"mmm yyyy")</f>
        <v>Dec 2012</v>
      </c>
      <c r="Y225">
        <f>--(COUNTIF($B$2:B225,B225)=1)</f>
        <v>0</v>
      </c>
    </row>
    <row r="226" spans="1:25"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c r="W226" s="6" t="str">
        <f>TEXT(SalesData[[#This Row],[Order Date]],"mmm")</f>
        <v>Dec</v>
      </c>
      <c r="X226" s="6" t="str">
        <f>TEXT(SalesData[[#This Row],[Order Date]],"mmm yyyy")</f>
        <v>Dec 2012</v>
      </c>
      <c r="Y226">
        <f>--(COUNTIF($B$2:B226,B226)=1)</f>
        <v>0</v>
      </c>
    </row>
    <row r="227" spans="1:25"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c r="W227" s="6" t="str">
        <f>TEXT(SalesData[[#This Row],[Order Date]],"mmm")</f>
        <v>Aug</v>
      </c>
      <c r="X227" s="6" t="str">
        <f>TEXT(SalesData[[#This Row],[Order Date]],"mmm yyyy")</f>
        <v>Aug 2012</v>
      </c>
      <c r="Y227">
        <f>--(COUNTIF($B$2:B227,B227)=1)</f>
        <v>1</v>
      </c>
    </row>
    <row r="228" spans="1:25"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c r="W228" s="6" t="str">
        <f>TEXT(SalesData[[#This Row],[Order Date]],"mmm")</f>
        <v>Aug</v>
      </c>
      <c r="X228" s="6" t="str">
        <f>TEXT(SalesData[[#This Row],[Order Date]],"mmm yyyy")</f>
        <v>Aug 2012</v>
      </c>
      <c r="Y228">
        <f>--(COUNTIF($B$2:B228,B228)=1)</f>
        <v>0</v>
      </c>
    </row>
    <row r="229" spans="1:25"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c r="W229" s="6" t="str">
        <f>TEXT(SalesData[[#This Row],[Order Date]],"mmm")</f>
        <v>Aug</v>
      </c>
      <c r="X229" s="6" t="str">
        <f>TEXT(SalesData[[#This Row],[Order Date]],"mmm yyyy")</f>
        <v>Aug 2012</v>
      </c>
      <c r="Y229">
        <f>--(COUNTIF($B$2:B229,B229)=1)</f>
        <v>0</v>
      </c>
    </row>
    <row r="230" spans="1:25"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c r="W230" s="6" t="str">
        <f>TEXT(SalesData[[#This Row],[Order Date]],"mmm")</f>
        <v>Feb</v>
      </c>
      <c r="X230" s="6" t="str">
        <f>TEXT(SalesData[[#This Row],[Order Date]],"mmm yyyy")</f>
        <v>Feb 2012</v>
      </c>
      <c r="Y230">
        <f>--(COUNTIF($B$2:B230,B230)=1)</f>
        <v>1</v>
      </c>
    </row>
    <row r="231" spans="1:25"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c r="W231" s="6" t="str">
        <f>TEXT(SalesData[[#This Row],[Order Date]],"mmm")</f>
        <v>Feb</v>
      </c>
      <c r="X231" s="6" t="str">
        <f>TEXT(SalesData[[#This Row],[Order Date]],"mmm yyyy")</f>
        <v>Feb 2012</v>
      </c>
      <c r="Y231">
        <f>--(COUNTIF($B$2:B231,B231)=1)</f>
        <v>0</v>
      </c>
    </row>
    <row r="232" spans="1:25"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c r="W232" s="6" t="str">
        <f>TEXT(SalesData[[#This Row],[Order Date]],"mmm")</f>
        <v>Sep</v>
      </c>
      <c r="X232" s="6" t="str">
        <f>TEXT(SalesData[[#This Row],[Order Date]],"mmm yyyy")</f>
        <v>Sep 2011</v>
      </c>
      <c r="Y232">
        <f>--(COUNTIF($B$2:B232,B232)=1)</f>
        <v>1</v>
      </c>
    </row>
    <row r="233" spans="1:25"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c r="W233" s="6" t="str">
        <f>TEXT(SalesData[[#This Row],[Order Date]],"mmm")</f>
        <v>Apr</v>
      </c>
      <c r="X233" s="6" t="str">
        <f>TEXT(SalesData[[#This Row],[Order Date]],"mmm yyyy")</f>
        <v>Apr 2014</v>
      </c>
      <c r="Y233">
        <f>--(COUNTIF($B$2:B233,B233)=1)</f>
        <v>1</v>
      </c>
    </row>
    <row r="234" spans="1:25"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c r="W234" s="6" t="str">
        <f>TEXT(SalesData[[#This Row],[Order Date]],"mmm")</f>
        <v>Apr</v>
      </c>
      <c r="X234" s="6" t="str">
        <f>TEXT(SalesData[[#This Row],[Order Date]],"mmm yyyy")</f>
        <v>Apr 2014</v>
      </c>
      <c r="Y234">
        <f>--(COUNTIF($B$2:B234,B234)=1)</f>
        <v>0</v>
      </c>
    </row>
    <row r="235" spans="1:25"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c r="W235" s="6" t="str">
        <f>TEXT(SalesData[[#This Row],[Order Date]],"mmm")</f>
        <v>Apr</v>
      </c>
      <c r="X235" s="6" t="str">
        <f>TEXT(SalesData[[#This Row],[Order Date]],"mmm yyyy")</f>
        <v>Apr 2014</v>
      </c>
      <c r="Y235">
        <f>--(COUNTIF($B$2:B235,B235)=1)</f>
        <v>0</v>
      </c>
    </row>
    <row r="236" spans="1:25"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c r="W236" s="6" t="str">
        <f>TEXT(SalesData[[#This Row],[Order Date]],"mmm")</f>
        <v>Apr</v>
      </c>
      <c r="X236" s="6" t="str">
        <f>TEXT(SalesData[[#This Row],[Order Date]],"mmm yyyy")</f>
        <v>Apr 2014</v>
      </c>
      <c r="Y236">
        <f>--(COUNTIF($B$2:B236,B236)=1)</f>
        <v>0</v>
      </c>
    </row>
    <row r="237" spans="1:25"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c r="W237" s="6" t="str">
        <f>TEXT(SalesData[[#This Row],[Order Date]],"mmm")</f>
        <v>Apr</v>
      </c>
      <c r="X237" s="6" t="str">
        <f>TEXT(SalesData[[#This Row],[Order Date]],"mmm yyyy")</f>
        <v>Apr 2014</v>
      </c>
      <c r="Y237">
        <f>--(COUNTIF($B$2:B237,B237)=1)</f>
        <v>0</v>
      </c>
    </row>
    <row r="238" spans="1:25"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c r="W238" s="6" t="str">
        <f>TEXT(SalesData[[#This Row],[Order Date]],"mmm")</f>
        <v>Nov</v>
      </c>
      <c r="X238" s="6" t="str">
        <f>TEXT(SalesData[[#This Row],[Order Date]],"mmm yyyy")</f>
        <v>Nov 2014</v>
      </c>
      <c r="Y238">
        <f>--(COUNTIF($B$2:B238,B238)=1)</f>
        <v>1</v>
      </c>
    </row>
    <row r="239" spans="1:25"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c r="W239" s="6" t="str">
        <f>TEXT(SalesData[[#This Row],[Order Date]],"mmm")</f>
        <v>Jun</v>
      </c>
      <c r="X239" s="6" t="str">
        <f>TEXT(SalesData[[#This Row],[Order Date]],"mmm yyyy")</f>
        <v>Jun 2013</v>
      </c>
      <c r="Y239">
        <f>--(COUNTIF($B$2:B239,B239)=1)</f>
        <v>1</v>
      </c>
    </row>
    <row r="240" spans="1:25"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c r="W240" s="6" t="str">
        <f>TEXT(SalesData[[#This Row],[Order Date]],"mmm")</f>
        <v>Jun</v>
      </c>
      <c r="X240" s="6" t="str">
        <f>TEXT(SalesData[[#This Row],[Order Date]],"mmm yyyy")</f>
        <v>Jun 2013</v>
      </c>
      <c r="Y240">
        <f>--(COUNTIF($B$2:B240,B240)=1)</f>
        <v>0</v>
      </c>
    </row>
    <row r="241" spans="1:25"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c r="W241" s="6" t="str">
        <f>TEXT(SalesData[[#This Row],[Order Date]],"mmm")</f>
        <v>Jun</v>
      </c>
      <c r="X241" s="6" t="str">
        <f>TEXT(SalesData[[#This Row],[Order Date]],"mmm yyyy")</f>
        <v>Jun 2013</v>
      </c>
      <c r="Y241">
        <f>--(COUNTIF($B$2:B241,B241)=1)</f>
        <v>0</v>
      </c>
    </row>
    <row r="242" spans="1:25"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c r="W242" s="6" t="str">
        <f>TEXT(SalesData[[#This Row],[Order Date]],"mmm")</f>
        <v>Jun</v>
      </c>
      <c r="X242" s="6" t="str">
        <f>TEXT(SalesData[[#This Row],[Order Date]],"mmm yyyy")</f>
        <v>Jun 2013</v>
      </c>
      <c r="Y242">
        <f>--(COUNTIF($B$2:B242,B242)=1)</f>
        <v>0</v>
      </c>
    </row>
    <row r="243" spans="1:25"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c r="W243" s="6" t="str">
        <f>TEXT(SalesData[[#This Row],[Order Date]],"mmm")</f>
        <v>Jun</v>
      </c>
      <c r="X243" s="6" t="str">
        <f>TEXT(SalesData[[#This Row],[Order Date]],"mmm yyyy")</f>
        <v>Jun 2013</v>
      </c>
      <c r="Y243">
        <f>--(COUNTIF($B$2:B243,B243)=1)</f>
        <v>0</v>
      </c>
    </row>
    <row r="244" spans="1:25"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c r="W244" s="6" t="str">
        <f>TEXT(SalesData[[#This Row],[Order Date]],"mmm")</f>
        <v>Jun</v>
      </c>
      <c r="X244" s="6" t="str">
        <f>TEXT(SalesData[[#This Row],[Order Date]],"mmm yyyy")</f>
        <v>Jun 2013</v>
      </c>
      <c r="Y244">
        <f>--(COUNTIF($B$2:B244,B244)=1)</f>
        <v>0</v>
      </c>
    </row>
    <row r="245" spans="1:25"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c r="W245" s="6" t="str">
        <f>TEXT(SalesData[[#This Row],[Order Date]],"mmm")</f>
        <v>Jun</v>
      </c>
      <c r="X245" s="6" t="str">
        <f>TEXT(SalesData[[#This Row],[Order Date]],"mmm yyyy")</f>
        <v>Jun 2013</v>
      </c>
      <c r="Y245">
        <f>--(COUNTIF($B$2:B245,B245)=1)</f>
        <v>0</v>
      </c>
    </row>
    <row r="246" spans="1:25"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c r="W246" s="6" t="str">
        <f>TEXT(SalesData[[#This Row],[Order Date]],"mmm")</f>
        <v>Jun</v>
      </c>
      <c r="X246" s="6" t="str">
        <f>TEXT(SalesData[[#This Row],[Order Date]],"mmm yyyy")</f>
        <v>Jun 2011</v>
      </c>
      <c r="Y246">
        <f>--(COUNTIF($B$2:B246,B246)=1)</f>
        <v>1</v>
      </c>
    </row>
    <row r="247" spans="1:25"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c r="W247" s="6" t="str">
        <f>TEXT(SalesData[[#This Row],[Order Date]],"mmm")</f>
        <v>Jun</v>
      </c>
      <c r="X247" s="6" t="str">
        <f>TEXT(SalesData[[#This Row],[Order Date]],"mmm yyyy")</f>
        <v>Jun 2011</v>
      </c>
      <c r="Y247">
        <f>--(COUNTIF($B$2:B247,B247)=1)</f>
        <v>0</v>
      </c>
    </row>
    <row r="248" spans="1:25"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c r="W248" s="6" t="str">
        <f>TEXT(SalesData[[#This Row],[Order Date]],"mmm")</f>
        <v>Jun</v>
      </c>
      <c r="X248" s="6" t="str">
        <f>TEXT(SalesData[[#This Row],[Order Date]],"mmm yyyy")</f>
        <v>Jun 2011</v>
      </c>
      <c r="Y248">
        <f>--(COUNTIF($B$2:B248,B248)=1)</f>
        <v>0</v>
      </c>
    </row>
    <row r="249" spans="1:25"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c r="W249" s="6" t="str">
        <f>TEXT(SalesData[[#This Row],[Order Date]],"mmm")</f>
        <v>Jun</v>
      </c>
      <c r="X249" s="6" t="str">
        <f>TEXT(SalesData[[#This Row],[Order Date]],"mmm yyyy")</f>
        <v>Jun 2011</v>
      </c>
      <c r="Y249">
        <f>--(COUNTIF($B$2:B249,B249)=1)</f>
        <v>0</v>
      </c>
    </row>
    <row r="250" spans="1:25"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c r="W250" s="6" t="str">
        <f>TEXT(SalesData[[#This Row],[Order Date]],"mmm")</f>
        <v>Jun</v>
      </c>
      <c r="X250" s="6" t="str">
        <f>TEXT(SalesData[[#This Row],[Order Date]],"mmm yyyy")</f>
        <v>Jun 2011</v>
      </c>
      <c r="Y250">
        <f>--(COUNTIF($B$2:B250,B250)=1)</f>
        <v>0</v>
      </c>
    </row>
    <row r="251" spans="1:25"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c r="W251" s="6" t="str">
        <f>TEXT(SalesData[[#This Row],[Order Date]],"mmm")</f>
        <v>Dec</v>
      </c>
      <c r="X251" s="6" t="str">
        <f>TEXT(SalesData[[#This Row],[Order Date]],"mmm yyyy")</f>
        <v>Dec 2013</v>
      </c>
      <c r="Y251">
        <f>--(COUNTIF($B$2:B251,B251)=1)</f>
        <v>1</v>
      </c>
    </row>
    <row r="252" spans="1:25"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c r="W252" s="6" t="str">
        <f>TEXT(SalesData[[#This Row],[Order Date]],"mmm")</f>
        <v>Sep</v>
      </c>
      <c r="X252" s="6" t="str">
        <f>TEXT(SalesData[[#This Row],[Order Date]],"mmm yyyy")</f>
        <v>Sep 2013</v>
      </c>
      <c r="Y252">
        <f>--(COUNTIF($B$2:B252,B252)=1)</f>
        <v>1</v>
      </c>
    </row>
    <row r="253" spans="1:25"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c r="W253" s="6" t="str">
        <f>TEXT(SalesData[[#This Row],[Order Date]],"mmm")</f>
        <v>Sep</v>
      </c>
      <c r="X253" s="6" t="str">
        <f>TEXT(SalesData[[#This Row],[Order Date]],"mmm yyyy")</f>
        <v>Sep 2013</v>
      </c>
      <c r="Y253">
        <f>--(COUNTIF($B$2:B253,B253)=1)</f>
        <v>0</v>
      </c>
    </row>
    <row r="254" spans="1:25"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c r="W254" s="6" t="str">
        <f>TEXT(SalesData[[#This Row],[Order Date]],"mmm")</f>
        <v>Dec</v>
      </c>
      <c r="X254" s="6" t="str">
        <f>TEXT(SalesData[[#This Row],[Order Date]],"mmm yyyy")</f>
        <v>Dec 2013</v>
      </c>
      <c r="Y254">
        <f>--(COUNTIF($B$2:B254,B254)=1)</f>
        <v>1</v>
      </c>
    </row>
    <row r="255" spans="1:25"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c r="W255" s="6" t="str">
        <f>TEXT(SalesData[[#This Row],[Order Date]],"mmm")</f>
        <v>Dec</v>
      </c>
      <c r="X255" s="6" t="str">
        <f>TEXT(SalesData[[#This Row],[Order Date]],"mmm yyyy")</f>
        <v>Dec 2013</v>
      </c>
      <c r="Y255">
        <f>--(COUNTIF($B$2:B255,B255)=1)</f>
        <v>0</v>
      </c>
    </row>
    <row r="256" spans="1:25"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c r="W256" s="6" t="str">
        <f>TEXT(SalesData[[#This Row],[Order Date]],"mmm")</f>
        <v>Nov</v>
      </c>
      <c r="X256" s="6" t="str">
        <f>TEXT(SalesData[[#This Row],[Order Date]],"mmm yyyy")</f>
        <v>Nov 2012</v>
      </c>
      <c r="Y256">
        <f>--(COUNTIF($B$2:B256,B256)=1)</f>
        <v>1</v>
      </c>
    </row>
    <row r="257" spans="1:25"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c r="W257" s="6" t="str">
        <f>TEXT(SalesData[[#This Row],[Order Date]],"mmm")</f>
        <v>Nov</v>
      </c>
      <c r="X257" s="6" t="str">
        <f>TEXT(SalesData[[#This Row],[Order Date]],"mmm yyyy")</f>
        <v>Nov 2012</v>
      </c>
      <c r="Y257">
        <f>--(COUNTIF($B$2:B257,B257)=1)</f>
        <v>0</v>
      </c>
    </row>
    <row r="258" spans="1:25"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c r="W258" s="6" t="str">
        <f>TEXT(SalesData[[#This Row],[Order Date]],"mmm")</f>
        <v>Nov</v>
      </c>
      <c r="X258" s="6" t="str">
        <f>TEXT(SalesData[[#This Row],[Order Date]],"mmm yyyy")</f>
        <v>Nov 2012</v>
      </c>
      <c r="Y258">
        <f>--(COUNTIF($B$2:B258,B258)=1)</f>
        <v>0</v>
      </c>
    </row>
    <row r="259" spans="1:25"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c r="W259" s="6" t="str">
        <f>TEXT(SalesData[[#This Row],[Order Date]],"mmm")</f>
        <v>Nov</v>
      </c>
      <c r="X259" s="6" t="str">
        <f>TEXT(SalesData[[#This Row],[Order Date]],"mmm yyyy")</f>
        <v>Nov 2012</v>
      </c>
      <c r="Y259">
        <f>--(COUNTIF($B$2:B259,B259)=1)</f>
        <v>0</v>
      </c>
    </row>
    <row r="260" spans="1:25"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c r="W260" s="6" t="str">
        <f>TEXT(SalesData[[#This Row],[Order Date]],"mmm")</f>
        <v>Dec</v>
      </c>
      <c r="X260" s="6" t="str">
        <f>TEXT(SalesData[[#This Row],[Order Date]],"mmm yyyy")</f>
        <v>Dec 2014</v>
      </c>
      <c r="Y260">
        <f>--(COUNTIF($B$2:B260,B260)=1)</f>
        <v>1</v>
      </c>
    </row>
    <row r="261" spans="1:25"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c r="W261" s="6" t="str">
        <f>TEXT(SalesData[[#This Row],[Order Date]],"mmm")</f>
        <v>Dec</v>
      </c>
      <c r="X261" s="6" t="str">
        <f>TEXT(SalesData[[#This Row],[Order Date]],"mmm yyyy")</f>
        <v>Dec 2014</v>
      </c>
      <c r="Y261">
        <f>--(COUNTIF($B$2:B261,B261)=1)</f>
        <v>0</v>
      </c>
    </row>
    <row r="262" spans="1:25"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c r="W262" s="6" t="str">
        <f>TEXT(SalesData[[#This Row],[Order Date]],"mmm")</f>
        <v>Dec</v>
      </c>
      <c r="X262" s="6" t="str">
        <f>TEXT(SalesData[[#This Row],[Order Date]],"mmm yyyy")</f>
        <v>Dec 2014</v>
      </c>
      <c r="Y262">
        <f>--(COUNTIF($B$2:B262,B262)=1)</f>
        <v>0</v>
      </c>
    </row>
    <row r="263" spans="1:25"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c r="W263" s="6" t="str">
        <f>TEXT(SalesData[[#This Row],[Order Date]],"mmm")</f>
        <v>Jun</v>
      </c>
      <c r="X263" s="6" t="str">
        <f>TEXT(SalesData[[#This Row],[Order Date]],"mmm yyyy")</f>
        <v>Jun 2014</v>
      </c>
      <c r="Y263">
        <f>--(COUNTIF($B$2:B263,B263)=1)</f>
        <v>1</v>
      </c>
    </row>
    <row r="264" spans="1:25"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c r="W264" s="6" t="str">
        <f>TEXT(SalesData[[#This Row],[Order Date]],"mmm")</f>
        <v>Sep</v>
      </c>
      <c r="X264" s="6" t="str">
        <f>TEXT(SalesData[[#This Row],[Order Date]],"mmm yyyy")</f>
        <v>Sep 2011</v>
      </c>
      <c r="Y264">
        <f>--(COUNTIF($B$2:B264,B264)=1)</f>
        <v>1</v>
      </c>
    </row>
    <row r="265" spans="1:25"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c r="W265" s="6" t="str">
        <f>TEXT(SalesData[[#This Row],[Order Date]],"mmm")</f>
        <v>Sep</v>
      </c>
      <c r="X265" s="6" t="str">
        <f>TEXT(SalesData[[#This Row],[Order Date]],"mmm yyyy")</f>
        <v>Sep 2011</v>
      </c>
      <c r="Y265">
        <f>--(COUNTIF($B$2:B265,B265)=1)</f>
        <v>0</v>
      </c>
    </row>
    <row r="266" spans="1:25"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c r="W266" s="6" t="str">
        <f>TEXT(SalesData[[#This Row],[Order Date]],"mmm")</f>
        <v>Jun</v>
      </c>
      <c r="X266" s="6" t="str">
        <f>TEXT(SalesData[[#This Row],[Order Date]],"mmm yyyy")</f>
        <v>Jun 2013</v>
      </c>
      <c r="Y266">
        <f>--(COUNTIF($B$2:B266,B266)=1)</f>
        <v>1</v>
      </c>
    </row>
    <row r="267" spans="1:25"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c r="W267" s="6" t="str">
        <f>TEXT(SalesData[[#This Row],[Order Date]],"mmm")</f>
        <v>Nov</v>
      </c>
      <c r="X267" s="6" t="str">
        <f>TEXT(SalesData[[#This Row],[Order Date]],"mmm yyyy")</f>
        <v>Nov 2012</v>
      </c>
      <c r="Y267">
        <f>--(COUNTIF($B$2:B267,B267)=1)</f>
        <v>1</v>
      </c>
    </row>
    <row r="268" spans="1:25"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c r="W268" s="6" t="str">
        <f>TEXT(SalesData[[#This Row],[Order Date]],"mmm")</f>
        <v>Jun</v>
      </c>
      <c r="X268" s="6" t="str">
        <f>TEXT(SalesData[[#This Row],[Order Date]],"mmm yyyy")</f>
        <v>Jun 2014</v>
      </c>
      <c r="Y268">
        <f>--(COUNTIF($B$2:B268,B268)=1)</f>
        <v>1</v>
      </c>
    </row>
    <row r="269" spans="1:25"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c r="W269" s="6" t="str">
        <f>TEXT(SalesData[[#This Row],[Order Date]],"mmm")</f>
        <v>Jan</v>
      </c>
      <c r="X269" s="6" t="str">
        <f>TEXT(SalesData[[#This Row],[Order Date]],"mmm yyyy")</f>
        <v>Jan 2013</v>
      </c>
      <c r="Y269">
        <f>--(COUNTIF($B$2:B269,B269)=1)</f>
        <v>1</v>
      </c>
    </row>
    <row r="270" spans="1:25"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c r="W270" s="6" t="str">
        <f>TEXT(SalesData[[#This Row],[Order Date]],"mmm")</f>
        <v>Dec</v>
      </c>
      <c r="X270" s="6" t="str">
        <f>TEXT(SalesData[[#This Row],[Order Date]],"mmm yyyy")</f>
        <v>Dec 2014</v>
      </c>
      <c r="Y270">
        <f>--(COUNTIF($B$2:B270,B270)=1)</f>
        <v>1</v>
      </c>
    </row>
    <row r="271" spans="1:25"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c r="W271" s="6" t="str">
        <f>TEXT(SalesData[[#This Row],[Order Date]],"mmm")</f>
        <v>Dec</v>
      </c>
      <c r="X271" s="6" t="str">
        <f>TEXT(SalesData[[#This Row],[Order Date]],"mmm yyyy")</f>
        <v>Dec 2014</v>
      </c>
      <c r="Y271">
        <f>--(COUNTIF($B$2:B271,B271)=1)</f>
        <v>0</v>
      </c>
    </row>
    <row r="272" spans="1:25"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c r="W272" s="6" t="str">
        <f>TEXT(SalesData[[#This Row],[Order Date]],"mmm")</f>
        <v>Dec</v>
      </c>
      <c r="X272" s="6" t="str">
        <f>TEXT(SalesData[[#This Row],[Order Date]],"mmm yyyy")</f>
        <v>Dec 2014</v>
      </c>
      <c r="Y272">
        <f>--(COUNTIF($B$2:B272,B272)=1)</f>
        <v>1</v>
      </c>
    </row>
    <row r="273" spans="1:25"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c r="W273" s="6" t="str">
        <f>TEXT(SalesData[[#This Row],[Order Date]],"mmm")</f>
        <v>Jul</v>
      </c>
      <c r="X273" s="6" t="str">
        <f>TEXT(SalesData[[#This Row],[Order Date]],"mmm yyyy")</f>
        <v>Jul 2012</v>
      </c>
      <c r="Y273">
        <f>--(COUNTIF($B$2:B273,B273)=1)</f>
        <v>1</v>
      </c>
    </row>
    <row r="274" spans="1:25"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c r="W274" s="6" t="str">
        <f>TEXT(SalesData[[#This Row],[Order Date]],"mmm")</f>
        <v>Jul</v>
      </c>
      <c r="X274" s="6" t="str">
        <f>TEXT(SalesData[[#This Row],[Order Date]],"mmm yyyy")</f>
        <v>Jul 2012</v>
      </c>
      <c r="Y274">
        <f>--(COUNTIF($B$2:B274,B274)=1)</f>
        <v>0</v>
      </c>
    </row>
    <row r="275" spans="1:25"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c r="W275" s="6" t="str">
        <f>TEXT(SalesData[[#This Row],[Order Date]],"mmm")</f>
        <v>Jul</v>
      </c>
      <c r="X275" s="6" t="str">
        <f>TEXT(SalesData[[#This Row],[Order Date]],"mmm yyyy")</f>
        <v>Jul 2012</v>
      </c>
      <c r="Y275">
        <f>--(COUNTIF($B$2:B275,B275)=1)</f>
        <v>0</v>
      </c>
    </row>
    <row r="276" spans="1:25"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c r="W276" s="6" t="str">
        <f>TEXT(SalesData[[#This Row],[Order Date]],"mmm")</f>
        <v>Sep</v>
      </c>
      <c r="X276" s="6" t="str">
        <f>TEXT(SalesData[[#This Row],[Order Date]],"mmm yyyy")</f>
        <v>Sep 2014</v>
      </c>
      <c r="Y276">
        <f>--(COUNTIF($B$2:B276,B276)=1)</f>
        <v>1</v>
      </c>
    </row>
    <row r="277" spans="1:25"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c r="W277" s="6" t="str">
        <f>TEXT(SalesData[[#This Row],[Order Date]],"mmm")</f>
        <v>Sep</v>
      </c>
      <c r="X277" s="6" t="str">
        <f>TEXT(SalesData[[#This Row],[Order Date]],"mmm yyyy")</f>
        <v>Sep 2014</v>
      </c>
      <c r="Y277">
        <f>--(COUNTIF($B$2:B277,B277)=1)</f>
        <v>0</v>
      </c>
    </row>
    <row r="278" spans="1:25"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c r="W278" s="6" t="str">
        <f>TEXT(SalesData[[#This Row],[Order Date]],"mmm")</f>
        <v>Oct</v>
      </c>
      <c r="X278" s="6" t="str">
        <f>TEXT(SalesData[[#This Row],[Order Date]],"mmm yyyy")</f>
        <v>Oct 2014</v>
      </c>
      <c r="Y278">
        <f>--(COUNTIF($B$2:B278,B278)=1)</f>
        <v>1</v>
      </c>
    </row>
    <row r="279" spans="1:25"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c r="W279" s="6" t="str">
        <f>TEXT(SalesData[[#This Row],[Order Date]],"mmm")</f>
        <v>Oct</v>
      </c>
      <c r="X279" s="6" t="str">
        <f>TEXT(SalesData[[#This Row],[Order Date]],"mmm yyyy")</f>
        <v>Oct 2014</v>
      </c>
      <c r="Y279">
        <f>--(COUNTIF($B$2:B279,B279)=1)</f>
        <v>0</v>
      </c>
    </row>
    <row r="280" spans="1:25"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c r="W280" s="6" t="str">
        <f>TEXT(SalesData[[#This Row],[Order Date]],"mmm")</f>
        <v>Oct</v>
      </c>
      <c r="X280" s="6" t="str">
        <f>TEXT(SalesData[[#This Row],[Order Date]],"mmm yyyy")</f>
        <v>Oct 2014</v>
      </c>
      <c r="Y280">
        <f>--(COUNTIF($B$2:B280,B280)=1)</f>
        <v>0</v>
      </c>
    </row>
    <row r="281" spans="1:25"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c r="W281" s="6" t="str">
        <f>TEXT(SalesData[[#This Row],[Order Date]],"mmm")</f>
        <v>Oct</v>
      </c>
      <c r="X281" s="6" t="str">
        <f>TEXT(SalesData[[#This Row],[Order Date]],"mmm yyyy")</f>
        <v>Oct 2014</v>
      </c>
      <c r="Y281">
        <f>--(COUNTIF($B$2:B281,B281)=1)</f>
        <v>0</v>
      </c>
    </row>
    <row r="282" spans="1:25"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c r="W282" s="6" t="str">
        <f>TEXT(SalesData[[#This Row],[Order Date]],"mmm")</f>
        <v>Sep</v>
      </c>
      <c r="X282" s="6" t="str">
        <f>TEXT(SalesData[[#This Row],[Order Date]],"mmm yyyy")</f>
        <v>Sep 2012</v>
      </c>
      <c r="Y282">
        <f>--(COUNTIF($B$2:B282,B282)=1)</f>
        <v>1</v>
      </c>
    </row>
    <row r="283" spans="1:25"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c r="W283" s="6" t="str">
        <f>TEXT(SalesData[[#This Row],[Order Date]],"mmm")</f>
        <v>Sep</v>
      </c>
      <c r="X283" s="6" t="str">
        <f>TEXT(SalesData[[#This Row],[Order Date]],"mmm yyyy")</f>
        <v>Sep 2012</v>
      </c>
      <c r="Y283">
        <f>--(COUNTIF($B$2:B283,B283)=1)</f>
        <v>0</v>
      </c>
    </row>
    <row r="284" spans="1:25"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c r="W284" s="6" t="str">
        <f>TEXT(SalesData[[#This Row],[Order Date]],"mmm")</f>
        <v>Nov</v>
      </c>
      <c r="X284" s="6" t="str">
        <f>TEXT(SalesData[[#This Row],[Order Date]],"mmm yyyy")</f>
        <v>Nov 2012</v>
      </c>
      <c r="Y284">
        <f>--(COUNTIF($B$2:B284,B284)=1)</f>
        <v>1</v>
      </c>
    </row>
    <row r="285" spans="1:25"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c r="W285" s="6" t="str">
        <f>TEXT(SalesData[[#This Row],[Order Date]],"mmm")</f>
        <v>Sep</v>
      </c>
      <c r="X285" s="6" t="str">
        <f>TEXT(SalesData[[#This Row],[Order Date]],"mmm yyyy")</f>
        <v>Sep 2012</v>
      </c>
      <c r="Y285">
        <f>--(COUNTIF($B$2:B285,B285)=1)</f>
        <v>1</v>
      </c>
    </row>
    <row r="286" spans="1:25"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c r="W286" s="6" t="str">
        <f>TEXT(SalesData[[#This Row],[Order Date]],"mmm")</f>
        <v>Sep</v>
      </c>
      <c r="X286" s="6" t="str">
        <f>TEXT(SalesData[[#This Row],[Order Date]],"mmm yyyy")</f>
        <v>Sep 2012</v>
      </c>
      <c r="Y286">
        <f>--(COUNTIF($B$2:B286,B286)=1)</f>
        <v>0</v>
      </c>
    </row>
    <row r="287" spans="1:25"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c r="W287" s="6" t="str">
        <f>TEXT(SalesData[[#This Row],[Order Date]],"mmm")</f>
        <v>Sep</v>
      </c>
      <c r="X287" s="6" t="str">
        <f>TEXT(SalesData[[#This Row],[Order Date]],"mmm yyyy")</f>
        <v>Sep 2012</v>
      </c>
      <c r="Y287">
        <f>--(COUNTIF($B$2:B287,B287)=1)</f>
        <v>0</v>
      </c>
    </row>
    <row r="288" spans="1:25"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c r="W288" s="6" t="str">
        <f>TEXT(SalesData[[#This Row],[Order Date]],"mmm")</f>
        <v>Dec</v>
      </c>
      <c r="X288" s="6" t="str">
        <f>TEXT(SalesData[[#This Row],[Order Date]],"mmm yyyy")</f>
        <v>Dec 2013</v>
      </c>
      <c r="Y288">
        <f>--(COUNTIF($B$2:B288,B288)=1)</f>
        <v>1</v>
      </c>
    </row>
    <row r="289" spans="1:25"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c r="W289" s="6" t="str">
        <f>TEXT(SalesData[[#This Row],[Order Date]],"mmm")</f>
        <v>Dec</v>
      </c>
      <c r="X289" s="6" t="str">
        <f>TEXT(SalesData[[#This Row],[Order Date]],"mmm yyyy")</f>
        <v>Dec 2013</v>
      </c>
      <c r="Y289">
        <f>--(COUNTIF($B$2:B289,B289)=1)</f>
        <v>0</v>
      </c>
    </row>
    <row r="290" spans="1:25"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c r="W290" s="6" t="str">
        <f>TEXT(SalesData[[#This Row],[Order Date]],"mmm")</f>
        <v>Dec</v>
      </c>
      <c r="X290" s="6" t="str">
        <f>TEXT(SalesData[[#This Row],[Order Date]],"mmm yyyy")</f>
        <v>Dec 2013</v>
      </c>
      <c r="Y290">
        <f>--(COUNTIF($B$2:B290,B290)=1)</f>
        <v>0</v>
      </c>
    </row>
    <row r="291" spans="1:25"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c r="W291" s="6" t="str">
        <f>TEXT(SalesData[[#This Row],[Order Date]],"mmm")</f>
        <v>Nov</v>
      </c>
      <c r="X291" s="6" t="str">
        <f>TEXT(SalesData[[#This Row],[Order Date]],"mmm yyyy")</f>
        <v>Nov 2013</v>
      </c>
      <c r="Y291">
        <f>--(COUNTIF($B$2:B291,B291)=1)</f>
        <v>1</v>
      </c>
    </row>
    <row r="292" spans="1:25"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c r="W292" s="6" t="str">
        <f>TEXT(SalesData[[#This Row],[Order Date]],"mmm")</f>
        <v>Nov</v>
      </c>
      <c r="X292" s="6" t="str">
        <f>TEXT(SalesData[[#This Row],[Order Date]],"mmm yyyy")</f>
        <v>Nov 2013</v>
      </c>
      <c r="Y292">
        <f>--(COUNTIF($B$2:B292,B292)=1)</f>
        <v>0</v>
      </c>
    </row>
    <row r="293" spans="1:25"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c r="W293" s="6" t="str">
        <f>TEXT(SalesData[[#This Row],[Order Date]],"mmm")</f>
        <v>Nov</v>
      </c>
      <c r="X293" s="6" t="str">
        <f>TEXT(SalesData[[#This Row],[Order Date]],"mmm yyyy")</f>
        <v>Nov 2013</v>
      </c>
      <c r="Y293">
        <f>--(COUNTIF($B$2:B293,B293)=1)</f>
        <v>0</v>
      </c>
    </row>
    <row r="294" spans="1:25"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c r="W294" s="6" t="str">
        <f>TEXT(SalesData[[#This Row],[Order Date]],"mmm")</f>
        <v>Nov</v>
      </c>
      <c r="X294" s="6" t="str">
        <f>TEXT(SalesData[[#This Row],[Order Date]],"mmm yyyy")</f>
        <v>Nov 2013</v>
      </c>
      <c r="Y294">
        <f>--(COUNTIF($B$2:B294,B294)=1)</f>
        <v>0</v>
      </c>
    </row>
    <row r="295" spans="1:25"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c r="W295" s="6" t="str">
        <f>TEXT(SalesData[[#This Row],[Order Date]],"mmm")</f>
        <v>Dec</v>
      </c>
      <c r="X295" s="6" t="str">
        <f>TEXT(SalesData[[#This Row],[Order Date]],"mmm yyyy")</f>
        <v>Dec 2011</v>
      </c>
      <c r="Y295">
        <f>--(COUNTIF($B$2:B295,B295)=1)</f>
        <v>1</v>
      </c>
    </row>
    <row r="296" spans="1:25"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c r="W296" s="6" t="str">
        <f>TEXT(SalesData[[#This Row],[Order Date]],"mmm")</f>
        <v>Dec</v>
      </c>
      <c r="X296" s="6" t="str">
        <f>TEXT(SalesData[[#This Row],[Order Date]],"mmm yyyy")</f>
        <v>Dec 2011</v>
      </c>
      <c r="Y296">
        <f>--(COUNTIF($B$2:B296,B296)=1)</f>
        <v>0</v>
      </c>
    </row>
    <row r="297" spans="1:25"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c r="W297" s="6" t="str">
        <f>TEXT(SalesData[[#This Row],[Order Date]],"mmm")</f>
        <v>Dec</v>
      </c>
      <c r="X297" s="6" t="str">
        <f>TEXT(SalesData[[#This Row],[Order Date]],"mmm yyyy")</f>
        <v>Dec 2011</v>
      </c>
      <c r="Y297">
        <f>--(COUNTIF($B$2:B297,B297)=1)</f>
        <v>0</v>
      </c>
    </row>
    <row r="298" spans="1:25"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c r="W298" s="6" t="str">
        <f>TEXT(SalesData[[#This Row],[Order Date]],"mmm")</f>
        <v>Dec</v>
      </c>
      <c r="X298" s="6" t="str">
        <f>TEXT(SalesData[[#This Row],[Order Date]],"mmm yyyy")</f>
        <v>Dec 2011</v>
      </c>
      <c r="Y298">
        <f>--(COUNTIF($B$2:B298,B298)=1)</f>
        <v>0</v>
      </c>
    </row>
    <row r="299" spans="1:25"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c r="W299" s="6" t="str">
        <f>TEXT(SalesData[[#This Row],[Order Date]],"mmm")</f>
        <v>Dec</v>
      </c>
      <c r="X299" s="6" t="str">
        <f>TEXT(SalesData[[#This Row],[Order Date]],"mmm yyyy")</f>
        <v>Dec 2011</v>
      </c>
      <c r="Y299">
        <f>--(COUNTIF($B$2:B299,B299)=1)</f>
        <v>0</v>
      </c>
    </row>
    <row r="300" spans="1:25"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c r="W300" s="6" t="str">
        <f>TEXT(SalesData[[#This Row],[Order Date]],"mmm")</f>
        <v>Oct</v>
      </c>
      <c r="X300" s="6" t="str">
        <f>TEXT(SalesData[[#This Row],[Order Date]],"mmm yyyy")</f>
        <v>Oct 2013</v>
      </c>
      <c r="Y300">
        <f>--(COUNTIF($B$2:B300,B300)=1)</f>
        <v>1</v>
      </c>
    </row>
    <row r="301" spans="1:25"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c r="W301" s="6" t="str">
        <f>TEXT(SalesData[[#This Row],[Order Date]],"mmm")</f>
        <v>Oct</v>
      </c>
      <c r="X301" s="6" t="str">
        <f>TEXT(SalesData[[#This Row],[Order Date]],"mmm yyyy")</f>
        <v>Oct 2013</v>
      </c>
      <c r="Y301">
        <f>--(COUNTIF($B$2:B301,B301)=1)</f>
        <v>0</v>
      </c>
    </row>
    <row r="302" spans="1:25"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c r="W302" s="6" t="str">
        <f>TEXT(SalesData[[#This Row],[Order Date]],"mmm")</f>
        <v>Oct</v>
      </c>
      <c r="X302" s="6" t="str">
        <f>TEXT(SalesData[[#This Row],[Order Date]],"mmm yyyy")</f>
        <v>Oct 2013</v>
      </c>
      <c r="Y302">
        <f>--(COUNTIF($B$2:B302,B302)=1)</f>
        <v>0</v>
      </c>
    </row>
    <row r="303" spans="1:25"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c r="W303" s="6" t="str">
        <f>TEXT(SalesData[[#This Row],[Order Date]],"mmm")</f>
        <v>Oct</v>
      </c>
      <c r="X303" s="6" t="str">
        <f>TEXT(SalesData[[#This Row],[Order Date]],"mmm yyyy")</f>
        <v>Oct 2013</v>
      </c>
      <c r="Y303">
        <f>--(COUNTIF($B$2:B303,B303)=1)</f>
        <v>0</v>
      </c>
    </row>
    <row r="304" spans="1:25"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c r="W304" s="6" t="str">
        <f>TEXT(SalesData[[#This Row],[Order Date]],"mmm")</f>
        <v>Oct</v>
      </c>
      <c r="X304" s="6" t="str">
        <f>TEXT(SalesData[[#This Row],[Order Date]],"mmm yyyy")</f>
        <v>Oct 2013</v>
      </c>
      <c r="Y304">
        <f>--(COUNTIF($B$2:B304,B304)=1)</f>
        <v>0</v>
      </c>
    </row>
    <row r="305" spans="1:25"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c r="W305" s="6" t="str">
        <f>TEXT(SalesData[[#This Row],[Order Date]],"mmm")</f>
        <v>Nov</v>
      </c>
      <c r="X305" s="6" t="str">
        <f>TEXT(SalesData[[#This Row],[Order Date]],"mmm yyyy")</f>
        <v>Nov 2014</v>
      </c>
      <c r="Y305">
        <f>--(COUNTIF($B$2:B305,B305)=1)</f>
        <v>1</v>
      </c>
    </row>
    <row r="306" spans="1:25"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c r="W306" s="6" t="str">
        <f>TEXT(SalesData[[#This Row],[Order Date]],"mmm")</f>
        <v>May</v>
      </c>
      <c r="X306" s="6" t="str">
        <f>TEXT(SalesData[[#This Row],[Order Date]],"mmm yyyy")</f>
        <v>May 2012</v>
      </c>
      <c r="Y306">
        <f>--(COUNTIF($B$2:B306,B306)=1)</f>
        <v>1</v>
      </c>
    </row>
    <row r="307" spans="1:25"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c r="W307" s="6" t="str">
        <f>TEXT(SalesData[[#This Row],[Order Date]],"mmm")</f>
        <v>Dec</v>
      </c>
      <c r="X307" s="6" t="str">
        <f>TEXT(SalesData[[#This Row],[Order Date]],"mmm yyyy")</f>
        <v>Dec 2011</v>
      </c>
      <c r="Y307">
        <f>--(COUNTIF($B$2:B307,B307)=1)</f>
        <v>1</v>
      </c>
    </row>
    <row r="308" spans="1:25"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c r="W308" s="6" t="str">
        <f>TEXT(SalesData[[#This Row],[Order Date]],"mmm")</f>
        <v>Jun</v>
      </c>
      <c r="X308" s="6" t="str">
        <f>TEXT(SalesData[[#This Row],[Order Date]],"mmm yyyy")</f>
        <v>Jun 2011</v>
      </c>
      <c r="Y308">
        <f>--(COUNTIF($B$2:B308,B308)=1)</f>
        <v>1</v>
      </c>
    </row>
    <row r="309" spans="1:25"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c r="W309" s="6" t="str">
        <f>TEXT(SalesData[[#This Row],[Order Date]],"mmm")</f>
        <v>Jun</v>
      </c>
      <c r="X309" s="6" t="str">
        <f>TEXT(SalesData[[#This Row],[Order Date]],"mmm yyyy")</f>
        <v>Jun 2011</v>
      </c>
      <c r="Y309">
        <f>--(COUNTIF($B$2:B309,B309)=1)</f>
        <v>0</v>
      </c>
    </row>
    <row r="310" spans="1:25"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c r="W310" s="6" t="str">
        <f>TEXT(SalesData[[#This Row],[Order Date]],"mmm")</f>
        <v>Apr</v>
      </c>
      <c r="X310" s="6" t="str">
        <f>TEXT(SalesData[[#This Row],[Order Date]],"mmm yyyy")</f>
        <v>Apr 2014</v>
      </c>
      <c r="Y310">
        <f>--(COUNTIF($B$2:B310,B310)=1)</f>
        <v>1</v>
      </c>
    </row>
    <row r="311" spans="1:25"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c r="W311" s="6" t="str">
        <f>TEXT(SalesData[[#This Row],[Order Date]],"mmm")</f>
        <v>Sep</v>
      </c>
      <c r="X311" s="6" t="str">
        <f>TEXT(SalesData[[#This Row],[Order Date]],"mmm yyyy")</f>
        <v>Sep 2013</v>
      </c>
      <c r="Y311">
        <f>--(COUNTIF($B$2:B311,B311)=1)</f>
        <v>1</v>
      </c>
    </row>
    <row r="312" spans="1:25"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c r="W312" s="6" t="str">
        <f>TEXT(SalesData[[#This Row],[Order Date]],"mmm")</f>
        <v>Sep</v>
      </c>
      <c r="X312" s="6" t="str">
        <f>TEXT(SalesData[[#This Row],[Order Date]],"mmm yyyy")</f>
        <v>Sep 2013</v>
      </c>
      <c r="Y312">
        <f>--(COUNTIF($B$2:B312,B312)=1)</f>
        <v>0</v>
      </c>
    </row>
    <row r="313" spans="1:25"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c r="W313" s="6" t="str">
        <f>TEXT(SalesData[[#This Row],[Order Date]],"mmm")</f>
        <v>Sep</v>
      </c>
      <c r="X313" s="6" t="str">
        <f>TEXT(SalesData[[#This Row],[Order Date]],"mmm yyyy")</f>
        <v>Sep 2013</v>
      </c>
      <c r="Y313">
        <f>--(COUNTIF($B$2:B313,B313)=1)</f>
        <v>0</v>
      </c>
    </row>
    <row r="314" spans="1:25"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c r="W314" s="6" t="str">
        <f>TEXT(SalesData[[#This Row],[Order Date]],"mmm")</f>
        <v>Sep</v>
      </c>
      <c r="X314" s="6" t="str">
        <f>TEXT(SalesData[[#This Row],[Order Date]],"mmm yyyy")</f>
        <v>Sep 2013</v>
      </c>
      <c r="Y314">
        <f>--(COUNTIF($B$2:B314,B314)=1)</f>
        <v>0</v>
      </c>
    </row>
    <row r="315" spans="1:25"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c r="W315" s="6" t="str">
        <f>TEXT(SalesData[[#This Row],[Order Date]],"mmm")</f>
        <v>Sep</v>
      </c>
      <c r="X315" s="6" t="str">
        <f>TEXT(SalesData[[#This Row],[Order Date]],"mmm yyyy")</f>
        <v>Sep 2011</v>
      </c>
      <c r="Y315">
        <f>--(COUNTIF($B$2:B315,B315)=1)</f>
        <v>1</v>
      </c>
    </row>
    <row r="316" spans="1:25"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c r="W316" s="6" t="str">
        <f>TEXT(SalesData[[#This Row],[Order Date]],"mmm")</f>
        <v>Aug</v>
      </c>
      <c r="X316" s="6" t="str">
        <f>TEXT(SalesData[[#This Row],[Order Date]],"mmm yyyy")</f>
        <v>Aug 2011</v>
      </c>
      <c r="Y316">
        <f>--(COUNTIF($B$2:B316,B316)=1)</f>
        <v>1</v>
      </c>
    </row>
    <row r="317" spans="1:25"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c r="W317" s="6" t="str">
        <f>TEXT(SalesData[[#This Row],[Order Date]],"mmm")</f>
        <v>Aug</v>
      </c>
      <c r="X317" s="6" t="str">
        <f>TEXT(SalesData[[#This Row],[Order Date]],"mmm yyyy")</f>
        <v>Aug 2011</v>
      </c>
      <c r="Y317">
        <f>--(COUNTIF($B$2:B317,B317)=1)</f>
        <v>0</v>
      </c>
    </row>
    <row r="318" spans="1:25"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c r="W318" s="6" t="str">
        <f>TEXT(SalesData[[#This Row],[Order Date]],"mmm")</f>
        <v>Dec</v>
      </c>
      <c r="X318" s="6" t="str">
        <f>TEXT(SalesData[[#This Row],[Order Date]],"mmm yyyy")</f>
        <v>Dec 2011</v>
      </c>
      <c r="Y318">
        <f>--(COUNTIF($B$2:B318,B318)=1)</f>
        <v>1</v>
      </c>
    </row>
    <row r="319" spans="1:25"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c r="W319" s="6" t="str">
        <f>TEXT(SalesData[[#This Row],[Order Date]],"mmm")</f>
        <v>Nov</v>
      </c>
      <c r="X319" s="6" t="str">
        <f>TEXT(SalesData[[#This Row],[Order Date]],"mmm yyyy")</f>
        <v>Nov 2011</v>
      </c>
      <c r="Y319">
        <f>--(COUNTIF($B$2:B319,B319)=1)</f>
        <v>1</v>
      </c>
    </row>
    <row r="320" spans="1:25"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c r="W320" s="6" t="str">
        <f>TEXT(SalesData[[#This Row],[Order Date]],"mmm")</f>
        <v>Nov</v>
      </c>
      <c r="X320" s="6" t="str">
        <f>TEXT(SalesData[[#This Row],[Order Date]],"mmm yyyy")</f>
        <v>Nov 2011</v>
      </c>
      <c r="Y320">
        <f>--(COUNTIF($B$2:B320,B320)=1)</f>
        <v>0</v>
      </c>
    </row>
    <row r="321" spans="1:25"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c r="W321" s="6" t="str">
        <f>TEXT(SalesData[[#This Row],[Order Date]],"mmm")</f>
        <v>Nov</v>
      </c>
      <c r="X321" s="6" t="str">
        <f>TEXT(SalesData[[#This Row],[Order Date]],"mmm yyyy")</f>
        <v>Nov 2011</v>
      </c>
      <c r="Y321">
        <f>--(COUNTIF($B$2:B321,B321)=1)</f>
        <v>0</v>
      </c>
    </row>
    <row r="322" spans="1:25"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c r="W322" s="6" t="str">
        <f>TEXT(SalesData[[#This Row],[Order Date]],"mmm")</f>
        <v>Nov</v>
      </c>
      <c r="X322" s="6" t="str">
        <f>TEXT(SalesData[[#This Row],[Order Date]],"mmm yyyy")</f>
        <v>Nov 2011</v>
      </c>
      <c r="Y322">
        <f>--(COUNTIF($B$2:B322,B322)=1)</f>
        <v>0</v>
      </c>
    </row>
    <row r="323" spans="1:25"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c r="W323" s="6" t="str">
        <f>TEXT(SalesData[[#This Row],[Order Date]],"mmm")</f>
        <v>Nov</v>
      </c>
      <c r="X323" s="6" t="str">
        <f>TEXT(SalesData[[#This Row],[Order Date]],"mmm yyyy")</f>
        <v>Nov 2011</v>
      </c>
      <c r="Y323">
        <f>--(COUNTIF($B$2:B323,B323)=1)</f>
        <v>0</v>
      </c>
    </row>
    <row r="324" spans="1:25"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c r="W324" s="6" t="str">
        <f>TEXT(SalesData[[#This Row],[Order Date]],"mmm")</f>
        <v>Sep</v>
      </c>
      <c r="X324" s="6" t="str">
        <f>TEXT(SalesData[[#This Row],[Order Date]],"mmm yyyy")</f>
        <v>Sep 2011</v>
      </c>
      <c r="Y324">
        <f>--(COUNTIF($B$2:B324,B324)=1)</f>
        <v>1</v>
      </c>
    </row>
    <row r="325" spans="1:25"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c r="W325" s="6" t="str">
        <f>TEXT(SalesData[[#This Row],[Order Date]],"mmm")</f>
        <v>Apr</v>
      </c>
      <c r="X325" s="6" t="str">
        <f>TEXT(SalesData[[#This Row],[Order Date]],"mmm yyyy")</f>
        <v>Apr 2013</v>
      </c>
      <c r="Y325">
        <f>--(COUNTIF($B$2:B325,B325)=1)</f>
        <v>1</v>
      </c>
    </row>
    <row r="326" spans="1:25"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c r="W326" s="6" t="str">
        <f>TEXT(SalesData[[#This Row],[Order Date]],"mmm")</f>
        <v>Apr</v>
      </c>
      <c r="X326" s="6" t="str">
        <f>TEXT(SalesData[[#This Row],[Order Date]],"mmm yyyy")</f>
        <v>Apr 2013</v>
      </c>
      <c r="Y326">
        <f>--(COUNTIF($B$2:B326,B326)=1)</f>
        <v>0</v>
      </c>
    </row>
    <row r="327" spans="1:25"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c r="W327" s="6" t="str">
        <f>TEXT(SalesData[[#This Row],[Order Date]],"mmm")</f>
        <v>Nov</v>
      </c>
      <c r="X327" s="6" t="str">
        <f>TEXT(SalesData[[#This Row],[Order Date]],"mmm yyyy")</f>
        <v>Nov 2014</v>
      </c>
      <c r="Y327">
        <f>--(COUNTIF($B$2:B327,B327)=1)</f>
        <v>1</v>
      </c>
    </row>
    <row r="328" spans="1:25"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c r="W328" s="6" t="str">
        <f>TEXT(SalesData[[#This Row],[Order Date]],"mmm")</f>
        <v>Aug</v>
      </c>
      <c r="X328" s="6" t="str">
        <f>TEXT(SalesData[[#This Row],[Order Date]],"mmm yyyy")</f>
        <v>Aug 2013</v>
      </c>
      <c r="Y328">
        <f>--(COUNTIF($B$2:B328,B328)=1)</f>
        <v>1</v>
      </c>
    </row>
    <row r="329" spans="1:25"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c r="W329" s="6" t="str">
        <f>TEXT(SalesData[[#This Row],[Order Date]],"mmm")</f>
        <v>Aug</v>
      </c>
      <c r="X329" s="6" t="str">
        <f>TEXT(SalesData[[#This Row],[Order Date]],"mmm yyyy")</f>
        <v>Aug 2013</v>
      </c>
      <c r="Y329">
        <f>--(COUNTIF($B$2:B329,B329)=1)</f>
        <v>0</v>
      </c>
    </row>
    <row r="330" spans="1:25"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c r="W330" s="6" t="str">
        <f>TEXT(SalesData[[#This Row],[Order Date]],"mmm")</f>
        <v>Aug</v>
      </c>
      <c r="X330" s="6" t="str">
        <f>TEXT(SalesData[[#This Row],[Order Date]],"mmm yyyy")</f>
        <v>Aug 2013</v>
      </c>
      <c r="Y330">
        <f>--(COUNTIF($B$2:B330,B330)=1)</f>
        <v>0</v>
      </c>
    </row>
    <row r="331" spans="1:25"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c r="W331" s="6" t="str">
        <f>TEXT(SalesData[[#This Row],[Order Date]],"mmm")</f>
        <v>Aug</v>
      </c>
      <c r="X331" s="6" t="str">
        <f>TEXT(SalesData[[#This Row],[Order Date]],"mmm yyyy")</f>
        <v>Aug 2013</v>
      </c>
      <c r="Y331">
        <f>--(COUNTIF($B$2:B331,B331)=1)</f>
        <v>0</v>
      </c>
    </row>
    <row r="332" spans="1:25"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c r="W332" s="6" t="str">
        <f>TEXT(SalesData[[#This Row],[Order Date]],"mmm")</f>
        <v>Aug</v>
      </c>
      <c r="X332" s="6" t="str">
        <f>TEXT(SalesData[[#This Row],[Order Date]],"mmm yyyy")</f>
        <v>Aug 2013</v>
      </c>
      <c r="Y332">
        <f>--(COUNTIF($B$2:B332,B332)=1)</f>
        <v>0</v>
      </c>
    </row>
    <row r="333" spans="1:25"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c r="W333" s="6" t="str">
        <f>TEXT(SalesData[[#This Row],[Order Date]],"mmm")</f>
        <v>Apr</v>
      </c>
      <c r="X333" s="6" t="str">
        <f>TEXT(SalesData[[#This Row],[Order Date]],"mmm yyyy")</f>
        <v>Apr 2013</v>
      </c>
      <c r="Y333">
        <f>--(COUNTIF($B$2:B333,B333)=1)</f>
        <v>1</v>
      </c>
    </row>
    <row r="334" spans="1:25"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c r="W334" s="6" t="str">
        <f>TEXT(SalesData[[#This Row],[Order Date]],"mmm")</f>
        <v>Apr</v>
      </c>
      <c r="X334" s="6" t="str">
        <f>TEXT(SalesData[[#This Row],[Order Date]],"mmm yyyy")</f>
        <v>Apr 2013</v>
      </c>
      <c r="Y334">
        <f>--(COUNTIF($B$2:B334,B334)=1)</f>
        <v>0</v>
      </c>
    </row>
    <row r="335" spans="1:25"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c r="W335" s="6" t="str">
        <f>TEXT(SalesData[[#This Row],[Order Date]],"mmm")</f>
        <v>Apr</v>
      </c>
      <c r="X335" s="6" t="str">
        <f>TEXT(SalesData[[#This Row],[Order Date]],"mmm yyyy")</f>
        <v>Apr 2013</v>
      </c>
      <c r="Y335">
        <f>--(COUNTIF($B$2:B335,B335)=1)</f>
        <v>0</v>
      </c>
    </row>
    <row r="336" spans="1:25"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c r="W336" s="6" t="str">
        <f>TEXT(SalesData[[#This Row],[Order Date]],"mmm")</f>
        <v>Sep</v>
      </c>
      <c r="X336" s="6" t="str">
        <f>TEXT(SalesData[[#This Row],[Order Date]],"mmm yyyy")</f>
        <v>Sep 2012</v>
      </c>
      <c r="Y336">
        <f>--(COUNTIF($B$2:B336,B336)=1)</f>
        <v>1</v>
      </c>
    </row>
    <row r="337" spans="1:25"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c r="W337" s="6" t="str">
        <f>TEXT(SalesData[[#This Row],[Order Date]],"mmm")</f>
        <v>Sep</v>
      </c>
      <c r="X337" s="6" t="str">
        <f>TEXT(SalesData[[#This Row],[Order Date]],"mmm yyyy")</f>
        <v>Sep 2012</v>
      </c>
      <c r="Y337">
        <f>--(COUNTIF($B$2:B337,B337)=1)</f>
        <v>0</v>
      </c>
    </row>
    <row r="338" spans="1:25"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c r="W338" s="6" t="str">
        <f>TEXT(SalesData[[#This Row],[Order Date]],"mmm")</f>
        <v>Sep</v>
      </c>
      <c r="X338" s="6" t="str">
        <f>TEXT(SalesData[[#This Row],[Order Date]],"mmm yyyy")</f>
        <v>Sep 2012</v>
      </c>
      <c r="Y338">
        <f>--(COUNTIF($B$2:B338,B338)=1)</f>
        <v>0</v>
      </c>
    </row>
    <row r="339" spans="1:25"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c r="W339" s="6" t="str">
        <f>TEXT(SalesData[[#This Row],[Order Date]],"mmm")</f>
        <v>Jul</v>
      </c>
      <c r="X339" s="6" t="str">
        <f>TEXT(SalesData[[#This Row],[Order Date]],"mmm yyyy")</f>
        <v>Jul 2011</v>
      </c>
      <c r="Y339">
        <f>--(COUNTIF($B$2:B339,B339)=1)</f>
        <v>1</v>
      </c>
    </row>
    <row r="340" spans="1:25"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c r="W340" s="6" t="str">
        <f>TEXT(SalesData[[#This Row],[Order Date]],"mmm")</f>
        <v>Jul</v>
      </c>
      <c r="X340" s="6" t="str">
        <f>TEXT(SalesData[[#This Row],[Order Date]],"mmm yyyy")</f>
        <v>Jul 2011</v>
      </c>
      <c r="Y340">
        <f>--(COUNTIF($B$2:B340,B340)=1)</f>
        <v>0</v>
      </c>
    </row>
    <row r="341" spans="1:25"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c r="W341" s="6" t="str">
        <f>TEXT(SalesData[[#This Row],[Order Date]],"mmm")</f>
        <v>Jun</v>
      </c>
      <c r="X341" s="6" t="str">
        <f>TEXT(SalesData[[#This Row],[Order Date]],"mmm yyyy")</f>
        <v>Jun 2012</v>
      </c>
      <c r="Y341">
        <f>--(COUNTIF($B$2:B341,B341)=1)</f>
        <v>1</v>
      </c>
    </row>
    <row r="342" spans="1:25"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c r="W342" s="6" t="str">
        <f>TEXT(SalesData[[#This Row],[Order Date]],"mmm")</f>
        <v>Apr</v>
      </c>
      <c r="X342" s="6" t="str">
        <f>TEXT(SalesData[[#This Row],[Order Date]],"mmm yyyy")</f>
        <v>Apr 2011</v>
      </c>
      <c r="Y342">
        <f>--(COUNTIF($B$2:B342,B342)=1)</f>
        <v>1</v>
      </c>
    </row>
    <row r="343" spans="1:25"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c r="W343" s="6" t="str">
        <f>TEXT(SalesData[[#This Row],[Order Date]],"mmm")</f>
        <v>Apr</v>
      </c>
      <c r="X343" s="6" t="str">
        <f>TEXT(SalesData[[#This Row],[Order Date]],"mmm yyyy")</f>
        <v>Apr 2011</v>
      </c>
      <c r="Y343">
        <f>--(COUNTIF($B$2:B343,B343)=1)</f>
        <v>0</v>
      </c>
    </row>
    <row r="344" spans="1:25"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c r="W344" s="6" t="str">
        <f>TEXT(SalesData[[#This Row],[Order Date]],"mmm")</f>
        <v>Apr</v>
      </c>
      <c r="X344" s="6" t="str">
        <f>TEXT(SalesData[[#This Row],[Order Date]],"mmm yyyy")</f>
        <v>Apr 2011</v>
      </c>
      <c r="Y344">
        <f>--(COUNTIF($B$2:B344,B344)=1)</f>
        <v>0</v>
      </c>
    </row>
    <row r="345" spans="1:25"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c r="W345" s="6" t="str">
        <f>TEXT(SalesData[[#This Row],[Order Date]],"mmm")</f>
        <v>Apr</v>
      </c>
      <c r="X345" s="6" t="str">
        <f>TEXT(SalesData[[#This Row],[Order Date]],"mmm yyyy")</f>
        <v>Apr 2011</v>
      </c>
      <c r="Y345">
        <f>--(COUNTIF($B$2:B345,B345)=1)</f>
        <v>0</v>
      </c>
    </row>
    <row r="346" spans="1:25"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c r="W346" s="6" t="str">
        <f>TEXT(SalesData[[#This Row],[Order Date]],"mmm")</f>
        <v>Dec</v>
      </c>
      <c r="X346" s="6" t="str">
        <f>TEXT(SalesData[[#This Row],[Order Date]],"mmm yyyy")</f>
        <v>Dec 2012</v>
      </c>
      <c r="Y346">
        <f>--(COUNTIF($B$2:B346,B346)=1)</f>
        <v>1</v>
      </c>
    </row>
    <row r="347" spans="1:25"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c r="W347" s="6" t="str">
        <f>TEXT(SalesData[[#This Row],[Order Date]],"mmm")</f>
        <v>Jun</v>
      </c>
      <c r="X347" s="6" t="str">
        <f>TEXT(SalesData[[#This Row],[Order Date]],"mmm yyyy")</f>
        <v>Jun 2014</v>
      </c>
      <c r="Y347">
        <f>--(COUNTIF($B$2:B347,B347)=1)</f>
        <v>1</v>
      </c>
    </row>
    <row r="348" spans="1:25"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c r="W348" s="6" t="str">
        <f>TEXT(SalesData[[#This Row],[Order Date]],"mmm")</f>
        <v>Jul</v>
      </c>
      <c r="X348" s="6" t="str">
        <f>TEXT(SalesData[[#This Row],[Order Date]],"mmm yyyy")</f>
        <v>Jul 2014</v>
      </c>
      <c r="Y348">
        <f>--(COUNTIF($B$2:B348,B348)=1)</f>
        <v>1</v>
      </c>
    </row>
    <row r="349" spans="1:25"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c r="W349" s="6" t="str">
        <f>TEXT(SalesData[[#This Row],[Order Date]],"mmm")</f>
        <v>Jul</v>
      </c>
      <c r="X349" s="6" t="str">
        <f>TEXT(SalesData[[#This Row],[Order Date]],"mmm yyyy")</f>
        <v>Jul 2014</v>
      </c>
      <c r="Y349">
        <f>--(COUNTIF($B$2:B349,B349)=1)</f>
        <v>0</v>
      </c>
    </row>
    <row r="350" spans="1:25"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c r="W350" s="6" t="str">
        <f>TEXT(SalesData[[#This Row],[Order Date]],"mmm")</f>
        <v>Jul</v>
      </c>
      <c r="X350" s="6" t="str">
        <f>TEXT(SalesData[[#This Row],[Order Date]],"mmm yyyy")</f>
        <v>Jul 2014</v>
      </c>
      <c r="Y350">
        <f>--(COUNTIF($B$2:B350,B350)=1)</f>
        <v>0</v>
      </c>
    </row>
    <row r="351" spans="1:25"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c r="W351" s="6" t="str">
        <f>TEXT(SalesData[[#This Row],[Order Date]],"mmm")</f>
        <v>Sep</v>
      </c>
      <c r="X351" s="6" t="str">
        <f>TEXT(SalesData[[#This Row],[Order Date]],"mmm yyyy")</f>
        <v>Sep 2013</v>
      </c>
      <c r="Y351">
        <f>--(COUNTIF($B$2:B351,B351)=1)</f>
        <v>1</v>
      </c>
    </row>
    <row r="352" spans="1:25"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c r="W352" s="6" t="str">
        <f>TEXT(SalesData[[#This Row],[Order Date]],"mmm")</f>
        <v>Sep</v>
      </c>
      <c r="X352" s="6" t="str">
        <f>TEXT(SalesData[[#This Row],[Order Date]],"mmm yyyy")</f>
        <v>Sep 2013</v>
      </c>
      <c r="Y352">
        <f>--(COUNTIF($B$2:B352,B352)=1)</f>
        <v>0</v>
      </c>
    </row>
    <row r="353" spans="1:25"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c r="W353" s="6" t="str">
        <f>TEXT(SalesData[[#This Row],[Order Date]],"mmm")</f>
        <v>Sep</v>
      </c>
      <c r="X353" s="6" t="str">
        <f>TEXT(SalesData[[#This Row],[Order Date]],"mmm yyyy")</f>
        <v>Sep 2013</v>
      </c>
      <c r="Y353">
        <f>--(COUNTIF($B$2:B353,B353)=1)</f>
        <v>0</v>
      </c>
    </row>
    <row r="354" spans="1:25"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c r="W354" s="6" t="str">
        <f>TEXT(SalesData[[#This Row],[Order Date]],"mmm")</f>
        <v>Sep</v>
      </c>
      <c r="X354" s="6" t="str">
        <f>TEXT(SalesData[[#This Row],[Order Date]],"mmm yyyy")</f>
        <v>Sep 2013</v>
      </c>
      <c r="Y354">
        <f>--(COUNTIF($B$2:B354,B354)=1)</f>
        <v>0</v>
      </c>
    </row>
    <row r="355" spans="1:25"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c r="W355" s="6" t="str">
        <f>TEXT(SalesData[[#This Row],[Order Date]],"mmm")</f>
        <v>Sep</v>
      </c>
      <c r="X355" s="6" t="str">
        <f>TEXT(SalesData[[#This Row],[Order Date]],"mmm yyyy")</f>
        <v>Sep 2013</v>
      </c>
      <c r="Y355">
        <f>--(COUNTIF($B$2:B355,B355)=1)</f>
        <v>0</v>
      </c>
    </row>
    <row r="356" spans="1:25"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c r="W356" s="6" t="str">
        <f>TEXT(SalesData[[#This Row],[Order Date]],"mmm")</f>
        <v>Apr</v>
      </c>
      <c r="X356" s="6" t="str">
        <f>TEXT(SalesData[[#This Row],[Order Date]],"mmm yyyy")</f>
        <v>Apr 2013</v>
      </c>
      <c r="Y356">
        <f>--(COUNTIF($B$2:B356,B356)=1)</f>
        <v>1</v>
      </c>
    </row>
    <row r="357" spans="1:25"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c r="W357" s="6" t="str">
        <f>TEXT(SalesData[[#This Row],[Order Date]],"mmm")</f>
        <v>Apr</v>
      </c>
      <c r="X357" s="6" t="str">
        <f>TEXT(SalesData[[#This Row],[Order Date]],"mmm yyyy")</f>
        <v>Apr 2013</v>
      </c>
      <c r="Y357">
        <f>--(COUNTIF($B$2:B357,B357)=1)</f>
        <v>0</v>
      </c>
    </row>
    <row r="358" spans="1:25"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c r="W358" s="6" t="str">
        <f>TEXT(SalesData[[#This Row],[Order Date]],"mmm")</f>
        <v>Apr</v>
      </c>
      <c r="X358" s="6" t="str">
        <f>TEXT(SalesData[[#This Row],[Order Date]],"mmm yyyy")</f>
        <v>Apr 2013</v>
      </c>
      <c r="Y358">
        <f>--(COUNTIF($B$2:B358,B358)=1)</f>
        <v>0</v>
      </c>
    </row>
    <row r="359" spans="1:25"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c r="W359" s="6" t="str">
        <f>TEXT(SalesData[[#This Row],[Order Date]],"mmm")</f>
        <v>Apr</v>
      </c>
      <c r="X359" s="6" t="str">
        <f>TEXT(SalesData[[#This Row],[Order Date]],"mmm yyyy")</f>
        <v>Apr 2013</v>
      </c>
      <c r="Y359">
        <f>--(COUNTIF($B$2:B359,B359)=1)</f>
        <v>0</v>
      </c>
    </row>
    <row r="360" spans="1:25"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c r="W360" s="6" t="str">
        <f>TEXT(SalesData[[#This Row],[Order Date]],"mmm")</f>
        <v>Apr</v>
      </c>
      <c r="X360" s="6" t="str">
        <f>TEXT(SalesData[[#This Row],[Order Date]],"mmm yyyy")</f>
        <v>Apr 2013</v>
      </c>
      <c r="Y360">
        <f>--(COUNTIF($B$2:B360,B360)=1)</f>
        <v>1</v>
      </c>
    </row>
    <row r="361" spans="1:25"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c r="W361" s="6" t="str">
        <f>TEXT(SalesData[[#This Row],[Order Date]],"mmm")</f>
        <v>Mar</v>
      </c>
      <c r="X361" s="6" t="str">
        <f>TEXT(SalesData[[#This Row],[Order Date]],"mmm yyyy")</f>
        <v>Mar 2014</v>
      </c>
      <c r="Y361">
        <f>--(COUNTIF($B$2:B361,B361)=1)</f>
        <v>1</v>
      </c>
    </row>
    <row r="362" spans="1:25"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c r="W362" s="6" t="str">
        <f>TEXT(SalesData[[#This Row],[Order Date]],"mmm")</f>
        <v>Mar</v>
      </c>
      <c r="X362" s="6" t="str">
        <f>TEXT(SalesData[[#This Row],[Order Date]],"mmm yyyy")</f>
        <v>Mar 2014</v>
      </c>
      <c r="Y362">
        <f>--(COUNTIF($B$2:B362,B362)=1)</f>
        <v>0</v>
      </c>
    </row>
    <row r="363" spans="1:25"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c r="W363" s="6" t="str">
        <f>TEXT(SalesData[[#This Row],[Order Date]],"mmm")</f>
        <v>Sep</v>
      </c>
      <c r="X363" s="6" t="str">
        <f>TEXT(SalesData[[#This Row],[Order Date]],"mmm yyyy")</f>
        <v>Sep 2014</v>
      </c>
      <c r="Y363">
        <f>--(COUNTIF($B$2:B363,B363)=1)</f>
        <v>1</v>
      </c>
    </row>
    <row r="364" spans="1:25"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c r="W364" s="6" t="str">
        <f>TEXT(SalesData[[#This Row],[Order Date]],"mmm")</f>
        <v>Sep</v>
      </c>
      <c r="X364" s="6" t="str">
        <f>TEXT(SalesData[[#This Row],[Order Date]],"mmm yyyy")</f>
        <v>Sep 2014</v>
      </c>
      <c r="Y364">
        <f>--(COUNTIF($B$2:B364,B364)=1)</f>
        <v>0</v>
      </c>
    </row>
    <row r="365" spans="1:25"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c r="W365" s="6" t="str">
        <f>TEXT(SalesData[[#This Row],[Order Date]],"mmm")</f>
        <v>Sep</v>
      </c>
      <c r="X365" s="6" t="str">
        <f>TEXT(SalesData[[#This Row],[Order Date]],"mmm yyyy")</f>
        <v>Sep 2014</v>
      </c>
      <c r="Y365">
        <f>--(COUNTIF($B$2:B365,B365)=1)</f>
        <v>0</v>
      </c>
    </row>
    <row r="366" spans="1:25"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c r="W366" s="6" t="str">
        <f>TEXT(SalesData[[#This Row],[Order Date]],"mmm")</f>
        <v>Sep</v>
      </c>
      <c r="X366" s="6" t="str">
        <f>TEXT(SalesData[[#This Row],[Order Date]],"mmm yyyy")</f>
        <v>Sep 2014</v>
      </c>
      <c r="Y366">
        <f>--(COUNTIF($B$2:B366,B366)=1)</f>
        <v>0</v>
      </c>
    </row>
    <row r="367" spans="1:25"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c r="W367" s="6" t="str">
        <f>TEXT(SalesData[[#This Row],[Order Date]],"mmm")</f>
        <v>Sep</v>
      </c>
      <c r="X367" s="6" t="str">
        <f>TEXT(SalesData[[#This Row],[Order Date]],"mmm yyyy")</f>
        <v>Sep 2011</v>
      </c>
      <c r="Y367">
        <f>--(COUNTIF($B$2:B367,B367)=1)</f>
        <v>1</v>
      </c>
    </row>
    <row r="368" spans="1:25"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c r="W368" s="6" t="str">
        <f>TEXT(SalesData[[#This Row],[Order Date]],"mmm")</f>
        <v>Oct</v>
      </c>
      <c r="X368" s="6" t="str">
        <f>TEXT(SalesData[[#This Row],[Order Date]],"mmm yyyy")</f>
        <v>Oct 2013</v>
      </c>
      <c r="Y368">
        <f>--(COUNTIF($B$2:B368,B368)=1)</f>
        <v>1</v>
      </c>
    </row>
    <row r="369" spans="1:25"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c r="W369" s="6" t="str">
        <f>TEXT(SalesData[[#This Row],[Order Date]],"mmm")</f>
        <v>Oct</v>
      </c>
      <c r="X369" s="6" t="str">
        <f>TEXT(SalesData[[#This Row],[Order Date]],"mmm yyyy")</f>
        <v>Oct 2013</v>
      </c>
      <c r="Y369">
        <f>--(COUNTIF($B$2:B369,B369)=1)</f>
        <v>0</v>
      </c>
    </row>
    <row r="370" spans="1:25"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c r="W370" s="6" t="str">
        <f>TEXT(SalesData[[#This Row],[Order Date]],"mmm")</f>
        <v>Oct</v>
      </c>
      <c r="X370" s="6" t="str">
        <f>TEXT(SalesData[[#This Row],[Order Date]],"mmm yyyy")</f>
        <v>Oct 2013</v>
      </c>
      <c r="Y370">
        <f>--(COUNTIF($B$2:B370,B370)=1)</f>
        <v>0</v>
      </c>
    </row>
    <row r="371" spans="1:25"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c r="W371" s="6" t="str">
        <f>TEXT(SalesData[[#This Row],[Order Date]],"mmm")</f>
        <v>Oct</v>
      </c>
      <c r="X371" s="6" t="str">
        <f>TEXT(SalesData[[#This Row],[Order Date]],"mmm yyyy")</f>
        <v>Oct 2013</v>
      </c>
      <c r="Y371">
        <f>--(COUNTIF($B$2:B371,B371)=1)</f>
        <v>0</v>
      </c>
    </row>
    <row r="372" spans="1:25"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c r="W372" s="6" t="str">
        <f>TEXT(SalesData[[#This Row],[Order Date]],"mmm")</f>
        <v>May</v>
      </c>
      <c r="X372" s="6" t="str">
        <f>TEXT(SalesData[[#This Row],[Order Date]],"mmm yyyy")</f>
        <v>May 2014</v>
      </c>
      <c r="Y372">
        <f>--(COUNTIF($B$2:B372,B372)=1)</f>
        <v>1</v>
      </c>
    </row>
    <row r="373" spans="1:25"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c r="W373" s="6" t="str">
        <f>TEXT(SalesData[[#This Row],[Order Date]],"mmm")</f>
        <v>May</v>
      </c>
      <c r="X373" s="6" t="str">
        <f>TEXT(SalesData[[#This Row],[Order Date]],"mmm yyyy")</f>
        <v>May 2014</v>
      </c>
      <c r="Y373">
        <f>--(COUNTIF($B$2:B373,B373)=1)</f>
        <v>0</v>
      </c>
    </row>
    <row r="374" spans="1:25"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c r="W374" s="6" t="str">
        <f>TEXT(SalesData[[#This Row],[Order Date]],"mmm")</f>
        <v>Jul</v>
      </c>
      <c r="X374" s="6" t="str">
        <f>TEXT(SalesData[[#This Row],[Order Date]],"mmm yyyy")</f>
        <v>Jul 2011</v>
      </c>
      <c r="Y374">
        <f>--(COUNTIF($B$2:B374,B374)=1)</f>
        <v>1</v>
      </c>
    </row>
    <row r="375" spans="1:25"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c r="W375" s="6" t="str">
        <f>TEXT(SalesData[[#This Row],[Order Date]],"mmm")</f>
        <v>Jul</v>
      </c>
      <c r="X375" s="6" t="str">
        <f>TEXT(SalesData[[#This Row],[Order Date]],"mmm yyyy")</f>
        <v>Jul 2011</v>
      </c>
      <c r="Y375">
        <f>--(COUNTIF($B$2:B375,B375)=1)</f>
        <v>0</v>
      </c>
    </row>
    <row r="376" spans="1:25"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c r="W376" s="6" t="str">
        <f>TEXT(SalesData[[#This Row],[Order Date]],"mmm")</f>
        <v>Jul</v>
      </c>
      <c r="X376" s="6" t="str">
        <f>TEXT(SalesData[[#This Row],[Order Date]],"mmm yyyy")</f>
        <v>Jul 2011</v>
      </c>
      <c r="Y376">
        <f>--(COUNTIF($B$2:B376,B376)=1)</f>
        <v>0</v>
      </c>
    </row>
    <row r="377" spans="1:25"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c r="W377" s="6" t="str">
        <f>TEXT(SalesData[[#This Row],[Order Date]],"mmm")</f>
        <v>Jul</v>
      </c>
      <c r="X377" s="6" t="str">
        <f>TEXT(SalesData[[#This Row],[Order Date]],"mmm yyyy")</f>
        <v>Jul 2011</v>
      </c>
      <c r="Y377">
        <f>--(COUNTIF($B$2:B377,B377)=1)</f>
        <v>0</v>
      </c>
    </row>
    <row r="378" spans="1:25"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c r="W378" s="6" t="str">
        <f>TEXT(SalesData[[#This Row],[Order Date]],"mmm")</f>
        <v>Sep</v>
      </c>
      <c r="X378" s="6" t="str">
        <f>TEXT(SalesData[[#This Row],[Order Date]],"mmm yyyy")</f>
        <v>Sep 2013</v>
      </c>
      <c r="Y378">
        <f>--(COUNTIF($B$2:B378,B378)=1)</f>
        <v>1</v>
      </c>
    </row>
    <row r="379" spans="1:25"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c r="W379" s="6" t="str">
        <f>TEXT(SalesData[[#This Row],[Order Date]],"mmm")</f>
        <v>Aug</v>
      </c>
      <c r="X379" s="6" t="str">
        <f>TEXT(SalesData[[#This Row],[Order Date]],"mmm yyyy")</f>
        <v>Aug 2014</v>
      </c>
      <c r="Y379">
        <f>--(COUNTIF($B$2:B379,B379)=1)</f>
        <v>1</v>
      </c>
    </row>
    <row r="380" spans="1:25"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c r="W380" s="6" t="str">
        <f>TEXT(SalesData[[#This Row],[Order Date]],"mmm")</f>
        <v>Apr</v>
      </c>
      <c r="X380" s="6" t="str">
        <f>TEXT(SalesData[[#This Row],[Order Date]],"mmm yyyy")</f>
        <v>Apr 2012</v>
      </c>
      <c r="Y380">
        <f>--(COUNTIF($B$2:B380,B380)=1)</f>
        <v>1</v>
      </c>
    </row>
    <row r="381" spans="1:25"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c r="W381" s="6" t="str">
        <f>TEXT(SalesData[[#This Row],[Order Date]],"mmm")</f>
        <v>Apr</v>
      </c>
      <c r="X381" s="6" t="str">
        <f>TEXT(SalesData[[#This Row],[Order Date]],"mmm yyyy")</f>
        <v>Apr 2012</v>
      </c>
      <c r="Y381">
        <f>--(COUNTIF($B$2:B381,B381)=1)</f>
        <v>0</v>
      </c>
    </row>
    <row r="382" spans="1:25"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c r="W382" s="6" t="str">
        <f>TEXT(SalesData[[#This Row],[Order Date]],"mmm")</f>
        <v>Apr</v>
      </c>
      <c r="X382" s="6" t="str">
        <f>TEXT(SalesData[[#This Row],[Order Date]],"mmm yyyy")</f>
        <v>Apr 2012</v>
      </c>
      <c r="Y382">
        <f>--(COUNTIF($B$2:B382,B382)=1)</f>
        <v>0</v>
      </c>
    </row>
    <row r="383" spans="1:25"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c r="W383" s="6" t="str">
        <f>TEXT(SalesData[[#This Row],[Order Date]],"mmm")</f>
        <v>Oct</v>
      </c>
      <c r="X383" s="6" t="str">
        <f>TEXT(SalesData[[#This Row],[Order Date]],"mmm yyyy")</f>
        <v>Oct 2013</v>
      </c>
      <c r="Y383">
        <f>--(COUNTIF($B$2:B383,B383)=1)</f>
        <v>1</v>
      </c>
    </row>
    <row r="384" spans="1:25"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c r="W384" s="6" t="str">
        <f>TEXT(SalesData[[#This Row],[Order Date]],"mmm")</f>
        <v>Oct</v>
      </c>
      <c r="X384" s="6" t="str">
        <f>TEXT(SalesData[[#This Row],[Order Date]],"mmm yyyy")</f>
        <v>Oct 2013</v>
      </c>
      <c r="Y384">
        <f>--(COUNTIF($B$2:B384,B384)=1)</f>
        <v>0</v>
      </c>
    </row>
    <row r="385" spans="1:25"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c r="W385" s="6" t="str">
        <f>TEXT(SalesData[[#This Row],[Order Date]],"mmm")</f>
        <v>Jun</v>
      </c>
      <c r="X385" s="6" t="str">
        <f>TEXT(SalesData[[#This Row],[Order Date]],"mmm yyyy")</f>
        <v>Jun 2012</v>
      </c>
      <c r="Y385">
        <f>--(COUNTIF($B$2:B385,B385)=1)</f>
        <v>1</v>
      </c>
    </row>
    <row r="386" spans="1:25"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c r="W386" s="6" t="str">
        <f>TEXT(SalesData[[#This Row],[Order Date]],"mmm")</f>
        <v>Nov</v>
      </c>
      <c r="X386" s="6" t="str">
        <f>TEXT(SalesData[[#This Row],[Order Date]],"mmm yyyy")</f>
        <v>Nov 2012</v>
      </c>
      <c r="Y386">
        <f>--(COUNTIF($B$2:B386,B386)=1)</f>
        <v>1</v>
      </c>
    </row>
    <row r="387" spans="1:25"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c r="W387" s="6" t="str">
        <f>TEXT(SalesData[[#This Row],[Order Date]],"mmm")</f>
        <v>Nov</v>
      </c>
      <c r="X387" s="6" t="str">
        <f>TEXT(SalesData[[#This Row],[Order Date]],"mmm yyyy")</f>
        <v>Nov 2012</v>
      </c>
      <c r="Y387">
        <f>--(COUNTIF($B$2:B387,B387)=1)</f>
        <v>0</v>
      </c>
    </row>
    <row r="388" spans="1:25"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c r="W388" s="6" t="str">
        <f>TEXT(SalesData[[#This Row],[Order Date]],"mmm")</f>
        <v>Dec</v>
      </c>
      <c r="X388" s="6" t="str">
        <f>TEXT(SalesData[[#This Row],[Order Date]],"mmm yyyy")</f>
        <v>Dec 2012</v>
      </c>
      <c r="Y388">
        <f>--(COUNTIF($B$2:B388,B388)=1)</f>
        <v>1</v>
      </c>
    </row>
    <row r="389" spans="1:25"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c r="W389" s="6" t="str">
        <f>TEXT(SalesData[[#This Row],[Order Date]],"mmm")</f>
        <v>Dec</v>
      </c>
      <c r="X389" s="6" t="str">
        <f>TEXT(SalesData[[#This Row],[Order Date]],"mmm yyyy")</f>
        <v>Dec 2012</v>
      </c>
      <c r="Y389">
        <f>--(COUNTIF($B$2:B389,B389)=1)</f>
        <v>0</v>
      </c>
    </row>
    <row r="390" spans="1:25"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c r="W390" s="6" t="str">
        <f>TEXT(SalesData[[#This Row],[Order Date]],"mmm")</f>
        <v>Nov</v>
      </c>
      <c r="X390" s="6" t="str">
        <f>TEXT(SalesData[[#This Row],[Order Date]],"mmm yyyy")</f>
        <v>Nov 2011</v>
      </c>
      <c r="Y390">
        <f>--(COUNTIF($B$2:B390,B390)=1)</f>
        <v>1</v>
      </c>
    </row>
    <row r="391" spans="1:25"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c r="W391" s="6" t="str">
        <f>TEXT(SalesData[[#This Row],[Order Date]],"mmm")</f>
        <v>Dec</v>
      </c>
      <c r="X391" s="6" t="str">
        <f>TEXT(SalesData[[#This Row],[Order Date]],"mmm yyyy")</f>
        <v>Dec 2014</v>
      </c>
      <c r="Y391">
        <f>--(COUNTIF($B$2:B391,B391)=1)</f>
        <v>1</v>
      </c>
    </row>
    <row r="392" spans="1:25"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c r="W392" s="6" t="str">
        <f>TEXT(SalesData[[#This Row],[Order Date]],"mmm")</f>
        <v>Dec</v>
      </c>
      <c r="X392" s="6" t="str">
        <f>TEXT(SalesData[[#This Row],[Order Date]],"mmm yyyy")</f>
        <v>Dec 2014</v>
      </c>
      <c r="Y392">
        <f>--(COUNTIF($B$2:B392,B392)=1)</f>
        <v>0</v>
      </c>
    </row>
    <row r="393" spans="1:25"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c r="W393" s="6" t="str">
        <f>TEXT(SalesData[[#This Row],[Order Date]],"mmm")</f>
        <v>Sep</v>
      </c>
      <c r="X393" s="6" t="str">
        <f>TEXT(SalesData[[#This Row],[Order Date]],"mmm yyyy")</f>
        <v>Sep 2011</v>
      </c>
      <c r="Y393">
        <f>--(COUNTIF($B$2:B393,B393)=1)</f>
        <v>1</v>
      </c>
    </row>
    <row r="394" spans="1:25"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c r="W394" s="6" t="str">
        <f>TEXT(SalesData[[#This Row],[Order Date]],"mmm")</f>
        <v>Sep</v>
      </c>
      <c r="X394" s="6" t="str">
        <f>TEXT(SalesData[[#This Row],[Order Date]],"mmm yyyy")</f>
        <v>Sep 2011</v>
      </c>
      <c r="Y394">
        <f>--(COUNTIF($B$2:B394,B394)=1)</f>
        <v>0</v>
      </c>
    </row>
    <row r="395" spans="1:25"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c r="W395" s="6" t="str">
        <f>TEXT(SalesData[[#This Row],[Order Date]],"mmm")</f>
        <v>Jun</v>
      </c>
      <c r="X395" s="6" t="str">
        <f>TEXT(SalesData[[#This Row],[Order Date]],"mmm yyyy")</f>
        <v>Jun 2011</v>
      </c>
      <c r="Y395">
        <f>--(COUNTIF($B$2:B395,B395)=1)</f>
        <v>1</v>
      </c>
    </row>
    <row r="396" spans="1:25"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c r="W396" s="6" t="str">
        <f>TEXT(SalesData[[#This Row],[Order Date]],"mmm")</f>
        <v>Jul</v>
      </c>
      <c r="X396" s="6" t="str">
        <f>TEXT(SalesData[[#This Row],[Order Date]],"mmm yyyy")</f>
        <v>Jul 2014</v>
      </c>
      <c r="Y396">
        <f>--(COUNTIF($B$2:B396,B396)=1)</f>
        <v>1</v>
      </c>
    </row>
    <row r="397" spans="1:25"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c r="W397" s="6" t="str">
        <f>TEXT(SalesData[[#This Row],[Order Date]],"mmm")</f>
        <v>Oct</v>
      </c>
      <c r="X397" s="6" t="str">
        <f>TEXT(SalesData[[#This Row],[Order Date]],"mmm yyyy")</f>
        <v>Oct 2014</v>
      </c>
      <c r="Y397">
        <f>--(COUNTIF($B$2:B397,B397)=1)</f>
        <v>1</v>
      </c>
    </row>
    <row r="398" spans="1:25"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c r="W398" s="6" t="str">
        <f>TEXT(SalesData[[#This Row],[Order Date]],"mmm")</f>
        <v>Oct</v>
      </c>
      <c r="X398" s="6" t="str">
        <f>TEXT(SalesData[[#This Row],[Order Date]],"mmm yyyy")</f>
        <v>Oct 2014</v>
      </c>
      <c r="Y398">
        <f>--(COUNTIF($B$2:B398,B398)=1)</f>
        <v>0</v>
      </c>
    </row>
    <row r="399" spans="1:25"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c r="W399" s="6" t="str">
        <f>TEXT(SalesData[[#This Row],[Order Date]],"mmm")</f>
        <v>Oct</v>
      </c>
      <c r="X399" s="6" t="str">
        <f>TEXT(SalesData[[#This Row],[Order Date]],"mmm yyyy")</f>
        <v>Oct 2012</v>
      </c>
      <c r="Y399">
        <f>--(COUNTIF($B$2:B399,B399)=1)</f>
        <v>1</v>
      </c>
    </row>
    <row r="400" spans="1:25"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c r="W400" s="6" t="str">
        <f>TEXT(SalesData[[#This Row],[Order Date]],"mmm")</f>
        <v>Sep</v>
      </c>
      <c r="X400" s="6" t="str">
        <f>TEXT(SalesData[[#This Row],[Order Date]],"mmm yyyy")</f>
        <v>Sep 2013</v>
      </c>
      <c r="Y400">
        <f>--(COUNTIF($B$2:B400,B400)=1)</f>
        <v>1</v>
      </c>
    </row>
    <row r="401" spans="1:25"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c r="W401" s="6" t="str">
        <f>TEXT(SalesData[[#This Row],[Order Date]],"mmm")</f>
        <v>Sep</v>
      </c>
      <c r="X401" s="6" t="str">
        <f>TEXT(SalesData[[#This Row],[Order Date]],"mmm yyyy")</f>
        <v>Sep 2013</v>
      </c>
      <c r="Y401">
        <f>--(COUNTIF($B$2:B401,B401)=1)</f>
        <v>0</v>
      </c>
    </row>
    <row r="402" spans="1:25"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c r="W402" s="6" t="str">
        <f>TEXT(SalesData[[#This Row],[Order Date]],"mmm")</f>
        <v>Sep</v>
      </c>
      <c r="X402" s="6" t="str">
        <f>TEXT(SalesData[[#This Row],[Order Date]],"mmm yyyy")</f>
        <v>Sep 2013</v>
      </c>
      <c r="Y402">
        <f>--(COUNTIF($B$2:B402,B402)=1)</f>
        <v>0</v>
      </c>
    </row>
    <row r="403" spans="1:25"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c r="W403" s="6" t="str">
        <f>TEXT(SalesData[[#This Row],[Order Date]],"mmm")</f>
        <v>Sep</v>
      </c>
      <c r="X403" s="6" t="str">
        <f>TEXT(SalesData[[#This Row],[Order Date]],"mmm yyyy")</f>
        <v>Sep 2013</v>
      </c>
      <c r="Y403">
        <f>--(COUNTIF($B$2:B403,B403)=1)</f>
        <v>0</v>
      </c>
    </row>
    <row r="404" spans="1:25"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c r="W404" s="6" t="str">
        <f>TEXT(SalesData[[#This Row],[Order Date]],"mmm")</f>
        <v>Dec</v>
      </c>
      <c r="X404" s="6" t="str">
        <f>TEXT(SalesData[[#This Row],[Order Date]],"mmm yyyy")</f>
        <v>Dec 2011</v>
      </c>
      <c r="Y404">
        <f>--(COUNTIF($B$2:B404,B404)=1)</f>
        <v>1</v>
      </c>
    </row>
    <row r="405" spans="1:25"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c r="W405" s="6" t="str">
        <f>TEXT(SalesData[[#This Row],[Order Date]],"mmm")</f>
        <v>Apr</v>
      </c>
      <c r="X405" s="6" t="str">
        <f>TEXT(SalesData[[#This Row],[Order Date]],"mmm yyyy")</f>
        <v>Apr 2011</v>
      </c>
      <c r="Y405">
        <f>--(COUNTIF($B$2:B405,B405)=1)</f>
        <v>1</v>
      </c>
    </row>
    <row r="406" spans="1:25"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c r="W406" s="6" t="str">
        <f>TEXT(SalesData[[#This Row],[Order Date]],"mmm")</f>
        <v>Dec</v>
      </c>
      <c r="X406" s="6" t="str">
        <f>TEXT(SalesData[[#This Row],[Order Date]],"mmm yyyy")</f>
        <v>Dec 2014</v>
      </c>
      <c r="Y406">
        <f>--(COUNTIF($B$2:B406,B406)=1)</f>
        <v>1</v>
      </c>
    </row>
    <row r="407" spans="1:25"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c r="W407" s="6" t="str">
        <f>TEXT(SalesData[[#This Row],[Order Date]],"mmm")</f>
        <v>Dec</v>
      </c>
      <c r="X407" s="6" t="str">
        <f>TEXT(SalesData[[#This Row],[Order Date]],"mmm yyyy")</f>
        <v>Dec 2014</v>
      </c>
      <c r="Y407">
        <f>--(COUNTIF($B$2:B407,B407)=1)</f>
        <v>1</v>
      </c>
    </row>
    <row r="408" spans="1:25"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c r="W408" s="6" t="str">
        <f>TEXT(SalesData[[#This Row],[Order Date]],"mmm")</f>
        <v>Dec</v>
      </c>
      <c r="X408" s="6" t="str">
        <f>TEXT(SalesData[[#This Row],[Order Date]],"mmm yyyy")</f>
        <v>Dec 2014</v>
      </c>
      <c r="Y408">
        <f>--(COUNTIF($B$2:B408,B408)=1)</f>
        <v>0</v>
      </c>
    </row>
    <row r="409" spans="1:25"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c r="W409" s="6" t="str">
        <f>TEXT(SalesData[[#This Row],[Order Date]],"mmm")</f>
        <v>Dec</v>
      </c>
      <c r="X409" s="6" t="str">
        <f>TEXT(SalesData[[#This Row],[Order Date]],"mmm yyyy")</f>
        <v>Dec 2014</v>
      </c>
      <c r="Y409">
        <f>--(COUNTIF($B$2:B409,B409)=1)</f>
        <v>0</v>
      </c>
    </row>
    <row r="410" spans="1:25"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c r="W410" s="6" t="str">
        <f>TEXT(SalesData[[#This Row],[Order Date]],"mmm")</f>
        <v>Dec</v>
      </c>
      <c r="X410" s="6" t="str">
        <f>TEXT(SalesData[[#This Row],[Order Date]],"mmm yyyy")</f>
        <v>Dec 2014</v>
      </c>
      <c r="Y410">
        <f>--(COUNTIF($B$2:B410,B410)=1)</f>
        <v>0</v>
      </c>
    </row>
    <row r="411" spans="1:25"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c r="W411" s="6" t="str">
        <f>TEXT(SalesData[[#This Row],[Order Date]],"mmm")</f>
        <v>Dec</v>
      </c>
      <c r="X411" s="6" t="str">
        <f>TEXT(SalesData[[#This Row],[Order Date]],"mmm yyyy")</f>
        <v>Dec 2014</v>
      </c>
      <c r="Y411">
        <f>--(COUNTIF($B$2:B411,B411)=1)</f>
        <v>0</v>
      </c>
    </row>
    <row r="412" spans="1:25"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c r="W412" s="6" t="str">
        <f>TEXT(SalesData[[#This Row],[Order Date]],"mmm")</f>
        <v>Dec</v>
      </c>
      <c r="X412" s="6" t="str">
        <f>TEXT(SalesData[[#This Row],[Order Date]],"mmm yyyy")</f>
        <v>Dec 2014</v>
      </c>
      <c r="Y412">
        <f>--(COUNTIF($B$2:B412,B412)=1)</f>
        <v>0</v>
      </c>
    </row>
    <row r="413" spans="1:25"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c r="W413" s="6" t="str">
        <f>TEXT(SalesData[[#This Row],[Order Date]],"mmm")</f>
        <v>Dec</v>
      </c>
      <c r="X413" s="6" t="str">
        <f>TEXT(SalesData[[#This Row],[Order Date]],"mmm yyyy")</f>
        <v>Dec 2014</v>
      </c>
      <c r="Y413">
        <f>--(COUNTIF($B$2:B413,B413)=1)</f>
        <v>0</v>
      </c>
    </row>
    <row r="414" spans="1:25"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c r="W414" s="6" t="str">
        <f>TEXT(SalesData[[#This Row],[Order Date]],"mmm")</f>
        <v>Dec</v>
      </c>
      <c r="X414" s="6" t="str">
        <f>TEXT(SalesData[[#This Row],[Order Date]],"mmm yyyy")</f>
        <v>Dec 2014</v>
      </c>
      <c r="Y414">
        <f>--(COUNTIF($B$2:B414,B414)=1)</f>
        <v>0</v>
      </c>
    </row>
    <row r="415" spans="1:25"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c r="W415" s="6" t="str">
        <f>TEXT(SalesData[[#This Row],[Order Date]],"mmm")</f>
        <v>Dec</v>
      </c>
      <c r="X415" s="6" t="str">
        <f>TEXT(SalesData[[#This Row],[Order Date]],"mmm yyyy")</f>
        <v>Dec 2014</v>
      </c>
      <c r="Y415">
        <f>--(COUNTIF($B$2:B415,B415)=1)</f>
        <v>0</v>
      </c>
    </row>
    <row r="416" spans="1:25"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c r="W416" s="6" t="str">
        <f>TEXT(SalesData[[#This Row],[Order Date]],"mmm")</f>
        <v>Nov</v>
      </c>
      <c r="X416" s="6" t="str">
        <f>TEXT(SalesData[[#This Row],[Order Date]],"mmm yyyy")</f>
        <v>Nov 2014</v>
      </c>
      <c r="Y416">
        <f>--(COUNTIF($B$2:B416,B416)=1)</f>
        <v>1</v>
      </c>
    </row>
    <row r="417" spans="1:25"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c r="W417" s="6" t="str">
        <f>TEXT(SalesData[[#This Row],[Order Date]],"mmm")</f>
        <v>Nov</v>
      </c>
      <c r="X417" s="6" t="str">
        <f>TEXT(SalesData[[#This Row],[Order Date]],"mmm yyyy")</f>
        <v>Nov 2014</v>
      </c>
      <c r="Y417">
        <f>--(COUNTIF($B$2:B417,B417)=1)</f>
        <v>0</v>
      </c>
    </row>
    <row r="418" spans="1:25"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c r="W418" s="6" t="str">
        <f>TEXT(SalesData[[#This Row],[Order Date]],"mmm")</f>
        <v>Jun</v>
      </c>
      <c r="X418" s="6" t="str">
        <f>TEXT(SalesData[[#This Row],[Order Date]],"mmm yyyy")</f>
        <v>Jun 2014</v>
      </c>
      <c r="Y418">
        <f>--(COUNTIF($B$2:B418,B418)=1)</f>
        <v>1</v>
      </c>
    </row>
    <row r="419" spans="1:25"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c r="W419" s="6" t="str">
        <f>TEXT(SalesData[[#This Row],[Order Date]],"mmm")</f>
        <v>Apr</v>
      </c>
      <c r="X419" s="6" t="str">
        <f>TEXT(SalesData[[#This Row],[Order Date]],"mmm yyyy")</f>
        <v>Apr 2013</v>
      </c>
      <c r="Y419">
        <f>--(COUNTIF($B$2:B419,B419)=1)</f>
        <v>1</v>
      </c>
    </row>
    <row r="420" spans="1:25"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c r="W420" s="6" t="str">
        <f>TEXT(SalesData[[#This Row],[Order Date]],"mmm")</f>
        <v>Nov</v>
      </c>
      <c r="X420" s="6" t="str">
        <f>TEXT(SalesData[[#This Row],[Order Date]],"mmm yyyy")</f>
        <v>Nov 2014</v>
      </c>
      <c r="Y420">
        <f>--(COUNTIF($B$2:B420,B420)=1)</f>
        <v>1</v>
      </c>
    </row>
    <row r="421" spans="1:25"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c r="W421" s="6" t="str">
        <f>TEXT(SalesData[[#This Row],[Order Date]],"mmm")</f>
        <v>Mar</v>
      </c>
      <c r="X421" s="6" t="str">
        <f>TEXT(SalesData[[#This Row],[Order Date]],"mmm yyyy")</f>
        <v>Mar 2014</v>
      </c>
      <c r="Y421">
        <f>--(COUNTIF($B$2:B421,B421)=1)</f>
        <v>1</v>
      </c>
    </row>
    <row r="422" spans="1:25"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c r="W422" s="6" t="str">
        <f>TEXT(SalesData[[#This Row],[Order Date]],"mmm")</f>
        <v>Mar</v>
      </c>
      <c r="X422" s="6" t="str">
        <f>TEXT(SalesData[[#This Row],[Order Date]],"mmm yyyy")</f>
        <v>Mar 2014</v>
      </c>
      <c r="Y422">
        <f>--(COUNTIF($B$2:B422,B422)=1)</f>
        <v>0</v>
      </c>
    </row>
    <row r="423" spans="1:25"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c r="W423" s="6" t="str">
        <f>TEXT(SalesData[[#This Row],[Order Date]],"mmm")</f>
        <v>Jun</v>
      </c>
      <c r="X423" s="6" t="str">
        <f>TEXT(SalesData[[#This Row],[Order Date]],"mmm yyyy")</f>
        <v>Jun 2011</v>
      </c>
      <c r="Y423">
        <f>--(COUNTIF($B$2:B423,B423)=1)</f>
        <v>1</v>
      </c>
    </row>
    <row r="424" spans="1:25"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c r="W424" s="6" t="str">
        <f>TEXT(SalesData[[#This Row],[Order Date]],"mmm")</f>
        <v>Oct</v>
      </c>
      <c r="X424" s="6" t="str">
        <f>TEXT(SalesData[[#This Row],[Order Date]],"mmm yyyy")</f>
        <v>Oct 2014</v>
      </c>
      <c r="Y424">
        <f>--(COUNTIF($B$2:B424,B424)=1)</f>
        <v>1</v>
      </c>
    </row>
    <row r="425" spans="1:25"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c r="W425" s="6" t="str">
        <f>TEXT(SalesData[[#This Row],[Order Date]],"mmm")</f>
        <v>Oct</v>
      </c>
      <c r="X425" s="6" t="str">
        <f>TEXT(SalesData[[#This Row],[Order Date]],"mmm yyyy")</f>
        <v>Oct 2014</v>
      </c>
      <c r="Y425">
        <f>--(COUNTIF($B$2:B425,B425)=1)</f>
        <v>0</v>
      </c>
    </row>
    <row r="426" spans="1:25"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c r="W426" s="6" t="str">
        <f>TEXT(SalesData[[#This Row],[Order Date]],"mmm")</f>
        <v>Aug</v>
      </c>
      <c r="X426" s="6" t="str">
        <f>TEXT(SalesData[[#This Row],[Order Date]],"mmm yyyy")</f>
        <v>Aug 2014</v>
      </c>
      <c r="Y426">
        <f>--(COUNTIF($B$2:B426,B426)=1)</f>
        <v>1</v>
      </c>
    </row>
    <row r="427" spans="1:25"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c r="W427" s="6" t="str">
        <f>TEXT(SalesData[[#This Row],[Order Date]],"mmm")</f>
        <v>Nov</v>
      </c>
      <c r="X427" s="6" t="str">
        <f>TEXT(SalesData[[#This Row],[Order Date]],"mmm yyyy")</f>
        <v>Nov 2014</v>
      </c>
      <c r="Y427">
        <f>--(COUNTIF($B$2:B427,B427)=1)</f>
        <v>1</v>
      </c>
    </row>
    <row r="428" spans="1:25"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c r="W428" s="6" t="str">
        <f>TEXT(SalesData[[#This Row],[Order Date]],"mmm")</f>
        <v>Nov</v>
      </c>
      <c r="X428" s="6" t="str">
        <f>TEXT(SalesData[[#This Row],[Order Date]],"mmm yyyy")</f>
        <v>Nov 2014</v>
      </c>
      <c r="Y428">
        <f>--(COUNTIF($B$2:B428,B428)=1)</f>
        <v>0</v>
      </c>
    </row>
    <row r="429" spans="1:25"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c r="W429" s="6" t="str">
        <f>TEXT(SalesData[[#This Row],[Order Date]],"mmm")</f>
        <v>Sep</v>
      </c>
      <c r="X429" s="6" t="str">
        <f>TEXT(SalesData[[#This Row],[Order Date]],"mmm yyyy")</f>
        <v>Sep 2011</v>
      </c>
      <c r="Y429">
        <f>--(COUNTIF($B$2:B429,B429)=1)</f>
        <v>1</v>
      </c>
    </row>
    <row r="430" spans="1:25"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c r="W430" s="6" t="str">
        <f>TEXT(SalesData[[#This Row],[Order Date]],"mmm")</f>
        <v>Oct</v>
      </c>
      <c r="X430" s="6" t="str">
        <f>TEXT(SalesData[[#This Row],[Order Date]],"mmm yyyy")</f>
        <v>Oct 2014</v>
      </c>
      <c r="Y430">
        <f>--(COUNTIF($B$2:B430,B430)=1)</f>
        <v>1</v>
      </c>
    </row>
    <row r="431" spans="1:25"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c r="W431" s="6" t="str">
        <f>TEXT(SalesData[[#This Row],[Order Date]],"mmm")</f>
        <v>Apr</v>
      </c>
      <c r="X431" s="6" t="str">
        <f>TEXT(SalesData[[#This Row],[Order Date]],"mmm yyyy")</f>
        <v>Apr 2013</v>
      </c>
      <c r="Y431">
        <f>--(COUNTIF($B$2:B431,B431)=1)</f>
        <v>1</v>
      </c>
    </row>
    <row r="432" spans="1:25"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c r="W432" s="6" t="str">
        <f>TEXT(SalesData[[#This Row],[Order Date]],"mmm")</f>
        <v>Apr</v>
      </c>
      <c r="X432" s="6" t="str">
        <f>TEXT(SalesData[[#This Row],[Order Date]],"mmm yyyy")</f>
        <v>Apr 2013</v>
      </c>
      <c r="Y432">
        <f>--(COUNTIF($B$2:B432,B432)=1)</f>
        <v>0</v>
      </c>
    </row>
    <row r="433" spans="1:25"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c r="W433" s="6" t="str">
        <f>TEXT(SalesData[[#This Row],[Order Date]],"mmm")</f>
        <v>Apr</v>
      </c>
      <c r="X433" s="6" t="str">
        <f>TEXT(SalesData[[#This Row],[Order Date]],"mmm yyyy")</f>
        <v>Apr 2013</v>
      </c>
      <c r="Y433">
        <f>--(COUNTIF($B$2:B433,B433)=1)</f>
        <v>0</v>
      </c>
    </row>
    <row r="434" spans="1:25"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c r="W434" s="6" t="str">
        <f>TEXT(SalesData[[#This Row],[Order Date]],"mmm")</f>
        <v>Apr</v>
      </c>
      <c r="X434" s="6" t="str">
        <f>TEXT(SalesData[[#This Row],[Order Date]],"mmm yyyy")</f>
        <v>Apr 2013</v>
      </c>
      <c r="Y434">
        <f>--(COUNTIF($B$2:B434,B434)=1)</f>
        <v>0</v>
      </c>
    </row>
    <row r="435" spans="1:25"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c r="W435" s="6" t="str">
        <f>TEXT(SalesData[[#This Row],[Order Date]],"mmm")</f>
        <v>Jun</v>
      </c>
      <c r="X435" s="6" t="str">
        <f>TEXT(SalesData[[#This Row],[Order Date]],"mmm yyyy")</f>
        <v>Jun 2013</v>
      </c>
      <c r="Y435">
        <f>--(COUNTIF($B$2:B435,B435)=1)</f>
        <v>1</v>
      </c>
    </row>
    <row r="436" spans="1:25"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c r="W436" s="6" t="str">
        <f>TEXT(SalesData[[#This Row],[Order Date]],"mmm")</f>
        <v>Dec</v>
      </c>
      <c r="X436" s="6" t="str">
        <f>TEXT(SalesData[[#This Row],[Order Date]],"mmm yyyy")</f>
        <v>Dec 2011</v>
      </c>
      <c r="Y436">
        <f>--(COUNTIF($B$2:B436,B436)=1)</f>
        <v>1</v>
      </c>
    </row>
    <row r="437" spans="1:25"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c r="W437" s="6" t="str">
        <f>TEXT(SalesData[[#This Row],[Order Date]],"mmm")</f>
        <v>Dec</v>
      </c>
      <c r="X437" s="6" t="str">
        <f>TEXT(SalesData[[#This Row],[Order Date]],"mmm yyyy")</f>
        <v>Dec 2011</v>
      </c>
      <c r="Y437">
        <f>--(COUNTIF($B$2:B437,B437)=1)</f>
        <v>0</v>
      </c>
    </row>
    <row r="438" spans="1:25"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c r="W438" s="6" t="str">
        <f>TEXT(SalesData[[#This Row],[Order Date]],"mmm")</f>
        <v>Jun</v>
      </c>
      <c r="X438" s="6" t="str">
        <f>TEXT(SalesData[[#This Row],[Order Date]],"mmm yyyy")</f>
        <v>Jun 2013</v>
      </c>
      <c r="Y438">
        <f>--(COUNTIF($B$2:B438,B438)=1)</f>
        <v>1</v>
      </c>
    </row>
    <row r="439" spans="1:25"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c r="W439" s="6" t="str">
        <f>TEXT(SalesData[[#This Row],[Order Date]],"mmm")</f>
        <v>Jun</v>
      </c>
      <c r="X439" s="6" t="str">
        <f>TEXT(SalesData[[#This Row],[Order Date]],"mmm yyyy")</f>
        <v>Jun 2013</v>
      </c>
      <c r="Y439">
        <f>--(COUNTIF($B$2:B439,B439)=1)</f>
        <v>0</v>
      </c>
    </row>
    <row r="440" spans="1:25"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c r="W440" s="6" t="str">
        <f>TEXT(SalesData[[#This Row],[Order Date]],"mmm")</f>
        <v>Sep</v>
      </c>
      <c r="X440" s="6" t="str">
        <f>TEXT(SalesData[[#This Row],[Order Date]],"mmm yyyy")</f>
        <v>Sep 2014</v>
      </c>
      <c r="Y440">
        <f>--(COUNTIF($B$2:B440,B440)=1)</f>
        <v>1</v>
      </c>
    </row>
    <row r="441" spans="1:25"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c r="W441" s="6" t="str">
        <f>TEXT(SalesData[[#This Row],[Order Date]],"mmm")</f>
        <v>Jan</v>
      </c>
      <c r="X441" s="6" t="str">
        <f>TEXT(SalesData[[#This Row],[Order Date]],"mmm yyyy")</f>
        <v>Jan 2014</v>
      </c>
      <c r="Y441">
        <f>--(COUNTIF($B$2:B441,B441)=1)</f>
        <v>1</v>
      </c>
    </row>
    <row r="442" spans="1:25"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c r="W442" s="6" t="str">
        <f>TEXT(SalesData[[#This Row],[Order Date]],"mmm")</f>
        <v>Sep</v>
      </c>
      <c r="X442" s="6" t="str">
        <f>TEXT(SalesData[[#This Row],[Order Date]],"mmm yyyy")</f>
        <v>Sep 2013</v>
      </c>
      <c r="Y442">
        <f>--(COUNTIF($B$2:B442,B442)=1)</f>
        <v>1</v>
      </c>
    </row>
    <row r="443" spans="1:25"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c r="W443" s="6" t="str">
        <f>TEXT(SalesData[[#This Row],[Order Date]],"mmm")</f>
        <v>Sep</v>
      </c>
      <c r="X443" s="6" t="str">
        <f>TEXT(SalesData[[#This Row],[Order Date]],"mmm yyyy")</f>
        <v>Sep 2013</v>
      </c>
      <c r="Y443">
        <f>--(COUNTIF($B$2:B443,B443)=1)</f>
        <v>0</v>
      </c>
    </row>
    <row r="444" spans="1:25"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c r="W444" s="6" t="str">
        <f>TEXT(SalesData[[#This Row],[Order Date]],"mmm")</f>
        <v>Sep</v>
      </c>
      <c r="X444" s="6" t="str">
        <f>TEXT(SalesData[[#This Row],[Order Date]],"mmm yyyy")</f>
        <v>Sep 2013</v>
      </c>
      <c r="Y444">
        <f>--(COUNTIF($B$2:B444,B444)=1)</f>
        <v>0</v>
      </c>
    </row>
    <row r="445" spans="1:25"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c r="W445" s="6" t="str">
        <f>TEXT(SalesData[[#This Row],[Order Date]],"mmm")</f>
        <v>Sep</v>
      </c>
      <c r="X445" s="6" t="str">
        <f>TEXT(SalesData[[#This Row],[Order Date]],"mmm yyyy")</f>
        <v>Sep 2013</v>
      </c>
      <c r="Y445">
        <f>--(COUNTIF($B$2:B445,B445)=1)</f>
        <v>0</v>
      </c>
    </row>
    <row r="446" spans="1:25"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c r="W446" s="6" t="str">
        <f>TEXT(SalesData[[#This Row],[Order Date]],"mmm")</f>
        <v>Sep</v>
      </c>
      <c r="X446" s="6" t="str">
        <f>TEXT(SalesData[[#This Row],[Order Date]],"mmm yyyy")</f>
        <v>Sep 2013</v>
      </c>
      <c r="Y446">
        <f>--(COUNTIF($B$2:B446,B446)=1)</f>
        <v>0</v>
      </c>
    </row>
    <row r="447" spans="1:25"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c r="W447" s="6" t="str">
        <f>TEXT(SalesData[[#This Row],[Order Date]],"mmm")</f>
        <v>Sep</v>
      </c>
      <c r="X447" s="6" t="str">
        <f>TEXT(SalesData[[#This Row],[Order Date]],"mmm yyyy")</f>
        <v>Sep 2013</v>
      </c>
      <c r="Y447">
        <f>--(COUNTIF($B$2:B447,B447)=1)</f>
        <v>0</v>
      </c>
    </row>
    <row r="448" spans="1:25"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c r="W448" s="6" t="str">
        <f>TEXT(SalesData[[#This Row],[Order Date]],"mmm")</f>
        <v>Mar</v>
      </c>
      <c r="X448" s="6" t="str">
        <f>TEXT(SalesData[[#This Row],[Order Date]],"mmm yyyy")</f>
        <v>Mar 2014</v>
      </c>
      <c r="Y448">
        <f>--(COUNTIF($B$2:B448,B448)=1)</f>
        <v>1</v>
      </c>
    </row>
    <row r="449" spans="1:25"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c r="W449" s="6" t="str">
        <f>TEXT(SalesData[[#This Row],[Order Date]],"mmm")</f>
        <v>Apr</v>
      </c>
      <c r="X449" s="6" t="str">
        <f>TEXT(SalesData[[#This Row],[Order Date]],"mmm yyyy")</f>
        <v>Apr 2013</v>
      </c>
      <c r="Y449">
        <f>--(COUNTIF($B$2:B449,B449)=1)</f>
        <v>1</v>
      </c>
    </row>
    <row r="450" spans="1:25"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c r="W450" s="6" t="str">
        <f>TEXT(SalesData[[#This Row],[Order Date]],"mmm")</f>
        <v>Apr</v>
      </c>
      <c r="X450" s="6" t="str">
        <f>TEXT(SalesData[[#This Row],[Order Date]],"mmm yyyy")</f>
        <v>Apr 2013</v>
      </c>
      <c r="Y450">
        <f>--(COUNTIF($B$2:B450,B450)=1)</f>
        <v>0</v>
      </c>
    </row>
    <row r="451" spans="1:25"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c r="W451" s="6" t="str">
        <f>TEXT(SalesData[[#This Row],[Order Date]],"mmm")</f>
        <v>Apr</v>
      </c>
      <c r="X451" s="6" t="str">
        <f>TEXT(SalesData[[#This Row],[Order Date]],"mmm yyyy")</f>
        <v>Apr 2013</v>
      </c>
      <c r="Y451">
        <f>--(COUNTIF($B$2:B451,B451)=1)</f>
        <v>0</v>
      </c>
    </row>
    <row r="452" spans="1:25"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c r="W452" s="6" t="str">
        <f>TEXT(SalesData[[#This Row],[Order Date]],"mmm")</f>
        <v>Apr</v>
      </c>
      <c r="X452" s="6" t="str">
        <f>TEXT(SalesData[[#This Row],[Order Date]],"mmm yyyy")</f>
        <v>Apr 2013</v>
      </c>
      <c r="Y452">
        <f>--(COUNTIF($B$2:B452,B452)=1)</f>
        <v>0</v>
      </c>
    </row>
    <row r="453" spans="1:25"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c r="W453" s="6" t="str">
        <f>TEXT(SalesData[[#This Row],[Order Date]],"mmm")</f>
        <v>Apr</v>
      </c>
      <c r="X453" s="6" t="str">
        <f>TEXT(SalesData[[#This Row],[Order Date]],"mmm yyyy")</f>
        <v>Apr 2013</v>
      </c>
      <c r="Y453">
        <f>--(COUNTIF($B$2:B453,B453)=1)</f>
        <v>0</v>
      </c>
    </row>
    <row r="454" spans="1:25"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c r="W454" s="6" t="str">
        <f>TEXT(SalesData[[#This Row],[Order Date]],"mmm")</f>
        <v>Apr</v>
      </c>
      <c r="X454" s="6" t="str">
        <f>TEXT(SalesData[[#This Row],[Order Date]],"mmm yyyy")</f>
        <v>Apr 2013</v>
      </c>
      <c r="Y454">
        <f>--(COUNTIF($B$2:B454,B454)=1)</f>
        <v>0</v>
      </c>
    </row>
    <row r="455" spans="1:25"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c r="W455" s="6" t="str">
        <f>TEXT(SalesData[[#This Row],[Order Date]],"mmm")</f>
        <v>Oct</v>
      </c>
      <c r="X455" s="6" t="str">
        <f>TEXT(SalesData[[#This Row],[Order Date]],"mmm yyyy")</f>
        <v>Oct 2014</v>
      </c>
      <c r="Y455">
        <f>--(COUNTIF($B$2:B455,B455)=1)</f>
        <v>1</v>
      </c>
    </row>
    <row r="456" spans="1:25"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c r="W456" s="6" t="str">
        <f>TEXT(SalesData[[#This Row],[Order Date]],"mmm")</f>
        <v>Oct</v>
      </c>
      <c r="X456" s="6" t="str">
        <f>TEXT(SalesData[[#This Row],[Order Date]],"mmm yyyy")</f>
        <v>Oct 2014</v>
      </c>
      <c r="Y456">
        <f>--(COUNTIF($B$2:B456,B456)=1)</f>
        <v>0</v>
      </c>
    </row>
    <row r="457" spans="1:25"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c r="W457" s="6" t="str">
        <f>TEXT(SalesData[[#This Row],[Order Date]],"mmm")</f>
        <v>Dec</v>
      </c>
      <c r="X457" s="6" t="str">
        <f>TEXT(SalesData[[#This Row],[Order Date]],"mmm yyyy")</f>
        <v>Dec 2013</v>
      </c>
      <c r="Y457">
        <f>--(COUNTIF($B$2:B457,B457)=1)</f>
        <v>1</v>
      </c>
    </row>
    <row r="458" spans="1:25"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c r="W458" s="6" t="str">
        <f>TEXT(SalesData[[#This Row],[Order Date]],"mmm")</f>
        <v>Feb</v>
      </c>
      <c r="X458" s="6" t="str">
        <f>TEXT(SalesData[[#This Row],[Order Date]],"mmm yyyy")</f>
        <v>Feb 2011</v>
      </c>
      <c r="Y458">
        <f>--(COUNTIF($B$2:B458,B458)=1)</f>
        <v>1</v>
      </c>
    </row>
    <row r="459" spans="1:25"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c r="W459" s="6" t="str">
        <f>TEXT(SalesData[[#This Row],[Order Date]],"mmm")</f>
        <v>Sep</v>
      </c>
      <c r="X459" s="6" t="str">
        <f>TEXT(SalesData[[#This Row],[Order Date]],"mmm yyyy")</f>
        <v>Sep 2013</v>
      </c>
      <c r="Y459">
        <f>--(COUNTIF($B$2:B459,B459)=1)</f>
        <v>1</v>
      </c>
    </row>
    <row r="460" spans="1:25"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c r="W460" s="6" t="str">
        <f>TEXT(SalesData[[#This Row],[Order Date]],"mmm")</f>
        <v>Sep</v>
      </c>
      <c r="X460" s="6" t="str">
        <f>TEXT(SalesData[[#This Row],[Order Date]],"mmm yyyy")</f>
        <v>Sep 2013</v>
      </c>
      <c r="Y460">
        <f>--(COUNTIF($B$2:B460,B460)=1)</f>
        <v>0</v>
      </c>
    </row>
    <row r="461" spans="1:25"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c r="W461" s="6" t="str">
        <f>TEXT(SalesData[[#This Row],[Order Date]],"mmm")</f>
        <v>Dec</v>
      </c>
      <c r="X461" s="6" t="str">
        <f>TEXT(SalesData[[#This Row],[Order Date]],"mmm yyyy")</f>
        <v>Dec 2012</v>
      </c>
      <c r="Y461">
        <f>--(COUNTIF($B$2:B461,B461)=1)</f>
        <v>1</v>
      </c>
    </row>
    <row r="462" spans="1:25"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c r="W462" s="6" t="str">
        <f>TEXT(SalesData[[#This Row],[Order Date]],"mmm")</f>
        <v>Dec</v>
      </c>
      <c r="X462" s="6" t="str">
        <f>TEXT(SalesData[[#This Row],[Order Date]],"mmm yyyy")</f>
        <v>Dec 2012</v>
      </c>
      <c r="Y462">
        <f>--(COUNTIF($B$2:B462,B462)=1)</f>
        <v>0</v>
      </c>
    </row>
    <row r="463" spans="1:25"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c r="W463" s="6" t="str">
        <f>TEXT(SalesData[[#This Row],[Order Date]],"mmm")</f>
        <v>Dec</v>
      </c>
      <c r="X463" s="6" t="str">
        <f>TEXT(SalesData[[#This Row],[Order Date]],"mmm yyyy")</f>
        <v>Dec 2012</v>
      </c>
      <c r="Y463">
        <f>--(COUNTIF($B$2:B463,B463)=1)</f>
        <v>0</v>
      </c>
    </row>
    <row r="464" spans="1:25"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c r="W464" s="6" t="str">
        <f>TEXT(SalesData[[#This Row],[Order Date]],"mmm")</f>
        <v>Apr</v>
      </c>
      <c r="X464" s="6" t="str">
        <f>TEXT(SalesData[[#This Row],[Order Date]],"mmm yyyy")</f>
        <v>Apr 2013</v>
      </c>
      <c r="Y464">
        <f>--(COUNTIF($B$2:B464,B464)=1)</f>
        <v>1</v>
      </c>
    </row>
    <row r="465" spans="1:25"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c r="W465" s="6" t="str">
        <f>TEXT(SalesData[[#This Row],[Order Date]],"mmm")</f>
        <v>Apr</v>
      </c>
      <c r="X465" s="6" t="str">
        <f>TEXT(SalesData[[#This Row],[Order Date]],"mmm yyyy")</f>
        <v>Apr 2013</v>
      </c>
      <c r="Y465">
        <f>--(COUNTIF($B$2:B465,B465)=1)</f>
        <v>0</v>
      </c>
    </row>
    <row r="466" spans="1:25"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c r="W466" s="6" t="str">
        <f>TEXT(SalesData[[#This Row],[Order Date]],"mmm")</f>
        <v>Apr</v>
      </c>
      <c r="X466" s="6" t="str">
        <f>TEXT(SalesData[[#This Row],[Order Date]],"mmm yyyy")</f>
        <v>Apr 2013</v>
      </c>
      <c r="Y466">
        <f>--(COUNTIF($B$2:B466,B466)=1)</f>
        <v>0</v>
      </c>
    </row>
    <row r="467" spans="1:25"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c r="W467" s="6" t="str">
        <f>TEXT(SalesData[[#This Row],[Order Date]],"mmm")</f>
        <v>Apr</v>
      </c>
      <c r="X467" s="6" t="str">
        <f>TEXT(SalesData[[#This Row],[Order Date]],"mmm yyyy")</f>
        <v>Apr 2013</v>
      </c>
      <c r="Y467">
        <f>--(COUNTIF($B$2:B467,B467)=1)</f>
        <v>0</v>
      </c>
    </row>
    <row r="468" spans="1:25"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c r="W468" s="6" t="str">
        <f>TEXT(SalesData[[#This Row],[Order Date]],"mmm")</f>
        <v>Apr</v>
      </c>
      <c r="X468" s="6" t="str">
        <f>TEXT(SalesData[[#This Row],[Order Date]],"mmm yyyy")</f>
        <v>Apr 2013</v>
      </c>
      <c r="Y468">
        <f>--(COUNTIF($B$2:B468,B468)=1)</f>
        <v>0</v>
      </c>
    </row>
    <row r="469" spans="1:25"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c r="W469" s="6" t="str">
        <f>TEXT(SalesData[[#This Row],[Order Date]],"mmm")</f>
        <v>Jan</v>
      </c>
      <c r="X469" s="6" t="str">
        <f>TEXT(SalesData[[#This Row],[Order Date]],"mmm yyyy")</f>
        <v>Jan 2012</v>
      </c>
      <c r="Y469">
        <f>--(COUNTIF($B$2:B469,B469)=1)</f>
        <v>1</v>
      </c>
    </row>
    <row r="470" spans="1:25"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c r="W470" s="6" t="str">
        <f>TEXT(SalesData[[#This Row],[Order Date]],"mmm")</f>
        <v>Apr</v>
      </c>
      <c r="X470" s="6" t="str">
        <f>TEXT(SalesData[[#This Row],[Order Date]],"mmm yyyy")</f>
        <v>Apr 2014</v>
      </c>
      <c r="Y470">
        <f>--(COUNTIF($B$2:B470,B470)=1)</f>
        <v>1</v>
      </c>
    </row>
    <row r="471" spans="1:25"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c r="W471" s="6" t="str">
        <f>TEXT(SalesData[[#This Row],[Order Date]],"mmm")</f>
        <v>Dec</v>
      </c>
      <c r="X471" s="6" t="str">
        <f>TEXT(SalesData[[#This Row],[Order Date]],"mmm yyyy")</f>
        <v>Dec 2013</v>
      </c>
      <c r="Y471">
        <f>--(COUNTIF($B$2:B471,B471)=1)</f>
        <v>1</v>
      </c>
    </row>
    <row r="472" spans="1:25"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c r="W472" s="6" t="str">
        <f>TEXT(SalesData[[#This Row],[Order Date]],"mmm")</f>
        <v>Dec</v>
      </c>
      <c r="X472" s="6" t="str">
        <f>TEXT(SalesData[[#This Row],[Order Date]],"mmm yyyy")</f>
        <v>Dec 2012</v>
      </c>
      <c r="Y472">
        <f>--(COUNTIF($B$2:B472,B472)=1)</f>
        <v>1</v>
      </c>
    </row>
    <row r="473" spans="1:25"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c r="W473" s="6" t="str">
        <f>TEXT(SalesData[[#This Row],[Order Date]],"mmm")</f>
        <v>Nov</v>
      </c>
      <c r="X473" s="6" t="str">
        <f>TEXT(SalesData[[#This Row],[Order Date]],"mmm yyyy")</f>
        <v>Nov 2011</v>
      </c>
      <c r="Y473">
        <f>--(COUNTIF($B$2:B473,B473)=1)</f>
        <v>1</v>
      </c>
    </row>
    <row r="474" spans="1:25"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c r="W474" s="6" t="str">
        <f>TEXT(SalesData[[#This Row],[Order Date]],"mmm")</f>
        <v>Nov</v>
      </c>
      <c r="X474" s="6" t="str">
        <f>TEXT(SalesData[[#This Row],[Order Date]],"mmm yyyy")</f>
        <v>Nov 2011</v>
      </c>
      <c r="Y474">
        <f>--(COUNTIF($B$2:B474,B474)=1)</f>
        <v>0</v>
      </c>
    </row>
    <row r="475" spans="1:25"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c r="W475" s="6" t="str">
        <f>TEXT(SalesData[[#This Row],[Order Date]],"mmm")</f>
        <v>Nov</v>
      </c>
      <c r="X475" s="6" t="str">
        <f>TEXT(SalesData[[#This Row],[Order Date]],"mmm yyyy")</f>
        <v>Nov 2011</v>
      </c>
      <c r="Y475">
        <f>--(COUNTIF($B$2:B475,B475)=1)</f>
        <v>0</v>
      </c>
    </row>
    <row r="476" spans="1:25"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c r="W476" s="6" t="str">
        <f>TEXT(SalesData[[#This Row],[Order Date]],"mmm")</f>
        <v>Nov</v>
      </c>
      <c r="X476" s="6" t="str">
        <f>TEXT(SalesData[[#This Row],[Order Date]],"mmm yyyy")</f>
        <v>Nov 2011</v>
      </c>
      <c r="Y476">
        <f>--(COUNTIF($B$2:B476,B476)=1)</f>
        <v>0</v>
      </c>
    </row>
    <row r="477" spans="1:25"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c r="W477" s="6" t="str">
        <f>TEXT(SalesData[[#This Row],[Order Date]],"mmm")</f>
        <v>Nov</v>
      </c>
      <c r="X477" s="6" t="str">
        <f>TEXT(SalesData[[#This Row],[Order Date]],"mmm yyyy")</f>
        <v>Nov 2011</v>
      </c>
      <c r="Y477">
        <f>--(COUNTIF($B$2:B477,B477)=1)</f>
        <v>0</v>
      </c>
    </row>
    <row r="478" spans="1:25"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c r="W478" s="6" t="str">
        <f>TEXT(SalesData[[#This Row],[Order Date]],"mmm")</f>
        <v>Nov</v>
      </c>
      <c r="X478" s="6" t="str">
        <f>TEXT(SalesData[[#This Row],[Order Date]],"mmm yyyy")</f>
        <v>Nov 2011</v>
      </c>
      <c r="Y478">
        <f>--(COUNTIF($B$2:B478,B478)=1)</f>
        <v>0</v>
      </c>
    </row>
    <row r="479" spans="1:25"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c r="W479" s="6" t="str">
        <f>TEXT(SalesData[[#This Row],[Order Date]],"mmm")</f>
        <v>Jul</v>
      </c>
      <c r="X479" s="6" t="str">
        <f>TEXT(SalesData[[#This Row],[Order Date]],"mmm yyyy")</f>
        <v>Jul 2013</v>
      </c>
      <c r="Y479">
        <f>--(COUNTIF($B$2:B479,B479)=1)</f>
        <v>1</v>
      </c>
    </row>
    <row r="480" spans="1:25"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c r="W480" s="6" t="str">
        <f>TEXT(SalesData[[#This Row],[Order Date]],"mmm")</f>
        <v>Oct</v>
      </c>
      <c r="X480" s="6" t="str">
        <f>TEXT(SalesData[[#This Row],[Order Date]],"mmm yyyy")</f>
        <v>Oct 2013</v>
      </c>
      <c r="Y480">
        <f>--(COUNTIF($B$2:B480,B480)=1)</f>
        <v>1</v>
      </c>
    </row>
    <row r="481" spans="1:25"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c r="W481" s="6" t="str">
        <f>TEXT(SalesData[[#This Row],[Order Date]],"mmm")</f>
        <v>Jun</v>
      </c>
      <c r="X481" s="6" t="str">
        <f>TEXT(SalesData[[#This Row],[Order Date]],"mmm yyyy")</f>
        <v>Jun 2013</v>
      </c>
      <c r="Y481">
        <f>--(COUNTIF($B$2:B481,B481)=1)</f>
        <v>1</v>
      </c>
    </row>
    <row r="482" spans="1:25"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c r="W482" s="6" t="str">
        <f>TEXT(SalesData[[#This Row],[Order Date]],"mmm")</f>
        <v>Jun</v>
      </c>
      <c r="X482" s="6" t="str">
        <f>TEXT(SalesData[[#This Row],[Order Date]],"mmm yyyy")</f>
        <v>Jun 2013</v>
      </c>
      <c r="Y482">
        <f>--(COUNTIF($B$2:B482,B482)=1)</f>
        <v>0</v>
      </c>
    </row>
    <row r="483" spans="1:25"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c r="W483" s="6" t="str">
        <f>TEXT(SalesData[[#This Row],[Order Date]],"mmm")</f>
        <v>Oct</v>
      </c>
      <c r="X483" s="6" t="str">
        <f>TEXT(SalesData[[#This Row],[Order Date]],"mmm yyyy")</f>
        <v>Oct 2011</v>
      </c>
      <c r="Y483">
        <f>--(COUNTIF($B$2:B483,B483)=1)</f>
        <v>1</v>
      </c>
    </row>
    <row r="484" spans="1:25"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c r="W484" s="6" t="str">
        <f>TEXT(SalesData[[#This Row],[Order Date]],"mmm")</f>
        <v>Jul</v>
      </c>
      <c r="X484" s="6" t="str">
        <f>TEXT(SalesData[[#This Row],[Order Date]],"mmm yyyy")</f>
        <v>Jul 2011</v>
      </c>
      <c r="Y484">
        <f>--(COUNTIF($B$2:B484,B484)=1)</f>
        <v>1</v>
      </c>
    </row>
    <row r="485" spans="1:25"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c r="W485" s="6" t="str">
        <f>TEXT(SalesData[[#This Row],[Order Date]],"mmm")</f>
        <v>Jul</v>
      </c>
      <c r="X485" s="6" t="str">
        <f>TEXT(SalesData[[#This Row],[Order Date]],"mmm yyyy")</f>
        <v>Jul 2011</v>
      </c>
      <c r="Y485">
        <f>--(COUNTIF($B$2:B485,B485)=1)</f>
        <v>0</v>
      </c>
    </row>
    <row r="486" spans="1:25"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c r="W486" s="6" t="str">
        <f>TEXT(SalesData[[#This Row],[Order Date]],"mmm")</f>
        <v>Jun</v>
      </c>
      <c r="X486" s="6" t="str">
        <f>TEXT(SalesData[[#This Row],[Order Date]],"mmm yyyy")</f>
        <v>Jun 2014</v>
      </c>
      <c r="Y486">
        <f>--(COUNTIF($B$2:B486,B486)=1)</f>
        <v>1</v>
      </c>
    </row>
    <row r="487" spans="1:25"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c r="W487" s="6" t="str">
        <f>TEXT(SalesData[[#This Row],[Order Date]],"mmm")</f>
        <v>Jun</v>
      </c>
      <c r="X487" s="6" t="str">
        <f>TEXT(SalesData[[#This Row],[Order Date]],"mmm yyyy")</f>
        <v>Jun 2014</v>
      </c>
      <c r="Y487">
        <f>--(COUNTIF($B$2:B487,B487)=1)</f>
        <v>0</v>
      </c>
    </row>
    <row r="488" spans="1:25"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c r="W488" s="6" t="str">
        <f>TEXT(SalesData[[#This Row],[Order Date]],"mmm")</f>
        <v>Jun</v>
      </c>
      <c r="X488" s="6" t="str">
        <f>TEXT(SalesData[[#This Row],[Order Date]],"mmm yyyy")</f>
        <v>Jun 2014</v>
      </c>
      <c r="Y488">
        <f>--(COUNTIF($B$2:B488,B488)=1)</f>
        <v>0</v>
      </c>
    </row>
    <row r="489" spans="1:25"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c r="W489" s="6" t="str">
        <f>TEXT(SalesData[[#This Row],[Order Date]],"mmm")</f>
        <v>Oct</v>
      </c>
      <c r="X489" s="6" t="str">
        <f>TEXT(SalesData[[#This Row],[Order Date]],"mmm yyyy")</f>
        <v>Oct 2011</v>
      </c>
      <c r="Y489">
        <f>--(COUNTIF($B$2:B489,B489)=1)</f>
        <v>1</v>
      </c>
    </row>
    <row r="490" spans="1:25"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c r="W490" s="6" t="str">
        <f>TEXT(SalesData[[#This Row],[Order Date]],"mmm")</f>
        <v>Jun</v>
      </c>
      <c r="X490" s="6" t="str">
        <f>TEXT(SalesData[[#This Row],[Order Date]],"mmm yyyy")</f>
        <v>Jun 2011</v>
      </c>
      <c r="Y490">
        <f>--(COUNTIF($B$2:B490,B490)=1)</f>
        <v>1</v>
      </c>
    </row>
    <row r="491" spans="1:25"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c r="W491" s="6" t="str">
        <f>TEXT(SalesData[[#This Row],[Order Date]],"mmm")</f>
        <v>Jun</v>
      </c>
      <c r="X491" s="6" t="str">
        <f>TEXT(SalesData[[#This Row],[Order Date]],"mmm yyyy")</f>
        <v>Jun 2011</v>
      </c>
      <c r="Y491">
        <f>--(COUNTIF($B$2:B491,B491)=1)</f>
        <v>0</v>
      </c>
    </row>
    <row r="492" spans="1:25"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c r="W492" s="6" t="str">
        <f>TEXT(SalesData[[#This Row],[Order Date]],"mmm")</f>
        <v>Jun</v>
      </c>
      <c r="X492" s="6" t="str">
        <f>TEXT(SalesData[[#This Row],[Order Date]],"mmm yyyy")</f>
        <v>Jun 2011</v>
      </c>
      <c r="Y492">
        <f>--(COUNTIF($B$2:B492,B492)=1)</f>
        <v>0</v>
      </c>
    </row>
    <row r="493" spans="1:25"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c r="W493" s="6" t="str">
        <f>TEXT(SalesData[[#This Row],[Order Date]],"mmm")</f>
        <v>Sep</v>
      </c>
      <c r="X493" s="6" t="str">
        <f>TEXT(SalesData[[#This Row],[Order Date]],"mmm yyyy")</f>
        <v>Sep 2011</v>
      </c>
      <c r="Y493">
        <f>--(COUNTIF($B$2:B493,B493)=1)</f>
        <v>1</v>
      </c>
    </row>
    <row r="494" spans="1:25"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c r="W494" s="6" t="str">
        <f>TEXT(SalesData[[#This Row],[Order Date]],"mmm")</f>
        <v>Sep</v>
      </c>
      <c r="X494" s="6" t="str">
        <f>TEXT(SalesData[[#This Row],[Order Date]],"mmm yyyy")</f>
        <v>Sep 2011</v>
      </c>
      <c r="Y494">
        <f>--(COUNTIF($B$2:B494,B494)=1)</f>
        <v>0</v>
      </c>
    </row>
    <row r="495" spans="1:25"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c r="W495" s="6" t="str">
        <f>TEXT(SalesData[[#This Row],[Order Date]],"mmm")</f>
        <v>May</v>
      </c>
      <c r="X495" s="6" t="str">
        <f>TEXT(SalesData[[#This Row],[Order Date]],"mmm yyyy")</f>
        <v>May 2013</v>
      </c>
      <c r="Y495">
        <f>--(COUNTIF($B$2:B495,B495)=1)</f>
        <v>1</v>
      </c>
    </row>
    <row r="496" spans="1:25"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c r="W496" s="6" t="str">
        <f>TEXT(SalesData[[#This Row],[Order Date]],"mmm")</f>
        <v>Mar</v>
      </c>
      <c r="X496" s="6" t="str">
        <f>TEXT(SalesData[[#This Row],[Order Date]],"mmm yyyy")</f>
        <v>Mar 2013</v>
      </c>
      <c r="Y496">
        <f>--(COUNTIF($B$2:B496,B496)=1)</f>
        <v>1</v>
      </c>
    </row>
    <row r="497" spans="1:25"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c r="W497" s="6" t="str">
        <f>TEXT(SalesData[[#This Row],[Order Date]],"mmm")</f>
        <v>Dec</v>
      </c>
      <c r="X497" s="6" t="str">
        <f>TEXT(SalesData[[#This Row],[Order Date]],"mmm yyyy")</f>
        <v>Dec 2012</v>
      </c>
      <c r="Y497">
        <f>--(COUNTIF($B$2:B497,B497)=1)</f>
        <v>1</v>
      </c>
    </row>
    <row r="498" spans="1:25"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c r="W498" s="6" t="str">
        <f>TEXT(SalesData[[#This Row],[Order Date]],"mmm")</f>
        <v>Jul</v>
      </c>
      <c r="X498" s="6" t="str">
        <f>TEXT(SalesData[[#This Row],[Order Date]],"mmm yyyy")</f>
        <v>Jul 2013</v>
      </c>
      <c r="Y498">
        <f>--(COUNTIF($B$2:B498,B498)=1)</f>
        <v>1</v>
      </c>
    </row>
    <row r="499" spans="1:25"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c r="W499" s="6" t="str">
        <f>TEXT(SalesData[[#This Row],[Order Date]],"mmm")</f>
        <v>Jul</v>
      </c>
      <c r="X499" s="6" t="str">
        <f>TEXT(SalesData[[#This Row],[Order Date]],"mmm yyyy")</f>
        <v>Jul 2013</v>
      </c>
      <c r="Y499">
        <f>--(COUNTIF($B$2:B499,B499)=1)</f>
        <v>0</v>
      </c>
    </row>
    <row r="500" spans="1:25"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c r="W500" s="6" t="str">
        <f>TEXT(SalesData[[#This Row],[Order Date]],"mmm")</f>
        <v>Jul</v>
      </c>
      <c r="X500" s="6" t="str">
        <f>TEXT(SalesData[[#This Row],[Order Date]],"mmm yyyy")</f>
        <v>Jul 2013</v>
      </c>
      <c r="Y500">
        <f>--(COUNTIF($B$2:B500,B500)=1)</f>
        <v>0</v>
      </c>
    </row>
    <row r="501" spans="1:25"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c r="W501" s="6" t="str">
        <f>TEXT(SalesData[[#This Row],[Order Date]],"mmm")</f>
        <v>Jul</v>
      </c>
      <c r="X501" s="6" t="str">
        <f>TEXT(SalesData[[#This Row],[Order Date]],"mmm yyyy")</f>
        <v>Jul 2013</v>
      </c>
      <c r="Y501">
        <f>--(COUNTIF($B$2:B501,B501)=1)</f>
        <v>0</v>
      </c>
    </row>
    <row r="502" spans="1:25"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c r="W502" s="6" t="str">
        <f>TEXT(SalesData[[#This Row],[Order Date]],"mmm")</f>
        <v>May</v>
      </c>
      <c r="X502" s="6" t="str">
        <f>TEXT(SalesData[[#This Row],[Order Date]],"mmm yyyy")</f>
        <v>May 2013</v>
      </c>
      <c r="Y502">
        <f>--(COUNTIF($B$2:B502,B502)=1)</f>
        <v>1</v>
      </c>
    </row>
    <row r="503" spans="1:25"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c r="W503" s="6" t="str">
        <f>TEXT(SalesData[[#This Row],[Order Date]],"mmm")</f>
        <v>May</v>
      </c>
      <c r="X503" s="6" t="str">
        <f>TEXT(SalesData[[#This Row],[Order Date]],"mmm yyyy")</f>
        <v>May 2013</v>
      </c>
      <c r="Y503">
        <f>--(COUNTIF($B$2:B503,B503)=1)</f>
        <v>0</v>
      </c>
    </row>
    <row r="504" spans="1:25"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c r="W504" s="6" t="str">
        <f>TEXT(SalesData[[#This Row],[Order Date]],"mmm")</f>
        <v>May</v>
      </c>
      <c r="X504" s="6" t="str">
        <f>TEXT(SalesData[[#This Row],[Order Date]],"mmm yyyy")</f>
        <v>May 2013</v>
      </c>
      <c r="Y504">
        <f>--(COUNTIF($B$2:B504,B504)=1)</f>
        <v>0</v>
      </c>
    </row>
    <row r="505" spans="1:25"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c r="W505" s="6" t="str">
        <f>TEXT(SalesData[[#This Row],[Order Date]],"mmm")</f>
        <v>May</v>
      </c>
      <c r="X505" s="6" t="str">
        <f>TEXT(SalesData[[#This Row],[Order Date]],"mmm yyyy")</f>
        <v>May 2013</v>
      </c>
      <c r="Y505">
        <f>--(COUNTIF($B$2:B505,B505)=1)</f>
        <v>0</v>
      </c>
    </row>
    <row r="506" spans="1:25"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c r="W506" s="6" t="str">
        <f>TEXT(SalesData[[#This Row],[Order Date]],"mmm")</f>
        <v>May</v>
      </c>
      <c r="X506" s="6" t="str">
        <f>TEXT(SalesData[[#This Row],[Order Date]],"mmm yyyy")</f>
        <v>May 2013</v>
      </c>
      <c r="Y506">
        <f>--(COUNTIF($B$2:B506,B506)=1)</f>
        <v>0</v>
      </c>
    </row>
    <row r="507" spans="1:25"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c r="W507" s="6" t="str">
        <f>TEXT(SalesData[[#This Row],[Order Date]],"mmm")</f>
        <v>Nov</v>
      </c>
      <c r="X507" s="6" t="str">
        <f>TEXT(SalesData[[#This Row],[Order Date]],"mmm yyyy")</f>
        <v>Nov 2014</v>
      </c>
      <c r="Y507">
        <f>--(COUNTIF($B$2:B507,B507)=1)</f>
        <v>1</v>
      </c>
    </row>
    <row r="508" spans="1:25"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c r="W508" s="6" t="str">
        <f>TEXT(SalesData[[#This Row],[Order Date]],"mmm")</f>
        <v>Mar</v>
      </c>
      <c r="X508" s="6" t="str">
        <f>TEXT(SalesData[[#This Row],[Order Date]],"mmm yyyy")</f>
        <v>Mar 2012</v>
      </c>
      <c r="Y508">
        <f>--(COUNTIF($B$2:B508,B508)=1)</f>
        <v>1</v>
      </c>
    </row>
    <row r="509" spans="1:25"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c r="W509" s="6" t="str">
        <f>TEXT(SalesData[[#This Row],[Order Date]],"mmm")</f>
        <v>Mar</v>
      </c>
      <c r="X509" s="6" t="str">
        <f>TEXT(SalesData[[#This Row],[Order Date]],"mmm yyyy")</f>
        <v>Mar 2012</v>
      </c>
      <c r="Y509">
        <f>--(COUNTIF($B$2:B509,B509)=1)</f>
        <v>0</v>
      </c>
    </row>
    <row r="510" spans="1:25"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c r="W510" s="6" t="str">
        <f>TEXT(SalesData[[#This Row],[Order Date]],"mmm")</f>
        <v>Mar</v>
      </c>
      <c r="X510" s="6" t="str">
        <f>TEXT(SalesData[[#This Row],[Order Date]],"mmm yyyy")</f>
        <v>Mar 2012</v>
      </c>
      <c r="Y510">
        <f>--(COUNTIF($B$2:B510,B510)=1)</f>
        <v>0</v>
      </c>
    </row>
    <row r="511" spans="1:25"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c r="W511" s="6" t="str">
        <f>TEXT(SalesData[[#This Row],[Order Date]],"mmm")</f>
        <v>Mar</v>
      </c>
      <c r="X511" s="6" t="str">
        <f>TEXT(SalesData[[#This Row],[Order Date]],"mmm yyyy")</f>
        <v>Mar 2012</v>
      </c>
      <c r="Y511">
        <f>--(COUNTIF($B$2:B511,B511)=1)</f>
        <v>0</v>
      </c>
    </row>
    <row r="512" spans="1:25"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c r="W512" s="6" t="str">
        <f>TEXT(SalesData[[#This Row],[Order Date]],"mmm")</f>
        <v>Nov</v>
      </c>
      <c r="X512" s="6" t="str">
        <f>TEXT(SalesData[[#This Row],[Order Date]],"mmm yyyy")</f>
        <v>Nov 2014</v>
      </c>
      <c r="Y512">
        <f>--(COUNTIF($B$2:B512,B512)=1)</f>
        <v>1</v>
      </c>
    </row>
    <row r="513" spans="1:25"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c r="W513" s="6" t="str">
        <f>TEXT(SalesData[[#This Row],[Order Date]],"mmm")</f>
        <v>Nov</v>
      </c>
      <c r="X513" s="6" t="str">
        <f>TEXT(SalesData[[#This Row],[Order Date]],"mmm yyyy")</f>
        <v>Nov 2014</v>
      </c>
      <c r="Y513">
        <f>--(COUNTIF($B$2:B513,B513)=1)</f>
        <v>0</v>
      </c>
    </row>
    <row r="514" spans="1:25"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c r="W514" s="6" t="str">
        <f>TEXT(SalesData[[#This Row],[Order Date]],"mmm")</f>
        <v>Oct</v>
      </c>
      <c r="X514" s="6" t="str">
        <f>TEXT(SalesData[[#This Row],[Order Date]],"mmm yyyy")</f>
        <v>Oct 2013</v>
      </c>
      <c r="Y514">
        <f>--(COUNTIF($B$2:B514,B514)=1)</f>
        <v>1</v>
      </c>
    </row>
    <row r="515" spans="1:25"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c r="W515" s="6" t="str">
        <f>TEXT(SalesData[[#This Row],[Order Date]],"mmm")</f>
        <v>Dec</v>
      </c>
      <c r="X515" s="6" t="str">
        <f>TEXT(SalesData[[#This Row],[Order Date]],"mmm yyyy")</f>
        <v>Dec 2014</v>
      </c>
      <c r="Y515">
        <f>--(COUNTIF($B$2:B515,B515)=1)</f>
        <v>1</v>
      </c>
    </row>
    <row r="516" spans="1:25"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c r="W516" s="6" t="str">
        <f>TEXT(SalesData[[#This Row],[Order Date]],"mmm")</f>
        <v>Dec</v>
      </c>
      <c r="X516" s="6" t="str">
        <f>TEXT(SalesData[[#This Row],[Order Date]],"mmm yyyy")</f>
        <v>Dec 2014</v>
      </c>
      <c r="Y516">
        <f>--(COUNTIF($B$2:B516,B516)=1)</f>
        <v>0</v>
      </c>
    </row>
    <row r="517" spans="1:25"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c r="W517" s="6" t="str">
        <f>TEXT(SalesData[[#This Row],[Order Date]],"mmm")</f>
        <v>Jan</v>
      </c>
      <c r="X517" s="6" t="str">
        <f>TEXT(SalesData[[#This Row],[Order Date]],"mmm yyyy")</f>
        <v>Jan 2014</v>
      </c>
      <c r="Y517">
        <f>--(COUNTIF($B$2:B517,B517)=1)</f>
        <v>1</v>
      </c>
    </row>
    <row r="518" spans="1:25"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c r="W518" s="6" t="str">
        <f>TEXT(SalesData[[#This Row],[Order Date]],"mmm")</f>
        <v>Jan</v>
      </c>
      <c r="X518" s="6" t="str">
        <f>TEXT(SalesData[[#This Row],[Order Date]],"mmm yyyy")</f>
        <v>Jan 2014</v>
      </c>
      <c r="Y518">
        <f>--(COUNTIF($B$2:B518,B518)=1)</f>
        <v>0</v>
      </c>
    </row>
    <row r="519" spans="1:25"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c r="W519" s="6" t="str">
        <f>TEXT(SalesData[[#This Row],[Order Date]],"mmm")</f>
        <v>Jan</v>
      </c>
      <c r="X519" s="6" t="str">
        <f>TEXT(SalesData[[#This Row],[Order Date]],"mmm yyyy")</f>
        <v>Jan 2014</v>
      </c>
      <c r="Y519">
        <f>--(COUNTIF($B$2:B519,B519)=1)</f>
        <v>0</v>
      </c>
    </row>
    <row r="520" spans="1:25"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c r="W520" s="6" t="str">
        <f>TEXT(SalesData[[#This Row],[Order Date]],"mmm")</f>
        <v>Jan</v>
      </c>
      <c r="X520" s="6" t="str">
        <f>TEXT(SalesData[[#This Row],[Order Date]],"mmm yyyy")</f>
        <v>Jan 2014</v>
      </c>
      <c r="Y520">
        <f>--(COUNTIF($B$2:B520,B520)=1)</f>
        <v>0</v>
      </c>
    </row>
    <row r="521" spans="1:25"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c r="W521" s="6" t="str">
        <f>TEXT(SalesData[[#This Row],[Order Date]],"mmm")</f>
        <v>Mar</v>
      </c>
      <c r="X521" s="6" t="str">
        <f>TEXT(SalesData[[#This Row],[Order Date]],"mmm yyyy")</f>
        <v>Mar 2012</v>
      </c>
      <c r="Y521">
        <f>--(COUNTIF($B$2:B521,B521)=1)</f>
        <v>1</v>
      </c>
    </row>
    <row r="522" spans="1:25"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c r="W522" s="6" t="str">
        <f>TEXT(SalesData[[#This Row],[Order Date]],"mmm")</f>
        <v>Mar</v>
      </c>
      <c r="X522" s="6" t="str">
        <f>TEXT(SalesData[[#This Row],[Order Date]],"mmm yyyy")</f>
        <v>Mar 2012</v>
      </c>
      <c r="Y522">
        <f>--(COUNTIF($B$2:B522,B522)=1)</f>
        <v>0</v>
      </c>
    </row>
    <row r="523" spans="1:25"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c r="W523" s="6" t="str">
        <f>TEXT(SalesData[[#This Row],[Order Date]],"mmm")</f>
        <v>Mar</v>
      </c>
      <c r="X523" s="6" t="str">
        <f>TEXT(SalesData[[#This Row],[Order Date]],"mmm yyyy")</f>
        <v>Mar 2012</v>
      </c>
      <c r="Y523">
        <f>--(COUNTIF($B$2:B523,B523)=1)</f>
        <v>0</v>
      </c>
    </row>
    <row r="524" spans="1:25"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c r="W524" s="6" t="str">
        <f>TEXT(SalesData[[#This Row],[Order Date]],"mmm")</f>
        <v>Jan</v>
      </c>
      <c r="X524" s="6" t="str">
        <f>TEXT(SalesData[[#This Row],[Order Date]],"mmm yyyy")</f>
        <v>Jan 2014</v>
      </c>
      <c r="Y524">
        <f>--(COUNTIF($B$2:B524,B524)=1)</f>
        <v>1</v>
      </c>
    </row>
    <row r="525" spans="1:25"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c r="W525" s="6" t="str">
        <f>TEXT(SalesData[[#This Row],[Order Date]],"mmm")</f>
        <v>May</v>
      </c>
      <c r="X525" s="6" t="str">
        <f>TEXT(SalesData[[#This Row],[Order Date]],"mmm yyyy")</f>
        <v>May 2013</v>
      </c>
      <c r="Y525">
        <f>--(COUNTIF($B$2:B525,B525)=1)</f>
        <v>1</v>
      </c>
    </row>
    <row r="526" spans="1:25"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c r="W526" s="6" t="str">
        <f>TEXT(SalesData[[#This Row],[Order Date]],"mmm")</f>
        <v>May</v>
      </c>
      <c r="X526" s="6" t="str">
        <f>TEXT(SalesData[[#This Row],[Order Date]],"mmm yyyy")</f>
        <v>May 2013</v>
      </c>
      <c r="Y526">
        <f>--(COUNTIF($B$2:B526,B526)=1)</f>
        <v>0</v>
      </c>
    </row>
    <row r="527" spans="1:25"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c r="W527" s="6" t="str">
        <f>TEXT(SalesData[[#This Row],[Order Date]],"mmm")</f>
        <v>Dec</v>
      </c>
      <c r="X527" s="6" t="str">
        <f>TEXT(SalesData[[#This Row],[Order Date]],"mmm yyyy")</f>
        <v>Dec 2012</v>
      </c>
      <c r="Y527">
        <f>--(COUNTIF($B$2:B527,B527)=1)</f>
        <v>1</v>
      </c>
    </row>
    <row r="528" spans="1:25"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c r="W528" s="6" t="str">
        <f>TEXT(SalesData[[#This Row],[Order Date]],"mmm")</f>
        <v>Oct</v>
      </c>
      <c r="X528" s="6" t="str">
        <f>TEXT(SalesData[[#This Row],[Order Date]],"mmm yyyy")</f>
        <v>Oct 2014</v>
      </c>
      <c r="Y528">
        <f>--(COUNTIF($B$2:B528,B528)=1)</f>
        <v>1</v>
      </c>
    </row>
    <row r="529" spans="1:25"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c r="W529" s="6" t="str">
        <f>TEXT(SalesData[[#This Row],[Order Date]],"mmm")</f>
        <v>Oct</v>
      </c>
      <c r="X529" s="6" t="str">
        <f>TEXT(SalesData[[#This Row],[Order Date]],"mmm yyyy")</f>
        <v>Oct 2014</v>
      </c>
      <c r="Y529">
        <f>--(COUNTIF($B$2:B529,B529)=1)</f>
        <v>0</v>
      </c>
    </row>
    <row r="530" spans="1:25"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c r="W530" s="6" t="str">
        <f>TEXT(SalesData[[#This Row],[Order Date]],"mmm")</f>
        <v>Sep</v>
      </c>
      <c r="X530" s="6" t="str">
        <f>TEXT(SalesData[[#This Row],[Order Date]],"mmm yyyy")</f>
        <v>Sep 2012</v>
      </c>
      <c r="Y530">
        <f>--(COUNTIF($B$2:B530,B530)=1)</f>
        <v>1</v>
      </c>
    </row>
    <row r="531" spans="1:25"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c r="W531" s="6" t="str">
        <f>TEXT(SalesData[[#This Row],[Order Date]],"mmm")</f>
        <v>Sep</v>
      </c>
      <c r="X531" s="6" t="str">
        <f>TEXT(SalesData[[#This Row],[Order Date]],"mmm yyyy")</f>
        <v>Sep 2012</v>
      </c>
      <c r="Y531">
        <f>--(COUNTIF($B$2:B531,B531)=1)</f>
        <v>0</v>
      </c>
    </row>
    <row r="532" spans="1:25"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c r="W532" s="6" t="str">
        <f>TEXT(SalesData[[#This Row],[Order Date]],"mmm")</f>
        <v>Sep</v>
      </c>
      <c r="X532" s="6" t="str">
        <f>TEXT(SalesData[[#This Row],[Order Date]],"mmm yyyy")</f>
        <v>Sep 2012</v>
      </c>
      <c r="Y532">
        <f>--(COUNTIF($B$2:B532,B532)=1)</f>
        <v>0</v>
      </c>
    </row>
    <row r="533" spans="1:25"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c r="W533" s="6" t="str">
        <f>TEXT(SalesData[[#This Row],[Order Date]],"mmm")</f>
        <v>Nov</v>
      </c>
      <c r="X533" s="6" t="str">
        <f>TEXT(SalesData[[#This Row],[Order Date]],"mmm yyyy")</f>
        <v>Nov 2012</v>
      </c>
      <c r="Y533">
        <f>--(COUNTIF($B$2:B533,B533)=1)</f>
        <v>1</v>
      </c>
    </row>
    <row r="534" spans="1:25"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c r="W534" s="6" t="str">
        <f>TEXT(SalesData[[#This Row],[Order Date]],"mmm")</f>
        <v>Sep</v>
      </c>
      <c r="X534" s="6" t="str">
        <f>TEXT(SalesData[[#This Row],[Order Date]],"mmm yyyy")</f>
        <v>Sep 2014</v>
      </c>
      <c r="Y534">
        <f>--(COUNTIF($B$2:B534,B534)=1)</f>
        <v>1</v>
      </c>
    </row>
    <row r="535" spans="1:25"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c r="W535" s="6" t="str">
        <f>TEXT(SalesData[[#This Row],[Order Date]],"mmm")</f>
        <v>May</v>
      </c>
      <c r="X535" s="6" t="str">
        <f>TEXT(SalesData[[#This Row],[Order Date]],"mmm yyyy")</f>
        <v>May 2013</v>
      </c>
      <c r="Y535">
        <f>--(COUNTIF($B$2:B535,B535)=1)</f>
        <v>1</v>
      </c>
    </row>
    <row r="536" spans="1:25"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c r="W536" s="6" t="str">
        <f>TEXT(SalesData[[#This Row],[Order Date]],"mmm")</f>
        <v>May</v>
      </c>
      <c r="X536" s="6" t="str">
        <f>TEXT(SalesData[[#This Row],[Order Date]],"mmm yyyy")</f>
        <v>May 2013</v>
      </c>
      <c r="Y536">
        <f>--(COUNTIF($B$2:B536,B536)=1)</f>
        <v>0</v>
      </c>
    </row>
    <row r="537" spans="1:25"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c r="W537" s="6" t="str">
        <f>TEXT(SalesData[[#This Row],[Order Date]],"mmm")</f>
        <v>Jul</v>
      </c>
      <c r="X537" s="6" t="str">
        <f>TEXT(SalesData[[#This Row],[Order Date]],"mmm yyyy")</f>
        <v>Jul 2013</v>
      </c>
      <c r="Y537">
        <f>--(COUNTIF($B$2:B537,B537)=1)</f>
        <v>1</v>
      </c>
    </row>
    <row r="538" spans="1:25"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c r="W538" s="6" t="str">
        <f>TEXT(SalesData[[#This Row],[Order Date]],"mmm")</f>
        <v>Sep</v>
      </c>
      <c r="X538" s="6" t="str">
        <f>TEXT(SalesData[[#This Row],[Order Date]],"mmm yyyy")</f>
        <v>Sep 2014</v>
      </c>
      <c r="Y538">
        <f>--(COUNTIF($B$2:B538,B538)=1)</f>
        <v>1</v>
      </c>
    </row>
    <row r="539" spans="1:25"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c r="W539" s="6" t="str">
        <f>TEXT(SalesData[[#This Row],[Order Date]],"mmm")</f>
        <v>Dec</v>
      </c>
      <c r="X539" s="6" t="str">
        <f>TEXT(SalesData[[#This Row],[Order Date]],"mmm yyyy")</f>
        <v>Dec 2012</v>
      </c>
      <c r="Y539">
        <f>--(COUNTIF($B$2:B539,B539)=1)</f>
        <v>1</v>
      </c>
    </row>
    <row r="540" spans="1:25"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c r="W540" s="6" t="str">
        <f>TEXT(SalesData[[#This Row],[Order Date]],"mmm")</f>
        <v>Dec</v>
      </c>
      <c r="X540" s="6" t="str">
        <f>TEXT(SalesData[[#This Row],[Order Date]],"mmm yyyy")</f>
        <v>Dec 2012</v>
      </c>
      <c r="Y540">
        <f>--(COUNTIF($B$2:B540,B540)=1)</f>
        <v>1</v>
      </c>
    </row>
    <row r="541" spans="1:25"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c r="W541" s="6" t="str">
        <f>TEXT(SalesData[[#This Row],[Order Date]],"mmm")</f>
        <v>Dec</v>
      </c>
      <c r="X541" s="6" t="str">
        <f>TEXT(SalesData[[#This Row],[Order Date]],"mmm yyyy")</f>
        <v>Dec 2012</v>
      </c>
      <c r="Y541">
        <f>--(COUNTIF($B$2:B541,B541)=1)</f>
        <v>0</v>
      </c>
    </row>
    <row r="542" spans="1:25"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c r="W542" s="6" t="str">
        <f>TEXT(SalesData[[#This Row],[Order Date]],"mmm")</f>
        <v>Feb</v>
      </c>
      <c r="X542" s="6" t="str">
        <f>TEXT(SalesData[[#This Row],[Order Date]],"mmm yyyy")</f>
        <v>Feb 2011</v>
      </c>
      <c r="Y542">
        <f>--(COUNTIF($B$2:B542,B542)=1)</f>
        <v>1</v>
      </c>
    </row>
    <row r="543" spans="1:25"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c r="W543" s="6" t="str">
        <f>TEXT(SalesData[[#This Row],[Order Date]],"mmm")</f>
        <v>Jul</v>
      </c>
      <c r="X543" s="6" t="str">
        <f>TEXT(SalesData[[#This Row],[Order Date]],"mmm yyyy")</f>
        <v>Jul 2013</v>
      </c>
      <c r="Y543">
        <f>--(COUNTIF($B$2:B543,B543)=1)</f>
        <v>1</v>
      </c>
    </row>
    <row r="544" spans="1:25"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c r="W544" s="6" t="str">
        <f>TEXT(SalesData[[#This Row],[Order Date]],"mmm")</f>
        <v>Dec</v>
      </c>
      <c r="X544" s="6" t="str">
        <f>TEXT(SalesData[[#This Row],[Order Date]],"mmm yyyy")</f>
        <v>Dec 2012</v>
      </c>
      <c r="Y544">
        <f>--(COUNTIF($B$2:B544,B544)=1)</f>
        <v>1</v>
      </c>
    </row>
    <row r="545" spans="1:25"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c r="W545" s="6" t="str">
        <f>TEXT(SalesData[[#This Row],[Order Date]],"mmm")</f>
        <v>May</v>
      </c>
      <c r="X545" s="6" t="str">
        <f>TEXT(SalesData[[#This Row],[Order Date]],"mmm yyyy")</f>
        <v>May 2011</v>
      </c>
      <c r="Y545">
        <f>--(COUNTIF($B$2:B545,B545)=1)</f>
        <v>1</v>
      </c>
    </row>
    <row r="546" spans="1:25"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c r="W546" s="6" t="str">
        <f>TEXT(SalesData[[#This Row],[Order Date]],"mmm")</f>
        <v>May</v>
      </c>
      <c r="X546" s="6" t="str">
        <f>TEXT(SalesData[[#This Row],[Order Date]],"mmm yyyy")</f>
        <v>May 2011</v>
      </c>
      <c r="Y546">
        <f>--(COUNTIF($B$2:B546,B546)=1)</f>
        <v>0</v>
      </c>
    </row>
    <row r="547" spans="1:25"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c r="W547" s="6" t="str">
        <f>TEXT(SalesData[[#This Row],[Order Date]],"mmm")</f>
        <v>May</v>
      </c>
      <c r="X547" s="6" t="str">
        <f>TEXT(SalesData[[#This Row],[Order Date]],"mmm yyyy")</f>
        <v>May 2011</v>
      </c>
      <c r="Y547">
        <f>--(COUNTIF($B$2:B547,B547)=1)</f>
        <v>0</v>
      </c>
    </row>
    <row r="548" spans="1:25"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c r="W548" s="6" t="str">
        <f>TEXT(SalesData[[#This Row],[Order Date]],"mmm")</f>
        <v>Nov</v>
      </c>
      <c r="X548" s="6" t="str">
        <f>TEXT(SalesData[[#This Row],[Order Date]],"mmm yyyy")</f>
        <v>Nov 2014</v>
      </c>
      <c r="Y548">
        <f>--(COUNTIF($B$2:B548,B548)=1)</f>
        <v>1</v>
      </c>
    </row>
    <row r="549" spans="1:25"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c r="W549" s="6" t="str">
        <f>TEXT(SalesData[[#This Row],[Order Date]],"mmm")</f>
        <v>Nov</v>
      </c>
      <c r="X549" s="6" t="str">
        <f>TEXT(SalesData[[#This Row],[Order Date]],"mmm yyyy")</f>
        <v>Nov 2014</v>
      </c>
      <c r="Y549">
        <f>--(COUNTIF($B$2:B549,B549)=1)</f>
        <v>0</v>
      </c>
    </row>
    <row r="550" spans="1:25"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c r="W550" s="6" t="str">
        <f>TEXT(SalesData[[#This Row],[Order Date]],"mmm")</f>
        <v>Nov</v>
      </c>
      <c r="X550" s="6" t="str">
        <f>TEXT(SalesData[[#This Row],[Order Date]],"mmm yyyy")</f>
        <v>Nov 2012</v>
      </c>
      <c r="Y550">
        <f>--(COUNTIF($B$2:B550,B550)=1)</f>
        <v>1</v>
      </c>
    </row>
    <row r="551" spans="1:25"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c r="W551" s="6" t="str">
        <f>TEXT(SalesData[[#This Row],[Order Date]],"mmm")</f>
        <v>Nov</v>
      </c>
      <c r="X551" s="6" t="str">
        <f>TEXT(SalesData[[#This Row],[Order Date]],"mmm yyyy")</f>
        <v>Nov 2012</v>
      </c>
      <c r="Y551">
        <f>--(COUNTIF($B$2:B551,B551)=1)</f>
        <v>0</v>
      </c>
    </row>
    <row r="552" spans="1:25"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c r="W552" s="6" t="str">
        <f>TEXT(SalesData[[#This Row],[Order Date]],"mmm")</f>
        <v>Nov</v>
      </c>
      <c r="X552" s="6" t="str">
        <f>TEXT(SalesData[[#This Row],[Order Date]],"mmm yyyy")</f>
        <v>Nov 2012</v>
      </c>
      <c r="Y552">
        <f>--(COUNTIF($B$2:B552,B552)=1)</f>
        <v>0</v>
      </c>
    </row>
    <row r="553" spans="1:25"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c r="W553" s="6" t="str">
        <f>TEXT(SalesData[[#This Row],[Order Date]],"mmm")</f>
        <v>Apr</v>
      </c>
      <c r="X553" s="6" t="str">
        <f>TEXT(SalesData[[#This Row],[Order Date]],"mmm yyyy")</f>
        <v>Apr 2013</v>
      </c>
      <c r="Y553">
        <f>--(COUNTIF($B$2:B553,B553)=1)</f>
        <v>1</v>
      </c>
    </row>
    <row r="554" spans="1:25"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c r="W554" s="6" t="str">
        <f>TEXT(SalesData[[#This Row],[Order Date]],"mmm")</f>
        <v>Sep</v>
      </c>
      <c r="X554" s="6" t="str">
        <f>TEXT(SalesData[[#This Row],[Order Date]],"mmm yyyy")</f>
        <v>Sep 2014</v>
      </c>
      <c r="Y554">
        <f>--(COUNTIF($B$2:B554,B554)=1)</f>
        <v>1</v>
      </c>
    </row>
    <row r="555" spans="1:25"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c r="W555" s="6" t="str">
        <f>TEXT(SalesData[[#This Row],[Order Date]],"mmm")</f>
        <v>Nov</v>
      </c>
      <c r="X555" s="6" t="str">
        <f>TEXT(SalesData[[#This Row],[Order Date]],"mmm yyyy")</f>
        <v>Nov 2014</v>
      </c>
      <c r="Y555">
        <f>--(COUNTIF($B$2:B555,B555)=1)</f>
        <v>1</v>
      </c>
    </row>
    <row r="556" spans="1:25"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c r="W556" s="6" t="str">
        <f>TEXT(SalesData[[#This Row],[Order Date]],"mmm")</f>
        <v>Jun</v>
      </c>
      <c r="X556" s="6" t="str">
        <f>TEXT(SalesData[[#This Row],[Order Date]],"mmm yyyy")</f>
        <v>Jun 2014</v>
      </c>
      <c r="Y556">
        <f>--(COUNTIF($B$2:B556,B556)=1)</f>
        <v>1</v>
      </c>
    </row>
    <row r="557" spans="1:25"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c r="W557" s="6" t="str">
        <f>TEXT(SalesData[[#This Row],[Order Date]],"mmm")</f>
        <v>Mar</v>
      </c>
      <c r="X557" s="6" t="str">
        <f>TEXT(SalesData[[#This Row],[Order Date]],"mmm yyyy")</f>
        <v>Mar 2011</v>
      </c>
      <c r="Y557">
        <f>--(COUNTIF($B$2:B557,B557)=1)</f>
        <v>1</v>
      </c>
    </row>
    <row r="558" spans="1:25"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c r="W558" s="6" t="str">
        <f>TEXT(SalesData[[#This Row],[Order Date]],"mmm")</f>
        <v>Jun</v>
      </c>
      <c r="X558" s="6" t="str">
        <f>TEXT(SalesData[[#This Row],[Order Date]],"mmm yyyy")</f>
        <v>Jun 2013</v>
      </c>
      <c r="Y558">
        <f>--(COUNTIF($B$2:B558,B558)=1)</f>
        <v>1</v>
      </c>
    </row>
    <row r="559" spans="1:25"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c r="W559" s="6" t="str">
        <f>TEXT(SalesData[[#This Row],[Order Date]],"mmm")</f>
        <v>Jun</v>
      </c>
      <c r="X559" s="6" t="str">
        <f>TEXT(SalesData[[#This Row],[Order Date]],"mmm yyyy")</f>
        <v>Jun 2013</v>
      </c>
      <c r="Y559">
        <f>--(COUNTIF($B$2:B559,B559)=1)</f>
        <v>0</v>
      </c>
    </row>
    <row r="560" spans="1:25"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c r="W560" s="6" t="str">
        <f>TEXT(SalesData[[#This Row],[Order Date]],"mmm")</f>
        <v>Jun</v>
      </c>
      <c r="X560" s="6" t="str">
        <f>TEXT(SalesData[[#This Row],[Order Date]],"mmm yyyy")</f>
        <v>Jun 2013</v>
      </c>
      <c r="Y560">
        <f>--(COUNTIF($B$2:B560,B560)=1)</f>
        <v>0</v>
      </c>
    </row>
    <row r="561" spans="1:25"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c r="W561" s="6" t="str">
        <f>TEXT(SalesData[[#This Row],[Order Date]],"mmm")</f>
        <v>Nov</v>
      </c>
      <c r="X561" s="6" t="str">
        <f>TEXT(SalesData[[#This Row],[Order Date]],"mmm yyyy")</f>
        <v>Nov 2014</v>
      </c>
      <c r="Y561">
        <f>--(COUNTIF($B$2:B561,B561)=1)</f>
        <v>1</v>
      </c>
    </row>
    <row r="562" spans="1:25"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c r="W562" s="6" t="str">
        <f>TEXT(SalesData[[#This Row],[Order Date]],"mmm")</f>
        <v>Nov</v>
      </c>
      <c r="X562" s="6" t="str">
        <f>TEXT(SalesData[[#This Row],[Order Date]],"mmm yyyy")</f>
        <v>Nov 2014</v>
      </c>
      <c r="Y562">
        <f>--(COUNTIF($B$2:B562,B562)=1)</f>
        <v>0</v>
      </c>
    </row>
    <row r="563" spans="1:25"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c r="W563" s="6" t="str">
        <f>TEXT(SalesData[[#This Row],[Order Date]],"mmm")</f>
        <v>Sep</v>
      </c>
      <c r="X563" s="6" t="str">
        <f>TEXT(SalesData[[#This Row],[Order Date]],"mmm yyyy")</f>
        <v>Sep 2011</v>
      </c>
      <c r="Y563">
        <f>--(COUNTIF($B$2:B563,B563)=1)</f>
        <v>1</v>
      </c>
    </row>
    <row r="564" spans="1:25"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c r="W564" s="6" t="str">
        <f>TEXT(SalesData[[#This Row],[Order Date]],"mmm")</f>
        <v>Sep</v>
      </c>
      <c r="X564" s="6" t="str">
        <f>TEXT(SalesData[[#This Row],[Order Date]],"mmm yyyy")</f>
        <v>Sep 2011</v>
      </c>
      <c r="Y564">
        <f>--(COUNTIF($B$2:B564,B564)=1)</f>
        <v>0</v>
      </c>
    </row>
    <row r="565" spans="1:25"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c r="W565" s="6" t="str">
        <f>TEXT(SalesData[[#This Row],[Order Date]],"mmm")</f>
        <v>Dec</v>
      </c>
      <c r="X565" s="6" t="str">
        <f>TEXT(SalesData[[#This Row],[Order Date]],"mmm yyyy")</f>
        <v>Dec 2012</v>
      </c>
      <c r="Y565">
        <f>--(COUNTIF($B$2:B565,B565)=1)</f>
        <v>1</v>
      </c>
    </row>
    <row r="566" spans="1:25"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c r="W566" s="6" t="str">
        <f>TEXT(SalesData[[#This Row],[Order Date]],"mmm")</f>
        <v>Dec</v>
      </c>
      <c r="X566" s="6" t="str">
        <f>TEXT(SalesData[[#This Row],[Order Date]],"mmm yyyy")</f>
        <v>Dec 2012</v>
      </c>
      <c r="Y566">
        <f>--(COUNTIF($B$2:B566,B566)=1)</f>
        <v>0</v>
      </c>
    </row>
    <row r="567" spans="1:25"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c r="W567" s="6" t="str">
        <f>TEXT(SalesData[[#This Row],[Order Date]],"mmm")</f>
        <v>Dec</v>
      </c>
      <c r="X567" s="6" t="str">
        <f>TEXT(SalesData[[#This Row],[Order Date]],"mmm yyyy")</f>
        <v>Dec 2014</v>
      </c>
      <c r="Y567">
        <f>--(COUNTIF($B$2:B567,B567)=1)</f>
        <v>1</v>
      </c>
    </row>
    <row r="568" spans="1:25"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c r="W568" s="6" t="str">
        <f>TEXT(SalesData[[#This Row],[Order Date]],"mmm")</f>
        <v>Oct</v>
      </c>
      <c r="X568" s="6" t="str">
        <f>TEXT(SalesData[[#This Row],[Order Date]],"mmm yyyy")</f>
        <v>Oct 2014</v>
      </c>
      <c r="Y568">
        <f>--(COUNTIF($B$2:B568,B568)=1)</f>
        <v>1</v>
      </c>
    </row>
    <row r="569" spans="1:25"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c r="W569" s="6" t="str">
        <f>TEXT(SalesData[[#This Row],[Order Date]],"mmm")</f>
        <v>Oct</v>
      </c>
      <c r="X569" s="6" t="str">
        <f>TEXT(SalesData[[#This Row],[Order Date]],"mmm yyyy")</f>
        <v>Oct 2014</v>
      </c>
      <c r="Y569">
        <f>--(COUNTIF($B$2:B569,B569)=1)</f>
        <v>0</v>
      </c>
    </row>
    <row r="570" spans="1:25"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c r="W570" s="6" t="str">
        <f>TEXT(SalesData[[#This Row],[Order Date]],"mmm")</f>
        <v>Oct</v>
      </c>
      <c r="X570" s="6" t="str">
        <f>TEXT(SalesData[[#This Row],[Order Date]],"mmm yyyy")</f>
        <v>Oct 2014</v>
      </c>
      <c r="Y570">
        <f>--(COUNTIF($B$2:B570,B570)=1)</f>
        <v>0</v>
      </c>
    </row>
    <row r="571" spans="1:25"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c r="W571" s="6" t="str">
        <f>TEXT(SalesData[[#This Row],[Order Date]],"mmm")</f>
        <v>Oct</v>
      </c>
      <c r="X571" s="6" t="str">
        <f>TEXT(SalesData[[#This Row],[Order Date]],"mmm yyyy")</f>
        <v>Oct 2014</v>
      </c>
      <c r="Y571">
        <f>--(COUNTIF($B$2:B571,B571)=1)</f>
        <v>0</v>
      </c>
    </row>
    <row r="572" spans="1:25"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c r="W572" s="6" t="str">
        <f>TEXT(SalesData[[#This Row],[Order Date]],"mmm")</f>
        <v>Dec</v>
      </c>
      <c r="X572" s="6" t="str">
        <f>TEXT(SalesData[[#This Row],[Order Date]],"mmm yyyy")</f>
        <v>Dec 2014</v>
      </c>
      <c r="Y572">
        <f>--(COUNTIF($B$2:B572,B572)=1)</f>
        <v>1</v>
      </c>
    </row>
    <row r="573" spans="1:25"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c r="W573" s="6" t="str">
        <f>TEXT(SalesData[[#This Row],[Order Date]],"mmm")</f>
        <v>Dec</v>
      </c>
      <c r="X573" s="6" t="str">
        <f>TEXT(SalesData[[#This Row],[Order Date]],"mmm yyyy")</f>
        <v>Dec 2014</v>
      </c>
      <c r="Y573">
        <f>--(COUNTIF($B$2:B573,B573)=1)</f>
        <v>0</v>
      </c>
    </row>
    <row r="574" spans="1:25"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c r="W574" s="6" t="str">
        <f>TEXT(SalesData[[#This Row],[Order Date]],"mmm")</f>
        <v>Dec</v>
      </c>
      <c r="X574" s="6" t="str">
        <f>TEXT(SalesData[[#This Row],[Order Date]],"mmm yyyy")</f>
        <v>Dec 2014</v>
      </c>
      <c r="Y574">
        <f>--(COUNTIF($B$2:B574,B574)=1)</f>
        <v>0</v>
      </c>
    </row>
    <row r="575" spans="1:25"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c r="W575" s="6" t="str">
        <f>TEXT(SalesData[[#This Row],[Order Date]],"mmm")</f>
        <v>Dec</v>
      </c>
      <c r="X575" s="6" t="str">
        <f>TEXT(SalesData[[#This Row],[Order Date]],"mmm yyyy")</f>
        <v>Dec 2014</v>
      </c>
      <c r="Y575">
        <f>--(COUNTIF($B$2:B575,B575)=1)</f>
        <v>0</v>
      </c>
    </row>
    <row r="576" spans="1:25"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c r="W576" s="6" t="str">
        <f>TEXT(SalesData[[#This Row],[Order Date]],"mmm")</f>
        <v>Nov</v>
      </c>
      <c r="X576" s="6" t="str">
        <f>TEXT(SalesData[[#This Row],[Order Date]],"mmm yyyy")</f>
        <v>Nov 2013</v>
      </c>
      <c r="Y576">
        <f>--(COUNTIF($B$2:B576,B576)=1)</f>
        <v>1</v>
      </c>
    </row>
    <row r="577" spans="1:25"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c r="W577" s="6" t="str">
        <f>TEXT(SalesData[[#This Row],[Order Date]],"mmm")</f>
        <v>Sep</v>
      </c>
      <c r="X577" s="6" t="str">
        <f>TEXT(SalesData[[#This Row],[Order Date]],"mmm yyyy")</f>
        <v>Sep 2012</v>
      </c>
      <c r="Y577">
        <f>--(COUNTIF($B$2:B577,B577)=1)</f>
        <v>1</v>
      </c>
    </row>
    <row r="578" spans="1:25"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c r="W578" s="6" t="str">
        <f>TEXT(SalesData[[#This Row],[Order Date]],"mmm")</f>
        <v>Sep</v>
      </c>
      <c r="X578" s="6" t="str">
        <f>TEXT(SalesData[[#This Row],[Order Date]],"mmm yyyy")</f>
        <v>Sep 2012</v>
      </c>
      <c r="Y578">
        <f>--(COUNTIF($B$2:B578,B578)=1)</f>
        <v>0</v>
      </c>
    </row>
    <row r="579" spans="1:25"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c r="W579" s="6" t="str">
        <f>TEXT(SalesData[[#This Row],[Order Date]],"mmm")</f>
        <v>Sep</v>
      </c>
      <c r="X579" s="6" t="str">
        <f>TEXT(SalesData[[#This Row],[Order Date]],"mmm yyyy")</f>
        <v>Sep 2012</v>
      </c>
      <c r="Y579">
        <f>--(COUNTIF($B$2:B579,B579)=1)</f>
        <v>0</v>
      </c>
    </row>
    <row r="580" spans="1:25"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c r="W580" s="6" t="str">
        <f>TEXT(SalesData[[#This Row],[Order Date]],"mmm")</f>
        <v>Jul</v>
      </c>
      <c r="X580" s="6" t="str">
        <f>TEXT(SalesData[[#This Row],[Order Date]],"mmm yyyy")</f>
        <v>Jul 2014</v>
      </c>
      <c r="Y580">
        <f>--(COUNTIF($B$2:B580,B580)=1)</f>
        <v>1</v>
      </c>
    </row>
    <row r="581" spans="1:25"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c r="W581" s="6" t="str">
        <f>TEXT(SalesData[[#This Row],[Order Date]],"mmm")</f>
        <v>Jul</v>
      </c>
      <c r="X581" s="6" t="str">
        <f>TEXT(SalesData[[#This Row],[Order Date]],"mmm yyyy")</f>
        <v>Jul 2014</v>
      </c>
      <c r="Y581">
        <f>--(COUNTIF($B$2:B581,B581)=1)</f>
        <v>0</v>
      </c>
    </row>
    <row r="582" spans="1:25"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c r="W582" s="6" t="str">
        <f>TEXT(SalesData[[#This Row],[Order Date]],"mmm")</f>
        <v>Sep</v>
      </c>
      <c r="X582" s="6" t="str">
        <f>TEXT(SalesData[[#This Row],[Order Date]],"mmm yyyy")</f>
        <v>Sep 2012</v>
      </c>
      <c r="Y582">
        <f>--(COUNTIF($B$2:B582,B582)=1)</f>
        <v>1</v>
      </c>
    </row>
    <row r="583" spans="1:25"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c r="W583" s="6" t="str">
        <f>TEXT(SalesData[[#This Row],[Order Date]],"mmm")</f>
        <v>Dec</v>
      </c>
      <c r="X583" s="6" t="str">
        <f>TEXT(SalesData[[#This Row],[Order Date]],"mmm yyyy")</f>
        <v>Dec 2014</v>
      </c>
      <c r="Y583">
        <f>--(COUNTIF($B$2:B583,B583)=1)</f>
        <v>1</v>
      </c>
    </row>
    <row r="584" spans="1:25"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c r="W584" s="6" t="str">
        <f>TEXT(SalesData[[#This Row],[Order Date]],"mmm")</f>
        <v>Dec</v>
      </c>
      <c r="X584" s="6" t="str">
        <f>TEXT(SalesData[[#This Row],[Order Date]],"mmm yyyy")</f>
        <v>Dec 2014</v>
      </c>
      <c r="Y584">
        <f>--(COUNTIF($B$2:B584,B584)=1)</f>
        <v>0</v>
      </c>
    </row>
    <row r="585" spans="1:25"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c r="W585" s="6" t="str">
        <f>TEXT(SalesData[[#This Row],[Order Date]],"mmm")</f>
        <v>Dec</v>
      </c>
      <c r="X585" s="6" t="str">
        <f>TEXT(SalesData[[#This Row],[Order Date]],"mmm yyyy")</f>
        <v>Dec 2014</v>
      </c>
      <c r="Y585">
        <f>--(COUNTIF($B$2:B585,B585)=1)</f>
        <v>0</v>
      </c>
    </row>
    <row r="586" spans="1:25"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c r="W586" s="6" t="str">
        <f>TEXT(SalesData[[#This Row],[Order Date]],"mmm")</f>
        <v>Dec</v>
      </c>
      <c r="X586" s="6" t="str">
        <f>TEXT(SalesData[[#This Row],[Order Date]],"mmm yyyy")</f>
        <v>Dec 2014</v>
      </c>
      <c r="Y586">
        <f>--(COUNTIF($B$2:B586,B586)=1)</f>
        <v>0</v>
      </c>
    </row>
    <row r="587" spans="1:25"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c r="W587" s="6" t="str">
        <f>TEXT(SalesData[[#This Row],[Order Date]],"mmm")</f>
        <v>Dec</v>
      </c>
      <c r="X587" s="6" t="str">
        <f>TEXT(SalesData[[#This Row],[Order Date]],"mmm yyyy")</f>
        <v>Dec 2014</v>
      </c>
      <c r="Y587">
        <f>--(COUNTIF($B$2:B587,B587)=1)</f>
        <v>0</v>
      </c>
    </row>
    <row r="588" spans="1:25"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c r="W588" s="6" t="str">
        <f>TEXT(SalesData[[#This Row],[Order Date]],"mmm")</f>
        <v>Jul</v>
      </c>
      <c r="X588" s="6" t="str">
        <f>TEXT(SalesData[[#This Row],[Order Date]],"mmm yyyy")</f>
        <v>Jul 2012</v>
      </c>
      <c r="Y588">
        <f>--(COUNTIF($B$2:B588,B588)=1)</f>
        <v>1</v>
      </c>
    </row>
    <row r="589" spans="1:25"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c r="W589" s="6" t="str">
        <f>TEXT(SalesData[[#This Row],[Order Date]],"mmm")</f>
        <v>Jul</v>
      </c>
      <c r="X589" s="6" t="str">
        <f>TEXT(SalesData[[#This Row],[Order Date]],"mmm yyyy")</f>
        <v>Jul 2012</v>
      </c>
      <c r="Y589">
        <f>--(COUNTIF($B$2:B589,B589)=1)</f>
        <v>0</v>
      </c>
    </row>
    <row r="590" spans="1:25"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c r="W590" s="6" t="str">
        <f>TEXT(SalesData[[#This Row],[Order Date]],"mmm")</f>
        <v>Mar</v>
      </c>
      <c r="X590" s="6" t="str">
        <f>TEXT(SalesData[[#This Row],[Order Date]],"mmm yyyy")</f>
        <v>Mar 2013</v>
      </c>
      <c r="Y590">
        <f>--(COUNTIF($B$2:B590,B590)=1)</f>
        <v>1</v>
      </c>
    </row>
    <row r="591" spans="1:25"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c r="W591" s="6" t="str">
        <f>TEXT(SalesData[[#This Row],[Order Date]],"mmm")</f>
        <v>Mar</v>
      </c>
      <c r="X591" s="6" t="str">
        <f>TEXT(SalesData[[#This Row],[Order Date]],"mmm yyyy")</f>
        <v>Mar 2013</v>
      </c>
      <c r="Y591">
        <f>--(COUNTIF($B$2:B591,B591)=1)</f>
        <v>0</v>
      </c>
    </row>
    <row r="592" spans="1:25"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c r="W592" s="6" t="str">
        <f>TEXT(SalesData[[#This Row],[Order Date]],"mmm")</f>
        <v>Mar</v>
      </c>
      <c r="X592" s="6" t="str">
        <f>TEXT(SalesData[[#This Row],[Order Date]],"mmm yyyy")</f>
        <v>Mar 2013</v>
      </c>
      <c r="Y592">
        <f>--(COUNTIF($B$2:B592,B592)=1)</f>
        <v>0</v>
      </c>
    </row>
    <row r="593" spans="1:25"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c r="W593" s="6" t="str">
        <f>TEXT(SalesData[[#This Row],[Order Date]],"mmm")</f>
        <v>Mar</v>
      </c>
      <c r="X593" s="6" t="str">
        <f>TEXT(SalesData[[#This Row],[Order Date]],"mmm yyyy")</f>
        <v>Mar 2013</v>
      </c>
      <c r="Y593">
        <f>--(COUNTIF($B$2:B593,B593)=1)</f>
        <v>0</v>
      </c>
    </row>
    <row r="594" spans="1:25"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c r="W594" s="6" t="str">
        <f>TEXT(SalesData[[#This Row],[Order Date]],"mmm")</f>
        <v>Jan</v>
      </c>
      <c r="X594" s="6" t="str">
        <f>TEXT(SalesData[[#This Row],[Order Date]],"mmm yyyy")</f>
        <v>Jan 2011</v>
      </c>
      <c r="Y594">
        <f>--(COUNTIF($B$2:B594,B594)=1)</f>
        <v>1</v>
      </c>
    </row>
    <row r="595" spans="1:25"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c r="W595" s="6" t="str">
        <f>TEXT(SalesData[[#This Row],[Order Date]],"mmm")</f>
        <v>Jan</v>
      </c>
      <c r="X595" s="6" t="str">
        <f>TEXT(SalesData[[#This Row],[Order Date]],"mmm yyyy")</f>
        <v>Jan 2011</v>
      </c>
      <c r="Y595">
        <f>--(COUNTIF($B$2:B595,B595)=1)</f>
        <v>0</v>
      </c>
    </row>
    <row r="596" spans="1:25"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c r="W596" s="6" t="str">
        <f>TEXT(SalesData[[#This Row],[Order Date]],"mmm")</f>
        <v>Aug</v>
      </c>
      <c r="X596" s="6" t="str">
        <f>TEXT(SalesData[[#This Row],[Order Date]],"mmm yyyy")</f>
        <v>Aug 2011</v>
      </c>
      <c r="Y596">
        <f>--(COUNTIF($B$2:B596,B596)=1)</f>
        <v>1</v>
      </c>
    </row>
    <row r="597" spans="1:25"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c r="W597" s="6" t="str">
        <f>TEXT(SalesData[[#This Row],[Order Date]],"mmm")</f>
        <v>Aug</v>
      </c>
      <c r="X597" s="6" t="str">
        <f>TEXT(SalesData[[#This Row],[Order Date]],"mmm yyyy")</f>
        <v>Aug 2011</v>
      </c>
      <c r="Y597">
        <f>--(COUNTIF($B$2:B597,B597)=1)</f>
        <v>0</v>
      </c>
    </row>
    <row r="598" spans="1:25"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c r="W598" s="6" t="str">
        <f>TEXT(SalesData[[#This Row],[Order Date]],"mmm")</f>
        <v>Aug</v>
      </c>
      <c r="X598" s="6" t="str">
        <f>TEXT(SalesData[[#This Row],[Order Date]],"mmm yyyy")</f>
        <v>Aug 2011</v>
      </c>
      <c r="Y598">
        <f>--(COUNTIF($B$2:B598,B598)=1)</f>
        <v>0</v>
      </c>
    </row>
    <row r="599" spans="1:25"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c r="W599" s="6" t="str">
        <f>TEXT(SalesData[[#This Row],[Order Date]],"mmm")</f>
        <v>Aug</v>
      </c>
      <c r="X599" s="6" t="str">
        <f>TEXT(SalesData[[#This Row],[Order Date]],"mmm yyyy")</f>
        <v>Aug 2011</v>
      </c>
      <c r="Y599">
        <f>--(COUNTIF($B$2:B599,B599)=1)</f>
        <v>0</v>
      </c>
    </row>
    <row r="600" spans="1:25"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c r="W600" s="6" t="str">
        <f>TEXT(SalesData[[#This Row],[Order Date]],"mmm")</f>
        <v>Jul</v>
      </c>
      <c r="X600" s="6" t="str">
        <f>TEXT(SalesData[[#This Row],[Order Date]],"mmm yyyy")</f>
        <v>Jul 2013</v>
      </c>
      <c r="Y600">
        <f>--(COUNTIF($B$2:B600,B600)=1)</f>
        <v>1</v>
      </c>
    </row>
    <row r="601" spans="1:25"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c r="W601" s="6" t="str">
        <f>TEXT(SalesData[[#This Row],[Order Date]],"mmm")</f>
        <v>Jul</v>
      </c>
      <c r="X601" s="6" t="str">
        <f>TEXT(SalesData[[#This Row],[Order Date]],"mmm yyyy")</f>
        <v>Jul 2013</v>
      </c>
      <c r="Y601">
        <f>--(COUNTIF($B$2:B601,B601)=1)</f>
        <v>1</v>
      </c>
    </row>
    <row r="602" spans="1:25"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c r="W602" s="6" t="str">
        <f>TEXT(SalesData[[#This Row],[Order Date]],"mmm")</f>
        <v>Jul</v>
      </c>
      <c r="X602" s="6" t="str">
        <f>TEXT(SalesData[[#This Row],[Order Date]],"mmm yyyy")</f>
        <v>Jul 2013</v>
      </c>
      <c r="Y602">
        <f>--(COUNTIF($B$2:B602,B602)=1)</f>
        <v>0</v>
      </c>
    </row>
    <row r="603" spans="1:25"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c r="W603" s="6" t="str">
        <f>TEXT(SalesData[[#This Row],[Order Date]],"mmm")</f>
        <v>Jul</v>
      </c>
      <c r="X603" s="6" t="str">
        <f>TEXT(SalesData[[#This Row],[Order Date]],"mmm yyyy")</f>
        <v>Jul 2013</v>
      </c>
      <c r="Y603">
        <f>--(COUNTIF($B$2:B603,B603)=1)</f>
        <v>0</v>
      </c>
    </row>
    <row r="604" spans="1:25"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c r="W604" s="6" t="str">
        <f>TEXT(SalesData[[#This Row],[Order Date]],"mmm")</f>
        <v>Mar</v>
      </c>
      <c r="X604" s="6" t="str">
        <f>TEXT(SalesData[[#This Row],[Order Date]],"mmm yyyy")</f>
        <v>Mar 2011</v>
      </c>
      <c r="Y604">
        <f>--(COUNTIF($B$2:B604,B604)=1)</f>
        <v>1</v>
      </c>
    </row>
    <row r="605" spans="1:25"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c r="W605" s="6" t="str">
        <f>TEXT(SalesData[[#This Row],[Order Date]],"mmm")</f>
        <v>Mar</v>
      </c>
      <c r="X605" s="6" t="str">
        <f>TEXT(SalesData[[#This Row],[Order Date]],"mmm yyyy")</f>
        <v>Mar 2011</v>
      </c>
      <c r="Y605">
        <f>--(COUNTIF($B$2:B605,B605)=1)</f>
        <v>0</v>
      </c>
    </row>
    <row r="606" spans="1:25"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c r="W606" s="6" t="str">
        <f>TEXT(SalesData[[#This Row],[Order Date]],"mmm")</f>
        <v>Mar</v>
      </c>
      <c r="X606" s="6" t="str">
        <f>TEXT(SalesData[[#This Row],[Order Date]],"mmm yyyy")</f>
        <v>Mar 2011</v>
      </c>
      <c r="Y606">
        <f>--(COUNTIF($B$2:B606,B606)=1)</f>
        <v>0</v>
      </c>
    </row>
    <row r="607" spans="1:25"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c r="W607" s="6" t="str">
        <f>TEXT(SalesData[[#This Row],[Order Date]],"mmm")</f>
        <v>Mar</v>
      </c>
      <c r="X607" s="6" t="str">
        <f>TEXT(SalesData[[#This Row],[Order Date]],"mmm yyyy")</f>
        <v>Mar 2011</v>
      </c>
      <c r="Y607">
        <f>--(COUNTIF($B$2:B607,B607)=1)</f>
        <v>0</v>
      </c>
    </row>
    <row r="608" spans="1:25"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c r="W608" s="6" t="str">
        <f>TEXT(SalesData[[#This Row],[Order Date]],"mmm")</f>
        <v>Mar</v>
      </c>
      <c r="X608" s="6" t="str">
        <f>TEXT(SalesData[[#This Row],[Order Date]],"mmm yyyy")</f>
        <v>Mar 2011</v>
      </c>
      <c r="Y608">
        <f>--(COUNTIF($B$2:B608,B608)=1)</f>
        <v>0</v>
      </c>
    </row>
    <row r="609" spans="1:25"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c r="W609" s="6" t="str">
        <f>TEXT(SalesData[[#This Row],[Order Date]],"mmm")</f>
        <v>May</v>
      </c>
      <c r="X609" s="6" t="str">
        <f>TEXT(SalesData[[#This Row],[Order Date]],"mmm yyyy")</f>
        <v>May 2011</v>
      </c>
      <c r="Y609">
        <f>--(COUNTIF($B$2:B609,B609)=1)</f>
        <v>1</v>
      </c>
    </row>
    <row r="610" spans="1:25"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c r="W610" s="6" t="str">
        <f>TEXT(SalesData[[#This Row],[Order Date]],"mmm")</f>
        <v>May</v>
      </c>
      <c r="X610" s="6" t="str">
        <f>TEXT(SalesData[[#This Row],[Order Date]],"mmm yyyy")</f>
        <v>May 2011</v>
      </c>
      <c r="Y610">
        <f>--(COUNTIF($B$2:B610,B610)=1)</f>
        <v>0</v>
      </c>
    </row>
    <row r="611" spans="1:25"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c r="W611" s="6" t="str">
        <f>TEXT(SalesData[[#This Row],[Order Date]],"mmm")</f>
        <v>May</v>
      </c>
      <c r="X611" s="6" t="str">
        <f>TEXT(SalesData[[#This Row],[Order Date]],"mmm yyyy")</f>
        <v>May 2011</v>
      </c>
      <c r="Y611">
        <f>--(COUNTIF($B$2:B611,B611)=1)</f>
        <v>0</v>
      </c>
    </row>
    <row r="612" spans="1:25"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c r="W612" s="6" t="str">
        <f>TEXT(SalesData[[#This Row],[Order Date]],"mmm")</f>
        <v>Apr</v>
      </c>
      <c r="X612" s="6" t="str">
        <f>TEXT(SalesData[[#This Row],[Order Date]],"mmm yyyy")</f>
        <v>Apr 2013</v>
      </c>
      <c r="Y612">
        <f>--(COUNTIF($B$2:B612,B612)=1)</f>
        <v>1</v>
      </c>
    </row>
    <row r="613" spans="1:25"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c r="W613" s="6" t="str">
        <f>TEXT(SalesData[[#This Row],[Order Date]],"mmm")</f>
        <v>Apr</v>
      </c>
      <c r="X613" s="6" t="str">
        <f>TEXT(SalesData[[#This Row],[Order Date]],"mmm yyyy")</f>
        <v>Apr 2013</v>
      </c>
      <c r="Y613">
        <f>--(COUNTIF($B$2:B613,B613)=1)</f>
        <v>0</v>
      </c>
    </row>
    <row r="614" spans="1:25"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c r="W614" s="6" t="str">
        <f>TEXT(SalesData[[#This Row],[Order Date]],"mmm")</f>
        <v>Sep</v>
      </c>
      <c r="X614" s="6" t="str">
        <f>TEXT(SalesData[[#This Row],[Order Date]],"mmm yyyy")</f>
        <v>Sep 2013</v>
      </c>
      <c r="Y614">
        <f>--(COUNTIF($B$2:B614,B614)=1)</f>
        <v>1</v>
      </c>
    </row>
    <row r="615" spans="1:25"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c r="W615" s="6" t="str">
        <f>TEXT(SalesData[[#This Row],[Order Date]],"mmm")</f>
        <v>Sep</v>
      </c>
      <c r="X615" s="6" t="str">
        <f>TEXT(SalesData[[#This Row],[Order Date]],"mmm yyyy")</f>
        <v>Sep 2013</v>
      </c>
      <c r="Y615">
        <f>--(COUNTIF($B$2:B615,B615)=1)</f>
        <v>0</v>
      </c>
    </row>
    <row r="616" spans="1:25"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c r="W616" s="6" t="str">
        <f>TEXT(SalesData[[#This Row],[Order Date]],"mmm")</f>
        <v>Nov</v>
      </c>
      <c r="X616" s="6" t="str">
        <f>TEXT(SalesData[[#This Row],[Order Date]],"mmm yyyy")</f>
        <v>Nov 2014</v>
      </c>
      <c r="Y616">
        <f>--(COUNTIF($B$2:B616,B616)=1)</f>
        <v>1</v>
      </c>
    </row>
    <row r="617" spans="1:25"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c r="W617" s="6" t="str">
        <f>TEXT(SalesData[[#This Row],[Order Date]],"mmm")</f>
        <v>Nov</v>
      </c>
      <c r="X617" s="6" t="str">
        <f>TEXT(SalesData[[#This Row],[Order Date]],"mmm yyyy")</f>
        <v>Nov 2014</v>
      </c>
      <c r="Y617">
        <f>--(COUNTIF($B$2:B617,B617)=1)</f>
        <v>0</v>
      </c>
    </row>
    <row r="618" spans="1:25"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c r="W618" s="6" t="str">
        <f>TEXT(SalesData[[#This Row],[Order Date]],"mmm")</f>
        <v>Aug</v>
      </c>
      <c r="X618" s="6" t="str">
        <f>TEXT(SalesData[[#This Row],[Order Date]],"mmm yyyy")</f>
        <v>Aug 2014</v>
      </c>
      <c r="Y618">
        <f>--(COUNTIF($B$2:B618,B618)=1)</f>
        <v>1</v>
      </c>
    </row>
    <row r="619" spans="1:25"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c r="W619" s="6" t="str">
        <f>TEXT(SalesData[[#This Row],[Order Date]],"mmm")</f>
        <v>Aug</v>
      </c>
      <c r="X619" s="6" t="str">
        <f>TEXT(SalesData[[#This Row],[Order Date]],"mmm yyyy")</f>
        <v>Aug 2014</v>
      </c>
      <c r="Y619">
        <f>--(COUNTIF($B$2:B619,B619)=1)</f>
        <v>0</v>
      </c>
    </row>
    <row r="620" spans="1:25"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c r="W620" s="6" t="str">
        <f>TEXT(SalesData[[#This Row],[Order Date]],"mmm")</f>
        <v>Aug</v>
      </c>
      <c r="X620" s="6" t="str">
        <f>TEXT(SalesData[[#This Row],[Order Date]],"mmm yyyy")</f>
        <v>Aug 2014</v>
      </c>
      <c r="Y620">
        <f>--(COUNTIF($B$2:B620,B620)=1)</f>
        <v>0</v>
      </c>
    </row>
    <row r="621" spans="1:25"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c r="W621" s="6" t="str">
        <f>TEXT(SalesData[[#This Row],[Order Date]],"mmm")</f>
        <v>Aug</v>
      </c>
      <c r="X621" s="6" t="str">
        <f>TEXT(SalesData[[#This Row],[Order Date]],"mmm yyyy")</f>
        <v>Aug 2014</v>
      </c>
      <c r="Y621">
        <f>--(COUNTIF($B$2:B621,B621)=1)</f>
        <v>0</v>
      </c>
    </row>
    <row r="622" spans="1:25"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c r="W622" s="6" t="str">
        <f>TEXT(SalesData[[#This Row],[Order Date]],"mmm")</f>
        <v>Aug</v>
      </c>
      <c r="X622" s="6" t="str">
        <f>TEXT(SalesData[[#This Row],[Order Date]],"mmm yyyy")</f>
        <v>Aug 2014</v>
      </c>
      <c r="Y622">
        <f>--(COUNTIF($B$2:B622,B622)=1)</f>
        <v>0</v>
      </c>
    </row>
    <row r="623" spans="1:25"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c r="W623" s="6" t="str">
        <f>TEXT(SalesData[[#This Row],[Order Date]],"mmm")</f>
        <v>Dec</v>
      </c>
      <c r="X623" s="6" t="str">
        <f>TEXT(SalesData[[#This Row],[Order Date]],"mmm yyyy")</f>
        <v>Dec 2011</v>
      </c>
      <c r="Y623">
        <f>--(COUNTIF($B$2:B623,B623)=1)</f>
        <v>1</v>
      </c>
    </row>
    <row r="624" spans="1:25"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c r="W624" s="6" t="str">
        <f>TEXT(SalesData[[#This Row],[Order Date]],"mmm")</f>
        <v>Nov</v>
      </c>
      <c r="X624" s="6" t="str">
        <f>TEXT(SalesData[[#This Row],[Order Date]],"mmm yyyy")</f>
        <v>Nov 2012</v>
      </c>
      <c r="Y624">
        <f>--(COUNTIF($B$2:B624,B624)=1)</f>
        <v>1</v>
      </c>
    </row>
    <row r="625" spans="1:25"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c r="W625" s="6" t="str">
        <f>TEXT(SalesData[[#This Row],[Order Date]],"mmm")</f>
        <v>Nov</v>
      </c>
      <c r="X625" s="6" t="str">
        <f>TEXT(SalesData[[#This Row],[Order Date]],"mmm yyyy")</f>
        <v>Nov 2012</v>
      </c>
      <c r="Y625">
        <f>--(COUNTIF($B$2:B625,B625)=1)</f>
        <v>0</v>
      </c>
    </row>
    <row r="626" spans="1:25"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c r="W626" s="6" t="str">
        <f>TEXT(SalesData[[#This Row],[Order Date]],"mmm")</f>
        <v>Nov</v>
      </c>
      <c r="X626" s="6" t="str">
        <f>TEXT(SalesData[[#This Row],[Order Date]],"mmm yyyy")</f>
        <v>Nov 2012</v>
      </c>
      <c r="Y626">
        <f>--(COUNTIF($B$2:B626,B626)=1)</f>
        <v>0</v>
      </c>
    </row>
    <row r="627" spans="1:25"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c r="W627" s="6" t="str">
        <f>TEXT(SalesData[[#This Row],[Order Date]],"mmm")</f>
        <v>Nov</v>
      </c>
      <c r="X627" s="6" t="str">
        <f>TEXT(SalesData[[#This Row],[Order Date]],"mmm yyyy")</f>
        <v>Nov 2012</v>
      </c>
      <c r="Y627">
        <f>--(COUNTIF($B$2:B627,B627)=1)</f>
        <v>0</v>
      </c>
    </row>
    <row r="628" spans="1:25"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c r="W628" s="6" t="str">
        <f>TEXT(SalesData[[#This Row],[Order Date]],"mmm")</f>
        <v>Sep</v>
      </c>
      <c r="X628" s="6" t="str">
        <f>TEXT(SalesData[[#This Row],[Order Date]],"mmm yyyy")</f>
        <v>Sep 2014</v>
      </c>
      <c r="Y628">
        <f>--(COUNTIF($B$2:B628,B628)=1)</f>
        <v>1</v>
      </c>
    </row>
    <row r="629" spans="1:25"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c r="W629" s="6" t="str">
        <f>TEXT(SalesData[[#This Row],[Order Date]],"mmm")</f>
        <v>May</v>
      </c>
      <c r="X629" s="6" t="str">
        <f>TEXT(SalesData[[#This Row],[Order Date]],"mmm yyyy")</f>
        <v>May 2014</v>
      </c>
      <c r="Y629">
        <f>--(COUNTIF($B$2:B629,B629)=1)</f>
        <v>1</v>
      </c>
    </row>
    <row r="630" spans="1:25"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c r="W630" s="6" t="str">
        <f>TEXT(SalesData[[#This Row],[Order Date]],"mmm")</f>
        <v>Dec</v>
      </c>
      <c r="X630" s="6" t="str">
        <f>TEXT(SalesData[[#This Row],[Order Date]],"mmm yyyy")</f>
        <v>Dec 2014</v>
      </c>
      <c r="Y630">
        <f>--(COUNTIF($B$2:B630,B630)=1)</f>
        <v>1</v>
      </c>
    </row>
    <row r="631" spans="1:25"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c r="W631" s="6" t="str">
        <f>TEXT(SalesData[[#This Row],[Order Date]],"mmm")</f>
        <v>Dec</v>
      </c>
      <c r="X631" s="6" t="str">
        <f>TEXT(SalesData[[#This Row],[Order Date]],"mmm yyyy")</f>
        <v>Dec 2014</v>
      </c>
      <c r="Y631">
        <f>--(COUNTIF($B$2:B631,B631)=1)</f>
        <v>0</v>
      </c>
    </row>
    <row r="632" spans="1:25"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c r="W632" s="6" t="str">
        <f>TEXT(SalesData[[#This Row],[Order Date]],"mmm")</f>
        <v>Dec</v>
      </c>
      <c r="X632" s="6" t="str">
        <f>TEXT(SalesData[[#This Row],[Order Date]],"mmm yyyy")</f>
        <v>Dec 2013</v>
      </c>
      <c r="Y632">
        <f>--(COUNTIF($B$2:B632,B632)=1)</f>
        <v>1</v>
      </c>
    </row>
    <row r="633" spans="1:25"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c r="W633" s="6" t="str">
        <f>TEXT(SalesData[[#This Row],[Order Date]],"mmm")</f>
        <v>Dec</v>
      </c>
      <c r="X633" s="6" t="str">
        <f>TEXT(SalesData[[#This Row],[Order Date]],"mmm yyyy")</f>
        <v>Dec 2013</v>
      </c>
      <c r="Y633">
        <f>--(COUNTIF($B$2:B633,B633)=1)</f>
        <v>0</v>
      </c>
    </row>
    <row r="634" spans="1:25"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c r="W634" s="6" t="str">
        <f>TEXT(SalesData[[#This Row],[Order Date]],"mmm")</f>
        <v>Dec</v>
      </c>
      <c r="X634" s="6" t="str">
        <f>TEXT(SalesData[[#This Row],[Order Date]],"mmm yyyy")</f>
        <v>Dec 2013</v>
      </c>
      <c r="Y634">
        <f>--(COUNTIF($B$2:B634,B634)=1)</f>
        <v>0</v>
      </c>
    </row>
    <row r="635" spans="1:25"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c r="W635" s="6" t="str">
        <f>TEXT(SalesData[[#This Row],[Order Date]],"mmm")</f>
        <v>Sep</v>
      </c>
      <c r="X635" s="6" t="str">
        <f>TEXT(SalesData[[#This Row],[Order Date]],"mmm yyyy")</f>
        <v>Sep 2014</v>
      </c>
      <c r="Y635">
        <f>--(COUNTIF($B$2:B635,B635)=1)</f>
        <v>1</v>
      </c>
    </row>
    <row r="636" spans="1:25"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c r="W636" s="6" t="str">
        <f>TEXT(SalesData[[#This Row],[Order Date]],"mmm")</f>
        <v>Sep</v>
      </c>
      <c r="X636" s="6" t="str">
        <f>TEXT(SalesData[[#This Row],[Order Date]],"mmm yyyy")</f>
        <v>Sep 2014</v>
      </c>
      <c r="Y636">
        <f>--(COUNTIF($B$2:B636,B636)=1)</f>
        <v>0</v>
      </c>
    </row>
    <row r="637" spans="1:25"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c r="W637" s="6" t="str">
        <f>TEXT(SalesData[[#This Row],[Order Date]],"mmm")</f>
        <v>Oct</v>
      </c>
      <c r="X637" s="6" t="str">
        <f>TEXT(SalesData[[#This Row],[Order Date]],"mmm yyyy")</f>
        <v>Oct 2012</v>
      </c>
      <c r="Y637">
        <f>--(COUNTIF($B$2:B637,B637)=1)</f>
        <v>1</v>
      </c>
    </row>
    <row r="638" spans="1:25"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c r="W638" s="6" t="str">
        <f>TEXT(SalesData[[#This Row],[Order Date]],"mmm")</f>
        <v>Aug</v>
      </c>
      <c r="X638" s="6" t="str">
        <f>TEXT(SalesData[[#This Row],[Order Date]],"mmm yyyy")</f>
        <v>Aug 2013</v>
      </c>
      <c r="Y638">
        <f>--(COUNTIF($B$2:B638,B638)=1)</f>
        <v>1</v>
      </c>
    </row>
    <row r="639" spans="1:25"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c r="W639" s="6" t="str">
        <f>TEXT(SalesData[[#This Row],[Order Date]],"mmm")</f>
        <v>Aug</v>
      </c>
      <c r="X639" s="6" t="str">
        <f>TEXT(SalesData[[#This Row],[Order Date]],"mmm yyyy")</f>
        <v>Aug 2013</v>
      </c>
      <c r="Y639">
        <f>--(COUNTIF($B$2:B639,B639)=1)</f>
        <v>0</v>
      </c>
    </row>
    <row r="640" spans="1:25"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c r="W640" s="6" t="str">
        <f>TEXT(SalesData[[#This Row],[Order Date]],"mmm")</f>
        <v>May</v>
      </c>
      <c r="X640" s="6" t="str">
        <f>TEXT(SalesData[[#This Row],[Order Date]],"mmm yyyy")</f>
        <v>May 2013</v>
      </c>
      <c r="Y640">
        <f>--(COUNTIF($B$2:B640,B640)=1)</f>
        <v>1</v>
      </c>
    </row>
    <row r="641" spans="1:25"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c r="W641" s="6" t="str">
        <f>TEXT(SalesData[[#This Row],[Order Date]],"mmm")</f>
        <v>May</v>
      </c>
      <c r="X641" s="6" t="str">
        <f>TEXT(SalesData[[#This Row],[Order Date]],"mmm yyyy")</f>
        <v>May 2013</v>
      </c>
      <c r="Y641">
        <f>--(COUNTIF($B$2:B641,B641)=1)</f>
        <v>0</v>
      </c>
    </row>
    <row r="642" spans="1:25"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c r="W642" s="6" t="str">
        <f>TEXT(SalesData[[#This Row],[Order Date]],"mmm")</f>
        <v>Dec</v>
      </c>
      <c r="X642" s="6" t="str">
        <f>TEXT(SalesData[[#This Row],[Order Date]],"mmm yyyy")</f>
        <v>Dec 2013</v>
      </c>
      <c r="Y642">
        <f>--(COUNTIF($B$2:B642,B642)=1)</f>
        <v>1</v>
      </c>
    </row>
    <row r="643" spans="1:25"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c r="W643" s="6" t="str">
        <f>TEXT(SalesData[[#This Row],[Order Date]],"mmm")</f>
        <v>Jul</v>
      </c>
      <c r="X643" s="6" t="str">
        <f>TEXT(SalesData[[#This Row],[Order Date]],"mmm yyyy")</f>
        <v>Jul 2014</v>
      </c>
      <c r="Y643">
        <f>--(COUNTIF($B$2:B643,B643)=1)</f>
        <v>1</v>
      </c>
    </row>
    <row r="644" spans="1:25"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c r="W644" s="6" t="str">
        <f>TEXT(SalesData[[#This Row],[Order Date]],"mmm")</f>
        <v>Jul</v>
      </c>
      <c r="X644" s="6" t="str">
        <f>TEXT(SalesData[[#This Row],[Order Date]],"mmm yyyy")</f>
        <v>Jul 2014</v>
      </c>
      <c r="Y644">
        <f>--(COUNTIF($B$2:B644,B644)=1)</f>
        <v>0</v>
      </c>
    </row>
    <row r="645" spans="1:25"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c r="W645" s="6" t="str">
        <f>TEXT(SalesData[[#This Row],[Order Date]],"mmm")</f>
        <v>Jun</v>
      </c>
      <c r="X645" s="6" t="str">
        <f>TEXT(SalesData[[#This Row],[Order Date]],"mmm yyyy")</f>
        <v>Jun 2014</v>
      </c>
      <c r="Y645">
        <f>--(COUNTIF($B$2:B645,B645)=1)</f>
        <v>1</v>
      </c>
    </row>
    <row r="646" spans="1:25"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c r="W646" s="6" t="str">
        <f>TEXT(SalesData[[#This Row],[Order Date]],"mmm")</f>
        <v>Jul</v>
      </c>
      <c r="X646" s="6" t="str">
        <f>TEXT(SalesData[[#This Row],[Order Date]],"mmm yyyy")</f>
        <v>Jul 2014</v>
      </c>
      <c r="Y646">
        <f>--(COUNTIF($B$2:B646,B646)=1)</f>
        <v>1</v>
      </c>
    </row>
    <row r="647" spans="1:25"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c r="W647" s="6" t="str">
        <f>TEXT(SalesData[[#This Row],[Order Date]],"mmm")</f>
        <v>Dec</v>
      </c>
      <c r="X647" s="6" t="str">
        <f>TEXT(SalesData[[#This Row],[Order Date]],"mmm yyyy")</f>
        <v>Dec 2014</v>
      </c>
      <c r="Y647">
        <f>--(COUNTIF($B$2:B647,B647)=1)</f>
        <v>1</v>
      </c>
    </row>
    <row r="648" spans="1:25"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c r="W648" s="6" t="str">
        <f>TEXT(SalesData[[#This Row],[Order Date]],"mmm")</f>
        <v>Apr</v>
      </c>
      <c r="X648" s="6" t="str">
        <f>TEXT(SalesData[[#This Row],[Order Date]],"mmm yyyy")</f>
        <v>Apr 2013</v>
      </c>
      <c r="Y648">
        <f>--(COUNTIF($B$2:B648,B648)=1)</f>
        <v>1</v>
      </c>
    </row>
    <row r="649" spans="1:25"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c r="W649" s="6" t="str">
        <f>TEXT(SalesData[[#This Row],[Order Date]],"mmm")</f>
        <v>Apr</v>
      </c>
      <c r="X649" s="6" t="str">
        <f>TEXT(SalesData[[#This Row],[Order Date]],"mmm yyyy")</f>
        <v>Apr 2013</v>
      </c>
      <c r="Y649">
        <f>--(COUNTIF($B$2:B649,B649)=1)</f>
        <v>0</v>
      </c>
    </row>
    <row r="650" spans="1:25"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c r="W650" s="6" t="str">
        <f>TEXT(SalesData[[#This Row],[Order Date]],"mmm")</f>
        <v>Dec</v>
      </c>
      <c r="X650" s="6" t="str">
        <f>TEXT(SalesData[[#This Row],[Order Date]],"mmm yyyy")</f>
        <v>Dec 2013</v>
      </c>
      <c r="Y650">
        <f>--(COUNTIF($B$2:B650,B650)=1)</f>
        <v>1</v>
      </c>
    </row>
    <row r="651" spans="1:25"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c r="W651" s="6" t="str">
        <f>TEXT(SalesData[[#This Row],[Order Date]],"mmm")</f>
        <v>Dec</v>
      </c>
      <c r="X651" s="6" t="str">
        <f>TEXT(SalesData[[#This Row],[Order Date]],"mmm yyyy")</f>
        <v>Dec 2013</v>
      </c>
      <c r="Y651">
        <f>--(COUNTIF($B$2:B651,B651)=1)</f>
        <v>0</v>
      </c>
    </row>
    <row r="652" spans="1:25"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c r="W652" s="6" t="str">
        <f>TEXT(SalesData[[#This Row],[Order Date]],"mmm")</f>
        <v>Dec</v>
      </c>
      <c r="X652" s="6" t="str">
        <f>TEXT(SalesData[[#This Row],[Order Date]],"mmm yyyy")</f>
        <v>Dec 2013</v>
      </c>
      <c r="Y652">
        <f>--(COUNTIF($B$2:B652,B652)=1)</f>
        <v>0</v>
      </c>
    </row>
    <row r="653" spans="1:25"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c r="W653" s="6" t="str">
        <f>TEXT(SalesData[[#This Row],[Order Date]],"mmm")</f>
        <v>Oct</v>
      </c>
      <c r="X653" s="6" t="str">
        <f>TEXT(SalesData[[#This Row],[Order Date]],"mmm yyyy")</f>
        <v>Oct 2013</v>
      </c>
      <c r="Y653">
        <f>--(COUNTIF($B$2:B653,B653)=1)</f>
        <v>1</v>
      </c>
    </row>
    <row r="654" spans="1:25"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c r="W654" s="6" t="str">
        <f>TEXT(SalesData[[#This Row],[Order Date]],"mmm")</f>
        <v>Jun</v>
      </c>
      <c r="X654" s="6" t="str">
        <f>TEXT(SalesData[[#This Row],[Order Date]],"mmm yyyy")</f>
        <v>Jun 2014</v>
      </c>
      <c r="Y654">
        <f>--(COUNTIF($B$2:B654,B654)=1)</f>
        <v>1</v>
      </c>
    </row>
    <row r="655" spans="1:25"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c r="W655" s="6" t="str">
        <f>TEXT(SalesData[[#This Row],[Order Date]],"mmm")</f>
        <v>Jun</v>
      </c>
      <c r="X655" s="6" t="str">
        <f>TEXT(SalesData[[#This Row],[Order Date]],"mmm yyyy")</f>
        <v>Jun 2014</v>
      </c>
      <c r="Y655">
        <f>--(COUNTIF($B$2:B655,B655)=1)</f>
        <v>0</v>
      </c>
    </row>
    <row r="656" spans="1:25"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c r="W656" s="6" t="str">
        <f>TEXT(SalesData[[#This Row],[Order Date]],"mmm")</f>
        <v>Aug</v>
      </c>
      <c r="X656" s="6" t="str">
        <f>TEXT(SalesData[[#This Row],[Order Date]],"mmm yyyy")</f>
        <v>Aug 2013</v>
      </c>
      <c r="Y656">
        <f>--(COUNTIF($B$2:B656,B656)=1)</f>
        <v>1</v>
      </c>
    </row>
    <row r="657" spans="1:25"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c r="W657" s="6" t="str">
        <f>TEXT(SalesData[[#This Row],[Order Date]],"mmm")</f>
        <v>Aug</v>
      </c>
      <c r="X657" s="6" t="str">
        <f>TEXT(SalesData[[#This Row],[Order Date]],"mmm yyyy")</f>
        <v>Aug 2013</v>
      </c>
      <c r="Y657">
        <f>--(COUNTIF($B$2:B657,B657)=1)</f>
        <v>0</v>
      </c>
    </row>
    <row r="658" spans="1:25"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c r="W658" s="6" t="str">
        <f>TEXT(SalesData[[#This Row],[Order Date]],"mmm")</f>
        <v>Aug</v>
      </c>
      <c r="X658" s="6" t="str">
        <f>TEXT(SalesData[[#This Row],[Order Date]],"mmm yyyy")</f>
        <v>Aug 2013</v>
      </c>
      <c r="Y658">
        <f>--(COUNTIF($B$2:B658,B658)=1)</f>
        <v>0</v>
      </c>
    </row>
    <row r="659" spans="1:25"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c r="W659" s="6" t="str">
        <f>TEXT(SalesData[[#This Row],[Order Date]],"mmm")</f>
        <v>Sep</v>
      </c>
      <c r="X659" s="6" t="str">
        <f>TEXT(SalesData[[#This Row],[Order Date]],"mmm yyyy")</f>
        <v>Sep 2013</v>
      </c>
      <c r="Y659">
        <f>--(COUNTIF($B$2:B659,B659)=1)</f>
        <v>1</v>
      </c>
    </row>
    <row r="660" spans="1:25"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c r="W660" s="6" t="str">
        <f>TEXT(SalesData[[#This Row],[Order Date]],"mmm")</f>
        <v>Sep</v>
      </c>
      <c r="X660" s="6" t="str">
        <f>TEXT(SalesData[[#This Row],[Order Date]],"mmm yyyy")</f>
        <v>Sep 2013</v>
      </c>
      <c r="Y660">
        <f>--(COUNTIF($B$2:B660,B660)=1)</f>
        <v>0</v>
      </c>
    </row>
    <row r="661" spans="1:25"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c r="W661" s="6" t="str">
        <f>TEXT(SalesData[[#This Row],[Order Date]],"mmm")</f>
        <v>Aug</v>
      </c>
      <c r="X661" s="6" t="str">
        <f>TEXT(SalesData[[#This Row],[Order Date]],"mmm yyyy")</f>
        <v>Aug 2012</v>
      </c>
      <c r="Y661">
        <f>--(COUNTIF($B$2:B661,B661)=1)</f>
        <v>1</v>
      </c>
    </row>
    <row r="662" spans="1:25"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c r="W662" s="6" t="str">
        <f>TEXT(SalesData[[#This Row],[Order Date]],"mmm")</f>
        <v>Aug</v>
      </c>
      <c r="X662" s="6" t="str">
        <f>TEXT(SalesData[[#This Row],[Order Date]],"mmm yyyy")</f>
        <v>Aug 2012</v>
      </c>
      <c r="Y662">
        <f>--(COUNTIF($B$2:B662,B662)=1)</f>
        <v>0</v>
      </c>
    </row>
    <row r="663" spans="1:25"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c r="W663" s="6" t="str">
        <f>TEXT(SalesData[[#This Row],[Order Date]],"mmm")</f>
        <v>Aug</v>
      </c>
      <c r="X663" s="6" t="str">
        <f>TEXT(SalesData[[#This Row],[Order Date]],"mmm yyyy")</f>
        <v>Aug 2012</v>
      </c>
      <c r="Y663">
        <f>--(COUNTIF($B$2:B663,B663)=1)</f>
        <v>0</v>
      </c>
    </row>
    <row r="664" spans="1:25"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c r="W664" s="6" t="str">
        <f>TEXT(SalesData[[#This Row],[Order Date]],"mmm")</f>
        <v>Aug</v>
      </c>
      <c r="X664" s="6" t="str">
        <f>TEXT(SalesData[[#This Row],[Order Date]],"mmm yyyy")</f>
        <v>Aug 2012</v>
      </c>
      <c r="Y664">
        <f>--(COUNTIF($B$2:B664,B664)=1)</f>
        <v>0</v>
      </c>
    </row>
    <row r="665" spans="1:25"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c r="W665" s="6" t="str">
        <f>TEXT(SalesData[[#This Row],[Order Date]],"mmm")</f>
        <v>Mar</v>
      </c>
      <c r="X665" s="6" t="str">
        <f>TEXT(SalesData[[#This Row],[Order Date]],"mmm yyyy")</f>
        <v>Mar 2013</v>
      </c>
      <c r="Y665">
        <f>--(COUNTIF($B$2:B665,B665)=1)</f>
        <v>1</v>
      </c>
    </row>
    <row r="666" spans="1:25"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c r="W666" s="6" t="str">
        <f>TEXT(SalesData[[#This Row],[Order Date]],"mmm")</f>
        <v>Nov</v>
      </c>
      <c r="X666" s="6" t="str">
        <f>TEXT(SalesData[[#This Row],[Order Date]],"mmm yyyy")</f>
        <v>Nov 2013</v>
      </c>
      <c r="Y666">
        <f>--(COUNTIF($B$2:B666,B666)=1)</f>
        <v>1</v>
      </c>
    </row>
    <row r="667" spans="1:25"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c r="W667" s="6" t="str">
        <f>TEXT(SalesData[[#This Row],[Order Date]],"mmm")</f>
        <v>Jun</v>
      </c>
      <c r="X667" s="6" t="str">
        <f>TEXT(SalesData[[#This Row],[Order Date]],"mmm yyyy")</f>
        <v>Jun 2014</v>
      </c>
      <c r="Y667">
        <f>--(COUNTIF($B$2:B667,B667)=1)</f>
        <v>1</v>
      </c>
    </row>
    <row r="668" spans="1:25"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c r="W668" s="6" t="str">
        <f>TEXT(SalesData[[#This Row],[Order Date]],"mmm")</f>
        <v>Jun</v>
      </c>
      <c r="X668" s="6" t="str">
        <f>TEXT(SalesData[[#This Row],[Order Date]],"mmm yyyy")</f>
        <v>Jun 2014</v>
      </c>
      <c r="Y668">
        <f>--(COUNTIF($B$2:B668,B668)=1)</f>
        <v>0</v>
      </c>
    </row>
    <row r="669" spans="1:25"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c r="W669" s="6" t="str">
        <f>TEXT(SalesData[[#This Row],[Order Date]],"mmm")</f>
        <v>Jun</v>
      </c>
      <c r="X669" s="6" t="str">
        <f>TEXT(SalesData[[#This Row],[Order Date]],"mmm yyyy")</f>
        <v>Jun 2014</v>
      </c>
      <c r="Y669">
        <f>--(COUNTIF($B$2:B669,B669)=1)</f>
        <v>0</v>
      </c>
    </row>
    <row r="670" spans="1:25"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c r="W670" s="6" t="str">
        <f>TEXT(SalesData[[#This Row],[Order Date]],"mmm")</f>
        <v>Dec</v>
      </c>
      <c r="X670" s="6" t="str">
        <f>TEXT(SalesData[[#This Row],[Order Date]],"mmm yyyy")</f>
        <v>Dec 2011</v>
      </c>
      <c r="Y670">
        <f>--(COUNTIF($B$2:B670,B670)=1)</f>
        <v>1</v>
      </c>
    </row>
    <row r="671" spans="1:25"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c r="W671" s="6" t="str">
        <f>TEXT(SalesData[[#This Row],[Order Date]],"mmm")</f>
        <v>Jun</v>
      </c>
      <c r="X671" s="6" t="str">
        <f>TEXT(SalesData[[#This Row],[Order Date]],"mmm yyyy")</f>
        <v>Jun 2014</v>
      </c>
      <c r="Y671">
        <f>--(COUNTIF($B$2:B671,B671)=1)</f>
        <v>1</v>
      </c>
    </row>
    <row r="672" spans="1:25"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c r="W672" s="6" t="str">
        <f>TEXT(SalesData[[#This Row],[Order Date]],"mmm")</f>
        <v>Jun</v>
      </c>
      <c r="X672" s="6" t="str">
        <f>TEXT(SalesData[[#This Row],[Order Date]],"mmm yyyy")</f>
        <v>Jun 2014</v>
      </c>
      <c r="Y672">
        <f>--(COUNTIF($B$2:B672,B672)=1)</f>
        <v>0</v>
      </c>
    </row>
    <row r="673" spans="1:25"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c r="W673" s="6" t="str">
        <f>TEXT(SalesData[[#This Row],[Order Date]],"mmm")</f>
        <v>Jun</v>
      </c>
      <c r="X673" s="6" t="str">
        <f>TEXT(SalesData[[#This Row],[Order Date]],"mmm yyyy")</f>
        <v>Jun 2014</v>
      </c>
      <c r="Y673">
        <f>--(COUNTIF($B$2:B673,B673)=1)</f>
        <v>0</v>
      </c>
    </row>
    <row r="674" spans="1:25"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c r="W674" s="6" t="str">
        <f>TEXT(SalesData[[#This Row],[Order Date]],"mmm")</f>
        <v>Jun</v>
      </c>
      <c r="X674" s="6" t="str">
        <f>TEXT(SalesData[[#This Row],[Order Date]],"mmm yyyy")</f>
        <v>Jun 2014</v>
      </c>
      <c r="Y674">
        <f>--(COUNTIF($B$2:B674,B674)=1)</f>
        <v>1</v>
      </c>
    </row>
    <row r="675" spans="1:25"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c r="W675" s="6" t="str">
        <f>TEXT(SalesData[[#This Row],[Order Date]],"mmm")</f>
        <v>Dec</v>
      </c>
      <c r="X675" s="6" t="str">
        <f>TEXT(SalesData[[#This Row],[Order Date]],"mmm yyyy")</f>
        <v>Dec 2014</v>
      </c>
      <c r="Y675">
        <f>--(COUNTIF($B$2:B675,B675)=1)</f>
        <v>1</v>
      </c>
    </row>
    <row r="676" spans="1:25"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c r="W676" s="6" t="str">
        <f>TEXT(SalesData[[#This Row],[Order Date]],"mmm")</f>
        <v>Dec</v>
      </c>
      <c r="X676" s="6" t="str">
        <f>TEXT(SalesData[[#This Row],[Order Date]],"mmm yyyy")</f>
        <v>Dec 2014</v>
      </c>
      <c r="Y676">
        <f>--(COUNTIF($B$2:B676,B676)=1)</f>
        <v>0</v>
      </c>
    </row>
    <row r="677" spans="1:25"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c r="W677" s="6" t="str">
        <f>TEXT(SalesData[[#This Row],[Order Date]],"mmm")</f>
        <v>Dec</v>
      </c>
      <c r="X677" s="6" t="str">
        <f>TEXT(SalesData[[#This Row],[Order Date]],"mmm yyyy")</f>
        <v>Dec 2014</v>
      </c>
      <c r="Y677">
        <f>--(COUNTIF($B$2:B677,B677)=1)</f>
        <v>0</v>
      </c>
    </row>
    <row r="678" spans="1:25"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c r="W678" s="6" t="str">
        <f>TEXT(SalesData[[#This Row],[Order Date]],"mmm")</f>
        <v>Mar</v>
      </c>
      <c r="X678" s="6" t="str">
        <f>TEXT(SalesData[[#This Row],[Order Date]],"mmm yyyy")</f>
        <v>Mar 2014</v>
      </c>
      <c r="Y678">
        <f>--(COUNTIF($B$2:B678,B678)=1)</f>
        <v>1</v>
      </c>
    </row>
    <row r="679" spans="1:25"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c r="W679" s="6" t="str">
        <f>TEXT(SalesData[[#This Row],[Order Date]],"mmm")</f>
        <v>Mar</v>
      </c>
      <c r="X679" s="6" t="str">
        <f>TEXT(SalesData[[#This Row],[Order Date]],"mmm yyyy")</f>
        <v>Mar 2014</v>
      </c>
      <c r="Y679">
        <f>--(COUNTIF($B$2:B679,B679)=1)</f>
        <v>0</v>
      </c>
    </row>
    <row r="680" spans="1:25"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c r="W680" s="6" t="str">
        <f>TEXT(SalesData[[#This Row],[Order Date]],"mmm")</f>
        <v>Mar</v>
      </c>
      <c r="X680" s="6" t="str">
        <f>TEXT(SalesData[[#This Row],[Order Date]],"mmm yyyy")</f>
        <v>Mar 2014</v>
      </c>
      <c r="Y680">
        <f>--(COUNTIF($B$2:B680,B680)=1)</f>
        <v>0</v>
      </c>
    </row>
    <row r="681" spans="1:25"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c r="W681" s="6" t="str">
        <f>TEXT(SalesData[[#This Row],[Order Date]],"mmm")</f>
        <v>Mar</v>
      </c>
      <c r="X681" s="6" t="str">
        <f>TEXT(SalesData[[#This Row],[Order Date]],"mmm yyyy")</f>
        <v>Mar 2014</v>
      </c>
      <c r="Y681">
        <f>--(COUNTIF($B$2:B681,B681)=1)</f>
        <v>0</v>
      </c>
    </row>
    <row r="682" spans="1:25"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c r="W682" s="6" t="str">
        <f>TEXT(SalesData[[#This Row],[Order Date]],"mmm")</f>
        <v>Nov</v>
      </c>
      <c r="X682" s="6" t="str">
        <f>TEXT(SalesData[[#This Row],[Order Date]],"mmm yyyy")</f>
        <v>Nov 2013</v>
      </c>
      <c r="Y682">
        <f>--(COUNTIF($B$2:B682,B682)=1)</f>
        <v>1</v>
      </c>
    </row>
    <row r="683" spans="1:25"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c r="W683" s="6" t="str">
        <f>TEXT(SalesData[[#This Row],[Order Date]],"mmm")</f>
        <v>Nov</v>
      </c>
      <c r="X683" s="6" t="str">
        <f>TEXT(SalesData[[#This Row],[Order Date]],"mmm yyyy")</f>
        <v>Nov 2013</v>
      </c>
      <c r="Y683">
        <f>--(COUNTIF($B$2:B683,B683)=1)</f>
        <v>0</v>
      </c>
    </row>
    <row r="684" spans="1:25"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c r="W684" s="6" t="str">
        <f>TEXT(SalesData[[#This Row],[Order Date]],"mmm")</f>
        <v>Nov</v>
      </c>
      <c r="X684" s="6" t="str">
        <f>TEXT(SalesData[[#This Row],[Order Date]],"mmm yyyy")</f>
        <v>Nov 2013</v>
      </c>
      <c r="Y684">
        <f>--(COUNTIF($B$2:B684,B684)=1)</f>
        <v>0</v>
      </c>
    </row>
    <row r="685" spans="1:25"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c r="W685" s="6" t="str">
        <f>TEXT(SalesData[[#This Row],[Order Date]],"mmm")</f>
        <v>Nov</v>
      </c>
      <c r="X685" s="6" t="str">
        <f>TEXT(SalesData[[#This Row],[Order Date]],"mmm yyyy")</f>
        <v>Nov 2014</v>
      </c>
      <c r="Y685">
        <f>--(COUNTIF($B$2:B685,B685)=1)</f>
        <v>1</v>
      </c>
    </row>
    <row r="686" spans="1:25"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c r="W686" s="6" t="str">
        <f>TEXT(SalesData[[#This Row],[Order Date]],"mmm")</f>
        <v>Nov</v>
      </c>
      <c r="X686" s="6" t="str">
        <f>TEXT(SalesData[[#This Row],[Order Date]],"mmm yyyy")</f>
        <v>Nov 2014</v>
      </c>
      <c r="Y686">
        <f>--(COUNTIF($B$2:B686,B686)=1)</f>
        <v>0</v>
      </c>
    </row>
    <row r="687" spans="1:25"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c r="W687" s="6" t="str">
        <f>TEXT(SalesData[[#This Row],[Order Date]],"mmm")</f>
        <v>Jul</v>
      </c>
      <c r="X687" s="6" t="str">
        <f>TEXT(SalesData[[#This Row],[Order Date]],"mmm yyyy")</f>
        <v>Jul 2011</v>
      </c>
      <c r="Y687">
        <f>--(COUNTIF($B$2:B687,B687)=1)</f>
        <v>1</v>
      </c>
    </row>
    <row r="688" spans="1:25"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c r="W688" s="6" t="str">
        <f>TEXT(SalesData[[#This Row],[Order Date]],"mmm")</f>
        <v>Jul</v>
      </c>
      <c r="X688" s="6" t="str">
        <f>TEXT(SalesData[[#This Row],[Order Date]],"mmm yyyy")</f>
        <v>Jul 2011</v>
      </c>
      <c r="Y688">
        <f>--(COUNTIF($B$2:B688,B688)=1)</f>
        <v>0</v>
      </c>
    </row>
    <row r="689" spans="1:25"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c r="W689" s="6" t="str">
        <f>TEXT(SalesData[[#This Row],[Order Date]],"mmm")</f>
        <v>Jul</v>
      </c>
      <c r="X689" s="6" t="str">
        <f>TEXT(SalesData[[#This Row],[Order Date]],"mmm yyyy")</f>
        <v>Jul 2011</v>
      </c>
      <c r="Y689">
        <f>--(COUNTIF($B$2:B689,B689)=1)</f>
        <v>0</v>
      </c>
    </row>
    <row r="690" spans="1:25"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c r="W690" s="6" t="str">
        <f>TEXT(SalesData[[#This Row],[Order Date]],"mmm")</f>
        <v>Dec</v>
      </c>
      <c r="X690" s="6" t="str">
        <f>TEXT(SalesData[[#This Row],[Order Date]],"mmm yyyy")</f>
        <v>Dec 2014</v>
      </c>
      <c r="Y690">
        <f>--(COUNTIF($B$2:B690,B690)=1)</f>
        <v>1</v>
      </c>
    </row>
    <row r="691" spans="1:25"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c r="W691" s="6" t="str">
        <f>TEXT(SalesData[[#This Row],[Order Date]],"mmm")</f>
        <v>Jun</v>
      </c>
      <c r="X691" s="6" t="str">
        <f>TEXT(SalesData[[#This Row],[Order Date]],"mmm yyyy")</f>
        <v>Jun 2011</v>
      </c>
      <c r="Y691">
        <f>--(COUNTIF($B$2:B691,B691)=1)</f>
        <v>1</v>
      </c>
    </row>
    <row r="692" spans="1:25"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c r="W692" s="6" t="str">
        <f>TEXT(SalesData[[#This Row],[Order Date]],"mmm")</f>
        <v>Jun</v>
      </c>
      <c r="X692" s="6" t="str">
        <f>TEXT(SalesData[[#This Row],[Order Date]],"mmm yyyy")</f>
        <v>Jun 2011</v>
      </c>
      <c r="Y692">
        <f>--(COUNTIF($B$2:B692,B692)=1)</f>
        <v>0</v>
      </c>
    </row>
    <row r="693" spans="1:25"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c r="W693" s="6" t="str">
        <f>TEXT(SalesData[[#This Row],[Order Date]],"mmm")</f>
        <v>Jun</v>
      </c>
      <c r="X693" s="6" t="str">
        <f>TEXT(SalesData[[#This Row],[Order Date]],"mmm yyyy")</f>
        <v>Jun 2011</v>
      </c>
      <c r="Y693">
        <f>--(COUNTIF($B$2:B693,B693)=1)</f>
        <v>0</v>
      </c>
    </row>
    <row r="694" spans="1:25"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c r="W694" s="6" t="str">
        <f>TEXT(SalesData[[#This Row],[Order Date]],"mmm")</f>
        <v>Mar</v>
      </c>
      <c r="X694" s="6" t="str">
        <f>TEXT(SalesData[[#This Row],[Order Date]],"mmm yyyy")</f>
        <v>Mar 2012</v>
      </c>
      <c r="Y694">
        <f>--(COUNTIF($B$2:B694,B694)=1)</f>
        <v>1</v>
      </c>
    </row>
    <row r="695" spans="1:25"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c r="W695" s="6" t="str">
        <f>TEXT(SalesData[[#This Row],[Order Date]],"mmm")</f>
        <v>Mar</v>
      </c>
      <c r="X695" s="6" t="str">
        <f>TEXT(SalesData[[#This Row],[Order Date]],"mmm yyyy")</f>
        <v>Mar 2012</v>
      </c>
      <c r="Y695">
        <f>--(COUNTIF($B$2:B695,B695)=1)</f>
        <v>0</v>
      </c>
    </row>
    <row r="696" spans="1:25"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c r="W696" s="6" t="str">
        <f>TEXT(SalesData[[#This Row],[Order Date]],"mmm")</f>
        <v>May</v>
      </c>
      <c r="X696" s="6" t="str">
        <f>TEXT(SalesData[[#This Row],[Order Date]],"mmm yyyy")</f>
        <v>May 2012</v>
      </c>
      <c r="Y696">
        <f>--(COUNTIF($B$2:B696,B696)=1)</f>
        <v>1</v>
      </c>
    </row>
    <row r="697" spans="1:25"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c r="W697" s="6" t="str">
        <f>TEXT(SalesData[[#This Row],[Order Date]],"mmm")</f>
        <v>May</v>
      </c>
      <c r="X697" s="6" t="str">
        <f>TEXT(SalesData[[#This Row],[Order Date]],"mmm yyyy")</f>
        <v>May 2012</v>
      </c>
      <c r="Y697">
        <f>--(COUNTIF($B$2:B697,B697)=1)</f>
        <v>0</v>
      </c>
    </row>
    <row r="698" spans="1:25"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c r="W698" s="6" t="str">
        <f>TEXT(SalesData[[#This Row],[Order Date]],"mmm")</f>
        <v>May</v>
      </c>
      <c r="X698" s="6" t="str">
        <f>TEXT(SalesData[[#This Row],[Order Date]],"mmm yyyy")</f>
        <v>May 2012</v>
      </c>
      <c r="Y698">
        <f>--(COUNTIF($B$2:B698,B698)=1)</f>
        <v>0</v>
      </c>
    </row>
    <row r="699" spans="1:25"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c r="W699" s="6" t="str">
        <f>TEXT(SalesData[[#This Row],[Order Date]],"mmm")</f>
        <v>May</v>
      </c>
      <c r="X699" s="6" t="str">
        <f>TEXT(SalesData[[#This Row],[Order Date]],"mmm yyyy")</f>
        <v>May 2012</v>
      </c>
      <c r="Y699">
        <f>--(COUNTIF($B$2:B699,B699)=1)</f>
        <v>0</v>
      </c>
    </row>
    <row r="700" spans="1:25"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c r="W700" s="6" t="str">
        <f>TEXT(SalesData[[#This Row],[Order Date]],"mmm")</f>
        <v>May</v>
      </c>
      <c r="X700" s="6" t="str">
        <f>TEXT(SalesData[[#This Row],[Order Date]],"mmm yyyy")</f>
        <v>May 2012</v>
      </c>
      <c r="Y700">
        <f>--(COUNTIF($B$2:B700,B700)=1)</f>
        <v>0</v>
      </c>
    </row>
    <row r="701" spans="1:25"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c r="W701" s="6" t="str">
        <f>TEXT(SalesData[[#This Row],[Order Date]],"mmm")</f>
        <v>May</v>
      </c>
      <c r="X701" s="6" t="str">
        <f>TEXT(SalesData[[#This Row],[Order Date]],"mmm yyyy")</f>
        <v>May 2012</v>
      </c>
      <c r="Y701">
        <f>--(COUNTIF($B$2:B701,B701)=1)</f>
        <v>0</v>
      </c>
    </row>
    <row r="702" spans="1:25"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c r="W702" s="6" t="str">
        <f>TEXT(SalesData[[#This Row],[Order Date]],"mmm")</f>
        <v>May</v>
      </c>
      <c r="X702" s="6" t="str">
        <f>TEXT(SalesData[[#This Row],[Order Date]],"mmm yyyy")</f>
        <v>May 2012</v>
      </c>
      <c r="Y702">
        <f>--(COUNTIF($B$2:B702,B702)=1)</f>
        <v>0</v>
      </c>
    </row>
    <row r="703" spans="1:25"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c r="W703" s="6" t="str">
        <f>TEXT(SalesData[[#This Row],[Order Date]],"mmm")</f>
        <v>Sep</v>
      </c>
      <c r="X703" s="6" t="str">
        <f>TEXT(SalesData[[#This Row],[Order Date]],"mmm yyyy")</f>
        <v>Sep 2014</v>
      </c>
      <c r="Y703">
        <f>--(COUNTIF($B$2:B703,B703)=1)</f>
        <v>1</v>
      </c>
    </row>
    <row r="704" spans="1:25"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c r="W704" s="6" t="str">
        <f>TEXT(SalesData[[#This Row],[Order Date]],"mmm")</f>
        <v>Nov</v>
      </c>
      <c r="X704" s="6" t="str">
        <f>TEXT(SalesData[[#This Row],[Order Date]],"mmm yyyy")</f>
        <v>Nov 2013</v>
      </c>
      <c r="Y704">
        <f>--(COUNTIF($B$2:B704,B704)=1)</f>
        <v>1</v>
      </c>
    </row>
    <row r="705" spans="1:25"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c r="W705" s="6" t="str">
        <f>TEXT(SalesData[[#This Row],[Order Date]],"mmm")</f>
        <v>Apr</v>
      </c>
      <c r="X705" s="6" t="str">
        <f>TEXT(SalesData[[#This Row],[Order Date]],"mmm yyyy")</f>
        <v>Apr 2012</v>
      </c>
      <c r="Y705">
        <f>--(COUNTIF($B$2:B705,B705)=1)</f>
        <v>1</v>
      </c>
    </row>
    <row r="706" spans="1:25"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c r="W706" s="6" t="str">
        <f>TEXT(SalesData[[#This Row],[Order Date]],"mmm")</f>
        <v>Sep</v>
      </c>
      <c r="X706" s="6" t="str">
        <f>TEXT(SalesData[[#This Row],[Order Date]],"mmm yyyy")</f>
        <v>Sep 2011</v>
      </c>
      <c r="Y706">
        <f>--(COUNTIF($B$2:B706,B706)=1)</f>
        <v>1</v>
      </c>
    </row>
    <row r="707" spans="1:25"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c r="W707" s="6" t="str">
        <f>TEXT(SalesData[[#This Row],[Order Date]],"mmm")</f>
        <v>Sep</v>
      </c>
      <c r="X707" s="6" t="str">
        <f>TEXT(SalesData[[#This Row],[Order Date]],"mmm yyyy")</f>
        <v>Sep 2011</v>
      </c>
      <c r="Y707">
        <f>--(COUNTIF($B$2:B707,B707)=1)</f>
        <v>0</v>
      </c>
    </row>
    <row r="708" spans="1:25"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c r="W708" s="6" t="str">
        <f>TEXT(SalesData[[#This Row],[Order Date]],"mmm")</f>
        <v>Sep</v>
      </c>
      <c r="X708" s="6" t="str">
        <f>TEXT(SalesData[[#This Row],[Order Date]],"mmm yyyy")</f>
        <v>Sep 2011</v>
      </c>
      <c r="Y708">
        <f>--(COUNTIF($B$2:B708,B708)=1)</f>
        <v>0</v>
      </c>
    </row>
    <row r="709" spans="1:25"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c r="W709" s="6" t="str">
        <f>TEXT(SalesData[[#This Row],[Order Date]],"mmm")</f>
        <v>Dec</v>
      </c>
      <c r="X709" s="6" t="str">
        <f>TEXT(SalesData[[#This Row],[Order Date]],"mmm yyyy")</f>
        <v>Dec 2011</v>
      </c>
      <c r="Y709">
        <f>--(COUNTIF($B$2:B709,B709)=1)</f>
        <v>1</v>
      </c>
    </row>
    <row r="710" spans="1:25"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c r="W710" s="6" t="str">
        <f>TEXT(SalesData[[#This Row],[Order Date]],"mmm")</f>
        <v>Dec</v>
      </c>
      <c r="X710" s="6" t="str">
        <f>TEXT(SalesData[[#This Row],[Order Date]],"mmm yyyy")</f>
        <v>Dec 2011</v>
      </c>
      <c r="Y710">
        <f>--(COUNTIF($B$2:B710,B710)=1)</f>
        <v>0</v>
      </c>
    </row>
    <row r="711" spans="1:25"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c r="W711" s="6" t="str">
        <f>TEXT(SalesData[[#This Row],[Order Date]],"mmm")</f>
        <v>Dec</v>
      </c>
      <c r="X711" s="6" t="str">
        <f>TEXT(SalesData[[#This Row],[Order Date]],"mmm yyyy")</f>
        <v>Dec 2011</v>
      </c>
      <c r="Y711">
        <f>--(COUNTIF($B$2:B711,B711)=1)</f>
        <v>0</v>
      </c>
    </row>
    <row r="712" spans="1:25"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c r="W712" s="6" t="str">
        <f>TEXT(SalesData[[#This Row],[Order Date]],"mmm")</f>
        <v>Apr</v>
      </c>
      <c r="X712" s="6" t="str">
        <f>TEXT(SalesData[[#This Row],[Order Date]],"mmm yyyy")</f>
        <v>Apr 2011</v>
      </c>
      <c r="Y712">
        <f>--(COUNTIF($B$2:B712,B712)=1)</f>
        <v>1</v>
      </c>
    </row>
    <row r="713" spans="1:25"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c r="W713" s="6" t="str">
        <f>TEXT(SalesData[[#This Row],[Order Date]],"mmm")</f>
        <v>Sep</v>
      </c>
      <c r="X713" s="6" t="str">
        <f>TEXT(SalesData[[#This Row],[Order Date]],"mmm yyyy")</f>
        <v>Sep 2014</v>
      </c>
      <c r="Y713">
        <f>--(COUNTIF($B$2:B713,B713)=1)</f>
        <v>1</v>
      </c>
    </row>
    <row r="714" spans="1:25"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c r="W714" s="6" t="str">
        <f>TEXT(SalesData[[#This Row],[Order Date]],"mmm")</f>
        <v>May</v>
      </c>
      <c r="X714" s="6" t="str">
        <f>TEXT(SalesData[[#This Row],[Order Date]],"mmm yyyy")</f>
        <v>May 2014</v>
      </c>
      <c r="Y714">
        <f>--(COUNTIF($B$2:B714,B714)=1)</f>
        <v>1</v>
      </c>
    </row>
    <row r="715" spans="1:25"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c r="W715" s="6" t="str">
        <f>TEXT(SalesData[[#This Row],[Order Date]],"mmm")</f>
        <v>May</v>
      </c>
      <c r="X715" s="6" t="str">
        <f>TEXT(SalesData[[#This Row],[Order Date]],"mmm yyyy")</f>
        <v>May 2014</v>
      </c>
      <c r="Y715">
        <f>--(COUNTIF($B$2:B715,B715)=1)</f>
        <v>0</v>
      </c>
    </row>
    <row r="716" spans="1:25"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c r="W716" s="6" t="str">
        <f>TEXT(SalesData[[#This Row],[Order Date]],"mmm")</f>
        <v>May</v>
      </c>
      <c r="X716" s="6" t="str">
        <f>TEXT(SalesData[[#This Row],[Order Date]],"mmm yyyy")</f>
        <v>May 2014</v>
      </c>
      <c r="Y716">
        <f>--(COUNTIF($B$2:B716,B716)=1)</f>
        <v>0</v>
      </c>
    </row>
    <row r="717" spans="1:25"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c r="W717" s="6" t="str">
        <f>TEXT(SalesData[[#This Row],[Order Date]],"mmm")</f>
        <v>Jul</v>
      </c>
      <c r="X717" s="6" t="str">
        <f>TEXT(SalesData[[#This Row],[Order Date]],"mmm yyyy")</f>
        <v>Jul 2011</v>
      </c>
      <c r="Y717">
        <f>--(COUNTIF($B$2:B717,B717)=1)</f>
        <v>1</v>
      </c>
    </row>
    <row r="718" spans="1:25"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c r="W718" s="6" t="str">
        <f>TEXT(SalesData[[#This Row],[Order Date]],"mmm")</f>
        <v>Jan</v>
      </c>
      <c r="X718" s="6" t="str">
        <f>TEXT(SalesData[[#This Row],[Order Date]],"mmm yyyy")</f>
        <v>Jan 2011</v>
      </c>
      <c r="Y718">
        <f>--(COUNTIF($B$2:B718,B718)=1)</f>
        <v>1</v>
      </c>
    </row>
    <row r="719" spans="1:25"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c r="W719" s="6" t="str">
        <f>TEXT(SalesData[[#This Row],[Order Date]],"mmm")</f>
        <v>Sep</v>
      </c>
      <c r="X719" s="6" t="str">
        <f>TEXT(SalesData[[#This Row],[Order Date]],"mmm yyyy")</f>
        <v>Sep 2014</v>
      </c>
      <c r="Y719">
        <f>--(COUNTIF($B$2:B719,B719)=1)</f>
        <v>1</v>
      </c>
    </row>
    <row r="720" spans="1:25"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c r="W720" s="6" t="str">
        <f>TEXT(SalesData[[#This Row],[Order Date]],"mmm")</f>
        <v>Jun</v>
      </c>
      <c r="X720" s="6" t="str">
        <f>TEXT(SalesData[[#This Row],[Order Date]],"mmm yyyy")</f>
        <v>Jun 2011</v>
      </c>
      <c r="Y720">
        <f>--(COUNTIF($B$2:B720,B720)=1)</f>
        <v>1</v>
      </c>
    </row>
    <row r="721" spans="1:25"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c r="W721" s="6" t="str">
        <f>TEXT(SalesData[[#This Row],[Order Date]],"mmm")</f>
        <v>Jun</v>
      </c>
      <c r="X721" s="6" t="str">
        <f>TEXT(SalesData[[#This Row],[Order Date]],"mmm yyyy")</f>
        <v>Jun 2011</v>
      </c>
      <c r="Y721">
        <f>--(COUNTIF($B$2:B721,B721)=1)</f>
        <v>0</v>
      </c>
    </row>
    <row r="722" spans="1:25"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c r="W722" s="6" t="str">
        <f>TEXT(SalesData[[#This Row],[Order Date]],"mmm")</f>
        <v>Feb</v>
      </c>
      <c r="X722" s="6" t="str">
        <f>TEXT(SalesData[[#This Row],[Order Date]],"mmm yyyy")</f>
        <v>Feb 2013</v>
      </c>
      <c r="Y722">
        <f>--(COUNTIF($B$2:B722,B722)=1)</f>
        <v>1</v>
      </c>
    </row>
    <row r="723" spans="1:25"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c r="W723" s="6" t="str">
        <f>TEXT(SalesData[[#This Row],[Order Date]],"mmm")</f>
        <v>Dec</v>
      </c>
      <c r="X723" s="6" t="str">
        <f>TEXT(SalesData[[#This Row],[Order Date]],"mmm yyyy")</f>
        <v>Dec 2013</v>
      </c>
      <c r="Y723">
        <f>--(COUNTIF($B$2:B723,B723)=1)</f>
        <v>1</v>
      </c>
    </row>
    <row r="724" spans="1:25"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c r="W724" s="6" t="str">
        <f>TEXT(SalesData[[#This Row],[Order Date]],"mmm")</f>
        <v>Dec</v>
      </c>
      <c r="X724" s="6" t="str">
        <f>TEXT(SalesData[[#This Row],[Order Date]],"mmm yyyy")</f>
        <v>Dec 2013</v>
      </c>
      <c r="Y724">
        <f>--(COUNTIF($B$2:B724,B724)=1)</f>
        <v>0</v>
      </c>
    </row>
    <row r="725" spans="1:25"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c r="W725" s="6" t="str">
        <f>TEXT(SalesData[[#This Row],[Order Date]],"mmm")</f>
        <v>Oct</v>
      </c>
      <c r="X725" s="6" t="str">
        <f>TEXT(SalesData[[#This Row],[Order Date]],"mmm yyyy")</f>
        <v>Oct 2011</v>
      </c>
      <c r="Y725">
        <f>--(COUNTIF($B$2:B725,B725)=1)</f>
        <v>1</v>
      </c>
    </row>
    <row r="726" spans="1:25"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c r="W726" s="6" t="str">
        <f>TEXT(SalesData[[#This Row],[Order Date]],"mmm")</f>
        <v>Jul</v>
      </c>
      <c r="X726" s="6" t="str">
        <f>TEXT(SalesData[[#This Row],[Order Date]],"mmm yyyy")</f>
        <v>Jul 2013</v>
      </c>
      <c r="Y726">
        <f>--(COUNTIF($B$2:B726,B726)=1)</f>
        <v>1</v>
      </c>
    </row>
    <row r="727" spans="1:25"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c r="W727" s="6" t="str">
        <f>TEXT(SalesData[[#This Row],[Order Date]],"mmm")</f>
        <v>Sep</v>
      </c>
      <c r="X727" s="6" t="str">
        <f>TEXT(SalesData[[#This Row],[Order Date]],"mmm yyyy")</f>
        <v>Sep 2014</v>
      </c>
      <c r="Y727">
        <f>--(COUNTIF($B$2:B727,B727)=1)</f>
        <v>1</v>
      </c>
    </row>
    <row r="728" spans="1:25"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c r="W728" s="6" t="str">
        <f>TEXT(SalesData[[#This Row],[Order Date]],"mmm")</f>
        <v>Sep</v>
      </c>
      <c r="X728" s="6" t="str">
        <f>TEXT(SalesData[[#This Row],[Order Date]],"mmm yyyy")</f>
        <v>Sep 2014</v>
      </c>
      <c r="Y728">
        <f>--(COUNTIF($B$2:B728,B728)=1)</f>
        <v>0</v>
      </c>
    </row>
    <row r="729" spans="1:25"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c r="W729" s="6" t="str">
        <f>TEXT(SalesData[[#This Row],[Order Date]],"mmm")</f>
        <v>Dec</v>
      </c>
      <c r="X729" s="6" t="str">
        <f>TEXT(SalesData[[#This Row],[Order Date]],"mmm yyyy")</f>
        <v>Dec 2013</v>
      </c>
      <c r="Y729">
        <f>--(COUNTIF($B$2:B729,B729)=1)</f>
        <v>1</v>
      </c>
    </row>
    <row r="730" spans="1:25"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c r="W730" s="6" t="str">
        <f>TEXT(SalesData[[#This Row],[Order Date]],"mmm")</f>
        <v>Dec</v>
      </c>
      <c r="X730" s="6" t="str">
        <f>TEXT(SalesData[[#This Row],[Order Date]],"mmm yyyy")</f>
        <v>Dec 2013</v>
      </c>
      <c r="Y730">
        <f>--(COUNTIF($B$2:B730,B730)=1)</f>
        <v>0</v>
      </c>
    </row>
    <row r="731" spans="1:25"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c r="W731" s="6" t="str">
        <f>TEXT(SalesData[[#This Row],[Order Date]],"mmm")</f>
        <v>Dec</v>
      </c>
      <c r="X731" s="6" t="str">
        <f>TEXT(SalesData[[#This Row],[Order Date]],"mmm yyyy")</f>
        <v>Dec 2013</v>
      </c>
      <c r="Y731">
        <f>--(COUNTIF($B$2:B731,B731)=1)</f>
        <v>0</v>
      </c>
    </row>
    <row r="732" spans="1:25"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c r="W732" s="6" t="str">
        <f>TEXT(SalesData[[#This Row],[Order Date]],"mmm")</f>
        <v>Dec</v>
      </c>
      <c r="X732" s="6" t="str">
        <f>TEXT(SalesData[[#This Row],[Order Date]],"mmm yyyy")</f>
        <v>Dec 2013</v>
      </c>
      <c r="Y732">
        <f>--(COUNTIF($B$2:B732,B732)=1)</f>
        <v>0</v>
      </c>
    </row>
    <row r="733" spans="1:25"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c r="W733" s="6" t="str">
        <f>TEXT(SalesData[[#This Row],[Order Date]],"mmm")</f>
        <v>Dec</v>
      </c>
      <c r="X733" s="6" t="str">
        <f>TEXT(SalesData[[#This Row],[Order Date]],"mmm yyyy")</f>
        <v>Dec 2013</v>
      </c>
      <c r="Y733">
        <f>--(COUNTIF($B$2:B733,B733)=1)</f>
        <v>0</v>
      </c>
    </row>
    <row r="734" spans="1:25"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c r="W734" s="6" t="str">
        <f>TEXT(SalesData[[#This Row],[Order Date]],"mmm")</f>
        <v>Jan</v>
      </c>
      <c r="X734" s="6" t="str">
        <f>TEXT(SalesData[[#This Row],[Order Date]],"mmm yyyy")</f>
        <v>Jan 2014</v>
      </c>
      <c r="Y734">
        <f>--(COUNTIF($B$2:B734,B734)=1)</f>
        <v>1</v>
      </c>
    </row>
    <row r="735" spans="1:25"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c r="W735" s="6" t="str">
        <f>TEXT(SalesData[[#This Row],[Order Date]],"mmm")</f>
        <v>Jan</v>
      </c>
      <c r="X735" s="6" t="str">
        <f>TEXT(SalesData[[#This Row],[Order Date]],"mmm yyyy")</f>
        <v>Jan 2014</v>
      </c>
      <c r="Y735">
        <f>--(COUNTIF($B$2:B735,B735)=1)</f>
        <v>0</v>
      </c>
    </row>
    <row r="736" spans="1:25"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c r="W736" s="6" t="str">
        <f>TEXT(SalesData[[#This Row],[Order Date]],"mmm")</f>
        <v>Jan</v>
      </c>
      <c r="X736" s="6" t="str">
        <f>TEXT(SalesData[[#This Row],[Order Date]],"mmm yyyy")</f>
        <v>Jan 2014</v>
      </c>
      <c r="Y736">
        <f>--(COUNTIF($B$2:B736,B736)=1)</f>
        <v>0</v>
      </c>
    </row>
    <row r="737" spans="1:25"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c r="W737" s="6" t="str">
        <f>TEXT(SalesData[[#This Row],[Order Date]],"mmm")</f>
        <v>Jan</v>
      </c>
      <c r="X737" s="6" t="str">
        <f>TEXT(SalesData[[#This Row],[Order Date]],"mmm yyyy")</f>
        <v>Jan 2014</v>
      </c>
      <c r="Y737">
        <f>--(COUNTIF($B$2:B737,B737)=1)</f>
        <v>0</v>
      </c>
    </row>
    <row r="738" spans="1:25"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c r="W738" s="6" t="str">
        <f>TEXT(SalesData[[#This Row],[Order Date]],"mmm")</f>
        <v>Jan</v>
      </c>
      <c r="X738" s="6" t="str">
        <f>TEXT(SalesData[[#This Row],[Order Date]],"mmm yyyy")</f>
        <v>Jan 2014</v>
      </c>
      <c r="Y738">
        <f>--(COUNTIF($B$2:B738,B738)=1)</f>
        <v>0</v>
      </c>
    </row>
    <row r="739" spans="1:25"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c r="W739" s="6" t="str">
        <f>TEXT(SalesData[[#This Row],[Order Date]],"mmm")</f>
        <v>Jan</v>
      </c>
      <c r="X739" s="6" t="str">
        <f>TEXT(SalesData[[#This Row],[Order Date]],"mmm yyyy")</f>
        <v>Jan 2014</v>
      </c>
      <c r="Y739">
        <f>--(COUNTIF($B$2:B739,B739)=1)</f>
        <v>0</v>
      </c>
    </row>
    <row r="740" spans="1:25"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c r="W740" s="6" t="str">
        <f>TEXT(SalesData[[#This Row],[Order Date]],"mmm")</f>
        <v>Sep</v>
      </c>
      <c r="X740" s="6" t="str">
        <f>TEXT(SalesData[[#This Row],[Order Date]],"mmm yyyy")</f>
        <v>Sep 2011</v>
      </c>
      <c r="Y740">
        <f>--(COUNTIF($B$2:B740,B740)=1)</f>
        <v>1</v>
      </c>
    </row>
    <row r="741" spans="1:25"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c r="W741" s="6" t="str">
        <f>TEXT(SalesData[[#This Row],[Order Date]],"mmm")</f>
        <v>Jan</v>
      </c>
      <c r="X741" s="6" t="str">
        <f>TEXT(SalesData[[#This Row],[Order Date]],"mmm yyyy")</f>
        <v>Jan 2011</v>
      </c>
      <c r="Y741">
        <f>--(COUNTIF($B$2:B741,B741)=1)</f>
        <v>1</v>
      </c>
    </row>
    <row r="742" spans="1:25"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c r="W742" s="6" t="str">
        <f>TEXT(SalesData[[#This Row],[Order Date]],"mmm")</f>
        <v>Jan</v>
      </c>
      <c r="X742" s="6" t="str">
        <f>TEXT(SalesData[[#This Row],[Order Date]],"mmm yyyy")</f>
        <v>Jan 2011</v>
      </c>
      <c r="Y742">
        <f>--(COUNTIF($B$2:B742,B742)=1)</f>
        <v>0</v>
      </c>
    </row>
    <row r="743" spans="1:25"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c r="W743" s="6" t="str">
        <f>TEXT(SalesData[[#This Row],[Order Date]],"mmm")</f>
        <v>Jan</v>
      </c>
      <c r="X743" s="6" t="str">
        <f>TEXT(SalesData[[#This Row],[Order Date]],"mmm yyyy")</f>
        <v>Jan 2011</v>
      </c>
      <c r="Y743">
        <f>--(COUNTIF($B$2:B743,B743)=1)</f>
        <v>0</v>
      </c>
    </row>
    <row r="744" spans="1:25"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c r="W744" s="6" t="str">
        <f>TEXT(SalesData[[#This Row],[Order Date]],"mmm")</f>
        <v>Aug</v>
      </c>
      <c r="X744" s="6" t="str">
        <f>TEXT(SalesData[[#This Row],[Order Date]],"mmm yyyy")</f>
        <v>Aug 2013</v>
      </c>
      <c r="Y744">
        <f>--(COUNTIF($B$2:B744,B744)=1)</f>
        <v>1</v>
      </c>
    </row>
    <row r="745" spans="1:25"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c r="W745" s="6" t="str">
        <f>TEXT(SalesData[[#This Row],[Order Date]],"mmm")</f>
        <v>Aug</v>
      </c>
      <c r="X745" s="6" t="str">
        <f>TEXT(SalesData[[#This Row],[Order Date]],"mmm yyyy")</f>
        <v>Aug 2013</v>
      </c>
      <c r="Y745">
        <f>--(COUNTIF($B$2:B745,B745)=1)</f>
        <v>0</v>
      </c>
    </row>
    <row r="746" spans="1:25"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c r="W746" s="6" t="str">
        <f>TEXT(SalesData[[#This Row],[Order Date]],"mmm")</f>
        <v>Aug</v>
      </c>
      <c r="X746" s="6" t="str">
        <f>TEXT(SalesData[[#This Row],[Order Date]],"mmm yyyy")</f>
        <v>Aug 2013</v>
      </c>
      <c r="Y746">
        <f>--(COUNTIF($B$2:B746,B746)=1)</f>
        <v>0</v>
      </c>
    </row>
    <row r="747" spans="1:25"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c r="W747" s="6" t="str">
        <f>TEXT(SalesData[[#This Row],[Order Date]],"mmm")</f>
        <v>Aug</v>
      </c>
      <c r="X747" s="6" t="str">
        <f>TEXT(SalesData[[#This Row],[Order Date]],"mmm yyyy")</f>
        <v>Aug 2013</v>
      </c>
      <c r="Y747">
        <f>--(COUNTIF($B$2:B747,B747)=1)</f>
        <v>0</v>
      </c>
    </row>
    <row r="748" spans="1:25"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c r="W748" s="6" t="str">
        <f>TEXT(SalesData[[#This Row],[Order Date]],"mmm")</f>
        <v>May</v>
      </c>
      <c r="X748" s="6" t="str">
        <f>TEXT(SalesData[[#This Row],[Order Date]],"mmm yyyy")</f>
        <v>May 2011</v>
      </c>
      <c r="Y748">
        <f>--(COUNTIF($B$2:B748,B748)=1)</f>
        <v>1</v>
      </c>
    </row>
    <row r="749" spans="1:25"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c r="W749" s="6" t="str">
        <f>TEXT(SalesData[[#This Row],[Order Date]],"mmm")</f>
        <v>May</v>
      </c>
      <c r="X749" s="6" t="str">
        <f>TEXT(SalesData[[#This Row],[Order Date]],"mmm yyyy")</f>
        <v>May 2011</v>
      </c>
      <c r="Y749">
        <f>--(COUNTIF($B$2:B749,B749)=1)</f>
        <v>0</v>
      </c>
    </row>
    <row r="750" spans="1:25"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c r="W750" s="6" t="str">
        <f>TEXT(SalesData[[#This Row],[Order Date]],"mmm")</f>
        <v>Mar</v>
      </c>
      <c r="X750" s="6" t="str">
        <f>TEXT(SalesData[[#This Row],[Order Date]],"mmm yyyy")</f>
        <v>Mar 2013</v>
      </c>
      <c r="Y750">
        <f>--(COUNTIF($B$2:B750,B750)=1)</f>
        <v>1</v>
      </c>
    </row>
    <row r="751" spans="1:25"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c r="W751" s="6" t="str">
        <f>TEXT(SalesData[[#This Row],[Order Date]],"mmm")</f>
        <v>Oct</v>
      </c>
      <c r="X751" s="6" t="str">
        <f>TEXT(SalesData[[#This Row],[Order Date]],"mmm yyyy")</f>
        <v>Oct 2014</v>
      </c>
      <c r="Y751">
        <f>--(COUNTIF($B$2:B751,B751)=1)</f>
        <v>1</v>
      </c>
    </row>
    <row r="752" spans="1:25"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c r="W752" s="6" t="str">
        <f>TEXT(SalesData[[#This Row],[Order Date]],"mmm")</f>
        <v>Oct</v>
      </c>
      <c r="X752" s="6" t="str">
        <f>TEXT(SalesData[[#This Row],[Order Date]],"mmm yyyy")</f>
        <v>Oct 2014</v>
      </c>
      <c r="Y752">
        <f>--(COUNTIF($B$2:B752,B752)=1)</f>
        <v>0</v>
      </c>
    </row>
    <row r="753" spans="1:25"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c r="W753" s="6" t="str">
        <f>TEXT(SalesData[[#This Row],[Order Date]],"mmm")</f>
        <v>Oct</v>
      </c>
      <c r="X753" s="6" t="str">
        <f>TEXT(SalesData[[#This Row],[Order Date]],"mmm yyyy")</f>
        <v>Oct 2014</v>
      </c>
      <c r="Y753">
        <f>--(COUNTIF($B$2:B753,B753)=1)</f>
        <v>0</v>
      </c>
    </row>
    <row r="754" spans="1:25"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c r="W754" s="6" t="str">
        <f>TEXT(SalesData[[#This Row],[Order Date]],"mmm")</f>
        <v>Oct</v>
      </c>
      <c r="X754" s="6" t="str">
        <f>TEXT(SalesData[[#This Row],[Order Date]],"mmm yyyy")</f>
        <v>Oct 2014</v>
      </c>
      <c r="Y754">
        <f>--(COUNTIF($B$2:B754,B754)=1)</f>
        <v>0</v>
      </c>
    </row>
    <row r="755" spans="1:25"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c r="W755" s="6" t="str">
        <f>TEXT(SalesData[[#This Row],[Order Date]],"mmm")</f>
        <v>Apr</v>
      </c>
      <c r="X755" s="6" t="str">
        <f>TEXT(SalesData[[#This Row],[Order Date]],"mmm yyyy")</f>
        <v>Apr 2013</v>
      </c>
      <c r="Y755">
        <f>--(COUNTIF($B$2:B755,B755)=1)</f>
        <v>1</v>
      </c>
    </row>
    <row r="756" spans="1:25"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c r="W756" s="6" t="str">
        <f>TEXT(SalesData[[#This Row],[Order Date]],"mmm")</f>
        <v>Dec</v>
      </c>
      <c r="X756" s="6" t="str">
        <f>TEXT(SalesData[[#This Row],[Order Date]],"mmm yyyy")</f>
        <v>Dec 2012</v>
      </c>
      <c r="Y756">
        <f>--(COUNTIF($B$2:B756,B756)=1)</f>
        <v>1</v>
      </c>
    </row>
    <row r="757" spans="1:25"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c r="W757" s="6" t="str">
        <f>TEXT(SalesData[[#This Row],[Order Date]],"mmm")</f>
        <v>Sep</v>
      </c>
      <c r="X757" s="6" t="str">
        <f>TEXT(SalesData[[#This Row],[Order Date]],"mmm yyyy")</f>
        <v>Sep 2013</v>
      </c>
      <c r="Y757">
        <f>--(COUNTIF($B$2:B757,B757)=1)</f>
        <v>1</v>
      </c>
    </row>
    <row r="758" spans="1:25"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c r="W758" s="6" t="str">
        <f>TEXT(SalesData[[#This Row],[Order Date]],"mmm")</f>
        <v>Dec</v>
      </c>
      <c r="X758" s="6" t="str">
        <f>TEXT(SalesData[[#This Row],[Order Date]],"mmm yyyy")</f>
        <v>Dec 2011</v>
      </c>
      <c r="Y758">
        <f>--(COUNTIF($B$2:B758,B758)=1)</f>
        <v>1</v>
      </c>
    </row>
    <row r="759" spans="1:25"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c r="W759" s="6" t="str">
        <f>TEXT(SalesData[[#This Row],[Order Date]],"mmm")</f>
        <v>Dec</v>
      </c>
      <c r="X759" s="6" t="str">
        <f>TEXT(SalesData[[#This Row],[Order Date]],"mmm yyyy")</f>
        <v>Dec 2011</v>
      </c>
      <c r="Y759">
        <f>--(COUNTIF($B$2:B759,B759)=1)</f>
        <v>0</v>
      </c>
    </row>
    <row r="760" spans="1:25"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c r="W760" s="6" t="str">
        <f>TEXT(SalesData[[#This Row],[Order Date]],"mmm")</f>
        <v>Jul</v>
      </c>
      <c r="X760" s="6" t="str">
        <f>TEXT(SalesData[[#This Row],[Order Date]],"mmm yyyy")</f>
        <v>Jul 2014</v>
      </c>
      <c r="Y760">
        <f>--(COUNTIF($B$2:B760,B760)=1)</f>
        <v>1</v>
      </c>
    </row>
    <row r="761" spans="1:25"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c r="W761" s="6" t="str">
        <f>TEXT(SalesData[[#This Row],[Order Date]],"mmm")</f>
        <v>Sep</v>
      </c>
      <c r="X761" s="6" t="str">
        <f>TEXT(SalesData[[#This Row],[Order Date]],"mmm yyyy")</f>
        <v>Sep 2014</v>
      </c>
      <c r="Y761">
        <f>--(COUNTIF($B$2:B761,B761)=1)</f>
        <v>1</v>
      </c>
    </row>
    <row r="762" spans="1:25"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c r="W762" s="6" t="str">
        <f>TEXT(SalesData[[#This Row],[Order Date]],"mmm")</f>
        <v>Aug</v>
      </c>
      <c r="X762" s="6" t="str">
        <f>TEXT(SalesData[[#This Row],[Order Date]],"mmm yyyy")</f>
        <v>Aug 2012</v>
      </c>
      <c r="Y762">
        <f>--(COUNTIF($B$2:B762,B762)=1)</f>
        <v>1</v>
      </c>
    </row>
    <row r="763" spans="1:25"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c r="W763" s="6" t="str">
        <f>TEXT(SalesData[[#This Row],[Order Date]],"mmm")</f>
        <v>Nov</v>
      </c>
      <c r="X763" s="6" t="str">
        <f>TEXT(SalesData[[#This Row],[Order Date]],"mmm yyyy")</f>
        <v>Nov 2014</v>
      </c>
      <c r="Y763">
        <f>--(COUNTIF($B$2:B763,B763)=1)</f>
        <v>1</v>
      </c>
    </row>
    <row r="764" spans="1:25"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c r="W764" s="6" t="str">
        <f>TEXT(SalesData[[#This Row],[Order Date]],"mmm")</f>
        <v>Feb</v>
      </c>
      <c r="X764" s="6" t="str">
        <f>TEXT(SalesData[[#This Row],[Order Date]],"mmm yyyy")</f>
        <v>Feb 2012</v>
      </c>
      <c r="Y764">
        <f>--(COUNTIF($B$2:B764,B764)=1)</f>
        <v>1</v>
      </c>
    </row>
    <row r="765" spans="1:25"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c r="W765" s="6" t="str">
        <f>TEXT(SalesData[[#This Row],[Order Date]],"mmm")</f>
        <v>Jan</v>
      </c>
      <c r="X765" s="6" t="str">
        <f>TEXT(SalesData[[#This Row],[Order Date]],"mmm yyyy")</f>
        <v>Jan 2011</v>
      </c>
      <c r="Y765">
        <f>--(COUNTIF($B$2:B765,B765)=1)</f>
        <v>1</v>
      </c>
    </row>
    <row r="766" spans="1:25"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c r="W766" s="6" t="str">
        <f>TEXT(SalesData[[#This Row],[Order Date]],"mmm")</f>
        <v>Jan</v>
      </c>
      <c r="X766" s="6" t="str">
        <f>TEXT(SalesData[[#This Row],[Order Date]],"mmm yyyy")</f>
        <v>Jan 2011</v>
      </c>
      <c r="Y766">
        <f>--(COUNTIF($B$2:B766,B766)=1)</f>
        <v>0</v>
      </c>
    </row>
    <row r="767" spans="1:25"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c r="W767" s="6" t="str">
        <f>TEXT(SalesData[[#This Row],[Order Date]],"mmm")</f>
        <v>Jan</v>
      </c>
      <c r="X767" s="6" t="str">
        <f>TEXT(SalesData[[#This Row],[Order Date]],"mmm yyyy")</f>
        <v>Jan 2011</v>
      </c>
      <c r="Y767">
        <f>--(COUNTIF($B$2:B767,B767)=1)</f>
        <v>0</v>
      </c>
    </row>
    <row r="768" spans="1:25"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c r="W768" s="6" t="str">
        <f>TEXT(SalesData[[#This Row],[Order Date]],"mmm")</f>
        <v>Jan</v>
      </c>
      <c r="X768" s="6" t="str">
        <f>TEXT(SalesData[[#This Row],[Order Date]],"mmm yyyy")</f>
        <v>Jan 2011</v>
      </c>
      <c r="Y768">
        <f>--(COUNTIF($B$2:B768,B768)=1)</f>
        <v>0</v>
      </c>
    </row>
    <row r="769" spans="1:25"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c r="W769" s="6" t="str">
        <f>TEXT(SalesData[[#This Row],[Order Date]],"mmm")</f>
        <v>Jan</v>
      </c>
      <c r="X769" s="6" t="str">
        <f>TEXT(SalesData[[#This Row],[Order Date]],"mmm yyyy")</f>
        <v>Jan 2011</v>
      </c>
      <c r="Y769">
        <f>--(COUNTIF($B$2:B769,B769)=1)</f>
        <v>0</v>
      </c>
    </row>
    <row r="770" spans="1:25"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c r="W770" s="6" t="str">
        <f>TEXT(SalesData[[#This Row],[Order Date]],"mmm")</f>
        <v>May</v>
      </c>
      <c r="X770" s="6" t="str">
        <f>TEXT(SalesData[[#This Row],[Order Date]],"mmm yyyy")</f>
        <v>May 2011</v>
      </c>
      <c r="Y770">
        <f>--(COUNTIF($B$2:B770,B770)=1)</f>
        <v>1</v>
      </c>
    </row>
    <row r="771" spans="1:25"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c r="W771" s="6" t="str">
        <f>TEXT(SalesData[[#This Row],[Order Date]],"mmm")</f>
        <v>May</v>
      </c>
      <c r="X771" s="6" t="str">
        <f>TEXT(SalesData[[#This Row],[Order Date]],"mmm yyyy")</f>
        <v>May 2013</v>
      </c>
      <c r="Y771">
        <f>--(COUNTIF($B$2:B771,B771)=1)</f>
        <v>1</v>
      </c>
    </row>
    <row r="772" spans="1:25"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c r="W772" s="6" t="str">
        <f>TEXT(SalesData[[#This Row],[Order Date]],"mmm")</f>
        <v>Jan</v>
      </c>
      <c r="X772" s="6" t="str">
        <f>TEXT(SalesData[[#This Row],[Order Date]],"mmm yyyy")</f>
        <v>Jan 2014</v>
      </c>
      <c r="Y772">
        <f>--(COUNTIF($B$2:B772,B772)=1)</f>
        <v>1</v>
      </c>
    </row>
    <row r="773" spans="1:25"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c r="W773" s="6" t="str">
        <f>TEXT(SalesData[[#This Row],[Order Date]],"mmm")</f>
        <v>Jan</v>
      </c>
      <c r="X773" s="6" t="str">
        <f>TEXT(SalesData[[#This Row],[Order Date]],"mmm yyyy")</f>
        <v>Jan 2014</v>
      </c>
      <c r="Y773">
        <f>--(COUNTIF($B$2:B773,B773)=1)</f>
        <v>0</v>
      </c>
    </row>
    <row r="774" spans="1:25"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c r="W774" s="6" t="str">
        <f>TEXT(SalesData[[#This Row],[Order Date]],"mmm")</f>
        <v>Jan</v>
      </c>
      <c r="X774" s="6" t="str">
        <f>TEXT(SalesData[[#This Row],[Order Date]],"mmm yyyy")</f>
        <v>Jan 2014</v>
      </c>
      <c r="Y774">
        <f>--(COUNTIF($B$2:B774,B774)=1)</f>
        <v>0</v>
      </c>
    </row>
    <row r="775" spans="1:25"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c r="W775" s="6" t="str">
        <f>TEXT(SalesData[[#This Row],[Order Date]],"mmm")</f>
        <v>Jan</v>
      </c>
      <c r="X775" s="6" t="str">
        <f>TEXT(SalesData[[#This Row],[Order Date]],"mmm yyyy")</f>
        <v>Jan 2014</v>
      </c>
      <c r="Y775">
        <f>--(COUNTIF($B$2:B775,B775)=1)</f>
        <v>0</v>
      </c>
    </row>
    <row r="776" spans="1:25"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c r="W776" s="6" t="str">
        <f>TEXT(SalesData[[#This Row],[Order Date]],"mmm")</f>
        <v>Jan</v>
      </c>
      <c r="X776" s="6" t="str">
        <f>TEXT(SalesData[[#This Row],[Order Date]],"mmm yyyy")</f>
        <v>Jan 2014</v>
      </c>
      <c r="Y776">
        <f>--(COUNTIF($B$2:B776,B776)=1)</f>
        <v>0</v>
      </c>
    </row>
    <row r="777" spans="1:25"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c r="W777" s="6" t="str">
        <f>TEXT(SalesData[[#This Row],[Order Date]],"mmm")</f>
        <v>Jan</v>
      </c>
      <c r="X777" s="6" t="str">
        <f>TEXT(SalesData[[#This Row],[Order Date]],"mmm yyyy")</f>
        <v>Jan 2014</v>
      </c>
      <c r="Y777">
        <f>--(COUNTIF($B$2:B777,B777)=1)</f>
        <v>0</v>
      </c>
    </row>
    <row r="778" spans="1:25"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c r="W778" s="6" t="str">
        <f>TEXT(SalesData[[#This Row],[Order Date]],"mmm")</f>
        <v>Jun</v>
      </c>
      <c r="X778" s="6" t="str">
        <f>TEXT(SalesData[[#This Row],[Order Date]],"mmm yyyy")</f>
        <v>Jun 2011</v>
      </c>
      <c r="Y778">
        <f>--(COUNTIF($B$2:B778,B778)=1)</f>
        <v>1</v>
      </c>
    </row>
    <row r="779" spans="1:25"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c r="W779" s="6" t="str">
        <f>TEXT(SalesData[[#This Row],[Order Date]],"mmm")</f>
        <v>Aug</v>
      </c>
      <c r="X779" s="6" t="str">
        <f>TEXT(SalesData[[#This Row],[Order Date]],"mmm yyyy")</f>
        <v>Aug 2012</v>
      </c>
      <c r="Y779">
        <f>--(COUNTIF($B$2:B779,B779)=1)</f>
        <v>1</v>
      </c>
    </row>
    <row r="780" spans="1:25"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c r="W780" s="6" t="str">
        <f>TEXT(SalesData[[#This Row],[Order Date]],"mmm")</f>
        <v>Aug</v>
      </c>
      <c r="X780" s="6" t="str">
        <f>TEXT(SalesData[[#This Row],[Order Date]],"mmm yyyy")</f>
        <v>Aug 2012</v>
      </c>
      <c r="Y780">
        <f>--(COUNTIF($B$2:B780,B780)=1)</f>
        <v>0</v>
      </c>
    </row>
    <row r="781" spans="1:25"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c r="W781" s="6" t="str">
        <f>TEXT(SalesData[[#This Row],[Order Date]],"mmm")</f>
        <v>Aug</v>
      </c>
      <c r="X781" s="6" t="str">
        <f>TEXT(SalesData[[#This Row],[Order Date]],"mmm yyyy")</f>
        <v>Aug 2012</v>
      </c>
      <c r="Y781">
        <f>--(COUNTIF($B$2:B781,B781)=1)</f>
        <v>0</v>
      </c>
    </row>
    <row r="782" spans="1:25"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c r="W782" s="6" t="str">
        <f>TEXT(SalesData[[#This Row],[Order Date]],"mmm")</f>
        <v>Aug</v>
      </c>
      <c r="X782" s="6" t="str">
        <f>TEXT(SalesData[[#This Row],[Order Date]],"mmm yyyy")</f>
        <v>Aug 2012</v>
      </c>
      <c r="Y782">
        <f>--(COUNTIF($B$2:B782,B782)=1)</f>
        <v>0</v>
      </c>
    </row>
    <row r="783" spans="1:25"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c r="W783" s="6" t="str">
        <f>TEXT(SalesData[[#This Row],[Order Date]],"mmm")</f>
        <v>Oct</v>
      </c>
      <c r="X783" s="6" t="str">
        <f>TEXT(SalesData[[#This Row],[Order Date]],"mmm yyyy")</f>
        <v>Oct 2012</v>
      </c>
      <c r="Y783">
        <f>--(COUNTIF($B$2:B783,B783)=1)</f>
        <v>1</v>
      </c>
    </row>
    <row r="784" spans="1:25"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c r="W784" s="6" t="str">
        <f>TEXT(SalesData[[#This Row],[Order Date]],"mmm")</f>
        <v>Oct</v>
      </c>
      <c r="X784" s="6" t="str">
        <f>TEXT(SalesData[[#This Row],[Order Date]],"mmm yyyy")</f>
        <v>Oct 2012</v>
      </c>
      <c r="Y784">
        <f>--(COUNTIF($B$2:B784,B784)=1)</f>
        <v>0</v>
      </c>
    </row>
    <row r="785" spans="1:25"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c r="W785" s="6" t="str">
        <f>TEXT(SalesData[[#This Row],[Order Date]],"mmm")</f>
        <v>Oct</v>
      </c>
      <c r="X785" s="6" t="str">
        <f>TEXT(SalesData[[#This Row],[Order Date]],"mmm yyyy")</f>
        <v>Oct 2012</v>
      </c>
      <c r="Y785">
        <f>--(COUNTIF($B$2:B785,B785)=1)</f>
        <v>0</v>
      </c>
    </row>
    <row r="786" spans="1:25"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c r="W786" s="6" t="str">
        <f>TEXT(SalesData[[#This Row],[Order Date]],"mmm")</f>
        <v>Oct</v>
      </c>
      <c r="X786" s="6" t="str">
        <f>TEXT(SalesData[[#This Row],[Order Date]],"mmm yyyy")</f>
        <v>Oct 2012</v>
      </c>
      <c r="Y786">
        <f>--(COUNTIF($B$2:B786,B786)=1)</f>
        <v>0</v>
      </c>
    </row>
    <row r="787" spans="1:25"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c r="W787" s="6" t="str">
        <f>TEXT(SalesData[[#This Row],[Order Date]],"mmm")</f>
        <v>May</v>
      </c>
      <c r="X787" s="6" t="str">
        <f>TEXT(SalesData[[#This Row],[Order Date]],"mmm yyyy")</f>
        <v>May 2012</v>
      </c>
      <c r="Y787">
        <f>--(COUNTIF($B$2:B787,B787)=1)</f>
        <v>1</v>
      </c>
    </row>
    <row r="788" spans="1:25"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c r="W788" s="6" t="str">
        <f>TEXT(SalesData[[#This Row],[Order Date]],"mmm")</f>
        <v>Mar</v>
      </c>
      <c r="X788" s="6" t="str">
        <f>TEXT(SalesData[[#This Row],[Order Date]],"mmm yyyy")</f>
        <v>Mar 2014</v>
      </c>
      <c r="Y788">
        <f>--(COUNTIF($B$2:B788,B788)=1)</f>
        <v>1</v>
      </c>
    </row>
    <row r="789" spans="1:25"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c r="W789" s="6" t="str">
        <f>TEXT(SalesData[[#This Row],[Order Date]],"mmm")</f>
        <v>Dec</v>
      </c>
      <c r="X789" s="6" t="str">
        <f>TEXT(SalesData[[#This Row],[Order Date]],"mmm yyyy")</f>
        <v>Dec 2012</v>
      </c>
      <c r="Y789">
        <f>--(COUNTIF($B$2:B789,B789)=1)</f>
        <v>1</v>
      </c>
    </row>
    <row r="790" spans="1:25"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c r="W790" s="6" t="str">
        <f>TEXT(SalesData[[#This Row],[Order Date]],"mmm")</f>
        <v>Jun</v>
      </c>
      <c r="X790" s="6" t="str">
        <f>TEXT(SalesData[[#This Row],[Order Date]],"mmm yyyy")</f>
        <v>Jun 2012</v>
      </c>
      <c r="Y790">
        <f>--(COUNTIF($B$2:B790,B790)=1)</f>
        <v>1</v>
      </c>
    </row>
    <row r="791" spans="1:25"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c r="W791" s="6" t="str">
        <f>TEXT(SalesData[[#This Row],[Order Date]],"mmm")</f>
        <v>Jun</v>
      </c>
      <c r="X791" s="6" t="str">
        <f>TEXT(SalesData[[#This Row],[Order Date]],"mmm yyyy")</f>
        <v>Jun 2012</v>
      </c>
      <c r="Y791">
        <f>--(COUNTIF($B$2:B791,B791)=1)</f>
        <v>0</v>
      </c>
    </row>
    <row r="792" spans="1:25"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c r="W792" s="6" t="str">
        <f>TEXT(SalesData[[#This Row],[Order Date]],"mmm")</f>
        <v>Jun</v>
      </c>
      <c r="X792" s="6" t="str">
        <f>TEXT(SalesData[[#This Row],[Order Date]],"mmm yyyy")</f>
        <v>Jun 2012</v>
      </c>
      <c r="Y792">
        <f>--(COUNTIF($B$2:B792,B792)=1)</f>
        <v>0</v>
      </c>
    </row>
    <row r="793" spans="1:25"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c r="W793" s="6" t="str">
        <f>TEXT(SalesData[[#This Row],[Order Date]],"mmm")</f>
        <v>Jun</v>
      </c>
      <c r="X793" s="6" t="str">
        <f>TEXT(SalesData[[#This Row],[Order Date]],"mmm yyyy")</f>
        <v>Jun 2012</v>
      </c>
      <c r="Y793">
        <f>--(COUNTIF($B$2:B793,B793)=1)</f>
        <v>0</v>
      </c>
    </row>
    <row r="794" spans="1:25"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c r="W794" s="6" t="str">
        <f>TEXT(SalesData[[#This Row],[Order Date]],"mmm")</f>
        <v>May</v>
      </c>
      <c r="X794" s="6" t="str">
        <f>TEXT(SalesData[[#This Row],[Order Date]],"mmm yyyy")</f>
        <v>May 2013</v>
      </c>
      <c r="Y794">
        <f>--(COUNTIF($B$2:B794,B794)=1)</f>
        <v>1</v>
      </c>
    </row>
    <row r="795" spans="1:25"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c r="W795" s="6" t="str">
        <f>TEXT(SalesData[[#This Row],[Order Date]],"mmm")</f>
        <v>Sep</v>
      </c>
      <c r="X795" s="6" t="str">
        <f>TEXT(SalesData[[#This Row],[Order Date]],"mmm yyyy")</f>
        <v>Sep 2011</v>
      </c>
      <c r="Y795">
        <f>--(COUNTIF($B$2:B795,B795)=1)</f>
        <v>1</v>
      </c>
    </row>
    <row r="796" spans="1:25"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c r="W796" s="6" t="str">
        <f>TEXT(SalesData[[#This Row],[Order Date]],"mmm")</f>
        <v>Sep</v>
      </c>
      <c r="X796" s="6" t="str">
        <f>TEXT(SalesData[[#This Row],[Order Date]],"mmm yyyy")</f>
        <v>Sep 2011</v>
      </c>
      <c r="Y796">
        <f>--(COUNTIF($B$2:B796,B796)=1)</f>
        <v>0</v>
      </c>
    </row>
    <row r="797" spans="1:25"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c r="W797" s="6" t="str">
        <f>TEXT(SalesData[[#This Row],[Order Date]],"mmm")</f>
        <v>Sep</v>
      </c>
      <c r="X797" s="6" t="str">
        <f>TEXT(SalesData[[#This Row],[Order Date]],"mmm yyyy")</f>
        <v>Sep 2014</v>
      </c>
      <c r="Y797">
        <f>--(COUNTIF($B$2:B797,B797)=1)</f>
        <v>1</v>
      </c>
    </row>
    <row r="798" spans="1:25"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c r="W798" s="6" t="str">
        <f>TEXT(SalesData[[#This Row],[Order Date]],"mmm")</f>
        <v>Dec</v>
      </c>
      <c r="X798" s="6" t="str">
        <f>TEXT(SalesData[[#This Row],[Order Date]],"mmm yyyy")</f>
        <v>Dec 2012</v>
      </c>
      <c r="Y798">
        <f>--(COUNTIF($B$2:B798,B798)=1)</f>
        <v>1</v>
      </c>
    </row>
    <row r="799" spans="1:25"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c r="W799" s="6" t="str">
        <f>TEXT(SalesData[[#This Row],[Order Date]],"mmm")</f>
        <v>Dec</v>
      </c>
      <c r="X799" s="6" t="str">
        <f>TEXT(SalesData[[#This Row],[Order Date]],"mmm yyyy")</f>
        <v>Dec 2012</v>
      </c>
      <c r="Y799">
        <f>--(COUNTIF($B$2:B799,B799)=1)</f>
        <v>0</v>
      </c>
    </row>
    <row r="800" spans="1:25"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c r="W800" s="6" t="str">
        <f>TEXT(SalesData[[#This Row],[Order Date]],"mmm")</f>
        <v>Dec</v>
      </c>
      <c r="X800" s="6" t="str">
        <f>TEXT(SalesData[[#This Row],[Order Date]],"mmm yyyy")</f>
        <v>Dec 2012</v>
      </c>
      <c r="Y800">
        <f>--(COUNTIF($B$2:B800,B800)=1)</f>
        <v>0</v>
      </c>
    </row>
    <row r="801" spans="1:25"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c r="W801" s="6" t="str">
        <f>TEXT(SalesData[[#This Row],[Order Date]],"mmm")</f>
        <v>Nov</v>
      </c>
      <c r="X801" s="6" t="str">
        <f>TEXT(SalesData[[#This Row],[Order Date]],"mmm yyyy")</f>
        <v>Nov 2012</v>
      </c>
      <c r="Y801">
        <f>--(COUNTIF($B$2:B801,B801)=1)</f>
        <v>1</v>
      </c>
    </row>
    <row r="802" spans="1:25"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c r="W802" s="6" t="str">
        <f>TEXT(SalesData[[#This Row],[Order Date]],"mmm")</f>
        <v>Feb</v>
      </c>
      <c r="X802" s="6" t="str">
        <f>TEXT(SalesData[[#This Row],[Order Date]],"mmm yyyy")</f>
        <v>Feb 2014</v>
      </c>
      <c r="Y802">
        <f>--(COUNTIF($B$2:B802,B802)=1)</f>
        <v>1</v>
      </c>
    </row>
    <row r="803" spans="1:25"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c r="W803" s="6" t="str">
        <f>TEXT(SalesData[[#This Row],[Order Date]],"mmm")</f>
        <v>Feb</v>
      </c>
      <c r="X803" s="6" t="str">
        <f>TEXT(SalesData[[#This Row],[Order Date]],"mmm yyyy")</f>
        <v>Feb 2014</v>
      </c>
      <c r="Y803">
        <f>--(COUNTIF($B$2:B803,B803)=1)</f>
        <v>0</v>
      </c>
    </row>
    <row r="804" spans="1:25"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c r="W804" s="6" t="str">
        <f>TEXT(SalesData[[#This Row],[Order Date]],"mmm")</f>
        <v>Aug</v>
      </c>
      <c r="X804" s="6" t="str">
        <f>TEXT(SalesData[[#This Row],[Order Date]],"mmm yyyy")</f>
        <v>Aug 2013</v>
      </c>
      <c r="Y804">
        <f>--(COUNTIF($B$2:B804,B804)=1)</f>
        <v>1</v>
      </c>
    </row>
    <row r="805" spans="1:25"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c r="W805" s="6" t="str">
        <f>TEXT(SalesData[[#This Row],[Order Date]],"mmm")</f>
        <v>Mar</v>
      </c>
      <c r="X805" s="6" t="str">
        <f>TEXT(SalesData[[#This Row],[Order Date]],"mmm yyyy")</f>
        <v>Mar 2013</v>
      </c>
      <c r="Y805">
        <f>--(COUNTIF($B$2:B805,B805)=1)</f>
        <v>1</v>
      </c>
    </row>
    <row r="806" spans="1:25"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c r="W806" s="6" t="str">
        <f>TEXT(SalesData[[#This Row],[Order Date]],"mmm")</f>
        <v>Apr</v>
      </c>
      <c r="X806" s="6" t="str">
        <f>TEXT(SalesData[[#This Row],[Order Date]],"mmm yyyy")</f>
        <v>Apr 2014</v>
      </c>
      <c r="Y806">
        <f>--(COUNTIF($B$2:B806,B806)=1)</f>
        <v>1</v>
      </c>
    </row>
    <row r="807" spans="1:25"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c r="W807" s="6" t="str">
        <f>TEXT(SalesData[[#This Row],[Order Date]],"mmm")</f>
        <v>Nov</v>
      </c>
      <c r="X807" s="6" t="str">
        <f>TEXT(SalesData[[#This Row],[Order Date]],"mmm yyyy")</f>
        <v>Nov 2011</v>
      </c>
      <c r="Y807">
        <f>--(COUNTIF($B$2:B807,B807)=1)</f>
        <v>1</v>
      </c>
    </row>
    <row r="808" spans="1:25"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c r="W808" s="6" t="str">
        <f>TEXT(SalesData[[#This Row],[Order Date]],"mmm")</f>
        <v>Nov</v>
      </c>
      <c r="X808" s="6" t="str">
        <f>TEXT(SalesData[[#This Row],[Order Date]],"mmm yyyy")</f>
        <v>Nov 2011</v>
      </c>
      <c r="Y808">
        <f>--(COUNTIF($B$2:B808,B808)=1)</f>
        <v>0</v>
      </c>
    </row>
    <row r="809" spans="1:25"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c r="W809" s="6" t="str">
        <f>TEXT(SalesData[[#This Row],[Order Date]],"mmm")</f>
        <v>Feb</v>
      </c>
      <c r="X809" s="6" t="str">
        <f>TEXT(SalesData[[#This Row],[Order Date]],"mmm yyyy")</f>
        <v>Feb 2012</v>
      </c>
      <c r="Y809">
        <f>--(COUNTIF($B$2:B809,B809)=1)</f>
        <v>1</v>
      </c>
    </row>
    <row r="810" spans="1:25"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c r="W810" s="6" t="str">
        <f>TEXT(SalesData[[#This Row],[Order Date]],"mmm")</f>
        <v>Feb</v>
      </c>
      <c r="X810" s="6" t="str">
        <f>TEXT(SalesData[[#This Row],[Order Date]],"mmm yyyy")</f>
        <v>Feb 2012</v>
      </c>
      <c r="Y810">
        <f>--(COUNTIF($B$2:B810,B810)=1)</f>
        <v>0</v>
      </c>
    </row>
    <row r="811" spans="1:25"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c r="W811" s="6" t="str">
        <f>TEXT(SalesData[[#This Row],[Order Date]],"mmm")</f>
        <v>Oct</v>
      </c>
      <c r="X811" s="6" t="str">
        <f>TEXT(SalesData[[#This Row],[Order Date]],"mmm yyyy")</f>
        <v>Oct 2011</v>
      </c>
      <c r="Y811">
        <f>--(COUNTIF($B$2:B811,B811)=1)</f>
        <v>1</v>
      </c>
    </row>
    <row r="812" spans="1:25"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c r="W812" s="6" t="str">
        <f>TEXT(SalesData[[#This Row],[Order Date]],"mmm")</f>
        <v>Oct</v>
      </c>
      <c r="X812" s="6" t="str">
        <f>TEXT(SalesData[[#This Row],[Order Date]],"mmm yyyy")</f>
        <v>Oct 2011</v>
      </c>
      <c r="Y812">
        <f>--(COUNTIF($B$2:B812,B812)=1)</f>
        <v>0</v>
      </c>
    </row>
    <row r="813" spans="1:25"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c r="W813" s="6" t="str">
        <f>TEXT(SalesData[[#This Row],[Order Date]],"mmm")</f>
        <v>Oct</v>
      </c>
      <c r="X813" s="6" t="str">
        <f>TEXT(SalesData[[#This Row],[Order Date]],"mmm yyyy")</f>
        <v>Oct 2011</v>
      </c>
      <c r="Y813">
        <f>--(COUNTIF($B$2:B813,B813)=1)</f>
        <v>0</v>
      </c>
    </row>
    <row r="814" spans="1:25"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c r="W814" s="6" t="str">
        <f>TEXT(SalesData[[#This Row],[Order Date]],"mmm")</f>
        <v>Oct</v>
      </c>
      <c r="X814" s="6" t="str">
        <f>TEXT(SalesData[[#This Row],[Order Date]],"mmm yyyy")</f>
        <v>Oct 2011</v>
      </c>
      <c r="Y814">
        <f>--(COUNTIF($B$2:B814,B814)=1)</f>
        <v>0</v>
      </c>
    </row>
    <row r="815" spans="1:25"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c r="W815" s="6" t="str">
        <f>TEXT(SalesData[[#This Row],[Order Date]],"mmm")</f>
        <v>May</v>
      </c>
      <c r="X815" s="6" t="str">
        <f>TEXT(SalesData[[#This Row],[Order Date]],"mmm yyyy")</f>
        <v>May 2014</v>
      </c>
      <c r="Y815">
        <f>--(COUNTIF($B$2:B815,B815)=1)</f>
        <v>1</v>
      </c>
    </row>
    <row r="816" spans="1:25"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c r="W816" s="6" t="str">
        <f>TEXT(SalesData[[#This Row],[Order Date]],"mmm")</f>
        <v>May</v>
      </c>
      <c r="X816" s="6" t="str">
        <f>TEXT(SalesData[[#This Row],[Order Date]],"mmm yyyy")</f>
        <v>May 2014</v>
      </c>
      <c r="Y816">
        <f>--(COUNTIF($B$2:B816,B816)=1)</f>
        <v>0</v>
      </c>
    </row>
    <row r="817" spans="1:25"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c r="W817" s="6" t="str">
        <f>TEXT(SalesData[[#This Row],[Order Date]],"mmm")</f>
        <v>Mar</v>
      </c>
      <c r="X817" s="6" t="str">
        <f>TEXT(SalesData[[#This Row],[Order Date]],"mmm yyyy")</f>
        <v>Mar 2012</v>
      </c>
      <c r="Y817">
        <f>--(COUNTIF($B$2:B817,B817)=1)</f>
        <v>1</v>
      </c>
    </row>
    <row r="818" spans="1:25"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c r="W818" s="6" t="str">
        <f>TEXT(SalesData[[#This Row],[Order Date]],"mmm")</f>
        <v>Sep</v>
      </c>
      <c r="X818" s="6" t="str">
        <f>TEXT(SalesData[[#This Row],[Order Date]],"mmm yyyy")</f>
        <v>Sep 2013</v>
      </c>
      <c r="Y818">
        <f>--(COUNTIF($B$2:B818,B818)=1)</f>
        <v>1</v>
      </c>
    </row>
    <row r="819" spans="1:25"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c r="W819" s="6" t="str">
        <f>TEXT(SalesData[[#This Row],[Order Date]],"mmm")</f>
        <v>Jun</v>
      </c>
      <c r="X819" s="6" t="str">
        <f>TEXT(SalesData[[#This Row],[Order Date]],"mmm yyyy")</f>
        <v>Jun 2011</v>
      </c>
      <c r="Y819">
        <f>--(COUNTIF($B$2:B819,B819)=1)</f>
        <v>1</v>
      </c>
    </row>
    <row r="820" spans="1:25"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c r="W820" s="6" t="str">
        <f>TEXT(SalesData[[#This Row],[Order Date]],"mmm")</f>
        <v>Jun</v>
      </c>
      <c r="X820" s="6" t="str">
        <f>TEXT(SalesData[[#This Row],[Order Date]],"mmm yyyy")</f>
        <v>Jun 2011</v>
      </c>
      <c r="Y820">
        <f>--(COUNTIF($B$2:B820,B820)=1)</f>
        <v>0</v>
      </c>
    </row>
    <row r="821" spans="1:25"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c r="W821" s="6" t="str">
        <f>TEXT(SalesData[[#This Row],[Order Date]],"mmm")</f>
        <v>Jun</v>
      </c>
      <c r="X821" s="6" t="str">
        <f>TEXT(SalesData[[#This Row],[Order Date]],"mmm yyyy")</f>
        <v>Jun 2011</v>
      </c>
      <c r="Y821">
        <f>--(COUNTIF($B$2:B821,B821)=1)</f>
        <v>0</v>
      </c>
    </row>
    <row r="822" spans="1:25"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c r="W822" s="6" t="str">
        <f>TEXT(SalesData[[#This Row],[Order Date]],"mmm")</f>
        <v>Jun</v>
      </c>
      <c r="X822" s="6" t="str">
        <f>TEXT(SalesData[[#This Row],[Order Date]],"mmm yyyy")</f>
        <v>Jun 2011</v>
      </c>
      <c r="Y822">
        <f>--(COUNTIF($B$2:B822,B822)=1)</f>
        <v>0</v>
      </c>
    </row>
    <row r="823" spans="1:25"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c r="W823" s="6" t="str">
        <f>TEXT(SalesData[[#This Row],[Order Date]],"mmm")</f>
        <v>Jun</v>
      </c>
      <c r="X823" s="6" t="str">
        <f>TEXT(SalesData[[#This Row],[Order Date]],"mmm yyyy")</f>
        <v>Jun 2011</v>
      </c>
      <c r="Y823">
        <f>--(COUNTIF($B$2:B823,B823)=1)</f>
        <v>0</v>
      </c>
    </row>
    <row r="824" spans="1:25"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c r="W824" s="6" t="str">
        <f>TEXT(SalesData[[#This Row],[Order Date]],"mmm")</f>
        <v>Jun</v>
      </c>
      <c r="X824" s="6" t="str">
        <f>TEXT(SalesData[[#This Row],[Order Date]],"mmm yyyy")</f>
        <v>Jun 2014</v>
      </c>
      <c r="Y824">
        <f>--(COUNTIF($B$2:B824,B824)=1)</f>
        <v>1</v>
      </c>
    </row>
    <row r="825" spans="1:25"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c r="W825" s="6" t="str">
        <f>TEXT(SalesData[[#This Row],[Order Date]],"mmm")</f>
        <v>Jun</v>
      </c>
      <c r="X825" s="6" t="str">
        <f>TEXT(SalesData[[#This Row],[Order Date]],"mmm yyyy")</f>
        <v>Jun 2014</v>
      </c>
      <c r="Y825">
        <f>--(COUNTIF($B$2:B825,B825)=1)</f>
        <v>0</v>
      </c>
    </row>
    <row r="826" spans="1:25"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c r="W826" s="6" t="str">
        <f>TEXT(SalesData[[#This Row],[Order Date]],"mmm")</f>
        <v>May</v>
      </c>
      <c r="X826" s="6" t="str">
        <f>TEXT(SalesData[[#This Row],[Order Date]],"mmm yyyy")</f>
        <v>May 2011</v>
      </c>
      <c r="Y826">
        <f>--(COUNTIF($B$2:B826,B826)=1)</f>
        <v>1</v>
      </c>
    </row>
    <row r="827" spans="1:25"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c r="W827" s="6" t="str">
        <f>TEXT(SalesData[[#This Row],[Order Date]],"mmm")</f>
        <v>May</v>
      </c>
      <c r="X827" s="6" t="str">
        <f>TEXT(SalesData[[#This Row],[Order Date]],"mmm yyyy")</f>
        <v>May 2011</v>
      </c>
      <c r="Y827">
        <f>--(COUNTIF($B$2:B827,B827)=1)</f>
        <v>0</v>
      </c>
    </row>
    <row r="828" spans="1:25"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c r="W828" s="6" t="str">
        <f>TEXT(SalesData[[#This Row],[Order Date]],"mmm")</f>
        <v>Aug</v>
      </c>
      <c r="X828" s="6" t="str">
        <f>TEXT(SalesData[[#This Row],[Order Date]],"mmm yyyy")</f>
        <v>Aug 2014</v>
      </c>
      <c r="Y828">
        <f>--(COUNTIF($B$2:B828,B828)=1)</f>
        <v>1</v>
      </c>
    </row>
    <row r="829" spans="1:25"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c r="W829" s="6" t="str">
        <f>TEXT(SalesData[[#This Row],[Order Date]],"mmm")</f>
        <v>Aug</v>
      </c>
      <c r="X829" s="6" t="str">
        <f>TEXT(SalesData[[#This Row],[Order Date]],"mmm yyyy")</f>
        <v>Aug 2014</v>
      </c>
      <c r="Y829">
        <f>--(COUNTIF($B$2:B829,B829)=1)</f>
        <v>0</v>
      </c>
    </row>
    <row r="830" spans="1:25"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c r="W830" s="6" t="str">
        <f>TEXT(SalesData[[#This Row],[Order Date]],"mmm")</f>
        <v>Aug</v>
      </c>
      <c r="X830" s="6" t="str">
        <f>TEXT(SalesData[[#This Row],[Order Date]],"mmm yyyy")</f>
        <v>Aug 2014</v>
      </c>
      <c r="Y830">
        <f>--(COUNTIF($B$2:B830,B830)=1)</f>
        <v>0</v>
      </c>
    </row>
    <row r="831" spans="1:25"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c r="W831" s="6" t="str">
        <f>TEXT(SalesData[[#This Row],[Order Date]],"mmm")</f>
        <v>Jun</v>
      </c>
      <c r="X831" s="6" t="str">
        <f>TEXT(SalesData[[#This Row],[Order Date]],"mmm yyyy")</f>
        <v>Jun 2014</v>
      </c>
      <c r="Y831">
        <f>--(COUNTIF($B$2:B831,B831)=1)</f>
        <v>1</v>
      </c>
    </row>
    <row r="832" spans="1:25"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c r="W832" s="6" t="str">
        <f>TEXT(SalesData[[#This Row],[Order Date]],"mmm")</f>
        <v>Jun</v>
      </c>
      <c r="X832" s="6" t="str">
        <f>TEXT(SalesData[[#This Row],[Order Date]],"mmm yyyy")</f>
        <v>Jun 2014</v>
      </c>
      <c r="Y832">
        <f>--(COUNTIF($B$2:B832,B832)=1)</f>
        <v>0</v>
      </c>
    </row>
    <row r="833" spans="1:25"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c r="W833" s="6" t="str">
        <f>TEXT(SalesData[[#This Row],[Order Date]],"mmm")</f>
        <v>Jun</v>
      </c>
      <c r="X833" s="6" t="str">
        <f>TEXT(SalesData[[#This Row],[Order Date]],"mmm yyyy")</f>
        <v>Jun 2014</v>
      </c>
      <c r="Y833">
        <f>--(COUNTIF($B$2:B833,B833)=1)</f>
        <v>0</v>
      </c>
    </row>
    <row r="834" spans="1:25"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c r="W834" s="6" t="str">
        <f>TEXT(SalesData[[#This Row],[Order Date]],"mmm")</f>
        <v>Jun</v>
      </c>
      <c r="X834" s="6" t="str">
        <f>TEXT(SalesData[[#This Row],[Order Date]],"mmm yyyy")</f>
        <v>Jun 2014</v>
      </c>
      <c r="Y834">
        <f>--(COUNTIF($B$2:B834,B834)=1)</f>
        <v>0</v>
      </c>
    </row>
    <row r="835" spans="1:25"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c r="W835" s="6" t="str">
        <f>TEXT(SalesData[[#This Row],[Order Date]],"mmm")</f>
        <v>Jul</v>
      </c>
      <c r="X835" s="6" t="str">
        <f>TEXT(SalesData[[#This Row],[Order Date]],"mmm yyyy")</f>
        <v>Jul 2013</v>
      </c>
      <c r="Y835">
        <f>--(COUNTIF($B$2:B835,B835)=1)</f>
        <v>1</v>
      </c>
    </row>
    <row r="836" spans="1:25"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c r="W836" s="6" t="str">
        <f>TEXT(SalesData[[#This Row],[Order Date]],"mmm")</f>
        <v>Jul</v>
      </c>
      <c r="X836" s="6" t="str">
        <f>TEXT(SalesData[[#This Row],[Order Date]],"mmm yyyy")</f>
        <v>Jul 2013</v>
      </c>
      <c r="Y836">
        <f>--(COUNTIF($B$2:B836,B836)=1)</f>
        <v>0</v>
      </c>
    </row>
    <row r="837" spans="1:25"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c r="W837" s="6" t="str">
        <f>TEXT(SalesData[[#This Row],[Order Date]],"mmm")</f>
        <v>Jul</v>
      </c>
      <c r="X837" s="6" t="str">
        <f>TEXT(SalesData[[#This Row],[Order Date]],"mmm yyyy")</f>
        <v>Jul 2013</v>
      </c>
      <c r="Y837">
        <f>--(COUNTIF($B$2:B837,B837)=1)</f>
        <v>0</v>
      </c>
    </row>
    <row r="838" spans="1:25"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c r="W838" s="6" t="str">
        <f>TEXT(SalesData[[#This Row],[Order Date]],"mmm")</f>
        <v>Sep</v>
      </c>
      <c r="X838" s="6" t="str">
        <f>TEXT(SalesData[[#This Row],[Order Date]],"mmm yyyy")</f>
        <v>Sep 2011</v>
      </c>
      <c r="Y838">
        <f>--(COUNTIF($B$2:B838,B838)=1)</f>
        <v>1</v>
      </c>
    </row>
    <row r="839" spans="1:25"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c r="W839" s="6" t="str">
        <f>TEXT(SalesData[[#This Row],[Order Date]],"mmm")</f>
        <v>Nov</v>
      </c>
      <c r="X839" s="6" t="str">
        <f>TEXT(SalesData[[#This Row],[Order Date]],"mmm yyyy")</f>
        <v>Nov 2014</v>
      </c>
      <c r="Y839">
        <f>--(COUNTIF($B$2:B839,B839)=1)</f>
        <v>1</v>
      </c>
    </row>
    <row r="840" spans="1:25"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c r="W840" s="6" t="str">
        <f>TEXT(SalesData[[#This Row],[Order Date]],"mmm")</f>
        <v>Mar</v>
      </c>
      <c r="X840" s="6" t="str">
        <f>TEXT(SalesData[[#This Row],[Order Date]],"mmm yyyy")</f>
        <v>Mar 2013</v>
      </c>
      <c r="Y840">
        <f>--(COUNTIF($B$2:B840,B840)=1)</f>
        <v>1</v>
      </c>
    </row>
    <row r="841" spans="1:25"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c r="W841" s="6" t="str">
        <f>TEXT(SalesData[[#This Row],[Order Date]],"mmm")</f>
        <v>Nov</v>
      </c>
      <c r="X841" s="6" t="str">
        <f>TEXT(SalesData[[#This Row],[Order Date]],"mmm yyyy")</f>
        <v>Nov 2012</v>
      </c>
      <c r="Y841">
        <f>--(COUNTIF($B$2:B841,B841)=1)</f>
        <v>1</v>
      </c>
    </row>
    <row r="842" spans="1:25"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c r="W842" s="6" t="str">
        <f>TEXT(SalesData[[#This Row],[Order Date]],"mmm")</f>
        <v>Nov</v>
      </c>
      <c r="X842" s="6" t="str">
        <f>TEXT(SalesData[[#This Row],[Order Date]],"mmm yyyy")</f>
        <v>Nov 2012</v>
      </c>
      <c r="Y842">
        <f>--(COUNTIF($B$2:B842,B842)=1)</f>
        <v>0</v>
      </c>
    </row>
    <row r="843" spans="1:25"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c r="W843" s="6" t="str">
        <f>TEXT(SalesData[[#This Row],[Order Date]],"mmm")</f>
        <v>Nov</v>
      </c>
      <c r="X843" s="6" t="str">
        <f>TEXT(SalesData[[#This Row],[Order Date]],"mmm yyyy")</f>
        <v>Nov 2012</v>
      </c>
      <c r="Y843">
        <f>--(COUNTIF($B$2:B843,B843)=1)</f>
        <v>0</v>
      </c>
    </row>
    <row r="844" spans="1:25"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c r="W844" s="6" t="str">
        <f>TEXT(SalesData[[#This Row],[Order Date]],"mmm")</f>
        <v>Nov</v>
      </c>
      <c r="X844" s="6" t="str">
        <f>TEXT(SalesData[[#This Row],[Order Date]],"mmm yyyy")</f>
        <v>Nov 2013</v>
      </c>
      <c r="Y844">
        <f>--(COUNTIF($B$2:B844,B844)=1)</f>
        <v>1</v>
      </c>
    </row>
    <row r="845" spans="1:25"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c r="W845" s="6" t="str">
        <f>TEXT(SalesData[[#This Row],[Order Date]],"mmm")</f>
        <v>Nov</v>
      </c>
      <c r="X845" s="6" t="str">
        <f>TEXT(SalesData[[#This Row],[Order Date]],"mmm yyyy")</f>
        <v>Nov 2013</v>
      </c>
      <c r="Y845">
        <f>--(COUNTIF($B$2:B845,B845)=1)</f>
        <v>0</v>
      </c>
    </row>
    <row r="846" spans="1:25"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c r="W846" s="6" t="str">
        <f>TEXT(SalesData[[#This Row],[Order Date]],"mmm")</f>
        <v>Nov</v>
      </c>
      <c r="X846" s="6" t="str">
        <f>TEXT(SalesData[[#This Row],[Order Date]],"mmm yyyy")</f>
        <v>Nov 2013</v>
      </c>
      <c r="Y846">
        <f>--(COUNTIF($B$2:B846,B846)=1)</f>
        <v>0</v>
      </c>
    </row>
    <row r="847" spans="1:25"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c r="W847" s="6" t="str">
        <f>TEXT(SalesData[[#This Row],[Order Date]],"mmm")</f>
        <v>Nov</v>
      </c>
      <c r="X847" s="6" t="str">
        <f>TEXT(SalesData[[#This Row],[Order Date]],"mmm yyyy")</f>
        <v>Nov 2013</v>
      </c>
      <c r="Y847">
        <f>--(COUNTIF($B$2:B847,B847)=1)</f>
        <v>0</v>
      </c>
    </row>
    <row r="848" spans="1:25"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c r="W848" s="6" t="str">
        <f>TEXT(SalesData[[#This Row],[Order Date]],"mmm")</f>
        <v>Oct</v>
      </c>
      <c r="X848" s="6" t="str">
        <f>TEXT(SalesData[[#This Row],[Order Date]],"mmm yyyy")</f>
        <v>Oct 2012</v>
      </c>
      <c r="Y848">
        <f>--(COUNTIF($B$2:B848,B848)=1)</f>
        <v>1</v>
      </c>
    </row>
    <row r="849" spans="1:25"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c r="W849" s="6" t="str">
        <f>TEXT(SalesData[[#This Row],[Order Date]],"mmm")</f>
        <v>Oct</v>
      </c>
      <c r="X849" s="6" t="str">
        <f>TEXT(SalesData[[#This Row],[Order Date]],"mmm yyyy")</f>
        <v>Oct 2012</v>
      </c>
      <c r="Y849">
        <f>--(COUNTIF($B$2:B849,B849)=1)</f>
        <v>0</v>
      </c>
    </row>
    <row r="850" spans="1:25"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c r="W850" s="6" t="str">
        <f>TEXT(SalesData[[#This Row],[Order Date]],"mmm")</f>
        <v>Jan</v>
      </c>
      <c r="X850" s="6" t="str">
        <f>TEXT(SalesData[[#This Row],[Order Date]],"mmm yyyy")</f>
        <v>Jan 2014</v>
      </c>
      <c r="Y850">
        <f>--(COUNTIF($B$2:B850,B850)=1)</f>
        <v>1</v>
      </c>
    </row>
    <row r="851" spans="1:25"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c r="W851" s="6" t="str">
        <f>TEXT(SalesData[[#This Row],[Order Date]],"mmm")</f>
        <v>Feb</v>
      </c>
      <c r="X851" s="6" t="str">
        <f>TEXT(SalesData[[#This Row],[Order Date]],"mmm yyyy")</f>
        <v>Feb 2011</v>
      </c>
      <c r="Y851">
        <f>--(COUNTIF($B$2:B851,B851)=1)</f>
        <v>1</v>
      </c>
    </row>
    <row r="852" spans="1:25"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c r="W852" s="6" t="str">
        <f>TEXT(SalesData[[#This Row],[Order Date]],"mmm")</f>
        <v>Jun</v>
      </c>
      <c r="X852" s="6" t="str">
        <f>TEXT(SalesData[[#This Row],[Order Date]],"mmm yyyy")</f>
        <v>Jun 2013</v>
      </c>
      <c r="Y852">
        <f>--(COUNTIF($B$2:B852,B852)=1)</f>
        <v>1</v>
      </c>
    </row>
    <row r="853" spans="1:25"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c r="W853" s="6" t="str">
        <f>TEXT(SalesData[[#This Row],[Order Date]],"mmm")</f>
        <v>Jun</v>
      </c>
      <c r="X853" s="6" t="str">
        <f>TEXT(SalesData[[#This Row],[Order Date]],"mmm yyyy")</f>
        <v>Jun 2013</v>
      </c>
      <c r="Y853">
        <f>--(COUNTIF($B$2:B853,B853)=1)</f>
        <v>0</v>
      </c>
    </row>
    <row r="854" spans="1:25"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c r="W854" s="6" t="str">
        <f>TEXT(SalesData[[#This Row],[Order Date]],"mmm")</f>
        <v>May</v>
      </c>
      <c r="X854" s="6" t="str">
        <f>TEXT(SalesData[[#This Row],[Order Date]],"mmm yyyy")</f>
        <v>May 2013</v>
      </c>
      <c r="Y854">
        <f>--(COUNTIF($B$2:B854,B854)=1)</f>
        <v>1</v>
      </c>
    </row>
    <row r="855" spans="1:25"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c r="W855" s="6" t="str">
        <f>TEXT(SalesData[[#This Row],[Order Date]],"mmm")</f>
        <v>Feb</v>
      </c>
      <c r="X855" s="6" t="str">
        <f>TEXT(SalesData[[#This Row],[Order Date]],"mmm yyyy")</f>
        <v>Feb 2013</v>
      </c>
      <c r="Y855">
        <f>--(COUNTIF($B$2:B855,B855)=1)</f>
        <v>1</v>
      </c>
    </row>
    <row r="856" spans="1:25"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c r="W856" s="6" t="str">
        <f>TEXT(SalesData[[#This Row],[Order Date]],"mmm")</f>
        <v>Feb</v>
      </c>
      <c r="X856" s="6" t="str">
        <f>TEXT(SalesData[[#This Row],[Order Date]],"mmm yyyy")</f>
        <v>Feb 2013</v>
      </c>
      <c r="Y856">
        <f>--(COUNTIF($B$2:B856,B856)=1)</f>
        <v>0</v>
      </c>
    </row>
    <row r="857" spans="1:25"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c r="W857" s="6" t="str">
        <f>TEXT(SalesData[[#This Row],[Order Date]],"mmm")</f>
        <v>Aug</v>
      </c>
      <c r="X857" s="6" t="str">
        <f>TEXT(SalesData[[#This Row],[Order Date]],"mmm yyyy")</f>
        <v>Aug 2011</v>
      </c>
      <c r="Y857">
        <f>--(COUNTIF($B$2:B857,B857)=1)</f>
        <v>1</v>
      </c>
    </row>
    <row r="858" spans="1:25"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c r="W858" s="6" t="str">
        <f>TEXT(SalesData[[#This Row],[Order Date]],"mmm")</f>
        <v>Aug</v>
      </c>
      <c r="X858" s="6" t="str">
        <f>TEXT(SalesData[[#This Row],[Order Date]],"mmm yyyy")</f>
        <v>Aug 2011</v>
      </c>
      <c r="Y858">
        <f>--(COUNTIF($B$2:B858,B858)=1)</f>
        <v>0</v>
      </c>
    </row>
    <row r="859" spans="1:25"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c r="W859" s="6" t="str">
        <f>TEXT(SalesData[[#This Row],[Order Date]],"mmm")</f>
        <v>Aug</v>
      </c>
      <c r="X859" s="6" t="str">
        <f>TEXT(SalesData[[#This Row],[Order Date]],"mmm yyyy")</f>
        <v>Aug 2011</v>
      </c>
      <c r="Y859">
        <f>--(COUNTIF($B$2:B859,B859)=1)</f>
        <v>0</v>
      </c>
    </row>
    <row r="860" spans="1:25"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c r="W860" s="6" t="str">
        <f>TEXT(SalesData[[#This Row],[Order Date]],"mmm")</f>
        <v>Apr</v>
      </c>
      <c r="X860" s="6" t="str">
        <f>TEXT(SalesData[[#This Row],[Order Date]],"mmm yyyy")</f>
        <v>Apr 2014</v>
      </c>
      <c r="Y860">
        <f>--(COUNTIF($B$2:B860,B860)=1)</f>
        <v>1</v>
      </c>
    </row>
    <row r="861" spans="1:25"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c r="W861" s="6" t="str">
        <f>TEXT(SalesData[[#This Row],[Order Date]],"mmm")</f>
        <v>Apr</v>
      </c>
      <c r="X861" s="6" t="str">
        <f>TEXT(SalesData[[#This Row],[Order Date]],"mmm yyyy")</f>
        <v>Apr 2014</v>
      </c>
      <c r="Y861">
        <f>--(COUNTIF($B$2:B861,B861)=1)</f>
        <v>0</v>
      </c>
    </row>
    <row r="862" spans="1:25"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c r="W862" s="6" t="str">
        <f>TEXT(SalesData[[#This Row],[Order Date]],"mmm")</f>
        <v>Jun</v>
      </c>
      <c r="X862" s="6" t="str">
        <f>TEXT(SalesData[[#This Row],[Order Date]],"mmm yyyy")</f>
        <v>Jun 2011</v>
      </c>
      <c r="Y862">
        <f>--(COUNTIF($B$2:B862,B862)=1)</f>
        <v>1</v>
      </c>
    </row>
    <row r="863" spans="1:25"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c r="W863" s="6" t="str">
        <f>TEXT(SalesData[[#This Row],[Order Date]],"mmm")</f>
        <v>Jun</v>
      </c>
      <c r="X863" s="6" t="str">
        <f>TEXT(SalesData[[#This Row],[Order Date]],"mmm yyyy")</f>
        <v>Jun 2011</v>
      </c>
      <c r="Y863">
        <f>--(COUNTIF($B$2:B863,B863)=1)</f>
        <v>0</v>
      </c>
    </row>
    <row r="864" spans="1:25"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c r="W864" s="6" t="str">
        <f>TEXT(SalesData[[#This Row],[Order Date]],"mmm")</f>
        <v>Jan</v>
      </c>
      <c r="X864" s="6" t="str">
        <f>TEXT(SalesData[[#This Row],[Order Date]],"mmm yyyy")</f>
        <v>Jan 2013</v>
      </c>
      <c r="Y864">
        <f>--(COUNTIF($B$2:B864,B864)=1)</f>
        <v>1</v>
      </c>
    </row>
    <row r="865" spans="1:25"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c r="W865" s="6" t="str">
        <f>TEXT(SalesData[[#This Row],[Order Date]],"mmm")</f>
        <v>Jan</v>
      </c>
      <c r="X865" s="6" t="str">
        <f>TEXT(SalesData[[#This Row],[Order Date]],"mmm yyyy")</f>
        <v>Jan 2013</v>
      </c>
      <c r="Y865">
        <f>--(COUNTIF($B$2:B865,B865)=1)</f>
        <v>0</v>
      </c>
    </row>
    <row r="866" spans="1:25"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c r="W866" s="6" t="str">
        <f>TEXT(SalesData[[#This Row],[Order Date]],"mmm")</f>
        <v>Jan</v>
      </c>
      <c r="X866" s="6" t="str">
        <f>TEXT(SalesData[[#This Row],[Order Date]],"mmm yyyy")</f>
        <v>Jan 2013</v>
      </c>
      <c r="Y866">
        <f>--(COUNTIF($B$2:B866,B866)=1)</f>
        <v>0</v>
      </c>
    </row>
    <row r="867" spans="1:25"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c r="W867" s="6" t="str">
        <f>TEXT(SalesData[[#This Row],[Order Date]],"mmm")</f>
        <v>Jan</v>
      </c>
      <c r="X867" s="6" t="str">
        <f>TEXT(SalesData[[#This Row],[Order Date]],"mmm yyyy")</f>
        <v>Jan 2011</v>
      </c>
      <c r="Y867">
        <f>--(COUNTIF($B$2:B867,B867)=1)</f>
        <v>1</v>
      </c>
    </row>
    <row r="868" spans="1:25"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c r="W868" s="6" t="str">
        <f>TEXT(SalesData[[#This Row],[Order Date]],"mmm")</f>
        <v>Jan</v>
      </c>
      <c r="X868" s="6" t="str">
        <f>TEXT(SalesData[[#This Row],[Order Date]],"mmm yyyy")</f>
        <v>Jan 2011</v>
      </c>
      <c r="Y868">
        <f>--(COUNTIF($B$2:B868,B868)=1)</f>
        <v>0</v>
      </c>
    </row>
    <row r="869" spans="1:25"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c r="W869" s="6" t="str">
        <f>TEXT(SalesData[[#This Row],[Order Date]],"mmm")</f>
        <v>Sep</v>
      </c>
      <c r="X869" s="6" t="str">
        <f>TEXT(SalesData[[#This Row],[Order Date]],"mmm yyyy")</f>
        <v>Sep 2013</v>
      </c>
      <c r="Y869">
        <f>--(COUNTIF($B$2:B869,B869)=1)</f>
        <v>1</v>
      </c>
    </row>
    <row r="870" spans="1:25"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c r="W870" s="6" t="str">
        <f>TEXT(SalesData[[#This Row],[Order Date]],"mmm")</f>
        <v>Apr</v>
      </c>
      <c r="X870" s="6" t="str">
        <f>TEXT(SalesData[[#This Row],[Order Date]],"mmm yyyy")</f>
        <v>Apr 2011</v>
      </c>
      <c r="Y870">
        <f>--(COUNTIF($B$2:B870,B870)=1)</f>
        <v>1</v>
      </c>
    </row>
    <row r="871" spans="1:25"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c r="W871" s="6" t="str">
        <f>TEXT(SalesData[[#This Row],[Order Date]],"mmm")</f>
        <v>Sep</v>
      </c>
      <c r="X871" s="6" t="str">
        <f>TEXT(SalesData[[#This Row],[Order Date]],"mmm yyyy")</f>
        <v>Sep 2013</v>
      </c>
      <c r="Y871">
        <f>--(COUNTIF($B$2:B871,B871)=1)</f>
        <v>1</v>
      </c>
    </row>
    <row r="872" spans="1:25"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c r="W872" s="6" t="str">
        <f>TEXT(SalesData[[#This Row],[Order Date]],"mmm")</f>
        <v>Sep</v>
      </c>
      <c r="X872" s="6" t="str">
        <f>TEXT(SalesData[[#This Row],[Order Date]],"mmm yyyy")</f>
        <v>Sep 2013</v>
      </c>
      <c r="Y872">
        <f>--(COUNTIF($B$2:B872,B872)=1)</f>
        <v>0</v>
      </c>
    </row>
    <row r="873" spans="1:25"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c r="W873" s="6" t="str">
        <f>TEXT(SalesData[[#This Row],[Order Date]],"mmm")</f>
        <v>Oct</v>
      </c>
      <c r="X873" s="6" t="str">
        <f>TEXT(SalesData[[#This Row],[Order Date]],"mmm yyyy")</f>
        <v>Oct 2012</v>
      </c>
      <c r="Y873">
        <f>--(COUNTIF($B$2:B873,B873)=1)</f>
        <v>1</v>
      </c>
    </row>
    <row r="874" spans="1:25"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c r="W874" s="6" t="str">
        <f>TEXT(SalesData[[#This Row],[Order Date]],"mmm")</f>
        <v>Dec</v>
      </c>
      <c r="X874" s="6" t="str">
        <f>TEXT(SalesData[[#This Row],[Order Date]],"mmm yyyy")</f>
        <v>Dec 2011</v>
      </c>
      <c r="Y874">
        <f>--(COUNTIF($B$2:B874,B874)=1)</f>
        <v>1</v>
      </c>
    </row>
    <row r="875" spans="1:25"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c r="W875" s="6" t="str">
        <f>TEXT(SalesData[[#This Row],[Order Date]],"mmm")</f>
        <v>Dec</v>
      </c>
      <c r="X875" s="6" t="str">
        <f>TEXT(SalesData[[#This Row],[Order Date]],"mmm yyyy")</f>
        <v>Dec 2011</v>
      </c>
      <c r="Y875">
        <f>--(COUNTIF($B$2:B875,B875)=1)</f>
        <v>0</v>
      </c>
    </row>
    <row r="876" spans="1:25"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c r="W876" s="6" t="str">
        <f>TEXT(SalesData[[#This Row],[Order Date]],"mmm")</f>
        <v>Aug</v>
      </c>
      <c r="X876" s="6" t="str">
        <f>TEXT(SalesData[[#This Row],[Order Date]],"mmm yyyy")</f>
        <v>Aug 2014</v>
      </c>
      <c r="Y876">
        <f>--(COUNTIF($B$2:B876,B876)=1)</f>
        <v>1</v>
      </c>
    </row>
    <row r="877" spans="1:25"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c r="W877" s="6" t="str">
        <f>TEXT(SalesData[[#This Row],[Order Date]],"mmm")</f>
        <v>Jan</v>
      </c>
      <c r="X877" s="6" t="str">
        <f>TEXT(SalesData[[#This Row],[Order Date]],"mmm yyyy")</f>
        <v>Jan 2013</v>
      </c>
      <c r="Y877">
        <f>--(COUNTIF($B$2:B877,B877)=1)</f>
        <v>1</v>
      </c>
    </row>
    <row r="878" spans="1:25"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c r="W878" s="6" t="str">
        <f>TEXT(SalesData[[#This Row],[Order Date]],"mmm")</f>
        <v>Jan</v>
      </c>
      <c r="X878" s="6" t="str">
        <f>TEXT(SalesData[[#This Row],[Order Date]],"mmm yyyy")</f>
        <v>Jan 2013</v>
      </c>
      <c r="Y878">
        <f>--(COUNTIF($B$2:B878,B878)=1)</f>
        <v>0</v>
      </c>
    </row>
    <row r="879" spans="1:25"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c r="W879" s="6" t="str">
        <f>TEXT(SalesData[[#This Row],[Order Date]],"mmm")</f>
        <v>Jan</v>
      </c>
      <c r="X879" s="6" t="str">
        <f>TEXT(SalesData[[#This Row],[Order Date]],"mmm yyyy")</f>
        <v>Jan 2013</v>
      </c>
      <c r="Y879">
        <f>--(COUNTIF($B$2:B879,B879)=1)</f>
        <v>0</v>
      </c>
    </row>
    <row r="880" spans="1:25"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c r="W880" s="6" t="str">
        <f>TEXT(SalesData[[#This Row],[Order Date]],"mmm")</f>
        <v>Sep</v>
      </c>
      <c r="X880" s="6" t="str">
        <f>TEXT(SalesData[[#This Row],[Order Date]],"mmm yyyy")</f>
        <v>Sep 2011</v>
      </c>
      <c r="Y880">
        <f>--(COUNTIF($B$2:B880,B880)=1)</f>
        <v>1</v>
      </c>
    </row>
    <row r="881" spans="1:25"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c r="W881" s="6" t="str">
        <f>TEXT(SalesData[[#This Row],[Order Date]],"mmm")</f>
        <v>Dec</v>
      </c>
      <c r="X881" s="6" t="str">
        <f>TEXT(SalesData[[#This Row],[Order Date]],"mmm yyyy")</f>
        <v>Dec 2014</v>
      </c>
      <c r="Y881">
        <f>--(COUNTIF($B$2:B881,B881)=1)</f>
        <v>1</v>
      </c>
    </row>
    <row r="882" spans="1:25"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c r="W882" s="6" t="str">
        <f>TEXT(SalesData[[#This Row],[Order Date]],"mmm")</f>
        <v>Dec</v>
      </c>
      <c r="X882" s="6" t="str">
        <f>TEXT(SalesData[[#This Row],[Order Date]],"mmm yyyy")</f>
        <v>Dec 2014</v>
      </c>
      <c r="Y882">
        <f>--(COUNTIF($B$2:B882,B882)=1)</f>
        <v>0</v>
      </c>
    </row>
    <row r="883" spans="1:25"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c r="W883" s="6" t="str">
        <f>TEXT(SalesData[[#This Row],[Order Date]],"mmm")</f>
        <v>Oct</v>
      </c>
      <c r="X883" s="6" t="str">
        <f>TEXT(SalesData[[#This Row],[Order Date]],"mmm yyyy")</f>
        <v>Oct 2012</v>
      </c>
      <c r="Y883">
        <f>--(COUNTIF($B$2:B883,B883)=1)</f>
        <v>1</v>
      </c>
    </row>
    <row r="884" spans="1:25"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c r="W884" s="6" t="str">
        <f>TEXT(SalesData[[#This Row],[Order Date]],"mmm")</f>
        <v>Dec</v>
      </c>
      <c r="X884" s="6" t="str">
        <f>TEXT(SalesData[[#This Row],[Order Date]],"mmm yyyy")</f>
        <v>Dec 2014</v>
      </c>
      <c r="Y884">
        <f>--(COUNTIF($B$2:B884,B884)=1)</f>
        <v>1</v>
      </c>
    </row>
    <row r="885" spans="1:25"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c r="W885" s="6" t="str">
        <f>TEXT(SalesData[[#This Row],[Order Date]],"mmm")</f>
        <v>Oct</v>
      </c>
      <c r="X885" s="6" t="str">
        <f>TEXT(SalesData[[#This Row],[Order Date]],"mmm yyyy")</f>
        <v>Oct 2013</v>
      </c>
      <c r="Y885">
        <f>--(COUNTIF($B$2:B885,B885)=1)</f>
        <v>1</v>
      </c>
    </row>
    <row r="886" spans="1:25"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c r="W886" s="6" t="str">
        <f>TEXT(SalesData[[#This Row],[Order Date]],"mmm")</f>
        <v>Apr</v>
      </c>
      <c r="X886" s="6" t="str">
        <f>TEXT(SalesData[[#This Row],[Order Date]],"mmm yyyy")</f>
        <v>Apr 2011</v>
      </c>
      <c r="Y886">
        <f>--(COUNTIF($B$2:B886,B886)=1)</f>
        <v>1</v>
      </c>
    </row>
    <row r="887" spans="1:25"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c r="W887" s="6" t="str">
        <f>TEXT(SalesData[[#This Row],[Order Date]],"mmm")</f>
        <v>Apr</v>
      </c>
      <c r="X887" s="6" t="str">
        <f>TEXT(SalesData[[#This Row],[Order Date]],"mmm yyyy")</f>
        <v>Apr 2012</v>
      </c>
      <c r="Y887">
        <f>--(COUNTIF($B$2:B887,B887)=1)</f>
        <v>1</v>
      </c>
    </row>
    <row r="888" spans="1:25"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c r="W888" s="6" t="str">
        <f>TEXT(SalesData[[#This Row],[Order Date]],"mmm")</f>
        <v>Jun</v>
      </c>
      <c r="X888" s="6" t="str">
        <f>TEXT(SalesData[[#This Row],[Order Date]],"mmm yyyy")</f>
        <v>Jun 2014</v>
      </c>
      <c r="Y888">
        <f>--(COUNTIF($B$2:B888,B888)=1)</f>
        <v>1</v>
      </c>
    </row>
    <row r="889" spans="1:25"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c r="W889" s="6" t="str">
        <f>TEXT(SalesData[[#This Row],[Order Date]],"mmm")</f>
        <v>Oct</v>
      </c>
      <c r="X889" s="6" t="str">
        <f>TEXT(SalesData[[#This Row],[Order Date]],"mmm yyyy")</f>
        <v>Oct 2014</v>
      </c>
      <c r="Y889">
        <f>--(COUNTIF($B$2:B889,B889)=1)</f>
        <v>1</v>
      </c>
    </row>
    <row r="890" spans="1:25"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c r="W890" s="6" t="str">
        <f>TEXT(SalesData[[#This Row],[Order Date]],"mmm")</f>
        <v>Dec</v>
      </c>
      <c r="X890" s="6" t="str">
        <f>TEXT(SalesData[[#This Row],[Order Date]],"mmm yyyy")</f>
        <v>Dec 2011</v>
      </c>
      <c r="Y890">
        <f>--(COUNTIF($B$2:B890,B890)=1)</f>
        <v>1</v>
      </c>
    </row>
    <row r="891" spans="1:25"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c r="W891" s="6" t="str">
        <f>TEXT(SalesData[[#This Row],[Order Date]],"mmm")</f>
        <v>Jun</v>
      </c>
      <c r="X891" s="6" t="str">
        <f>TEXT(SalesData[[#This Row],[Order Date]],"mmm yyyy")</f>
        <v>Jun 2014</v>
      </c>
      <c r="Y891">
        <f>--(COUNTIF($B$2:B891,B891)=1)</f>
        <v>1</v>
      </c>
    </row>
    <row r="892" spans="1:25"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c r="W892" s="6" t="str">
        <f>TEXT(SalesData[[#This Row],[Order Date]],"mmm")</f>
        <v>Jun</v>
      </c>
      <c r="X892" s="6" t="str">
        <f>TEXT(SalesData[[#This Row],[Order Date]],"mmm yyyy")</f>
        <v>Jun 2014</v>
      </c>
      <c r="Y892">
        <f>--(COUNTIF($B$2:B892,B892)=1)</f>
        <v>0</v>
      </c>
    </row>
    <row r="893" spans="1:25"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c r="W893" s="6" t="str">
        <f>TEXT(SalesData[[#This Row],[Order Date]],"mmm")</f>
        <v>Jun</v>
      </c>
      <c r="X893" s="6" t="str">
        <f>TEXT(SalesData[[#This Row],[Order Date]],"mmm yyyy")</f>
        <v>Jun 2014</v>
      </c>
      <c r="Y893">
        <f>--(COUNTIF($B$2:B893,B893)=1)</f>
        <v>1</v>
      </c>
    </row>
    <row r="894" spans="1:25"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c r="W894" s="6" t="str">
        <f>TEXT(SalesData[[#This Row],[Order Date]],"mmm")</f>
        <v>Jun</v>
      </c>
      <c r="X894" s="6" t="str">
        <f>TEXT(SalesData[[#This Row],[Order Date]],"mmm yyyy")</f>
        <v>Jun 2014</v>
      </c>
      <c r="Y894">
        <f>--(COUNTIF($B$2:B894,B894)=1)</f>
        <v>0</v>
      </c>
    </row>
    <row r="895" spans="1:25"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c r="W895" s="6" t="str">
        <f>TEXT(SalesData[[#This Row],[Order Date]],"mmm")</f>
        <v>Jun</v>
      </c>
      <c r="X895" s="6" t="str">
        <f>TEXT(SalesData[[#This Row],[Order Date]],"mmm yyyy")</f>
        <v>Jun 2014</v>
      </c>
      <c r="Y895">
        <f>--(COUNTIF($B$2:B895,B895)=1)</f>
        <v>0</v>
      </c>
    </row>
    <row r="896" spans="1:25"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c r="W896" s="6" t="str">
        <f>TEXT(SalesData[[#This Row],[Order Date]],"mmm")</f>
        <v>Nov</v>
      </c>
      <c r="X896" s="6" t="str">
        <f>TEXT(SalesData[[#This Row],[Order Date]],"mmm yyyy")</f>
        <v>Nov 2013</v>
      </c>
      <c r="Y896">
        <f>--(COUNTIF($B$2:B896,B896)=1)</f>
        <v>1</v>
      </c>
    </row>
    <row r="897" spans="1:25"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c r="W897" s="6" t="str">
        <f>TEXT(SalesData[[#This Row],[Order Date]],"mmm")</f>
        <v>Nov</v>
      </c>
      <c r="X897" s="6" t="str">
        <f>TEXT(SalesData[[#This Row],[Order Date]],"mmm yyyy")</f>
        <v>Nov 2013</v>
      </c>
      <c r="Y897">
        <f>--(COUNTIF($B$2:B897,B897)=1)</f>
        <v>0</v>
      </c>
    </row>
    <row r="898" spans="1:25"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c r="W898" s="6" t="str">
        <f>TEXT(SalesData[[#This Row],[Order Date]],"mmm")</f>
        <v>Oct</v>
      </c>
      <c r="X898" s="6" t="str">
        <f>TEXT(SalesData[[#This Row],[Order Date]],"mmm yyyy")</f>
        <v>Oct 2013</v>
      </c>
      <c r="Y898">
        <f>--(COUNTIF($B$2:B898,B898)=1)</f>
        <v>1</v>
      </c>
    </row>
    <row r="899" spans="1:25"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c r="W899" s="6" t="str">
        <f>TEXT(SalesData[[#This Row],[Order Date]],"mmm")</f>
        <v>Sep</v>
      </c>
      <c r="X899" s="6" t="str">
        <f>TEXT(SalesData[[#This Row],[Order Date]],"mmm yyyy")</f>
        <v>Sep 2011</v>
      </c>
      <c r="Y899">
        <f>--(COUNTIF($B$2:B899,B899)=1)</f>
        <v>1</v>
      </c>
    </row>
    <row r="900" spans="1:25"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c r="W900" s="6" t="str">
        <f>TEXT(SalesData[[#This Row],[Order Date]],"mmm")</f>
        <v>Oct</v>
      </c>
      <c r="X900" s="6" t="str">
        <f>TEXT(SalesData[[#This Row],[Order Date]],"mmm yyyy")</f>
        <v>Oct 2014</v>
      </c>
      <c r="Y900">
        <f>--(COUNTIF($B$2:B900,B900)=1)</f>
        <v>1</v>
      </c>
    </row>
    <row r="901" spans="1:25"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c r="W901" s="6" t="str">
        <f>TEXT(SalesData[[#This Row],[Order Date]],"mmm")</f>
        <v>Apr</v>
      </c>
      <c r="X901" s="6" t="str">
        <f>TEXT(SalesData[[#This Row],[Order Date]],"mmm yyyy")</f>
        <v>Apr 2013</v>
      </c>
      <c r="Y901">
        <f>--(COUNTIF($B$2:B901,B901)=1)</f>
        <v>1</v>
      </c>
    </row>
    <row r="902" spans="1:25"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c r="W902" s="6" t="str">
        <f>TEXT(SalesData[[#This Row],[Order Date]],"mmm")</f>
        <v>Nov</v>
      </c>
      <c r="X902" s="6" t="str">
        <f>TEXT(SalesData[[#This Row],[Order Date]],"mmm yyyy")</f>
        <v>Nov 2014</v>
      </c>
      <c r="Y902">
        <f>--(COUNTIF($B$2:B902,B902)=1)</f>
        <v>1</v>
      </c>
    </row>
    <row r="903" spans="1:25"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c r="W903" s="6" t="str">
        <f>TEXT(SalesData[[#This Row],[Order Date]],"mmm")</f>
        <v>Nov</v>
      </c>
      <c r="X903" s="6" t="str">
        <f>TEXT(SalesData[[#This Row],[Order Date]],"mmm yyyy")</f>
        <v>Nov 2014</v>
      </c>
      <c r="Y903">
        <f>--(COUNTIF($B$2:B903,B903)=1)</f>
        <v>0</v>
      </c>
    </row>
    <row r="904" spans="1:25"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c r="W904" s="6" t="str">
        <f>TEXT(SalesData[[#This Row],[Order Date]],"mmm")</f>
        <v>Sep</v>
      </c>
      <c r="X904" s="6" t="str">
        <f>TEXT(SalesData[[#This Row],[Order Date]],"mmm yyyy")</f>
        <v>Sep 2014</v>
      </c>
      <c r="Y904">
        <f>--(COUNTIF($B$2:B904,B904)=1)</f>
        <v>1</v>
      </c>
    </row>
    <row r="905" spans="1:25"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c r="W905" s="6" t="str">
        <f>TEXT(SalesData[[#This Row],[Order Date]],"mmm")</f>
        <v>Apr</v>
      </c>
      <c r="X905" s="6" t="str">
        <f>TEXT(SalesData[[#This Row],[Order Date]],"mmm yyyy")</f>
        <v>Apr 2013</v>
      </c>
      <c r="Y905">
        <f>--(COUNTIF($B$2:B905,B905)=1)</f>
        <v>1</v>
      </c>
    </row>
    <row r="906" spans="1:25"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c r="W906" s="6" t="str">
        <f>TEXT(SalesData[[#This Row],[Order Date]],"mmm")</f>
        <v>Apr</v>
      </c>
      <c r="X906" s="6" t="str">
        <f>TEXT(SalesData[[#This Row],[Order Date]],"mmm yyyy")</f>
        <v>Apr 2013</v>
      </c>
      <c r="Y906">
        <f>--(COUNTIF($B$2:B906,B906)=1)</f>
        <v>0</v>
      </c>
    </row>
    <row r="907" spans="1:25"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c r="W907" s="6" t="str">
        <f>TEXT(SalesData[[#This Row],[Order Date]],"mmm")</f>
        <v>Apr</v>
      </c>
      <c r="X907" s="6" t="str">
        <f>TEXT(SalesData[[#This Row],[Order Date]],"mmm yyyy")</f>
        <v>Apr 2013</v>
      </c>
      <c r="Y907">
        <f>--(COUNTIF($B$2:B907,B907)=1)</f>
        <v>0</v>
      </c>
    </row>
    <row r="908" spans="1:25"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c r="W908" s="6" t="str">
        <f>TEXT(SalesData[[#This Row],[Order Date]],"mmm")</f>
        <v>Dec</v>
      </c>
      <c r="X908" s="6" t="str">
        <f>TEXT(SalesData[[#This Row],[Order Date]],"mmm yyyy")</f>
        <v>Dec 2014</v>
      </c>
      <c r="Y908">
        <f>--(COUNTIF($B$2:B908,B908)=1)</f>
        <v>1</v>
      </c>
    </row>
    <row r="909" spans="1:25"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c r="W909" s="6" t="str">
        <f>TEXT(SalesData[[#This Row],[Order Date]],"mmm")</f>
        <v>Dec</v>
      </c>
      <c r="X909" s="6" t="str">
        <f>TEXT(SalesData[[#This Row],[Order Date]],"mmm yyyy")</f>
        <v>Dec 2014</v>
      </c>
      <c r="Y909">
        <f>--(COUNTIF($B$2:B909,B909)=1)</f>
        <v>0</v>
      </c>
    </row>
    <row r="910" spans="1:25"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c r="W910" s="6" t="str">
        <f>TEXT(SalesData[[#This Row],[Order Date]],"mmm")</f>
        <v>Dec</v>
      </c>
      <c r="X910" s="6" t="str">
        <f>TEXT(SalesData[[#This Row],[Order Date]],"mmm yyyy")</f>
        <v>Dec 2014</v>
      </c>
      <c r="Y910">
        <f>--(COUNTIF($B$2:B910,B910)=1)</f>
        <v>0</v>
      </c>
    </row>
    <row r="911" spans="1:25"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c r="W911" s="6" t="str">
        <f>TEXT(SalesData[[#This Row],[Order Date]],"mmm")</f>
        <v>Sep</v>
      </c>
      <c r="X911" s="6" t="str">
        <f>TEXT(SalesData[[#This Row],[Order Date]],"mmm yyyy")</f>
        <v>Sep 2014</v>
      </c>
      <c r="Y911">
        <f>--(COUNTIF($B$2:B911,B911)=1)</f>
        <v>1</v>
      </c>
    </row>
    <row r="912" spans="1:25"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c r="W912" s="6" t="str">
        <f>TEXT(SalesData[[#This Row],[Order Date]],"mmm")</f>
        <v>Sep</v>
      </c>
      <c r="X912" s="6" t="str">
        <f>TEXT(SalesData[[#This Row],[Order Date]],"mmm yyyy")</f>
        <v>Sep 2014</v>
      </c>
      <c r="Y912">
        <f>--(COUNTIF($B$2:B912,B912)=1)</f>
        <v>0</v>
      </c>
    </row>
    <row r="913" spans="1:25"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c r="W913" s="6" t="str">
        <f>TEXT(SalesData[[#This Row],[Order Date]],"mmm")</f>
        <v>Sep</v>
      </c>
      <c r="X913" s="6" t="str">
        <f>TEXT(SalesData[[#This Row],[Order Date]],"mmm yyyy")</f>
        <v>Sep 2014</v>
      </c>
      <c r="Y913">
        <f>--(COUNTIF($B$2:B913,B913)=1)</f>
        <v>0</v>
      </c>
    </row>
    <row r="914" spans="1:25"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c r="W914" s="6" t="str">
        <f>TEXT(SalesData[[#This Row],[Order Date]],"mmm")</f>
        <v>May</v>
      </c>
      <c r="X914" s="6" t="str">
        <f>TEXT(SalesData[[#This Row],[Order Date]],"mmm yyyy")</f>
        <v>May 2012</v>
      </c>
      <c r="Y914">
        <f>--(COUNTIF($B$2:B914,B914)=1)</f>
        <v>1</v>
      </c>
    </row>
    <row r="915" spans="1:25"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c r="W915" s="6" t="str">
        <f>TEXT(SalesData[[#This Row],[Order Date]],"mmm")</f>
        <v>Nov</v>
      </c>
      <c r="X915" s="6" t="str">
        <f>TEXT(SalesData[[#This Row],[Order Date]],"mmm yyyy")</f>
        <v>Nov 2014</v>
      </c>
      <c r="Y915">
        <f>--(COUNTIF($B$2:B915,B915)=1)</f>
        <v>1</v>
      </c>
    </row>
    <row r="916" spans="1:25"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c r="W916" s="6" t="str">
        <f>TEXT(SalesData[[#This Row],[Order Date]],"mmm")</f>
        <v>Nov</v>
      </c>
      <c r="X916" s="6" t="str">
        <f>TEXT(SalesData[[#This Row],[Order Date]],"mmm yyyy")</f>
        <v>Nov 2014</v>
      </c>
      <c r="Y916">
        <f>--(COUNTIF($B$2:B916,B916)=1)</f>
        <v>0</v>
      </c>
    </row>
    <row r="917" spans="1:25"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c r="W917" s="6" t="str">
        <f>TEXT(SalesData[[#This Row],[Order Date]],"mmm")</f>
        <v>Jun</v>
      </c>
      <c r="X917" s="6" t="str">
        <f>TEXT(SalesData[[#This Row],[Order Date]],"mmm yyyy")</f>
        <v>Jun 2011</v>
      </c>
      <c r="Y917">
        <f>--(COUNTIF($B$2:B917,B917)=1)</f>
        <v>1</v>
      </c>
    </row>
    <row r="918" spans="1:25"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c r="W918" s="6" t="str">
        <f>TEXT(SalesData[[#This Row],[Order Date]],"mmm")</f>
        <v>Jun</v>
      </c>
      <c r="X918" s="6" t="str">
        <f>TEXT(SalesData[[#This Row],[Order Date]],"mmm yyyy")</f>
        <v>Jun 2011</v>
      </c>
      <c r="Y918">
        <f>--(COUNTIF($B$2:B918,B918)=1)</f>
        <v>0</v>
      </c>
    </row>
    <row r="919" spans="1:25"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c r="W919" s="6" t="str">
        <f>TEXT(SalesData[[#This Row],[Order Date]],"mmm")</f>
        <v>Jun</v>
      </c>
      <c r="X919" s="6" t="str">
        <f>TEXT(SalesData[[#This Row],[Order Date]],"mmm yyyy")</f>
        <v>Jun 2011</v>
      </c>
      <c r="Y919">
        <f>--(COUNTIF($B$2:B919,B919)=1)</f>
        <v>0</v>
      </c>
    </row>
    <row r="920" spans="1:25"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c r="W920" s="6" t="str">
        <f>TEXT(SalesData[[#This Row],[Order Date]],"mmm")</f>
        <v>Mar</v>
      </c>
      <c r="X920" s="6" t="str">
        <f>TEXT(SalesData[[#This Row],[Order Date]],"mmm yyyy")</f>
        <v>Mar 2013</v>
      </c>
      <c r="Y920">
        <f>--(COUNTIF($B$2:B920,B920)=1)</f>
        <v>1</v>
      </c>
    </row>
    <row r="921" spans="1:25"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c r="W921" s="6" t="str">
        <f>TEXT(SalesData[[#This Row],[Order Date]],"mmm")</f>
        <v>Mar</v>
      </c>
      <c r="X921" s="6" t="str">
        <f>TEXT(SalesData[[#This Row],[Order Date]],"mmm yyyy")</f>
        <v>Mar 2013</v>
      </c>
      <c r="Y921">
        <f>--(COUNTIF($B$2:B921,B921)=1)</f>
        <v>0</v>
      </c>
    </row>
    <row r="922" spans="1:25"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c r="W922" s="6" t="str">
        <f>TEXT(SalesData[[#This Row],[Order Date]],"mmm")</f>
        <v>Dec</v>
      </c>
      <c r="X922" s="6" t="str">
        <f>TEXT(SalesData[[#This Row],[Order Date]],"mmm yyyy")</f>
        <v>Dec 2011</v>
      </c>
      <c r="Y922">
        <f>--(COUNTIF($B$2:B922,B922)=1)</f>
        <v>1</v>
      </c>
    </row>
    <row r="923" spans="1:25"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c r="W923" s="6" t="str">
        <f>TEXT(SalesData[[#This Row],[Order Date]],"mmm")</f>
        <v>Apr</v>
      </c>
      <c r="X923" s="6" t="str">
        <f>TEXT(SalesData[[#This Row],[Order Date]],"mmm yyyy")</f>
        <v>Apr 2012</v>
      </c>
      <c r="Y923">
        <f>--(COUNTIF($B$2:B923,B923)=1)</f>
        <v>1</v>
      </c>
    </row>
    <row r="924" spans="1:25"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c r="W924" s="6" t="str">
        <f>TEXT(SalesData[[#This Row],[Order Date]],"mmm")</f>
        <v>Apr</v>
      </c>
      <c r="X924" s="6" t="str">
        <f>TEXT(SalesData[[#This Row],[Order Date]],"mmm yyyy")</f>
        <v>Apr 2012</v>
      </c>
      <c r="Y924">
        <f>--(COUNTIF($B$2:B924,B924)=1)</f>
        <v>0</v>
      </c>
    </row>
    <row r="925" spans="1:25"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c r="W925" s="6" t="str">
        <f>TEXT(SalesData[[#This Row],[Order Date]],"mmm")</f>
        <v>Apr</v>
      </c>
      <c r="X925" s="6" t="str">
        <f>TEXT(SalesData[[#This Row],[Order Date]],"mmm yyyy")</f>
        <v>Apr 2012</v>
      </c>
      <c r="Y925">
        <f>--(COUNTIF($B$2:B925,B925)=1)</f>
        <v>0</v>
      </c>
    </row>
    <row r="926" spans="1:25"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c r="W926" s="6" t="str">
        <f>TEXT(SalesData[[#This Row],[Order Date]],"mmm")</f>
        <v>Sep</v>
      </c>
      <c r="X926" s="6" t="str">
        <f>TEXT(SalesData[[#This Row],[Order Date]],"mmm yyyy")</f>
        <v>Sep 2013</v>
      </c>
      <c r="Y926">
        <f>--(COUNTIF($B$2:B926,B926)=1)</f>
        <v>1</v>
      </c>
    </row>
    <row r="927" spans="1:25"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c r="W927" s="6" t="str">
        <f>TEXT(SalesData[[#This Row],[Order Date]],"mmm")</f>
        <v>Sep</v>
      </c>
      <c r="X927" s="6" t="str">
        <f>TEXT(SalesData[[#This Row],[Order Date]],"mmm yyyy")</f>
        <v>Sep 2011</v>
      </c>
      <c r="Y927">
        <f>--(COUNTIF($B$2:B927,B927)=1)</f>
        <v>1</v>
      </c>
    </row>
    <row r="928" spans="1:25"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c r="W928" s="6" t="str">
        <f>TEXT(SalesData[[#This Row],[Order Date]],"mmm")</f>
        <v>Sep</v>
      </c>
      <c r="X928" s="6" t="str">
        <f>TEXT(SalesData[[#This Row],[Order Date]],"mmm yyyy")</f>
        <v>Sep 2011</v>
      </c>
      <c r="Y928">
        <f>--(COUNTIF($B$2:B928,B928)=1)</f>
        <v>0</v>
      </c>
    </row>
    <row r="929" spans="1:25"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c r="W929" s="6" t="str">
        <f>TEXT(SalesData[[#This Row],[Order Date]],"mmm")</f>
        <v>Oct</v>
      </c>
      <c r="X929" s="6" t="str">
        <f>TEXT(SalesData[[#This Row],[Order Date]],"mmm yyyy")</f>
        <v>Oct 2012</v>
      </c>
      <c r="Y929">
        <f>--(COUNTIF($B$2:B929,B929)=1)</f>
        <v>1</v>
      </c>
    </row>
    <row r="930" spans="1:25"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c r="W930" s="6" t="str">
        <f>TEXT(SalesData[[#This Row],[Order Date]],"mmm")</f>
        <v>Oct</v>
      </c>
      <c r="X930" s="6" t="str">
        <f>TEXT(SalesData[[#This Row],[Order Date]],"mmm yyyy")</f>
        <v>Oct 2012</v>
      </c>
      <c r="Y930">
        <f>--(COUNTIF($B$2:B930,B930)=1)</f>
        <v>0</v>
      </c>
    </row>
    <row r="931" spans="1:25"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c r="W931" s="6" t="str">
        <f>TEXT(SalesData[[#This Row],[Order Date]],"mmm")</f>
        <v>Apr</v>
      </c>
      <c r="X931" s="6" t="str">
        <f>TEXT(SalesData[[#This Row],[Order Date]],"mmm yyyy")</f>
        <v>Apr 2014</v>
      </c>
      <c r="Y931">
        <f>--(COUNTIF($B$2:B931,B931)=1)</f>
        <v>1</v>
      </c>
    </row>
    <row r="932" spans="1:25"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c r="W932" s="6" t="str">
        <f>TEXT(SalesData[[#This Row],[Order Date]],"mmm")</f>
        <v>Apr</v>
      </c>
      <c r="X932" s="6" t="str">
        <f>TEXT(SalesData[[#This Row],[Order Date]],"mmm yyyy")</f>
        <v>Apr 2014</v>
      </c>
      <c r="Y932">
        <f>--(COUNTIF($B$2:B932,B932)=1)</f>
        <v>0</v>
      </c>
    </row>
    <row r="933" spans="1:25"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c r="W933" s="6" t="str">
        <f>TEXT(SalesData[[#This Row],[Order Date]],"mmm")</f>
        <v>Apr</v>
      </c>
      <c r="X933" s="6" t="str">
        <f>TEXT(SalesData[[#This Row],[Order Date]],"mmm yyyy")</f>
        <v>Apr 2014</v>
      </c>
      <c r="Y933">
        <f>--(COUNTIF($B$2:B933,B933)=1)</f>
        <v>0</v>
      </c>
    </row>
    <row r="934" spans="1:25"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c r="W934" s="6" t="str">
        <f>TEXT(SalesData[[#This Row],[Order Date]],"mmm")</f>
        <v>Sep</v>
      </c>
      <c r="X934" s="6" t="str">
        <f>TEXT(SalesData[[#This Row],[Order Date]],"mmm yyyy")</f>
        <v>Sep 2014</v>
      </c>
      <c r="Y934">
        <f>--(COUNTIF($B$2:B934,B934)=1)</f>
        <v>1</v>
      </c>
    </row>
    <row r="935" spans="1:25"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c r="W935" s="6" t="str">
        <f>TEXT(SalesData[[#This Row],[Order Date]],"mmm")</f>
        <v>Jun</v>
      </c>
      <c r="X935" s="6" t="str">
        <f>TEXT(SalesData[[#This Row],[Order Date]],"mmm yyyy")</f>
        <v>Jun 2013</v>
      </c>
      <c r="Y935">
        <f>--(COUNTIF($B$2:B935,B935)=1)</f>
        <v>1</v>
      </c>
    </row>
    <row r="936" spans="1:25"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c r="W936" s="6" t="str">
        <f>TEXT(SalesData[[#This Row],[Order Date]],"mmm")</f>
        <v>Jun</v>
      </c>
      <c r="X936" s="6" t="str">
        <f>TEXT(SalesData[[#This Row],[Order Date]],"mmm yyyy")</f>
        <v>Jun 2013</v>
      </c>
      <c r="Y936">
        <f>--(COUNTIF($B$2:B936,B936)=1)</f>
        <v>0</v>
      </c>
    </row>
    <row r="937" spans="1:25"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c r="W937" s="6" t="str">
        <f>TEXT(SalesData[[#This Row],[Order Date]],"mmm")</f>
        <v>Jun</v>
      </c>
      <c r="X937" s="6" t="str">
        <f>TEXT(SalesData[[#This Row],[Order Date]],"mmm yyyy")</f>
        <v>Jun 2013</v>
      </c>
      <c r="Y937">
        <f>--(COUNTIF($B$2:B937,B937)=1)</f>
        <v>0</v>
      </c>
    </row>
    <row r="938" spans="1:25"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c r="W938" s="6" t="str">
        <f>TEXT(SalesData[[#This Row],[Order Date]],"mmm")</f>
        <v>Jun</v>
      </c>
      <c r="X938" s="6" t="str">
        <f>TEXT(SalesData[[#This Row],[Order Date]],"mmm yyyy")</f>
        <v>Jun 2013</v>
      </c>
      <c r="Y938">
        <f>--(COUNTIF($B$2:B938,B938)=1)</f>
        <v>0</v>
      </c>
    </row>
    <row r="939" spans="1:25"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c r="W939" s="6" t="str">
        <f>TEXT(SalesData[[#This Row],[Order Date]],"mmm")</f>
        <v>Nov</v>
      </c>
      <c r="X939" s="6" t="str">
        <f>TEXT(SalesData[[#This Row],[Order Date]],"mmm yyyy")</f>
        <v>Nov 2014</v>
      </c>
      <c r="Y939">
        <f>--(COUNTIF($B$2:B939,B939)=1)</f>
        <v>1</v>
      </c>
    </row>
    <row r="940" spans="1:25"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c r="W940" s="6" t="str">
        <f>TEXT(SalesData[[#This Row],[Order Date]],"mmm")</f>
        <v>Dec</v>
      </c>
      <c r="X940" s="6" t="str">
        <f>TEXT(SalesData[[#This Row],[Order Date]],"mmm yyyy")</f>
        <v>Dec 2012</v>
      </c>
      <c r="Y940">
        <f>--(COUNTIF($B$2:B940,B940)=1)</f>
        <v>1</v>
      </c>
    </row>
    <row r="941" spans="1:25"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c r="W941" s="6" t="str">
        <f>TEXT(SalesData[[#This Row],[Order Date]],"mmm")</f>
        <v>Dec</v>
      </c>
      <c r="X941" s="6" t="str">
        <f>TEXT(SalesData[[#This Row],[Order Date]],"mmm yyyy")</f>
        <v>Dec 2012</v>
      </c>
      <c r="Y941">
        <f>--(COUNTIF($B$2:B941,B941)=1)</f>
        <v>0</v>
      </c>
    </row>
    <row r="942" spans="1:25"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c r="W942" s="6" t="str">
        <f>TEXT(SalesData[[#This Row],[Order Date]],"mmm")</f>
        <v>Jun</v>
      </c>
      <c r="X942" s="6" t="str">
        <f>TEXT(SalesData[[#This Row],[Order Date]],"mmm yyyy")</f>
        <v>Jun 2013</v>
      </c>
      <c r="Y942">
        <f>--(COUNTIF($B$2:B942,B942)=1)</f>
        <v>1</v>
      </c>
    </row>
    <row r="943" spans="1:25"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c r="W943" s="6" t="str">
        <f>TEXT(SalesData[[#This Row],[Order Date]],"mmm")</f>
        <v>Dec</v>
      </c>
      <c r="X943" s="6" t="str">
        <f>TEXT(SalesData[[#This Row],[Order Date]],"mmm yyyy")</f>
        <v>Dec 2013</v>
      </c>
      <c r="Y943">
        <f>--(COUNTIF($B$2:B943,B943)=1)</f>
        <v>1</v>
      </c>
    </row>
    <row r="944" spans="1:25"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c r="W944" s="6" t="str">
        <f>TEXT(SalesData[[#This Row],[Order Date]],"mmm")</f>
        <v>Dec</v>
      </c>
      <c r="X944" s="6" t="str">
        <f>TEXT(SalesData[[#This Row],[Order Date]],"mmm yyyy")</f>
        <v>Dec 2013</v>
      </c>
      <c r="Y944">
        <f>--(COUNTIF($B$2:B944,B944)=1)</f>
        <v>0</v>
      </c>
    </row>
    <row r="945" spans="1:25"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c r="W945" s="6" t="str">
        <f>TEXT(SalesData[[#This Row],[Order Date]],"mmm")</f>
        <v>May</v>
      </c>
      <c r="X945" s="6" t="str">
        <f>TEXT(SalesData[[#This Row],[Order Date]],"mmm yyyy")</f>
        <v>May 2012</v>
      </c>
      <c r="Y945">
        <f>--(COUNTIF($B$2:B945,B945)=1)</f>
        <v>1</v>
      </c>
    </row>
    <row r="946" spans="1:25"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c r="W946" s="6" t="str">
        <f>TEXT(SalesData[[#This Row],[Order Date]],"mmm")</f>
        <v>May</v>
      </c>
      <c r="X946" s="6" t="str">
        <f>TEXT(SalesData[[#This Row],[Order Date]],"mmm yyyy")</f>
        <v>May 2012</v>
      </c>
      <c r="Y946">
        <f>--(COUNTIF($B$2:B946,B946)=1)</f>
        <v>0</v>
      </c>
    </row>
    <row r="947" spans="1:25"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c r="W947" s="6" t="str">
        <f>TEXT(SalesData[[#This Row],[Order Date]],"mmm")</f>
        <v>May</v>
      </c>
      <c r="X947" s="6" t="str">
        <f>TEXT(SalesData[[#This Row],[Order Date]],"mmm yyyy")</f>
        <v>May 2012</v>
      </c>
      <c r="Y947">
        <f>--(COUNTIF($B$2:B947,B947)=1)</f>
        <v>0</v>
      </c>
    </row>
    <row r="948" spans="1:25"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c r="W948" s="6" t="str">
        <f>TEXT(SalesData[[#This Row],[Order Date]],"mmm")</f>
        <v>Jul</v>
      </c>
      <c r="X948" s="6" t="str">
        <f>TEXT(SalesData[[#This Row],[Order Date]],"mmm yyyy")</f>
        <v>Jul 2012</v>
      </c>
      <c r="Y948">
        <f>--(COUNTIF($B$2:B948,B948)=1)</f>
        <v>1</v>
      </c>
    </row>
    <row r="949" spans="1:25"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c r="W949" s="6" t="str">
        <f>TEXT(SalesData[[#This Row],[Order Date]],"mmm")</f>
        <v>Nov</v>
      </c>
      <c r="X949" s="6" t="str">
        <f>TEXT(SalesData[[#This Row],[Order Date]],"mmm yyyy")</f>
        <v>Nov 2014</v>
      </c>
      <c r="Y949">
        <f>--(COUNTIF($B$2:B949,B949)=1)</f>
        <v>1</v>
      </c>
    </row>
    <row r="950" spans="1:25"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c r="W950" s="6" t="str">
        <f>TEXT(SalesData[[#This Row],[Order Date]],"mmm")</f>
        <v>Nov</v>
      </c>
      <c r="X950" s="6" t="str">
        <f>TEXT(SalesData[[#This Row],[Order Date]],"mmm yyyy")</f>
        <v>Nov 2014</v>
      </c>
      <c r="Y950">
        <f>--(COUNTIF($B$2:B950,B950)=1)</f>
        <v>0</v>
      </c>
    </row>
    <row r="951" spans="1:25"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c r="W951" s="6" t="str">
        <f>TEXT(SalesData[[#This Row],[Order Date]],"mmm")</f>
        <v>Nov</v>
      </c>
      <c r="X951" s="6" t="str">
        <f>TEXT(SalesData[[#This Row],[Order Date]],"mmm yyyy")</f>
        <v>Nov 2014</v>
      </c>
      <c r="Y951">
        <f>--(COUNTIF($B$2:B951,B951)=1)</f>
        <v>0</v>
      </c>
    </row>
    <row r="952" spans="1:25"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c r="W952" s="6" t="str">
        <f>TEXT(SalesData[[#This Row],[Order Date]],"mmm")</f>
        <v>Nov</v>
      </c>
      <c r="X952" s="6" t="str">
        <f>TEXT(SalesData[[#This Row],[Order Date]],"mmm yyyy")</f>
        <v>Nov 2014</v>
      </c>
      <c r="Y952">
        <f>--(COUNTIF($B$2:B952,B952)=1)</f>
        <v>0</v>
      </c>
    </row>
    <row r="953" spans="1:25"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c r="W953" s="6" t="str">
        <f>TEXT(SalesData[[#This Row],[Order Date]],"mmm")</f>
        <v>Nov</v>
      </c>
      <c r="X953" s="6" t="str">
        <f>TEXT(SalesData[[#This Row],[Order Date]],"mmm yyyy")</f>
        <v>Nov 2014</v>
      </c>
      <c r="Y953">
        <f>--(COUNTIF($B$2:B953,B953)=1)</f>
        <v>0</v>
      </c>
    </row>
    <row r="954" spans="1:25"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c r="W954" s="6" t="str">
        <f>TEXT(SalesData[[#This Row],[Order Date]],"mmm")</f>
        <v>Apr</v>
      </c>
      <c r="X954" s="6" t="str">
        <f>TEXT(SalesData[[#This Row],[Order Date]],"mmm yyyy")</f>
        <v>Apr 2014</v>
      </c>
      <c r="Y954">
        <f>--(COUNTIF($B$2:B954,B954)=1)</f>
        <v>1</v>
      </c>
    </row>
    <row r="955" spans="1:25"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c r="W955" s="6" t="str">
        <f>TEXT(SalesData[[#This Row],[Order Date]],"mmm")</f>
        <v>Dec</v>
      </c>
      <c r="X955" s="6" t="str">
        <f>TEXT(SalesData[[#This Row],[Order Date]],"mmm yyyy")</f>
        <v>Dec 2014</v>
      </c>
      <c r="Y955">
        <f>--(COUNTIF($B$2:B955,B955)=1)</f>
        <v>1</v>
      </c>
    </row>
    <row r="956" spans="1:25"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c r="W956" s="6" t="str">
        <f>TEXT(SalesData[[#This Row],[Order Date]],"mmm")</f>
        <v>Dec</v>
      </c>
      <c r="X956" s="6" t="str">
        <f>TEXT(SalesData[[#This Row],[Order Date]],"mmm yyyy")</f>
        <v>Dec 2014</v>
      </c>
      <c r="Y956">
        <f>--(COUNTIF($B$2:B956,B956)=1)</f>
        <v>0</v>
      </c>
    </row>
    <row r="957" spans="1:25"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c r="W957" s="6" t="str">
        <f>TEXT(SalesData[[#This Row],[Order Date]],"mmm")</f>
        <v>Dec</v>
      </c>
      <c r="X957" s="6" t="str">
        <f>TEXT(SalesData[[#This Row],[Order Date]],"mmm yyyy")</f>
        <v>Dec 2014</v>
      </c>
      <c r="Y957">
        <f>--(COUNTIF($B$2:B957,B957)=1)</f>
        <v>1</v>
      </c>
    </row>
    <row r="958" spans="1:25"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c r="W958" s="6" t="str">
        <f>TEXT(SalesData[[#This Row],[Order Date]],"mmm")</f>
        <v>May</v>
      </c>
      <c r="X958" s="6" t="str">
        <f>TEXT(SalesData[[#This Row],[Order Date]],"mmm yyyy")</f>
        <v>May 2014</v>
      </c>
      <c r="Y958">
        <f>--(COUNTIF($B$2:B958,B958)=1)</f>
        <v>1</v>
      </c>
    </row>
    <row r="959" spans="1:25"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c r="W959" s="6" t="str">
        <f>TEXT(SalesData[[#This Row],[Order Date]],"mmm")</f>
        <v>May</v>
      </c>
      <c r="X959" s="6" t="str">
        <f>TEXT(SalesData[[#This Row],[Order Date]],"mmm yyyy")</f>
        <v>May 2014</v>
      </c>
      <c r="Y959">
        <f>--(COUNTIF($B$2:B959,B959)=1)</f>
        <v>0</v>
      </c>
    </row>
    <row r="960" spans="1:25"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c r="W960" s="6" t="str">
        <f>TEXT(SalesData[[#This Row],[Order Date]],"mmm")</f>
        <v>May</v>
      </c>
      <c r="X960" s="6" t="str">
        <f>TEXT(SalesData[[#This Row],[Order Date]],"mmm yyyy")</f>
        <v>May 2014</v>
      </c>
      <c r="Y960">
        <f>--(COUNTIF($B$2:B960,B960)=1)</f>
        <v>0</v>
      </c>
    </row>
    <row r="961" spans="1:25"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c r="W961" s="6" t="str">
        <f>TEXT(SalesData[[#This Row],[Order Date]],"mmm")</f>
        <v>Sep</v>
      </c>
      <c r="X961" s="6" t="str">
        <f>TEXT(SalesData[[#This Row],[Order Date]],"mmm yyyy")</f>
        <v>Sep 2012</v>
      </c>
      <c r="Y961">
        <f>--(COUNTIF($B$2:B961,B961)=1)</f>
        <v>1</v>
      </c>
    </row>
    <row r="962" spans="1:25"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c r="W962" s="6" t="str">
        <f>TEXT(SalesData[[#This Row],[Order Date]],"mmm")</f>
        <v>Nov</v>
      </c>
      <c r="X962" s="6" t="str">
        <f>TEXT(SalesData[[#This Row],[Order Date]],"mmm yyyy")</f>
        <v>Nov 2014</v>
      </c>
      <c r="Y962">
        <f>--(COUNTIF($B$2:B962,B962)=1)</f>
        <v>1</v>
      </c>
    </row>
    <row r="963" spans="1:25"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c r="W963" s="6" t="str">
        <f>TEXT(SalesData[[#This Row],[Order Date]],"mmm")</f>
        <v>Nov</v>
      </c>
      <c r="X963" s="6" t="str">
        <f>TEXT(SalesData[[#This Row],[Order Date]],"mmm yyyy")</f>
        <v>Nov 2012</v>
      </c>
      <c r="Y963">
        <f>--(COUNTIF($B$2:B963,B963)=1)</f>
        <v>1</v>
      </c>
    </row>
    <row r="964" spans="1:25"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c r="W964" s="6" t="str">
        <f>TEXT(SalesData[[#This Row],[Order Date]],"mmm")</f>
        <v>Sep</v>
      </c>
      <c r="X964" s="6" t="str">
        <f>TEXT(SalesData[[#This Row],[Order Date]],"mmm yyyy")</f>
        <v>Sep 2013</v>
      </c>
      <c r="Y964">
        <f>--(COUNTIF($B$2:B964,B964)=1)</f>
        <v>1</v>
      </c>
    </row>
    <row r="965" spans="1:25"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c r="W965" s="6" t="str">
        <f>TEXT(SalesData[[#This Row],[Order Date]],"mmm")</f>
        <v>Sep</v>
      </c>
      <c r="X965" s="6" t="str">
        <f>TEXT(SalesData[[#This Row],[Order Date]],"mmm yyyy")</f>
        <v>Sep 2011</v>
      </c>
      <c r="Y965">
        <f>--(COUNTIF($B$2:B965,B965)=1)</f>
        <v>1</v>
      </c>
    </row>
    <row r="966" spans="1:25"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c r="W966" s="6" t="str">
        <f>TEXT(SalesData[[#This Row],[Order Date]],"mmm")</f>
        <v>Apr</v>
      </c>
      <c r="X966" s="6" t="str">
        <f>TEXT(SalesData[[#This Row],[Order Date]],"mmm yyyy")</f>
        <v>Apr 2014</v>
      </c>
      <c r="Y966">
        <f>--(COUNTIF($B$2:B966,B966)=1)</f>
        <v>1</v>
      </c>
    </row>
    <row r="967" spans="1:25"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c r="W967" s="6" t="str">
        <f>TEXT(SalesData[[#This Row],[Order Date]],"mmm")</f>
        <v>Apr</v>
      </c>
      <c r="X967" s="6" t="str">
        <f>TEXT(SalesData[[#This Row],[Order Date]],"mmm yyyy")</f>
        <v>Apr 2014</v>
      </c>
      <c r="Y967">
        <f>--(COUNTIF($B$2:B967,B967)=1)</f>
        <v>0</v>
      </c>
    </row>
    <row r="968" spans="1:25"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c r="W968" s="6" t="str">
        <f>TEXT(SalesData[[#This Row],[Order Date]],"mmm")</f>
        <v>Apr</v>
      </c>
      <c r="X968" s="6" t="str">
        <f>TEXT(SalesData[[#This Row],[Order Date]],"mmm yyyy")</f>
        <v>Apr 2014</v>
      </c>
      <c r="Y968">
        <f>--(COUNTIF($B$2:B968,B968)=1)</f>
        <v>0</v>
      </c>
    </row>
    <row r="969" spans="1:25"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c r="W969" s="6" t="str">
        <f>TEXT(SalesData[[#This Row],[Order Date]],"mmm")</f>
        <v>Apr</v>
      </c>
      <c r="X969" s="6" t="str">
        <f>TEXT(SalesData[[#This Row],[Order Date]],"mmm yyyy")</f>
        <v>Apr 2014</v>
      </c>
      <c r="Y969">
        <f>--(COUNTIF($B$2:B969,B969)=1)</f>
        <v>0</v>
      </c>
    </row>
    <row r="970" spans="1:25"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c r="W970" s="6" t="str">
        <f>TEXT(SalesData[[#This Row],[Order Date]],"mmm")</f>
        <v>Apr</v>
      </c>
      <c r="X970" s="6" t="str">
        <f>TEXT(SalesData[[#This Row],[Order Date]],"mmm yyyy")</f>
        <v>Apr 2014</v>
      </c>
      <c r="Y970">
        <f>--(COUNTIF($B$2:B970,B970)=1)</f>
        <v>0</v>
      </c>
    </row>
    <row r="971" spans="1:25"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c r="W971" s="6" t="str">
        <f>TEXT(SalesData[[#This Row],[Order Date]],"mmm")</f>
        <v>Apr</v>
      </c>
      <c r="X971" s="6" t="str">
        <f>TEXT(SalesData[[#This Row],[Order Date]],"mmm yyyy")</f>
        <v>Apr 2014</v>
      </c>
      <c r="Y971">
        <f>--(COUNTIF($B$2:B971,B971)=1)</f>
        <v>0</v>
      </c>
    </row>
    <row r="972" spans="1:25"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c r="W972" s="6" t="str">
        <f>TEXT(SalesData[[#This Row],[Order Date]],"mmm")</f>
        <v>Jan</v>
      </c>
      <c r="X972" s="6" t="str">
        <f>TEXT(SalesData[[#This Row],[Order Date]],"mmm yyyy")</f>
        <v>Jan 2011</v>
      </c>
      <c r="Y972">
        <f>--(COUNTIF($B$2:B972,B972)=1)</f>
        <v>1</v>
      </c>
    </row>
    <row r="973" spans="1:25"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c r="W973" s="6" t="str">
        <f>TEXT(SalesData[[#This Row],[Order Date]],"mmm")</f>
        <v>Jan</v>
      </c>
      <c r="X973" s="6" t="str">
        <f>TEXT(SalesData[[#This Row],[Order Date]],"mmm yyyy")</f>
        <v>Jan 2011</v>
      </c>
      <c r="Y973">
        <f>--(COUNTIF($B$2:B973,B973)=1)</f>
        <v>0</v>
      </c>
    </row>
    <row r="974" spans="1:25"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c r="W974" s="6" t="str">
        <f>TEXT(SalesData[[#This Row],[Order Date]],"mmm")</f>
        <v>Jan</v>
      </c>
      <c r="X974" s="6" t="str">
        <f>TEXT(SalesData[[#This Row],[Order Date]],"mmm yyyy")</f>
        <v>Jan 2011</v>
      </c>
      <c r="Y974">
        <f>--(COUNTIF($B$2:B974,B974)=1)</f>
        <v>0</v>
      </c>
    </row>
    <row r="975" spans="1:25"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c r="W975" s="6" t="str">
        <f>TEXT(SalesData[[#This Row],[Order Date]],"mmm")</f>
        <v>Jan</v>
      </c>
      <c r="X975" s="6" t="str">
        <f>TEXT(SalesData[[#This Row],[Order Date]],"mmm yyyy")</f>
        <v>Jan 2011</v>
      </c>
      <c r="Y975">
        <f>--(COUNTIF($B$2:B975,B975)=1)</f>
        <v>0</v>
      </c>
    </row>
    <row r="976" spans="1:25"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c r="W976" s="6" t="str">
        <f>TEXT(SalesData[[#This Row],[Order Date]],"mmm")</f>
        <v>Oct</v>
      </c>
      <c r="X976" s="6" t="str">
        <f>TEXT(SalesData[[#This Row],[Order Date]],"mmm yyyy")</f>
        <v>Oct 2014</v>
      </c>
      <c r="Y976">
        <f>--(COUNTIF($B$2:B976,B976)=1)</f>
        <v>1</v>
      </c>
    </row>
    <row r="977" spans="1:25"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c r="W977" s="6" t="str">
        <f>TEXT(SalesData[[#This Row],[Order Date]],"mmm")</f>
        <v>Oct</v>
      </c>
      <c r="X977" s="6" t="str">
        <f>TEXT(SalesData[[#This Row],[Order Date]],"mmm yyyy")</f>
        <v>Oct 2014</v>
      </c>
      <c r="Y977">
        <f>--(COUNTIF($B$2:B977,B977)=1)</f>
        <v>0</v>
      </c>
    </row>
    <row r="978" spans="1:25"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c r="W978" s="6" t="str">
        <f>TEXT(SalesData[[#This Row],[Order Date]],"mmm")</f>
        <v>Jul</v>
      </c>
      <c r="X978" s="6" t="str">
        <f>TEXT(SalesData[[#This Row],[Order Date]],"mmm yyyy")</f>
        <v>Jul 2014</v>
      </c>
      <c r="Y978">
        <f>--(COUNTIF($B$2:B978,B978)=1)</f>
        <v>1</v>
      </c>
    </row>
    <row r="979" spans="1:25"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c r="W979" s="6" t="str">
        <f>TEXT(SalesData[[#This Row],[Order Date]],"mmm")</f>
        <v>Jan</v>
      </c>
      <c r="X979" s="6" t="str">
        <f>TEXT(SalesData[[#This Row],[Order Date]],"mmm yyyy")</f>
        <v>Jan 2014</v>
      </c>
      <c r="Y979">
        <f>--(COUNTIF($B$2:B979,B979)=1)</f>
        <v>1</v>
      </c>
    </row>
    <row r="980" spans="1:25"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c r="W980" s="6" t="str">
        <f>TEXT(SalesData[[#This Row],[Order Date]],"mmm")</f>
        <v>May</v>
      </c>
      <c r="X980" s="6" t="str">
        <f>TEXT(SalesData[[#This Row],[Order Date]],"mmm yyyy")</f>
        <v>May 2013</v>
      </c>
      <c r="Y980">
        <f>--(COUNTIF($B$2:B980,B980)=1)</f>
        <v>1</v>
      </c>
    </row>
    <row r="981" spans="1:25"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c r="W981" s="6" t="str">
        <f>TEXT(SalesData[[#This Row],[Order Date]],"mmm")</f>
        <v>Dec</v>
      </c>
      <c r="X981" s="6" t="str">
        <f>TEXT(SalesData[[#This Row],[Order Date]],"mmm yyyy")</f>
        <v>Dec 2012</v>
      </c>
      <c r="Y981">
        <f>--(COUNTIF($B$2:B981,B981)=1)</f>
        <v>1</v>
      </c>
    </row>
    <row r="982" spans="1:25"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c r="W982" s="6" t="str">
        <f>TEXT(SalesData[[#This Row],[Order Date]],"mmm")</f>
        <v>Oct</v>
      </c>
      <c r="X982" s="6" t="str">
        <f>TEXT(SalesData[[#This Row],[Order Date]],"mmm yyyy")</f>
        <v>Oct 2013</v>
      </c>
      <c r="Y982">
        <f>--(COUNTIF($B$2:B982,B982)=1)</f>
        <v>1</v>
      </c>
    </row>
    <row r="983" spans="1:25"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c r="W983" s="6" t="str">
        <f>TEXT(SalesData[[#This Row],[Order Date]],"mmm")</f>
        <v>Nov</v>
      </c>
      <c r="X983" s="6" t="str">
        <f>TEXT(SalesData[[#This Row],[Order Date]],"mmm yyyy")</f>
        <v>Nov 2011</v>
      </c>
      <c r="Y983">
        <f>--(COUNTIF($B$2:B983,B983)=1)</f>
        <v>1</v>
      </c>
    </row>
    <row r="984" spans="1:25"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c r="W984" s="6" t="str">
        <f>TEXT(SalesData[[#This Row],[Order Date]],"mmm")</f>
        <v>Nov</v>
      </c>
      <c r="X984" s="6" t="str">
        <f>TEXT(SalesData[[#This Row],[Order Date]],"mmm yyyy")</f>
        <v>Nov 2011</v>
      </c>
      <c r="Y984">
        <f>--(COUNTIF($B$2:B984,B984)=1)</f>
        <v>0</v>
      </c>
    </row>
    <row r="985" spans="1:25"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c r="W985" s="6" t="str">
        <f>TEXT(SalesData[[#This Row],[Order Date]],"mmm")</f>
        <v>Nov</v>
      </c>
      <c r="X985" s="6" t="str">
        <f>TEXT(SalesData[[#This Row],[Order Date]],"mmm yyyy")</f>
        <v>Nov 2011</v>
      </c>
      <c r="Y985">
        <f>--(COUNTIF($B$2:B985,B985)=1)</f>
        <v>0</v>
      </c>
    </row>
    <row r="986" spans="1:25"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c r="W986" s="6" t="str">
        <f>TEXT(SalesData[[#This Row],[Order Date]],"mmm")</f>
        <v>Sep</v>
      </c>
      <c r="X986" s="6" t="str">
        <f>TEXT(SalesData[[#This Row],[Order Date]],"mmm yyyy")</f>
        <v>Sep 2014</v>
      </c>
      <c r="Y986">
        <f>--(COUNTIF($B$2:B986,B986)=1)</f>
        <v>1</v>
      </c>
    </row>
    <row r="987" spans="1:25"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c r="W987" s="6" t="str">
        <f>TEXT(SalesData[[#This Row],[Order Date]],"mmm")</f>
        <v>Sep</v>
      </c>
      <c r="X987" s="6" t="str">
        <f>TEXT(SalesData[[#This Row],[Order Date]],"mmm yyyy")</f>
        <v>Sep 2014</v>
      </c>
      <c r="Y987">
        <f>--(COUNTIF($B$2:B987,B987)=1)</f>
        <v>0</v>
      </c>
    </row>
    <row r="988" spans="1:25"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c r="W988" s="6" t="str">
        <f>TEXT(SalesData[[#This Row],[Order Date]],"mmm")</f>
        <v>Sep</v>
      </c>
      <c r="X988" s="6" t="str">
        <f>TEXT(SalesData[[#This Row],[Order Date]],"mmm yyyy")</f>
        <v>Sep 2014</v>
      </c>
      <c r="Y988">
        <f>--(COUNTIF($B$2:B988,B988)=1)</f>
        <v>0</v>
      </c>
    </row>
    <row r="989" spans="1:25"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c r="W989" s="6" t="str">
        <f>TEXT(SalesData[[#This Row],[Order Date]],"mmm")</f>
        <v>Mar</v>
      </c>
      <c r="X989" s="6" t="str">
        <f>TEXT(SalesData[[#This Row],[Order Date]],"mmm yyyy")</f>
        <v>Mar 2012</v>
      </c>
      <c r="Y989">
        <f>--(COUNTIF($B$2:B989,B989)=1)</f>
        <v>1</v>
      </c>
    </row>
    <row r="990" spans="1:25"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c r="W990" s="6" t="str">
        <f>TEXT(SalesData[[#This Row],[Order Date]],"mmm")</f>
        <v>May</v>
      </c>
      <c r="X990" s="6" t="str">
        <f>TEXT(SalesData[[#This Row],[Order Date]],"mmm yyyy")</f>
        <v>May 2014</v>
      </c>
      <c r="Y990">
        <f>--(COUNTIF($B$2:B990,B990)=1)</f>
        <v>1</v>
      </c>
    </row>
    <row r="991" spans="1:25"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c r="W991" s="6" t="str">
        <f>TEXT(SalesData[[#This Row],[Order Date]],"mmm")</f>
        <v>May</v>
      </c>
      <c r="X991" s="6" t="str">
        <f>TEXT(SalesData[[#This Row],[Order Date]],"mmm yyyy")</f>
        <v>May 2014</v>
      </c>
      <c r="Y991">
        <f>--(COUNTIF($B$2:B991,B991)=1)</f>
        <v>0</v>
      </c>
    </row>
    <row r="992" spans="1:25"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c r="W992" s="6" t="str">
        <f>TEXT(SalesData[[#This Row],[Order Date]],"mmm")</f>
        <v>Mar</v>
      </c>
      <c r="X992" s="6" t="str">
        <f>TEXT(SalesData[[#This Row],[Order Date]],"mmm yyyy")</f>
        <v>Mar 2012</v>
      </c>
      <c r="Y992">
        <f>--(COUNTIF($B$2:B992,B992)=1)</f>
        <v>1</v>
      </c>
    </row>
    <row r="993" spans="1:25"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c r="W993" s="6" t="str">
        <f>TEXT(SalesData[[#This Row],[Order Date]],"mmm")</f>
        <v>Sep</v>
      </c>
      <c r="X993" s="6" t="str">
        <f>TEXT(SalesData[[#This Row],[Order Date]],"mmm yyyy")</f>
        <v>Sep 2013</v>
      </c>
      <c r="Y993">
        <f>--(COUNTIF($B$2:B993,B993)=1)</f>
        <v>1</v>
      </c>
    </row>
    <row r="994" spans="1:25"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c r="W994" s="6" t="str">
        <f>TEXT(SalesData[[#This Row],[Order Date]],"mmm")</f>
        <v>Aug</v>
      </c>
      <c r="X994" s="6" t="str">
        <f>TEXT(SalesData[[#This Row],[Order Date]],"mmm yyyy")</f>
        <v>Aug 2013</v>
      </c>
      <c r="Y994">
        <f>--(COUNTIF($B$2:B994,B994)=1)</f>
        <v>1</v>
      </c>
    </row>
    <row r="995" spans="1:25"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c r="W995" s="6" t="str">
        <f>TEXT(SalesData[[#This Row],[Order Date]],"mmm")</f>
        <v>Aug</v>
      </c>
      <c r="X995" s="6" t="str">
        <f>TEXT(SalesData[[#This Row],[Order Date]],"mmm yyyy")</f>
        <v>Aug 2013</v>
      </c>
      <c r="Y995">
        <f>--(COUNTIF($B$2:B995,B995)=1)</f>
        <v>0</v>
      </c>
    </row>
    <row r="996" spans="1:25"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c r="W996" s="6" t="str">
        <f>TEXT(SalesData[[#This Row],[Order Date]],"mmm")</f>
        <v>May</v>
      </c>
      <c r="X996" s="6" t="str">
        <f>TEXT(SalesData[[#This Row],[Order Date]],"mmm yyyy")</f>
        <v>May 2011</v>
      </c>
      <c r="Y996">
        <f>--(COUNTIF($B$2:B996,B996)=1)</f>
        <v>1</v>
      </c>
    </row>
    <row r="997" spans="1:25"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c r="W997" s="6" t="str">
        <f>TEXT(SalesData[[#This Row],[Order Date]],"mmm")</f>
        <v>May</v>
      </c>
      <c r="X997" s="6" t="str">
        <f>TEXT(SalesData[[#This Row],[Order Date]],"mmm yyyy")</f>
        <v>May 2011</v>
      </c>
      <c r="Y997">
        <f>--(COUNTIF($B$2:B997,B997)=1)</f>
        <v>0</v>
      </c>
    </row>
    <row r="998" spans="1:25"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c r="W998" s="6" t="str">
        <f>TEXT(SalesData[[#This Row],[Order Date]],"mmm")</f>
        <v>Oct</v>
      </c>
      <c r="X998" s="6" t="str">
        <f>TEXT(SalesData[[#This Row],[Order Date]],"mmm yyyy")</f>
        <v>Oct 2012</v>
      </c>
      <c r="Y998">
        <f>--(COUNTIF($B$2:B998,B998)=1)</f>
        <v>1</v>
      </c>
    </row>
    <row r="999" spans="1:25"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c r="W999" s="6" t="str">
        <f>TEXT(SalesData[[#This Row],[Order Date]],"mmm")</f>
        <v>Oct</v>
      </c>
      <c r="X999" s="6" t="str">
        <f>TEXT(SalesData[[#This Row],[Order Date]],"mmm yyyy")</f>
        <v>Oct 2012</v>
      </c>
      <c r="Y999">
        <f>--(COUNTIF($B$2:B999,B999)=1)</f>
        <v>0</v>
      </c>
    </row>
    <row r="1000" spans="1:25"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c r="W1000" s="6" t="str">
        <f>TEXT(SalesData[[#This Row],[Order Date]],"mmm")</f>
        <v>Oct</v>
      </c>
      <c r="X1000" s="6" t="str">
        <f>TEXT(SalesData[[#This Row],[Order Date]],"mmm yyyy")</f>
        <v>Oct 2012</v>
      </c>
      <c r="Y1000">
        <f>--(COUNTIF($B$2:B1000,B1000)=1)</f>
        <v>0</v>
      </c>
    </row>
    <row r="1001" spans="1:25"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c r="W1001" s="6" t="str">
        <f>TEXT(SalesData[[#This Row],[Order Date]],"mmm")</f>
        <v>Oct</v>
      </c>
      <c r="X1001" s="6" t="str">
        <f>TEXT(SalesData[[#This Row],[Order Date]],"mmm yyyy")</f>
        <v>Oct 2012</v>
      </c>
      <c r="Y1001">
        <f>--(COUNTIF($B$2:B1001,B1001)=1)</f>
        <v>0</v>
      </c>
    </row>
    <row r="1002" spans="1:25"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c r="W1002" s="6" t="str">
        <f>TEXT(SalesData[[#This Row],[Order Date]],"mmm")</f>
        <v>Nov</v>
      </c>
      <c r="X1002" s="6" t="str">
        <f>TEXT(SalesData[[#This Row],[Order Date]],"mmm yyyy")</f>
        <v>Nov 2013</v>
      </c>
      <c r="Y1002">
        <f>--(COUNTIF($B$2:B1002,B1002)=1)</f>
        <v>1</v>
      </c>
    </row>
    <row r="1003" spans="1:25"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c r="W1003" s="6" t="str">
        <f>TEXT(SalesData[[#This Row],[Order Date]],"mmm")</f>
        <v>Jul</v>
      </c>
      <c r="X1003" s="6" t="str">
        <f>TEXT(SalesData[[#This Row],[Order Date]],"mmm yyyy")</f>
        <v>Jul 2012</v>
      </c>
      <c r="Y1003">
        <f>--(COUNTIF($B$2:B1003,B1003)=1)</f>
        <v>1</v>
      </c>
    </row>
    <row r="1004" spans="1:25"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c r="W1004" s="6" t="str">
        <f>TEXT(SalesData[[#This Row],[Order Date]],"mmm")</f>
        <v>Jul</v>
      </c>
      <c r="X1004" s="6" t="str">
        <f>TEXT(SalesData[[#This Row],[Order Date]],"mmm yyyy")</f>
        <v>Jul 2012</v>
      </c>
      <c r="Y1004">
        <f>--(COUNTIF($B$2:B1004,B1004)=1)</f>
        <v>0</v>
      </c>
    </row>
    <row r="1005" spans="1:25"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c r="W1005" s="6" t="str">
        <f>TEXT(SalesData[[#This Row],[Order Date]],"mmm")</f>
        <v>Jul</v>
      </c>
      <c r="X1005" s="6" t="str">
        <f>TEXT(SalesData[[#This Row],[Order Date]],"mmm yyyy")</f>
        <v>Jul 2012</v>
      </c>
      <c r="Y1005">
        <f>--(COUNTIF($B$2:B1005,B1005)=1)</f>
        <v>0</v>
      </c>
    </row>
    <row r="1006" spans="1:25"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c r="W1006" s="6" t="str">
        <f>TEXT(SalesData[[#This Row],[Order Date]],"mmm")</f>
        <v>Aug</v>
      </c>
      <c r="X1006" s="6" t="str">
        <f>TEXT(SalesData[[#This Row],[Order Date]],"mmm yyyy")</f>
        <v>Aug 2012</v>
      </c>
      <c r="Y1006">
        <f>--(COUNTIF($B$2:B1006,B1006)=1)</f>
        <v>1</v>
      </c>
    </row>
    <row r="1007" spans="1:25"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c r="W1007" s="6" t="str">
        <f>TEXT(SalesData[[#This Row],[Order Date]],"mmm")</f>
        <v>Nov</v>
      </c>
      <c r="X1007" s="6" t="str">
        <f>TEXT(SalesData[[#This Row],[Order Date]],"mmm yyyy")</f>
        <v>Nov 2012</v>
      </c>
      <c r="Y1007">
        <f>--(COUNTIF($B$2:B1007,B1007)=1)</f>
        <v>1</v>
      </c>
    </row>
    <row r="1008" spans="1:25"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c r="W1008" s="6" t="str">
        <f>TEXT(SalesData[[#This Row],[Order Date]],"mmm")</f>
        <v>Nov</v>
      </c>
      <c r="X1008" s="6" t="str">
        <f>TEXT(SalesData[[#This Row],[Order Date]],"mmm yyyy")</f>
        <v>Nov 2012</v>
      </c>
      <c r="Y1008">
        <f>--(COUNTIF($B$2:B1008,B1008)=1)</f>
        <v>1</v>
      </c>
    </row>
    <row r="1009" spans="1:25"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c r="W1009" s="6" t="str">
        <f>TEXT(SalesData[[#This Row],[Order Date]],"mmm")</f>
        <v>Nov</v>
      </c>
      <c r="X1009" s="6" t="str">
        <f>TEXT(SalesData[[#This Row],[Order Date]],"mmm yyyy")</f>
        <v>Nov 2012</v>
      </c>
      <c r="Y1009">
        <f>--(COUNTIF($B$2:B1009,B1009)=1)</f>
        <v>0</v>
      </c>
    </row>
    <row r="1010" spans="1:25"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c r="W1010" s="6" t="str">
        <f>TEXT(SalesData[[#This Row],[Order Date]],"mmm")</f>
        <v>Dec</v>
      </c>
      <c r="X1010" s="6" t="str">
        <f>TEXT(SalesData[[#This Row],[Order Date]],"mmm yyyy")</f>
        <v>Dec 2014</v>
      </c>
      <c r="Y1010">
        <f>--(COUNTIF($B$2:B1010,B1010)=1)</f>
        <v>1</v>
      </c>
    </row>
    <row r="1011" spans="1:25"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c r="W1011" s="6" t="str">
        <f>TEXT(SalesData[[#This Row],[Order Date]],"mmm")</f>
        <v>Aug</v>
      </c>
      <c r="X1011" s="6" t="str">
        <f>TEXT(SalesData[[#This Row],[Order Date]],"mmm yyyy")</f>
        <v>Aug 2014</v>
      </c>
      <c r="Y1011">
        <f>--(COUNTIF($B$2:B1011,B1011)=1)</f>
        <v>1</v>
      </c>
    </row>
    <row r="1012" spans="1:25"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c r="W1012" s="6" t="str">
        <f>TEXT(SalesData[[#This Row],[Order Date]],"mmm")</f>
        <v>Nov</v>
      </c>
      <c r="X1012" s="6" t="str">
        <f>TEXT(SalesData[[#This Row],[Order Date]],"mmm yyyy")</f>
        <v>Nov 2011</v>
      </c>
      <c r="Y1012">
        <f>--(COUNTIF($B$2:B1012,B1012)=1)</f>
        <v>1</v>
      </c>
    </row>
    <row r="1013" spans="1:25"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c r="W1013" s="6" t="str">
        <f>TEXT(SalesData[[#This Row],[Order Date]],"mmm")</f>
        <v>Jun</v>
      </c>
      <c r="X1013" s="6" t="str">
        <f>TEXT(SalesData[[#This Row],[Order Date]],"mmm yyyy")</f>
        <v>Jun 2014</v>
      </c>
      <c r="Y1013">
        <f>--(COUNTIF($B$2:B1013,B1013)=1)</f>
        <v>1</v>
      </c>
    </row>
    <row r="1014" spans="1:25"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c r="W1014" s="6" t="str">
        <f>TEXT(SalesData[[#This Row],[Order Date]],"mmm")</f>
        <v>Jun</v>
      </c>
      <c r="X1014" s="6" t="str">
        <f>TEXT(SalesData[[#This Row],[Order Date]],"mmm yyyy")</f>
        <v>Jun 2014</v>
      </c>
      <c r="Y1014">
        <f>--(COUNTIF($B$2:B1014,B1014)=1)</f>
        <v>0</v>
      </c>
    </row>
    <row r="1015" spans="1:25"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c r="W1015" s="6" t="str">
        <f>TEXT(SalesData[[#This Row],[Order Date]],"mmm")</f>
        <v>Dec</v>
      </c>
      <c r="X1015" s="6" t="str">
        <f>TEXT(SalesData[[#This Row],[Order Date]],"mmm yyyy")</f>
        <v>Dec 2012</v>
      </c>
      <c r="Y1015">
        <f>--(COUNTIF($B$2:B1015,B1015)=1)</f>
        <v>1</v>
      </c>
    </row>
    <row r="1016" spans="1:25"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c r="W1016" s="6" t="str">
        <f>TEXT(SalesData[[#This Row],[Order Date]],"mmm")</f>
        <v>Dec</v>
      </c>
      <c r="X1016" s="6" t="str">
        <f>TEXT(SalesData[[#This Row],[Order Date]],"mmm yyyy")</f>
        <v>Dec 2012</v>
      </c>
      <c r="Y1016">
        <f>--(COUNTIF($B$2:B1016,B1016)=1)</f>
        <v>0</v>
      </c>
    </row>
    <row r="1017" spans="1:25"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c r="W1017" s="6" t="str">
        <f>TEXT(SalesData[[#This Row],[Order Date]],"mmm")</f>
        <v>Sep</v>
      </c>
      <c r="X1017" s="6" t="str">
        <f>TEXT(SalesData[[#This Row],[Order Date]],"mmm yyyy")</f>
        <v>Sep 2012</v>
      </c>
      <c r="Y1017">
        <f>--(COUNTIF($B$2:B1017,B1017)=1)</f>
        <v>1</v>
      </c>
    </row>
    <row r="1018" spans="1:25"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c r="W1018" s="6" t="str">
        <f>TEXT(SalesData[[#This Row],[Order Date]],"mmm")</f>
        <v>Jul</v>
      </c>
      <c r="X1018" s="6" t="str">
        <f>TEXT(SalesData[[#This Row],[Order Date]],"mmm yyyy")</f>
        <v>Jul 2012</v>
      </c>
      <c r="Y1018">
        <f>--(COUNTIF($B$2:B1018,B1018)=1)</f>
        <v>1</v>
      </c>
    </row>
    <row r="1019" spans="1:25"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c r="W1019" s="6" t="str">
        <f>TEXT(SalesData[[#This Row],[Order Date]],"mmm")</f>
        <v>Jul</v>
      </c>
      <c r="X1019" s="6" t="str">
        <f>TEXT(SalesData[[#This Row],[Order Date]],"mmm yyyy")</f>
        <v>Jul 2012</v>
      </c>
      <c r="Y1019">
        <f>--(COUNTIF($B$2:B1019,B1019)=1)</f>
        <v>0</v>
      </c>
    </row>
    <row r="1020" spans="1:25"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c r="W1020" s="6" t="str">
        <f>TEXT(SalesData[[#This Row],[Order Date]],"mmm")</f>
        <v>Jul</v>
      </c>
      <c r="X1020" s="6" t="str">
        <f>TEXT(SalesData[[#This Row],[Order Date]],"mmm yyyy")</f>
        <v>Jul 2012</v>
      </c>
      <c r="Y1020">
        <f>--(COUNTIF($B$2:B1020,B1020)=1)</f>
        <v>0</v>
      </c>
    </row>
    <row r="1021" spans="1:25"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c r="W1021" s="6" t="str">
        <f>TEXT(SalesData[[#This Row],[Order Date]],"mmm")</f>
        <v>Jul</v>
      </c>
      <c r="X1021" s="6" t="str">
        <f>TEXT(SalesData[[#This Row],[Order Date]],"mmm yyyy")</f>
        <v>Jul 2012</v>
      </c>
      <c r="Y1021">
        <f>--(COUNTIF($B$2:B1021,B1021)=1)</f>
        <v>0</v>
      </c>
    </row>
    <row r="1022" spans="1:25"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c r="W1022" s="6" t="str">
        <f>TEXT(SalesData[[#This Row],[Order Date]],"mmm")</f>
        <v>Apr</v>
      </c>
      <c r="X1022" s="6" t="str">
        <f>TEXT(SalesData[[#This Row],[Order Date]],"mmm yyyy")</f>
        <v>Apr 2012</v>
      </c>
      <c r="Y1022">
        <f>--(COUNTIF($B$2:B1022,B1022)=1)</f>
        <v>1</v>
      </c>
    </row>
    <row r="1023" spans="1:25"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c r="W1023" s="6" t="str">
        <f>TEXT(SalesData[[#This Row],[Order Date]],"mmm")</f>
        <v>Apr</v>
      </c>
      <c r="X1023" s="6" t="str">
        <f>TEXT(SalesData[[#This Row],[Order Date]],"mmm yyyy")</f>
        <v>Apr 2012</v>
      </c>
      <c r="Y1023">
        <f>--(COUNTIF($B$2:B1023,B1023)=1)</f>
        <v>0</v>
      </c>
    </row>
    <row r="1024" spans="1:25"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c r="W1024" s="6" t="str">
        <f>TEXT(SalesData[[#This Row],[Order Date]],"mmm")</f>
        <v>Apr</v>
      </c>
      <c r="X1024" s="6" t="str">
        <f>TEXT(SalesData[[#This Row],[Order Date]],"mmm yyyy")</f>
        <v>Apr 2012</v>
      </c>
      <c r="Y1024">
        <f>--(COUNTIF($B$2:B1024,B1024)=1)</f>
        <v>0</v>
      </c>
    </row>
    <row r="1025" spans="1:25"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c r="W1025" s="6" t="str">
        <f>TEXT(SalesData[[#This Row],[Order Date]],"mmm")</f>
        <v>Jun</v>
      </c>
      <c r="X1025" s="6" t="str">
        <f>TEXT(SalesData[[#This Row],[Order Date]],"mmm yyyy")</f>
        <v>Jun 2012</v>
      </c>
      <c r="Y1025">
        <f>--(COUNTIF($B$2:B1025,B1025)=1)</f>
        <v>1</v>
      </c>
    </row>
    <row r="1026" spans="1:25"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c r="W1026" s="6" t="str">
        <f>TEXT(SalesData[[#This Row],[Order Date]],"mmm")</f>
        <v>Dec</v>
      </c>
      <c r="X1026" s="6" t="str">
        <f>TEXT(SalesData[[#This Row],[Order Date]],"mmm yyyy")</f>
        <v>Dec 2014</v>
      </c>
      <c r="Y1026">
        <f>--(COUNTIF($B$2:B1026,B1026)=1)</f>
        <v>1</v>
      </c>
    </row>
    <row r="1027" spans="1:25"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c r="W1027" s="6" t="str">
        <f>TEXT(SalesData[[#This Row],[Order Date]],"mmm")</f>
        <v>Jan</v>
      </c>
      <c r="X1027" s="6" t="str">
        <f>TEXT(SalesData[[#This Row],[Order Date]],"mmm yyyy")</f>
        <v>Jan 2013</v>
      </c>
      <c r="Y1027">
        <f>--(COUNTIF($B$2:B1027,B1027)=1)</f>
        <v>1</v>
      </c>
    </row>
    <row r="1028" spans="1:25"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c r="W1028" s="6" t="str">
        <f>TEXT(SalesData[[#This Row],[Order Date]],"mmm")</f>
        <v>Jan</v>
      </c>
      <c r="X1028" s="6" t="str">
        <f>TEXT(SalesData[[#This Row],[Order Date]],"mmm yyyy")</f>
        <v>Jan 2013</v>
      </c>
      <c r="Y1028">
        <f>--(COUNTIF($B$2:B1028,B1028)=1)</f>
        <v>0</v>
      </c>
    </row>
    <row r="1029" spans="1:25"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c r="W1029" s="6" t="str">
        <f>TEXT(SalesData[[#This Row],[Order Date]],"mmm")</f>
        <v>Jan</v>
      </c>
      <c r="X1029" s="6" t="str">
        <f>TEXT(SalesData[[#This Row],[Order Date]],"mmm yyyy")</f>
        <v>Jan 2013</v>
      </c>
      <c r="Y1029">
        <f>--(COUNTIF($B$2:B1029,B1029)=1)</f>
        <v>0</v>
      </c>
    </row>
    <row r="1030" spans="1:25"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c r="W1030" s="6" t="str">
        <f>TEXT(SalesData[[#This Row],[Order Date]],"mmm")</f>
        <v>Jul</v>
      </c>
      <c r="X1030" s="6" t="str">
        <f>TEXT(SalesData[[#This Row],[Order Date]],"mmm yyyy")</f>
        <v>Jul 2011</v>
      </c>
      <c r="Y1030">
        <f>--(COUNTIF($B$2:B1030,B1030)=1)</f>
        <v>1</v>
      </c>
    </row>
    <row r="1031" spans="1:25"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c r="W1031" s="6" t="str">
        <f>TEXT(SalesData[[#This Row],[Order Date]],"mmm")</f>
        <v>Jul</v>
      </c>
      <c r="X1031" s="6" t="str">
        <f>TEXT(SalesData[[#This Row],[Order Date]],"mmm yyyy")</f>
        <v>Jul 2011</v>
      </c>
      <c r="Y1031">
        <f>--(COUNTIF($B$2:B1031,B1031)=1)</f>
        <v>0</v>
      </c>
    </row>
    <row r="1032" spans="1:25"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c r="W1032" s="6" t="str">
        <f>TEXT(SalesData[[#This Row],[Order Date]],"mmm")</f>
        <v>Jul</v>
      </c>
      <c r="X1032" s="6" t="str">
        <f>TEXT(SalesData[[#This Row],[Order Date]],"mmm yyyy")</f>
        <v>Jul 2011</v>
      </c>
      <c r="Y1032">
        <f>--(COUNTIF($B$2:B1032,B1032)=1)</f>
        <v>0</v>
      </c>
    </row>
    <row r="1033" spans="1:25"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c r="W1033" s="6" t="str">
        <f>TEXT(SalesData[[#This Row],[Order Date]],"mmm")</f>
        <v>Jul</v>
      </c>
      <c r="X1033" s="6" t="str">
        <f>TEXT(SalesData[[#This Row],[Order Date]],"mmm yyyy")</f>
        <v>Jul 2011</v>
      </c>
      <c r="Y1033">
        <f>--(COUNTIF($B$2:B1033,B1033)=1)</f>
        <v>0</v>
      </c>
    </row>
    <row r="1034" spans="1:25"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c r="W1034" s="6" t="str">
        <f>TEXT(SalesData[[#This Row],[Order Date]],"mmm")</f>
        <v>Jul</v>
      </c>
      <c r="X1034" s="6" t="str">
        <f>TEXT(SalesData[[#This Row],[Order Date]],"mmm yyyy")</f>
        <v>Jul 2011</v>
      </c>
      <c r="Y1034">
        <f>--(COUNTIF($B$2:B1034,B1034)=1)</f>
        <v>0</v>
      </c>
    </row>
    <row r="1035" spans="1:25"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c r="W1035" s="6" t="str">
        <f>TEXT(SalesData[[#This Row],[Order Date]],"mmm")</f>
        <v>Nov</v>
      </c>
      <c r="X1035" s="6" t="str">
        <f>TEXT(SalesData[[#This Row],[Order Date]],"mmm yyyy")</f>
        <v>Nov 2013</v>
      </c>
      <c r="Y1035">
        <f>--(COUNTIF($B$2:B1035,B1035)=1)</f>
        <v>1</v>
      </c>
    </row>
    <row r="1036" spans="1:25"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c r="W1036" s="6" t="str">
        <f>TEXT(SalesData[[#This Row],[Order Date]],"mmm")</f>
        <v>Nov</v>
      </c>
      <c r="X1036" s="6" t="str">
        <f>TEXT(SalesData[[#This Row],[Order Date]],"mmm yyyy")</f>
        <v>Nov 2013</v>
      </c>
      <c r="Y1036">
        <f>--(COUNTIF($B$2:B1036,B1036)=1)</f>
        <v>0</v>
      </c>
    </row>
    <row r="1037" spans="1:25"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c r="W1037" s="6" t="str">
        <f>TEXT(SalesData[[#This Row],[Order Date]],"mmm")</f>
        <v>Nov</v>
      </c>
      <c r="X1037" s="6" t="str">
        <f>TEXT(SalesData[[#This Row],[Order Date]],"mmm yyyy")</f>
        <v>Nov 2013</v>
      </c>
      <c r="Y1037">
        <f>--(COUNTIF($B$2:B1037,B1037)=1)</f>
        <v>0</v>
      </c>
    </row>
    <row r="1038" spans="1:25"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c r="W1038" s="6" t="str">
        <f>TEXT(SalesData[[#This Row],[Order Date]],"mmm")</f>
        <v>Apr</v>
      </c>
      <c r="X1038" s="6" t="str">
        <f>TEXT(SalesData[[#This Row],[Order Date]],"mmm yyyy")</f>
        <v>Apr 2013</v>
      </c>
      <c r="Y1038">
        <f>--(COUNTIF($B$2:B1038,B1038)=1)</f>
        <v>1</v>
      </c>
    </row>
    <row r="1039" spans="1:25"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c r="W1039" s="6" t="str">
        <f>TEXT(SalesData[[#This Row],[Order Date]],"mmm")</f>
        <v>Jun</v>
      </c>
      <c r="X1039" s="6" t="str">
        <f>TEXT(SalesData[[#This Row],[Order Date]],"mmm yyyy")</f>
        <v>Jun 2012</v>
      </c>
      <c r="Y1039">
        <f>--(COUNTIF($B$2:B1039,B1039)=1)</f>
        <v>1</v>
      </c>
    </row>
    <row r="1040" spans="1:25"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c r="W1040" s="6" t="str">
        <f>TEXT(SalesData[[#This Row],[Order Date]],"mmm")</f>
        <v>Nov</v>
      </c>
      <c r="X1040" s="6" t="str">
        <f>TEXT(SalesData[[#This Row],[Order Date]],"mmm yyyy")</f>
        <v>Nov 2014</v>
      </c>
      <c r="Y1040">
        <f>--(COUNTIF($B$2:B1040,B1040)=1)</f>
        <v>1</v>
      </c>
    </row>
    <row r="1041" spans="1:25"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c r="W1041" s="6" t="str">
        <f>TEXT(SalesData[[#This Row],[Order Date]],"mmm")</f>
        <v>Nov</v>
      </c>
      <c r="X1041" s="6" t="str">
        <f>TEXT(SalesData[[#This Row],[Order Date]],"mmm yyyy")</f>
        <v>Nov 2014</v>
      </c>
      <c r="Y1041">
        <f>--(COUNTIF($B$2:B1041,B1041)=1)</f>
        <v>0</v>
      </c>
    </row>
    <row r="1042" spans="1:25"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c r="W1042" s="6" t="str">
        <f>TEXT(SalesData[[#This Row],[Order Date]],"mmm")</f>
        <v>Mar</v>
      </c>
      <c r="X1042" s="6" t="str">
        <f>TEXT(SalesData[[#This Row],[Order Date]],"mmm yyyy")</f>
        <v>Mar 2013</v>
      </c>
      <c r="Y1042">
        <f>--(COUNTIF($B$2:B1042,B1042)=1)</f>
        <v>1</v>
      </c>
    </row>
    <row r="1043" spans="1:25"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c r="W1043" s="6" t="str">
        <f>TEXT(SalesData[[#This Row],[Order Date]],"mmm")</f>
        <v>Sep</v>
      </c>
      <c r="X1043" s="6" t="str">
        <f>TEXT(SalesData[[#This Row],[Order Date]],"mmm yyyy")</f>
        <v>Sep 2013</v>
      </c>
      <c r="Y1043">
        <f>--(COUNTIF($B$2:B1043,B1043)=1)</f>
        <v>1</v>
      </c>
    </row>
    <row r="1044" spans="1:25"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c r="W1044" s="6" t="str">
        <f>TEXT(SalesData[[#This Row],[Order Date]],"mmm")</f>
        <v>Sep</v>
      </c>
      <c r="X1044" s="6" t="str">
        <f>TEXT(SalesData[[#This Row],[Order Date]],"mmm yyyy")</f>
        <v>Sep 2013</v>
      </c>
      <c r="Y1044">
        <f>--(COUNTIF($B$2:B1044,B1044)=1)</f>
        <v>0</v>
      </c>
    </row>
    <row r="1045" spans="1:25"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c r="W1045" s="6" t="str">
        <f>TEXT(SalesData[[#This Row],[Order Date]],"mmm")</f>
        <v>Jul</v>
      </c>
      <c r="X1045" s="6" t="str">
        <f>TEXT(SalesData[[#This Row],[Order Date]],"mmm yyyy")</f>
        <v>Jul 2014</v>
      </c>
      <c r="Y1045">
        <f>--(COUNTIF($B$2:B1045,B1045)=1)</f>
        <v>1</v>
      </c>
    </row>
    <row r="1046" spans="1:25"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c r="W1046" s="6" t="str">
        <f>TEXT(SalesData[[#This Row],[Order Date]],"mmm")</f>
        <v>Jul</v>
      </c>
      <c r="X1046" s="6" t="str">
        <f>TEXT(SalesData[[#This Row],[Order Date]],"mmm yyyy")</f>
        <v>Jul 2014</v>
      </c>
      <c r="Y1046">
        <f>--(COUNTIF($B$2:B1046,B1046)=1)</f>
        <v>0</v>
      </c>
    </row>
    <row r="1047" spans="1:25"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c r="W1047" s="6" t="str">
        <f>TEXT(SalesData[[#This Row],[Order Date]],"mmm")</f>
        <v>Oct</v>
      </c>
      <c r="X1047" s="6" t="str">
        <f>TEXT(SalesData[[#This Row],[Order Date]],"mmm yyyy")</f>
        <v>Oct 2014</v>
      </c>
      <c r="Y1047">
        <f>--(COUNTIF($B$2:B1047,B1047)=1)</f>
        <v>1</v>
      </c>
    </row>
    <row r="1048" spans="1:25"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c r="W1048" s="6" t="str">
        <f>TEXT(SalesData[[#This Row],[Order Date]],"mmm")</f>
        <v>Mar</v>
      </c>
      <c r="X1048" s="6" t="str">
        <f>TEXT(SalesData[[#This Row],[Order Date]],"mmm yyyy")</f>
        <v>Mar 2013</v>
      </c>
      <c r="Y1048">
        <f>--(COUNTIF($B$2:B1048,B1048)=1)</f>
        <v>1</v>
      </c>
    </row>
    <row r="1049" spans="1:25"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c r="W1049" s="6" t="str">
        <f>TEXT(SalesData[[#This Row],[Order Date]],"mmm")</f>
        <v>Mar</v>
      </c>
      <c r="X1049" s="6" t="str">
        <f>TEXT(SalesData[[#This Row],[Order Date]],"mmm yyyy")</f>
        <v>Mar 2013</v>
      </c>
      <c r="Y1049">
        <f>--(COUNTIF($B$2:B1049,B1049)=1)</f>
        <v>0</v>
      </c>
    </row>
    <row r="1050" spans="1:25"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c r="W1050" s="6" t="str">
        <f>TEXT(SalesData[[#This Row],[Order Date]],"mmm")</f>
        <v>May</v>
      </c>
      <c r="X1050" s="6" t="str">
        <f>TEXT(SalesData[[#This Row],[Order Date]],"mmm yyyy")</f>
        <v>May 2011</v>
      </c>
      <c r="Y1050">
        <f>--(COUNTIF($B$2:B1050,B1050)=1)</f>
        <v>1</v>
      </c>
    </row>
    <row r="1051" spans="1:25"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c r="W1051" s="6" t="str">
        <f>TEXT(SalesData[[#This Row],[Order Date]],"mmm")</f>
        <v>May</v>
      </c>
      <c r="X1051" s="6" t="str">
        <f>TEXT(SalesData[[#This Row],[Order Date]],"mmm yyyy")</f>
        <v>May 2011</v>
      </c>
      <c r="Y1051">
        <f>--(COUNTIF($B$2:B1051,B1051)=1)</f>
        <v>0</v>
      </c>
    </row>
    <row r="1052" spans="1:25"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c r="W1052" s="6" t="str">
        <f>TEXT(SalesData[[#This Row],[Order Date]],"mmm")</f>
        <v>Jul</v>
      </c>
      <c r="X1052" s="6" t="str">
        <f>TEXT(SalesData[[#This Row],[Order Date]],"mmm yyyy")</f>
        <v>Jul 2012</v>
      </c>
      <c r="Y1052">
        <f>--(COUNTIF($B$2:B1052,B1052)=1)</f>
        <v>1</v>
      </c>
    </row>
    <row r="1053" spans="1:25"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c r="W1053" s="6" t="str">
        <f>TEXT(SalesData[[#This Row],[Order Date]],"mmm")</f>
        <v>Jul</v>
      </c>
      <c r="X1053" s="6" t="str">
        <f>TEXT(SalesData[[#This Row],[Order Date]],"mmm yyyy")</f>
        <v>Jul 2012</v>
      </c>
      <c r="Y1053">
        <f>--(COUNTIF($B$2:B1053,B1053)=1)</f>
        <v>0</v>
      </c>
    </row>
    <row r="1054" spans="1:25"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c r="W1054" s="6" t="str">
        <f>TEXT(SalesData[[#This Row],[Order Date]],"mmm")</f>
        <v>Jul</v>
      </c>
      <c r="X1054" s="6" t="str">
        <f>TEXT(SalesData[[#This Row],[Order Date]],"mmm yyyy")</f>
        <v>Jul 2012</v>
      </c>
      <c r="Y1054">
        <f>--(COUNTIF($B$2:B1054,B1054)=1)</f>
        <v>0</v>
      </c>
    </row>
    <row r="1055" spans="1:25"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c r="W1055" s="6" t="str">
        <f>TEXT(SalesData[[#This Row],[Order Date]],"mmm")</f>
        <v>Apr</v>
      </c>
      <c r="X1055" s="6" t="str">
        <f>TEXT(SalesData[[#This Row],[Order Date]],"mmm yyyy")</f>
        <v>Apr 2012</v>
      </c>
      <c r="Y1055">
        <f>--(COUNTIF($B$2:B1055,B1055)=1)</f>
        <v>1</v>
      </c>
    </row>
    <row r="1056" spans="1:25"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c r="W1056" s="6" t="str">
        <f>TEXT(SalesData[[#This Row],[Order Date]],"mmm")</f>
        <v>Apr</v>
      </c>
      <c r="X1056" s="6" t="str">
        <f>TEXT(SalesData[[#This Row],[Order Date]],"mmm yyyy")</f>
        <v>Apr 2012</v>
      </c>
      <c r="Y1056">
        <f>--(COUNTIF($B$2:B1056,B1056)=1)</f>
        <v>0</v>
      </c>
    </row>
    <row r="1057" spans="1:25"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c r="W1057" s="6" t="str">
        <f>TEXT(SalesData[[#This Row],[Order Date]],"mmm")</f>
        <v>Apr</v>
      </c>
      <c r="X1057" s="6" t="str">
        <f>TEXT(SalesData[[#This Row],[Order Date]],"mmm yyyy")</f>
        <v>Apr 2012</v>
      </c>
      <c r="Y1057">
        <f>--(COUNTIF($B$2:B1057,B1057)=1)</f>
        <v>0</v>
      </c>
    </row>
    <row r="1058" spans="1:25"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c r="W1058" s="6" t="str">
        <f>TEXT(SalesData[[#This Row],[Order Date]],"mmm")</f>
        <v>Apr</v>
      </c>
      <c r="X1058" s="6" t="str">
        <f>TEXT(SalesData[[#This Row],[Order Date]],"mmm yyyy")</f>
        <v>Apr 2012</v>
      </c>
      <c r="Y1058">
        <f>--(COUNTIF($B$2:B1058,B1058)=1)</f>
        <v>0</v>
      </c>
    </row>
    <row r="1059" spans="1:25"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c r="W1059" s="6" t="str">
        <f>TEXT(SalesData[[#This Row],[Order Date]],"mmm")</f>
        <v>Dec</v>
      </c>
      <c r="X1059" s="6" t="str">
        <f>TEXT(SalesData[[#This Row],[Order Date]],"mmm yyyy")</f>
        <v>Dec 2014</v>
      </c>
      <c r="Y1059">
        <f>--(COUNTIF($B$2:B1059,B1059)=1)</f>
        <v>1</v>
      </c>
    </row>
    <row r="1060" spans="1:25"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c r="W1060" s="6" t="str">
        <f>TEXT(SalesData[[#This Row],[Order Date]],"mmm")</f>
        <v>Dec</v>
      </c>
      <c r="X1060" s="6" t="str">
        <f>TEXT(SalesData[[#This Row],[Order Date]],"mmm yyyy")</f>
        <v>Dec 2014</v>
      </c>
      <c r="Y1060">
        <f>--(COUNTIF($B$2:B1060,B1060)=1)</f>
        <v>0</v>
      </c>
    </row>
    <row r="1061" spans="1:25"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c r="W1061" s="6" t="str">
        <f>TEXT(SalesData[[#This Row],[Order Date]],"mmm")</f>
        <v>Nov</v>
      </c>
      <c r="X1061" s="6" t="str">
        <f>TEXT(SalesData[[#This Row],[Order Date]],"mmm yyyy")</f>
        <v>Nov 2013</v>
      </c>
      <c r="Y1061">
        <f>--(COUNTIF($B$2:B1061,B1061)=1)</f>
        <v>1</v>
      </c>
    </row>
    <row r="1062" spans="1:25"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c r="W1062" s="6" t="str">
        <f>TEXT(SalesData[[#This Row],[Order Date]],"mmm")</f>
        <v>Mar</v>
      </c>
      <c r="X1062" s="6" t="str">
        <f>TEXT(SalesData[[#This Row],[Order Date]],"mmm yyyy")</f>
        <v>Mar 2012</v>
      </c>
      <c r="Y1062">
        <f>--(COUNTIF($B$2:B1062,B1062)=1)</f>
        <v>1</v>
      </c>
    </row>
    <row r="1063" spans="1:25"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c r="W1063" s="6" t="str">
        <f>TEXT(SalesData[[#This Row],[Order Date]],"mmm")</f>
        <v>Apr</v>
      </c>
      <c r="X1063" s="6" t="str">
        <f>TEXT(SalesData[[#This Row],[Order Date]],"mmm yyyy")</f>
        <v>Apr 2012</v>
      </c>
      <c r="Y1063">
        <f>--(COUNTIF($B$2:B1063,B1063)=1)</f>
        <v>1</v>
      </c>
    </row>
    <row r="1064" spans="1:25"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c r="W1064" s="6" t="str">
        <f>TEXT(SalesData[[#This Row],[Order Date]],"mmm")</f>
        <v>Apr</v>
      </c>
      <c r="X1064" s="6" t="str">
        <f>TEXT(SalesData[[#This Row],[Order Date]],"mmm yyyy")</f>
        <v>Apr 2012</v>
      </c>
      <c r="Y1064">
        <f>--(COUNTIF($B$2:B1064,B1064)=1)</f>
        <v>0</v>
      </c>
    </row>
    <row r="1065" spans="1:25"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c r="W1065" s="6" t="str">
        <f>TEXT(SalesData[[#This Row],[Order Date]],"mmm")</f>
        <v>Apr</v>
      </c>
      <c r="X1065" s="6" t="str">
        <f>TEXT(SalesData[[#This Row],[Order Date]],"mmm yyyy")</f>
        <v>Apr 2012</v>
      </c>
      <c r="Y1065">
        <f>--(COUNTIF($B$2:B1065,B1065)=1)</f>
        <v>0</v>
      </c>
    </row>
    <row r="1066" spans="1:25"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c r="W1066" s="6" t="str">
        <f>TEXT(SalesData[[#This Row],[Order Date]],"mmm")</f>
        <v>Apr</v>
      </c>
      <c r="X1066" s="6" t="str">
        <f>TEXT(SalesData[[#This Row],[Order Date]],"mmm yyyy")</f>
        <v>Apr 2012</v>
      </c>
      <c r="Y1066">
        <f>--(COUNTIF($B$2:B1066,B1066)=1)</f>
        <v>0</v>
      </c>
    </row>
    <row r="1067" spans="1:25"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c r="W1067" s="6" t="str">
        <f>TEXT(SalesData[[#This Row],[Order Date]],"mmm")</f>
        <v>Apr</v>
      </c>
      <c r="X1067" s="6" t="str">
        <f>TEXT(SalesData[[#This Row],[Order Date]],"mmm yyyy")</f>
        <v>Apr 2012</v>
      </c>
      <c r="Y1067">
        <f>--(COUNTIF($B$2:B1067,B1067)=1)</f>
        <v>0</v>
      </c>
    </row>
    <row r="1068" spans="1:25"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c r="W1068" s="6" t="str">
        <f>TEXT(SalesData[[#This Row],[Order Date]],"mmm")</f>
        <v>Apr</v>
      </c>
      <c r="X1068" s="6" t="str">
        <f>TEXT(SalesData[[#This Row],[Order Date]],"mmm yyyy")</f>
        <v>Apr 2012</v>
      </c>
      <c r="Y1068">
        <f>--(COUNTIF($B$2:B1068,B1068)=1)</f>
        <v>0</v>
      </c>
    </row>
    <row r="1069" spans="1:25"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c r="W1069" s="6" t="str">
        <f>TEXT(SalesData[[#This Row],[Order Date]],"mmm")</f>
        <v>Oct</v>
      </c>
      <c r="X1069" s="6" t="str">
        <f>TEXT(SalesData[[#This Row],[Order Date]],"mmm yyyy")</f>
        <v>Oct 2013</v>
      </c>
      <c r="Y1069">
        <f>--(COUNTIF($B$2:B1069,B1069)=1)</f>
        <v>1</v>
      </c>
    </row>
    <row r="1070" spans="1:25"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c r="W1070" s="6" t="str">
        <f>TEXT(SalesData[[#This Row],[Order Date]],"mmm")</f>
        <v>Sep</v>
      </c>
      <c r="X1070" s="6" t="str">
        <f>TEXT(SalesData[[#This Row],[Order Date]],"mmm yyyy")</f>
        <v>Sep 2014</v>
      </c>
      <c r="Y1070">
        <f>--(COUNTIF($B$2:B1070,B1070)=1)</f>
        <v>1</v>
      </c>
    </row>
    <row r="1071" spans="1:25"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c r="W1071" s="6" t="str">
        <f>TEXT(SalesData[[#This Row],[Order Date]],"mmm")</f>
        <v>Jul</v>
      </c>
      <c r="X1071" s="6" t="str">
        <f>TEXT(SalesData[[#This Row],[Order Date]],"mmm yyyy")</f>
        <v>Jul 2012</v>
      </c>
      <c r="Y1071">
        <f>--(COUNTIF($B$2:B1071,B1071)=1)</f>
        <v>1</v>
      </c>
    </row>
    <row r="1072" spans="1:25"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c r="W1072" s="6" t="str">
        <f>TEXT(SalesData[[#This Row],[Order Date]],"mmm")</f>
        <v>Nov</v>
      </c>
      <c r="X1072" s="6" t="str">
        <f>TEXT(SalesData[[#This Row],[Order Date]],"mmm yyyy")</f>
        <v>Nov 2012</v>
      </c>
      <c r="Y1072">
        <f>--(COUNTIF($B$2:B1072,B1072)=1)</f>
        <v>1</v>
      </c>
    </row>
    <row r="1073" spans="1:25"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c r="W1073" s="6" t="str">
        <f>TEXT(SalesData[[#This Row],[Order Date]],"mmm")</f>
        <v>Apr</v>
      </c>
      <c r="X1073" s="6" t="str">
        <f>TEXT(SalesData[[#This Row],[Order Date]],"mmm yyyy")</f>
        <v>Apr 2013</v>
      </c>
      <c r="Y1073">
        <f>--(COUNTIF($B$2:B1073,B1073)=1)</f>
        <v>1</v>
      </c>
    </row>
    <row r="1074" spans="1:25"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c r="W1074" s="6" t="str">
        <f>TEXT(SalesData[[#This Row],[Order Date]],"mmm")</f>
        <v>Nov</v>
      </c>
      <c r="X1074" s="6" t="str">
        <f>TEXT(SalesData[[#This Row],[Order Date]],"mmm yyyy")</f>
        <v>Nov 2014</v>
      </c>
      <c r="Y1074">
        <f>--(COUNTIF($B$2:B1074,B1074)=1)</f>
        <v>1</v>
      </c>
    </row>
    <row r="1075" spans="1:25"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c r="W1075" s="6" t="str">
        <f>TEXT(SalesData[[#This Row],[Order Date]],"mmm")</f>
        <v>Nov</v>
      </c>
      <c r="X1075" s="6" t="str">
        <f>TEXT(SalesData[[#This Row],[Order Date]],"mmm yyyy")</f>
        <v>Nov 2013</v>
      </c>
      <c r="Y1075">
        <f>--(COUNTIF($B$2:B1075,B1075)=1)</f>
        <v>1</v>
      </c>
    </row>
    <row r="1076" spans="1:25"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c r="W1076" s="6" t="str">
        <f>TEXT(SalesData[[#This Row],[Order Date]],"mmm")</f>
        <v>Nov</v>
      </c>
      <c r="X1076" s="6" t="str">
        <f>TEXT(SalesData[[#This Row],[Order Date]],"mmm yyyy")</f>
        <v>Nov 2013</v>
      </c>
      <c r="Y1076">
        <f>--(COUNTIF($B$2:B1076,B1076)=1)</f>
        <v>0</v>
      </c>
    </row>
    <row r="1077" spans="1:25"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c r="W1077" s="6" t="str">
        <f>TEXT(SalesData[[#This Row],[Order Date]],"mmm")</f>
        <v>Nov</v>
      </c>
      <c r="X1077" s="6" t="str">
        <f>TEXT(SalesData[[#This Row],[Order Date]],"mmm yyyy")</f>
        <v>Nov 2013</v>
      </c>
      <c r="Y1077">
        <f>--(COUNTIF($B$2:B1077,B1077)=1)</f>
        <v>0</v>
      </c>
    </row>
    <row r="1078" spans="1:25"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c r="W1078" s="6" t="str">
        <f>TEXT(SalesData[[#This Row],[Order Date]],"mmm")</f>
        <v>Sep</v>
      </c>
      <c r="X1078" s="6" t="str">
        <f>TEXT(SalesData[[#This Row],[Order Date]],"mmm yyyy")</f>
        <v>Sep 2013</v>
      </c>
      <c r="Y1078">
        <f>--(COUNTIF($B$2:B1078,B1078)=1)</f>
        <v>1</v>
      </c>
    </row>
    <row r="1079" spans="1:25"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c r="W1079" s="6" t="str">
        <f>TEXT(SalesData[[#This Row],[Order Date]],"mmm")</f>
        <v>Sep</v>
      </c>
      <c r="X1079" s="6" t="str">
        <f>TEXT(SalesData[[#This Row],[Order Date]],"mmm yyyy")</f>
        <v>Sep 2014</v>
      </c>
      <c r="Y1079">
        <f>--(COUNTIF($B$2:B1079,B1079)=1)</f>
        <v>1</v>
      </c>
    </row>
    <row r="1080" spans="1:25"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c r="W1080" s="6" t="str">
        <f>TEXT(SalesData[[#This Row],[Order Date]],"mmm")</f>
        <v>Sep</v>
      </c>
      <c r="X1080" s="6" t="str">
        <f>TEXT(SalesData[[#This Row],[Order Date]],"mmm yyyy")</f>
        <v>Sep 2014</v>
      </c>
      <c r="Y1080">
        <f>--(COUNTIF($B$2:B1080,B1080)=1)</f>
        <v>0</v>
      </c>
    </row>
    <row r="1081" spans="1:25"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c r="W1081" s="6" t="str">
        <f>TEXT(SalesData[[#This Row],[Order Date]],"mmm")</f>
        <v>Sep</v>
      </c>
      <c r="X1081" s="6" t="str">
        <f>TEXT(SalesData[[#This Row],[Order Date]],"mmm yyyy")</f>
        <v>Sep 2014</v>
      </c>
      <c r="Y1081">
        <f>--(COUNTIF($B$2:B1081,B1081)=1)</f>
        <v>0</v>
      </c>
    </row>
    <row r="1082" spans="1:25"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c r="W1082" s="6" t="str">
        <f>TEXT(SalesData[[#This Row],[Order Date]],"mmm")</f>
        <v>Nov</v>
      </c>
      <c r="X1082" s="6" t="str">
        <f>TEXT(SalesData[[#This Row],[Order Date]],"mmm yyyy")</f>
        <v>Nov 2012</v>
      </c>
      <c r="Y1082">
        <f>--(COUNTIF($B$2:B1082,B1082)=1)</f>
        <v>1</v>
      </c>
    </row>
    <row r="1083" spans="1:25"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c r="W1083" s="6" t="str">
        <f>TEXT(SalesData[[#This Row],[Order Date]],"mmm")</f>
        <v>Nov</v>
      </c>
      <c r="X1083" s="6" t="str">
        <f>TEXT(SalesData[[#This Row],[Order Date]],"mmm yyyy")</f>
        <v>Nov 2012</v>
      </c>
      <c r="Y1083">
        <f>--(COUNTIF($B$2:B1083,B1083)=1)</f>
        <v>0</v>
      </c>
    </row>
    <row r="1084" spans="1:25"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c r="W1084" s="6" t="str">
        <f>TEXT(SalesData[[#This Row],[Order Date]],"mmm")</f>
        <v>Mar</v>
      </c>
      <c r="X1084" s="6" t="str">
        <f>TEXT(SalesData[[#This Row],[Order Date]],"mmm yyyy")</f>
        <v>Mar 2013</v>
      </c>
      <c r="Y1084">
        <f>--(COUNTIF($B$2:B1084,B1084)=1)</f>
        <v>1</v>
      </c>
    </row>
    <row r="1085" spans="1:25"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c r="W1085" s="6" t="str">
        <f>TEXT(SalesData[[#This Row],[Order Date]],"mmm")</f>
        <v>Mar</v>
      </c>
      <c r="X1085" s="6" t="str">
        <f>TEXT(SalesData[[#This Row],[Order Date]],"mmm yyyy")</f>
        <v>Mar 2013</v>
      </c>
      <c r="Y1085">
        <f>--(COUNTIF($B$2:B1085,B1085)=1)</f>
        <v>0</v>
      </c>
    </row>
    <row r="1086" spans="1:25"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c r="W1086" s="6" t="str">
        <f>TEXT(SalesData[[#This Row],[Order Date]],"mmm")</f>
        <v>Mar</v>
      </c>
      <c r="X1086" s="6" t="str">
        <f>TEXT(SalesData[[#This Row],[Order Date]],"mmm yyyy")</f>
        <v>Mar 2013</v>
      </c>
      <c r="Y1086">
        <f>--(COUNTIF($B$2:B1086,B1086)=1)</f>
        <v>0</v>
      </c>
    </row>
    <row r="1087" spans="1:25"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c r="W1087" s="6" t="str">
        <f>TEXT(SalesData[[#This Row],[Order Date]],"mmm")</f>
        <v>Mar</v>
      </c>
      <c r="X1087" s="6" t="str">
        <f>TEXT(SalesData[[#This Row],[Order Date]],"mmm yyyy")</f>
        <v>Mar 2013</v>
      </c>
      <c r="Y1087">
        <f>--(COUNTIF($B$2:B1087,B1087)=1)</f>
        <v>0</v>
      </c>
    </row>
    <row r="1088" spans="1:25"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c r="W1088" s="6" t="str">
        <f>TEXT(SalesData[[#This Row],[Order Date]],"mmm")</f>
        <v>Aug</v>
      </c>
      <c r="X1088" s="6" t="str">
        <f>TEXT(SalesData[[#This Row],[Order Date]],"mmm yyyy")</f>
        <v>Aug 2013</v>
      </c>
      <c r="Y1088">
        <f>--(COUNTIF($B$2:B1088,B1088)=1)</f>
        <v>1</v>
      </c>
    </row>
    <row r="1089" spans="1:25"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c r="W1089" s="6" t="str">
        <f>TEXT(SalesData[[#This Row],[Order Date]],"mmm")</f>
        <v>Aug</v>
      </c>
      <c r="X1089" s="6" t="str">
        <f>TEXT(SalesData[[#This Row],[Order Date]],"mmm yyyy")</f>
        <v>Aug 2013</v>
      </c>
      <c r="Y1089">
        <f>--(COUNTIF($B$2:B1089,B1089)=1)</f>
        <v>1</v>
      </c>
    </row>
    <row r="1090" spans="1:25"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c r="W1090" s="6" t="str">
        <f>TEXT(SalesData[[#This Row],[Order Date]],"mmm")</f>
        <v>Aug</v>
      </c>
      <c r="X1090" s="6" t="str">
        <f>TEXT(SalesData[[#This Row],[Order Date]],"mmm yyyy")</f>
        <v>Aug 2013</v>
      </c>
      <c r="Y1090">
        <f>--(COUNTIF($B$2:B1090,B1090)=1)</f>
        <v>0</v>
      </c>
    </row>
    <row r="1091" spans="1:25"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c r="W1091" s="6" t="str">
        <f>TEXT(SalesData[[#This Row],[Order Date]],"mmm")</f>
        <v>Jun</v>
      </c>
      <c r="X1091" s="6" t="str">
        <f>TEXT(SalesData[[#This Row],[Order Date]],"mmm yyyy")</f>
        <v>Jun 2014</v>
      </c>
      <c r="Y1091">
        <f>--(COUNTIF($B$2:B1091,B1091)=1)</f>
        <v>1</v>
      </c>
    </row>
    <row r="1092" spans="1:25"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c r="W1092" s="6" t="str">
        <f>TEXT(SalesData[[#This Row],[Order Date]],"mmm")</f>
        <v>Jun</v>
      </c>
      <c r="X1092" s="6" t="str">
        <f>TEXT(SalesData[[#This Row],[Order Date]],"mmm yyyy")</f>
        <v>Jun 2014</v>
      </c>
      <c r="Y1092">
        <f>--(COUNTIF($B$2:B1092,B1092)=1)</f>
        <v>0</v>
      </c>
    </row>
    <row r="1093" spans="1:25"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c r="W1093" s="6" t="str">
        <f>TEXT(SalesData[[#This Row],[Order Date]],"mmm")</f>
        <v>Dec</v>
      </c>
      <c r="X1093" s="6" t="str">
        <f>TEXT(SalesData[[#This Row],[Order Date]],"mmm yyyy")</f>
        <v>Dec 2012</v>
      </c>
      <c r="Y1093">
        <f>--(COUNTIF($B$2:B1093,B1093)=1)</f>
        <v>1</v>
      </c>
    </row>
    <row r="1094" spans="1:25"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c r="W1094" s="6" t="str">
        <f>TEXT(SalesData[[#This Row],[Order Date]],"mmm")</f>
        <v>Dec</v>
      </c>
      <c r="X1094" s="6" t="str">
        <f>TEXT(SalesData[[#This Row],[Order Date]],"mmm yyyy")</f>
        <v>Dec 2012</v>
      </c>
      <c r="Y1094">
        <f>--(COUNTIF($B$2:B1094,B1094)=1)</f>
        <v>0</v>
      </c>
    </row>
    <row r="1095" spans="1:25"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c r="W1095" s="6" t="str">
        <f>TEXT(SalesData[[#This Row],[Order Date]],"mmm")</f>
        <v>Dec</v>
      </c>
      <c r="X1095" s="6" t="str">
        <f>TEXT(SalesData[[#This Row],[Order Date]],"mmm yyyy")</f>
        <v>Dec 2012</v>
      </c>
      <c r="Y1095">
        <f>--(COUNTIF($B$2:B1095,B1095)=1)</f>
        <v>1</v>
      </c>
    </row>
    <row r="1096" spans="1:25"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c r="W1096" s="6" t="str">
        <f>TEXT(SalesData[[#This Row],[Order Date]],"mmm")</f>
        <v>Dec</v>
      </c>
      <c r="X1096" s="6" t="str">
        <f>TEXT(SalesData[[#This Row],[Order Date]],"mmm yyyy")</f>
        <v>Dec 2012</v>
      </c>
      <c r="Y1096">
        <f>--(COUNTIF($B$2:B1096,B1096)=1)</f>
        <v>0</v>
      </c>
    </row>
    <row r="1097" spans="1:25"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c r="W1097" s="6" t="str">
        <f>TEXT(SalesData[[#This Row],[Order Date]],"mmm")</f>
        <v>Jan</v>
      </c>
      <c r="X1097" s="6" t="str">
        <f>TEXT(SalesData[[#This Row],[Order Date]],"mmm yyyy")</f>
        <v>Jan 2014</v>
      </c>
      <c r="Y1097">
        <f>--(COUNTIF($B$2:B1097,B1097)=1)</f>
        <v>1</v>
      </c>
    </row>
    <row r="1098" spans="1:25"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c r="W1098" s="6" t="str">
        <f>TEXT(SalesData[[#This Row],[Order Date]],"mmm")</f>
        <v>Jan</v>
      </c>
      <c r="X1098" s="6" t="str">
        <f>TEXT(SalesData[[#This Row],[Order Date]],"mmm yyyy")</f>
        <v>Jan 2014</v>
      </c>
      <c r="Y1098">
        <f>--(COUNTIF($B$2:B1098,B1098)=1)</f>
        <v>0</v>
      </c>
    </row>
    <row r="1099" spans="1:25"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c r="W1099" s="6" t="str">
        <f>TEXT(SalesData[[#This Row],[Order Date]],"mmm")</f>
        <v>Jun</v>
      </c>
      <c r="X1099" s="6" t="str">
        <f>TEXT(SalesData[[#This Row],[Order Date]],"mmm yyyy")</f>
        <v>Jun 2011</v>
      </c>
      <c r="Y1099">
        <f>--(COUNTIF($B$2:B1099,B1099)=1)</f>
        <v>1</v>
      </c>
    </row>
    <row r="1100" spans="1:25"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c r="W1100" s="6" t="str">
        <f>TEXT(SalesData[[#This Row],[Order Date]],"mmm")</f>
        <v>Jun</v>
      </c>
      <c r="X1100" s="6" t="str">
        <f>TEXT(SalesData[[#This Row],[Order Date]],"mmm yyyy")</f>
        <v>Jun 2013</v>
      </c>
      <c r="Y1100">
        <f>--(COUNTIF($B$2:B1100,B1100)=1)</f>
        <v>1</v>
      </c>
    </row>
    <row r="1101" spans="1:25"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c r="W1101" s="6" t="str">
        <f>TEXT(SalesData[[#This Row],[Order Date]],"mmm")</f>
        <v>Jun</v>
      </c>
      <c r="X1101" s="6" t="str">
        <f>TEXT(SalesData[[#This Row],[Order Date]],"mmm yyyy")</f>
        <v>Jun 2013</v>
      </c>
      <c r="Y1101">
        <f>--(COUNTIF($B$2:B1101,B1101)=1)</f>
        <v>0</v>
      </c>
    </row>
    <row r="1102" spans="1:25"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c r="W1102" s="6" t="str">
        <f>TEXT(SalesData[[#This Row],[Order Date]],"mmm")</f>
        <v>Jun</v>
      </c>
      <c r="X1102" s="6" t="str">
        <f>TEXT(SalesData[[#This Row],[Order Date]],"mmm yyyy")</f>
        <v>Jun 2013</v>
      </c>
      <c r="Y1102">
        <f>--(COUNTIF($B$2:B1102,B1102)=1)</f>
        <v>0</v>
      </c>
    </row>
    <row r="1103" spans="1:25"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c r="W1103" s="6" t="str">
        <f>TEXT(SalesData[[#This Row],[Order Date]],"mmm")</f>
        <v>Jun</v>
      </c>
      <c r="X1103" s="6" t="str">
        <f>TEXT(SalesData[[#This Row],[Order Date]],"mmm yyyy")</f>
        <v>Jun 2013</v>
      </c>
      <c r="Y1103">
        <f>--(COUNTIF($B$2:B1103,B1103)=1)</f>
        <v>0</v>
      </c>
    </row>
    <row r="1104" spans="1:25"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c r="W1104" s="6" t="str">
        <f>TEXT(SalesData[[#This Row],[Order Date]],"mmm")</f>
        <v>Apr</v>
      </c>
      <c r="X1104" s="6" t="str">
        <f>TEXT(SalesData[[#This Row],[Order Date]],"mmm yyyy")</f>
        <v>Apr 2014</v>
      </c>
      <c r="Y1104">
        <f>--(COUNTIF($B$2:B1104,B1104)=1)</f>
        <v>1</v>
      </c>
    </row>
    <row r="1105" spans="1:25"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c r="W1105" s="6" t="str">
        <f>TEXT(SalesData[[#This Row],[Order Date]],"mmm")</f>
        <v>Apr</v>
      </c>
      <c r="X1105" s="6" t="str">
        <f>TEXT(SalesData[[#This Row],[Order Date]],"mmm yyyy")</f>
        <v>Apr 2014</v>
      </c>
      <c r="Y1105">
        <f>--(COUNTIF($B$2:B1105,B1105)=1)</f>
        <v>0</v>
      </c>
    </row>
    <row r="1106" spans="1:25"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c r="W1106" s="6" t="str">
        <f>TEXT(SalesData[[#This Row],[Order Date]],"mmm")</f>
        <v>Oct</v>
      </c>
      <c r="X1106" s="6" t="str">
        <f>TEXT(SalesData[[#This Row],[Order Date]],"mmm yyyy")</f>
        <v>Oct 2013</v>
      </c>
      <c r="Y1106">
        <f>--(COUNTIF($B$2:B1106,B1106)=1)</f>
        <v>1</v>
      </c>
    </row>
    <row r="1107" spans="1:25"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c r="W1107" s="6" t="str">
        <f>TEXT(SalesData[[#This Row],[Order Date]],"mmm")</f>
        <v>Nov</v>
      </c>
      <c r="X1107" s="6" t="str">
        <f>TEXT(SalesData[[#This Row],[Order Date]],"mmm yyyy")</f>
        <v>Nov 2013</v>
      </c>
      <c r="Y1107">
        <f>--(COUNTIF($B$2:B1107,B1107)=1)</f>
        <v>1</v>
      </c>
    </row>
    <row r="1108" spans="1:25"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c r="W1108" s="6" t="str">
        <f>TEXT(SalesData[[#This Row],[Order Date]],"mmm")</f>
        <v>Nov</v>
      </c>
      <c r="X1108" s="6" t="str">
        <f>TEXT(SalesData[[#This Row],[Order Date]],"mmm yyyy")</f>
        <v>Nov 2013</v>
      </c>
      <c r="Y1108">
        <f>--(COUNTIF($B$2:B1108,B1108)=1)</f>
        <v>0</v>
      </c>
    </row>
    <row r="1109" spans="1:25"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c r="W1109" s="6" t="str">
        <f>TEXT(SalesData[[#This Row],[Order Date]],"mmm")</f>
        <v>Nov</v>
      </c>
      <c r="X1109" s="6" t="str">
        <f>TEXT(SalesData[[#This Row],[Order Date]],"mmm yyyy")</f>
        <v>Nov 2013</v>
      </c>
      <c r="Y1109">
        <f>--(COUNTIF($B$2:B1109,B1109)=1)</f>
        <v>0</v>
      </c>
    </row>
    <row r="1110" spans="1:25"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c r="W1110" s="6" t="str">
        <f>TEXT(SalesData[[#This Row],[Order Date]],"mmm")</f>
        <v>Nov</v>
      </c>
      <c r="X1110" s="6" t="str">
        <f>TEXT(SalesData[[#This Row],[Order Date]],"mmm yyyy")</f>
        <v>Nov 2013</v>
      </c>
      <c r="Y1110">
        <f>--(COUNTIF($B$2:B1110,B1110)=1)</f>
        <v>0</v>
      </c>
    </row>
    <row r="1111" spans="1:25"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c r="W1111" s="6" t="str">
        <f>TEXT(SalesData[[#This Row],[Order Date]],"mmm")</f>
        <v>Nov</v>
      </c>
      <c r="X1111" s="6" t="str">
        <f>TEXT(SalesData[[#This Row],[Order Date]],"mmm yyyy")</f>
        <v>Nov 2013</v>
      </c>
      <c r="Y1111">
        <f>--(COUNTIF($B$2:B1111,B1111)=1)</f>
        <v>0</v>
      </c>
    </row>
    <row r="1112" spans="1:25"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c r="W1112" s="6" t="str">
        <f>TEXT(SalesData[[#This Row],[Order Date]],"mmm")</f>
        <v>Nov</v>
      </c>
      <c r="X1112" s="6" t="str">
        <f>TEXT(SalesData[[#This Row],[Order Date]],"mmm yyyy")</f>
        <v>Nov 2013</v>
      </c>
      <c r="Y1112">
        <f>--(COUNTIF($B$2:B1112,B1112)=1)</f>
        <v>0</v>
      </c>
    </row>
    <row r="1113" spans="1:25"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c r="W1113" s="6" t="str">
        <f>TEXT(SalesData[[#This Row],[Order Date]],"mmm")</f>
        <v>Nov</v>
      </c>
      <c r="X1113" s="6" t="str">
        <f>TEXT(SalesData[[#This Row],[Order Date]],"mmm yyyy")</f>
        <v>Nov 2013</v>
      </c>
      <c r="Y1113">
        <f>--(COUNTIF($B$2:B1113,B1113)=1)</f>
        <v>0</v>
      </c>
    </row>
    <row r="1114" spans="1:25"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c r="W1114" s="6" t="str">
        <f>TEXT(SalesData[[#This Row],[Order Date]],"mmm")</f>
        <v>Nov</v>
      </c>
      <c r="X1114" s="6" t="str">
        <f>TEXT(SalesData[[#This Row],[Order Date]],"mmm yyyy")</f>
        <v>Nov 2013</v>
      </c>
      <c r="Y1114">
        <f>--(COUNTIF($B$2:B1114,B1114)=1)</f>
        <v>0</v>
      </c>
    </row>
    <row r="1115" spans="1:25"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c r="W1115" s="6" t="str">
        <f>TEXT(SalesData[[#This Row],[Order Date]],"mmm")</f>
        <v>Dec</v>
      </c>
      <c r="X1115" s="6" t="str">
        <f>TEXT(SalesData[[#This Row],[Order Date]],"mmm yyyy")</f>
        <v>Dec 2014</v>
      </c>
      <c r="Y1115">
        <f>--(COUNTIF($B$2:B1115,B1115)=1)</f>
        <v>1</v>
      </c>
    </row>
    <row r="1116" spans="1:25"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c r="W1116" s="6" t="str">
        <f>TEXT(SalesData[[#This Row],[Order Date]],"mmm")</f>
        <v>Dec</v>
      </c>
      <c r="X1116" s="6" t="str">
        <f>TEXT(SalesData[[#This Row],[Order Date]],"mmm yyyy")</f>
        <v>Dec 2014</v>
      </c>
      <c r="Y1116">
        <f>--(COUNTIF($B$2:B1116,B1116)=1)</f>
        <v>0</v>
      </c>
    </row>
    <row r="1117" spans="1:25"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c r="W1117" s="6" t="str">
        <f>TEXT(SalesData[[#This Row],[Order Date]],"mmm")</f>
        <v>Dec</v>
      </c>
      <c r="X1117" s="6" t="str">
        <f>TEXT(SalesData[[#This Row],[Order Date]],"mmm yyyy")</f>
        <v>Dec 2014</v>
      </c>
      <c r="Y1117">
        <f>--(COUNTIF($B$2:B1117,B1117)=1)</f>
        <v>0</v>
      </c>
    </row>
    <row r="1118" spans="1:25"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c r="W1118" s="6" t="str">
        <f>TEXT(SalesData[[#This Row],[Order Date]],"mmm")</f>
        <v>Jul</v>
      </c>
      <c r="X1118" s="6" t="str">
        <f>TEXT(SalesData[[#This Row],[Order Date]],"mmm yyyy")</f>
        <v>Jul 2013</v>
      </c>
      <c r="Y1118">
        <f>--(COUNTIF($B$2:B1118,B1118)=1)</f>
        <v>1</v>
      </c>
    </row>
    <row r="1119" spans="1:25"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c r="W1119" s="6" t="str">
        <f>TEXT(SalesData[[#This Row],[Order Date]],"mmm")</f>
        <v>Sep</v>
      </c>
      <c r="X1119" s="6" t="str">
        <f>TEXT(SalesData[[#This Row],[Order Date]],"mmm yyyy")</f>
        <v>Sep 2012</v>
      </c>
      <c r="Y1119">
        <f>--(COUNTIF($B$2:B1119,B1119)=1)</f>
        <v>1</v>
      </c>
    </row>
    <row r="1120" spans="1:25"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c r="W1120" s="6" t="str">
        <f>TEXT(SalesData[[#This Row],[Order Date]],"mmm")</f>
        <v>Sep</v>
      </c>
      <c r="X1120" s="6" t="str">
        <f>TEXT(SalesData[[#This Row],[Order Date]],"mmm yyyy")</f>
        <v>Sep 2012</v>
      </c>
      <c r="Y1120">
        <f>--(COUNTIF($B$2:B1120,B1120)=1)</f>
        <v>0</v>
      </c>
    </row>
    <row r="1121" spans="1:25"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c r="W1121" s="6" t="str">
        <f>TEXT(SalesData[[#This Row],[Order Date]],"mmm")</f>
        <v>Sep</v>
      </c>
      <c r="X1121" s="6" t="str">
        <f>TEXT(SalesData[[#This Row],[Order Date]],"mmm yyyy")</f>
        <v>Sep 2012</v>
      </c>
      <c r="Y1121">
        <f>--(COUNTIF($B$2:B1121,B1121)=1)</f>
        <v>0</v>
      </c>
    </row>
    <row r="1122" spans="1:25"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c r="W1122" s="6" t="str">
        <f>TEXT(SalesData[[#This Row],[Order Date]],"mmm")</f>
        <v>Sep</v>
      </c>
      <c r="X1122" s="6" t="str">
        <f>TEXT(SalesData[[#This Row],[Order Date]],"mmm yyyy")</f>
        <v>Sep 2012</v>
      </c>
      <c r="Y1122">
        <f>--(COUNTIF($B$2:B1122,B1122)=1)</f>
        <v>0</v>
      </c>
    </row>
    <row r="1123" spans="1:25"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c r="W1123" s="6" t="str">
        <f>TEXT(SalesData[[#This Row],[Order Date]],"mmm")</f>
        <v>Jan</v>
      </c>
      <c r="X1123" s="6" t="str">
        <f>TEXT(SalesData[[#This Row],[Order Date]],"mmm yyyy")</f>
        <v>Jan 2011</v>
      </c>
      <c r="Y1123">
        <f>--(COUNTIF($B$2:B1123,B1123)=1)</f>
        <v>1</v>
      </c>
    </row>
    <row r="1124" spans="1:25"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c r="W1124" s="6" t="str">
        <f>TEXT(SalesData[[#This Row],[Order Date]],"mmm")</f>
        <v>Jan</v>
      </c>
      <c r="X1124" s="6" t="str">
        <f>TEXT(SalesData[[#This Row],[Order Date]],"mmm yyyy")</f>
        <v>Jan 2011</v>
      </c>
      <c r="Y1124">
        <f>--(COUNTIF($B$2:B1124,B1124)=1)</f>
        <v>0</v>
      </c>
    </row>
    <row r="1125" spans="1:25"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c r="W1125" s="6" t="str">
        <f>TEXT(SalesData[[#This Row],[Order Date]],"mmm")</f>
        <v>Jan</v>
      </c>
      <c r="X1125" s="6" t="str">
        <f>TEXT(SalesData[[#This Row],[Order Date]],"mmm yyyy")</f>
        <v>Jan 2011</v>
      </c>
      <c r="Y1125">
        <f>--(COUNTIF($B$2:B1125,B1125)=1)</f>
        <v>0</v>
      </c>
    </row>
    <row r="1126" spans="1:25"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c r="W1126" s="6" t="str">
        <f>TEXT(SalesData[[#This Row],[Order Date]],"mmm")</f>
        <v>Jan</v>
      </c>
      <c r="X1126" s="6" t="str">
        <f>TEXT(SalesData[[#This Row],[Order Date]],"mmm yyyy")</f>
        <v>Jan 2011</v>
      </c>
      <c r="Y1126">
        <f>--(COUNTIF($B$2:B1126,B1126)=1)</f>
        <v>0</v>
      </c>
    </row>
    <row r="1127" spans="1:25"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c r="W1127" s="6" t="str">
        <f>TEXT(SalesData[[#This Row],[Order Date]],"mmm")</f>
        <v>Jan</v>
      </c>
      <c r="X1127" s="6" t="str">
        <f>TEXT(SalesData[[#This Row],[Order Date]],"mmm yyyy")</f>
        <v>Jan 2011</v>
      </c>
      <c r="Y1127">
        <f>--(COUNTIF($B$2:B1127,B1127)=1)</f>
        <v>0</v>
      </c>
    </row>
    <row r="1128" spans="1:25"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c r="W1128" s="6" t="str">
        <f>TEXT(SalesData[[#This Row],[Order Date]],"mmm")</f>
        <v>Jan</v>
      </c>
      <c r="X1128" s="6" t="str">
        <f>TEXT(SalesData[[#This Row],[Order Date]],"mmm yyyy")</f>
        <v>Jan 2011</v>
      </c>
      <c r="Y1128">
        <f>--(COUNTIF($B$2:B1128,B1128)=1)</f>
        <v>0</v>
      </c>
    </row>
    <row r="1129" spans="1:25"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c r="W1129" s="6" t="str">
        <f>TEXT(SalesData[[#This Row],[Order Date]],"mmm")</f>
        <v>Mar</v>
      </c>
      <c r="X1129" s="6" t="str">
        <f>TEXT(SalesData[[#This Row],[Order Date]],"mmm yyyy")</f>
        <v>Mar 2012</v>
      </c>
      <c r="Y1129">
        <f>--(COUNTIF($B$2:B1129,B1129)=1)</f>
        <v>1</v>
      </c>
    </row>
    <row r="1130" spans="1:25"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c r="W1130" s="6" t="str">
        <f>TEXT(SalesData[[#This Row],[Order Date]],"mmm")</f>
        <v>Mar</v>
      </c>
      <c r="X1130" s="6" t="str">
        <f>TEXT(SalesData[[#This Row],[Order Date]],"mmm yyyy")</f>
        <v>Mar 2012</v>
      </c>
      <c r="Y1130">
        <f>--(COUNTIF($B$2:B1130,B1130)=1)</f>
        <v>0</v>
      </c>
    </row>
    <row r="1131" spans="1:25"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c r="W1131" s="6" t="str">
        <f>TEXT(SalesData[[#This Row],[Order Date]],"mmm")</f>
        <v>Apr</v>
      </c>
      <c r="X1131" s="6" t="str">
        <f>TEXT(SalesData[[#This Row],[Order Date]],"mmm yyyy")</f>
        <v>Apr 2013</v>
      </c>
      <c r="Y1131">
        <f>--(COUNTIF($B$2:B1131,B1131)=1)</f>
        <v>1</v>
      </c>
    </row>
    <row r="1132" spans="1:25"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c r="W1132" s="6" t="str">
        <f>TEXT(SalesData[[#This Row],[Order Date]],"mmm")</f>
        <v>Apr</v>
      </c>
      <c r="X1132" s="6" t="str">
        <f>TEXT(SalesData[[#This Row],[Order Date]],"mmm yyyy")</f>
        <v>Apr 2013</v>
      </c>
      <c r="Y1132">
        <f>--(COUNTIF($B$2:B1132,B1132)=1)</f>
        <v>0</v>
      </c>
    </row>
    <row r="1133" spans="1:25"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c r="W1133" s="6" t="str">
        <f>TEXT(SalesData[[#This Row],[Order Date]],"mmm")</f>
        <v>Apr</v>
      </c>
      <c r="X1133" s="6" t="str">
        <f>TEXT(SalesData[[#This Row],[Order Date]],"mmm yyyy")</f>
        <v>Apr 2013</v>
      </c>
      <c r="Y1133">
        <f>--(COUNTIF($B$2:B1133,B1133)=1)</f>
        <v>0</v>
      </c>
    </row>
    <row r="1134" spans="1:25"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c r="W1134" s="6" t="str">
        <f>TEXT(SalesData[[#This Row],[Order Date]],"mmm")</f>
        <v>Dec</v>
      </c>
      <c r="X1134" s="6" t="str">
        <f>TEXT(SalesData[[#This Row],[Order Date]],"mmm yyyy")</f>
        <v>Dec 2013</v>
      </c>
      <c r="Y1134">
        <f>--(COUNTIF($B$2:B1134,B1134)=1)</f>
        <v>1</v>
      </c>
    </row>
    <row r="1135" spans="1:25"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c r="W1135" s="6" t="str">
        <f>TEXT(SalesData[[#This Row],[Order Date]],"mmm")</f>
        <v>Jun</v>
      </c>
      <c r="X1135" s="6" t="str">
        <f>TEXT(SalesData[[#This Row],[Order Date]],"mmm yyyy")</f>
        <v>Jun 2013</v>
      </c>
      <c r="Y1135">
        <f>--(COUNTIF($B$2:B1135,B1135)=1)</f>
        <v>1</v>
      </c>
    </row>
    <row r="1136" spans="1:25"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c r="W1136" s="6" t="str">
        <f>TEXT(SalesData[[#This Row],[Order Date]],"mmm")</f>
        <v>Jun</v>
      </c>
      <c r="X1136" s="6" t="str">
        <f>TEXT(SalesData[[#This Row],[Order Date]],"mmm yyyy")</f>
        <v>Jun 2013</v>
      </c>
      <c r="Y1136">
        <f>--(COUNTIF($B$2:B1136,B1136)=1)</f>
        <v>0</v>
      </c>
    </row>
    <row r="1137" spans="1:25"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c r="W1137" s="6" t="str">
        <f>TEXT(SalesData[[#This Row],[Order Date]],"mmm")</f>
        <v>Dec</v>
      </c>
      <c r="X1137" s="6" t="str">
        <f>TEXT(SalesData[[#This Row],[Order Date]],"mmm yyyy")</f>
        <v>Dec 2013</v>
      </c>
      <c r="Y1137">
        <f>--(COUNTIF($B$2:B1137,B1137)=1)</f>
        <v>1</v>
      </c>
    </row>
    <row r="1138" spans="1:25"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c r="W1138" s="6" t="str">
        <f>TEXT(SalesData[[#This Row],[Order Date]],"mmm")</f>
        <v>Nov</v>
      </c>
      <c r="X1138" s="6" t="str">
        <f>TEXT(SalesData[[#This Row],[Order Date]],"mmm yyyy")</f>
        <v>Nov 2013</v>
      </c>
      <c r="Y1138">
        <f>--(COUNTIF($B$2:B1138,B1138)=1)</f>
        <v>1</v>
      </c>
    </row>
    <row r="1139" spans="1:25"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c r="W1139" s="6" t="str">
        <f>TEXT(SalesData[[#This Row],[Order Date]],"mmm")</f>
        <v>Nov</v>
      </c>
      <c r="X1139" s="6" t="str">
        <f>TEXT(SalesData[[#This Row],[Order Date]],"mmm yyyy")</f>
        <v>Nov 2013</v>
      </c>
      <c r="Y1139">
        <f>--(COUNTIF($B$2:B1139,B1139)=1)</f>
        <v>0</v>
      </c>
    </row>
    <row r="1140" spans="1:25"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c r="W1140" s="6" t="str">
        <f>TEXT(SalesData[[#This Row],[Order Date]],"mmm")</f>
        <v>Nov</v>
      </c>
      <c r="X1140" s="6" t="str">
        <f>TEXT(SalesData[[#This Row],[Order Date]],"mmm yyyy")</f>
        <v>Nov 2013</v>
      </c>
      <c r="Y1140">
        <f>--(COUNTIF($B$2:B1140,B1140)=1)</f>
        <v>0</v>
      </c>
    </row>
    <row r="1141" spans="1:25"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c r="W1141" s="6" t="str">
        <f>TEXT(SalesData[[#This Row],[Order Date]],"mmm")</f>
        <v>Nov</v>
      </c>
      <c r="X1141" s="6" t="str">
        <f>TEXT(SalesData[[#This Row],[Order Date]],"mmm yyyy")</f>
        <v>Nov 2013</v>
      </c>
      <c r="Y1141">
        <f>--(COUNTIF($B$2:B1141,B1141)=1)</f>
        <v>0</v>
      </c>
    </row>
    <row r="1142" spans="1:25"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c r="W1142" s="6" t="str">
        <f>TEXT(SalesData[[#This Row],[Order Date]],"mmm")</f>
        <v>Nov</v>
      </c>
      <c r="X1142" s="6" t="str">
        <f>TEXT(SalesData[[#This Row],[Order Date]],"mmm yyyy")</f>
        <v>Nov 2013</v>
      </c>
      <c r="Y1142">
        <f>--(COUNTIF($B$2:B1142,B1142)=1)</f>
        <v>0</v>
      </c>
    </row>
    <row r="1143" spans="1:25"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c r="W1143" s="6" t="str">
        <f>TEXT(SalesData[[#This Row],[Order Date]],"mmm")</f>
        <v>Sep</v>
      </c>
      <c r="X1143" s="6" t="str">
        <f>TEXT(SalesData[[#This Row],[Order Date]],"mmm yyyy")</f>
        <v>Sep 2011</v>
      </c>
      <c r="Y1143">
        <f>--(COUNTIF($B$2:B1143,B1143)=1)</f>
        <v>1</v>
      </c>
    </row>
    <row r="1144" spans="1:25"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c r="W1144" s="6" t="str">
        <f>TEXT(SalesData[[#This Row],[Order Date]],"mmm")</f>
        <v>Sep</v>
      </c>
      <c r="X1144" s="6" t="str">
        <f>TEXT(SalesData[[#This Row],[Order Date]],"mmm yyyy")</f>
        <v>Sep 2011</v>
      </c>
      <c r="Y1144">
        <f>--(COUNTIF($B$2:B1144,B1144)=1)</f>
        <v>0</v>
      </c>
    </row>
    <row r="1145" spans="1:25"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c r="W1145" s="6" t="str">
        <f>TEXT(SalesData[[#This Row],[Order Date]],"mmm")</f>
        <v>Sep</v>
      </c>
      <c r="X1145" s="6" t="str">
        <f>TEXT(SalesData[[#This Row],[Order Date]],"mmm yyyy")</f>
        <v>Sep 2011</v>
      </c>
      <c r="Y1145">
        <f>--(COUNTIF($B$2:B1145,B1145)=1)</f>
        <v>0</v>
      </c>
    </row>
    <row r="1146" spans="1:25"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c r="W1146" s="6" t="str">
        <f>TEXT(SalesData[[#This Row],[Order Date]],"mmm")</f>
        <v>Sep</v>
      </c>
      <c r="X1146" s="6" t="str">
        <f>TEXT(SalesData[[#This Row],[Order Date]],"mmm yyyy")</f>
        <v>Sep 2011</v>
      </c>
      <c r="Y1146">
        <f>--(COUNTIF($B$2:B1146,B1146)=1)</f>
        <v>0</v>
      </c>
    </row>
    <row r="1147" spans="1:25"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c r="W1147" s="6" t="str">
        <f>TEXT(SalesData[[#This Row],[Order Date]],"mmm")</f>
        <v>Sep</v>
      </c>
      <c r="X1147" s="6" t="str">
        <f>TEXT(SalesData[[#This Row],[Order Date]],"mmm yyyy")</f>
        <v>Sep 2011</v>
      </c>
      <c r="Y1147">
        <f>--(COUNTIF($B$2:B1147,B1147)=1)</f>
        <v>0</v>
      </c>
    </row>
    <row r="1148" spans="1:25"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c r="W1148" s="6" t="str">
        <f>TEXT(SalesData[[#This Row],[Order Date]],"mmm")</f>
        <v>Apr</v>
      </c>
      <c r="X1148" s="6" t="str">
        <f>TEXT(SalesData[[#This Row],[Order Date]],"mmm yyyy")</f>
        <v>Apr 2012</v>
      </c>
      <c r="Y1148">
        <f>--(COUNTIF($B$2:B1148,B1148)=1)</f>
        <v>1</v>
      </c>
    </row>
    <row r="1149" spans="1:25"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c r="W1149" s="6" t="str">
        <f>TEXT(SalesData[[#This Row],[Order Date]],"mmm")</f>
        <v>Apr</v>
      </c>
      <c r="X1149" s="6" t="str">
        <f>TEXT(SalesData[[#This Row],[Order Date]],"mmm yyyy")</f>
        <v>Apr 2012</v>
      </c>
      <c r="Y1149">
        <f>--(COUNTIF($B$2:B1149,B1149)=1)</f>
        <v>0</v>
      </c>
    </row>
    <row r="1150" spans="1:25"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c r="W1150" s="6" t="str">
        <f>TEXT(SalesData[[#This Row],[Order Date]],"mmm")</f>
        <v>Apr</v>
      </c>
      <c r="X1150" s="6" t="str">
        <f>TEXT(SalesData[[#This Row],[Order Date]],"mmm yyyy")</f>
        <v>Apr 2012</v>
      </c>
      <c r="Y1150">
        <f>--(COUNTIF($B$2:B1150,B1150)=1)</f>
        <v>0</v>
      </c>
    </row>
    <row r="1151" spans="1:25"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c r="W1151" s="6" t="str">
        <f>TEXT(SalesData[[#This Row],[Order Date]],"mmm")</f>
        <v>Apr</v>
      </c>
      <c r="X1151" s="6" t="str">
        <f>TEXT(SalesData[[#This Row],[Order Date]],"mmm yyyy")</f>
        <v>Apr 2012</v>
      </c>
      <c r="Y1151">
        <f>--(COUNTIF($B$2:B1151,B1151)=1)</f>
        <v>0</v>
      </c>
    </row>
    <row r="1152" spans="1:25"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c r="W1152" s="6" t="str">
        <f>TEXT(SalesData[[#This Row],[Order Date]],"mmm")</f>
        <v>Apr</v>
      </c>
      <c r="X1152" s="6" t="str">
        <f>TEXT(SalesData[[#This Row],[Order Date]],"mmm yyyy")</f>
        <v>Apr 2012</v>
      </c>
      <c r="Y1152">
        <f>--(COUNTIF($B$2:B1152,B1152)=1)</f>
        <v>0</v>
      </c>
    </row>
    <row r="1153" spans="1:25"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c r="W1153" s="6" t="str">
        <f>TEXT(SalesData[[#This Row],[Order Date]],"mmm")</f>
        <v>May</v>
      </c>
      <c r="X1153" s="6" t="str">
        <f>TEXT(SalesData[[#This Row],[Order Date]],"mmm yyyy")</f>
        <v>May 2012</v>
      </c>
      <c r="Y1153">
        <f>--(COUNTIF($B$2:B1153,B1153)=1)</f>
        <v>1</v>
      </c>
    </row>
    <row r="1154" spans="1:25"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c r="W1154" s="6" t="str">
        <f>TEXT(SalesData[[#This Row],[Order Date]],"mmm")</f>
        <v>Jan</v>
      </c>
      <c r="X1154" s="6" t="str">
        <f>TEXT(SalesData[[#This Row],[Order Date]],"mmm yyyy")</f>
        <v>Jan 2014</v>
      </c>
      <c r="Y1154">
        <f>--(COUNTIF($B$2:B1154,B1154)=1)</f>
        <v>1</v>
      </c>
    </row>
    <row r="1155" spans="1:25"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c r="W1155" s="6" t="str">
        <f>TEXT(SalesData[[#This Row],[Order Date]],"mmm")</f>
        <v>Jan</v>
      </c>
      <c r="X1155" s="6" t="str">
        <f>TEXT(SalesData[[#This Row],[Order Date]],"mmm yyyy")</f>
        <v>Jan 2014</v>
      </c>
      <c r="Y1155">
        <f>--(COUNTIF($B$2:B1155,B1155)=1)</f>
        <v>0</v>
      </c>
    </row>
    <row r="1156" spans="1:25"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c r="W1156" s="6" t="str">
        <f>TEXT(SalesData[[#This Row],[Order Date]],"mmm")</f>
        <v>Dec</v>
      </c>
      <c r="X1156" s="6" t="str">
        <f>TEXT(SalesData[[#This Row],[Order Date]],"mmm yyyy")</f>
        <v>Dec 2011</v>
      </c>
      <c r="Y1156">
        <f>--(COUNTIF($B$2:B1156,B1156)=1)</f>
        <v>1</v>
      </c>
    </row>
    <row r="1157" spans="1:25"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c r="W1157" s="6" t="str">
        <f>TEXT(SalesData[[#This Row],[Order Date]],"mmm")</f>
        <v>Dec</v>
      </c>
      <c r="X1157" s="6" t="str">
        <f>TEXT(SalesData[[#This Row],[Order Date]],"mmm yyyy")</f>
        <v>Dec 2011</v>
      </c>
      <c r="Y1157">
        <f>--(COUNTIF($B$2:B1157,B1157)=1)</f>
        <v>0</v>
      </c>
    </row>
    <row r="1158" spans="1:25"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c r="W1158" s="6" t="str">
        <f>TEXT(SalesData[[#This Row],[Order Date]],"mmm")</f>
        <v>Dec</v>
      </c>
      <c r="X1158" s="6" t="str">
        <f>TEXT(SalesData[[#This Row],[Order Date]],"mmm yyyy")</f>
        <v>Dec 2011</v>
      </c>
      <c r="Y1158">
        <f>--(COUNTIF($B$2:B1158,B1158)=1)</f>
        <v>0</v>
      </c>
    </row>
    <row r="1159" spans="1:25"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c r="W1159" s="6" t="str">
        <f>TEXT(SalesData[[#This Row],[Order Date]],"mmm")</f>
        <v>Dec</v>
      </c>
      <c r="X1159" s="6" t="str">
        <f>TEXT(SalesData[[#This Row],[Order Date]],"mmm yyyy")</f>
        <v>Dec 2011</v>
      </c>
      <c r="Y1159">
        <f>--(COUNTIF($B$2:B1159,B1159)=1)</f>
        <v>0</v>
      </c>
    </row>
    <row r="1160" spans="1:25"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c r="W1160" s="6" t="str">
        <f>TEXT(SalesData[[#This Row],[Order Date]],"mmm")</f>
        <v>Jul</v>
      </c>
      <c r="X1160" s="6" t="str">
        <f>TEXT(SalesData[[#This Row],[Order Date]],"mmm yyyy")</f>
        <v>Jul 2013</v>
      </c>
      <c r="Y1160">
        <f>--(COUNTIF($B$2:B1160,B1160)=1)</f>
        <v>1</v>
      </c>
    </row>
    <row r="1161" spans="1:25"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c r="W1161" s="6" t="str">
        <f>TEXT(SalesData[[#This Row],[Order Date]],"mmm")</f>
        <v>Jun</v>
      </c>
      <c r="X1161" s="6" t="str">
        <f>TEXT(SalesData[[#This Row],[Order Date]],"mmm yyyy")</f>
        <v>Jun 2014</v>
      </c>
      <c r="Y1161">
        <f>--(COUNTIF($B$2:B1161,B1161)=1)</f>
        <v>1</v>
      </c>
    </row>
    <row r="1162" spans="1:25"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c r="W1162" s="6" t="str">
        <f>TEXT(SalesData[[#This Row],[Order Date]],"mmm")</f>
        <v>Jun</v>
      </c>
      <c r="X1162" s="6" t="str">
        <f>TEXT(SalesData[[#This Row],[Order Date]],"mmm yyyy")</f>
        <v>Jun 2014</v>
      </c>
      <c r="Y1162">
        <f>--(COUNTIF($B$2:B1162,B1162)=1)</f>
        <v>0</v>
      </c>
    </row>
    <row r="1163" spans="1:25"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c r="W1163" s="6" t="str">
        <f>TEXT(SalesData[[#This Row],[Order Date]],"mmm")</f>
        <v>Sep</v>
      </c>
      <c r="X1163" s="6" t="str">
        <f>TEXT(SalesData[[#This Row],[Order Date]],"mmm yyyy")</f>
        <v>Sep 2011</v>
      </c>
      <c r="Y1163">
        <f>--(COUNTIF($B$2:B1163,B1163)=1)</f>
        <v>1</v>
      </c>
    </row>
    <row r="1164" spans="1:25"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c r="W1164" s="6" t="str">
        <f>TEXT(SalesData[[#This Row],[Order Date]],"mmm")</f>
        <v>Mar</v>
      </c>
      <c r="X1164" s="6" t="str">
        <f>TEXT(SalesData[[#This Row],[Order Date]],"mmm yyyy")</f>
        <v>Mar 2011</v>
      </c>
      <c r="Y1164">
        <f>--(COUNTIF($B$2:B1164,B1164)=1)</f>
        <v>1</v>
      </c>
    </row>
    <row r="1165" spans="1:25"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c r="W1165" s="6" t="str">
        <f>TEXT(SalesData[[#This Row],[Order Date]],"mmm")</f>
        <v>Mar</v>
      </c>
      <c r="X1165" s="6" t="str">
        <f>TEXT(SalesData[[#This Row],[Order Date]],"mmm yyyy")</f>
        <v>Mar 2011</v>
      </c>
      <c r="Y1165">
        <f>--(COUNTIF($B$2:B1165,B1165)=1)</f>
        <v>0</v>
      </c>
    </row>
    <row r="1166" spans="1:25"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c r="W1166" s="6" t="str">
        <f>TEXT(SalesData[[#This Row],[Order Date]],"mmm")</f>
        <v>Mar</v>
      </c>
      <c r="X1166" s="6" t="str">
        <f>TEXT(SalesData[[#This Row],[Order Date]],"mmm yyyy")</f>
        <v>Mar 2011</v>
      </c>
      <c r="Y1166">
        <f>--(COUNTIF($B$2:B1166,B1166)=1)</f>
        <v>0</v>
      </c>
    </row>
    <row r="1167" spans="1:25"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c r="W1167" s="6" t="str">
        <f>TEXT(SalesData[[#This Row],[Order Date]],"mmm")</f>
        <v>May</v>
      </c>
      <c r="X1167" s="6" t="str">
        <f>TEXT(SalesData[[#This Row],[Order Date]],"mmm yyyy")</f>
        <v>May 2011</v>
      </c>
      <c r="Y1167">
        <f>--(COUNTIF($B$2:B1167,B1167)=1)</f>
        <v>1</v>
      </c>
    </row>
    <row r="1168" spans="1:25"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c r="W1168" s="6" t="str">
        <f>TEXT(SalesData[[#This Row],[Order Date]],"mmm")</f>
        <v>Nov</v>
      </c>
      <c r="X1168" s="6" t="str">
        <f>TEXT(SalesData[[#This Row],[Order Date]],"mmm yyyy")</f>
        <v>Nov 2012</v>
      </c>
      <c r="Y1168">
        <f>--(COUNTIF($B$2:B1168,B1168)=1)</f>
        <v>1</v>
      </c>
    </row>
    <row r="1169" spans="1:25"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c r="W1169" s="6" t="str">
        <f>TEXT(SalesData[[#This Row],[Order Date]],"mmm")</f>
        <v>Dec</v>
      </c>
      <c r="X1169" s="6" t="str">
        <f>TEXT(SalesData[[#This Row],[Order Date]],"mmm yyyy")</f>
        <v>Dec 2014</v>
      </c>
      <c r="Y1169">
        <f>--(COUNTIF($B$2:B1169,B1169)=1)</f>
        <v>1</v>
      </c>
    </row>
    <row r="1170" spans="1:25"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c r="W1170" s="6" t="str">
        <f>TEXT(SalesData[[#This Row],[Order Date]],"mmm")</f>
        <v>Dec</v>
      </c>
      <c r="X1170" s="6" t="str">
        <f>TEXT(SalesData[[#This Row],[Order Date]],"mmm yyyy")</f>
        <v>Dec 2014</v>
      </c>
      <c r="Y1170">
        <f>--(COUNTIF($B$2:B1170,B1170)=1)</f>
        <v>0</v>
      </c>
    </row>
    <row r="1171" spans="1:25"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c r="W1171" s="6" t="str">
        <f>TEXT(SalesData[[#This Row],[Order Date]],"mmm")</f>
        <v>Dec</v>
      </c>
      <c r="X1171" s="6" t="str">
        <f>TEXT(SalesData[[#This Row],[Order Date]],"mmm yyyy")</f>
        <v>Dec 2014</v>
      </c>
      <c r="Y1171">
        <f>--(COUNTIF($B$2:B1171,B1171)=1)</f>
        <v>0</v>
      </c>
    </row>
    <row r="1172" spans="1:25"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c r="W1172" s="6" t="str">
        <f>TEXT(SalesData[[#This Row],[Order Date]],"mmm")</f>
        <v>Dec</v>
      </c>
      <c r="X1172" s="6" t="str">
        <f>TEXT(SalesData[[#This Row],[Order Date]],"mmm yyyy")</f>
        <v>Dec 2014</v>
      </c>
      <c r="Y1172">
        <f>--(COUNTIF($B$2:B1172,B1172)=1)</f>
        <v>0</v>
      </c>
    </row>
    <row r="1173" spans="1:25"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c r="W1173" s="6" t="str">
        <f>TEXT(SalesData[[#This Row],[Order Date]],"mmm")</f>
        <v>Mar</v>
      </c>
      <c r="X1173" s="6" t="str">
        <f>TEXT(SalesData[[#This Row],[Order Date]],"mmm yyyy")</f>
        <v>Mar 2011</v>
      </c>
      <c r="Y1173">
        <f>--(COUNTIF($B$2:B1173,B1173)=1)</f>
        <v>1</v>
      </c>
    </row>
    <row r="1174" spans="1:25"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c r="W1174" s="6" t="str">
        <f>TEXT(SalesData[[#This Row],[Order Date]],"mmm")</f>
        <v>Apr</v>
      </c>
      <c r="X1174" s="6" t="str">
        <f>TEXT(SalesData[[#This Row],[Order Date]],"mmm yyyy")</f>
        <v>Apr 2011</v>
      </c>
      <c r="Y1174">
        <f>--(COUNTIF($B$2:B1174,B1174)=1)</f>
        <v>1</v>
      </c>
    </row>
    <row r="1175" spans="1:25"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c r="W1175" s="6" t="str">
        <f>TEXT(SalesData[[#This Row],[Order Date]],"mmm")</f>
        <v>Oct</v>
      </c>
      <c r="X1175" s="6" t="str">
        <f>TEXT(SalesData[[#This Row],[Order Date]],"mmm yyyy")</f>
        <v>Oct 2012</v>
      </c>
      <c r="Y1175">
        <f>--(COUNTIF($B$2:B1175,B1175)=1)</f>
        <v>1</v>
      </c>
    </row>
    <row r="1176" spans="1:25"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c r="W1176" s="6" t="str">
        <f>TEXT(SalesData[[#This Row],[Order Date]],"mmm")</f>
        <v>Aug</v>
      </c>
      <c r="X1176" s="6" t="str">
        <f>TEXT(SalesData[[#This Row],[Order Date]],"mmm yyyy")</f>
        <v>Aug 2012</v>
      </c>
      <c r="Y1176">
        <f>--(COUNTIF($B$2:B1176,B1176)=1)</f>
        <v>1</v>
      </c>
    </row>
    <row r="1177" spans="1:25"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c r="W1177" s="6" t="str">
        <f>TEXT(SalesData[[#This Row],[Order Date]],"mmm")</f>
        <v>Aug</v>
      </c>
      <c r="X1177" s="6" t="str">
        <f>TEXT(SalesData[[#This Row],[Order Date]],"mmm yyyy")</f>
        <v>Aug 2013</v>
      </c>
      <c r="Y1177">
        <f>--(COUNTIF($B$2:B1177,B1177)=1)</f>
        <v>1</v>
      </c>
    </row>
    <row r="1178" spans="1:25"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c r="W1178" s="6" t="str">
        <f>TEXT(SalesData[[#This Row],[Order Date]],"mmm")</f>
        <v>Dec</v>
      </c>
      <c r="X1178" s="6" t="str">
        <f>TEXT(SalesData[[#This Row],[Order Date]],"mmm yyyy")</f>
        <v>Dec 2011</v>
      </c>
      <c r="Y1178">
        <f>--(COUNTIF($B$2:B1178,B1178)=1)</f>
        <v>1</v>
      </c>
    </row>
    <row r="1179" spans="1:25"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c r="W1179" s="6" t="str">
        <f>TEXT(SalesData[[#This Row],[Order Date]],"mmm")</f>
        <v>Dec</v>
      </c>
      <c r="X1179" s="6" t="str">
        <f>TEXT(SalesData[[#This Row],[Order Date]],"mmm yyyy")</f>
        <v>Dec 2013</v>
      </c>
      <c r="Y1179">
        <f>--(COUNTIF($B$2:B1179,B1179)=1)</f>
        <v>1</v>
      </c>
    </row>
    <row r="1180" spans="1:25"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c r="W1180" s="6" t="str">
        <f>TEXT(SalesData[[#This Row],[Order Date]],"mmm")</f>
        <v>Dec</v>
      </c>
      <c r="X1180" s="6" t="str">
        <f>TEXT(SalesData[[#This Row],[Order Date]],"mmm yyyy")</f>
        <v>Dec 2013</v>
      </c>
      <c r="Y1180">
        <f>--(COUNTIF($B$2:B1180,B1180)=1)</f>
        <v>0</v>
      </c>
    </row>
    <row r="1181" spans="1:25"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c r="W1181" s="6" t="str">
        <f>TEXT(SalesData[[#This Row],[Order Date]],"mmm")</f>
        <v>Apr</v>
      </c>
      <c r="X1181" s="6" t="str">
        <f>TEXT(SalesData[[#This Row],[Order Date]],"mmm yyyy")</f>
        <v>Apr 2013</v>
      </c>
      <c r="Y1181">
        <f>--(COUNTIF($B$2:B1181,B1181)=1)</f>
        <v>1</v>
      </c>
    </row>
    <row r="1182" spans="1:25"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c r="W1182" s="6" t="str">
        <f>TEXT(SalesData[[#This Row],[Order Date]],"mmm")</f>
        <v>Jun</v>
      </c>
      <c r="X1182" s="6" t="str">
        <f>TEXT(SalesData[[#This Row],[Order Date]],"mmm yyyy")</f>
        <v>Jun 2011</v>
      </c>
      <c r="Y1182">
        <f>--(COUNTIF($B$2:B1182,B1182)=1)</f>
        <v>1</v>
      </c>
    </row>
    <row r="1183" spans="1:25"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c r="W1183" s="6" t="str">
        <f>TEXT(SalesData[[#This Row],[Order Date]],"mmm")</f>
        <v>Jun</v>
      </c>
      <c r="X1183" s="6" t="str">
        <f>TEXT(SalesData[[#This Row],[Order Date]],"mmm yyyy")</f>
        <v>Jun 2011</v>
      </c>
      <c r="Y1183">
        <f>--(COUNTIF($B$2:B1183,B1183)=1)</f>
        <v>0</v>
      </c>
    </row>
    <row r="1184" spans="1:25"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c r="W1184" s="6" t="str">
        <f>TEXT(SalesData[[#This Row],[Order Date]],"mmm")</f>
        <v>Jan</v>
      </c>
      <c r="X1184" s="6" t="str">
        <f>TEXT(SalesData[[#This Row],[Order Date]],"mmm yyyy")</f>
        <v>Jan 2014</v>
      </c>
      <c r="Y1184">
        <f>--(COUNTIF($B$2:B1184,B1184)=1)</f>
        <v>1</v>
      </c>
    </row>
    <row r="1185" spans="1:25"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c r="W1185" s="6" t="str">
        <f>TEXT(SalesData[[#This Row],[Order Date]],"mmm")</f>
        <v>Jan</v>
      </c>
      <c r="X1185" s="6" t="str">
        <f>TEXT(SalesData[[#This Row],[Order Date]],"mmm yyyy")</f>
        <v>Jan 2014</v>
      </c>
      <c r="Y1185">
        <f>--(COUNTIF($B$2:B1185,B1185)=1)</f>
        <v>0</v>
      </c>
    </row>
    <row r="1186" spans="1:25"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c r="W1186" s="6" t="str">
        <f>TEXT(SalesData[[#This Row],[Order Date]],"mmm")</f>
        <v>Nov</v>
      </c>
      <c r="X1186" s="6" t="str">
        <f>TEXT(SalesData[[#This Row],[Order Date]],"mmm yyyy")</f>
        <v>Nov 2011</v>
      </c>
      <c r="Y1186">
        <f>--(COUNTIF($B$2:B1186,B1186)=1)</f>
        <v>1</v>
      </c>
    </row>
    <row r="1187" spans="1:25"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c r="W1187" s="6" t="str">
        <f>TEXT(SalesData[[#This Row],[Order Date]],"mmm")</f>
        <v>Nov</v>
      </c>
      <c r="X1187" s="6" t="str">
        <f>TEXT(SalesData[[#This Row],[Order Date]],"mmm yyyy")</f>
        <v>Nov 2011</v>
      </c>
      <c r="Y1187">
        <f>--(COUNTIF($B$2:B1187,B1187)=1)</f>
        <v>0</v>
      </c>
    </row>
    <row r="1188" spans="1:25"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c r="W1188" s="6" t="str">
        <f>TEXT(SalesData[[#This Row],[Order Date]],"mmm")</f>
        <v>Nov</v>
      </c>
      <c r="X1188" s="6" t="str">
        <f>TEXT(SalesData[[#This Row],[Order Date]],"mmm yyyy")</f>
        <v>Nov 2011</v>
      </c>
      <c r="Y1188">
        <f>--(COUNTIF($B$2:B1188,B1188)=1)</f>
        <v>0</v>
      </c>
    </row>
    <row r="1189" spans="1:25"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c r="W1189" s="6" t="str">
        <f>TEXT(SalesData[[#This Row],[Order Date]],"mmm")</f>
        <v>Nov</v>
      </c>
      <c r="X1189" s="6" t="str">
        <f>TEXT(SalesData[[#This Row],[Order Date]],"mmm yyyy")</f>
        <v>Nov 2011</v>
      </c>
      <c r="Y1189">
        <f>--(COUNTIF($B$2:B1189,B1189)=1)</f>
        <v>0</v>
      </c>
    </row>
    <row r="1190" spans="1:25"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c r="W1190" s="6" t="str">
        <f>TEXT(SalesData[[#This Row],[Order Date]],"mmm")</f>
        <v>Feb</v>
      </c>
      <c r="X1190" s="6" t="str">
        <f>TEXT(SalesData[[#This Row],[Order Date]],"mmm yyyy")</f>
        <v>Feb 2014</v>
      </c>
      <c r="Y1190">
        <f>--(COUNTIF($B$2:B1190,B1190)=1)</f>
        <v>1</v>
      </c>
    </row>
    <row r="1191" spans="1:25"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c r="W1191" s="6" t="str">
        <f>TEXT(SalesData[[#This Row],[Order Date]],"mmm")</f>
        <v>Feb</v>
      </c>
      <c r="X1191" s="6" t="str">
        <f>TEXT(SalesData[[#This Row],[Order Date]],"mmm yyyy")</f>
        <v>Feb 2014</v>
      </c>
      <c r="Y1191">
        <f>--(COUNTIF($B$2:B1191,B1191)=1)</f>
        <v>0</v>
      </c>
    </row>
    <row r="1192" spans="1:25"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c r="W1192" s="6" t="str">
        <f>TEXT(SalesData[[#This Row],[Order Date]],"mmm")</f>
        <v>Feb</v>
      </c>
      <c r="X1192" s="6" t="str">
        <f>TEXT(SalesData[[#This Row],[Order Date]],"mmm yyyy")</f>
        <v>Feb 2014</v>
      </c>
      <c r="Y1192">
        <f>--(COUNTIF($B$2:B1192,B1192)=1)</f>
        <v>0</v>
      </c>
    </row>
    <row r="1193" spans="1:25"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c r="W1193" s="6" t="str">
        <f>TEXT(SalesData[[#This Row],[Order Date]],"mmm")</f>
        <v>Feb</v>
      </c>
      <c r="X1193" s="6" t="str">
        <f>TEXT(SalesData[[#This Row],[Order Date]],"mmm yyyy")</f>
        <v>Feb 2014</v>
      </c>
      <c r="Y1193">
        <f>--(COUNTIF($B$2:B1193,B1193)=1)</f>
        <v>0</v>
      </c>
    </row>
    <row r="1194" spans="1:25"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c r="W1194" s="6" t="str">
        <f>TEXT(SalesData[[#This Row],[Order Date]],"mmm")</f>
        <v>Feb</v>
      </c>
      <c r="X1194" s="6" t="str">
        <f>TEXT(SalesData[[#This Row],[Order Date]],"mmm yyyy")</f>
        <v>Feb 2014</v>
      </c>
      <c r="Y1194">
        <f>--(COUNTIF($B$2:B1194,B1194)=1)</f>
        <v>0</v>
      </c>
    </row>
    <row r="1195" spans="1:25"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c r="W1195" s="6" t="str">
        <f>TEXT(SalesData[[#This Row],[Order Date]],"mmm")</f>
        <v>Sep</v>
      </c>
      <c r="X1195" s="6" t="str">
        <f>TEXT(SalesData[[#This Row],[Order Date]],"mmm yyyy")</f>
        <v>Sep 2012</v>
      </c>
      <c r="Y1195">
        <f>--(COUNTIF($B$2:B1195,B1195)=1)</f>
        <v>1</v>
      </c>
    </row>
    <row r="1196" spans="1:25"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c r="W1196" s="6" t="str">
        <f>TEXT(SalesData[[#This Row],[Order Date]],"mmm")</f>
        <v>Sep</v>
      </c>
      <c r="X1196" s="6" t="str">
        <f>TEXT(SalesData[[#This Row],[Order Date]],"mmm yyyy")</f>
        <v>Sep 2012</v>
      </c>
      <c r="Y1196">
        <f>--(COUNTIF($B$2:B1196,B1196)=1)</f>
        <v>0</v>
      </c>
    </row>
    <row r="1197" spans="1:25"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c r="W1197" s="6" t="str">
        <f>TEXT(SalesData[[#This Row],[Order Date]],"mmm")</f>
        <v>Sep</v>
      </c>
      <c r="X1197" s="6" t="str">
        <f>TEXT(SalesData[[#This Row],[Order Date]],"mmm yyyy")</f>
        <v>Sep 2012</v>
      </c>
      <c r="Y1197">
        <f>--(COUNTIF($B$2:B1197,B1197)=1)</f>
        <v>0</v>
      </c>
    </row>
    <row r="1198" spans="1:25"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c r="W1198" s="6" t="str">
        <f>TEXT(SalesData[[#This Row],[Order Date]],"mmm")</f>
        <v>Sep</v>
      </c>
      <c r="X1198" s="6" t="str">
        <f>TEXT(SalesData[[#This Row],[Order Date]],"mmm yyyy")</f>
        <v>Sep 2012</v>
      </c>
      <c r="Y1198">
        <f>--(COUNTIF($B$2:B1198,B1198)=1)</f>
        <v>0</v>
      </c>
    </row>
    <row r="1199" spans="1:25"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c r="W1199" s="6" t="str">
        <f>TEXT(SalesData[[#This Row],[Order Date]],"mmm")</f>
        <v>Apr</v>
      </c>
      <c r="X1199" s="6" t="str">
        <f>TEXT(SalesData[[#This Row],[Order Date]],"mmm yyyy")</f>
        <v>Apr 2013</v>
      </c>
      <c r="Y1199">
        <f>--(COUNTIF($B$2:B1199,B1199)=1)</f>
        <v>1</v>
      </c>
    </row>
    <row r="1200" spans="1:25"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c r="W1200" s="6" t="str">
        <f>TEXT(SalesData[[#This Row],[Order Date]],"mmm")</f>
        <v>Apr</v>
      </c>
      <c r="X1200" s="6" t="str">
        <f>TEXT(SalesData[[#This Row],[Order Date]],"mmm yyyy")</f>
        <v>Apr 2013</v>
      </c>
      <c r="Y1200">
        <f>--(COUNTIF($B$2:B1200,B1200)=1)</f>
        <v>0</v>
      </c>
    </row>
    <row r="1201" spans="1:25"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c r="W1201" s="6" t="str">
        <f>TEXT(SalesData[[#This Row],[Order Date]],"mmm")</f>
        <v>Apr</v>
      </c>
      <c r="X1201" s="6" t="str">
        <f>TEXT(SalesData[[#This Row],[Order Date]],"mmm yyyy")</f>
        <v>Apr 2013</v>
      </c>
      <c r="Y1201">
        <f>--(COUNTIF($B$2:B1201,B1201)=1)</f>
        <v>0</v>
      </c>
    </row>
    <row r="1202" spans="1:25"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c r="W1202" s="6" t="str">
        <f>TEXT(SalesData[[#This Row],[Order Date]],"mmm")</f>
        <v>Jul</v>
      </c>
      <c r="X1202" s="6" t="str">
        <f>TEXT(SalesData[[#This Row],[Order Date]],"mmm yyyy")</f>
        <v>Jul 2013</v>
      </c>
      <c r="Y1202">
        <f>--(COUNTIF($B$2:B1202,B1202)=1)</f>
        <v>1</v>
      </c>
    </row>
    <row r="1203" spans="1:25"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c r="W1203" s="6" t="str">
        <f>TEXT(SalesData[[#This Row],[Order Date]],"mmm")</f>
        <v>Jul</v>
      </c>
      <c r="X1203" s="6" t="str">
        <f>TEXT(SalesData[[#This Row],[Order Date]],"mmm yyyy")</f>
        <v>Jul 2013</v>
      </c>
      <c r="Y1203">
        <f>--(COUNTIF($B$2:B1203,B1203)=1)</f>
        <v>0</v>
      </c>
    </row>
    <row r="1204" spans="1:25"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c r="W1204" s="6" t="str">
        <f>TEXT(SalesData[[#This Row],[Order Date]],"mmm")</f>
        <v>Jul</v>
      </c>
      <c r="X1204" s="6" t="str">
        <f>TEXT(SalesData[[#This Row],[Order Date]],"mmm yyyy")</f>
        <v>Jul 2013</v>
      </c>
      <c r="Y1204">
        <f>--(COUNTIF($B$2:B1204,B1204)=1)</f>
        <v>0</v>
      </c>
    </row>
    <row r="1205" spans="1:25"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c r="W1205" s="6" t="str">
        <f>TEXT(SalesData[[#This Row],[Order Date]],"mmm")</f>
        <v>Jul</v>
      </c>
      <c r="X1205" s="6" t="str">
        <f>TEXT(SalesData[[#This Row],[Order Date]],"mmm yyyy")</f>
        <v>Jul 2013</v>
      </c>
      <c r="Y1205">
        <f>--(COUNTIF($B$2:B1205,B1205)=1)</f>
        <v>0</v>
      </c>
    </row>
    <row r="1206" spans="1:25"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c r="W1206" s="6" t="str">
        <f>TEXT(SalesData[[#This Row],[Order Date]],"mmm")</f>
        <v>Jul</v>
      </c>
      <c r="X1206" s="6" t="str">
        <f>TEXT(SalesData[[#This Row],[Order Date]],"mmm yyyy")</f>
        <v>Jul 2013</v>
      </c>
      <c r="Y1206">
        <f>--(COUNTIF($B$2:B1206,B1206)=1)</f>
        <v>0</v>
      </c>
    </row>
    <row r="1207" spans="1:25"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c r="W1207" s="6" t="str">
        <f>TEXT(SalesData[[#This Row],[Order Date]],"mmm")</f>
        <v>Aug</v>
      </c>
      <c r="X1207" s="6" t="str">
        <f>TEXT(SalesData[[#This Row],[Order Date]],"mmm yyyy")</f>
        <v>Aug 2014</v>
      </c>
      <c r="Y1207">
        <f>--(COUNTIF($B$2:B1207,B1207)=1)</f>
        <v>1</v>
      </c>
    </row>
    <row r="1208" spans="1:25"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c r="W1208" s="6" t="str">
        <f>TEXT(SalesData[[#This Row],[Order Date]],"mmm")</f>
        <v>Jul</v>
      </c>
      <c r="X1208" s="6" t="str">
        <f>TEXT(SalesData[[#This Row],[Order Date]],"mmm yyyy")</f>
        <v>Jul 2013</v>
      </c>
      <c r="Y1208">
        <f>--(COUNTIF($B$2:B1208,B1208)=1)</f>
        <v>1</v>
      </c>
    </row>
    <row r="1209" spans="1:25"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c r="W1209" s="6" t="str">
        <f>TEXT(SalesData[[#This Row],[Order Date]],"mmm")</f>
        <v>Jul</v>
      </c>
      <c r="X1209" s="6" t="str">
        <f>TEXT(SalesData[[#This Row],[Order Date]],"mmm yyyy")</f>
        <v>Jul 2013</v>
      </c>
      <c r="Y1209">
        <f>--(COUNTIF($B$2:B1209,B1209)=1)</f>
        <v>0</v>
      </c>
    </row>
    <row r="1210" spans="1:25"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c r="W1210" s="6" t="str">
        <f>TEXT(SalesData[[#This Row],[Order Date]],"mmm")</f>
        <v>Jul</v>
      </c>
      <c r="X1210" s="6" t="str">
        <f>TEXT(SalesData[[#This Row],[Order Date]],"mmm yyyy")</f>
        <v>Jul 2013</v>
      </c>
      <c r="Y1210">
        <f>--(COUNTIF($B$2:B1210,B1210)=1)</f>
        <v>0</v>
      </c>
    </row>
    <row r="1211" spans="1:25"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c r="W1211" s="6" t="str">
        <f>TEXT(SalesData[[#This Row],[Order Date]],"mmm")</f>
        <v>Jul</v>
      </c>
      <c r="X1211" s="6" t="str">
        <f>TEXT(SalesData[[#This Row],[Order Date]],"mmm yyyy")</f>
        <v>Jul 2013</v>
      </c>
      <c r="Y1211">
        <f>--(COUNTIF($B$2:B1211,B1211)=1)</f>
        <v>0</v>
      </c>
    </row>
    <row r="1212" spans="1:25"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c r="W1212" s="6" t="str">
        <f>TEXT(SalesData[[#This Row],[Order Date]],"mmm")</f>
        <v>Jul</v>
      </c>
      <c r="X1212" s="6" t="str">
        <f>TEXT(SalesData[[#This Row],[Order Date]],"mmm yyyy")</f>
        <v>Jul 2013</v>
      </c>
      <c r="Y1212">
        <f>--(COUNTIF($B$2:B1212,B1212)=1)</f>
        <v>0</v>
      </c>
    </row>
    <row r="1213" spans="1:25"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c r="W1213" s="6" t="str">
        <f>TEXT(SalesData[[#This Row],[Order Date]],"mmm")</f>
        <v>Jul</v>
      </c>
      <c r="X1213" s="6" t="str">
        <f>TEXT(SalesData[[#This Row],[Order Date]],"mmm yyyy")</f>
        <v>Jul 2013</v>
      </c>
      <c r="Y1213">
        <f>--(COUNTIF($B$2:B1213,B1213)=1)</f>
        <v>0</v>
      </c>
    </row>
    <row r="1214" spans="1:25"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c r="W1214" s="6" t="str">
        <f>TEXT(SalesData[[#This Row],[Order Date]],"mmm")</f>
        <v>Sep</v>
      </c>
      <c r="X1214" s="6" t="str">
        <f>TEXT(SalesData[[#This Row],[Order Date]],"mmm yyyy")</f>
        <v>Sep 2014</v>
      </c>
      <c r="Y1214">
        <f>--(COUNTIF($B$2:B1214,B1214)=1)</f>
        <v>1</v>
      </c>
    </row>
    <row r="1215" spans="1:25"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c r="W1215" s="6" t="str">
        <f>TEXT(SalesData[[#This Row],[Order Date]],"mmm")</f>
        <v>Sep</v>
      </c>
      <c r="X1215" s="6" t="str">
        <f>TEXT(SalesData[[#This Row],[Order Date]],"mmm yyyy")</f>
        <v>Sep 2014</v>
      </c>
      <c r="Y1215">
        <f>--(COUNTIF($B$2:B1215,B1215)=1)</f>
        <v>0</v>
      </c>
    </row>
    <row r="1216" spans="1:25"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c r="W1216" s="6" t="str">
        <f>TEXT(SalesData[[#This Row],[Order Date]],"mmm")</f>
        <v>Sep</v>
      </c>
      <c r="X1216" s="6" t="str">
        <f>TEXT(SalesData[[#This Row],[Order Date]],"mmm yyyy")</f>
        <v>Sep 2014</v>
      </c>
      <c r="Y1216">
        <f>--(COUNTIF($B$2:B1216,B1216)=1)</f>
        <v>0</v>
      </c>
    </row>
    <row r="1217" spans="1:25"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c r="W1217" s="6" t="str">
        <f>TEXT(SalesData[[#This Row],[Order Date]],"mmm")</f>
        <v>Sep</v>
      </c>
      <c r="X1217" s="6" t="str">
        <f>TEXT(SalesData[[#This Row],[Order Date]],"mmm yyyy")</f>
        <v>Sep 2014</v>
      </c>
      <c r="Y1217">
        <f>--(COUNTIF($B$2:B1217,B1217)=1)</f>
        <v>0</v>
      </c>
    </row>
    <row r="1218" spans="1:25"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c r="W1218" s="6" t="str">
        <f>TEXT(SalesData[[#This Row],[Order Date]],"mmm")</f>
        <v>Sep</v>
      </c>
      <c r="X1218" s="6" t="str">
        <f>TEXT(SalesData[[#This Row],[Order Date]],"mmm yyyy")</f>
        <v>Sep 2014</v>
      </c>
      <c r="Y1218">
        <f>--(COUNTIF($B$2:B1218,B1218)=1)</f>
        <v>0</v>
      </c>
    </row>
    <row r="1219" spans="1:25"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c r="W1219" s="6" t="str">
        <f>TEXT(SalesData[[#This Row],[Order Date]],"mmm")</f>
        <v>Sep</v>
      </c>
      <c r="X1219" s="6" t="str">
        <f>TEXT(SalesData[[#This Row],[Order Date]],"mmm yyyy")</f>
        <v>Sep 2014</v>
      </c>
      <c r="Y1219">
        <f>--(COUNTIF($B$2:B1219,B1219)=1)</f>
        <v>0</v>
      </c>
    </row>
    <row r="1220" spans="1:25"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c r="W1220" s="6" t="str">
        <f>TEXT(SalesData[[#This Row],[Order Date]],"mmm")</f>
        <v>Sep</v>
      </c>
      <c r="X1220" s="6" t="str">
        <f>TEXT(SalesData[[#This Row],[Order Date]],"mmm yyyy")</f>
        <v>Sep 2014</v>
      </c>
      <c r="Y1220">
        <f>--(COUNTIF($B$2:B1220,B1220)=1)</f>
        <v>0</v>
      </c>
    </row>
    <row r="1221" spans="1:25"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c r="W1221" s="6" t="str">
        <f>TEXT(SalesData[[#This Row],[Order Date]],"mmm")</f>
        <v>Sep</v>
      </c>
      <c r="X1221" s="6" t="str">
        <f>TEXT(SalesData[[#This Row],[Order Date]],"mmm yyyy")</f>
        <v>Sep 2014</v>
      </c>
      <c r="Y1221">
        <f>--(COUNTIF($B$2:B1221,B1221)=1)</f>
        <v>0</v>
      </c>
    </row>
    <row r="1222" spans="1:25"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c r="W1222" s="6" t="str">
        <f>TEXT(SalesData[[#This Row],[Order Date]],"mmm")</f>
        <v>Jul</v>
      </c>
      <c r="X1222" s="6" t="str">
        <f>TEXT(SalesData[[#This Row],[Order Date]],"mmm yyyy")</f>
        <v>Jul 2011</v>
      </c>
      <c r="Y1222">
        <f>--(COUNTIF($B$2:B1222,B1222)=1)</f>
        <v>1</v>
      </c>
    </row>
    <row r="1223" spans="1:25"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c r="W1223" s="6" t="str">
        <f>TEXT(SalesData[[#This Row],[Order Date]],"mmm")</f>
        <v>Jul</v>
      </c>
      <c r="X1223" s="6" t="str">
        <f>TEXT(SalesData[[#This Row],[Order Date]],"mmm yyyy")</f>
        <v>Jul 2011</v>
      </c>
      <c r="Y1223">
        <f>--(COUNTIF($B$2:B1223,B1223)=1)</f>
        <v>0</v>
      </c>
    </row>
    <row r="1224" spans="1:25"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c r="W1224" s="6" t="str">
        <f>TEXT(SalesData[[#This Row],[Order Date]],"mmm")</f>
        <v>Dec</v>
      </c>
      <c r="X1224" s="6" t="str">
        <f>TEXT(SalesData[[#This Row],[Order Date]],"mmm yyyy")</f>
        <v>Dec 2013</v>
      </c>
      <c r="Y1224">
        <f>--(COUNTIF($B$2:B1224,B1224)=1)</f>
        <v>1</v>
      </c>
    </row>
    <row r="1225" spans="1:25"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c r="W1225" s="6" t="str">
        <f>TEXT(SalesData[[#This Row],[Order Date]],"mmm")</f>
        <v>Dec</v>
      </c>
      <c r="X1225" s="6" t="str">
        <f>TEXT(SalesData[[#This Row],[Order Date]],"mmm yyyy")</f>
        <v>Dec 2013</v>
      </c>
      <c r="Y1225">
        <f>--(COUNTIF($B$2:B1225,B1225)=1)</f>
        <v>0</v>
      </c>
    </row>
    <row r="1226" spans="1:25"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c r="W1226" s="6" t="str">
        <f>TEXT(SalesData[[#This Row],[Order Date]],"mmm")</f>
        <v>Dec</v>
      </c>
      <c r="X1226" s="6" t="str">
        <f>TEXT(SalesData[[#This Row],[Order Date]],"mmm yyyy")</f>
        <v>Dec 2013</v>
      </c>
      <c r="Y1226">
        <f>--(COUNTIF($B$2:B1226,B1226)=1)</f>
        <v>0</v>
      </c>
    </row>
    <row r="1227" spans="1:25"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c r="W1227" s="6" t="str">
        <f>TEXT(SalesData[[#This Row],[Order Date]],"mmm")</f>
        <v>Dec</v>
      </c>
      <c r="X1227" s="6" t="str">
        <f>TEXT(SalesData[[#This Row],[Order Date]],"mmm yyyy")</f>
        <v>Dec 2013</v>
      </c>
      <c r="Y1227">
        <f>--(COUNTIF($B$2:B1227,B1227)=1)</f>
        <v>0</v>
      </c>
    </row>
    <row r="1228" spans="1:25"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c r="W1228" s="6" t="str">
        <f>TEXT(SalesData[[#This Row],[Order Date]],"mmm")</f>
        <v>Dec</v>
      </c>
      <c r="X1228" s="6" t="str">
        <f>TEXT(SalesData[[#This Row],[Order Date]],"mmm yyyy")</f>
        <v>Dec 2013</v>
      </c>
      <c r="Y1228">
        <f>--(COUNTIF($B$2:B1228,B1228)=1)</f>
        <v>0</v>
      </c>
    </row>
    <row r="1229" spans="1:25"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c r="W1229" s="6" t="str">
        <f>TEXT(SalesData[[#This Row],[Order Date]],"mmm")</f>
        <v>Dec</v>
      </c>
      <c r="X1229" s="6" t="str">
        <f>TEXT(SalesData[[#This Row],[Order Date]],"mmm yyyy")</f>
        <v>Dec 2013</v>
      </c>
      <c r="Y1229">
        <f>--(COUNTIF($B$2:B1229,B1229)=1)</f>
        <v>0</v>
      </c>
    </row>
    <row r="1230" spans="1:25"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c r="W1230" s="6" t="str">
        <f>TEXT(SalesData[[#This Row],[Order Date]],"mmm")</f>
        <v>Nov</v>
      </c>
      <c r="X1230" s="6" t="str">
        <f>TEXT(SalesData[[#This Row],[Order Date]],"mmm yyyy")</f>
        <v>Nov 2014</v>
      </c>
      <c r="Y1230">
        <f>--(COUNTIF($B$2:B1230,B1230)=1)</f>
        <v>1</v>
      </c>
    </row>
    <row r="1231" spans="1:25"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c r="W1231" s="6" t="str">
        <f>TEXT(SalesData[[#This Row],[Order Date]],"mmm")</f>
        <v>Nov</v>
      </c>
      <c r="X1231" s="6" t="str">
        <f>TEXT(SalesData[[#This Row],[Order Date]],"mmm yyyy")</f>
        <v>Nov 2014</v>
      </c>
      <c r="Y1231">
        <f>--(COUNTIF($B$2:B1231,B1231)=1)</f>
        <v>0</v>
      </c>
    </row>
    <row r="1232" spans="1:25"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c r="W1232" s="6" t="str">
        <f>TEXT(SalesData[[#This Row],[Order Date]],"mmm")</f>
        <v>Nov</v>
      </c>
      <c r="X1232" s="6" t="str">
        <f>TEXT(SalesData[[#This Row],[Order Date]],"mmm yyyy")</f>
        <v>Nov 2014</v>
      </c>
      <c r="Y1232">
        <f>--(COUNTIF($B$2:B1232,B1232)=1)</f>
        <v>0</v>
      </c>
    </row>
    <row r="1233" spans="1:25"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c r="W1233" s="6" t="str">
        <f>TEXT(SalesData[[#This Row],[Order Date]],"mmm")</f>
        <v>Oct</v>
      </c>
      <c r="X1233" s="6" t="str">
        <f>TEXT(SalesData[[#This Row],[Order Date]],"mmm yyyy")</f>
        <v>Oct 2012</v>
      </c>
      <c r="Y1233">
        <f>--(COUNTIF($B$2:B1233,B1233)=1)</f>
        <v>1</v>
      </c>
    </row>
    <row r="1234" spans="1:25"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c r="W1234" s="6" t="str">
        <f>TEXT(SalesData[[#This Row],[Order Date]],"mmm")</f>
        <v>Oct</v>
      </c>
      <c r="X1234" s="6" t="str">
        <f>TEXT(SalesData[[#This Row],[Order Date]],"mmm yyyy")</f>
        <v>Oct 2012</v>
      </c>
      <c r="Y1234">
        <f>--(COUNTIF($B$2:B1234,B1234)=1)</f>
        <v>0</v>
      </c>
    </row>
    <row r="1235" spans="1:25"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c r="W1235" s="6" t="str">
        <f>TEXT(SalesData[[#This Row],[Order Date]],"mmm")</f>
        <v>May</v>
      </c>
      <c r="X1235" s="6" t="str">
        <f>TEXT(SalesData[[#This Row],[Order Date]],"mmm yyyy")</f>
        <v>May 2013</v>
      </c>
      <c r="Y1235">
        <f>--(COUNTIF($B$2:B1235,B1235)=1)</f>
        <v>1</v>
      </c>
    </row>
    <row r="1236" spans="1:25"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c r="W1236" s="6" t="str">
        <f>TEXT(SalesData[[#This Row],[Order Date]],"mmm")</f>
        <v>Oct</v>
      </c>
      <c r="X1236" s="6" t="str">
        <f>TEXT(SalesData[[#This Row],[Order Date]],"mmm yyyy")</f>
        <v>Oct 2013</v>
      </c>
      <c r="Y1236">
        <f>--(COUNTIF($B$2:B1236,B1236)=1)</f>
        <v>1</v>
      </c>
    </row>
    <row r="1237" spans="1:25"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c r="W1237" s="6" t="str">
        <f>TEXT(SalesData[[#This Row],[Order Date]],"mmm")</f>
        <v>Oct</v>
      </c>
      <c r="X1237" s="6" t="str">
        <f>TEXT(SalesData[[#This Row],[Order Date]],"mmm yyyy")</f>
        <v>Oct 2013</v>
      </c>
      <c r="Y1237">
        <f>--(COUNTIF($B$2:B1237,B1237)=1)</f>
        <v>0</v>
      </c>
    </row>
    <row r="1238" spans="1:25"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c r="W1238" s="6" t="str">
        <f>TEXT(SalesData[[#This Row],[Order Date]],"mmm")</f>
        <v>Oct</v>
      </c>
      <c r="X1238" s="6" t="str">
        <f>TEXT(SalesData[[#This Row],[Order Date]],"mmm yyyy")</f>
        <v>Oct 2013</v>
      </c>
      <c r="Y1238">
        <f>--(COUNTIF($B$2:B1238,B1238)=1)</f>
        <v>0</v>
      </c>
    </row>
    <row r="1239" spans="1:25"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c r="W1239" s="6" t="str">
        <f>TEXT(SalesData[[#This Row],[Order Date]],"mmm")</f>
        <v>Oct</v>
      </c>
      <c r="X1239" s="6" t="str">
        <f>TEXT(SalesData[[#This Row],[Order Date]],"mmm yyyy")</f>
        <v>Oct 2013</v>
      </c>
      <c r="Y1239">
        <f>--(COUNTIF($B$2:B1239,B1239)=1)</f>
        <v>0</v>
      </c>
    </row>
    <row r="1240" spans="1:25"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c r="W1240" s="6" t="str">
        <f>TEXT(SalesData[[#This Row],[Order Date]],"mmm")</f>
        <v>Aug</v>
      </c>
      <c r="X1240" s="6" t="str">
        <f>TEXT(SalesData[[#This Row],[Order Date]],"mmm yyyy")</f>
        <v>Aug 2011</v>
      </c>
      <c r="Y1240">
        <f>--(COUNTIF($B$2:B1240,B1240)=1)</f>
        <v>1</v>
      </c>
    </row>
    <row r="1241" spans="1:25"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c r="W1241" s="6" t="str">
        <f>TEXT(SalesData[[#This Row],[Order Date]],"mmm")</f>
        <v>Aug</v>
      </c>
      <c r="X1241" s="6" t="str">
        <f>TEXT(SalesData[[#This Row],[Order Date]],"mmm yyyy")</f>
        <v>Aug 2011</v>
      </c>
      <c r="Y1241">
        <f>--(COUNTIF($B$2:B1241,B1241)=1)</f>
        <v>0</v>
      </c>
    </row>
    <row r="1242" spans="1:25"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c r="W1242" s="6" t="str">
        <f>TEXT(SalesData[[#This Row],[Order Date]],"mmm")</f>
        <v>Aug</v>
      </c>
      <c r="X1242" s="6" t="str">
        <f>TEXT(SalesData[[#This Row],[Order Date]],"mmm yyyy")</f>
        <v>Aug 2011</v>
      </c>
      <c r="Y1242">
        <f>--(COUNTIF($B$2:B1242,B1242)=1)</f>
        <v>0</v>
      </c>
    </row>
    <row r="1243" spans="1:25"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c r="W1243" s="6" t="str">
        <f>TEXT(SalesData[[#This Row],[Order Date]],"mmm")</f>
        <v>Aug</v>
      </c>
      <c r="X1243" s="6" t="str">
        <f>TEXT(SalesData[[#This Row],[Order Date]],"mmm yyyy")</f>
        <v>Aug 2013</v>
      </c>
      <c r="Y1243">
        <f>--(COUNTIF($B$2:B1243,B1243)=1)</f>
        <v>1</v>
      </c>
    </row>
    <row r="1244" spans="1:25"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c r="W1244" s="6" t="str">
        <f>TEXT(SalesData[[#This Row],[Order Date]],"mmm")</f>
        <v>Feb</v>
      </c>
      <c r="X1244" s="6" t="str">
        <f>TEXT(SalesData[[#This Row],[Order Date]],"mmm yyyy")</f>
        <v>Feb 2013</v>
      </c>
      <c r="Y1244">
        <f>--(COUNTIF($B$2:B1244,B1244)=1)</f>
        <v>1</v>
      </c>
    </row>
    <row r="1245" spans="1:25"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c r="W1245" s="6" t="str">
        <f>TEXT(SalesData[[#This Row],[Order Date]],"mmm")</f>
        <v>Feb</v>
      </c>
      <c r="X1245" s="6" t="str">
        <f>TEXT(SalesData[[#This Row],[Order Date]],"mmm yyyy")</f>
        <v>Feb 2013</v>
      </c>
      <c r="Y1245">
        <f>--(COUNTIF($B$2:B1245,B1245)=1)</f>
        <v>0</v>
      </c>
    </row>
    <row r="1246" spans="1:25"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c r="W1246" s="6" t="str">
        <f>TEXT(SalesData[[#This Row],[Order Date]],"mmm")</f>
        <v>May</v>
      </c>
      <c r="X1246" s="6" t="str">
        <f>TEXT(SalesData[[#This Row],[Order Date]],"mmm yyyy")</f>
        <v>May 2014</v>
      </c>
      <c r="Y1246">
        <f>--(COUNTIF($B$2:B1246,B1246)=1)</f>
        <v>1</v>
      </c>
    </row>
    <row r="1247" spans="1:25"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c r="W1247" s="6" t="str">
        <f>TEXT(SalesData[[#This Row],[Order Date]],"mmm")</f>
        <v>Dec</v>
      </c>
      <c r="X1247" s="6" t="str">
        <f>TEXT(SalesData[[#This Row],[Order Date]],"mmm yyyy")</f>
        <v>Dec 2011</v>
      </c>
      <c r="Y1247">
        <f>--(COUNTIF($B$2:B1247,B1247)=1)</f>
        <v>1</v>
      </c>
    </row>
    <row r="1248" spans="1:25"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c r="W1248" s="6" t="str">
        <f>TEXT(SalesData[[#This Row],[Order Date]],"mmm")</f>
        <v>Dec</v>
      </c>
      <c r="X1248" s="6" t="str">
        <f>TEXT(SalesData[[#This Row],[Order Date]],"mmm yyyy")</f>
        <v>Dec 2011</v>
      </c>
      <c r="Y1248">
        <f>--(COUNTIF($B$2:B1248,B1248)=1)</f>
        <v>0</v>
      </c>
    </row>
    <row r="1249" spans="1:25"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c r="W1249" s="6" t="str">
        <f>TEXT(SalesData[[#This Row],[Order Date]],"mmm")</f>
        <v>Dec</v>
      </c>
      <c r="X1249" s="6" t="str">
        <f>TEXT(SalesData[[#This Row],[Order Date]],"mmm yyyy")</f>
        <v>Dec 2011</v>
      </c>
      <c r="Y1249">
        <f>--(COUNTIF($B$2:B1249,B1249)=1)</f>
        <v>0</v>
      </c>
    </row>
    <row r="1250" spans="1:25"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c r="W1250" s="6" t="str">
        <f>TEXT(SalesData[[#This Row],[Order Date]],"mmm")</f>
        <v>Dec</v>
      </c>
      <c r="X1250" s="6" t="str">
        <f>TEXT(SalesData[[#This Row],[Order Date]],"mmm yyyy")</f>
        <v>Dec 2014</v>
      </c>
      <c r="Y1250">
        <f>--(COUNTIF($B$2:B1250,B1250)=1)</f>
        <v>1</v>
      </c>
    </row>
    <row r="1251" spans="1:25"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c r="W1251" s="6" t="str">
        <f>TEXT(SalesData[[#This Row],[Order Date]],"mmm")</f>
        <v>Dec</v>
      </c>
      <c r="X1251" s="6" t="str">
        <f>TEXT(SalesData[[#This Row],[Order Date]],"mmm yyyy")</f>
        <v>Dec 2014</v>
      </c>
      <c r="Y1251">
        <f>--(COUNTIF($B$2:B1251,B1251)=1)</f>
        <v>0</v>
      </c>
    </row>
    <row r="1252" spans="1:25"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c r="W1252" s="6" t="str">
        <f>TEXT(SalesData[[#This Row],[Order Date]],"mmm")</f>
        <v>Dec</v>
      </c>
      <c r="X1252" s="6" t="str">
        <f>TEXT(SalesData[[#This Row],[Order Date]],"mmm yyyy")</f>
        <v>Dec 2014</v>
      </c>
      <c r="Y1252">
        <f>--(COUNTIF($B$2:B1252,B1252)=1)</f>
        <v>0</v>
      </c>
    </row>
    <row r="1253" spans="1:25"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c r="W1253" s="6" t="str">
        <f>TEXT(SalesData[[#This Row],[Order Date]],"mmm")</f>
        <v>Dec</v>
      </c>
      <c r="X1253" s="6" t="str">
        <f>TEXT(SalesData[[#This Row],[Order Date]],"mmm yyyy")</f>
        <v>Dec 2014</v>
      </c>
      <c r="Y1253">
        <f>--(COUNTIF($B$2:B1253,B1253)=1)</f>
        <v>0</v>
      </c>
    </row>
    <row r="1254" spans="1:25"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c r="W1254" s="6" t="str">
        <f>TEXT(SalesData[[#This Row],[Order Date]],"mmm")</f>
        <v>Jul</v>
      </c>
      <c r="X1254" s="6" t="str">
        <f>TEXT(SalesData[[#This Row],[Order Date]],"mmm yyyy")</f>
        <v>Jul 2012</v>
      </c>
      <c r="Y1254">
        <f>--(COUNTIF($B$2:B1254,B1254)=1)</f>
        <v>1</v>
      </c>
    </row>
    <row r="1255" spans="1:25"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c r="W1255" s="6" t="str">
        <f>TEXT(SalesData[[#This Row],[Order Date]],"mmm")</f>
        <v>Mar</v>
      </c>
      <c r="X1255" s="6" t="str">
        <f>TEXT(SalesData[[#This Row],[Order Date]],"mmm yyyy")</f>
        <v>Mar 2014</v>
      </c>
      <c r="Y1255">
        <f>--(COUNTIF($B$2:B1255,B1255)=1)</f>
        <v>1</v>
      </c>
    </row>
    <row r="1256" spans="1:25"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c r="W1256" s="6" t="str">
        <f>TEXT(SalesData[[#This Row],[Order Date]],"mmm")</f>
        <v>Mar</v>
      </c>
      <c r="X1256" s="6" t="str">
        <f>TEXT(SalesData[[#This Row],[Order Date]],"mmm yyyy")</f>
        <v>Mar 2014</v>
      </c>
      <c r="Y1256">
        <f>--(COUNTIF($B$2:B1256,B1256)=1)</f>
        <v>0</v>
      </c>
    </row>
    <row r="1257" spans="1:25"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c r="W1257" s="6" t="str">
        <f>TEXT(SalesData[[#This Row],[Order Date]],"mmm")</f>
        <v>Mar</v>
      </c>
      <c r="X1257" s="6" t="str">
        <f>TEXT(SalesData[[#This Row],[Order Date]],"mmm yyyy")</f>
        <v>Mar 2014</v>
      </c>
      <c r="Y1257">
        <f>--(COUNTIF($B$2:B1257,B1257)=1)</f>
        <v>0</v>
      </c>
    </row>
    <row r="1258" spans="1:25"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c r="W1258" s="6" t="str">
        <f>TEXT(SalesData[[#This Row],[Order Date]],"mmm")</f>
        <v>Mar</v>
      </c>
      <c r="X1258" s="6" t="str">
        <f>TEXT(SalesData[[#This Row],[Order Date]],"mmm yyyy")</f>
        <v>Mar 2014</v>
      </c>
      <c r="Y1258">
        <f>--(COUNTIF($B$2:B1258,B1258)=1)</f>
        <v>0</v>
      </c>
    </row>
    <row r="1259" spans="1:25"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c r="W1259" s="6" t="str">
        <f>TEXT(SalesData[[#This Row],[Order Date]],"mmm")</f>
        <v>Dec</v>
      </c>
      <c r="X1259" s="6" t="str">
        <f>TEXT(SalesData[[#This Row],[Order Date]],"mmm yyyy")</f>
        <v>Dec 2013</v>
      </c>
      <c r="Y1259">
        <f>--(COUNTIF($B$2:B1259,B1259)=1)</f>
        <v>1</v>
      </c>
    </row>
    <row r="1260" spans="1:25"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c r="W1260" s="6" t="str">
        <f>TEXT(SalesData[[#This Row],[Order Date]],"mmm")</f>
        <v>Dec</v>
      </c>
      <c r="X1260" s="6" t="str">
        <f>TEXT(SalesData[[#This Row],[Order Date]],"mmm yyyy")</f>
        <v>Dec 2013</v>
      </c>
      <c r="Y1260">
        <f>--(COUNTIF($B$2:B1260,B1260)=1)</f>
        <v>0</v>
      </c>
    </row>
    <row r="1261" spans="1:25"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c r="W1261" s="6" t="str">
        <f>TEXT(SalesData[[#This Row],[Order Date]],"mmm")</f>
        <v>Dec</v>
      </c>
      <c r="X1261" s="6" t="str">
        <f>TEXT(SalesData[[#This Row],[Order Date]],"mmm yyyy")</f>
        <v>Dec 2013</v>
      </c>
      <c r="Y1261">
        <f>--(COUNTIF($B$2:B1261,B1261)=1)</f>
        <v>0</v>
      </c>
    </row>
    <row r="1262" spans="1:25"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c r="W1262" s="6" t="str">
        <f>TEXT(SalesData[[#This Row],[Order Date]],"mmm")</f>
        <v>Oct</v>
      </c>
      <c r="X1262" s="6" t="str">
        <f>TEXT(SalesData[[#This Row],[Order Date]],"mmm yyyy")</f>
        <v>Oct 2014</v>
      </c>
      <c r="Y1262">
        <f>--(COUNTIF($B$2:B1262,B1262)=1)</f>
        <v>1</v>
      </c>
    </row>
    <row r="1263" spans="1:25"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c r="W1263" s="6" t="str">
        <f>TEXT(SalesData[[#This Row],[Order Date]],"mmm")</f>
        <v>Oct</v>
      </c>
      <c r="X1263" s="6" t="str">
        <f>TEXT(SalesData[[#This Row],[Order Date]],"mmm yyyy")</f>
        <v>Oct 2013</v>
      </c>
      <c r="Y1263">
        <f>--(COUNTIF($B$2:B1263,B1263)=1)</f>
        <v>1</v>
      </c>
    </row>
    <row r="1264" spans="1:25"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c r="W1264" s="6" t="str">
        <f>TEXT(SalesData[[#This Row],[Order Date]],"mmm")</f>
        <v>Jul</v>
      </c>
      <c r="X1264" s="6" t="str">
        <f>TEXT(SalesData[[#This Row],[Order Date]],"mmm yyyy")</f>
        <v>Jul 2014</v>
      </c>
      <c r="Y1264">
        <f>--(COUNTIF($B$2:B1264,B1264)=1)</f>
        <v>1</v>
      </c>
    </row>
    <row r="1265" spans="1:25"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c r="W1265" s="6" t="str">
        <f>TEXT(SalesData[[#This Row],[Order Date]],"mmm")</f>
        <v>Oct</v>
      </c>
      <c r="X1265" s="6" t="str">
        <f>TEXT(SalesData[[#This Row],[Order Date]],"mmm yyyy")</f>
        <v>Oct 2013</v>
      </c>
      <c r="Y1265">
        <f>--(COUNTIF($B$2:B1265,B1265)=1)</f>
        <v>1</v>
      </c>
    </row>
    <row r="1266" spans="1:25"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c r="W1266" s="6" t="str">
        <f>TEXT(SalesData[[#This Row],[Order Date]],"mmm")</f>
        <v>Oct</v>
      </c>
      <c r="X1266" s="6" t="str">
        <f>TEXT(SalesData[[#This Row],[Order Date]],"mmm yyyy")</f>
        <v>Oct 2013</v>
      </c>
      <c r="Y1266">
        <f>--(COUNTIF($B$2:B1266,B1266)=1)</f>
        <v>0</v>
      </c>
    </row>
    <row r="1267" spans="1:25"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c r="W1267" s="6" t="str">
        <f>TEXT(SalesData[[#This Row],[Order Date]],"mmm")</f>
        <v>Sep</v>
      </c>
      <c r="X1267" s="6" t="str">
        <f>TEXT(SalesData[[#This Row],[Order Date]],"mmm yyyy")</f>
        <v>Sep 2014</v>
      </c>
      <c r="Y1267">
        <f>--(COUNTIF($B$2:B1267,B1267)=1)</f>
        <v>1</v>
      </c>
    </row>
    <row r="1268" spans="1:25"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c r="W1268" s="6" t="str">
        <f>TEXT(SalesData[[#This Row],[Order Date]],"mmm")</f>
        <v>Dec</v>
      </c>
      <c r="X1268" s="6" t="str">
        <f>TEXT(SalesData[[#This Row],[Order Date]],"mmm yyyy")</f>
        <v>Dec 2011</v>
      </c>
      <c r="Y1268">
        <f>--(COUNTIF($B$2:B1268,B1268)=1)</f>
        <v>1</v>
      </c>
    </row>
    <row r="1269" spans="1:25"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c r="W1269" s="6" t="str">
        <f>TEXT(SalesData[[#This Row],[Order Date]],"mmm")</f>
        <v>Dec</v>
      </c>
      <c r="X1269" s="6" t="str">
        <f>TEXT(SalesData[[#This Row],[Order Date]],"mmm yyyy")</f>
        <v>Dec 2011</v>
      </c>
      <c r="Y1269">
        <f>--(COUNTIF($B$2:B1269,B1269)=1)</f>
        <v>0</v>
      </c>
    </row>
    <row r="1270" spans="1:25"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c r="W1270" s="6" t="str">
        <f>TEXT(SalesData[[#This Row],[Order Date]],"mmm")</f>
        <v>Sep</v>
      </c>
      <c r="X1270" s="6" t="str">
        <f>TEXT(SalesData[[#This Row],[Order Date]],"mmm yyyy")</f>
        <v>Sep 2014</v>
      </c>
      <c r="Y1270">
        <f>--(COUNTIF($B$2:B1270,B1270)=1)</f>
        <v>1</v>
      </c>
    </row>
    <row r="1271" spans="1:25"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c r="W1271" s="6" t="str">
        <f>TEXT(SalesData[[#This Row],[Order Date]],"mmm")</f>
        <v>Jun</v>
      </c>
      <c r="X1271" s="6" t="str">
        <f>TEXT(SalesData[[#This Row],[Order Date]],"mmm yyyy")</f>
        <v>Jun 2014</v>
      </c>
      <c r="Y1271">
        <f>--(COUNTIF($B$2:B1271,B1271)=1)</f>
        <v>1</v>
      </c>
    </row>
    <row r="1272" spans="1:25"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c r="W1272" s="6" t="str">
        <f>TEXT(SalesData[[#This Row],[Order Date]],"mmm")</f>
        <v>Apr</v>
      </c>
      <c r="X1272" s="6" t="str">
        <f>TEXT(SalesData[[#This Row],[Order Date]],"mmm yyyy")</f>
        <v>Apr 2013</v>
      </c>
      <c r="Y1272">
        <f>--(COUNTIF($B$2:B1272,B1272)=1)</f>
        <v>1</v>
      </c>
    </row>
    <row r="1273" spans="1:25"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c r="W1273" s="6" t="str">
        <f>TEXT(SalesData[[#This Row],[Order Date]],"mmm")</f>
        <v>Apr</v>
      </c>
      <c r="X1273" s="6" t="str">
        <f>TEXT(SalesData[[#This Row],[Order Date]],"mmm yyyy")</f>
        <v>Apr 2013</v>
      </c>
      <c r="Y1273">
        <f>--(COUNTIF($B$2:B1273,B1273)=1)</f>
        <v>0</v>
      </c>
    </row>
    <row r="1274" spans="1:25"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c r="W1274" s="6" t="str">
        <f>TEXT(SalesData[[#This Row],[Order Date]],"mmm")</f>
        <v>Apr</v>
      </c>
      <c r="X1274" s="6" t="str">
        <f>TEXT(SalesData[[#This Row],[Order Date]],"mmm yyyy")</f>
        <v>Apr 2013</v>
      </c>
      <c r="Y1274">
        <f>--(COUNTIF($B$2:B1274,B1274)=1)</f>
        <v>0</v>
      </c>
    </row>
    <row r="1275" spans="1:25"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c r="W1275" s="6" t="str">
        <f>TEXT(SalesData[[#This Row],[Order Date]],"mmm")</f>
        <v>May</v>
      </c>
      <c r="X1275" s="6" t="str">
        <f>TEXT(SalesData[[#This Row],[Order Date]],"mmm yyyy")</f>
        <v>May 2013</v>
      </c>
      <c r="Y1275">
        <f>--(COUNTIF($B$2:B1275,B1275)=1)</f>
        <v>1</v>
      </c>
    </row>
    <row r="1276" spans="1:25"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c r="W1276" s="6" t="str">
        <f>TEXT(SalesData[[#This Row],[Order Date]],"mmm")</f>
        <v>May</v>
      </c>
      <c r="X1276" s="6" t="str">
        <f>TEXT(SalesData[[#This Row],[Order Date]],"mmm yyyy")</f>
        <v>May 2013</v>
      </c>
      <c r="Y1276">
        <f>--(COUNTIF($B$2:B1276,B1276)=1)</f>
        <v>0</v>
      </c>
    </row>
    <row r="1277" spans="1:25"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c r="W1277" s="6" t="str">
        <f>TEXT(SalesData[[#This Row],[Order Date]],"mmm")</f>
        <v>May</v>
      </c>
      <c r="X1277" s="6" t="str">
        <f>TEXT(SalesData[[#This Row],[Order Date]],"mmm yyyy")</f>
        <v>May 2013</v>
      </c>
      <c r="Y1277">
        <f>--(COUNTIF($B$2:B1277,B1277)=1)</f>
        <v>0</v>
      </c>
    </row>
    <row r="1278" spans="1:25"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c r="W1278" s="6" t="str">
        <f>TEXT(SalesData[[#This Row],[Order Date]],"mmm")</f>
        <v>May</v>
      </c>
      <c r="X1278" s="6" t="str">
        <f>TEXT(SalesData[[#This Row],[Order Date]],"mmm yyyy")</f>
        <v>May 2013</v>
      </c>
      <c r="Y1278">
        <f>--(COUNTIF($B$2:B1278,B1278)=1)</f>
        <v>0</v>
      </c>
    </row>
    <row r="1279" spans="1:25"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c r="W1279" s="6" t="str">
        <f>TEXT(SalesData[[#This Row],[Order Date]],"mmm")</f>
        <v>May</v>
      </c>
      <c r="X1279" s="6" t="str">
        <f>TEXT(SalesData[[#This Row],[Order Date]],"mmm yyyy")</f>
        <v>May 2013</v>
      </c>
      <c r="Y1279">
        <f>--(COUNTIF($B$2:B1279,B1279)=1)</f>
        <v>1</v>
      </c>
    </row>
    <row r="1280" spans="1:25"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c r="W1280" s="6" t="str">
        <f>TEXT(SalesData[[#This Row],[Order Date]],"mmm")</f>
        <v>Sep</v>
      </c>
      <c r="X1280" s="6" t="str">
        <f>TEXT(SalesData[[#This Row],[Order Date]],"mmm yyyy")</f>
        <v>Sep 2011</v>
      </c>
      <c r="Y1280">
        <f>--(COUNTIF($B$2:B1280,B1280)=1)</f>
        <v>1</v>
      </c>
    </row>
    <row r="1281" spans="1:25"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c r="W1281" s="6" t="str">
        <f>TEXT(SalesData[[#This Row],[Order Date]],"mmm")</f>
        <v>Sep</v>
      </c>
      <c r="X1281" s="6" t="str">
        <f>TEXT(SalesData[[#This Row],[Order Date]],"mmm yyyy")</f>
        <v>Sep 2011</v>
      </c>
      <c r="Y1281">
        <f>--(COUNTIF($B$2:B1281,B1281)=1)</f>
        <v>0</v>
      </c>
    </row>
    <row r="1282" spans="1:25"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c r="W1282" s="6" t="str">
        <f>TEXT(SalesData[[#This Row],[Order Date]],"mmm")</f>
        <v>Sep</v>
      </c>
      <c r="X1282" s="6" t="str">
        <f>TEXT(SalesData[[#This Row],[Order Date]],"mmm yyyy")</f>
        <v>Sep 2013</v>
      </c>
      <c r="Y1282">
        <f>--(COUNTIF($B$2:B1282,B1282)=1)</f>
        <v>1</v>
      </c>
    </row>
    <row r="1283" spans="1:25"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c r="W1283" s="6" t="str">
        <f>TEXT(SalesData[[#This Row],[Order Date]],"mmm")</f>
        <v>Apr</v>
      </c>
      <c r="X1283" s="6" t="str">
        <f>TEXT(SalesData[[#This Row],[Order Date]],"mmm yyyy")</f>
        <v>Apr 2014</v>
      </c>
      <c r="Y1283">
        <f>--(COUNTIF($B$2:B1283,B1283)=1)</f>
        <v>1</v>
      </c>
    </row>
    <row r="1284" spans="1:25"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c r="W1284" s="6" t="str">
        <f>TEXT(SalesData[[#This Row],[Order Date]],"mmm")</f>
        <v>Apr</v>
      </c>
      <c r="X1284" s="6" t="str">
        <f>TEXT(SalesData[[#This Row],[Order Date]],"mmm yyyy")</f>
        <v>Apr 2014</v>
      </c>
      <c r="Y1284">
        <f>--(COUNTIF($B$2:B1284,B1284)=1)</f>
        <v>0</v>
      </c>
    </row>
    <row r="1285" spans="1:25"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c r="W1285" s="6" t="str">
        <f>TEXT(SalesData[[#This Row],[Order Date]],"mmm")</f>
        <v>Apr</v>
      </c>
      <c r="X1285" s="6" t="str">
        <f>TEXT(SalesData[[#This Row],[Order Date]],"mmm yyyy")</f>
        <v>Apr 2014</v>
      </c>
      <c r="Y1285">
        <f>--(COUNTIF($B$2:B1285,B1285)=1)</f>
        <v>0</v>
      </c>
    </row>
    <row r="1286" spans="1:25"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c r="W1286" s="6" t="str">
        <f>TEXT(SalesData[[#This Row],[Order Date]],"mmm")</f>
        <v>Dec</v>
      </c>
      <c r="X1286" s="6" t="str">
        <f>TEXT(SalesData[[#This Row],[Order Date]],"mmm yyyy")</f>
        <v>Dec 2012</v>
      </c>
      <c r="Y1286">
        <f>--(COUNTIF($B$2:B1286,B1286)=1)</f>
        <v>1</v>
      </c>
    </row>
    <row r="1287" spans="1:25"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c r="W1287" s="6" t="str">
        <f>TEXT(SalesData[[#This Row],[Order Date]],"mmm")</f>
        <v>Jun</v>
      </c>
      <c r="X1287" s="6" t="str">
        <f>TEXT(SalesData[[#This Row],[Order Date]],"mmm yyyy")</f>
        <v>Jun 2013</v>
      </c>
      <c r="Y1287">
        <f>--(COUNTIF($B$2:B1287,B1287)=1)</f>
        <v>1</v>
      </c>
    </row>
    <row r="1288" spans="1:25"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c r="W1288" s="6" t="str">
        <f>TEXT(SalesData[[#This Row],[Order Date]],"mmm")</f>
        <v>Jul</v>
      </c>
      <c r="X1288" s="6" t="str">
        <f>TEXT(SalesData[[#This Row],[Order Date]],"mmm yyyy")</f>
        <v>Jul 2012</v>
      </c>
      <c r="Y1288">
        <f>--(COUNTIF($B$2:B1288,B1288)=1)</f>
        <v>1</v>
      </c>
    </row>
    <row r="1289" spans="1:25"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c r="W1289" s="6" t="str">
        <f>TEXT(SalesData[[#This Row],[Order Date]],"mmm")</f>
        <v>Nov</v>
      </c>
      <c r="X1289" s="6" t="str">
        <f>TEXT(SalesData[[#This Row],[Order Date]],"mmm yyyy")</f>
        <v>Nov 2013</v>
      </c>
      <c r="Y1289">
        <f>--(COUNTIF($B$2:B1289,B1289)=1)</f>
        <v>1</v>
      </c>
    </row>
    <row r="1290" spans="1:25"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c r="W1290" s="6" t="str">
        <f>TEXT(SalesData[[#This Row],[Order Date]],"mmm")</f>
        <v>Nov</v>
      </c>
      <c r="X1290" s="6" t="str">
        <f>TEXT(SalesData[[#This Row],[Order Date]],"mmm yyyy")</f>
        <v>Nov 2013</v>
      </c>
      <c r="Y1290">
        <f>--(COUNTIF($B$2:B1290,B1290)=1)</f>
        <v>0</v>
      </c>
    </row>
    <row r="1291" spans="1:25"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c r="W1291" s="6" t="str">
        <f>TEXT(SalesData[[#This Row],[Order Date]],"mmm")</f>
        <v>Nov</v>
      </c>
      <c r="X1291" s="6" t="str">
        <f>TEXT(SalesData[[#This Row],[Order Date]],"mmm yyyy")</f>
        <v>Nov 2013</v>
      </c>
      <c r="Y1291">
        <f>--(COUNTIF($B$2:B1291,B1291)=1)</f>
        <v>0</v>
      </c>
    </row>
    <row r="1292" spans="1:25"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c r="W1292" s="6" t="str">
        <f>TEXT(SalesData[[#This Row],[Order Date]],"mmm")</f>
        <v>Nov</v>
      </c>
      <c r="X1292" s="6" t="str">
        <f>TEXT(SalesData[[#This Row],[Order Date]],"mmm yyyy")</f>
        <v>Nov 2013</v>
      </c>
      <c r="Y1292">
        <f>--(COUNTIF($B$2:B1292,B1292)=1)</f>
        <v>1</v>
      </c>
    </row>
    <row r="1293" spans="1:25"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c r="W1293" s="6" t="str">
        <f>TEXT(SalesData[[#This Row],[Order Date]],"mmm")</f>
        <v>Nov</v>
      </c>
      <c r="X1293" s="6" t="str">
        <f>TEXT(SalesData[[#This Row],[Order Date]],"mmm yyyy")</f>
        <v>Nov 2013</v>
      </c>
      <c r="Y1293">
        <f>--(COUNTIF($B$2:B1293,B1293)=1)</f>
        <v>0</v>
      </c>
    </row>
    <row r="1294" spans="1:25"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c r="W1294" s="6" t="str">
        <f>TEXT(SalesData[[#This Row],[Order Date]],"mmm")</f>
        <v>Aug</v>
      </c>
      <c r="X1294" s="6" t="str">
        <f>TEXT(SalesData[[#This Row],[Order Date]],"mmm yyyy")</f>
        <v>Aug 2012</v>
      </c>
      <c r="Y1294">
        <f>--(COUNTIF($B$2:B1294,B1294)=1)</f>
        <v>1</v>
      </c>
    </row>
    <row r="1295" spans="1:25"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c r="W1295" s="6" t="str">
        <f>TEXT(SalesData[[#This Row],[Order Date]],"mmm")</f>
        <v>Aug</v>
      </c>
      <c r="X1295" s="6" t="str">
        <f>TEXT(SalesData[[#This Row],[Order Date]],"mmm yyyy")</f>
        <v>Aug 2012</v>
      </c>
      <c r="Y1295">
        <f>--(COUNTIF($B$2:B1295,B1295)=1)</f>
        <v>0</v>
      </c>
    </row>
    <row r="1296" spans="1:25"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c r="W1296" s="6" t="str">
        <f>TEXT(SalesData[[#This Row],[Order Date]],"mmm")</f>
        <v>Aug</v>
      </c>
      <c r="X1296" s="6" t="str">
        <f>TEXT(SalesData[[#This Row],[Order Date]],"mmm yyyy")</f>
        <v>Aug 2012</v>
      </c>
      <c r="Y1296">
        <f>--(COUNTIF($B$2:B1296,B1296)=1)</f>
        <v>0</v>
      </c>
    </row>
    <row r="1297" spans="1:25"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c r="W1297" s="6" t="str">
        <f>TEXT(SalesData[[#This Row],[Order Date]],"mmm")</f>
        <v>May</v>
      </c>
      <c r="X1297" s="6" t="str">
        <f>TEXT(SalesData[[#This Row],[Order Date]],"mmm yyyy")</f>
        <v>May 2012</v>
      </c>
      <c r="Y1297">
        <f>--(COUNTIF($B$2:B1297,B1297)=1)</f>
        <v>1</v>
      </c>
    </row>
    <row r="1298" spans="1:25"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c r="W1298" s="6" t="str">
        <f>TEXT(SalesData[[#This Row],[Order Date]],"mmm")</f>
        <v>Dec</v>
      </c>
      <c r="X1298" s="6" t="str">
        <f>TEXT(SalesData[[#This Row],[Order Date]],"mmm yyyy")</f>
        <v>Dec 2014</v>
      </c>
      <c r="Y1298">
        <f>--(COUNTIF($B$2:B1298,B1298)=1)</f>
        <v>1</v>
      </c>
    </row>
    <row r="1299" spans="1:25"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c r="W1299" s="6" t="str">
        <f>TEXT(SalesData[[#This Row],[Order Date]],"mmm")</f>
        <v>Dec</v>
      </c>
      <c r="X1299" s="6" t="str">
        <f>TEXT(SalesData[[#This Row],[Order Date]],"mmm yyyy")</f>
        <v>Dec 2014</v>
      </c>
      <c r="Y1299">
        <f>--(COUNTIF($B$2:B1299,B1299)=1)</f>
        <v>0</v>
      </c>
    </row>
    <row r="1300" spans="1:25"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c r="W1300" s="6" t="str">
        <f>TEXT(SalesData[[#This Row],[Order Date]],"mmm")</f>
        <v>Dec</v>
      </c>
      <c r="X1300" s="6" t="str">
        <f>TEXT(SalesData[[#This Row],[Order Date]],"mmm yyyy")</f>
        <v>Dec 2013</v>
      </c>
      <c r="Y1300">
        <f>--(COUNTIF($B$2:B1300,B1300)=1)</f>
        <v>1</v>
      </c>
    </row>
    <row r="1301" spans="1:25"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c r="W1301" s="6" t="str">
        <f>TEXT(SalesData[[#This Row],[Order Date]],"mmm")</f>
        <v>Oct</v>
      </c>
      <c r="X1301" s="6" t="str">
        <f>TEXT(SalesData[[#This Row],[Order Date]],"mmm yyyy")</f>
        <v>Oct 2012</v>
      </c>
      <c r="Y1301">
        <f>--(COUNTIF($B$2:B1301,B1301)=1)</f>
        <v>1</v>
      </c>
    </row>
    <row r="1302" spans="1:25"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c r="W1302" s="6" t="str">
        <f>TEXT(SalesData[[#This Row],[Order Date]],"mmm")</f>
        <v>Dec</v>
      </c>
      <c r="X1302" s="6" t="str">
        <f>TEXT(SalesData[[#This Row],[Order Date]],"mmm yyyy")</f>
        <v>Dec 2013</v>
      </c>
      <c r="Y1302">
        <f>--(COUNTIF($B$2:B1302,B1302)=1)</f>
        <v>1</v>
      </c>
    </row>
    <row r="1303" spans="1:25"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c r="W1303" s="6" t="str">
        <f>TEXT(SalesData[[#This Row],[Order Date]],"mmm")</f>
        <v>Dec</v>
      </c>
      <c r="X1303" s="6" t="str">
        <f>TEXT(SalesData[[#This Row],[Order Date]],"mmm yyyy")</f>
        <v>Dec 2013</v>
      </c>
      <c r="Y1303">
        <f>--(COUNTIF($B$2:B1303,B1303)=1)</f>
        <v>0</v>
      </c>
    </row>
    <row r="1304" spans="1:25"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c r="W1304" s="6" t="str">
        <f>TEXT(SalesData[[#This Row],[Order Date]],"mmm")</f>
        <v>Sep</v>
      </c>
      <c r="X1304" s="6" t="str">
        <f>TEXT(SalesData[[#This Row],[Order Date]],"mmm yyyy")</f>
        <v>Sep 2012</v>
      </c>
      <c r="Y1304">
        <f>--(COUNTIF($B$2:B1304,B1304)=1)</f>
        <v>1</v>
      </c>
    </row>
    <row r="1305" spans="1:25"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c r="W1305" s="6" t="str">
        <f>TEXT(SalesData[[#This Row],[Order Date]],"mmm")</f>
        <v>Jul</v>
      </c>
      <c r="X1305" s="6" t="str">
        <f>TEXT(SalesData[[#This Row],[Order Date]],"mmm yyyy")</f>
        <v>Jul 2014</v>
      </c>
      <c r="Y1305">
        <f>--(COUNTIF($B$2:B1305,B1305)=1)</f>
        <v>1</v>
      </c>
    </row>
    <row r="1306" spans="1:25"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c r="W1306" s="6" t="str">
        <f>TEXT(SalesData[[#This Row],[Order Date]],"mmm")</f>
        <v>Jul</v>
      </c>
      <c r="X1306" s="6" t="str">
        <f>TEXT(SalesData[[#This Row],[Order Date]],"mmm yyyy")</f>
        <v>Jul 2014</v>
      </c>
      <c r="Y1306">
        <f>--(COUNTIF($B$2:B1306,B1306)=1)</f>
        <v>0</v>
      </c>
    </row>
    <row r="1307" spans="1:25"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c r="W1307" s="6" t="str">
        <f>TEXT(SalesData[[#This Row],[Order Date]],"mmm")</f>
        <v>Jul</v>
      </c>
      <c r="X1307" s="6" t="str">
        <f>TEXT(SalesData[[#This Row],[Order Date]],"mmm yyyy")</f>
        <v>Jul 2013</v>
      </c>
      <c r="Y1307">
        <f>--(COUNTIF($B$2:B1307,B1307)=1)</f>
        <v>1</v>
      </c>
    </row>
    <row r="1308" spans="1:25"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c r="W1308" s="6" t="str">
        <f>TEXT(SalesData[[#This Row],[Order Date]],"mmm")</f>
        <v>Jun</v>
      </c>
      <c r="X1308" s="6" t="str">
        <f>TEXT(SalesData[[#This Row],[Order Date]],"mmm yyyy")</f>
        <v>Jun 2013</v>
      </c>
      <c r="Y1308">
        <f>--(COUNTIF($B$2:B1308,B1308)=1)</f>
        <v>1</v>
      </c>
    </row>
    <row r="1309" spans="1:25"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c r="W1309" s="6" t="str">
        <f>TEXT(SalesData[[#This Row],[Order Date]],"mmm")</f>
        <v>Jun</v>
      </c>
      <c r="X1309" s="6" t="str">
        <f>TEXT(SalesData[[#This Row],[Order Date]],"mmm yyyy")</f>
        <v>Jun 2013</v>
      </c>
      <c r="Y1309">
        <f>--(COUNTIF($B$2:B1309,B1309)=1)</f>
        <v>0</v>
      </c>
    </row>
    <row r="1310" spans="1:25"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c r="W1310" s="6" t="str">
        <f>TEXT(SalesData[[#This Row],[Order Date]],"mmm")</f>
        <v>Jun</v>
      </c>
      <c r="X1310" s="6" t="str">
        <f>TEXT(SalesData[[#This Row],[Order Date]],"mmm yyyy")</f>
        <v>Jun 2013</v>
      </c>
      <c r="Y1310">
        <f>--(COUNTIF($B$2:B1310,B1310)=1)</f>
        <v>0</v>
      </c>
    </row>
    <row r="1311" spans="1:25"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c r="W1311" s="6" t="str">
        <f>TEXT(SalesData[[#This Row],[Order Date]],"mmm")</f>
        <v>Jun</v>
      </c>
      <c r="X1311" s="6" t="str">
        <f>TEXT(SalesData[[#This Row],[Order Date]],"mmm yyyy")</f>
        <v>Jun 2013</v>
      </c>
      <c r="Y1311">
        <f>--(COUNTIF($B$2:B1311,B1311)=1)</f>
        <v>0</v>
      </c>
    </row>
    <row r="1312" spans="1:25"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c r="W1312" s="6" t="str">
        <f>TEXT(SalesData[[#This Row],[Order Date]],"mmm")</f>
        <v>Jun</v>
      </c>
      <c r="X1312" s="6" t="str">
        <f>TEXT(SalesData[[#This Row],[Order Date]],"mmm yyyy")</f>
        <v>Jun 2013</v>
      </c>
      <c r="Y1312">
        <f>--(COUNTIF($B$2:B1312,B1312)=1)</f>
        <v>0</v>
      </c>
    </row>
    <row r="1313" spans="1:25"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c r="W1313" s="6" t="str">
        <f>TEXT(SalesData[[#This Row],[Order Date]],"mmm")</f>
        <v>Dec</v>
      </c>
      <c r="X1313" s="6" t="str">
        <f>TEXT(SalesData[[#This Row],[Order Date]],"mmm yyyy")</f>
        <v>Dec 2013</v>
      </c>
      <c r="Y1313">
        <f>--(COUNTIF($B$2:B1313,B1313)=1)</f>
        <v>1</v>
      </c>
    </row>
    <row r="1314" spans="1:25"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c r="W1314" s="6" t="str">
        <f>TEXT(SalesData[[#This Row],[Order Date]],"mmm")</f>
        <v>Dec</v>
      </c>
      <c r="X1314" s="6" t="str">
        <f>TEXT(SalesData[[#This Row],[Order Date]],"mmm yyyy")</f>
        <v>Dec 2013</v>
      </c>
      <c r="Y1314">
        <f>--(COUNTIF($B$2:B1314,B1314)=1)</f>
        <v>0</v>
      </c>
    </row>
    <row r="1315" spans="1:25"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c r="W1315" s="6" t="str">
        <f>TEXT(SalesData[[#This Row],[Order Date]],"mmm")</f>
        <v>Sep</v>
      </c>
      <c r="X1315" s="6" t="str">
        <f>TEXT(SalesData[[#This Row],[Order Date]],"mmm yyyy")</f>
        <v>Sep 2013</v>
      </c>
      <c r="Y1315">
        <f>--(COUNTIF($B$2:B1315,B1315)=1)</f>
        <v>1</v>
      </c>
    </row>
    <row r="1316" spans="1:25"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c r="W1316" s="6" t="str">
        <f>TEXT(SalesData[[#This Row],[Order Date]],"mmm")</f>
        <v>Dec</v>
      </c>
      <c r="X1316" s="6" t="str">
        <f>TEXT(SalesData[[#This Row],[Order Date]],"mmm yyyy")</f>
        <v>Dec 2013</v>
      </c>
      <c r="Y1316">
        <f>--(COUNTIF($B$2:B1316,B1316)=1)</f>
        <v>1</v>
      </c>
    </row>
    <row r="1317" spans="1:25"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c r="W1317" s="6" t="str">
        <f>TEXT(SalesData[[#This Row],[Order Date]],"mmm")</f>
        <v>Dec</v>
      </c>
      <c r="X1317" s="6" t="str">
        <f>TEXT(SalesData[[#This Row],[Order Date]],"mmm yyyy")</f>
        <v>Dec 2013</v>
      </c>
      <c r="Y1317">
        <f>--(COUNTIF($B$2:B1317,B1317)=1)</f>
        <v>0</v>
      </c>
    </row>
    <row r="1318" spans="1:25"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c r="W1318" s="6" t="str">
        <f>TEXT(SalesData[[#This Row],[Order Date]],"mmm")</f>
        <v>Dec</v>
      </c>
      <c r="X1318" s="6" t="str">
        <f>TEXT(SalesData[[#This Row],[Order Date]],"mmm yyyy")</f>
        <v>Dec 2013</v>
      </c>
      <c r="Y1318">
        <f>--(COUNTIF($B$2:B1318,B1318)=1)</f>
        <v>0</v>
      </c>
    </row>
    <row r="1319" spans="1:25"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c r="W1319" s="6" t="str">
        <f>TEXT(SalesData[[#This Row],[Order Date]],"mmm")</f>
        <v>Dec</v>
      </c>
      <c r="X1319" s="6" t="str">
        <f>TEXT(SalesData[[#This Row],[Order Date]],"mmm yyyy")</f>
        <v>Dec 2014</v>
      </c>
      <c r="Y1319">
        <f>--(COUNTIF($B$2:B1319,B1319)=1)</f>
        <v>1</v>
      </c>
    </row>
    <row r="1320" spans="1:25"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c r="W1320" s="6" t="str">
        <f>TEXT(SalesData[[#This Row],[Order Date]],"mmm")</f>
        <v>Jul</v>
      </c>
      <c r="X1320" s="6" t="str">
        <f>TEXT(SalesData[[#This Row],[Order Date]],"mmm yyyy")</f>
        <v>Jul 2011</v>
      </c>
      <c r="Y1320">
        <f>--(COUNTIF($B$2:B1320,B1320)=1)</f>
        <v>1</v>
      </c>
    </row>
    <row r="1321" spans="1:25"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c r="W1321" s="6" t="str">
        <f>TEXT(SalesData[[#This Row],[Order Date]],"mmm")</f>
        <v>Jul</v>
      </c>
      <c r="X1321" s="6" t="str">
        <f>TEXT(SalesData[[#This Row],[Order Date]],"mmm yyyy")</f>
        <v>Jul 2011</v>
      </c>
      <c r="Y1321">
        <f>--(COUNTIF($B$2:B1321,B1321)=1)</f>
        <v>0</v>
      </c>
    </row>
    <row r="1322" spans="1:25"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c r="W1322" s="6" t="str">
        <f>TEXT(SalesData[[#This Row],[Order Date]],"mmm")</f>
        <v>Feb</v>
      </c>
      <c r="X1322" s="6" t="str">
        <f>TEXT(SalesData[[#This Row],[Order Date]],"mmm yyyy")</f>
        <v>Feb 2014</v>
      </c>
      <c r="Y1322">
        <f>--(COUNTIF($B$2:B1322,B1322)=1)</f>
        <v>1</v>
      </c>
    </row>
    <row r="1323" spans="1:25"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c r="W1323" s="6" t="str">
        <f>TEXT(SalesData[[#This Row],[Order Date]],"mmm")</f>
        <v>Feb</v>
      </c>
      <c r="X1323" s="6" t="str">
        <f>TEXT(SalesData[[#This Row],[Order Date]],"mmm yyyy")</f>
        <v>Feb 2014</v>
      </c>
      <c r="Y1323">
        <f>--(COUNTIF($B$2:B1323,B1323)=1)</f>
        <v>0</v>
      </c>
    </row>
    <row r="1324" spans="1:25"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c r="W1324" s="6" t="str">
        <f>TEXT(SalesData[[#This Row],[Order Date]],"mmm")</f>
        <v>Mar</v>
      </c>
      <c r="X1324" s="6" t="str">
        <f>TEXT(SalesData[[#This Row],[Order Date]],"mmm yyyy")</f>
        <v>Mar 2014</v>
      </c>
      <c r="Y1324">
        <f>--(COUNTIF($B$2:B1324,B1324)=1)</f>
        <v>1</v>
      </c>
    </row>
    <row r="1325" spans="1:25"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c r="W1325" s="6" t="str">
        <f>TEXT(SalesData[[#This Row],[Order Date]],"mmm")</f>
        <v>Oct</v>
      </c>
      <c r="X1325" s="6" t="str">
        <f>TEXT(SalesData[[#This Row],[Order Date]],"mmm yyyy")</f>
        <v>Oct 2014</v>
      </c>
      <c r="Y1325">
        <f>--(COUNTIF($B$2:B1325,B1325)=1)</f>
        <v>1</v>
      </c>
    </row>
    <row r="1326" spans="1:25"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c r="W1326" s="6" t="str">
        <f>TEXT(SalesData[[#This Row],[Order Date]],"mmm")</f>
        <v>Sep</v>
      </c>
      <c r="X1326" s="6" t="str">
        <f>TEXT(SalesData[[#This Row],[Order Date]],"mmm yyyy")</f>
        <v>Sep 2011</v>
      </c>
      <c r="Y1326">
        <f>--(COUNTIF($B$2:B1326,B1326)=1)</f>
        <v>1</v>
      </c>
    </row>
    <row r="1327" spans="1:25"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c r="W1327" s="6" t="str">
        <f>TEXT(SalesData[[#This Row],[Order Date]],"mmm")</f>
        <v>May</v>
      </c>
      <c r="X1327" s="6" t="str">
        <f>TEXT(SalesData[[#This Row],[Order Date]],"mmm yyyy")</f>
        <v>May 2011</v>
      </c>
      <c r="Y1327">
        <f>--(COUNTIF($B$2:B1327,B1327)=1)</f>
        <v>1</v>
      </c>
    </row>
    <row r="1328" spans="1:25"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c r="W1328" s="6" t="str">
        <f>TEXT(SalesData[[#This Row],[Order Date]],"mmm")</f>
        <v>Jun</v>
      </c>
      <c r="X1328" s="6" t="str">
        <f>TEXT(SalesData[[#This Row],[Order Date]],"mmm yyyy")</f>
        <v>Jun 2012</v>
      </c>
      <c r="Y1328">
        <f>--(COUNTIF($B$2:B1328,B1328)=1)</f>
        <v>1</v>
      </c>
    </row>
    <row r="1329" spans="1:25"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c r="W1329" s="6" t="str">
        <f>TEXT(SalesData[[#This Row],[Order Date]],"mmm")</f>
        <v>Mar</v>
      </c>
      <c r="X1329" s="6" t="str">
        <f>TEXT(SalesData[[#This Row],[Order Date]],"mmm yyyy")</f>
        <v>Mar 2013</v>
      </c>
      <c r="Y1329">
        <f>--(COUNTIF($B$2:B1329,B1329)=1)</f>
        <v>1</v>
      </c>
    </row>
    <row r="1330" spans="1:25"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c r="W1330" s="6" t="str">
        <f>TEXT(SalesData[[#This Row],[Order Date]],"mmm")</f>
        <v>Oct</v>
      </c>
      <c r="X1330" s="6" t="str">
        <f>TEXT(SalesData[[#This Row],[Order Date]],"mmm yyyy")</f>
        <v>Oct 2014</v>
      </c>
      <c r="Y1330">
        <f>--(COUNTIF($B$2:B1330,B1330)=1)</f>
        <v>1</v>
      </c>
    </row>
    <row r="1331" spans="1:25"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c r="W1331" s="6" t="str">
        <f>TEXT(SalesData[[#This Row],[Order Date]],"mmm")</f>
        <v>May</v>
      </c>
      <c r="X1331" s="6" t="str">
        <f>TEXT(SalesData[[#This Row],[Order Date]],"mmm yyyy")</f>
        <v>May 2013</v>
      </c>
      <c r="Y1331">
        <f>--(COUNTIF($B$2:B1331,B1331)=1)</f>
        <v>1</v>
      </c>
    </row>
    <row r="1332" spans="1:25"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c r="W1332" s="6" t="str">
        <f>TEXT(SalesData[[#This Row],[Order Date]],"mmm")</f>
        <v>Jun</v>
      </c>
      <c r="X1332" s="6" t="str">
        <f>TEXT(SalesData[[#This Row],[Order Date]],"mmm yyyy")</f>
        <v>Jun 2014</v>
      </c>
      <c r="Y1332">
        <f>--(COUNTIF($B$2:B1332,B1332)=1)</f>
        <v>1</v>
      </c>
    </row>
    <row r="1333" spans="1:25"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c r="W1333" s="6" t="str">
        <f>TEXT(SalesData[[#This Row],[Order Date]],"mmm")</f>
        <v>Jun</v>
      </c>
      <c r="X1333" s="6" t="str">
        <f>TEXT(SalesData[[#This Row],[Order Date]],"mmm yyyy")</f>
        <v>Jun 2014</v>
      </c>
      <c r="Y1333">
        <f>--(COUNTIF($B$2:B1333,B1333)=1)</f>
        <v>0</v>
      </c>
    </row>
    <row r="1334" spans="1:25"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c r="W1334" s="6" t="str">
        <f>TEXT(SalesData[[#This Row],[Order Date]],"mmm")</f>
        <v>Feb</v>
      </c>
      <c r="X1334" s="6" t="str">
        <f>TEXT(SalesData[[#This Row],[Order Date]],"mmm yyyy")</f>
        <v>Feb 2011</v>
      </c>
      <c r="Y1334">
        <f>--(COUNTIF($B$2:B1334,B1334)=1)</f>
        <v>1</v>
      </c>
    </row>
    <row r="1335" spans="1:25"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c r="W1335" s="6" t="str">
        <f>TEXT(SalesData[[#This Row],[Order Date]],"mmm")</f>
        <v>Feb</v>
      </c>
      <c r="X1335" s="6" t="str">
        <f>TEXT(SalesData[[#This Row],[Order Date]],"mmm yyyy")</f>
        <v>Feb 2011</v>
      </c>
      <c r="Y1335">
        <f>--(COUNTIF($B$2:B1335,B1335)=1)</f>
        <v>0</v>
      </c>
    </row>
    <row r="1336" spans="1:25"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c r="W1336" s="6" t="str">
        <f>TEXT(SalesData[[#This Row],[Order Date]],"mmm")</f>
        <v>May</v>
      </c>
      <c r="X1336" s="6" t="str">
        <f>TEXT(SalesData[[#This Row],[Order Date]],"mmm yyyy")</f>
        <v>May 2011</v>
      </c>
      <c r="Y1336">
        <f>--(COUNTIF($B$2:B1336,B1336)=1)</f>
        <v>1</v>
      </c>
    </row>
    <row r="1337" spans="1:25"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c r="W1337" s="6" t="str">
        <f>TEXT(SalesData[[#This Row],[Order Date]],"mmm")</f>
        <v>May</v>
      </c>
      <c r="X1337" s="6" t="str">
        <f>TEXT(SalesData[[#This Row],[Order Date]],"mmm yyyy")</f>
        <v>May 2013</v>
      </c>
      <c r="Y1337">
        <f>--(COUNTIF($B$2:B1337,B1337)=1)</f>
        <v>1</v>
      </c>
    </row>
    <row r="1338" spans="1:25"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c r="W1338" s="6" t="str">
        <f>TEXT(SalesData[[#This Row],[Order Date]],"mmm")</f>
        <v>Apr</v>
      </c>
      <c r="X1338" s="6" t="str">
        <f>TEXT(SalesData[[#This Row],[Order Date]],"mmm yyyy")</f>
        <v>Apr 2014</v>
      </c>
      <c r="Y1338">
        <f>--(COUNTIF($B$2:B1338,B1338)=1)</f>
        <v>1</v>
      </c>
    </row>
    <row r="1339" spans="1:25"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c r="W1339" s="6" t="str">
        <f>TEXT(SalesData[[#This Row],[Order Date]],"mmm")</f>
        <v>Apr</v>
      </c>
      <c r="X1339" s="6" t="str">
        <f>TEXT(SalesData[[#This Row],[Order Date]],"mmm yyyy")</f>
        <v>Apr 2014</v>
      </c>
      <c r="Y1339">
        <f>--(COUNTIF($B$2:B1339,B1339)=1)</f>
        <v>1</v>
      </c>
    </row>
    <row r="1340" spans="1:25"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c r="W1340" s="6" t="str">
        <f>TEXT(SalesData[[#This Row],[Order Date]],"mmm")</f>
        <v>Apr</v>
      </c>
      <c r="X1340" s="6" t="str">
        <f>TEXT(SalesData[[#This Row],[Order Date]],"mmm yyyy")</f>
        <v>Apr 2014</v>
      </c>
      <c r="Y1340">
        <f>--(COUNTIF($B$2:B1340,B1340)=1)</f>
        <v>0</v>
      </c>
    </row>
    <row r="1341" spans="1:25"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c r="W1341" s="6" t="str">
        <f>TEXT(SalesData[[#This Row],[Order Date]],"mmm")</f>
        <v>Apr</v>
      </c>
      <c r="X1341" s="6" t="str">
        <f>TEXT(SalesData[[#This Row],[Order Date]],"mmm yyyy")</f>
        <v>Apr 2014</v>
      </c>
      <c r="Y1341">
        <f>--(COUNTIF($B$2:B1341,B1341)=1)</f>
        <v>0</v>
      </c>
    </row>
    <row r="1342" spans="1:25"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c r="W1342" s="6" t="str">
        <f>TEXT(SalesData[[#This Row],[Order Date]],"mmm")</f>
        <v>Jan</v>
      </c>
      <c r="X1342" s="6" t="str">
        <f>TEXT(SalesData[[#This Row],[Order Date]],"mmm yyyy")</f>
        <v>Jan 2014</v>
      </c>
      <c r="Y1342">
        <f>--(COUNTIF($B$2:B1342,B1342)=1)</f>
        <v>1</v>
      </c>
    </row>
    <row r="1343" spans="1:25"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c r="W1343" s="6" t="str">
        <f>TEXT(SalesData[[#This Row],[Order Date]],"mmm")</f>
        <v>Jan</v>
      </c>
      <c r="X1343" s="6" t="str">
        <f>TEXT(SalesData[[#This Row],[Order Date]],"mmm yyyy")</f>
        <v>Jan 2014</v>
      </c>
      <c r="Y1343">
        <f>--(COUNTIF($B$2:B1343,B1343)=1)</f>
        <v>0</v>
      </c>
    </row>
    <row r="1344" spans="1:25"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c r="W1344" s="6" t="str">
        <f>TEXT(SalesData[[#This Row],[Order Date]],"mmm")</f>
        <v>Jan</v>
      </c>
      <c r="X1344" s="6" t="str">
        <f>TEXT(SalesData[[#This Row],[Order Date]],"mmm yyyy")</f>
        <v>Jan 2014</v>
      </c>
      <c r="Y1344">
        <f>--(COUNTIF($B$2:B1344,B1344)=1)</f>
        <v>0</v>
      </c>
    </row>
    <row r="1345" spans="1:25"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c r="W1345" s="6" t="str">
        <f>TEXT(SalesData[[#This Row],[Order Date]],"mmm")</f>
        <v>May</v>
      </c>
      <c r="X1345" s="6" t="str">
        <f>TEXT(SalesData[[#This Row],[Order Date]],"mmm yyyy")</f>
        <v>May 2012</v>
      </c>
      <c r="Y1345">
        <f>--(COUNTIF($B$2:B1345,B1345)=1)</f>
        <v>1</v>
      </c>
    </row>
    <row r="1346" spans="1:25"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c r="W1346" s="6" t="str">
        <f>TEXT(SalesData[[#This Row],[Order Date]],"mmm")</f>
        <v>May</v>
      </c>
      <c r="X1346" s="6" t="str">
        <f>TEXT(SalesData[[#This Row],[Order Date]],"mmm yyyy")</f>
        <v>May 2012</v>
      </c>
      <c r="Y1346">
        <f>--(COUNTIF($B$2:B1346,B1346)=1)</f>
        <v>0</v>
      </c>
    </row>
    <row r="1347" spans="1:25"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c r="W1347" s="6" t="str">
        <f>TEXT(SalesData[[#This Row],[Order Date]],"mmm")</f>
        <v>Mar</v>
      </c>
      <c r="X1347" s="6" t="str">
        <f>TEXT(SalesData[[#This Row],[Order Date]],"mmm yyyy")</f>
        <v>Mar 2011</v>
      </c>
      <c r="Y1347">
        <f>--(COUNTIF($B$2:B1347,B1347)=1)</f>
        <v>1</v>
      </c>
    </row>
    <row r="1348" spans="1:25"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c r="W1348" s="6" t="str">
        <f>TEXT(SalesData[[#This Row],[Order Date]],"mmm")</f>
        <v>Mar</v>
      </c>
      <c r="X1348" s="6" t="str">
        <f>TEXT(SalesData[[#This Row],[Order Date]],"mmm yyyy")</f>
        <v>Mar 2011</v>
      </c>
      <c r="Y1348">
        <f>--(COUNTIF($B$2:B1348,B1348)=1)</f>
        <v>0</v>
      </c>
    </row>
    <row r="1349" spans="1:25"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c r="W1349" s="6" t="str">
        <f>TEXT(SalesData[[#This Row],[Order Date]],"mmm")</f>
        <v>Mar</v>
      </c>
      <c r="X1349" s="6" t="str">
        <f>TEXT(SalesData[[#This Row],[Order Date]],"mmm yyyy")</f>
        <v>Mar 2011</v>
      </c>
      <c r="Y1349">
        <f>--(COUNTIF($B$2:B1349,B1349)=1)</f>
        <v>0</v>
      </c>
    </row>
    <row r="1350" spans="1:25"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c r="W1350" s="6" t="str">
        <f>TEXT(SalesData[[#This Row],[Order Date]],"mmm")</f>
        <v>Mar</v>
      </c>
      <c r="X1350" s="6" t="str">
        <f>TEXT(SalesData[[#This Row],[Order Date]],"mmm yyyy")</f>
        <v>Mar 2011</v>
      </c>
      <c r="Y1350">
        <f>--(COUNTIF($B$2:B1350,B1350)=1)</f>
        <v>0</v>
      </c>
    </row>
    <row r="1351" spans="1:25"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c r="W1351" s="6" t="str">
        <f>TEXT(SalesData[[#This Row],[Order Date]],"mmm")</f>
        <v>Mar</v>
      </c>
      <c r="X1351" s="6" t="str">
        <f>TEXT(SalesData[[#This Row],[Order Date]],"mmm yyyy")</f>
        <v>Mar 2011</v>
      </c>
      <c r="Y1351">
        <f>--(COUNTIF($B$2:B1351,B1351)=1)</f>
        <v>0</v>
      </c>
    </row>
    <row r="1352" spans="1:25"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c r="W1352" s="6" t="str">
        <f>TEXT(SalesData[[#This Row],[Order Date]],"mmm")</f>
        <v>Oct</v>
      </c>
      <c r="X1352" s="6" t="str">
        <f>TEXT(SalesData[[#This Row],[Order Date]],"mmm yyyy")</f>
        <v>Oct 2011</v>
      </c>
      <c r="Y1352">
        <f>--(COUNTIF($B$2:B1352,B1352)=1)</f>
        <v>1</v>
      </c>
    </row>
    <row r="1353" spans="1:25"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c r="W1353" s="6" t="str">
        <f>TEXT(SalesData[[#This Row],[Order Date]],"mmm")</f>
        <v>Mar</v>
      </c>
      <c r="X1353" s="6" t="str">
        <f>TEXT(SalesData[[#This Row],[Order Date]],"mmm yyyy")</f>
        <v>Mar 2013</v>
      </c>
      <c r="Y1353">
        <f>--(COUNTIF($B$2:B1353,B1353)=1)</f>
        <v>1</v>
      </c>
    </row>
    <row r="1354" spans="1:25"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c r="W1354" s="6" t="str">
        <f>TEXT(SalesData[[#This Row],[Order Date]],"mmm")</f>
        <v>May</v>
      </c>
      <c r="X1354" s="6" t="str">
        <f>TEXT(SalesData[[#This Row],[Order Date]],"mmm yyyy")</f>
        <v>May 2014</v>
      </c>
      <c r="Y1354">
        <f>--(COUNTIF($B$2:B1354,B1354)=1)</f>
        <v>1</v>
      </c>
    </row>
    <row r="1355" spans="1:25"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c r="W1355" s="6" t="str">
        <f>TEXT(SalesData[[#This Row],[Order Date]],"mmm")</f>
        <v>May</v>
      </c>
      <c r="X1355" s="6" t="str">
        <f>TEXT(SalesData[[#This Row],[Order Date]],"mmm yyyy")</f>
        <v>May 2014</v>
      </c>
      <c r="Y1355">
        <f>--(COUNTIF($B$2:B1355,B1355)=1)</f>
        <v>0</v>
      </c>
    </row>
    <row r="1356" spans="1:25"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c r="W1356" s="6" t="str">
        <f>TEXT(SalesData[[#This Row],[Order Date]],"mmm")</f>
        <v>May</v>
      </c>
      <c r="X1356" s="6" t="str">
        <f>TEXT(SalesData[[#This Row],[Order Date]],"mmm yyyy")</f>
        <v>May 2014</v>
      </c>
      <c r="Y1356">
        <f>--(COUNTIF($B$2:B1356,B1356)=1)</f>
        <v>0</v>
      </c>
    </row>
    <row r="1357" spans="1:25"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c r="W1357" s="6" t="str">
        <f>TEXT(SalesData[[#This Row],[Order Date]],"mmm")</f>
        <v>Jul</v>
      </c>
      <c r="X1357" s="6" t="str">
        <f>TEXT(SalesData[[#This Row],[Order Date]],"mmm yyyy")</f>
        <v>Jul 2011</v>
      </c>
      <c r="Y1357">
        <f>--(COUNTIF($B$2:B1357,B1357)=1)</f>
        <v>1</v>
      </c>
    </row>
    <row r="1358" spans="1:25"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c r="W1358" s="6" t="str">
        <f>TEXT(SalesData[[#This Row],[Order Date]],"mmm")</f>
        <v>Jul</v>
      </c>
      <c r="X1358" s="6" t="str">
        <f>TEXT(SalesData[[#This Row],[Order Date]],"mmm yyyy")</f>
        <v>Jul 2011</v>
      </c>
      <c r="Y1358">
        <f>--(COUNTIF($B$2:B1358,B1358)=1)</f>
        <v>0</v>
      </c>
    </row>
    <row r="1359" spans="1:25"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c r="W1359" s="6" t="str">
        <f>TEXT(SalesData[[#This Row],[Order Date]],"mmm")</f>
        <v>May</v>
      </c>
      <c r="X1359" s="6" t="str">
        <f>TEXT(SalesData[[#This Row],[Order Date]],"mmm yyyy")</f>
        <v>May 2013</v>
      </c>
      <c r="Y1359">
        <f>--(COUNTIF($B$2:B1359,B1359)=1)</f>
        <v>1</v>
      </c>
    </row>
    <row r="1360" spans="1:25"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c r="W1360" s="6" t="str">
        <f>TEXT(SalesData[[#This Row],[Order Date]],"mmm")</f>
        <v>Apr</v>
      </c>
      <c r="X1360" s="6" t="str">
        <f>TEXT(SalesData[[#This Row],[Order Date]],"mmm yyyy")</f>
        <v>Apr 2014</v>
      </c>
      <c r="Y1360">
        <f>--(COUNTIF($B$2:B1360,B1360)=1)</f>
        <v>1</v>
      </c>
    </row>
    <row r="1361" spans="1:25"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c r="W1361" s="6" t="str">
        <f>TEXT(SalesData[[#This Row],[Order Date]],"mmm")</f>
        <v>Sep</v>
      </c>
      <c r="X1361" s="6" t="str">
        <f>TEXT(SalesData[[#This Row],[Order Date]],"mmm yyyy")</f>
        <v>Sep 2011</v>
      </c>
      <c r="Y1361">
        <f>--(COUNTIF($B$2:B1361,B1361)=1)</f>
        <v>1</v>
      </c>
    </row>
    <row r="1362" spans="1:25"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c r="W1362" s="6" t="str">
        <f>TEXT(SalesData[[#This Row],[Order Date]],"mmm")</f>
        <v>Oct</v>
      </c>
      <c r="X1362" s="6" t="str">
        <f>TEXT(SalesData[[#This Row],[Order Date]],"mmm yyyy")</f>
        <v>Oct 2014</v>
      </c>
      <c r="Y1362">
        <f>--(COUNTIF($B$2:B1362,B1362)=1)</f>
        <v>1</v>
      </c>
    </row>
    <row r="1363" spans="1:25"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c r="W1363" s="6" t="str">
        <f>TEXT(SalesData[[#This Row],[Order Date]],"mmm")</f>
        <v>Oct</v>
      </c>
      <c r="X1363" s="6" t="str">
        <f>TEXT(SalesData[[#This Row],[Order Date]],"mmm yyyy")</f>
        <v>Oct 2014</v>
      </c>
      <c r="Y1363">
        <f>--(COUNTIF($B$2:B1363,B1363)=1)</f>
        <v>0</v>
      </c>
    </row>
    <row r="1364" spans="1:25"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c r="W1364" s="6" t="str">
        <f>TEXT(SalesData[[#This Row],[Order Date]],"mmm")</f>
        <v>Oct</v>
      </c>
      <c r="X1364" s="6" t="str">
        <f>TEXT(SalesData[[#This Row],[Order Date]],"mmm yyyy")</f>
        <v>Oct 2014</v>
      </c>
      <c r="Y1364">
        <f>--(COUNTIF($B$2:B1364,B1364)=1)</f>
        <v>0</v>
      </c>
    </row>
    <row r="1365" spans="1:25"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c r="W1365" s="6" t="str">
        <f>TEXT(SalesData[[#This Row],[Order Date]],"mmm")</f>
        <v>Nov</v>
      </c>
      <c r="X1365" s="6" t="str">
        <f>TEXT(SalesData[[#This Row],[Order Date]],"mmm yyyy")</f>
        <v>Nov 2014</v>
      </c>
      <c r="Y1365">
        <f>--(COUNTIF($B$2:B1365,B1365)=1)</f>
        <v>1</v>
      </c>
    </row>
    <row r="1366" spans="1:25"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c r="W1366" s="6" t="str">
        <f>TEXT(SalesData[[#This Row],[Order Date]],"mmm")</f>
        <v>Nov</v>
      </c>
      <c r="X1366" s="6" t="str">
        <f>TEXT(SalesData[[#This Row],[Order Date]],"mmm yyyy")</f>
        <v>Nov 2014</v>
      </c>
      <c r="Y1366">
        <f>--(COUNTIF($B$2:B1366,B1366)=1)</f>
        <v>0</v>
      </c>
    </row>
    <row r="1367" spans="1:25"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c r="W1367" s="6" t="str">
        <f>TEXT(SalesData[[#This Row],[Order Date]],"mmm")</f>
        <v>Nov</v>
      </c>
      <c r="X1367" s="6" t="str">
        <f>TEXT(SalesData[[#This Row],[Order Date]],"mmm yyyy")</f>
        <v>Nov 2014</v>
      </c>
      <c r="Y1367">
        <f>--(COUNTIF($B$2:B1367,B1367)=1)</f>
        <v>0</v>
      </c>
    </row>
    <row r="1368" spans="1:25"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c r="W1368" s="6" t="str">
        <f>TEXT(SalesData[[#This Row],[Order Date]],"mmm")</f>
        <v>Nov</v>
      </c>
      <c r="X1368" s="6" t="str">
        <f>TEXT(SalesData[[#This Row],[Order Date]],"mmm yyyy")</f>
        <v>Nov 2014</v>
      </c>
      <c r="Y1368">
        <f>--(COUNTIF($B$2:B1368,B1368)=1)</f>
        <v>0</v>
      </c>
    </row>
    <row r="1369" spans="1:25"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c r="W1369" s="6" t="str">
        <f>TEXT(SalesData[[#This Row],[Order Date]],"mmm")</f>
        <v>Nov</v>
      </c>
      <c r="X1369" s="6" t="str">
        <f>TEXT(SalesData[[#This Row],[Order Date]],"mmm yyyy")</f>
        <v>Nov 2014</v>
      </c>
      <c r="Y1369">
        <f>--(COUNTIF($B$2:B1369,B1369)=1)</f>
        <v>0</v>
      </c>
    </row>
    <row r="1370" spans="1:25"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c r="W1370" s="6" t="str">
        <f>TEXT(SalesData[[#This Row],[Order Date]],"mmm")</f>
        <v>Jul</v>
      </c>
      <c r="X1370" s="6" t="str">
        <f>TEXT(SalesData[[#This Row],[Order Date]],"mmm yyyy")</f>
        <v>Jul 2014</v>
      </c>
      <c r="Y1370">
        <f>--(COUNTIF($B$2:B1370,B1370)=1)</f>
        <v>1</v>
      </c>
    </row>
    <row r="1371" spans="1:25"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c r="W1371" s="6" t="str">
        <f>TEXT(SalesData[[#This Row],[Order Date]],"mmm")</f>
        <v>Dec</v>
      </c>
      <c r="X1371" s="6" t="str">
        <f>TEXT(SalesData[[#This Row],[Order Date]],"mmm yyyy")</f>
        <v>Dec 2012</v>
      </c>
      <c r="Y1371">
        <f>--(COUNTIF($B$2:B1371,B1371)=1)</f>
        <v>1</v>
      </c>
    </row>
    <row r="1372" spans="1:25"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c r="W1372" s="6" t="str">
        <f>TEXT(SalesData[[#This Row],[Order Date]],"mmm")</f>
        <v>Dec</v>
      </c>
      <c r="X1372" s="6" t="str">
        <f>TEXT(SalesData[[#This Row],[Order Date]],"mmm yyyy")</f>
        <v>Dec 2012</v>
      </c>
      <c r="Y1372">
        <f>--(COUNTIF($B$2:B1372,B1372)=1)</f>
        <v>0</v>
      </c>
    </row>
    <row r="1373" spans="1:25"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c r="W1373" s="6" t="str">
        <f>TEXT(SalesData[[#This Row],[Order Date]],"mmm")</f>
        <v>Mar</v>
      </c>
      <c r="X1373" s="6" t="str">
        <f>TEXT(SalesData[[#This Row],[Order Date]],"mmm yyyy")</f>
        <v>Mar 2014</v>
      </c>
      <c r="Y1373">
        <f>--(COUNTIF($B$2:B1373,B1373)=1)</f>
        <v>1</v>
      </c>
    </row>
    <row r="1374" spans="1:25"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c r="W1374" s="6" t="str">
        <f>TEXT(SalesData[[#This Row],[Order Date]],"mmm")</f>
        <v>Apr</v>
      </c>
      <c r="X1374" s="6" t="str">
        <f>TEXT(SalesData[[#This Row],[Order Date]],"mmm yyyy")</f>
        <v>Apr 2011</v>
      </c>
      <c r="Y1374">
        <f>--(COUNTIF($B$2:B1374,B1374)=1)</f>
        <v>1</v>
      </c>
    </row>
    <row r="1375" spans="1:25"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c r="W1375" s="6" t="str">
        <f>TEXT(SalesData[[#This Row],[Order Date]],"mmm")</f>
        <v>Apr</v>
      </c>
      <c r="X1375" s="6" t="str">
        <f>TEXT(SalesData[[#This Row],[Order Date]],"mmm yyyy")</f>
        <v>Apr 2011</v>
      </c>
      <c r="Y1375">
        <f>--(COUNTIF($B$2:B1375,B1375)=1)</f>
        <v>0</v>
      </c>
    </row>
    <row r="1376" spans="1:25"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c r="W1376" s="6" t="str">
        <f>TEXT(SalesData[[#This Row],[Order Date]],"mmm")</f>
        <v>Sep</v>
      </c>
      <c r="X1376" s="6" t="str">
        <f>TEXT(SalesData[[#This Row],[Order Date]],"mmm yyyy")</f>
        <v>Sep 2012</v>
      </c>
      <c r="Y1376">
        <f>--(COUNTIF($B$2:B1376,B1376)=1)</f>
        <v>1</v>
      </c>
    </row>
    <row r="1377" spans="1:25"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c r="W1377" s="6" t="str">
        <f>TEXT(SalesData[[#This Row],[Order Date]],"mmm")</f>
        <v>Aug</v>
      </c>
      <c r="X1377" s="6" t="str">
        <f>TEXT(SalesData[[#This Row],[Order Date]],"mmm yyyy")</f>
        <v>Aug 2011</v>
      </c>
      <c r="Y1377">
        <f>--(COUNTIF($B$2:B1377,B1377)=1)</f>
        <v>1</v>
      </c>
    </row>
    <row r="1378" spans="1:25"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c r="W1378" s="6" t="str">
        <f>TEXT(SalesData[[#This Row],[Order Date]],"mmm")</f>
        <v>Aug</v>
      </c>
      <c r="X1378" s="6" t="str">
        <f>TEXT(SalesData[[#This Row],[Order Date]],"mmm yyyy")</f>
        <v>Aug 2011</v>
      </c>
      <c r="Y1378">
        <f>--(COUNTIF($B$2:B1378,B1378)=1)</f>
        <v>0</v>
      </c>
    </row>
    <row r="1379" spans="1:25"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c r="W1379" s="6" t="str">
        <f>TEXT(SalesData[[#This Row],[Order Date]],"mmm")</f>
        <v>Aug</v>
      </c>
      <c r="X1379" s="6" t="str">
        <f>TEXT(SalesData[[#This Row],[Order Date]],"mmm yyyy")</f>
        <v>Aug 2011</v>
      </c>
      <c r="Y1379">
        <f>--(COUNTIF($B$2:B1379,B1379)=1)</f>
        <v>0</v>
      </c>
    </row>
    <row r="1380" spans="1:25"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c r="W1380" s="6" t="str">
        <f>TEXT(SalesData[[#This Row],[Order Date]],"mmm")</f>
        <v>Aug</v>
      </c>
      <c r="X1380" s="6" t="str">
        <f>TEXT(SalesData[[#This Row],[Order Date]],"mmm yyyy")</f>
        <v>Aug 2011</v>
      </c>
      <c r="Y1380">
        <f>--(COUNTIF($B$2:B1380,B1380)=1)</f>
        <v>0</v>
      </c>
    </row>
    <row r="1381" spans="1:25"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c r="W1381" s="6" t="str">
        <f>TEXT(SalesData[[#This Row],[Order Date]],"mmm")</f>
        <v>Aug</v>
      </c>
      <c r="X1381" s="6" t="str">
        <f>TEXT(SalesData[[#This Row],[Order Date]],"mmm yyyy")</f>
        <v>Aug 2011</v>
      </c>
      <c r="Y1381">
        <f>--(COUNTIF($B$2:B1381,B1381)=1)</f>
        <v>0</v>
      </c>
    </row>
    <row r="1382" spans="1:25"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c r="W1382" s="6" t="str">
        <f>TEXT(SalesData[[#This Row],[Order Date]],"mmm")</f>
        <v>Aug</v>
      </c>
      <c r="X1382" s="6" t="str">
        <f>TEXT(SalesData[[#This Row],[Order Date]],"mmm yyyy")</f>
        <v>Aug 2011</v>
      </c>
      <c r="Y1382">
        <f>--(COUNTIF($B$2:B1382,B1382)=1)</f>
        <v>0</v>
      </c>
    </row>
    <row r="1383" spans="1:25"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c r="W1383" s="6" t="str">
        <f>TEXT(SalesData[[#This Row],[Order Date]],"mmm")</f>
        <v>Sep</v>
      </c>
      <c r="X1383" s="6" t="str">
        <f>TEXT(SalesData[[#This Row],[Order Date]],"mmm yyyy")</f>
        <v>Sep 2013</v>
      </c>
      <c r="Y1383">
        <f>--(COUNTIF($B$2:B1383,B1383)=1)</f>
        <v>1</v>
      </c>
    </row>
    <row r="1384" spans="1:25"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c r="W1384" s="6" t="str">
        <f>TEXT(SalesData[[#This Row],[Order Date]],"mmm")</f>
        <v>Feb</v>
      </c>
      <c r="X1384" s="6" t="str">
        <f>TEXT(SalesData[[#This Row],[Order Date]],"mmm yyyy")</f>
        <v>Feb 2013</v>
      </c>
      <c r="Y1384">
        <f>--(COUNTIF($B$2:B1384,B1384)=1)</f>
        <v>1</v>
      </c>
    </row>
    <row r="1385" spans="1:25"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c r="W1385" s="6" t="str">
        <f>TEXT(SalesData[[#This Row],[Order Date]],"mmm")</f>
        <v>Feb</v>
      </c>
      <c r="X1385" s="6" t="str">
        <f>TEXT(SalesData[[#This Row],[Order Date]],"mmm yyyy")</f>
        <v>Feb 2013</v>
      </c>
      <c r="Y1385">
        <f>--(COUNTIF($B$2:B1385,B1385)=1)</f>
        <v>0</v>
      </c>
    </row>
    <row r="1386" spans="1:25"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c r="W1386" s="6" t="str">
        <f>TEXT(SalesData[[#This Row],[Order Date]],"mmm")</f>
        <v>Feb</v>
      </c>
      <c r="X1386" s="6" t="str">
        <f>TEXT(SalesData[[#This Row],[Order Date]],"mmm yyyy")</f>
        <v>Feb 2013</v>
      </c>
      <c r="Y1386">
        <f>--(COUNTIF($B$2:B1386,B1386)=1)</f>
        <v>0</v>
      </c>
    </row>
    <row r="1387" spans="1:25"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c r="W1387" s="6" t="str">
        <f>TEXT(SalesData[[#This Row],[Order Date]],"mmm")</f>
        <v>Feb</v>
      </c>
      <c r="X1387" s="6" t="str">
        <f>TEXT(SalesData[[#This Row],[Order Date]],"mmm yyyy")</f>
        <v>Feb 2013</v>
      </c>
      <c r="Y1387">
        <f>--(COUNTIF($B$2:B1387,B1387)=1)</f>
        <v>0</v>
      </c>
    </row>
    <row r="1388" spans="1:25"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c r="W1388" s="6" t="str">
        <f>TEXT(SalesData[[#This Row],[Order Date]],"mmm")</f>
        <v>Feb</v>
      </c>
      <c r="X1388" s="6" t="str">
        <f>TEXT(SalesData[[#This Row],[Order Date]],"mmm yyyy")</f>
        <v>Feb 2013</v>
      </c>
      <c r="Y1388">
        <f>--(COUNTIF($B$2:B1388,B1388)=1)</f>
        <v>0</v>
      </c>
    </row>
    <row r="1389" spans="1:25"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c r="W1389" s="6" t="str">
        <f>TEXT(SalesData[[#This Row],[Order Date]],"mmm")</f>
        <v>Feb</v>
      </c>
      <c r="X1389" s="6" t="str">
        <f>TEXT(SalesData[[#This Row],[Order Date]],"mmm yyyy")</f>
        <v>Feb 2013</v>
      </c>
      <c r="Y1389">
        <f>--(COUNTIF($B$2:B1389,B1389)=1)</f>
        <v>0</v>
      </c>
    </row>
    <row r="1390" spans="1:25"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c r="W1390" s="6" t="str">
        <f>TEXT(SalesData[[#This Row],[Order Date]],"mmm")</f>
        <v>Feb</v>
      </c>
      <c r="X1390" s="6" t="str">
        <f>TEXT(SalesData[[#This Row],[Order Date]],"mmm yyyy")</f>
        <v>Feb 2013</v>
      </c>
      <c r="Y1390">
        <f>--(COUNTIF($B$2:B1390,B1390)=1)</f>
        <v>0</v>
      </c>
    </row>
    <row r="1391" spans="1:25"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c r="W1391" s="6" t="str">
        <f>TEXT(SalesData[[#This Row],[Order Date]],"mmm")</f>
        <v>Feb</v>
      </c>
      <c r="X1391" s="6" t="str">
        <f>TEXT(SalesData[[#This Row],[Order Date]],"mmm yyyy")</f>
        <v>Feb 2013</v>
      </c>
      <c r="Y1391">
        <f>--(COUNTIF($B$2:B1391,B1391)=1)</f>
        <v>0</v>
      </c>
    </row>
    <row r="1392" spans="1:25"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c r="W1392" s="6" t="str">
        <f>TEXT(SalesData[[#This Row],[Order Date]],"mmm")</f>
        <v>Feb</v>
      </c>
      <c r="X1392" s="6" t="str">
        <f>TEXT(SalesData[[#This Row],[Order Date]],"mmm yyyy")</f>
        <v>Feb 2013</v>
      </c>
      <c r="Y1392">
        <f>--(COUNTIF($B$2:B1392,B1392)=1)</f>
        <v>0</v>
      </c>
    </row>
    <row r="1393" spans="1:25"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c r="W1393" s="6" t="str">
        <f>TEXT(SalesData[[#This Row],[Order Date]],"mmm")</f>
        <v>Feb</v>
      </c>
      <c r="X1393" s="6" t="str">
        <f>TEXT(SalesData[[#This Row],[Order Date]],"mmm yyyy")</f>
        <v>Feb 2013</v>
      </c>
      <c r="Y1393">
        <f>--(COUNTIF($B$2:B1393,B1393)=1)</f>
        <v>0</v>
      </c>
    </row>
    <row r="1394" spans="1:25"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c r="W1394" s="6" t="str">
        <f>TEXT(SalesData[[#This Row],[Order Date]],"mmm")</f>
        <v>Feb</v>
      </c>
      <c r="X1394" s="6" t="str">
        <f>TEXT(SalesData[[#This Row],[Order Date]],"mmm yyyy")</f>
        <v>Feb 2013</v>
      </c>
      <c r="Y1394">
        <f>--(COUNTIF($B$2:B1394,B1394)=1)</f>
        <v>0</v>
      </c>
    </row>
    <row r="1395" spans="1:25"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c r="W1395" s="6" t="str">
        <f>TEXT(SalesData[[#This Row],[Order Date]],"mmm")</f>
        <v>Jul</v>
      </c>
      <c r="X1395" s="6" t="str">
        <f>TEXT(SalesData[[#This Row],[Order Date]],"mmm yyyy")</f>
        <v>Jul 2014</v>
      </c>
      <c r="Y1395">
        <f>--(COUNTIF($B$2:B1395,B1395)=1)</f>
        <v>1</v>
      </c>
    </row>
    <row r="1396" spans="1:25"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c r="W1396" s="6" t="str">
        <f>TEXT(SalesData[[#This Row],[Order Date]],"mmm")</f>
        <v>Oct</v>
      </c>
      <c r="X1396" s="6" t="str">
        <f>TEXT(SalesData[[#This Row],[Order Date]],"mmm yyyy")</f>
        <v>Oct 2014</v>
      </c>
      <c r="Y1396">
        <f>--(COUNTIF($B$2:B1396,B1396)=1)</f>
        <v>1</v>
      </c>
    </row>
    <row r="1397" spans="1:25"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c r="W1397" s="6" t="str">
        <f>TEXT(SalesData[[#This Row],[Order Date]],"mmm")</f>
        <v>Oct</v>
      </c>
      <c r="X1397" s="6" t="str">
        <f>TEXT(SalesData[[#This Row],[Order Date]],"mmm yyyy")</f>
        <v>Oct 2014</v>
      </c>
      <c r="Y1397">
        <f>--(COUNTIF($B$2:B1397,B1397)=1)</f>
        <v>0</v>
      </c>
    </row>
    <row r="1398" spans="1:25"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c r="W1398" s="6" t="str">
        <f>TEXT(SalesData[[#This Row],[Order Date]],"mmm")</f>
        <v>Nov</v>
      </c>
      <c r="X1398" s="6" t="str">
        <f>TEXT(SalesData[[#This Row],[Order Date]],"mmm yyyy")</f>
        <v>Nov 2013</v>
      </c>
      <c r="Y1398">
        <f>--(COUNTIF($B$2:B1398,B1398)=1)</f>
        <v>1</v>
      </c>
    </row>
    <row r="1399" spans="1:25"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c r="W1399" s="6" t="str">
        <f>TEXT(SalesData[[#This Row],[Order Date]],"mmm")</f>
        <v>Nov</v>
      </c>
      <c r="X1399" s="6" t="str">
        <f>TEXT(SalesData[[#This Row],[Order Date]],"mmm yyyy")</f>
        <v>Nov 2013</v>
      </c>
      <c r="Y1399">
        <f>--(COUNTIF($B$2:B1399,B1399)=1)</f>
        <v>0</v>
      </c>
    </row>
    <row r="1400" spans="1:25"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c r="W1400" s="6" t="str">
        <f>TEXT(SalesData[[#This Row],[Order Date]],"mmm")</f>
        <v>Nov</v>
      </c>
      <c r="X1400" s="6" t="str">
        <f>TEXT(SalesData[[#This Row],[Order Date]],"mmm yyyy")</f>
        <v>Nov 2013</v>
      </c>
      <c r="Y1400">
        <f>--(COUNTIF($B$2:B1400,B1400)=1)</f>
        <v>0</v>
      </c>
    </row>
    <row r="1401" spans="1:25"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c r="W1401" s="6" t="str">
        <f>TEXT(SalesData[[#This Row],[Order Date]],"mmm")</f>
        <v>Nov</v>
      </c>
      <c r="X1401" s="6" t="str">
        <f>TEXT(SalesData[[#This Row],[Order Date]],"mmm yyyy")</f>
        <v>Nov 2013</v>
      </c>
      <c r="Y1401">
        <f>--(COUNTIF($B$2:B1401,B1401)=1)</f>
        <v>0</v>
      </c>
    </row>
    <row r="1402" spans="1:25"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c r="W1402" s="6" t="str">
        <f>TEXT(SalesData[[#This Row],[Order Date]],"mmm")</f>
        <v>Nov</v>
      </c>
      <c r="X1402" s="6" t="str">
        <f>TEXT(SalesData[[#This Row],[Order Date]],"mmm yyyy")</f>
        <v>Nov 2013</v>
      </c>
      <c r="Y1402">
        <f>--(COUNTIF($B$2:B1402,B1402)=1)</f>
        <v>1</v>
      </c>
    </row>
    <row r="1403" spans="1:25"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c r="W1403" s="6" t="str">
        <f>TEXT(SalesData[[#This Row],[Order Date]],"mmm")</f>
        <v>Nov</v>
      </c>
      <c r="X1403" s="6" t="str">
        <f>TEXT(SalesData[[#This Row],[Order Date]],"mmm yyyy")</f>
        <v>Nov 2013</v>
      </c>
      <c r="Y1403">
        <f>--(COUNTIF($B$2:B1403,B1403)=1)</f>
        <v>0</v>
      </c>
    </row>
    <row r="1404" spans="1:25"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c r="W1404" s="6" t="str">
        <f>TEXT(SalesData[[#This Row],[Order Date]],"mmm")</f>
        <v>Apr</v>
      </c>
      <c r="X1404" s="6" t="str">
        <f>TEXT(SalesData[[#This Row],[Order Date]],"mmm yyyy")</f>
        <v>Apr 2013</v>
      </c>
      <c r="Y1404">
        <f>--(COUNTIF($B$2:B1404,B1404)=1)</f>
        <v>1</v>
      </c>
    </row>
    <row r="1405" spans="1:25"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c r="W1405" s="6" t="str">
        <f>TEXT(SalesData[[#This Row],[Order Date]],"mmm")</f>
        <v>Apr</v>
      </c>
      <c r="X1405" s="6" t="str">
        <f>TEXT(SalesData[[#This Row],[Order Date]],"mmm yyyy")</f>
        <v>Apr 2013</v>
      </c>
      <c r="Y1405">
        <f>--(COUNTIF($B$2:B1405,B1405)=1)</f>
        <v>0</v>
      </c>
    </row>
    <row r="1406" spans="1:25"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c r="W1406" s="6" t="str">
        <f>TEXT(SalesData[[#This Row],[Order Date]],"mmm")</f>
        <v>Apr</v>
      </c>
      <c r="X1406" s="6" t="str">
        <f>TEXT(SalesData[[#This Row],[Order Date]],"mmm yyyy")</f>
        <v>Apr 2011</v>
      </c>
      <c r="Y1406">
        <f>--(COUNTIF($B$2:B1406,B1406)=1)</f>
        <v>1</v>
      </c>
    </row>
    <row r="1407" spans="1:25"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c r="W1407" s="6" t="str">
        <f>TEXT(SalesData[[#This Row],[Order Date]],"mmm")</f>
        <v>Apr</v>
      </c>
      <c r="X1407" s="6" t="str">
        <f>TEXT(SalesData[[#This Row],[Order Date]],"mmm yyyy")</f>
        <v>Apr 2011</v>
      </c>
      <c r="Y1407">
        <f>--(COUNTIF($B$2:B1407,B1407)=1)</f>
        <v>0</v>
      </c>
    </row>
    <row r="1408" spans="1:25"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c r="W1408" s="6" t="str">
        <f>TEXT(SalesData[[#This Row],[Order Date]],"mmm")</f>
        <v>Apr</v>
      </c>
      <c r="X1408" s="6" t="str">
        <f>TEXT(SalesData[[#This Row],[Order Date]],"mmm yyyy")</f>
        <v>Apr 2011</v>
      </c>
      <c r="Y1408">
        <f>--(COUNTIF($B$2:B1408,B1408)=1)</f>
        <v>0</v>
      </c>
    </row>
    <row r="1409" spans="1:25"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c r="W1409" s="6" t="str">
        <f>TEXT(SalesData[[#This Row],[Order Date]],"mmm")</f>
        <v>Sep</v>
      </c>
      <c r="X1409" s="6" t="str">
        <f>TEXT(SalesData[[#This Row],[Order Date]],"mmm yyyy")</f>
        <v>Sep 2013</v>
      </c>
      <c r="Y1409">
        <f>--(COUNTIF($B$2:B1409,B1409)=1)</f>
        <v>1</v>
      </c>
    </row>
    <row r="1410" spans="1:25"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c r="W1410" s="6" t="str">
        <f>TEXT(SalesData[[#This Row],[Order Date]],"mmm")</f>
        <v>Sep</v>
      </c>
      <c r="X1410" s="6" t="str">
        <f>TEXT(SalesData[[#This Row],[Order Date]],"mmm yyyy")</f>
        <v>Sep 2013</v>
      </c>
      <c r="Y1410">
        <f>--(COUNTIF($B$2:B1410,B1410)=1)</f>
        <v>0</v>
      </c>
    </row>
    <row r="1411" spans="1:25"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c r="W1411" s="6" t="str">
        <f>TEXT(SalesData[[#This Row],[Order Date]],"mmm")</f>
        <v>Sep</v>
      </c>
      <c r="X1411" s="6" t="str">
        <f>TEXT(SalesData[[#This Row],[Order Date]],"mmm yyyy")</f>
        <v>Sep 2013</v>
      </c>
      <c r="Y1411">
        <f>--(COUNTIF($B$2:B1411,B1411)=1)</f>
        <v>1</v>
      </c>
    </row>
    <row r="1412" spans="1:25"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c r="W1412" s="6" t="str">
        <f>TEXT(SalesData[[#This Row],[Order Date]],"mmm")</f>
        <v>Nov</v>
      </c>
      <c r="X1412" s="6" t="str">
        <f>TEXT(SalesData[[#This Row],[Order Date]],"mmm yyyy")</f>
        <v>Nov 2014</v>
      </c>
      <c r="Y1412">
        <f>--(COUNTIF($B$2:B1412,B1412)=1)</f>
        <v>1</v>
      </c>
    </row>
    <row r="1413" spans="1:25"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c r="W1413" s="6" t="str">
        <f>TEXT(SalesData[[#This Row],[Order Date]],"mmm")</f>
        <v>Jul</v>
      </c>
      <c r="X1413" s="6" t="str">
        <f>TEXT(SalesData[[#This Row],[Order Date]],"mmm yyyy")</f>
        <v>Jul 2013</v>
      </c>
      <c r="Y1413">
        <f>--(COUNTIF($B$2:B1413,B1413)=1)</f>
        <v>1</v>
      </c>
    </row>
    <row r="1414" spans="1:25"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c r="W1414" s="6" t="str">
        <f>TEXT(SalesData[[#This Row],[Order Date]],"mmm")</f>
        <v>Jul</v>
      </c>
      <c r="X1414" s="6" t="str">
        <f>TEXT(SalesData[[#This Row],[Order Date]],"mmm yyyy")</f>
        <v>Jul 2013</v>
      </c>
      <c r="Y1414">
        <f>--(COUNTIF($B$2:B1414,B1414)=1)</f>
        <v>0</v>
      </c>
    </row>
    <row r="1415" spans="1:25"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c r="W1415" s="6" t="str">
        <f>TEXT(SalesData[[#This Row],[Order Date]],"mmm")</f>
        <v>Jun</v>
      </c>
      <c r="X1415" s="6" t="str">
        <f>TEXT(SalesData[[#This Row],[Order Date]],"mmm yyyy")</f>
        <v>Jun 2011</v>
      </c>
      <c r="Y1415">
        <f>--(COUNTIF($B$2:B1415,B1415)=1)</f>
        <v>1</v>
      </c>
    </row>
    <row r="1416" spans="1:25"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c r="W1416" s="6" t="str">
        <f>TEXT(SalesData[[#This Row],[Order Date]],"mmm")</f>
        <v>Jan</v>
      </c>
      <c r="X1416" s="6" t="str">
        <f>TEXT(SalesData[[#This Row],[Order Date]],"mmm yyyy")</f>
        <v>Jan 2014</v>
      </c>
      <c r="Y1416">
        <f>--(COUNTIF($B$2:B1416,B1416)=1)</f>
        <v>1</v>
      </c>
    </row>
    <row r="1417" spans="1:25"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c r="W1417" s="6" t="str">
        <f>TEXT(SalesData[[#This Row],[Order Date]],"mmm")</f>
        <v>Jan</v>
      </c>
      <c r="X1417" s="6" t="str">
        <f>TEXT(SalesData[[#This Row],[Order Date]],"mmm yyyy")</f>
        <v>Jan 2014</v>
      </c>
      <c r="Y1417">
        <f>--(COUNTIF($B$2:B1417,B1417)=1)</f>
        <v>0</v>
      </c>
    </row>
    <row r="1418" spans="1:25"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c r="W1418" s="6" t="str">
        <f>TEXT(SalesData[[#This Row],[Order Date]],"mmm")</f>
        <v>Sep</v>
      </c>
      <c r="X1418" s="6" t="str">
        <f>TEXT(SalesData[[#This Row],[Order Date]],"mmm yyyy")</f>
        <v>Sep 2012</v>
      </c>
      <c r="Y1418">
        <f>--(COUNTIF($B$2:B1418,B1418)=1)</f>
        <v>1</v>
      </c>
    </row>
    <row r="1419" spans="1:25"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c r="W1419" s="6" t="str">
        <f>TEXT(SalesData[[#This Row],[Order Date]],"mmm")</f>
        <v>Sep</v>
      </c>
      <c r="X1419" s="6" t="str">
        <f>TEXT(SalesData[[#This Row],[Order Date]],"mmm yyyy")</f>
        <v>Sep 2012</v>
      </c>
      <c r="Y1419">
        <f>--(COUNTIF($B$2:B1419,B1419)=1)</f>
        <v>0</v>
      </c>
    </row>
    <row r="1420" spans="1:25"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c r="W1420" s="6" t="str">
        <f>TEXT(SalesData[[#This Row],[Order Date]],"mmm")</f>
        <v>Sep</v>
      </c>
      <c r="X1420" s="6" t="str">
        <f>TEXT(SalesData[[#This Row],[Order Date]],"mmm yyyy")</f>
        <v>Sep 2012</v>
      </c>
      <c r="Y1420">
        <f>--(COUNTIF($B$2:B1420,B1420)=1)</f>
        <v>0</v>
      </c>
    </row>
    <row r="1421" spans="1:25"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c r="W1421" s="6" t="str">
        <f>TEXT(SalesData[[#This Row],[Order Date]],"mmm")</f>
        <v>Sep</v>
      </c>
      <c r="X1421" s="6" t="str">
        <f>TEXT(SalesData[[#This Row],[Order Date]],"mmm yyyy")</f>
        <v>Sep 2012</v>
      </c>
      <c r="Y1421">
        <f>--(COUNTIF($B$2:B1421,B1421)=1)</f>
        <v>1</v>
      </c>
    </row>
    <row r="1422" spans="1:25"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c r="W1422" s="6" t="str">
        <f>TEXT(SalesData[[#This Row],[Order Date]],"mmm")</f>
        <v>Sep</v>
      </c>
      <c r="X1422" s="6" t="str">
        <f>TEXT(SalesData[[#This Row],[Order Date]],"mmm yyyy")</f>
        <v>Sep 2012</v>
      </c>
      <c r="Y1422">
        <f>--(COUNTIF($B$2:B1422,B1422)=1)</f>
        <v>0</v>
      </c>
    </row>
    <row r="1423" spans="1:25"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c r="W1423" s="6" t="str">
        <f>TEXT(SalesData[[#This Row],[Order Date]],"mmm")</f>
        <v>Sep</v>
      </c>
      <c r="X1423" s="6" t="str">
        <f>TEXT(SalesData[[#This Row],[Order Date]],"mmm yyyy")</f>
        <v>Sep 2012</v>
      </c>
      <c r="Y1423">
        <f>--(COUNTIF($B$2:B1423,B1423)=1)</f>
        <v>0</v>
      </c>
    </row>
    <row r="1424" spans="1:25"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c r="W1424" s="6" t="str">
        <f>TEXT(SalesData[[#This Row],[Order Date]],"mmm")</f>
        <v>Sep</v>
      </c>
      <c r="X1424" s="6" t="str">
        <f>TEXT(SalesData[[#This Row],[Order Date]],"mmm yyyy")</f>
        <v>Sep 2012</v>
      </c>
      <c r="Y1424">
        <f>--(COUNTIF($B$2:B1424,B1424)=1)</f>
        <v>0</v>
      </c>
    </row>
    <row r="1425" spans="1:25"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c r="W1425" s="6" t="str">
        <f>TEXT(SalesData[[#This Row],[Order Date]],"mmm")</f>
        <v>Sep</v>
      </c>
      <c r="X1425" s="6" t="str">
        <f>TEXT(SalesData[[#This Row],[Order Date]],"mmm yyyy")</f>
        <v>Sep 2012</v>
      </c>
      <c r="Y1425">
        <f>--(COUNTIF($B$2:B1425,B1425)=1)</f>
        <v>0</v>
      </c>
    </row>
    <row r="1426" spans="1:25"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c r="W1426" s="6" t="str">
        <f>TEXT(SalesData[[#This Row],[Order Date]],"mmm")</f>
        <v>Sep</v>
      </c>
      <c r="X1426" s="6" t="str">
        <f>TEXT(SalesData[[#This Row],[Order Date]],"mmm yyyy")</f>
        <v>Sep 2012</v>
      </c>
      <c r="Y1426">
        <f>--(COUNTIF($B$2:B1426,B1426)=1)</f>
        <v>0</v>
      </c>
    </row>
    <row r="1427" spans="1:25"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c r="W1427" s="6" t="str">
        <f>TEXT(SalesData[[#This Row],[Order Date]],"mmm")</f>
        <v>Sep</v>
      </c>
      <c r="X1427" s="6" t="str">
        <f>TEXT(SalesData[[#This Row],[Order Date]],"mmm yyyy")</f>
        <v>Sep 2012</v>
      </c>
      <c r="Y1427">
        <f>--(COUNTIF($B$2:B1427,B1427)=1)</f>
        <v>0</v>
      </c>
    </row>
    <row r="1428" spans="1:25"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c r="W1428" s="6" t="str">
        <f>TEXT(SalesData[[#This Row],[Order Date]],"mmm")</f>
        <v>Oct</v>
      </c>
      <c r="X1428" s="6" t="str">
        <f>TEXT(SalesData[[#This Row],[Order Date]],"mmm yyyy")</f>
        <v>Oct 2012</v>
      </c>
      <c r="Y1428">
        <f>--(COUNTIF($B$2:B1428,B1428)=1)</f>
        <v>1</v>
      </c>
    </row>
    <row r="1429" spans="1:25"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c r="W1429" s="6" t="str">
        <f>TEXT(SalesData[[#This Row],[Order Date]],"mmm")</f>
        <v>Oct</v>
      </c>
      <c r="X1429" s="6" t="str">
        <f>TEXT(SalesData[[#This Row],[Order Date]],"mmm yyyy")</f>
        <v>Oct 2012</v>
      </c>
      <c r="Y1429">
        <f>--(COUNTIF($B$2:B1429,B1429)=1)</f>
        <v>0</v>
      </c>
    </row>
    <row r="1430" spans="1:25"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c r="W1430" s="6" t="str">
        <f>TEXT(SalesData[[#This Row],[Order Date]],"mmm")</f>
        <v>Oct</v>
      </c>
      <c r="X1430" s="6" t="str">
        <f>TEXT(SalesData[[#This Row],[Order Date]],"mmm yyyy")</f>
        <v>Oct 2012</v>
      </c>
      <c r="Y1430">
        <f>--(COUNTIF($B$2:B1430,B1430)=1)</f>
        <v>0</v>
      </c>
    </row>
    <row r="1431" spans="1:25"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c r="W1431" s="6" t="str">
        <f>TEXT(SalesData[[#This Row],[Order Date]],"mmm")</f>
        <v>Oct</v>
      </c>
      <c r="X1431" s="6" t="str">
        <f>TEXT(SalesData[[#This Row],[Order Date]],"mmm yyyy")</f>
        <v>Oct 2012</v>
      </c>
      <c r="Y1431">
        <f>--(COUNTIF($B$2:B1431,B1431)=1)</f>
        <v>0</v>
      </c>
    </row>
    <row r="1432" spans="1:25"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c r="W1432" s="6" t="str">
        <f>TEXT(SalesData[[#This Row],[Order Date]],"mmm")</f>
        <v>Nov</v>
      </c>
      <c r="X1432" s="6" t="str">
        <f>TEXT(SalesData[[#This Row],[Order Date]],"mmm yyyy")</f>
        <v>Nov 2014</v>
      </c>
      <c r="Y1432">
        <f>--(COUNTIF($B$2:B1432,B1432)=1)</f>
        <v>1</v>
      </c>
    </row>
    <row r="1433" spans="1:25"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c r="W1433" s="6" t="str">
        <f>TEXT(SalesData[[#This Row],[Order Date]],"mmm")</f>
        <v>Dec</v>
      </c>
      <c r="X1433" s="6" t="str">
        <f>TEXT(SalesData[[#This Row],[Order Date]],"mmm yyyy")</f>
        <v>Dec 2011</v>
      </c>
      <c r="Y1433">
        <f>--(COUNTIF($B$2:B1433,B1433)=1)</f>
        <v>1</v>
      </c>
    </row>
    <row r="1434" spans="1:25"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c r="W1434" s="6" t="str">
        <f>TEXT(SalesData[[#This Row],[Order Date]],"mmm")</f>
        <v>Dec</v>
      </c>
      <c r="X1434" s="6" t="str">
        <f>TEXT(SalesData[[#This Row],[Order Date]],"mmm yyyy")</f>
        <v>Dec 2011</v>
      </c>
      <c r="Y1434">
        <f>--(COUNTIF($B$2:B1434,B1434)=1)</f>
        <v>0</v>
      </c>
    </row>
    <row r="1435" spans="1:25"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c r="W1435" s="6" t="str">
        <f>TEXT(SalesData[[#This Row],[Order Date]],"mmm")</f>
        <v>Dec</v>
      </c>
      <c r="X1435" s="6" t="str">
        <f>TEXT(SalesData[[#This Row],[Order Date]],"mmm yyyy")</f>
        <v>Dec 2011</v>
      </c>
      <c r="Y1435">
        <f>--(COUNTIF($B$2:B1435,B1435)=1)</f>
        <v>0</v>
      </c>
    </row>
    <row r="1436" spans="1:25"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c r="W1436" s="6" t="str">
        <f>TEXT(SalesData[[#This Row],[Order Date]],"mmm")</f>
        <v>Dec</v>
      </c>
      <c r="X1436" s="6" t="str">
        <f>TEXT(SalesData[[#This Row],[Order Date]],"mmm yyyy")</f>
        <v>Dec 2013</v>
      </c>
      <c r="Y1436">
        <f>--(COUNTIF($B$2:B1436,B1436)=1)</f>
        <v>1</v>
      </c>
    </row>
    <row r="1437" spans="1:25"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c r="W1437" s="6" t="str">
        <f>TEXT(SalesData[[#This Row],[Order Date]],"mmm")</f>
        <v>Jun</v>
      </c>
      <c r="X1437" s="6" t="str">
        <f>TEXT(SalesData[[#This Row],[Order Date]],"mmm yyyy")</f>
        <v>Jun 2014</v>
      </c>
      <c r="Y1437">
        <f>--(COUNTIF($B$2:B1437,B1437)=1)</f>
        <v>1</v>
      </c>
    </row>
    <row r="1438" spans="1:25"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c r="W1438" s="6" t="str">
        <f>TEXT(SalesData[[#This Row],[Order Date]],"mmm")</f>
        <v>Jun</v>
      </c>
      <c r="X1438" s="6" t="str">
        <f>TEXT(SalesData[[#This Row],[Order Date]],"mmm yyyy")</f>
        <v>Jun 2014</v>
      </c>
      <c r="Y1438">
        <f>--(COUNTIF($B$2:B1438,B1438)=1)</f>
        <v>0</v>
      </c>
    </row>
    <row r="1439" spans="1:25"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c r="W1439" s="6" t="str">
        <f>TEXT(SalesData[[#This Row],[Order Date]],"mmm")</f>
        <v>Oct</v>
      </c>
      <c r="X1439" s="6" t="str">
        <f>TEXT(SalesData[[#This Row],[Order Date]],"mmm yyyy")</f>
        <v>Oct 2012</v>
      </c>
      <c r="Y1439">
        <f>--(COUNTIF($B$2:B1439,B1439)=1)</f>
        <v>1</v>
      </c>
    </row>
    <row r="1440" spans="1:25"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c r="W1440" s="6" t="str">
        <f>TEXT(SalesData[[#This Row],[Order Date]],"mmm")</f>
        <v>Oct</v>
      </c>
      <c r="X1440" s="6" t="str">
        <f>TEXT(SalesData[[#This Row],[Order Date]],"mmm yyyy")</f>
        <v>Oct 2012</v>
      </c>
      <c r="Y1440">
        <f>--(COUNTIF($B$2:B1440,B1440)=1)</f>
        <v>0</v>
      </c>
    </row>
    <row r="1441" spans="1:25"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c r="W1441" s="6" t="str">
        <f>TEXT(SalesData[[#This Row],[Order Date]],"mmm")</f>
        <v>Apr</v>
      </c>
      <c r="X1441" s="6" t="str">
        <f>TEXT(SalesData[[#This Row],[Order Date]],"mmm yyyy")</f>
        <v>Apr 2014</v>
      </c>
      <c r="Y1441">
        <f>--(COUNTIF($B$2:B1441,B1441)=1)</f>
        <v>1</v>
      </c>
    </row>
    <row r="1442" spans="1:25"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c r="W1442" s="6" t="str">
        <f>TEXT(SalesData[[#This Row],[Order Date]],"mmm")</f>
        <v>Apr</v>
      </c>
      <c r="X1442" s="6" t="str">
        <f>TEXT(SalesData[[#This Row],[Order Date]],"mmm yyyy")</f>
        <v>Apr 2014</v>
      </c>
      <c r="Y1442">
        <f>--(COUNTIF($B$2:B1442,B1442)=1)</f>
        <v>0</v>
      </c>
    </row>
    <row r="1443" spans="1:25"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c r="W1443" s="6" t="str">
        <f>TEXT(SalesData[[#This Row],[Order Date]],"mmm")</f>
        <v>Dec</v>
      </c>
      <c r="X1443" s="6" t="str">
        <f>TEXT(SalesData[[#This Row],[Order Date]],"mmm yyyy")</f>
        <v>Dec 2014</v>
      </c>
      <c r="Y1443">
        <f>--(COUNTIF($B$2:B1443,B1443)=1)</f>
        <v>1</v>
      </c>
    </row>
    <row r="1444" spans="1:25"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c r="W1444" s="6" t="str">
        <f>TEXT(SalesData[[#This Row],[Order Date]],"mmm")</f>
        <v>Aug</v>
      </c>
      <c r="X1444" s="6" t="str">
        <f>TEXT(SalesData[[#This Row],[Order Date]],"mmm yyyy")</f>
        <v>Aug 2014</v>
      </c>
      <c r="Y1444">
        <f>--(COUNTIF($B$2:B1444,B1444)=1)</f>
        <v>1</v>
      </c>
    </row>
    <row r="1445" spans="1:25"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c r="W1445" s="6" t="str">
        <f>TEXT(SalesData[[#This Row],[Order Date]],"mmm")</f>
        <v>Oct</v>
      </c>
      <c r="X1445" s="6" t="str">
        <f>TEXT(SalesData[[#This Row],[Order Date]],"mmm yyyy")</f>
        <v>Oct 2012</v>
      </c>
      <c r="Y1445">
        <f>--(COUNTIF($B$2:B1445,B1445)=1)</f>
        <v>1</v>
      </c>
    </row>
    <row r="1446" spans="1:25"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c r="W1446" s="6" t="str">
        <f>TEXT(SalesData[[#This Row],[Order Date]],"mmm")</f>
        <v>May</v>
      </c>
      <c r="X1446" s="6" t="str">
        <f>TEXT(SalesData[[#This Row],[Order Date]],"mmm yyyy")</f>
        <v>May 2013</v>
      </c>
      <c r="Y1446">
        <f>--(COUNTIF($B$2:B1446,B1446)=1)</f>
        <v>1</v>
      </c>
    </row>
    <row r="1447" spans="1:25"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c r="W1447" s="6" t="str">
        <f>TEXT(SalesData[[#This Row],[Order Date]],"mmm")</f>
        <v>Jun</v>
      </c>
      <c r="X1447" s="6" t="str">
        <f>TEXT(SalesData[[#This Row],[Order Date]],"mmm yyyy")</f>
        <v>Jun 2014</v>
      </c>
      <c r="Y1447">
        <f>--(COUNTIF($B$2:B1447,B1447)=1)</f>
        <v>1</v>
      </c>
    </row>
    <row r="1448" spans="1:25"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c r="W1448" s="6" t="str">
        <f>TEXT(SalesData[[#This Row],[Order Date]],"mmm")</f>
        <v>Jun</v>
      </c>
      <c r="X1448" s="6" t="str">
        <f>TEXT(SalesData[[#This Row],[Order Date]],"mmm yyyy")</f>
        <v>Jun 2014</v>
      </c>
      <c r="Y1448">
        <f>--(COUNTIF($B$2:B1448,B1448)=1)</f>
        <v>0</v>
      </c>
    </row>
    <row r="1449" spans="1:25"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c r="W1449" s="6" t="str">
        <f>TEXT(SalesData[[#This Row],[Order Date]],"mmm")</f>
        <v>Jun</v>
      </c>
      <c r="X1449" s="6" t="str">
        <f>TEXT(SalesData[[#This Row],[Order Date]],"mmm yyyy")</f>
        <v>Jun 2014</v>
      </c>
      <c r="Y1449">
        <f>--(COUNTIF($B$2:B1449,B1449)=1)</f>
        <v>0</v>
      </c>
    </row>
    <row r="1450" spans="1:25"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c r="W1450" s="6" t="str">
        <f>TEXT(SalesData[[#This Row],[Order Date]],"mmm")</f>
        <v>Apr</v>
      </c>
      <c r="X1450" s="6" t="str">
        <f>TEXT(SalesData[[#This Row],[Order Date]],"mmm yyyy")</f>
        <v>Apr 2011</v>
      </c>
      <c r="Y1450">
        <f>--(COUNTIF($B$2:B1450,B1450)=1)</f>
        <v>1</v>
      </c>
    </row>
    <row r="1451" spans="1:25"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c r="W1451" s="6" t="str">
        <f>TEXT(SalesData[[#This Row],[Order Date]],"mmm")</f>
        <v>May</v>
      </c>
      <c r="X1451" s="6" t="str">
        <f>TEXT(SalesData[[#This Row],[Order Date]],"mmm yyyy")</f>
        <v>May 2012</v>
      </c>
      <c r="Y1451">
        <f>--(COUNTIF($B$2:B1451,B1451)=1)</f>
        <v>1</v>
      </c>
    </row>
    <row r="1452" spans="1:25"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c r="W1452" s="6" t="str">
        <f>TEXT(SalesData[[#This Row],[Order Date]],"mmm")</f>
        <v>Jul</v>
      </c>
      <c r="X1452" s="6" t="str">
        <f>TEXT(SalesData[[#This Row],[Order Date]],"mmm yyyy")</f>
        <v>Jul 2012</v>
      </c>
      <c r="Y1452">
        <f>--(COUNTIF($B$2:B1452,B1452)=1)</f>
        <v>1</v>
      </c>
    </row>
    <row r="1453" spans="1:25"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c r="W1453" s="6" t="str">
        <f>TEXT(SalesData[[#This Row],[Order Date]],"mmm")</f>
        <v>Nov</v>
      </c>
      <c r="X1453" s="6" t="str">
        <f>TEXT(SalesData[[#This Row],[Order Date]],"mmm yyyy")</f>
        <v>Nov 2013</v>
      </c>
      <c r="Y1453">
        <f>--(COUNTIF($B$2:B1453,B1453)=1)</f>
        <v>1</v>
      </c>
    </row>
    <row r="1454" spans="1:25"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c r="W1454" s="6" t="str">
        <f>TEXT(SalesData[[#This Row],[Order Date]],"mmm")</f>
        <v>Nov</v>
      </c>
      <c r="X1454" s="6" t="str">
        <f>TEXT(SalesData[[#This Row],[Order Date]],"mmm yyyy")</f>
        <v>Nov 2013</v>
      </c>
      <c r="Y1454">
        <f>--(COUNTIF($B$2:B1454,B1454)=1)</f>
        <v>0</v>
      </c>
    </row>
    <row r="1455" spans="1:25"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c r="W1455" s="6" t="str">
        <f>TEXT(SalesData[[#This Row],[Order Date]],"mmm")</f>
        <v>Nov</v>
      </c>
      <c r="X1455" s="6" t="str">
        <f>TEXT(SalesData[[#This Row],[Order Date]],"mmm yyyy")</f>
        <v>Nov 2013</v>
      </c>
      <c r="Y1455">
        <f>--(COUNTIF($B$2:B1455,B1455)=1)</f>
        <v>0</v>
      </c>
    </row>
    <row r="1456" spans="1:25"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c r="W1456" s="6" t="str">
        <f>TEXT(SalesData[[#This Row],[Order Date]],"mmm")</f>
        <v>Nov</v>
      </c>
      <c r="X1456" s="6" t="str">
        <f>TEXT(SalesData[[#This Row],[Order Date]],"mmm yyyy")</f>
        <v>Nov 2013</v>
      </c>
      <c r="Y1456">
        <f>--(COUNTIF($B$2:B1456,B1456)=1)</f>
        <v>0</v>
      </c>
    </row>
    <row r="1457" spans="1:25"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c r="W1457" s="6" t="str">
        <f>TEXT(SalesData[[#This Row],[Order Date]],"mmm")</f>
        <v>Jun</v>
      </c>
      <c r="X1457" s="6" t="str">
        <f>TEXT(SalesData[[#This Row],[Order Date]],"mmm yyyy")</f>
        <v>Jun 2014</v>
      </c>
      <c r="Y1457">
        <f>--(COUNTIF($B$2:B1457,B1457)=1)</f>
        <v>1</v>
      </c>
    </row>
    <row r="1458" spans="1:25"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c r="W1458" s="6" t="str">
        <f>TEXT(SalesData[[#This Row],[Order Date]],"mmm")</f>
        <v>Jun</v>
      </c>
      <c r="X1458" s="6" t="str">
        <f>TEXT(SalesData[[#This Row],[Order Date]],"mmm yyyy")</f>
        <v>Jun 2014</v>
      </c>
      <c r="Y1458">
        <f>--(COUNTIF($B$2:B1458,B1458)=1)</f>
        <v>0</v>
      </c>
    </row>
    <row r="1459" spans="1:25"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c r="W1459" s="6" t="str">
        <f>TEXT(SalesData[[#This Row],[Order Date]],"mmm")</f>
        <v>Aug</v>
      </c>
      <c r="X1459" s="6" t="str">
        <f>TEXT(SalesData[[#This Row],[Order Date]],"mmm yyyy")</f>
        <v>Aug 2012</v>
      </c>
      <c r="Y1459">
        <f>--(COUNTIF($B$2:B1459,B1459)=1)</f>
        <v>1</v>
      </c>
    </row>
    <row r="1460" spans="1:25"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c r="W1460" s="6" t="str">
        <f>TEXT(SalesData[[#This Row],[Order Date]],"mmm")</f>
        <v>Sep</v>
      </c>
      <c r="X1460" s="6" t="str">
        <f>TEXT(SalesData[[#This Row],[Order Date]],"mmm yyyy")</f>
        <v>Sep 2013</v>
      </c>
      <c r="Y1460">
        <f>--(COUNTIF($B$2:B1460,B1460)=1)</f>
        <v>1</v>
      </c>
    </row>
    <row r="1461" spans="1:25"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c r="W1461" s="6" t="str">
        <f>TEXT(SalesData[[#This Row],[Order Date]],"mmm")</f>
        <v>May</v>
      </c>
      <c r="X1461" s="6" t="str">
        <f>TEXT(SalesData[[#This Row],[Order Date]],"mmm yyyy")</f>
        <v>May 2011</v>
      </c>
      <c r="Y1461">
        <f>--(COUNTIF($B$2:B1461,B1461)=1)</f>
        <v>1</v>
      </c>
    </row>
    <row r="1462" spans="1:25"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c r="W1462" s="6" t="str">
        <f>TEXT(SalesData[[#This Row],[Order Date]],"mmm")</f>
        <v>Dec</v>
      </c>
      <c r="X1462" s="6" t="str">
        <f>TEXT(SalesData[[#This Row],[Order Date]],"mmm yyyy")</f>
        <v>Dec 2012</v>
      </c>
      <c r="Y1462">
        <f>--(COUNTIF($B$2:B1462,B1462)=1)</f>
        <v>1</v>
      </c>
    </row>
    <row r="1463" spans="1:25"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c r="W1463" s="6" t="str">
        <f>TEXT(SalesData[[#This Row],[Order Date]],"mmm")</f>
        <v>Mar</v>
      </c>
      <c r="X1463" s="6" t="str">
        <f>TEXT(SalesData[[#This Row],[Order Date]],"mmm yyyy")</f>
        <v>Mar 2013</v>
      </c>
      <c r="Y1463">
        <f>--(COUNTIF($B$2:B1463,B1463)=1)</f>
        <v>1</v>
      </c>
    </row>
    <row r="1464" spans="1:25"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c r="W1464" s="6" t="str">
        <f>TEXT(SalesData[[#This Row],[Order Date]],"mmm")</f>
        <v>Aug</v>
      </c>
      <c r="X1464" s="6" t="str">
        <f>TEXT(SalesData[[#This Row],[Order Date]],"mmm yyyy")</f>
        <v>Aug 2013</v>
      </c>
      <c r="Y1464">
        <f>--(COUNTIF($B$2:B1464,B1464)=1)</f>
        <v>1</v>
      </c>
    </row>
    <row r="1465" spans="1:25"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c r="W1465" s="6" t="str">
        <f>TEXT(SalesData[[#This Row],[Order Date]],"mmm")</f>
        <v>Aug</v>
      </c>
      <c r="X1465" s="6" t="str">
        <f>TEXT(SalesData[[#This Row],[Order Date]],"mmm yyyy")</f>
        <v>Aug 2013</v>
      </c>
      <c r="Y1465">
        <f>--(COUNTIF($B$2:B1465,B1465)=1)</f>
        <v>0</v>
      </c>
    </row>
    <row r="1466" spans="1:25"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c r="W1466" s="6" t="str">
        <f>TEXT(SalesData[[#This Row],[Order Date]],"mmm")</f>
        <v>Dec</v>
      </c>
      <c r="X1466" s="6" t="str">
        <f>TEXT(SalesData[[#This Row],[Order Date]],"mmm yyyy")</f>
        <v>Dec 2013</v>
      </c>
      <c r="Y1466">
        <f>--(COUNTIF($B$2:B1466,B1466)=1)</f>
        <v>1</v>
      </c>
    </row>
    <row r="1467" spans="1:25"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c r="W1467" s="6" t="str">
        <f>TEXT(SalesData[[#This Row],[Order Date]],"mmm")</f>
        <v>Aug</v>
      </c>
      <c r="X1467" s="6" t="str">
        <f>TEXT(SalesData[[#This Row],[Order Date]],"mmm yyyy")</f>
        <v>Aug 2011</v>
      </c>
      <c r="Y1467">
        <f>--(COUNTIF($B$2:B1467,B1467)=1)</f>
        <v>1</v>
      </c>
    </row>
    <row r="1468" spans="1:25"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c r="W1468" s="6" t="str">
        <f>TEXT(SalesData[[#This Row],[Order Date]],"mmm")</f>
        <v>Aug</v>
      </c>
      <c r="X1468" s="6" t="str">
        <f>TEXT(SalesData[[#This Row],[Order Date]],"mmm yyyy")</f>
        <v>Aug 2011</v>
      </c>
      <c r="Y1468">
        <f>--(COUNTIF($B$2:B1468,B1468)=1)</f>
        <v>0</v>
      </c>
    </row>
    <row r="1469" spans="1:25"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c r="W1469" s="6" t="str">
        <f>TEXT(SalesData[[#This Row],[Order Date]],"mmm")</f>
        <v>May</v>
      </c>
      <c r="X1469" s="6" t="str">
        <f>TEXT(SalesData[[#This Row],[Order Date]],"mmm yyyy")</f>
        <v>May 2012</v>
      </c>
      <c r="Y1469">
        <f>--(COUNTIF($B$2:B1469,B1469)=1)</f>
        <v>1</v>
      </c>
    </row>
    <row r="1470" spans="1:25"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c r="W1470" s="6" t="str">
        <f>TEXT(SalesData[[#This Row],[Order Date]],"mmm")</f>
        <v>Dec</v>
      </c>
      <c r="X1470" s="6" t="str">
        <f>TEXT(SalesData[[#This Row],[Order Date]],"mmm yyyy")</f>
        <v>Dec 2014</v>
      </c>
      <c r="Y1470">
        <f>--(COUNTIF($B$2:B1470,B1470)=1)</f>
        <v>1</v>
      </c>
    </row>
    <row r="1471" spans="1:25"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c r="W1471" s="6" t="str">
        <f>TEXT(SalesData[[#This Row],[Order Date]],"mmm")</f>
        <v>Dec</v>
      </c>
      <c r="X1471" s="6" t="str">
        <f>TEXT(SalesData[[#This Row],[Order Date]],"mmm yyyy")</f>
        <v>Dec 2014</v>
      </c>
      <c r="Y1471">
        <f>--(COUNTIF($B$2:B1471,B1471)=1)</f>
        <v>0</v>
      </c>
    </row>
    <row r="1472" spans="1:25"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c r="W1472" s="6" t="str">
        <f>TEXT(SalesData[[#This Row],[Order Date]],"mmm")</f>
        <v>Dec</v>
      </c>
      <c r="X1472" s="6" t="str">
        <f>TEXT(SalesData[[#This Row],[Order Date]],"mmm yyyy")</f>
        <v>Dec 2014</v>
      </c>
      <c r="Y1472">
        <f>--(COUNTIF($B$2:B1472,B1472)=1)</f>
        <v>0</v>
      </c>
    </row>
    <row r="1473" spans="1:25"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c r="W1473" s="6" t="str">
        <f>TEXT(SalesData[[#This Row],[Order Date]],"mmm")</f>
        <v>Sep</v>
      </c>
      <c r="X1473" s="6" t="str">
        <f>TEXT(SalesData[[#This Row],[Order Date]],"mmm yyyy")</f>
        <v>Sep 2012</v>
      </c>
      <c r="Y1473">
        <f>--(COUNTIF($B$2:B1473,B1473)=1)</f>
        <v>1</v>
      </c>
    </row>
    <row r="1474" spans="1:25"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c r="W1474" s="6" t="str">
        <f>TEXT(SalesData[[#This Row],[Order Date]],"mmm")</f>
        <v>Jul</v>
      </c>
      <c r="X1474" s="6" t="str">
        <f>TEXT(SalesData[[#This Row],[Order Date]],"mmm yyyy")</f>
        <v>Jul 2014</v>
      </c>
      <c r="Y1474">
        <f>--(COUNTIF($B$2:B1474,B1474)=1)</f>
        <v>1</v>
      </c>
    </row>
    <row r="1475" spans="1:25"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c r="W1475" s="6" t="str">
        <f>TEXT(SalesData[[#This Row],[Order Date]],"mmm")</f>
        <v>Dec</v>
      </c>
      <c r="X1475" s="6" t="str">
        <f>TEXT(SalesData[[#This Row],[Order Date]],"mmm yyyy")</f>
        <v>Dec 2012</v>
      </c>
      <c r="Y1475">
        <f>--(COUNTIF($B$2:B1475,B1475)=1)</f>
        <v>1</v>
      </c>
    </row>
    <row r="1476" spans="1:25"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c r="W1476" s="6" t="str">
        <f>TEXT(SalesData[[#This Row],[Order Date]],"mmm")</f>
        <v>Nov</v>
      </c>
      <c r="X1476" s="6" t="str">
        <f>TEXT(SalesData[[#This Row],[Order Date]],"mmm yyyy")</f>
        <v>Nov 2013</v>
      </c>
      <c r="Y1476">
        <f>--(COUNTIF($B$2:B1476,B1476)=1)</f>
        <v>1</v>
      </c>
    </row>
    <row r="1477" spans="1:25"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c r="W1477" s="6" t="str">
        <f>TEXT(SalesData[[#This Row],[Order Date]],"mmm")</f>
        <v>Nov</v>
      </c>
      <c r="X1477" s="6" t="str">
        <f>TEXT(SalesData[[#This Row],[Order Date]],"mmm yyyy")</f>
        <v>Nov 2013</v>
      </c>
      <c r="Y1477">
        <f>--(COUNTIF($B$2:B1477,B1477)=1)</f>
        <v>0</v>
      </c>
    </row>
    <row r="1478" spans="1:25"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c r="W1478" s="6" t="str">
        <f>TEXT(SalesData[[#This Row],[Order Date]],"mmm")</f>
        <v>Mar</v>
      </c>
      <c r="X1478" s="6" t="str">
        <f>TEXT(SalesData[[#This Row],[Order Date]],"mmm yyyy")</f>
        <v>Mar 2014</v>
      </c>
      <c r="Y1478">
        <f>--(COUNTIF($B$2:B1478,B1478)=1)</f>
        <v>1</v>
      </c>
    </row>
    <row r="1479" spans="1:25"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c r="W1479" s="6" t="str">
        <f>TEXT(SalesData[[#This Row],[Order Date]],"mmm")</f>
        <v>Nov</v>
      </c>
      <c r="X1479" s="6" t="str">
        <f>TEXT(SalesData[[#This Row],[Order Date]],"mmm yyyy")</f>
        <v>Nov 2013</v>
      </c>
      <c r="Y1479">
        <f>--(COUNTIF($B$2:B1479,B1479)=1)</f>
        <v>1</v>
      </c>
    </row>
    <row r="1480" spans="1:25"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c r="W1480" s="6" t="str">
        <f>TEXT(SalesData[[#This Row],[Order Date]],"mmm")</f>
        <v>Nov</v>
      </c>
      <c r="X1480" s="6" t="str">
        <f>TEXT(SalesData[[#This Row],[Order Date]],"mmm yyyy")</f>
        <v>Nov 2014</v>
      </c>
      <c r="Y1480">
        <f>--(COUNTIF($B$2:B1480,B1480)=1)</f>
        <v>1</v>
      </c>
    </row>
    <row r="1481" spans="1:25"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c r="W1481" s="6" t="str">
        <f>TEXT(SalesData[[#This Row],[Order Date]],"mmm")</f>
        <v>Dec</v>
      </c>
      <c r="X1481" s="6" t="str">
        <f>TEXT(SalesData[[#This Row],[Order Date]],"mmm yyyy")</f>
        <v>Dec 2013</v>
      </c>
      <c r="Y1481">
        <f>--(COUNTIF($B$2:B1481,B1481)=1)</f>
        <v>1</v>
      </c>
    </row>
    <row r="1482" spans="1:25"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c r="W1482" s="6" t="str">
        <f>TEXT(SalesData[[#This Row],[Order Date]],"mmm")</f>
        <v>Dec</v>
      </c>
      <c r="X1482" s="6" t="str">
        <f>TEXT(SalesData[[#This Row],[Order Date]],"mmm yyyy")</f>
        <v>Dec 2013</v>
      </c>
      <c r="Y1482">
        <f>--(COUNTIF($B$2:B1482,B1482)=1)</f>
        <v>0</v>
      </c>
    </row>
    <row r="1483" spans="1:25"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c r="W1483" s="6" t="str">
        <f>TEXT(SalesData[[#This Row],[Order Date]],"mmm")</f>
        <v>Dec</v>
      </c>
      <c r="X1483" s="6" t="str">
        <f>TEXT(SalesData[[#This Row],[Order Date]],"mmm yyyy")</f>
        <v>Dec 2013</v>
      </c>
      <c r="Y1483">
        <f>--(COUNTIF($B$2:B1483,B1483)=1)</f>
        <v>0</v>
      </c>
    </row>
    <row r="1484" spans="1:25"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c r="W1484" s="6" t="str">
        <f>TEXT(SalesData[[#This Row],[Order Date]],"mmm")</f>
        <v>Aug</v>
      </c>
      <c r="X1484" s="6" t="str">
        <f>TEXT(SalesData[[#This Row],[Order Date]],"mmm yyyy")</f>
        <v>Aug 2014</v>
      </c>
      <c r="Y1484">
        <f>--(COUNTIF($B$2:B1484,B1484)=1)</f>
        <v>1</v>
      </c>
    </row>
    <row r="1485" spans="1:25"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c r="W1485" s="6" t="str">
        <f>TEXT(SalesData[[#This Row],[Order Date]],"mmm")</f>
        <v>Aug</v>
      </c>
      <c r="X1485" s="6" t="str">
        <f>TEXT(SalesData[[#This Row],[Order Date]],"mmm yyyy")</f>
        <v>Aug 2014</v>
      </c>
      <c r="Y1485">
        <f>--(COUNTIF($B$2:B1485,B1485)=1)</f>
        <v>0</v>
      </c>
    </row>
    <row r="1486" spans="1:25"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c r="W1486" s="6" t="str">
        <f>TEXT(SalesData[[#This Row],[Order Date]],"mmm")</f>
        <v>Oct</v>
      </c>
      <c r="X1486" s="6" t="str">
        <f>TEXT(SalesData[[#This Row],[Order Date]],"mmm yyyy")</f>
        <v>Oct 2013</v>
      </c>
      <c r="Y1486">
        <f>--(COUNTIF($B$2:B1486,B1486)=1)</f>
        <v>1</v>
      </c>
    </row>
    <row r="1487" spans="1:25"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c r="W1487" s="6" t="str">
        <f>TEXT(SalesData[[#This Row],[Order Date]],"mmm")</f>
        <v>Nov</v>
      </c>
      <c r="X1487" s="6" t="str">
        <f>TEXT(SalesData[[#This Row],[Order Date]],"mmm yyyy")</f>
        <v>Nov 2011</v>
      </c>
      <c r="Y1487">
        <f>--(COUNTIF($B$2:B1487,B1487)=1)</f>
        <v>1</v>
      </c>
    </row>
    <row r="1488" spans="1:25"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c r="W1488" s="6" t="str">
        <f>TEXT(SalesData[[#This Row],[Order Date]],"mmm")</f>
        <v>Nov</v>
      </c>
      <c r="X1488" s="6" t="str">
        <f>TEXT(SalesData[[#This Row],[Order Date]],"mmm yyyy")</f>
        <v>Nov 2012</v>
      </c>
      <c r="Y1488">
        <f>--(COUNTIF($B$2:B1488,B1488)=1)</f>
        <v>1</v>
      </c>
    </row>
    <row r="1489" spans="1:25"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c r="W1489" s="6" t="str">
        <f>TEXT(SalesData[[#This Row],[Order Date]],"mmm")</f>
        <v>Nov</v>
      </c>
      <c r="X1489" s="6" t="str">
        <f>TEXT(SalesData[[#This Row],[Order Date]],"mmm yyyy")</f>
        <v>Nov 2012</v>
      </c>
      <c r="Y1489">
        <f>--(COUNTIF($B$2:B1489,B1489)=1)</f>
        <v>0</v>
      </c>
    </row>
    <row r="1490" spans="1:25"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c r="W1490" s="6" t="str">
        <f>TEXT(SalesData[[#This Row],[Order Date]],"mmm")</f>
        <v>Nov</v>
      </c>
      <c r="X1490" s="6" t="str">
        <f>TEXT(SalesData[[#This Row],[Order Date]],"mmm yyyy")</f>
        <v>Nov 2012</v>
      </c>
      <c r="Y1490">
        <f>--(COUNTIF($B$2:B1490,B1490)=1)</f>
        <v>0</v>
      </c>
    </row>
    <row r="1491" spans="1:25"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c r="W1491" s="6" t="str">
        <f>TEXT(SalesData[[#This Row],[Order Date]],"mmm")</f>
        <v>Nov</v>
      </c>
      <c r="X1491" s="6" t="str">
        <f>TEXT(SalesData[[#This Row],[Order Date]],"mmm yyyy")</f>
        <v>Nov 2011</v>
      </c>
      <c r="Y1491">
        <f>--(COUNTIF($B$2:B1491,B1491)=1)</f>
        <v>1</v>
      </c>
    </row>
    <row r="1492" spans="1:25"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c r="W1492" s="6" t="str">
        <f>TEXT(SalesData[[#This Row],[Order Date]],"mmm")</f>
        <v>May</v>
      </c>
      <c r="X1492" s="6" t="str">
        <f>TEXT(SalesData[[#This Row],[Order Date]],"mmm yyyy")</f>
        <v>May 2014</v>
      </c>
      <c r="Y1492">
        <f>--(COUNTIF($B$2:B1492,B1492)=1)</f>
        <v>1</v>
      </c>
    </row>
    <row r="1493" spans="1:25"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c r="W1493" s="6" t="str">
        <f>TEXT(SalesData[[#This Row],[Order Date]],"mmm")</f>
        <v>Nov</v>
      </c>
      <c r="X1493" s="6" t="str">
        <f>TEXT(SalesData[[#This Row],[Order Date]],"mmm yyyy")</f>
        <v>Nov 2014</v>
      </c>
      <c r="Y1493">
        <f>--(COUNTIF($B$2:B1493,B1493)=1)</f>
        <v>1</v>
      </c>
    </row>
    <row r="1494" spans="1:25"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c r="W1494" s="6" t="str">
        <f>TEXT(SalesData[[#This Row],[Order Date]],"mmm")</f>
        <v>Nov</v>
      </c>
      <c r="X1494" s="6" t="str">
        <f>TEXT(SalesData[[#This Row],[Order Date]],"mmm yyyy")</f>
        <v>Nov 2014</v>
      </c>
      <c r="Y1494">
        <f>--(COUNTIF($B$2:B1494,B1494)=1)</f>
        <v>0</v>
      </c>
    </row>
    <row r="1495" spans="1:25"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c r="W1495" s="6" t="str">
        <f>TEXT(SalesData[[#This Row],[Order Date]],"mmm")</f>
        <v>Oct</v>
      </c>
      <c r="X1495" s="6" t="str">
        <f>TEXT(SalesData[[#This Row],[Order Date]],"mmm yyyy")</f>
        <v>Oct 2014</v>
      </c>
      <c r="Y1495">
        <f>--(COUNTIF($B$2:B1495,B1495)=1)</f>
        <v>1</v>
      </c>
    </row>
    <row r="1496" spans="1:25"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c r="W1496" s="6" t="str">
        <f>TEXT(SalesData[[#This Row],[Order Date]],"mmm")</f>
        <v>Dec</v>
      </c>
      <c r="X1496" s="6" t="str">
        <f>TEXT(SalesData[[#This Row],[Order Date]],"mmm yyyy")</f>
        <v>Dec 2011</v>
      </c>
      <c r="Y1496">
        <f>--(COUNTIF($B$2:B1496,B1496)=1)</f>
        <v>1</v>
      </c>
    </row>
    <row r="1497" spans="1:25"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c r="W1497" s="6" t="str">
        <f>TEXT(SalesData[[#This Row],[Order Date]],"mmm")</f>
        <v>Sep</v>
      </c>
      <c r="X1497" s="6" t="str">
        <f>TEXT(SalesData[[#This Row],[Order Date]],"mmm yyyy")</f>
        <v>Sep 2014</v>
      </c>
      <c r="Y1497">
        <f>--(COUNTIF($B$2:B1497,B1497)=1)</f>
        <v>1</v>
      </c>
    </row>
    <row r="1498" spans="1:25"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c r="W1498" s="6" t="str">
        <f>TEXT(SalesData[[#This Row],[Order Date]],"mmm")</f>
        <v>Sep</v>
      </c>
      <c r="X1498" s="6" t="str">
        <f>TEXT(SalesData[[#This Row],[Order Date]],"mmm yyyy")</f>
        <v>Sep 2014</v>
      </c>
      <c r="Y1498">
        <f>--(COUNTIF($B$2:B1498,B1498)=1)</f>
        <v>0</v>
      </c>
    </row>
    <row r="1499" spans="1:25"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c r="W1499" s="6" t="str">
        <f>TEXT(SalesData[[#This Row],[Order Date]],"mmm")</f>
        <v>Sep</v>
      </c>
      <c r="X1499" s="6" t="str">
        <f>TEXT(SalesData[[#This Row],[Order Date]],"mmm yyyy")</f>
        <v>Sep 2014</v>
      </c>
      <c r="Y1499">
        <f>--(COUNTIF($B$2:B1499,B1499)=1)</f>
        <v>0</v>
      </c>
    </row>
    <row r="1500" spans="1:25"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c r="W1500" s="6" t="str">
        <f>TEXT(SalesData[[#This Row],[Order Date]],"mmm")</f>
        <v>Oct</v>
      </c>
      <c r="X1500" s="6" t="str">
        <f>TEXT(SalesData[[#This Row],[Order Date]],"mmm yyyy")</f>
        <v>Oct 2013</v>
      </c>
      <c r="Y1500">
        <f>--(COUNTIF($B$2:B1500,B1500)=1)</f>
        <v>1</v>
      </c>
    </row>
    <row r="1501" spans="1:25"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c r="W1501" s="6" t="str">
        <f>TEXT(SalesData[[#This Row],[Order Date]],"mmm")</f>
        <v>Nov</v>
      </c>
      <c r="X1501" s="6" t="str">
        <f>TEXT(SalesData[[#This Row],[Order Date]],"mmm yyyy")</f>
        <v>Nov 2014</v>
      </c>
      <c r="Y1501">
        <f>--(COUNTIF($B$2:B1501,B1501)=1)</f>
        <v>1</v>
      </c>
    </row>
    <row r="1502" spans="1:25"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c r="W1502" s="6" t="str">
        <f>TEXT(SalesData[[#This Row],[Order Date]],"mmm")</f>
        <v>Nov</v>
      </c>
      <c r="X1502" s="6" t="str">
        <f>TEXT(SalesData[[#This Row],[Order Date]],"mmm yyyy")</f>
        <v>Nov 2014</v>
      </c>
      <c r="Y1502">
        <f>--(COUNTIF($B$2:B1502,B1502)=1)</f>
        <v>0</v>
      </c>
    </row>
    <row r="1503" spans="1:25"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c r="W1503" s="6" t="str">
        <f>TEXT(SalesData[[#This Row],[Order Date]],"mmm")</f>
        <v>Nov</v>
      </c>
      <c r="X1503" s="6" t="str">
        <f>TEXT(SalesData[[#This Row],[Order Date]],"mmm yyyy")</f>
        <v>Nov 2014</v>
      </c>
      <c r="Y1503">
        <f>--(COUNTIF($B$2:B1503,B1503)=1)</f>
        <v>0</v>
      </c>
    </row>
    <row r="1504" spans="1:25"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c r="W1504" s="6" t="str">
        <f>TEXT(SalesData[[#This Row],[Order Date]],"mmm")</f>
        <v>Nov</v>
      </c>
      <c r="X1504" s="6" t="str">
        <f>TEXT(SalesData[[#This Row],[Order Date]],"mmm yyyy")</f>
        <v>Nov 2013</v>
      </c>
      <c r="Y1504">
        <f>--(COUNTIF($B$2:B1504,B1504)=1)</f>
        <v>1</v>
      </c>
    </row>
    <row r="1505" spans="1:25"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c r="W1505" s="6" t="str">
        <f>TEXT(SalesData[[#This Row],[Order Date]],"mmm")</f>
        <v>Nov</v>
      </c>
      <c r="X1505" s="6" t="str">
        <f>TEXT(SalesData[[#This Row],[Order Date]],"mmm yyyy")</f>
        <v>Nov 2013</v>
      </c>
      <c r="Y1505">
        <f>--(COUNTIF($B$2:B1505,B1505)=1)</f>
        <v>0</v>
      </c>
    </row>
    <row r="1506" spans="1:25"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c r="W1506" s="6" t="str">
        <f>TEXT(SalesData[[#This Row],[Order Date]],"mmm")</f>
        <v>Aug</v>
      </c>
      <c r="X1506" s="6" t="str">
        <f>TEXT(SalesData[[#This Row],[Order Date]],"mmm yyyy")</f>
        <v>Aug 2012</v>
      </c>
      <c r="Y1506">
        <f>--(COUNTIF($B$2:B1506,B1506)=1)</f>
        <v>1</v>
      </c>
    </row>
    <row r="1507" spans="1:25"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c r="W1507" s="6" t="str">
        <f>TEXT(SalesData[[#This Row],[Order Date]],"mmm")</f>
        <v>Aug</v>
      </c>
      <c r="X1507" s="6" t="str">
        <f>TEXT(SalesData[[#This Row],[Order Date]],"mmm yyyy")</f>
        <v>Aug 2012</v>
      </c>
      <c r="Y1507">
        <f>--(COUNTIF($B$2:B1507,B1507)=1)</f>
        <v>0</v>
      </c>
    </row>
    <row r="1508" spans="1:25"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c r="W1508" s="6" t="str">
        <f>TEXT(SalesData[[#This Row],[Order Date]],"mmm")</f>
        <v>Dec</v>
      </c>
      <c r="X1508" s="6" t="str">
        <f>TEXT(SalesData[[#This Row],[Order Date]],"mmm yyyy")</f>
        <v>Dec 2014</v>
      </c>
      <c r="Y1508">
        <f>--(COUNTIF($B$2:B1508,B1508)=1)</f>
        <v>1</v>
      </c>
    </row>
    <row r="1509" spans="1:25"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c r="W1509" s="6" t="str">
        <f>TEXT(SalesData[[#This Row],[Order Date]],"mmm")</f>
        <v>Sep</v>
      </c>
      <c r="X1509" s="6" t="str">
        <f>TEXT(SalesData[[#This Row],[Order Date]],"mmm yyyy")</f>
        <v>Sep 2013</v>
      </c>
      <c r="Y1509">
        <f>--(COUNTIF($B$2:B1509,B1509)=1)</f>
        <v>1</v>
      </c>
    </row>
    <row r="1510" spans="1:25"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c r="W1510" s="6" t="str">
        <f>TEXT(SalesData[[#This Row],[Order Date]],"mmm")</f>
        <v>Dec</v>
      </c>
      <c r="X1510" s="6" t="str">
        <f>TEXT(SalesData[[#This Row],[Order Date]],"mmm yyyy")</f>
        <v>Dec 2014</v>
      </c>
      <c r="Y1510">
        <f>--(COUNTIF($B$2:B1510,B1510)=1)</f>
        <v>1</v>
      </c>
    </row>
    <row r="1511" spans="1:25"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c r="W1511" s="6" t="str">
        <f>TEXT(SalesData[[#This Row],[Order Date]],"mmm")</f>
        <v>Sep</v>
      </c>
      <c r="X1511" s="6" t="str">
        <f>TEXT(SalesData[[#This Row],[Order Date]],"mmm yyyy")</f>
        <v>Sep 2014</v>
      </c>
      <c r="Y1511">
        <f>--(COUNTIF($B$2:B1511,B1511)=1)</f>
        <v>1</v>
      </c>
    </row>
    <row r="1512" spans="1:25"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c r="W1512" s="6" t="str">
        <f>TEXT(SalesData[[#This Row],[Order Date]],"mmm")</f>
        <v>Jun</v>
      </c>
      <c r="X1512" s="6" t="str">
        <f>TEXT(SalesData[[#This Row],[Order Date]],"mmm yyyy")</f>
        <v>Jun 2014</v>
      </c>
      <c r="Y1512">
        <f>--(COUNTIF($B$2:B1512,B1512)=1)</f>
        <v>1</v>
      </c>
    </row>
    <row r="1513" spans="1:25"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c r="W1513" s="6" t="str">
        <f>TEXT(SalesData[[#This Row],[Order Date]],"mmm")</f>
        <v>Jun</v>
      </c>
      <c r="X1513" s="6" t="str">
        <f>TEXT(SalesData[[#This Row],[Order Date]],"mmm yyyy")</f>
        <v>Jun 2014</v>
      </c>
      <c r="Y1513">
        <f>--(COUNTIF($B$2:B1513,B1513)=1)</f>
        <v>0</v>
      </c>
    </row>
    <row r="1514" spans="1:25"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c r="W1514" s="6" t="str">
        <f>TEXT(SalesData[[#This Row],[Order Date]],"mmm")</f>
        <v>Aug</v>
      </c>
      <c r="X1514" s="6" t="str">
        <f>TEXT(SalesData[[#This Row],[Order Date]],"mmm yyyy")</f>
        <v>Aug 2014</v>
      </c>
      <c r="Y1514">
        <f>--(COUNTIF($B$2:B1514,B1514)=1)</f>
        <v>1</v>
      </c>
    </row>
    <row r="1515" spans="1:25"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c r="W1515" s="6" t="str">
        <f>TEXT(SalesData[[#This Row],[Order Date]],"mmm")</f>
        <v>Aug</v>
      </c>
      <c r="X1515" s="6" t="str">
        <f>TEXT(SalesData[[#This Row],[Order Date]],"mmm yyyy")</f>
        <v>Aug 2014</v>
      </c>
      <c r="Y1515">
        <f>--(COUNTIF($B$2:B1515,B1515)=1)</f>
        <v>0</v>
      </c>
    </row>
    <row r="1516" spans="1:25"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c r="W1516" s="6" t="str">
        <f>TEXT(SalesData[[#This Row],[Order Date]],"mmm")</f>
        <v>Aug</v>
      </c>
      <c r="X1516" s="6" t="str">
        <f>TEXT(SalesData[[#This Row],[Order Date]],"mmm yyyy")</f>
        <v>Aug 2014</v>
      </c>
      <c r="Y1516">
        <f>--(COUNTIF($B$2:B1516,B1516)=1)</f>
        <v>0</v>
      </c>
    </row>
    <row r="1517" spans="1:25"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c r="W1517" s="6" t="str">
        <f>TEXT(SalesData[[#This Row],[Order Date]],"mmm")</f>
        <v>Dec</v>
      </c>
      <c r="X1517" s="6" t="str">
        <f>TEXT(SalesData[[#This Row],[Order Date]],"mmm yyyy")</f>
        <v>Dec 2014</v>
      </c>
      <c r="Y1517">
        <f>--(COUNTIF($B$2:B1517,B1517)=1)</f>
        <v>1</v>
      </c>
    </row>
    <row r="1518" spans="1:25"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c r="W1518" s="6" t="str">
        <f>TEXT(SalesData[[#This Row],[Order Date]],"mmm")</f>
        <v>Dec</v>
      </c>
      <c r="X1518" s="6" t="str">
        <f>TEXT(SalesData[[#This Row],[Order Date]],"mmm yyyy")</f>
        <v>Dec 2014</v>
      </c>
      <c r="Y1518">
        <f>--(COUNTIF($B$2:B1518,B1518)=1)</f>
        <v>1</v>
      </c>
    </row>
    <row r="1519" spans="1:25"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c r="W1519" s="6" t="str">
        <f>TEXT(SalesData[[#This Row],[Order Date]],"mmm")</f>
        <v>Feb</v>
      </c>
      <c r="X1519" s="6" t="str">
        <f>TEXT(SalesData[[#This Row],[Order Date]],"mmm yyyy")</f>
        <v>Feb 2011</v>
      </c>
      <c r="Y1519">
        <f>--(COUNTIF($B$2:B1519,B1519)=1)</f>
        <v>1</v>
      </c>
    </row>
    <row r="1520" spans="1:25"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c r="W1520" s="6" t="str">
        <f>TEXT(SalesData[[#This Row],[Order Date]],"mmm")</f>
        <v>Feb</v>
      </c>
      <c r="X1520" s="6" t="str">
        <f>TEXT(SalesData[[#This Row],[Order Date]],"mmm yyyy")</f>
        <v>Feb 2011</v>
      </c>
      <c r="Y1520">
        <f>--(COUNTIF($B$2:B1520,B1520)=1)</f>
        <v>0</v>
      </c>
    </row>
    <row r="1521" spans="1:25"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c r="W1521" s="6" t="str">
        <f>TEXT(SalesData[[#This Row],[Order Date]],"mmm")</f>
        <v>Feb</v>
      </c>
      <c r="X1521" s="6" t="str">
        <f>TEXT(SalesData[[#This Row],[Order Date]],"mmm yyyy")</f>
        <v>Feb 2014</v>
      </c>
      <c r="Y1521">
        <f>--(COUNTIF($B$2:B1521,B1521)=1)</f>
        <v>1</v>
      </c>
    </row>
    <row r="1522" spans="1:25"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c r="W1522" s="6" t="str">
        <f>TEXT(SalesData[[#This Row],[Order Date]],"mmm")</f>
        <v>Apr</v>
      </c>
      <c r="X1522" s="6" t="str">
        <f>TEXT(SalesData[[#This Row],[Order Date]],"mmm yyyy")</f>
        <v>Apr 2014</v>
      </c>
      <c r="Y1522">
        <f>--(COUNTIF($B$2:B1522,B1522)=1)</f>
        <v>1</v>
      </c>
    </row>
    <row r="1523" spans="1:25"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c r="W1523" s="6" t="str">
        <f>TEXT(SalesData[[#This Row],[Order Date]],"mmm")</f>
        <v>Dec</v>
      </c>
      <c r="X1523" s="6" t="str">
        <f>TEXT(SalesData[[#This Row],[Order Date]],"mmm yyyy")</f>
        <v>Dec 2012</v>
      </c>
      <c r="Y1523">
        <f>--(COUNTIF($B$2:B1523,B1523)=1)</f>
        <v>1</v>
      </c>
    </row>
    <row r="1524" spans="1:25"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c r="W1524" s="6" t="str">
        <f>TEXT(SalesData[[#This Row],[Order Date]],"mmm")</f>
        <v>Dec</v>
      </c>
      <c r="X1524" s="6" t="str">
        <f>TEXT(SalesData[[#This Row],[Order Date]],"mmm yyyy")</f>
        <v>Dec 2012</v>
      </c>
      <c r="Y1524">
        <f>--(COUNTIF($B$2:B1524,B1524)=1)</f>
        <v>0</v>
      </c>
    </row>
    <row r="1525" spans="1:25"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c r="W1525" s="6" t="str">
        <f>TEXT(SalesData[[#This Row],[Order Date]],"mmm")</f>
        <v>Dec</v>
      </c>
      <c r="X1525" s="6" t="str">
        <f>TEXT(SalesData[[#This Row],[Order Date]],"mmm yyyy")</f>
        <v>Dec 2012</v>
      </c>
      <c r="Y1525">
        <f>--(COUNTIF($B$2:B1525,B1525)=1)</f>
        <v>0</v>
      </c>
    </row>
    <row r="1526" spans="1:25"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c r="W1526" s="6" t="str">
        <f>TEXT(SalesData[[#This Row],[Order Date]],"mmm")</f>
        <v>Dec</v>
      </c>
      <c r="X1526" s="6" t="str">
        <f>TEXT(SalesData[[#This Row],[Order Date]],"mmm yyyy")</f>
        <v>Dec 2012</v>
      </c>
      <c r="Y1526">
        <f>--(COUNTIF($B$2:B1526,B1526)=1)</f>
        <v>0</v>
      </c>
    </row>
    <row r="1527" spans="1:25"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c r="W1527" s="6" t="str">
        <f>TEXT(SalesData[[#This Row],[Order Date]],"mmm")</f>
        <v>Dec</v>
      </c>
      <c r="X1527" s="6" t="str">
        <f>TEXT(SalesData[[#This Row],[Order Date]],"mmm yyyy")</f>
        <v>Dec 2012</v>
      </c>
      <c r="Y1527">
        <f>--(COUNTIF($B$2:B1527,B1527)=1)</f>
        <v>0</v>
      </c>
    </row>
    <row r="1528" spans="1:25"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c r="W1528" s="6" t="str">
        <f>TEXT(SalesData[[#This Row],[Order Date]],"mmm")</f>
        <v>Jul</v>
      </c>
      <c r="X1528" s="6" t="str">
        <f>TEXT(SalesData[[#This Row],[Order Date]],"mmm yyyy")</f>
        <v>Jul 2013</v>
      </c>
      <c r="Y1528">
        <f>--(COUNTIF($B$2:B1528,B1528)=1)</f>
        <v>1</v>
      </c>
    </row>
    <row r="1529" spans="1:25"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c r="W1529" s="6" t="str">
        <f>TEXT(SalesData[[#This Row],[Order Date]],"mmm")</f>
        <v>Jul</v>
      </c>
      <c r="X1529" s="6" t="str">
        <f>TEXT(SalesData[[#This Row],[Order Date]],"mmm yyyy")</f>
        <v>Jul 2013</v>
      </c>
      <c r="Y1529">
        <f>--(COUNTIF($B$2:B1529,B1529)=1)</f>
        <v>0</v>
      </c>
    </row>
    <row r="1530" spans="1:25"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c r="W1530" s="6" t="str">
        <f>TEXT(SalesData[[#This Row],[Order Date]],"mmm")</f>
        <v>Nov</v>
      </c>
      <c r="X1530" s="6" t="str">
        <f>TEXT(SalesData[[#This Row],[Order Date]],"mmm yyyy")</f>
        <v>Nov 2012</v>
      </c>
      <c r="Y1530">
        <f>--(COUNTIF($B$2:B1530,B1530)=1)</f>
        <v>1</v>
      </c>
    </row>
    <row r="1531" spans="1:25"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c r="W1531" s="6" t="str">
        <f>TEXT(SalesData[[#This Row],[Order Date]],"mmm")</f>
        <v>Nov</v>
      </c>
      <c r="X1531" s="6" t="str">
        <f>TEXT(SalesData[[#This Row],[Order Date]],"mmm yyyy")</f>
        <v>Nov 2012</v>
      </c>
      <c r="Y1531">
        <f>--(COUNTIF($B$2:B1531,B1531)=1)</f>
        <v>0</v>
      </c>
    </row>
    <row r="1532" spans="1:25"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c r="W1532" s="6" t="str">
        <f>TEXT(SalesData[[#This Row],[Order Date]],"mmm")</f>
        <v>Mar</v>
      </c>
      <c r="X1532" s="6" t="str">
        <f>TEXT(SalesData[[#This Row],[Order Date]],"mmm yyyy")</f>
        <v>Mar 2012</v>
      </c>
      <c r="Y1532">
        <f>--(COUNTIF($B$2:B1532,B1532)=1)</f>
        <v>1</v>
      </c>
    </row>
    <row r="1533" spans="1:25"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c r="W1533" s="6" t="str">
        <f>TEXT(SalesData[[#This Row],[Order Date]],"mmm")</f>
        <v>Sep</v>
      </c>
      <c r="X1533" s="6" t="str">
        <f>TEXT(SalesData[[#This Row],[Order Date]],"mmm yyyy")</f>
        <v>Sep 2014</v>
      </c>
      <c r="Y1533">
        <f>--(COUNTIF($B$2:B1533,B1533)=1)</f>
        <v>1</v>
      </c>
    </row>
    <row r="1534" spans="1:25"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c r="W1534" s="6" t="str">
        <f>TEXT(SalesData[[#This Row],[Order Date]],"mmm")</f>
        <v>Sep</v>
      </c>
      <c r="X1534" s="6" t="str">
        <f>TEXT(SalesData[[#This Row],[Order Date]],"mmm yyyy")</f>
        <v>Sep 2014</v>
      </c>
      <c r="Y1534">
        <f>--(COUNTIF($B$2:B1534,B1534)=1)</f>
        <v>0</v>
      </c>
    </row>
    <row r="1535" spans="1:25"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c r="W1535" s="6" t="str">
        <f>TEXT(SalesData[[#This Row],[Order Date]],"mmm")</f>
        <v>Dec</v>
      </c>
      <c r="X1535" s="6" t="str">
        <f>TEXT(SalesData[[#This Row],[Order Date]],"mmm yyyy")</f>
        <v>Dec 2013</v>
      </c>
      <c r="Y1535">
        <f>--(COUNTIF($B$2:B1535,B1535)=1)</f>
        <v>1</v>
      </c>
    </row>
    <row r="1536" spans="1:25"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c r="W1536" s="6" t="str">
        <f>TEXT(SalesData[[#This Row],[Order Date]],"mmm")</f>
        <v>Feb</v>
      </c>
      <c r="X1536" s="6" t="str">
        <f>TEXT(SalesData[[#This Row],[Order Date]],"mmm yyyy")</f>
        <v>Feb 2014</v>
      </c>
      <c r="Y1536">
        <f>--(COUNTIF($B$2:B1536,B1536)=1)</f>
        <v>1</v>
      </c>
    </row>
    <row r="1537" spans="1:25"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c r="W1537" s="6" t="str">
        <f>TEXT(SalesData[[#This Row],[Order Date]],"mmm")</f>
        <v>Oct</v>
      </c>
      <c r="X1537" s="6" t="str">
        <f>TEXT(SalesData[[#This Row],[Order Date]],"mmm yyyy")</f>
        <v>Oct 2013</v>
      </c>
      <c r="Y1537">
        <f>--(COUNTIF($B$2:B1537,B1537)=1)</f>
        <v>1</v>
      </c>
    </row>
    <row r="1538" spans="1:25"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c r="W1538" s="6" t="str">
        <f>TEXT(SalesData[[#This Row],[Order Date]],"mmm")</f>
        <v>Oct</v>
      </c>
      <c r="X1538" s="6" t="str">
        <f>TEXT(SalesData[[#This Row],[Order Date]],"mmm yyyy")</f>
        <v>Oct 2013</v>
      </c>
      <c r="Y1538">
        <f>--(COUNTIF($B$2:B1538,B1538)=1)</f>
        <v>0</v>
      </c>
    </row>
    <row r="1539" spans="1:25"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c r="W1539" s="6" t="str">
        <f>TEXT(SalesData[[#This Row],[Order Date]],"mmm")</f>
        <v>Sep</v>
      </c>
      <c r="X1539" s="6" t="str">
        <f>TEXT(SalesData[[#This Row],[Order Date]],"mmm yyyy")</f>
        <v>Sep 2014</v>
      </c>
      <c r="Y1539">
        <f>--(COUNTIF($B$2:B1539,B1539)=1)</f>
        <v>1</v>
      </c>
    </row>
    <row r="1540" spans="1:25"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c r="W1540" s="6" t="str">
        <f>TEXT(SalesData[[#This Row],[Order Date]],"mmm")</f>
        <v>Sep</v>
      </c>
      <c r="X1540" s="6" t="str">
        <f>TEXT(SalesData[[#This Row],[Order Date]],"mmm yyyy")</f>
        <v>Sep 2014</v>
      </c>
      <c r="Y1540">
        <f>--(COUNTIF($B$2:B1540,B1540)=1)</f>
        <v>0</v>
      </c>
    </row>
    <row r="1541" spans="1:25"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c r="W1541" s="6" t="str">
        <f>TEXT(SalesData[[#This Row],[Order Date]],"mmm")</f>
        <v>Sep</v>
      </c>
      <c r="X1541" s="6" t="str">
        <f>TEXT(SalesData[[#This Row],[Order Date]],"mmm yyyy")</f>
        <v>Sep 2014</v>
      </c>
      <c r="Y1541">
        <f>--(COUNTIF($B$2:B1541,B1541)=1)</f>
        <v>0</v>
      </c>
    </row>
    <row r="1542" spans="1:25"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c r="W1542" s="6" t="str">
        <f>TEXT(SalesData[[#This Row],[Order Date]],"mmm")</f>
        <v>Sep</v>
      </c>
      <c r="X1542" s="6" t="str">
        <f>TEXT(SalesData[[#This Row],[Order Date]],"mmm yyyy")</f>
        <v>Sep 2014</v>
      </c>
      <c r="Y1542">
        <f>--(COUNTIF($B$2:B1542,B1542)=1)</f>
        <v>0</v>
      </c>
    </row>
    <row r="1543" spans="1:25"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c r="W1543" s="6" t="str">
        <f>TEXT(SalesData[[#This Row],[Order Date]],"mmm")</f>
        <v>Mar</v>
      </c>
      <c r="X1543" s="6" t="str">
        <f>TEXT(SalesData[[#This Row],[Order Date]],"mmm yyyy")</f>
        <v>Mar 2011</v>
      </c>
      <c r="Y1543">
        <f>--(COUNTIF($B$2:B1543,B1543)=1)</f>
        <v>1</v>
      </c>
    </row>
    <row r="1544" spans="1:25"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c r="W1544" s="6" t="str">
        <f>TEXT(SalesData[[#This Row],[Order Date]],"mmm")</f>
        <v>Mar</v>
      </c>
      <c r="X1544" s="6" t="str">
        <f>TEXT(SalesData[[#This Row],[Order Date]],"mmm yyyy")</f>
        <v>Mar 2011</v>
      </c>
      <c r="Y1544">
        <f>--(COUNTIF($B$2:B1544,B1544)=1)</f>
        <v>0</v>
      </c>
    </row>
    <row r="1545" spans="1:25"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c r="W1545" s="6" t="str">
        <f>TEXT(SalesData[[#This Row],[Order Date]],"mmm")</f>
        <v>Feb</v>
      </c>
      <c r="X1545" s="6" t="str">
        <f>TEXT(SalesData[[#This Row],[Order Date]],"mmm yyyy")</f>
        <v>Feb 2011</v>
      </c>
      <c r="Y1545">
        <f>--(COUNTIF($B$2:B1545,B1545)=1)</f>
        <v>1</v>
      </c>
    </row>
    <row r="1546" spans="1:25"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c r="W1546" s="6" t="str">
        <f>TEXT(SalesData[[#This Row],[Order Date]],"mmm")</f>
        <v>Feb</v>
      </c>
      <c r="X1546" s="6" t="str">
        <f>TEXT(SalesData[[#This Row],[Order Date]],"mmm yyyy")</f>
        <v>Feb 2011</v>
      </c>
      <c r="Y1546">
        <f>--(COUNTIF($B$2:B1546,B1546)=1)</f>
        <v>0</v>
      </c>
    </row>
    <row r="1547" spans="1:25"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c r="W1547" s="6" t="str">
        <f>TEXT(SalesData[[#This Row],[Order Date]],"mmm")</f>
        <v>Dec</v>
      </c>
      <c r="X1547" s="6" t="str">
        <f>TEXT(SalesData[[#This Row],[Order Date]],"mmm yyyy")</f>
        <v>Dec 2011</v>
      </c>
      <c r="Y1547">
        <f>--(COUNTIF($B$2:B1547,B1547)=1)</f>
        <v>1</v>
      </c>
    </row>
    <row r="1548" spans="1:25"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c r="W1548" s="6" t="str">
        <f>TEXT(SalesData[[#This Row],[Order Date]],"mmm")</f>
        <v>Nov</v>
      </c>
      <c r="X1548" s="6" t="str">
        <f>TEXT(SalesData[[#This Row],[Order Date]],"mmm yyyy")</f>
        <v>Nov 2012</v>
      </c>
      <c r="Y1548">
        <f>--(COUNTIF($B$2:B1548,B1548)=1)</f>
        <v>1</v>
      </c>
    </row>
    <row r="1549" spans="1:25"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c r="W1549" s="6" t="str">
        <f>TEXT(SalesData[[#This Row],[Order Date]],"mmm")</f>
        <v>Nov</v>
      </c>
      <c r="X1549" s="6" t="str">
        <f>TEXT(SalesData[[#This Row],[Order Date]],"mmm yyyy")</f>
        <v>Nov 2012</v>
      </c>
      <c r="Y1549">
        <f>--(COUNTIF($B$2:B1549,B1549)=1)</f>
        <v>0</v>
      </c>
    </row>
    <row r="1550" spans="1:25"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c r="W1550" s="6" t="str">
        <f>TEXT(SalesData[[#This Row],[Order Date]],"mmm")</f>
        <v>Nov</v>
      </c>
      <c r="X1550" s="6" t="str">
        <f>TEXT(SalesData[[#This Row],[Order Date]],"mmm yyyy")</f>
        <v>Nov 2012</v>
      </c>
      <c r="Y1550">
        <f>--(COUNTIF($B$2:B1550,B1550)=1)</f>
        <v>0</v>
      </c>
    </row>
    <row r="1551" spans="1:25"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c r="W1551" s="6" t="str">
        <f>TEXT(SalesData[[#This Row],[Order Date]],"mmm")</f>
        <v>Jul</v>
      </c>
      <c r="X1551" s="6" t="str">
        <f>TEXT(SalesData[[#This Row],[Order Date]],"mmm yyyy")</f>
        <v>Jul 2011</v>
      </c>
      <c r="Y1551">
        <f>--(COUNTIF($B$2:B1551,B1551)=1)</f>
        <v>1</v>
      </c>
    </row>
    <row r="1552" spans="1:25"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c r="W1552" s="6" t="str">
        <f>TEXT(SalesData[[#This Row],[Order Date]],"mmm")</f>
        <v>Nov</v>
      </c>
      <c r="X1552" s="6" t="str">
        <f>TEXT(SalesData[[#This Row],[Order Date]],"mmm yyyy")</f>
        <v>Nov 2014</v>
      </c>
      <c r="Y1552">
        <f>--(COUNTIF($B$2:B1552,B1552)=1)</f>
        <v>1</v>
      </c>
    </row>
    <row r="1553" spans="1:25"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c r="W1553" s="6" t="str">
        <f>TEXT(SalesData[[#This Row],[Order Date]],"mmm")</f>
        <v>Jun</v>
      </c>
      <c r="X1553" s="6" t="str">
        <f>TEXT(SalesData[[#This Row],[Order Date]],"mmm yyyy")</f>
        <v>Jun 2013</v>
      </c>
      <c r="Y1553">
        <f>--(COUNTIF($B$2:B1553,B1553)=1)</f>
        <v>1</v>
      </c>
    </row>
    <row r="1554" spans="1:25"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c r="W1554" s="6" t="str">
        <f>TEXT(SalesData[[#This Row],[Order Date]],"mmm")</f>
        <v>May</v>
      </c>
      <c r="X1554" s="6" t="str">
        <f>TEXT(SalesData[[#This Row],[Order Date]],"mmm yyyy")</f>
        <v>May 2011</v>
      </c>
      <c r="Y1554">
        <f>--(COUNTIF($B$2:B1554,B1554)=1)</f>
        <v>1</v>
      </c>
    </row>
    <row r="1555" spans="1:25"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c r="W1555" s="6" t="str">
        <f>TEXT(SalesData[[#This Row],[Order Date]],"mmm")</f>
        <v>Oct</v>
      </c>
      <c r="X1555" s="6" t="str">
        <f>TEXT(SalesData[[#This Row],[Order Date]],"mmm yyyy")</f>
        <v>Oct 2014</v>
      </c>
      <c r="Y1555">
        <f>--(COUNTIF($B$2:B1555,B1555)=1)</f>
        <v>1</v>
      </c>
    </row>
    <row r="1556" spans="1:25"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c r="W1556" s="6" t="str">
        <f>TEXT(SalesData[[#This Row],[Order Date]],"mmm")</f>
        <v>Feb</v>
      </c>
      <c r="X1556" s="6" t="str">
        <f>TEXT(SalesData[[#This Row],[Order Date]],"mmm yyyy")</f>
        <v>Feb 2012</v>
      </c>
      <c r="Y1556">
        <f>--(COUNTIF($B$2:B1556,B1556)=1)</f>
        <v>1</v>
      </c>
    </row>
    <row r="1557" spans="1:25"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c r="W1557" s="6" t="str">
        <f>TEXT(SalesData[[#This Row],[Order Date]],"mmm")</f>
        <v>Sep</v>
      </c>
      <c r="X1557" s="6" t="str">
        <f>TEXT(SalesData[[#This Row],[Order Date]],"mmm yyyy")</f>
        <v>Sep 2014</v>
      </c>
      <c r="Y1557">
        <f>--(COUNTIF($B$2:B1557,B1557)=1)</f>
        <v>1</v>
      </c>
    </row>
    <row r="1558" spans="1:25"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c r="W1558" s="6" t="str">
        <f>TEXT(SalesData[[#This Row],[Order Date]],"mmm")</f>
        <v>May</v>
      </c>
      <c r="X1558" s="6" t="str">
        <f>TEXT(SalesData[[#This Row],[Order Date]],"mmm yyyy")</f>
        <v>May 2013</v>
      </c>
      <c r="Y1558">
        <f>--(COUNTIF($B$2:B1558,B1558)=1)</f>
        <v>1</v>
      </c>
    </row>
    <row r="1559" spans="1:25"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c r="W1559" s="6" t="str">
        <f>TEXT(SalesData[[#This Row],[Order Date]],"mmm")</f>
        <v>May</v>
      </c>
      <c r="X1559" s="6" t="str">
        <f>TEXT(SalesData[[#This Row],[Order Date]],"mmm yyyy")</f>
        <v>May 2013</v>
      </c>
      <c r="Y1559">
        <f>--(COUNTIF($B$2:B1559,B1559)=1)</f>
        <v>0</v>
      </c>
    </row>
    <row r="1560" spans="1:25"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c r="W1560" s="6" t="str">
        <f>TEXT(SalesData[[#This Row],[Order Date]],"mmm")</f>
        <v>Mar</v>
      </c>
      <c r="X1560" s="6" t="str">
        <f>TEXT(SalesData[[#This Row],[Order Date]],"mmm yyyy")</f>
        <v>Mar 2012</v>
      </c>
      <c r="Y1560">
        <f>--(COUNTIF($B$2:B1560,B1560)=1)</f>
        <v>1</v>
      </c>
    </row>
    <row r="1561" spans="1:25"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c r="W1561" s="6" t="str">
        <f>TEXT(SalesData[[#This Row],[Order Date]],"mmm")</f>
        <v>Apr</v>
      </c>
      <c r="X1561" s="6" t="str">
        <f>TEXT(SalesData[[#This Row],[Order Date]],"mmm yyyy")</f>
        <v>Apr 2013</v>
      </c>
      <c r="Y1561">
        <f>--(COUNTIF($B$2:B1561,B1561)=1)</f>
        <v>1</v>
      </c>
    </row>
    <row r="1562" spans="1:25"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c r="W1562" s="6" t="str">
        <f>TEXT(SalesData[[#This Row],[Order Date]],"mmm")</f>
        <v>Apr</v>
      </c>
      <c r="X1562" s="6" t="str">
        <f>TEXT(SalesData[[#This Row],[Order Date]],"mmm yyyy")</f>
        <v>Apr 2011</v>
      </c>
      <c r="Y1562">
        <f>--(COUNTIF($B$2:B1562,B1562)=1)</f>
        <v>1</v>
      </c>
    </row>
    <row r="1563" spans="1:25"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c r="W1563" s="6" t="str">
        <f>TEXT(SalesData[[#This Row],[Order Date]],"mmm")</f>
        <v>Sep</v>
      </c>
      <c r="X1563" s="6" t="str">
        <f>TEXT(SalesData[[#This Row],[Order Date]],"mmm yyyy")</f>
        <v>Sep 2014</v>
      </c>
      <c r="Y1563">
        <f>--(COUNTIF($B$2:B1563,B1563)=1)</f>
        <v>1</v>
      </c>
    </row>
    <row r="1564" spans="1:25"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c r="W1564" s="6" t="str">
        <f>TEXT(SalesData[[#This Row],[Order Date]],"mmm")</f>
        <v>Jul</v>
      </c>
      <c r="X1564" s="6" t="str">
        <f>TEXT(SalesData[[#This Row],[Order Date]],"mmm yyyy")</f>
        <v>Jul 2014</v>
      </c>
      <c r="Y1564">
        <f>--(COUNTIF($B$2:B1564,B1564)=1)</f>
        <v>1</v>
      </c>
    </row>
    <row r="1565" spans="1:25"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c r="W1565" s="6" t="str">
        <f>TEXT(SalesData[[#This Row],[Order Date]],"mmm")</f>
        <v>Nov</v>
      </c>
      <c r="X1565" s="6" t="str">
        <f>TEXT(SalesData[[#This Row],[Order Date]],"mmm yyyy")</f>
        <v>Nov 2012</v>
      </c>
      <c r="Y1565">
        <f>--(COUNTIF($B$2:B1565,B1565)=1)</f>
        <v>1</v>
      </c>
    </row>
    <row r="1566" spans="1:25"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c r="W1566" s="6" t="str">
        <f>TEXT(SalesData[[#This Row],[Order Date]],"mmm")</f>
        <v>Mar</v>
      </c>
      <c r="X1566" s="6" t="str">
        <f>TEXT(SalesData[[#This Row],[Order Date]],"mmm yyyy")</f>
        <v>Mar 2011</v>
      </c>
      <c r="Y1566">
        <f>--(COUNTIF($B$2:B1566,B1566)=1)</f>
        <v>1</v>
      </c>
    </row>
    <row r="1567" spans="1:25"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c r="W1567" s="6" t="str">
        <f>TEXT(SalesData[[#This Row],[Order Date]],"mmm")</f>
        <v>Mar</v>
      </c>
      <c r="X1567" s="6" t="str">
        <f>TEXT(SalesData[[#This Row],[Order Date]],"mmm yyyy")</f>
        <v>Mar 2012</v>
      </c>
      <c r="Y1567">
        <f>--(COUNTIF($B$2:B1567,B1567)=1)</f>
        <v>1</v>
      </c>
    </row>
    <row r="1568" spans="1:25"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c r="W1568" s="6" t="str">
        <f>TEXT(SalesData[[#This Row],[Order Date]],"mmm")</f>
        <v>Nov</v>
      </c>
      <c r="X1568" s="6" t="str">
        <f>TEXT(SalesData[[#This Row],[Order Date]],"mmm yyyy")</f>
        <v>Nov 2012</v>
      </c>
      <c r="Y1568">
        <f>--(COUNTIF($B$2:B1568,B1568)=1)</f>
        <v>1</v>
      </c>
    </row>
    <row r="1569" spans="1:25"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c r="W1569" s="6" t="str">
        <f>TEXT(SalesData[[#This Row],[Order Date]],"mmm")</f>
        <v>Nov</v>
      </c>
      <c r="X1569" s="6" t="str">
        <f>TEXT(SalesData[[#This Row],[Order Date]],"mmm yyyy")</f>
        <v>Nov 2012</v>
      </c>
      <c r="Y1569">
        <f>--(COUNTIF($B$2:B1569,B1569)=1)</f>
        <v>0</v>
      </c>
    </row>
    <row r="1570" spans="1:25"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c r="W1570" s="6" t="str">
        <f>TEXT(SalesData[[#This Row],[Order Date]],"mmm")</f>
        <v>Jun</v>
      </c>
      <c r="X1570" s="6" t="str">
        <f>TEXT(SalesData[[#This Row],[Order Date]],"mmm yyyy")</f>
        <v>Jun 2014</v>
      </c>
      <c r="Y1570">
        <f>--(COUNTIF($B$2:B1570,B1570)=1)</f>
        <v>1</v>
      </c>
    </row>
    <row r="1571" spans="1:25"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c r="W1571" s="6" t="str">
        <f>TEXT(SalesData[[#This Row],[Order Date]],"mmm")</f>
        <v>Nov</v>
      </c>
      <c r="X1571" s="6" t="str">
        <f>TEXT(SalesData[[#This Row],[Order Date]],"mmm yyyy")</f>
        <v>Nov 2014</v>
      </c>
      <c r="Y1571">
        <f>--(COUNTIF($B$2:B1571,B1571)=1)</f>
        <v>1</v>
      </c>
    </row>
    <row r="1572" spans="1:25"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c r="W1572" s="6" t="str">
        <f>TEXT(SalesData[[#This Row],[Order Date]],"mmm")</f>
        <v>Nov</v>
      </c>
      <c r="X1572" s="6" t="str">
        <f>TEXT(SalesData[[#This Row],[Order Date]],"mmm yyyy")</f>
        <v>Nov 2011</v>
      </c>
      <c r="Y1572">
        <f>--(COUNTIF($B$2:B1572,B1572)=1)</f>
        <v>1</v>
      </c>
    </row>
    <row r="1573" spans="1:25"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c r="W1573" s="6" t="str">
        <f>TEXT(SalesData[[#This Row],[Order Date]],"mmm")</f>
        <v>Nov</v>
      </c>
      <c r="X1573" s="6" t="str">
        <f>TEXT(SalesData[[#This Row],[Order Date]],"mmm yyyy")</f>
        <v>Nov 2011</v>
      </c>
      <c r="Y1573">
        <f>--(COUNTIF($B$2:B1573,B1573)=1)</f>
        <v>0</v>
      </c>
    </row>
    <row r="1574" spans="1:25"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c r="W1574" s="6" t="str">
        <f>TEXT(SalesData[[#This Row],[Order Date]],"mmm")</f>
        <v>Nov</v>
      </c>
      <c r="X1574" s="6" t="str">
        <f>TEXT(SalesData[[#This Row],[Order Date]],"mmm yyyy")</f>
        <v>Nov 2011</v>
      </c>
      <c r="Y1574">
        <f>--(COUNTIF($B$2:B1574,B1574)=1)</f>
        <v>0</v>
      </c>
    </row>
    <row r="1575" spans="1:25"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c r="W1575" s="6" t="str">
        <f>TEXT(SalesData[[#This Row],[Order Date]],"mmm")</f>
        <v>Nov</v>
      </c>
      <c r="X1575" s="6" t="str">
        <f>TEXT(SalesData[[#This Row],[Order Date]],"mmm yyyy")</f>
        <v>Nov 2011</v>
      </c>
      <c r="Y1575">
        <f>--(COUNTIF($B$2:B1575,B1575)=1)</f>
        <v>0</v>
      </c>
    </row>
    <row r="1576" spans="1:25"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c r="W1576" s="6" t="str">
        <f>TEXT(SalesData[[#This Row],[Order Date]],"mmm")</f>
        <v>Dec</v>
      </c>
      <c r="X1576" s="6" t="str">
        <f>TEXT(SalesData[[#This Row],[Order Date]],"mmm yyyy")</f>
        <v>Dec 2011</v>
      </c>
      <c r="Y1576">
        <f>--(COUNTIF($B$2:B1576,B1576)=1)</f>
        <v>1</v>
      </c>
    </row>
    <row r="1577" spans="1:25"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c r="W1577" s="6" t="str">
        <f>TEXT(SalesData[[#This Row],[Order Date]],"mmm")</f>
        <v>Dec</v>
      </c>
      <c r="X1577" s="6" t="str">
        <f>TEXT(SalesData[[#This Row],[Order Date]],"mmm yyyy")</f>
        <v>Dec 2011</v>
      </c>
      <c r="Y1577">
        <f>--(COUNTIF($B$2:B1577,B1577)=1)</f>
        <v>0</v>
      </c>
    </row>
    <row r="1578" spans="1:25"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c r="W1578" s="6" t="str">
        <f>TEXT(SalesData[[#This Row],[Order Date]],"mmm")</f>
        <v>Apr</v>
      </c>
      <c r="X1578" s="6" t="str">
        <f>TEXT(SalesData[[#This Row],[Order Date]],"mmm yyyy")</f>
        <v>Apr 2013</v>
      </c>
      <c r="Y1578">
        <f>--(COUNTIF($B$2:B1578,B1578)=1)</f>
        <v>1</v>
      </c>
    </row>
    <row r="1579" spans="1:25"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c r="W1579" s="6" t="str">
        <f>TEXT(SalesData[[#This Row],[Order Date]],"mmm")</f>
        <v>May</v>
      </c>
      <c r="X1579" s="6" t="str">
        <f>TEXT(SalesData[[#This Row],[Order Date]],"mmm yyyy")</f>
        <v>May 2013</v>
      </c>
      <c r="Y1579">
        <f>--(COUNTIF($B$2:B1579,B1579)=1)</f>
        <v>1</v>
      </c>
    </row>
    <row r="1580" spans="1:25"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c r="W1580" s="6" t="str">
        <f>TEXT(SalesData[[#This Row],[Order Date]],"mmm")</f>
        <v>Feb</v>
      </c>
      <c r="X1580" s="6" t="str">
        <f>TEXT(SalesData[[#This Row],[Order Date]],"mmm yyyy")</f>
        <v>Feb 2013</v>
      </c>
      <c r="Y1580">
        <f>--(COUNTIF($B$2:B1580,B1580)=1)</f>
        <v>1</v>
      </c>
    </row>
    <row r="1581" spans="1:25"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c r="W1581" s="6" t="str">
        <f>TEXT(SalesData[[#This Row],[Order Date]],"mmm")</f>
        <v>Aug</v>
      </c>
      <c r="X1581" s="6" t="str">
        <f>TEXT(SalesData[[#This Row],[Order Date]],"mmm yyyy")</f>
        <v>Aug 2012</v>
      </c>
      <c r="Y1581">
        <f>--(COUNTIF($B$2:B1581,B1581)=1)</f>
        <v>1</v>
      </c>
    </row>
    <row r="1582" spans="1:25"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c r="W1582" s="6" t="str">
        <f>TEXT(SalesData[[#This Row],[Order Date]],"mmm")</f>
        <v>Aug</v>
      </c>
      <c r="X1582" s="6" t="str">
        <f>TEXT(SalesData[[#This Row],[Order Date]],"mmm yyyy")</f>
        <v>Aug 2012</v>
      </c>
      <c r="Y1582">
        <f>--(COUNTIF($B$2:B1582,B1582)=1)</f>
        <v>0</v>
      </c>
    </row>
    <row r="1583" spans="1:25"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c r="W1583" s="6" t="str">
        <f>TEXT(SalesData[[#This Row],[Order Date]],"mmm")</f>
        <v>Aug</v>
      </c>
      <c r="X1583" s="6" t="str">
        <f>TEXT(SalesData[[#This Row],[Order Date]],"mmm yyyy")</f>
        <v>Aug 2012</v>
      </c>
      <c r="Y1583">
        <f>--(COUNTIF($B$2:B1583,B1583)=1)</f>
        <v>0</v>
      </c>
    </row>
    <row r="1584" spans="1:25"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c r="W1584" s="6" t="str">
        <f>TEXT(SalesData[[#This Row],[Order Date]],"mmm")</f>
        <v>Aug</v>
      </c>
      <c r="X1584" s="6" t="str">
        <f>TEXT(SalesData[[#This Row],[Order Date]],"mmm yyyy")</f>
        <v>Aug 2012</v>
      </c>
      <c r="Y1584">
        <f>--(COUNTIF($B$2:B1584,B1584)=1)</f>
        <v>0</v>
      </c>
    </row>
    <row r="1585" spans="1:25"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c r="W1585" s="6" t="str">
        <f>TEXT(SalesData[[#This Row],[Order Date]],"mmm")</f>
        <v>Aug</v>
      </c>
      <c r="X1585" s="6" t="str">
        <f>TEXT(SalesData[[#This Row],[Order Date]],"mmm yyyy")</f>
        <v>Aug 2012</v>
      </c>
      <c r="Y1585">
        <f>--(COUNTIF($B$2:B1585,B1585)=1)</f>
        <v>0</v>
      </c>
    </row>
    <row r="1586" spans="1:25"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c r="W1586" s="6" t="str">
        <f>TEXT(SalesData[[#This Row],[Order Date]],"mmm")</f>
        <v>Aug</v>
      </c>
      <c r="X1586" s="6" t="str">
        <f>TEXT(SalesData[[#This Row],[Order Date]],"mmm yyyy")</f>
        <v>Aug 2012</v>
      </c>
      <c r="Y1586">
        <f>--(COUNTIF($B$2:B1586,B1586)=1)</f>
        <v>0</v>
      </c>
    </row>
    <row r="1587" spans="1:25"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c r="W1587" s="6" t="str">
        <f>TEXT(SalesData[[#This Row],[Order Date]],"mmm")</f>
        <v>Aug</v>
      </c>
      <c r="X1587" s="6" t="str">
        <f>TEXT(SalesData[[#This Row],[Order Date]],"mmm yyyy")</f>
        <v>Aug 2012</v>
      </c>
      <c r="Y1587">
        <f>--(COUNTIF($B$2:B1587,B1587)=1)</f>
        <v>0</v>
      </c>
    </row>
    <row r="1588" spans="1:25"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c r="W1588" s="6" t="str">
        <f>TEXT(SalesData[[#This Row],[Order Date]],"mmm")</f>
        <v>Aug</v>
      </c>
      <c r="X1588" s="6" t="str">
        <f>TEXT(SalesData[[#This Row],[Order Date]],"mmm yyyy")</f>
        <v>Aug 2012</v>
      </c>
      <c r="Y1588">
        <f>--(COUNTIF($B$2:B1588,B1588)=1)</f>
        <v>0</v>
      </c>
    </row>
    <row r="1589" spans="1:25"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c r="W1589" s="6" t="str">
        <f>TEXT(SalesData[[#This Row],[Order Date]],"mmm")</f>
        <v>Aug</v>
      </c>
      <c r="X1589" s="6" t="str">
        <f>TEXT(SalesData[[#This Row],[Order Date]],"mmm yyyy")</f>
        <v>Aug 2012</v>
      </c>
      <c r="Y1589">
        <f>--(COUNTIF($B$2:B1589,B1589)=1)</f>
        <v>0</v>
      </c>
    </row>
    <row r="1590" spans="1:25"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c r="W1590" s="6" t="str">
        <f>TEXT(SalesData[[#This Row],[Order Date]],"mmm")</f>
        <v>Aug</v>
      </c>
      <c r="X1590" s="6" t="str">
        <f>TEXT(SalesData[[#This Row],[Order Date]],"mmm yyyy")</f>
        <v>Aug 2012</v>
      </c>
      <c r="Y1590">
        <f>--(COUNTIF($B$2:B1590,B1590)=1)</f>
        <v>0</v>
      </c>
    </row>
    <row r="1591" spans="1:25"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c r="W1591" s="6" t="str">
        <f>TEXT(SalesData[[#This Row],[Order Date]],"mmm")</f>
        <v>May</v>
      </c>
      <c r="X1591" s="6" t="str">
        <f>TEXT(SalesData[[#This Row],[Order Date]],"mmm yyyy")</f>
        <v>May 2013</v>
      </c>
      <c r="Y1591">
        <f>--(COUNTIF($B$2:B1591,B1591)=1)</f>
        <v>1</v>
      </c>
    </row>
    <row r="1592" spans="1:25"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c r="W1592" s="6" t="str">
        <f>TEXT(SalesData[[#This Row],[Order Date]],"mmm")</f>
        <v>Apr</v>
      </c>
      <c r="X1592" s="6" t="str">
        <f>TEXT(SalesData[[#This Row],[Order Date]],"mmm yyyy")</f>
        <v>Apr 2013</v>
      </c>
      <c r="Y1592">
        <f>--(COUNTIF($B$2:B1592,B1592)=1)</f>
        <v>1</v>
      </c>
    </row>
    <row r="1593" spans="1:25"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c r="W1593" s="6" t="str">
        <f>TEXT(SalesData[[#This Row],[Order Date]],"mmm")</f>
        <v>Apr</v>
      </c>
      <c r="X1593" s="6" t="str">
        <f>TEXT(SalesData[[#This Row],[Order Date]],"mmm yyyy")</f>
        <v>Apr 2013</v>
      </c>
      <c r="Y1593">
        <f>--(COUNTIF($B$2:B1593,B1593)=1)</f>
        <v>0</v>
      </c>
    </row>
    <row r="1594" spans="1:25"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c r="W1594" s="6" t="str">
        <f>TEXT(SalesData[[#This Row],[Order Date]],"mmm")</f>
        <v>Jun</v>
      </c>
      <c r="X1594" s="6" t="str">
        <f>TEXT(SalesData[[#This Row],[Order Date]],"mmm yyyy")</f>
        <v>Jun 2012</v>
      </c>
      <c r="Y1594">
        <f>--(COUNTIF($B$2:B1594,B1594)=1)</f>
        <v>1</v>
      </c>
    </row>
    <row r="1595" spans="1:25"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c r="W1595" s="6" t="str">
        <f>TEXT(SalesData[[#This Row],[Order Date]],"mmm")</f>
        <v>Oct</v>
      </c>
      <c r="X1595" s="6" t="str">
        <f>TEXT(SalesData[[#This Row],[Order Date]],"mmm yyyy")</f>
        <v>Oct 2011</v>
      </c>
      <c r="Y1595">
        <f>--(COUNTIF($B$2:B1595,B1595)=1)</f>
        <v>1</v>
      </c>
    </row>
    <row r="1596" spans="1:25"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c r="W1596" s="6" t="str">
        <f>TEXT(SalesData[[#This Row],[Order Date]],"mmm")</f>
        <v>Mar</v>
      </c>
      <c r="X1596" s="6" t="str">
        <f>TEXT(SalesData[[#This Row],[Order Date]],"mmm yyyy")</f>
        <v>Mar 2012</v>
      </c>
      <c r="Y1596">
        <f>--(COUNTIF($B$2:B1596,B1596)=1)</f>
        <v>1</v>
      </c>
    </row>
    <row r="1597" spans="1:25"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c r="W1597" s="6" t="str">
        <f>TEXT(SalesData[[#This Row],[Order Date]],"mmm")</f>
        <v>May</v>
      </c>
      <c r="X1597" s="6" t="str">
        <f>TEXT(SalesData[[#This Row],[Order Date]],"mmm yyyy")</f>
        <v>May 2014</v>
      </c>
      <c r="Y1597">
        <f>--(COUNTIF($B$2:B1597,B1597)=1)</f>
        <v>1</v>
      </c>
    </row>
    <row r="1598" spans="1:25"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c r="W1598" s="6" t="str">
        <f>TEXT(SalesData[[#This Row],[Order Date]],"mmm")</f>
        <v>Oct</v>
      </c>
      <c r="X1598" s="6" t="str">
        <f>TEXT(SalesData[[#This Row],[Order Date]],"mmm yyyy")</f>
        <v>Oct 2014</v>
      </c>
      <c r="Y1598">
        <f>--(COUNTIF($B$2:B1598,B1598)=1)</f>
        <v>1</v>
      </c>
    </row>
    <row r="1599" spans="1:25"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c r="W1599" s="6" t="str">
        <f>TEXT(SalesData[[#This Row],[Order Date]],"mmm")</f>
        <v>Nov</v>
      </c>
      <c r="X1599" s="6" t="str">
        <f>TEXT(SalesData[[#This Row],[Order Date]],"mmm yyyy")</f>
        <v>Nov 2014</v>
      </c>
      <c r="Y1599">
        <f>--(COUNTIF($B$2:B1599,B1599)=1)</f>
        <v>1</v>
      </c>
    </row>
    <row r="1600" spans="1:25"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c r="W1600" s="6" t="str">
        <f>TEXT(SalesData[[#This Row],[Order Date]],"mmm")</f>
        <v>Nov</v>
      </c>
      <c r="X1600" s="6" t="str">
        <f>TEXT(SalesData[[#This Row],[Order Date]],"mmm yyyy")</f>
        <v>Nov 2014</v>
      </c>
      <c r="Y1600">
        <f>--(COUNTIF($B$2:B1600,B1600)=1)</f>
        <v>0</v>
      </c>
    </row>
    <row r="1601" spans="1:25"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c r="W1601" s="6" t="str">
        <f>TEXT(SalesData[[#This Row],[Order Date]],"mmm")</f>
        <v>Nov</v>
      </c>
      <c r="X1601" s="6" t="str">
        <f>TEXT(SalesData[[#This Row],[Order Date]],"mmm yyyy")</f>
        <v>Nov 2014</v>
      </c>
      <c r="Y1601">
        <f>--(COUNTIF($B$2:B1601,B1601)=1)</f>
        <v>0</v>
      </c>
    </row>
    <row r="1602" spans="1:25"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c r="W1602" s="6" t="str">
        <f>TEXT(SalesData[[#This Row],[Order Date]],"mmm")</f>
        <v>Nov</v>
      </c>
      <c r="X1602" s="6" t="str">
        <f>TEXT(SalesData[[#This Row],[Order Date]],"mmm yyyy")</f>
        <v>Nov 2014</v>
      </c>
      <c r="Y1602">
        <f>--(COUNTIF($B$2:B1602,B1602)=1)</f>
        <v>0</v>
      </c>
    </row>
    <row r="1603" spans="1:25"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c r="W1603" s="6" t="str">
        <f>TEXT(SalesData[[#This Row],[Order Date]],"mmm")</f>
        <v>May</v>
      </c>
      <c r="X1603" s="6" t="str">
        <f>TEXT(SalesData[[#This Row],[Order Date]],"mmm yyyy")</f>
        <v>May 2013</v>
      </c>
      <c r="Y1603">
        <f>--(COUNTIF($B$2:B1603,B1603)=1)</f>
        <v>1</v>
      </c>
    </row>
    <row r="1604" spans="1:25"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c r="W1604" s="6" t="str">
        <f>TEXT(SalesData[[#This Row],[Order Date]],"mmm")</f>
        <v>Dec</v>
      </c>
      <c r="X1604" s="6" t="str">
        <f>TEXT(SalesData[[#This Row],[Order Date]],"mmm yyyy")</f>
        <v>Dec 2013</v>
      </c>
      <c r="Y1604">
        <f>--(COUNTIF($B$2:B1604,B1604)=1)</f>
        <v>1</v>
      </c>
    </row>
    <row r="1605" spans="1:25"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c r="W1605" s="6" t="str">
        <f>TEXT(SalesData[[#This Row],[Order Date]],"mmm")</f>
        <v>Dec</v>
      </c>
      <c r="X1605" s="6" t="str">
        <f>TEXT(SalesData[[#This Row],[Order Date]],"mmm yyyy")</f>
        <v>Dec 2014</v>
      </c>
      <c r="Y1605">
        <f>--(COUNTIF($B$2:B1605,B1605)=1)</f>
        <v>1</v>
      </c>
    </row>
    <row r="1606" spans="1:25"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c r="W1606" s="6" t="str">
        <f>TEXT(SalesData[[#This Row],[Order Date]],"mmm")</f>
        <v>Apr</v>
      </c>
      <c r="X1606" s="6" t="str">
        <f>TEXT(SalesData[[#This Row],[Order Date]],"mmm yyyy")</f>
        <v>Apr 2013</v>
      </c>
      <c r="Y1606">
        <f>--(COUNTIF($B$2:B1606,B1606)=1)</f>
        <v>1</v>
      </c>
    </row>
    <row r="1607" spans="1:25"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c r="W1607" s="6" t="str">
        <f>TEXT(SalesData[[#This Row],[Order Date]],"mmm")</f>
        <v>Apr</v>
      </c>
      <c r="X1607" s="6" t="str">
        <f>TEXT(SalesData[[#This Row],[Order Date]],"mmm yyyy")</f>
        <v>Apr 2013</v>
      </c>
      <c r="Y1607">
        <f>--(COUNTIF($B$2:B1607,B1607)=1)</f>
        <v>0</v>
      </c>
    </row>
    <row r="1608" spans="1:25"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c r="W1608" s="6" t="str">
        <f>TEXT(SalesData[[#This Row],[Order Date]],"mmm")</f>
        <v>Apr</v>
      </c>
      <c r="X1608" s="6" t="str">
        <f>TEXT(SalesData[[#This Row],[Order Date]],"mmm yyyy")</f>
        <v>Apr 2013</v>
      </c>
      <c r="Y1608">
        <f>--(COUNTIF($B$2:B1608,B1608)=1)</f>
        <v>0</v>
      </c>
    </row>
    <row r="1609" spans="1:25"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c r="W1609" s="6" t="str">
        <f>TEXT(SalesData[[#This Row],[Order Date]],"mmm")</f>
        <v>Apr</v>
      </c>
      <c r="X1609" s="6" t="str">
        <f>TEXT(SalesData[[#This Row],[Order Date]],"mmm yyyy")</f>
        <v>Apr 2013</v>
      </c>
      <c r="Y1609">
        <f>--(COUNTIF($B$2:B1609,B1609)=1)</f>
        <v>0</v>
      </c>
    </row>
    <row r="1610" spans="1:25"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c r="W1610" s="6" t="str">
        <f>TEXT(SalesData[[#This Row],[Order Date]],"mmm")</f>
        <v>Apr</v>
      </c>
      <c r="X1610" s="6" t="str">
        <f>TEXT(SalesData[[#This Row],[Order Date]],"mmm yyyy")</f>
        <v>Apr 2013</v>
      </c>
      <c r="Y1610">
        <f>--(COUNTIF($B$2:B1610,B1610)=1)</f>
        <v>0</v>
      </c>
    </row>
    <row r="1611" spans="1:25"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c r="W1611" s="6" t="str">
        <f>TEXT(SalesData[[#This Row],[Order Date]],"mmm")</f>
        <v>Apr</v>
      </c>
      <c r="X1611" s="6" t="str">
        <f>TEXT(SalesData[[#This Row],[Order Date]],"mmm yyyy")</f>
        <v>Apr 2013</v>
      </c>
      <c r="Y1611">
        <f>--(COUNTIF($B$2:B1611,B1611)=1)</f>
        <v>0</v>
      </c>
    </row>
    <row r="1612" spans="1:25"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c r="W1612" s="6" t="str">
        <f>TEXT(SalesData[[#This Row],[Order Date]],"mmm")</f>
        <v>May</v>
      </c>
      <c r="X1612" s="6" t="str">
        <f>TEXT(SalesData[[#This Row],[Order Date]],"mmm yyyy")</f>
        <v>May 2011</v>
      </c>
      <c r="Y1612">
        <f>--(COUNTIF($B$2:B1612,B1612)=1)</f>
        <v>1</v>
      </c>
    </row>
    <row r="1613" spans="1:25"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c r="W1613" s="6" t="str">
        <f>TEXT(SalesData[[#This Row],[Order Date]],"mmm")</f>
        <v>May</v>
      </c>
      <c r="X1613" s="6" t="str">
        <f>TEXT(SalesData[[#This Row],[Order Date]],"mmm yyyy")</f>
        <v>May 2011</v>
      </c>
      <c r="Y1613">
        <f>--(COUNTIF($B$2:B1613,B1613)=1)</f>
        <v>0</v>
      </c>
    </row>
    <row r="1614" spans="1:25"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c r="W1614" s="6" t="str">
        <f>TEXT(SalesData[[#This Row],[Order Date]],"mmm")</f>
        <v>May</v>
      </c>
      <c r="X1614" s="6" t="str">
        <f>TEXT(SalesData[[#This Row],[Order Date]],"mmm yyyy")</f>
        <v>May 2011</v>
      </c>
      <c r="Y1614">
        <f>--(COUNTIF($B$2:B1614,B1614)=1)</f>
        <v>0</v>
      </c>
    </row>
    <row r="1615" spans="1:25"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c r="W1615" s="6" t="str">
        <f>TEXT(SalesData[[#This Row],[Order Date]],"mmm")</f>
        <v>Dec</v>
      </c>
      <c r="X1615" s="6" t="str">
        <f>TEXT(SalesData[[#This Row],[Order Date]],"mmm yyyy")</f>
        <v>Dec 2014</v>
      </c>
      <c r="Y1615">
        <f>--(COUNTIF($B$2:B1615,B1615)=1)</f>
        <v>1</v>
      </c>
    </row>
    <row r="1616" spans="1:25"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c r="W1616" s="6" t="str">
        <f>TEXT(SalesData[[#This Row],[Order Date]],"mmm")</f>
        <v>Mar</v>
      </c>
      <c r="X1616" s="6" t="str">
        <f>TEXT(SalesData[[#This Row],[Order Date]],"mmm yyyy")</f>
        <v>Mar 2013</v>
      </c>
      <c r="Y1616">
        <f>--(COUNTIF($B$2:B1616,B1616)=1)</f>
        <v>1</v>
      </c>
    </row>
    <row r="1617" spans="1:25"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c r="W1617" s="6" t="str">
        <f>TEXT(SalesData[[#This Row],[Order Date]],"mmm")</f>
        <v>Aug</v>
      </c>
      <c r="X1617" s="6" t="str">
        <f>TEXT(SalesData[[#This Row],[Order Date]],"mmm yyyy")</f>
        <v>Aug 2012</v>
      </c>
      <c r="Y1617">
        <f>--(COUNTIF($B$2:B1617,B1617)=1)</f>
        <v>1</v>
      </c>
    </row>
    <row r="1618" spans="1:25"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c r="W1618" s="6" t="str">
        <f>TEXT(SalesData[[#This Row],[Order Date]],"mmm")</f>
        <v>Aug</v>
      </c>
      <c r="X1618" s="6" t="str">
        <f>TEXT(SalesData[[#This Row],[Order Date]],"mmm yyyy")</f>
        <v>Aug 2012</v>
      </c>
      <c r="Y1618">
        <f>--(COUNTIF($B$2:B1618,B1618)=1)</f>
        <v>0</v>
      </c>
    </row>
    <row r="1619" spans="1:25"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c r="W1619" s="6" t="str">
        <f>TEXT(SalesData[[#This Row],[Order Date]],"mmm")</f>
        <v>Aug</v>
      </c>
      <c r="X1619" s="6" t="str">
        <f>TEXT(SalesData[[#This Row],[Order Date]],"mmm yyyy")</f>
        <v>Aug 2012</v>
      </c>
      <c r="Y1619">
        <f>--(COUNTIF($B$2:B1619,B1619)=1)</f>
        <v>0</v>
      </c>
    </row>
    <row r="1620" spans="1:25"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c r="W1620" s="6" t="str">
        <f>TEXT(SalesData[[#This Row],[Order Date]],"mmm")</f>
        <v>Sep</v>
      </c>
      <c r="X1620" s="6" t="str">
        <f>TEXT(SalesData[[#This Row],[Order Date]],"mmm yyyy")</f>
        <v>Sep 2013</v>
      </c>
      <c r="Y1620">
        <f>--(COUNTIF($B$2:B1620,B1620)=1)</f>
        <v>1</v>
      </c>
    </row>
    <row r="1621" spans="1:25"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c r="W1621" s="6" t="str">
        <f>TEXT(SalesData[[#This Row],[Order Date]],"mmm")</f>
        <v>Sep</v>
      </c>
      <c r="X1621" s="6" t="str">
        <f>TEXT(SalesData[[#This Row],[Order Date]],"mmm yyyy")</f>
        <v>Sep 2013</v>
      </c>
      <c r="Y1621">
        <f>--(COUNTIF($B$2:B1621,B1621)=1)</f>
        <v>0</v>
      </c>
    </row>
    <row r="1622" spans="1:25"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c r="W1622" s="6" t="str">
        <f>TEXT(SalesData[[#This Row],[Order Date]],"mmm")</f>
        <v>Jul</v>
      </c>
      <c r="X1622" s="6" t="str">
        <f>TEXT(SalesData[[#This Row],[Order Date]],"mmm yyyy")</f>
        <v>Jul 2014</v>
      </c>
      <c r="Y1622">
        <f>--(COUNTIF($B$2:B1622,B1622)=1)</f>
        <v>1</v>
      </c>
    </row>
    <row r="1623" spans="1:25"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c r="W1623" s="6" t="str">
        <f>TEXT(SalesData[[#This Row],[Order Date]],"mmm")</f>
        <v>Jul</v>
      </c>
      <c r="X1623" s="6" t="str">
        <f>TEXT(SalesData[[#This Row],[Order Date]],"mmm yyyy")</f>
        <v>Jul 2014</v>
      </c>
      <c r="Y1623">
        <f>--(COUNTIF($B$2:B1623,B1623)=1)</f>
        <v>0</v>
      </c>
    </row>
    <row r="1624" spans="1:25"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c r="W1624" s="6" t="str">
        <f>TEXT(SalesData[[#This Row],[Order Date]],"mmm")</f>
        <v>Jul</v>
      </c>
      <c r="X1624" s="6" t="str">
        <f>TEXT(SalesData[[#This Row],[Order Date]],"mmm yyyy")</f>
        <v>Jul 2014</v>
      </c>
      <c r="Y1624">
        <f>--(COUNTIF($B$2:B1624,B1624)=1)</f>
        <v>0</v>
      </c>
    </row>
    <row r="1625" spans="1:25"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c r="W1625" s="6" t="str">
        <f>TEXT(SalesData[[#This Row],[Order Date]],"mmm")</f>
        <v>Jul</v>
      </c>
      <c r="X1625" s="6" t="str">
        <f>TEXT(SalesData[[#This Row],[Order Date]],"mmm yyyy")</f>
        <v>Jul 2014</v>
      </c>
      <c r="Y1625">
        <f>--(COUNTIF($B$2:B1625,B1625)=1)</f>
        <v>0</v>
      </c>
    </row>
    <row r="1626" spans="1:25"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c r="W1626" s="6" t="str">
        <f>TEXT(SalesData[[#This Row],[Order Date]],"mmm")</f>
        <v>Dec</v>
      </c>
      <c r="X1626" s="6" t="str">
        <f>TEXT(SalesData[[#This Row],[Order Date]],"mmm yyyy")</f>
        <v>Dec 2012</v>
      </c>
      <c r="Y1626">
        <f>--(COUNTIF($B$2:B1626,B1626)=1)</f>
        <v>1</v>
      </c>
    </row>
    <row r="1627" spans="1:25"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c r="W1627" s="6" t="str">
        <f>TEXT(SalesData[[#This Row],[Order Date]],"mmm")</f>
        <v>Dec</v>
      </c>
      <c r="X1627" s="6" t="str">
        <f>TEXT(SalesData[[#This Row],[Order Date]],"mmm yyyy")</f>
        <v>Dec 2012</v>
      </c>
      <c r="Y1627">
        <f>--(COUNTIF($B$2:B1627,B1627)=1)</f>
        <v>0</v>
      </c>
    </row>
    <row r="1628" spans="1:25"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c r="W1628" s="6" t="str">
        <f>TEXT(SalesData[[#This Row],[Order Date]],"mmm")</f>
        <v>Nov</v>
      </c>
      <c r="X1628" s="6" t="str">
        <f>TEXT(SalesData[[#This Row],[Order Date]],"mmm yyyy")</f>
        <v>Nov 2012</v>
      </c>
      <c r="Y1628">
        <f>--(COUNTIF($B$2:B1628,B1628)=1)</f>
        <v>1</v>
      </c>
    </row>
    <row r="1629" spans="1:25"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c r="W1629" s="6" t="str">
        <f>TEXT(SalesData[[#This Row],[Order Date]],"mmm")</f>
        <v>Sep</v>
      </c>
      <c r="X1629" s="6" t="str">
        <f>TEXT(SalesData[[#This Row],[Order Date]],"mmm yyyy")</f>
        <v>Sep 2012</v>
      </c>
      <c r="Y1629">
        <f>--(COUNTIF($B$2:B1629,B1629)=1)</f>
        <v>1</v>
      </c>
    </row>
    <row r="1630" spans="1:25"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c r="W1630" s="6" t="str">
        <f>TEXT(SalesData[[#This Row],[Order Date]],"mmm")</f>
        <v>Jun</v>
      </c>
      <c r="X1630" s="6" t="str">
        <f>TEXT(SalesData[[#This Row],[Order Date]],"mmm yyyy")</f>
        <v>Jun 2014</v>
      </c>
      <c r="Y1630">
        <f>--(COUNTIF($B$2:B1630,B1630)=1)</f>
        <v>1</v>
      </c>
    </row>
    <row r="1631" spans="1:25"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c r="W1631" s="6" t="str">
        <f>TEXT(SalesData[[#This Row],[Order Date]],"mmm")</f>
        <v>Jun</v>
      </c>
      <c r="X1631" s="6" t="str">
        <f>TEXT(SalesData[[#This Row],[Order Date]],"mmm yyyy")</f>
        <v>Jun 2014</v>
      </c>
      <c r="Y1631">
        <f>--(COUNTIF($B$2:B1631,B1631)=1)</f>
        <v>0</v>
      </c>
    </row>
    <row r="1632" spans="1:25"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c r="W1632" s="6" t="str">
        <f>TEXT(SalesData[[#This Row],[Order Date]],"mmm")</f>
        <v>May</v>
      </c>
      <c r="X1632" s="6" t="str">
        <f>TEXT(SalesData[[#This Row],[Order Date]],"mmm yyyy")</f>
        <v>May 2013</v>
      </c>
      <c r="Y1632">
        <f>--(COUNTIF($B$2:B1632,B1632)=1)</f>
        <v>1</v>
      </c>
    </row>
    <row r="1633" spans="1:25"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c r="W1633" s="6" t="str">
        <f>TEXT(SalesData[[#This Row],[Order Date]],"mmm")</f>
        <v>May</v>
      </c>
      <c r="X1633" s="6" t="str">
        <f>TEXT(SalesData[[#This Row],[Order Date]],"mmm yyyy")</f>
        <v>May 2013</v>
      </c>
      <c r="Y1633">
        <f>--(COUNTIF($B$2:B1633,B1633)=1)</f>
        <v>0</v>
      </c>
    </row>
    <row r="1634" spans="1:25"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c r="W1634" s="6" t="str">
        <f>TEXT(SalesData[[#This Row],[Order Date]],"mmm")</f>
        <v>May</v>
      </c>
      <c r="X1634" s="6" t="str">
        <f>TEXT(SalesData[[#This Row],[Order Date]],"mmm yyyy")</f>
        <v>May 2013</v>
      </c>
      <c r="Y1634">
        <f>--(COUNTIF($B$2:B1634,B1634)=1)</f>
        <v>0</v>
      </c>
    </row>
    <row r="1635" spans="1:25"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c r="W1635" s="6" t="str">
        <f>TEXT(SalesData[[#This Row],[Order Date]],"mmm")</f>
        <v>May</v>
      </c>
      <c r="X1635" s="6" t="str">
        <f>TEXT(SalesData[[#This Row],[Order Date]],"mmm yyyy")</f>
        <v>May 2013</v>
      </c>
      <c r="Y1635">
        <f>--(COUNTIF($B$2:B1635,B1635)=1)</f>
        <v>0</v>
      </c>
    </row>
    <row r="1636" spans="1:25"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c r="W1636" s="6" t="str">
        <f>TEXT(SalesData[[#This Row],[Order Date]],"mmm")</f>
        <v>May</v>
      </c>
      <c r="X1636" s="6" t="str">
        <f>TEXT(SalesData[[#This Row],[Order Date]],"mmm yyyy")</f>
        <v>May 2013</v>
      </c>
      <c r="Y1636">
        <f>--(COUNTIF($B$2:B1636,B1636)=1)</f>
        <v>0</v>
      </c>
    </row>
    <row r="1637" spans="1:25"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c r="W1637" s="6" t="str">
        <f>TEXT(SalesData[[#This Row],[Order Date]],"mmm")</f>
        <v>Nov</v>
      </c>
      <c r="X1637" s="6" t="str">
        <f>TEXT(SalesData[[#This Row],[Order Date]],"mmm yyyy")</f>
        <v>Nov 2011</v>
      </c>
      <c r="Y1637">
        <f>--(COUNTIF($B$2:B1637,B1637)=1)</f>
        <v>1</v>
      </c>
    </row>
    <row r="1638" spans="1:25"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c r="W1638" s="6" t="str">
        <f>TEXT(SalesData[[#This Row],[Order Date]],"mmm")</f>
        <v>Nov</v>
      </c>
      <c r="X1638" s="6" t="str">
        <f>TEXT(SalesData[[#This Row],[Order Date]],"mmm yyyy")</f>
        <v>Nov 2011</v>
      </c>
      <c r="Y1638">
        <f>--(COUNTIF($B$2:B1638,B1638)=1)</f>
        <v>0</v>
      </c>
    </row>
    <row r="1639" spans="1:25"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c r="W1639" s="6" t="str">
        <f>TEXT(SalesData[[#This Row],[Order Date]],"mmm")</f>
        <v>Nov</v>
      </c>
      <c r="X1639" s="6" t="str">
        <f>TEXT(SalesData[[#This Row],[Order Date]],"mmm yyyy")</f>
        <v>Nov 2011</v>
      </c>
      <c r="Y1639">
        <f>--(COUNTIF($B$2:B1639,B1639)=1)</f>
        <v>0</v>
      </c>
    </row>
    <row r="1640" spans="1:25"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c r="W1640" s="6" t="str">
        <f>TEXT(SalesData[[#This Row],[Order Date]],"mmm")</f>
        <v>May</v>
      </c>
      <c r="X1640" s="6" t="str">
        <f>TEXT(SalesData[[#This Row],[Order Date]],"mmm yyyy")</f>
        <v>May 2013</v>
      </c>
      <c r="Y1640">
        <f>--(COUNTIF($B$2:B1640,B1640)=1)</f>
        <v>1</v>
      </c>
    </row>
    <row r="1641" spans="1:25"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c r="W1641" s="6" t="str">
        <f>TEXT(SalesData[[#This Row],[Order Date]],"mmm")</f>
        <v>May</v>
      </c>
      <c r="X1641" s="6" t="str">
        <f>TEXT(SalesData[[#This Row],[Order Date]],"mmm yyyy")</f>
        <v>May 2013</v>
      </c>
      <c r="Y1641">
        <f>--(COUNTIF($B$2:B1641,B1641)=1)</f>
        <v>0</v>
      </c>
    </row>
    <row r="1642" spans="1:25"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c r="W1642" s="6" t="str">
        <f>TEXT(SalesData[[#This Row],[Order Date]],"mmm")</f>
        <v>May</v>
      </c>
      <c r="X1642" s="6" t="str">
        <f>TEXT(SalesData[[#This Row],[Order Date]],"mmm yyyy")</f>
        <v>May 2013</v>
      </c>
      <c r="Y1642">
        <f>--(COUNTIF($B$2:B1642,B1642)=1)</f>
        <v>0</v>
      </c>
    </row>
    <row r="1643" spans="1:25"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c r="W1643" s="6" t="str">
        <f>TEXT(SalesData[[#This Row],[Order Date]],"mmm")</f>
        <v>May</v>
      </c>
      <c r="X1643" s="6" t="str">
        <f>TEXT(SalesData[[#This Row],[Order Date]],"mmm yyyy")</f>
        <v>May 2013</v>
      </c>
      <c r="Y1643">
        <f>--(COUNTIF($B$2:B1643,B1643)=1)</f>
        <v>0</v>
      </c>
    </row>
    <row r="1644" spans="1:25"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c r="W1644" s="6" t="str">
        <f>TEXT(SalesData[[#This Row],[Order Date]],"mmm")</f>
        <v>Nov</v>
      </c>
      <c r="X1644" s="6" t="str">
        <f>TEXT(SalesData[[#This Row],[Order Date]],"mmm yyyy")</f>
        <v>Nov 2011</v>
      </c>
      <c r="Y1644">
        <f>--(COUNTIF($B$2:B1644,B1644)=1)</f>
        <v>1</v>
      </c>
    </row>
    <row r="1645" spans="1:25"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c r="W1645" s="6" t="str">
        <f>TEXT(SalesData[[#This Row],[Order Date]],"mmm")</f>
        <v>Mar</v>
      </c>
      <c r="X1645" s="6" t="str">
        <f>TEXT(SalesData[[#This Row],[Order Date]],"mmm yyyy")</f>
        <v>Mar 2012</v>
      </c>
      <c r="Y1645">
        <f>--(COUNTIF($B$2:B1645,B1645)=1)</f>
        <v>1</v>
      </c>
    </row>
    <row r="1646" spans="1:25"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c r="W1646" s="6" t="str">
        <f>TEXT(SalesData[[#This Row],[Order Date]],"mmm")</f>
        <v>Mar</v>
      </c>
      <c r="X1646" s="6" t="str">
        <f>TEXT(SalesData[[#This Row],[Order Date]],"mmm yyyy")</f>
        <v>Mar 2012</v>
      </c>
      <c r="Y1646">
        <f>--(COUNTIF($B$2:B1646,B1646)=1)</f>
        <v>0</v>
      </c>
    </row>
    <row r="1647" spans="1:25"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c r="W1647" s="6" t="str">
        <f>TEXT(SalesData[[#This Row],[Order Date]],"mmm")</f>
        <v>Mar</v>
      </c>
      <c r="X1647" s="6" t="str">
        <f>TEXT(SalesData[[#This Row],[Order Date]],"mmm yyyy")</f>
        <v>Mar 2012</v>
      </c>
      <c r="Y1647">
        <f>--(COUNTIF($B$2:B1647,B1647)=1)</f>
        <v>0</v>
      </c>
    </row>
    <row r="1648" spans="1:25"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c r="W1648" s="6" t="str">
        <f>TEXT(SalesData[[#This Row],[Order Date]],"mmm")</f>
        <v>Nov</v>
      </c>
      <c r="X1648" s="6" t="str">
        <f>TEXT(SalesData[[#This Row],[Order Date]],"mmm yyyy")</f>
        <v>Nov 2012</v>
      </c>
      <c r="Y1648">
        <f>--(COUNTIF($B$2:B1648,B1648)=1)</f>
        <v>1</v>
      </c>
    </row>
    <row r="1649" spans="1:25"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c r="W1649" s="6" t="str">
        <f>TEXT(SalesData[[#This Row],[Order Date]],"mmm")</f>
        <v>Nov</v>
      </c>
      <c r="X1649" s="6" t="str">
        <f>TEXT(SalesData[[#This Row],[Order Date]],"mmm yyyy")</f>
        <v>Nov 2012</v>
      </c>
      <c r="Y1649">
        <f>--(COUNTIF($B$2:B1649,B1649)=1)</f>
        <v>0</v>
      </c>
    </row>
    <row r="1650" spans="1:25"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c r="W1650" s="6" t="str">
        <f>TEXT(SalesData[[#This Row],[Order Date]],"mmm")</f>
        <v>Sep</v>
      </c>
      <c r="X1650" s="6" t="str">
        <f>TEXT(SalesData[[#This Row],[Order Date]],"mmm yyyy")</f>
        <v>Sep 2012</v>
      </c>
      <c r="Y1650">
        <f>--(COUNTIF($B$2:B1650,B1650)=1)</f>
        <v>1</v>
      </c>
    </row>
    <row r="1651" spans="1:25"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c r="W1651" s="6" t="str">
        <f>TEXT(SalesData[[#This Row],[Order Date]],"mmm")</f>
        <v>Sep</v>
      </c>
      <c r="X1651" s="6" t="str">
        <f>TEXT(SalesData[[#This Row],[Order Date]],"mmm yyyy")</f>
        <v>Sep 2012</v>
      </c>
      <c r="Y1651">
        <f>--(COUNTIF($B$2:B1651,B1651)=1)</f>
        <v>0</v>
      </c>
    </row>
    <row r="1652" spans="1:25"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c r="W1652" s="6" t="str">
        <f>TEXT(SalesData[[#This Row],[Order Date]],"mmm")</f>
        <v>Aug</v>
      </c>
      <c r="X1652" s="6" t="str">
        <f>TEXT(SalesData[[#This Row],[Order Date]],"mmm yyyy")</f>
        <v>Aug 2011</v>
      </c>
      <c r="Y1652">
        <f>--(COUNTIF($B$2:B1652,B1652)=1)</f>
        <v>1</v>
      </c>
    </row>
    <row r="1653" spans="1:25"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c r="W1653" s="6" t="str">
        <f>TEXT(SalesData[[#This Row],[Order Date]],"mmm")</f>
        <v>Aug</v>
      </c>
      <c r="X1653" s="6" t="str">
        <f>TEXT(SalesData[[#This Row],[Order Date]],"mmm yyyy")</f>
        <v>Aug 2011</v>
      </c>
      <c r="Y1653">
        <f>--(COUNTIF($B$2:B1653,B1653)=1)</f>
        <v>0</v>
      </c>
    </row>
    <row r="1654" spans="1:25"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c r="W1654" s="6" t="str">
        <f>TEXT(SalesData[[#This Row],[Order Date]],"mmm")</f>
        <v>Nov</v>
      </c>
      <c r="X1654" s="6" t="str">
        <f>TEXT(SalesData[[#This Row],[Order Date]],"mmm yyyy")</f>
        <v>Nov 2014</v>
      </c>
      <c r="Y1654">
        <f>--(COUNTIF($B$2:B1654,B1654)=1)</f>
        <v>1</v>
      </c>
    </row>
    <row r="1655" spans="1:25"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c r="W1655" s="6" t="str">
        <f>TEXT(SalesData[[#This Row],[Order Date]],"mmm")</f>
        <v>Nov</v>
      </c>
      <c r="X1655" s="6" t="str">
        <f>TEXT(SalesData[[#This Row],[Order Date]],"mmm yyyy")</f>
        <v>Nov 2014</v>
      </c>
      <c r="Y1655">
        <f>--(COUNTIF($B$2:B1655,B1655)=1)</f>
        <v>0</v>
      </c>
    </row>
    <row r="1656" spans="1:25"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c r="W1656" s="6" t="str">
        <f>TEXT(SalesData[[#This Row],[Order Date]],"mmm")</f>
        <v>Nov</v>
      </c>
      <c r="X1656" s="6" t="str">
        <f>TEXT(SalesData[[#This Row],[Order Date]],"mmm yyyy")</f>
        <v>Nov 2014</v>
      </c>
      <c r="Y1656">
        <f>--(COUNTIF($B$2:B1656,B1656)=1)</f>
        <v>0</v>
      </c>
    </row>
    <row r="1657" spans="1:25"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c r="W1657" s="6" t="str">
        <f>TEXT(SalesData[[#This Row],[Order Date]],"mmm")</f>
        <v>Nov</v>
      </c>
      <c r="X1657" s="6" t="str">
        <f>TEXT(SalesData[[#This Row],[Order Date]],"mmm yyyy")</f>
        <v>Nov 2014</v>
      </c>
      <c r="Y1657">
        <f>--(COUNTIF($B$2:B1657,B1657)=1)</f>
        <v>0</v>
      </c>
    </row>
    <row r="1658" spans="1:25"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c r="W1658" s="6" t="str">
        <f>TEXT(SalesData[[#This Row],[Order Date]],"mmm")</f>
        <v>Nov</v>
      </c>
      <c r="X1658" s="6" t="str">
        <f>TEXT(SalesData[[#This Row],[Order Date]],"mmm yyyy")</f>
        <v>Nov 2014</v>
      </c>
      <c r="Y1658">
        <f>--(COUNTIF($B$2:B1658,B1658)=1)</f>
        <v>0</v>
      </c>
    </row>
    <row r="1659" spans="1:25"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c r="W1659" s="6" t="str">
        <f>TEXT(SalesData[[#This Row],[Order Date]],"mmm")</f>
        <v>May</v>
      </c>
      <c r="X1659" s="6" t="str">
        <f>TEXT(SalesData[[#This Row],[Order Date]],"mmm yyyy")</f>
        <v>May 2011</v>
      </c>
      <c r="Y1659">
        <f>--(COUNTIF($B$2:B1659,B1659)=1)</f>
        <v>1</v>
      </c>
    </row>
    <row r="1660" spans="1:25"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c r="W1660" s="6" t="str">
        <f>TEXT(SalesData[[#This Row],[Order Date]],"mmm")</f>
        <v>Jan</v>
      </c>
      <c r="X1660" s="6" t="str">
        <f>TEXT(SalesData[[#This Row],[Order Date]],"mmm yyyy")</f>
        <v>Jan 2014</v>
      </c>
      <c r="Y1660">
        <f>--(COUNTIF($B$2:B1660,B1660)=1)</f>
        <v>1</v>
      </c>
    </row>
    <row r="1661" spans="1:25"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c r="W1661" s="6" t="str">
        <f>TEXT(SalesData[[#This Row],[Order Date]],"mmm")</f>
        <v>Oct</v>
      </c>
      <c r="X1661" s="6" t="str">
        <f>TEXT(SalesData[[#This Row],[Order Date]],"mmm yyyy")</f>
        <v>Oct 2014</v>
      </c>
      <c r="Y1661">
        <f>--(COUNTIF($B$2:B1661,B1661)=1)</f>
        <v>1</v>
      </c>
    </row>
    <row r="1662" spans="1:25"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c r="W1662" s="6" t="str">
        <f>TEXT(SalesData[[#This Row],[Order Date]],"mmm")</f>
        <v>Oct</v>
      </c>
      <c r="X1662" s="6" t="str">
        <f>TEXT(SalesData[[#This Row],[Order Date]],"mmm yyyy")</f>
        <v>Oct 2014</v>
      </c>
      <c r="Y1662">
        <f>--(COUNTIF($B$2:B1662,B1662)=1)</f>
        <v>0</v>
      </c>
    </row>
    <row r="1663" spans="1:25"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c r="W1663" s="6" t="str">
        <f>TEXT(SalesData[[#This Row],[Order Date]],"mmm")</f>
        <v>May</v>
      </c>
      <c r="X1663" s="6" t="str">
        <f>TEXT(SalesData[[#This Row],[Order Date]],"mmm yyyy")</f>
        <v>May 2014</v>
      </c>
      <c r="Y1663">
        <f>--(COUNTIF($B$2:B1663,B1663)=1)</f>
        <v>1</v>
      </c>
    </row>
    <row r="1664" spans="1:25"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c r="W1664" s="6" t="str">
        <f>TEXT(SalesData[[#This Row],[Order Date]],"mmm")</f>
        <v>May</v>
      </c>
      <c r="X1664" s="6" t="str">
        <f>TEXT(SalesData[[#This Row],[Order Date]],"mmm yyyy")</f>
        <v>May 2014</v>
      </c>
      <c r="Y1664">
        <f>--(COUNTIF($B$2:B1664,B1664)=1)</f>
        <v>0</v>
      </c>
    </row>
    <row r="1665" spans="1:25"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c r="W1665" s="6" t="str">
        <f>TEXT(SalesData[[#This Row],[Order Date]],"mmm")</f>
        <v>Nov</v>
      </c>
      <c r="X1665" s="6" t="str">
        <f>TEXT(SalesData[[#This Row],[Order Date]],"mmm yyyy")</f>
        <v>Nov 2013</v>
      </c>
      <c r="Y1665">
        <f>--(COUNTIF($B$2:B1665,B1665)=1)</f>
        <v>1</v>
      </c>
    </row>
    <row r="1666" spans="1:25"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c r="W1666" s="6" t="str">
        <f>TEXT(SalesData[[#This Row],[Order Date]],"mmm")</f>
        <v>Nov</v>
      </c>
      <c r="X1666" s="6" t="str">
        <f>TEXT(SalesData[[#This Row],[Order Date]],"mmm yyyy")</f>
        <v>Nov 2013</v>
      </c>
      <c r="Y1666">
        <f>--(COUNTIF($B$2:B1666,B1666)=1)</f>
        <v>0</v>
      </c>
    </row>
    <row r="1667" spans="1:25"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c r="W1667" s="6" t="str">
        <f>TEXT(SalesData[[#This Row],[Order Date]],"mmm")</f>
        <v>Nov</v>
      </c>
      <c r="X1667" s="6" t="str">
        <f>TEXT(SalesData[[#This Row],[Order Date]],"mmm yyyy")</f>
        <v>Nov 2013</v>
      </c>
      <c r="Y1667">
        <f>--(COUNTIF($B$2:B1667,B1667)=1)</f>
        <v>0</v>
      </c>
    </row>
    <row r="1668" spans="1:25"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c r="W1668" s="6" t="str">
        <f>TEXT(SalesData[[#This Row],[Order Date]],"mmm")</f>
        <v>Nov</v>
      </c>
      <c r="X1668" s="6" t="str">
        <f>TEXT(SalesData[[#This Row],[Order Date]],"mmm yyyy")</f>
        <v>Nov 2013</v>
      </c>
      <c r="Y1668">
        <f>--(COUNTIF($B$2:B1668,B1668)=1)</f>
        <v>0</v>
      </c>
    </row>
    <row r="1669" spans="1:25"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c r="W1669" s="6" t="str">
        <f>TEXT(SalesData[[#This Row],[Order Date]],"mmm")</f>
        <v>Nov</v>
      </c>
      <c r="X1669" s="6" t="str">
        <f>TEXT(SalesData[[#This Row],[Order Date]],"mmm yyyy")</f>
        <v>Nov 2013</v>
      </c>
      <c r="Y1669">
        <f>--(COUNTIF($B$2:B1669,B1669)=1)</f>
        <v>0</v>
      </c>
    </row>
    <row r="1670" spans="1:25"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c r="W1670" s="6" t="str">
        <f>TEXT(SalesData[[#This Row],[Order Date]],"mmm")</f>
        <v>Nov</v>
      </c>
      <c r="X1670" s="6" t="str">
        <f>TEXT(SalesData[[#This Row],[Order Date]],"mmm yyyy")</f>
        <v>Nov 2013</v>
      </c>
      <c r="Y1670">
        <f>--(COUNTIF($B$2:B1670,B1670)=1)</f>
        <v>0</v>
      </c>
    </row>
    <row r="1671" spans="1:25"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c r="W1671" s="6" t="str">
        <f>TEXT(SalesData[[#This Row],[Order Date]],"mmm")</f>
        <v>Jan</v>
      </c>
      <c r="X1671" s="6" t="str">
        <f>TEXT(SalesData[[#This Row],[Order Date]],"mmm yyyy")</f>
        <v>Jan 2012</v>
      </c>
      <c r="Y1671">
        <f>--(COUNTIF($B$2:B1671,B1671)=1)</f>
        <v>1</v>
      </c>
    </row>
    <row r="1672" spans="1:25"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c r="W1672" s="6" t="str">
        <f>TEXT(SalesData[[#This Row],[Order Date]],"mmm")</f>
        <v>Oct</v>
      </c>
      <c r="X1672" s="6" t="str">
        <f>TEXT(SalesData[[#This Row],[Order Date]],"mmm yyyy")</f>
        <v>Oct 2014</v>
      </c>
      <c r="Y1672">
        <f>--(COUNTIF($B$2:B1672,B1672)=1)</f>
        <v>1</v>
      </c>
    </row>
    <row r="1673" spans="1:25"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c r="W1673" s="6" t="str">
        <f>TEXT(SalesData[[#This Row],[Order Date]],"mmm")</f>
        <v>Mar</v>
      </c>
      <c r="X1673" s="6" t="str">
        <f>TEXT(SalesData[[#This Row],[Order Date]],"mmm yyyy")</f>
        <v>Mar 2013</v>
      </c>
      <c r="Y1673">
        <f>--(COUNTIF($B$2:B1673,B1673)=1)</f>
        <v>1</v>
      </c>
    </row>
    <row r="1674" spans="1:25"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c r="W1674" s="6" t="str">
        <f>TEXT(SalesData[[#This Row],[Order Date]],"mmm")</f>
        <v>Jul</v>
      </c>
      <c r="X1674" s="6" t="str">
        <f>TEXT(SalesData[[#This Row],[Order Date]],"mmm yyyy")</f>
        <v>Jul 2014</v>
      </c>
      <c r="Y1674">
        <f>--(COUNTIF($B$2:B1674,B1674)=1)</f>
        <v>1</v>
      </c>
    </row>
    <row r="1675" spans="1:25"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c r="W1675" s="6" t="str">
        <f>TEXT(SalesData[[#This Row],[Order Date]],"mmm")</f>
        <v>Dec</v>
      </c>
      <c r="X1675" s="6" t="str">
        <f>TEXT(SalesData[[#This Row],[Order Date]],"mmm yyyy")</f>
        <v>Dec 2012</v>
      </c>
      <c r="Y1675">
        <f>--(COUNTIF($B$2:B1675,B1675)=1)</f>
        <v>1</v>
      </c>
    </row>
    <row r="1676" spans="1:25"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c r="W1676" s="6" t="str">
        <f>TEXT(SalesData[[#This Row],[Order Date]],"mmm")</f>
        <v>Sep</v>
      </c>
      <c r="X1676" s="6" t="str">
        <f>TEXT(SalesData[[#This Row],[Order Date]],"mmm yyyy")</f>
        <v>Sep 2012</v>
      </c>
      <c r="Y1676">
        <f>--(COUNTIF($B$2:B1676,B1676)=1)</f>
        <v>1</v>
      </c>
    </row>
    <row r="1677" spans="1:25"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c r="W1677" s="6" t="str">
        <f>TEXT(SalesData[[#This Row],[Order Date]],"mmm")</f>
        <v>Sep</v>
      </c>
      <c r="X1677" s="6" t="str">
        <f>TEXT(SalesData[[#This Row],[Order Date]],"mmm yyyy")</f>
        <v>Sep 2012</v>
      </c>
      <c r="Y1677">
        <f>--(COUNTIF($B$2:B1677,B1677)=1)</f>
        <v>0</v>
      </c>
    </row>
    <row r="1678" spans="1:25"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c r="W1678" s="6" t="str">
        <f>TEXT(SalesData[[#This Row],[Order Date]],"mmm")</f>
        <v>May</v>
      </c>
      <c r="X1678" s="6" t="str">
        <f>TEXT(SalesData[[#This Row],[Order Date]],"mmm yyyy")</f>
        <v>May 2013</v>
      </c>
      <c r="Y1678">
        <f>--(COUNTIF($B$2:B1678,B1678)=1)</f>
        <v>1</v>
      </c>
    </row>
    <row r="1679" spans="1:25"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c r="W1679" s="6" t="str">
        <f>TEXT(SalesData[[#This Row],[Order Date]],"mmm")</f>
        <v>May</v>
      </c>
      <c r="X1679" s="6" t="str">
        <f>TEXT(SalesData[[#This Row],[Order Date]],"mmm yyyy")</f>
        <v>May 2013</v>
      </c>
      <c r="Y1679">
        <f>--(COUNTIF($B$2:B1679,B1679)=1)</f>
        <v>0</v>
      </c>
    </row>
    <row r="1680" spans="1:25"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c r="W1680" s="6" t="str">
        <f>TEXT(SalesData[[#This Row],[Order Date]],"mmm")</f>
        <v>Sep</v>
      </c>
      <c r="X1680" s="6" t="str">
        <f>TEXT(SalesData[[#This Row],[Order Date]],"mmm yyyy")</f>
        <v>Sep 2011</v>
      </c>
      <c r="Y1680">
        <f>--(COUNTIF($B$2:B1680,B1680)=1)</f>
        <v>1</v>
      </c>
    </row>
    <row r="1681" spans="1:25"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c r="W1681" s="6" t="str">
        <f>TEXT(SalesData[[#This Row],[Order Date]],"mmm")</f>
        <v>Sep</v>
      </c>
      <c r="X1681" s="6" t="str">
        <f>TEXT(SalesData[[#This Row],[Order Date]],"mmm yyyy")</f>
        <v>Sep 2011</v>
      </c>
      <c r="Y1681">
        <f>--(COUNTIF($B$2:B1681,B1681)=1)</f>
        <v>0</v>
      </c>
    </row>
    <row r="1682" spans="1:25"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c r="W1682" s="6" t="str">
        <f>TEXT(SalesData[[#This Row],[Order Date]],"mmm")</f>
        <v>Sep</v>
      </c>
      <c r="X1682" s="6" t="str">
        <f>TEXT(SalesData[[#This Row],[Order Date]],"mmm yyyy")</f>
        <v>Sep 2011</v>
      </c>
      <c r="Y1682">
        <f>--(COUNTIF($B$2:B1682,B1682)=1)</f>
        <v>0</v>
      </c>
    </row>
    <row r="1683" spans="1:25"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c r="W1683" s="6" t="str">
        <f>TEXT(SalesData[[#This Row],[Order Date]],"mmm")</f>
        <v>Sep</v>
      </c>
      <c r="X1683" s="6" t="str">
        <f>TEXT(SalesData[[#This Row],[Order Date]],"mmm yyyy")</f>
        <v>Sep 2011</v>
      </c>
      <c r="Y1683">
        <f>--(COUNTIF($B$2:B1683,B1683)=1)</f>
        <v>0</v>
      </c>
    </row>
    <row r="1684" spans="1:25"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c r="W1684" s="6" t="str">
        <f>TEXT(SalesData[[#This Row],[Order Date]],"mmm")</f>
        <v>Sep</v>
      </c>
      <c r="X1684" s="6" t="str">
        <f>TEXT(SalesData[[#This Row],[Order Date]],"mmm yyyy")</f>
        <v>Sep 2013</v>
      </c>
      <c r="Y1684">
        <f>--(COUNTIF($B$2:B1684,B1684)=1)</f>
        <v>1</v>
      </c>
    </row>
    <row r="1685" spans="1:25"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c r="W1685" s="6" t="str">
        <f>TEXT(SalesData[[#This Row],[Order Date]],"mmm")</f>
        <v>Nov</v>
      </c>
      <c r="X1685" s="6" t="str">
        <f>TEXT(SalesData[[#This Row],[Order Date]],"mmm yyyy")</f>
        <v>Nov 2013</v>
      </c>
      <c r="Y1685">
        <f>--(COUNTIF($B$2:B1685,B1685)=1)</f>
        <v>1</v>
      </c>
    </row>
    <row r="1686" spans="1:25"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c r="W1686" s="6" t="str">
        <f>TEXT(SalesData[[#This Row],[Order Date]],"mmm")</f>
        <v>Apr</v>
      </c>
      <c r="X1686" s="6" t="str">
        <f>TEXT(SalesData[[#This Row],[Order Date]],"mmm yyyy")</f>
        <v>Apr 2014</v>
      </c>
      <c r="Y1686">
        <f>--(COUNTIF($B$2:B1686,B1686)=1)</f>
        <v>1</v>
      </c>
    </row>
    <row r="1687" spans="1:25"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c r="W1687" s="6" t="str">
        <f>TEXT(SalesData[[#This Row],[Order Date]],"mmm")</f>
        <v>Apr</v>
      </c>
      <c r="X1687" s="6" t="str">
        <f>TEXT(SalesData[[#This Row],[Order Date]],"mmm yyyy")</f>
        <v>Apr 2014</v>
      </c>
      <c r="Y1687">
        <f>--(COUNTIF($B$2:B1687,B1687)=1)</f>
        <v>0</v>
      </c>
    </row>
    <row r="1688" spans="1:25"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c r="W1688" s="6" t="str">
        <f>TEXT(SalesData[[#This Row],[Order Date]],"mmm")</f>
        <v>Apr</v>
      </c>
      <c r="X1688" s="6" t="str">
        <f>TEXT(SalesData[[#This Row],[Order Date]],"mmm yyyy")</f>
        <v>Apr 2014</v>
      </c>
      <c r="Y1688">
        <f>--(COUNTIF($B$2:B1688,B1688)=1)</f>
        <v>0</v>
      </c>
    </row>
    <row r="1689" spans="1:25"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c r="W1689" s="6" t="str">
        <f>TEXT(SalesData[[#This Row],[Order Date]],"mmm")</f>
        <v>Dec</v>
      </c>
      <c r="X1689" s="6" t="str">
        <f>TEXT(SalesData[[#This Row],[Order Date]],"mmm yyyy")</f>
        <v>Dec 2014</v>
      </c>
      <c r="Y1689">
        <f>--(COUNTIF($B$2:B1689,B1689)=1)</f>
        <v>1</v>
      </c>
    </row>
    <row r="1690" spans="1:25"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c r="W1690" s="6" t="str">
        <f>TEXT(SalesData[[#This Row],[Order Date]],"mmm")</f>
        <v>Dec</v>
      </c>
      <c r="X1690" s="6" t="str">
        <f>TEXT(SalesData[[#This Row],[Order Date]],"mmm yyyy")</f>
        <v>Dec 2014</v>
      </c>
      <c r="Y1690">
        <f>--(COUNTIF($B$2:B1690,B1690)=1)</f>
        <v>0</v>
      </c>
    </row>
    <row r="1691" spans="1:25"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c r="W1691" s="6" t="str">
        <f>TEXT(SalesData[[#This Row],[Order Date]],"mmm")</f>
        <v>Aug</v>
      </c>
      <c r="X1691" s="6" t="str">
        <f>TEXT(SalesData[[#This Row],[Order Date]],"mmm yyyy")</f>
        <v>Aug 2011</v>
      </c>
      <c r="Y1691">
        <f>--(COUNTIF($B$2:B1691,B1691)=1)</f>
        <v>1</v>
      </c>
    </row>
    <row r="1692" spans="1:25"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c r="W1692" s="6" t="str">
        <f>TEXT(SalesData[[#This Row],[Order Date]],"mmm")</f>
        <v>Dec</v>
      </c>
      <c r="X1692" s="6" t="str">
        <f>TEXT(SalesData[[#This Row],[Order Date]],"mmm yyyy")</f>
        <v>Dec 2014</v>
      </c>
      <c r="Y1692">
        <f>--(COUNTIF($B$2:B1692,B1692)=1)</f>
        <v>1</v>
      </c>
    </row>
    <row r="1693" spans="1:25"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c r="W1693" s="6" t="str">
        <f>TEXT(SalesData[[#This Row],[Order Date]],"mmm")</f>
        <v>Dec</v>
      </c>
      <c r="X1693" s="6" t="str">
        <f>TEXT(SalesData[[#This Row],[Order Date]],"mmm yyyy")</f>
        <v>Dec 2014</v>
      </c>
      <c r="Y1693">
        <f>--(COUNTIF($B$2:B1693,B1693)=1)</f>
        <v>0</v>
      </c>
    </row>
    <row r="1694" spans="1:25"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c r="W1694" s="6" t="str">
        <f>TEXT(SalesData[[#This Row],[Order Date]],"mmm")</f>
        <v>Mar</v>
      </c>
      <c r="X1694" s="6" t="str">
        <f>TEXT(SalesData[[#This Row],[Order Date]],"mmm yyyy")</f>
        <v>Mar 2013</v>
      </c>
      <c r="Y1694">
        <f>--(COUNTIF($B$2:B1694,B1694)=1)</f>
        <v>1</v>
      </c>
    </row>
    <row r="1695" spans="1:25"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c r="W1695" s="6" t="str">
        <f>TEXT(SalesData[[#This Row],[Order Date]],"mmm")</f>
        <v>Jun</v>
      </c>
      <c r="X1695" s="6" t="str">
        <f>TEXT(SalesData[[#This Row],[Order Date]],"mmm yyyy")</f>
        <v>Jun 2013</v>
      </c>
      <c r="Y1695">
        <f>--(COUNTIF($B$2:B1695,B1695)=1)</f>
        <v>1</v>
      </c>
    </row>
    <row r="1696" spans="1:25"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c r="W1696" s="6" t="str">
        <f>TEXT(SalesData[[#This Row],[Order Date]],"mmm")</f>
        <v>Sep</v>
      </c>
      <c r="X1696" s="6" t="str">
        <f>TEXT(SalesData[[#This Row],[Order Date]],"mmm yyyy")</f>
        <v>Sep 2012</v>
      </c>
      <c r="Y1696">
        <f>--(COUNTIF($B$2:B1696,B1696)=1)</f>
        <v>1</v>
      </c>
    </row>
    <row r="1697" spans="1:25"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c r="W1697" s="6" t="str">
        <f>TEXT(SalesData[[#This Row],[Order Date]],"mmm")</f>
        <v>Sep</v>
      </c>
      <c r="X1697" s="6" t="str">
        <f>TEXT(SalesData[[#This Row],[Order Date]],"mmm yyyy")</f>
        <v>Sep 2012</v>
      </c>
      <c r="Y1697">
        <f>--(COUNTIF($B$2:B1697,B1697)=1)</f>
        <v>0</v>
      </c>
    </row>
    <row r="1698" spans="1:25"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c r="W1698" s="6" t="str">
        <f>TEXT(SalesData[[#This Row],[Order Date]],"mmm")</f>
        <v>Sep</v>
      </c>
      <c r="X1698" s="6" t="str">
        <f>TEXT(SalesData[[#This Row],[Order Date]],"mmm yyyy")</f>
        <v>Sep 2012</v>
      </c>
      <c r="Y1698">
        <f>--(COUNTIF($B$2:B1698,B1698)=1)</f>
        <v>0</v>
      </c>
    </row>
    <row r="1699" spans="1:25"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c r="W1699" s="6" t="str">
        <f>TEXT(SalesData[[#This Row],[Order Date]],"mmm")</f>
        <v>Dec</v>
      </c>
      <c r="X1699" s="6" t="str">
        <f>TEXT(SalesData[[#This Row],[Order Date]],"mmm yyyy")</f>
        <v>Dec 2012</v>
      </c>
      <c r="Y1699">
        <f>--(COUNTIF($B$2:B1699,B1699)=1)</f>
        <v>1</v>
      </c>
    </row>
    <row r="1700" spans="1:25"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c r="W1700" s="6" t="str">
        <f>TEXT(SalesData[[#This Row],[Order Date]],"mmm")</f>
        <v>Dec</v>
      </c>
      <c r="X1700" s="6" t="str">
        <f>TEXT(SalesData[[#This Row],[Order Date]],"mmm yyyy")</f>
        <v>Dec 2012</v>
      </c>
      <c r="Y1700">
        <f>--(COUNTIF($B$2:B1700,B1700)=1)</f>
        <v>0</v>
      </c>
    </row>
    <row r="1701" spans="1:25"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c r="W1701" s="6" t="str">
        <f>TEXT(SalesData[[#This Row],[Order Date]],"mmm")</f>
        <v>Jun</v>
      </c>
      <c r="X1701" s="6" t="str">
        <f>TEXT(SalesData[[#This Row],[Order Date]],"mmm yyyy")</f>
        <v>Jun 2011</v>
      </c>
      <c r="Y1701">
        <f>--(COUNTIF($B$2:B1701,B1701)=1)</f>
        <v>1</v>
      </c>
    </row>
    <row r="1702" spans="1:25"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c r="W1702" s="6" t="str">
        <f>TEXT(SalesData[[#This Row],[Order Date]],"mmm")</f>
        <v>Jul</v>
      </c>
      <c r="X1702" s="6" t="str">
        <f>TEXT(SalesData[[#This Row],[Order Date]],"mmm yyyy")</f>
        <v>Jul 2012</v>
      </c>
      <c r="Y1702">
        <f>--(COUNTIF($B$2:B1702,B1702)=1)</f>
        <v>1</v>
      </c>
    </row>
    <row r="1703" spans="1:25"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c r="W1703" s="6" t="str">
        <f>TEXT(SalesData[[#This Row],[Order Date]],"mmm")</f>
        <v>Jul</v>
      </c>
      <c r="X1703" s="6" t="str">
        <f>TEXT(SalesData[[#This Row],[Order Date]],"mmm yyyy")</f>
        <v>Jul 2012</v>
      </c>
      <c r="Y1703">
        <f>--(COUNTIF($B$2:B1703,B1703)=1)</f>
        <v>0</v>
      </c>
    </row>
    <row r="1704" spans="1:25"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c r="W1704" s="6" t="str">
        <f>TEXT(SalesData[[#This Row],[Order Date]],"mmm")</f>
        <v>Jul</v>
      </c>
      <c r="X1704" s="6" t="str">
        <f>TEXT(SalesData[[#This Row],[Order Date]],"mmm yyyy")</f>
        <v>Jul 2012</v>
      </c>
      <c r="Y1704">
        <f>--(COUNTIF($B$2:B1704,B1704)=1)</f>
        <v>0</v>
      </c>
    </row>
    <row r="1705" spans="1:25"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c r="W1705" s="6" t="str">
        <f>TEXT(SalesData[[#This Row],[Order Date]],"mmm")</f>
        <v>Feb</v>
      </c>
      <c r="X1705" s="6" t="str">
        <f>TEXT(SalesData[[#This Row],[Order Date]],"mmm yyyy")</f>
        <v>Feb 2011</v>
      </c>
      <c r="Y1705">
        <f>--(COUNTIF($B$2:B1705,B1705)=1)</f>
        <v>1</v>
      </c>
    </row>
    <row r="1706" spans="1:25"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c r="W1706" s="6" t="str">
        <f>TEXT(SalesData[[#This Row],[Order Date]],"mmm")</f>
        <v>Mar</v>
      </c>
      <c r="X1706" s="6" t="str">
        <f>TEXT(SalesData[[#This Row],[Order Date]],"mmm yyyy")</f>
        <v>Mar 2013</v>
      </c>
      <c r="Y1706">
        <f>--(COUNTIF($B$2:B1706,B1706)=1)</f>
        <v>1</v>
      </c>
    </row>
    <row r="1707" spans="1:25"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c r="W1707" s="6" t="str">
        <f>TEXT(SalesData[[#This Row],[Order Date]],"mmm")</f>
        <v>Nov</v>
      </c>
      <c r="X1707" s="6" t="str">
        <f>TEXT(SalesData[[#This Row],[Order Date]],"mmm yyyy")</f>
        <v>Nov 2012</v>
      </c>
      <c r="Y1707">
        <f>--(COUNTIF($B$2:B1707,B1707)=1)</f>
        <v>1</v>
      </c>
    </row>
    <row r="1708" spans="1:25"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c r="W1708" s="6" t="str">
        <f>TEXT(SalesData[[#This Row],[Order Date]],"mmm")</f>
        <v>Oct</v>
      </c>
      <c r="X1708" s="6" t="str">
        <f>TEXT(SalesData[[#This Row],[Order Date]],"mmm yyyy")</f>
        <v>Oct 2014</v>
      </c>
      <c r="Y1708">
        <f>--(COUNTIF($B$2:B1708,B1708)=1)</f>
        <v>1</v>
      </c>
    </row>
    <row r="1709" spans="1:25"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c r="W1709" s="6" t="str">
        <f>TEXT(SalesData[[#This Row],[Order Date]],"mmm")</f>
        <v>Oct</v>
      </c>
      <c r="X1709" s="6" t="str">
        <f>TEXT(SalesData[[#This Row],[Order Date]],"mmm yyyy")</f>
        <v>Oct 2014</v>
      </c>
      <c r="Y1709">
        <f>--(COUNTIF($B$2:B1709,B1709)=1)</f>
        <v>0</v>
      </c>
    </row>
    <row r="1710" spans="1:25"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c r="W1710" s="6" t="str">
        <f>TEXT(SalesData[[#This Row],[Order Date]],"mmm")</f>
        <v>Oct</v>
      </c>
      <c r="X1710" s="6" t="str">
        <f>TEXT(SalesData[[#This Row],[Order Date]],"mmm yyyy")</f>
        <v>Oct 2014</v>
      </c>
      <c r="Y1710">
        <f>--(COUNTIF($B$2:B1710,B1710)=1)</f>
        <v>0</v>
      </c>
    </row>
    <row r="1711" spans="1:25"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c r="W1711" s="6" t="str">
        <f>TEXT(SalesData[[#This Row],[Order Date]],"mmm")</f>
        <v>Oct</v>
      </c>
      <c r="X1711" s="6" t="str">
        <f>TEXT(SalesData[[#This Row],[Order Date]],"mmm yyyy")</f>
        <v>Oct 2014</v>
      </c>
      <c r="Y1711">
        <f>--(COUNTIF($B$2:B1711,B1711)=1)</f>
        <v>0</v>
      </c>
    </row>
    <row r="1712" spans="1:25"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c r="W1712" s="6" t="str">
        <f>TEXT(SalesData[[#This Row],[Order Date]],"mmm")</f>
        <v>Oct</v>
      </c>
      <c r="X1712" s="6" t="str">
        <f>TEXT(SalesData[[#This Row],[Order Date]],"mmm yyyy")</f>
        <v>Oct 2014</v>
      </c>
      <c r="Y1712">
        <f>--(COUNTIF($B$2:B1712,B1712)=1)</f>
        <v>0</v>
      </c>
    </row>
    <row r="1713" spans="1:25"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c r="W1713" s="6" t="str">
        <f>TEXT(SalesData[[#This Row],[Order Date]],"mmm")</f>
        <v>Oct</v>
      </c>
      <c r="X1713" s="6" t="str">
        <f>TEXT(SalesData[[#This Row],[Order Date]],"mmm yyyy")</f>
        <v>Oct 2014</v>
      </c>
      <c r="Y1713">
        <f>--(COUNTIF($B$2:B1713,B1713)=1)</f>
        <v>0</v>
      </c>
    </row>
    <row r="1714" spans="1:25"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c r="W1714" s="6" t="str">
        <f>TEXT(SalesData[[#This Row],[Order Date]],"mmm")</f>
        <v>Jan</v>
      </c>
      <c r="X1714" s="6" t="str">
        <f>TEXT(SalesData[[#This Row],[Order Date]],"mmm yyyy")</f>
        <v>Jan 2012</v>
      </c>
      <c r="Y1714">
        <f>--(COUNTIF($B$2:B1714,B1714)=1)</f>
        <v>1</v>
      </c>
    </row>
    <row r="1715" spans="1:25"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c r="W1715" s="6" t="str">
        <f>TEXT(SalesData[[#This Row],[Order Date]],"mmm")</f>
        <v>Sep</v>
      </c>
      <c r="X1715" s="6" t="str">
        <f>TEXT(SalesData[[#This Row],[Order Date]],"mmm yyyy")</f>
        <v>Sep 2014</v>
      </c>
      <c r="Y1715">
        <f>--(COUNTIF($B$2:B1715,B1715)=1)</f>
        <v>1</v>
      </c>
    </row>
    <row r="1716" spans="1:25"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c r="W1716" s="6" t="str">
        <f>TEXT(SalesData[[#This Row],[Order Date]],"mmm")</f>
        <v>Oct</v>
      </c>
      <c r="X1716" s="6" t="str">
        <f>TEXT(SalesData[[#This Row],[Order Date]],"mmm yyyy")</f>
        <v>Oct 2014</v>
      </c>
      <c r="Y1716">
        <f>--(COUNTIF($B$2:B1716,B1716)=1)</f>
        <v>1</v>
      </c>
    </row>
    <row r="1717" spans="1:25"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c r="W1717" s="6" t="str">
        <f>TEXT(SalesData[[#This Row],[Order Date]],"mmm")</f>
        <v>May</v>
      </c>
      <c r="X1717" s="6" t="str">
        <f>TEXT(SalesData[[#This Row],[Order Date]],"mmm yyyy")</f>
        <v>May 2013</v>
      </c>
      <c r="Y1717">
        <f>--(COUNTIF($B$2:B1717,B1717)=1)</f>
        <v>1</v>
      </c>
    </row>
    <row r="1718" spans="1:25"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c r="W1718" s="6" t="str">
        <f>TEXT(SalesData[[#This Row],[Order Date]],"mmm")</f>
        <v>May</v>
      </c>
      <c r="X1718" s="6" t="str">
        <f>TEXT(SalesData[[#This Row],[Order Date]],"mmm yyyy")</f>
        <v>May 2013</v>
      </c>
      <c r="Y1718">
        <f>--(COUNTIF($B$2:B1718,B1718)=1)</f>
        <v>1</v>
      </c>
    </row>
    <row r="1719" spans="1:25"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c r="W1719" s="6" t="str">
        <f>TEXT(SalesData[[#This Row],[Order Date]],"mmm")</f>
        <v>May</v>
      </c>
      <c r="X1719" s="6" t="str">
        <f>TEXT(SalesData[[#This Row],[Order Date]],"mmm yyyy")</f>
        <v>May 2013</v>
      </c>
      <c r="Y1719">
        <f>--(COUNTIF($B$2:B1719,B1719)=1)</f>
        <v>0</v>
      </c>
    </row>
    <row r="1720" spans="1:25"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c r="W1720" s="6" t="str">
        <f>TEXT(SalesData[[#This Row],[Order Date]],"mmm")</f>
        <v>May</v>
      </c>
      <c r="X1720" s="6" t="str">
        <f>TEXT(SalesData[[#This Row],[Order Date]],"mmm yyyy")</f>
        <v>May 2013</v>
      </c>
      <c r="Y1720">
        <f>--(COUNTIF($B$2:B1720,B1720)=1)</f>
        <v>0</v>
      </c>
    </row>
    <row r="1721" spans="1:25"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c r="W1721" s="6" t="str">
        <f>TEXT(SalesData[[#This Row],[Order Date]],"mmm")</f>
        <v>May</v>
      </c>
      <c r="X1721" s="6" t="str">
        <f>TEXT(SalesData[[#This Row],[Order Date]],"mmm yyyy")</f>
        <v>May 2013</v>
      </c>
      <c r="Y1721">
        <f>--(COUNTIF($B$2:B1721,B1721)=1)</f>
        <v>0</v>
      </c>
    </row>
    <row r="1722" spans="1:25"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c r="W1722" s="6" t="str">
        <f>TEXT(SalesData[[#This Row],[Order Date]],"mmm")</f>
        <v>May</v>
      </c>
      <c r="X1722" s="6" t="str">
        <f>TEXT(SalesData[[#This Row],[Order Date]],"mmm yyyy")</f>
        <v>May 2013</v>
      </c>
      <c r="Y1722">
        <f>--(COUNTIF($B$2:B1722,B1722)=1)</f>
        <v>0</v>
      </c>
    </row>
    <row r="1723" spans="1:25"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c r="W1723" s="6" t="str">
        <f>TEXT(SalesData[[#This Row],[Order Date]],"mmm")</f>
        <v>Dec</v>
      </c>
      <c r="X1723" s="6" t="str">
        <f>TEXT(SalesData[[#This Row],[Order Date]],"mmm yyyy")</f>
        <v>Dec 2012</v>
      </c>
      <c r="Y1723">
        <f>--(COUNTIF($B$2:B1723,B1723)=1)</f>
        <v>1</v>
      </c>
    </row>
    <row r="1724" spans="1:25"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c r="W1724" s="6" t="str">
        <f>TEXT(SalesData[[#This Row],[Order Date]],"mmm")</f>
        <v>Dec</v>
      </c>
      <c r="X1724" s="6" t="str">
        <f>TEXT(SalesData[[#This Row],[Order Date]],"mmm yyyy")</f>
        <v>Dec 2012</v>
      </c>
      <c r="Y1724">
        <f>--(COUNTIF($B$2:B1724,B1724)=1)</f>
        <v>0</v>
      </c>
    </row>
    <row r="1725" spans="1:25"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c r="W1725" s="6" t="str">
        <f>TEXT(SalesData[[#This Row],[Order Date]],"mmm")</f>
        <v>Dec</v>
      </c>
      <c r="X1725" s="6" t="str">
        <f>TEXT(SalesData[[#This Row],[Order Date]],"mmm yyyy")</f>
        <v>Dec 2012</v>
      </c>
      <c r="Y1725">
        <f>--(COUNTIF($B$2:B1725,B1725)=1)</f>
        <v>0</v>
      </c>
    </row>
    <row r="1726" spans="1:25"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c r="W1726" s="6" t="str">
        <f>TEXT(SalesData[[#This Row],[Order Date]],"mmm")</f>
        <v>Dec</v>
      </c>
      <c r="X1726" s="6" t="str">
        <f>TEXT(SalesData[[#This Row],[Order Date]],"mmm yyyy")</f>
        <v>Dec 2012</v>
      </c>
      <c r="Y1726">
        <f>--(COUNTIF($B$2:B1726,B1726)=1)</f>
        <v>1</v>
      </c>
    </row>
    <row r="1727" spans="1:25"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c r="W1727" s="6" t="str">
        <f>TEXT(SalesData[[#This Row],[Order Date]],"mmm")</f>
        <v>Dec</v>
      </c>
      <c r="X1727" s="6" t="str">
        <f>TEXT(SalesData[[#This Row],[Order Date]],"mmm yyyy")</f>
        <v>Dec 2012</v>
      </c>
      <c r="Y1727">
        <f>--(COUNTIF($B$2:B1727,B1727)=1)</f>
        <v>0</v>
      </c>
    </row>
    <row r="1728" spans="1:25"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c r="W1728" s="6" t="str">
        <f>TEXT(SalesData[[#This Row],[Order Date]],"mmm")</f>
        <v>Dec</v>
      </c>
      <c r="X1728" s="6" t="str">
        <f>TEXT(SalesData[[#This Row],[Order Date]],"mmm yyyy")</f>
        <v>Dec 2012</v>
      </c>
      <c r="Y1728">
        <f>--(COUNTIF($B$2:B1728,B1728)=1)</f>
        <v>0</v>
      </c>
    </row>
    <row r="1729" spans="1:25"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c r="W1729" s="6" t="str">
        <f>TEXT(SalesData[[#This Row],[Order Date]],"mmm")</f>
        <v>Apr</v>
      </c>
      <c r="X1729" s="6" t="str">
        <f>TEXT(SalesData[[#This Row],[Order Date]],"mmm yyyy")</f>
        <v>Apr 2014</v>
      </c>
      <c r="Y1729">
        <f>--(COUNTIF($B$2:B1729,B1729)=1)</f>
        <v>1</v>
      </c>
    </row>
    <row r="1730" spans="1:25"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c r="W1730" s="6" t="str">
        <f>TEXT(SalesData[[#This Row],[Order Date]],"mmm")</f>
        <v>Feb</v>
      </c>
      <c r="X1730" s="6" t="str">
        <f>TEXT(SalesData[[#This Row],[Order Date]],"mmm yyyy")</f>
        <v>Feb 2013</v>
      </c>
      <c r="Y1730">
        <f>--(COUNTIF($B$2:B1730,B1730)=1)</f>
        <v>1</v>
      </c>
    </row>
    <row r="1731" spans="1:25"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c r="W1731" s="6" t="str">
        <f>TEXT(SalesData[[#This Row],[Order Date]],"mmm")</f>
        <v>Feb</v>
      </c>
      <c r="X1731" s="6" t="str">
        <f>TEXT(SalesData[[#This Row],[Order Date]],"mmm yyyy")</f>
        <v>Feb 2013</v>
      </c>
      <c r="Y1731">
        <f>--(COUNTIF($B$2:B1731,B1731)=1)</f>
        <v>0</v>
      </c>
    </row>
    <row r="1732" spans="1:25"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c r="W1732" s="6" t="str">
        <f>TEXT(SalesData[[#This Row],[Order Date]],"mmm")</f>
        <v>Sep</v>
      </c>
      <c r="X1732" s="6" t="str">
        <f>TEXT(SalesData[[#This Row],[Order Date]],"mmm yyyy")</f>
        <v>Sep 2011</v>
      </c>
      <c r="Y1732">
        <f>--(COUNTIF($B$2:B1732,B1732)=1)</f>
        <v>1</v>
      </c>
    </row>
    <row r="1733" spans="1:25"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c r="W1733" s="6" t="str">
        <f>TEXT(SalesData[[#This Row],[Order Date]],"mmm")</f>
        <v>Sep</v>
      </c>
      <c r="X1733" s="6" t="str">
        <f>TEXT(SalesData[[#This Row],[Order Date]],"mmm yyyy")</f>
        <v>Sep 2011</v>
      </c>
      <c r="Y1733">
        <f>--(COUNTIF($B$2:B1733,B1733)=1)</f>
        <v>0</v>
      </c>
    </row>
    <row r="1734" spans="1:25"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c r="W1734" s="6" t="str">
        <f>TEXT(SalesData[[#This Row],[Order Date]],"mmm")</f>
        <v>Jul</v>
      </c>
      <c r="X1734" s="6" t="str">
        <f>TEXT(SalesData[[#This Row],[Order Date]],"mmm yyyy")</f>
        <v>Jul 2013</v>
      </c>
      <c r="Y1734">
        <f>--(COUNTIF($B$2:B1734,B1734)=1)</f>
        <v>1</v>
      </c>
    </row>
    <row r="1735" spans="1:25"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c r="W1735" s="6" t="str">
        <f>TEXT(SalesData[[#This Row],[Order Date]],"mmm")</f>
        <v>Jul</v>
      </c>
      <c r="X1735" s="6" t="str">
        <f>TEXT(SalesData[[#This Row],[Order Date]],"mmm yyyy")</f>
        <v>Jul 2013</v>
      </c>
      <c r="Y1735">
        <f>--(COUNTIF($B$2:B1735,B1735)=1)</f>
        <v>0</v>
      </c>
    </row>
    <row r="1736" spans="1:25"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c r="W1736" s="6" t="str">
        <f>TEXT(SalesData[[#This Row],[Order Date]],"mmm")</f>
        <v>Jul</v>
      </c>
      <c r="X1736" s="6" t="str">
        <f>TEXT(SalesData[[#This Row],[Order Date]],"mmm yyyy")</f>
        <v>Jul 2014</v>
      </c>
      <c r="Y1736">
        <f>--(COUNTIF($B$2:B1736,B1736)=1)</f>
        <v>1</v>
      </c>
    </row>
    <row r="1737" spans="1:25"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c r="W1737" s="6" t="str">
        <f>TEXT(SalesData[[#This Row],[Order Date]],"mmm")</f>
        <v>Jul</v>
      </c>
      <c r="X1737" s="6" t="str">
        <f>TEXT(SalesData[[#This Row],[Order Date]],"mmm yyyy")</f>
        <v>Jul 2014</v>
      </c>
      <c r="Y1737">
        <f>--(COUNTIF($B$2:B1737,B1737)=1)</f>
        <v>0</v>
      </c>
    </row>
    <row r="1738" spans="1:25"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c r="W1738" s="6" t="str">
        <f>TEXT(SalesData[[#This Row],[Order Date]],"mmm")</f>
        <v>Jul</v>
      </c>
      <c r="X1738" s="6" t="str">
        <f>TEXT(SalesData[[#This Row],[Order Date]],"mmm yyyy")</f>
        <v>Jul 2014</v>
      </c>
      <c r="Y1738">
        <f>--(COUNTIF($B$2:B1738,B1738)=1)</f>
        <v>0</v>
      </c>
    </row>
    <row r="1739" spans="1:25"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c r="W1739" s="6" t="str">
        <f>TEXT(SalesData[[#This Row],[Order Date]],"mmm")</f>
        <v>Sep</v>
      </c>
      <c r="X1739" s="6" t="str">
        <f>TEXT(SalesData[[#This Row],[Order Date]],"mmm yyyy")</f>
        <v>Sep 2012</v>
      </c>
      <c r="Y1739">
        <f>--(COUNTIF($B$2:B1739,B1739)=1)</f>
        <v>1</v>
      </c>
    </row>
    <row r="1740" spans="1:25"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c r="W1740" s="6" t="str">
        <f>TEXT(SalesData[[#This Row],[Order Date]],"mmm")</f>
        <v>Sep</v>
      </c>
      <c r="X1740" s="6" t="str">
        <f>TEXT(SalesData[[#This Row],[Order Date]],"mmm yyyy")</f>
        <v>Sep 2012</v>
      </c>
      <c r="Y1740">
        <f>--(COUNTIF($B$2:B1740,B1740)=1)</f>
        <v>0</v>
      </c>
    </row>
    <row r="1741" spans="1:25"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c r="W1741" s="6" t="str">
        <f>TEXT(SalesData[[#This Row],[Order Date]],"mmm")</f>
        <v>Sep</v>
      </c>
      <c r="X1741" s="6" t="str">
        <f>TEXT(SalesData[[#This Row],[Order Date]],"mmm yyyy")</f>
        <v>Sep 2012</v>
      </c>
      <c r="Y1741">
        <f>--(COUNTIF($B$2:B1741,B1741)=1)</f>
        <v>0</v>
      </c>
    </row>
    <row r="1742" spans="1:25"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c r="W1742" s="6" t="str">
        <f>TEXT(SalesData[[#This Row],[Order Date]],"mmm")</f>
        <v>Aug</v>
      </c>
      <c r="X1742" s="6" t="str">
        <f>TEXT(SalesData[[#This Row],[Order Date]],"mmm yyyy")</f>
        <v>Aug 2011</v>
      </c>
      <c r="Y1742">
        <f>--(COUNTIF($B$2:B1742,B1742)=1)</f>
        <v>1</v>
      </c>
    </row>
    <row r="1743" spans="1:25"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c r="W1743" s="6" t="str">
        <f>TEXT(SalesData[[#This Row],[Order Date]],"mmm")</f>
        <v>Oct</v>
      </c>
      <c r="X1743" s="6" t="str">
        <f>TEXT(SalesData[[#This Row],[Order Date]],"mmm yyyy")</f>
        <v>Oct 2014</v>
      </c>
      <c r="Y1743">
        <f>--(COUNTIF($B$2:B1743,B1743)=1)</f>
        <v>1</v>
      </c>
    </row>
    <row r="1744" spans="1:25"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c r="W1744" s="6" t="str">
        <f>TEXT(SalesData[[#This Row],[Order Date]],"mmm")</f>
        <v>Oct</v>
      </c>
      <c r="X1744" s="6" t="str">
        <f>TEXT(SalesData[[#This Row],[Order Date]],"mmm yyyy")</f>
        <v>Oct 2014</v>
      </c>
      <c r="Y1744">
        <f>--(COUNTIF($B$2:B1744,B1744)=1)</f>
        <v>0</v>
      </c>
    </row>
    <row r="1745" spans="1:25"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c r="W1745" s="6" t="str">
        <f>TEXT(SalesData[[#This Row],[Order Date]],"mmm")</f>
        <v>Oct</v>
      </c>
      <c r="X1745" s="6" t="str">
        <f>TEXT(SalesData[[#This Row],[Order Date]],"mmm yyyy")</f>
        <v>Oct 2014</v>
      </c>
      <c r="Y1745">
        <f>--(COUNTIF($B$2:B1745,B1745)=1)</f>
        <v>0</v>
      </c>
    </row>
    <row r="1746" spans="1:25"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c r="W1746" s="6" t="str">
        <f>TEXT(SalesData[[#This Row],[Order Date]],"mmm")</f>
        <v>Oct</v>
      </c>
      <c r="X1746" s="6" t="str">
        <f>TEXT(SalesData[[#This Row],[Order Date]],"mmm yyyy")</f>
        <v>Oct 2014</v>
      </c>
      <c r="Y1746">
        <f>--(COUNTIF($B$2:B1746,B1746)=1)</f>
        <v>0</v>
      </c>
    </row>
    <row r="1747" spans="1:25"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c r="W1747" s="6" t="str">
        <f>TEXT(SalesData[[#This Row],[Order Date]],"mmm")</f>
        <v>Jun</v>
      </c>
      <c r="X1747" s="6" t="str">
        <f>TEXT(SalesData[[#This Row],[Order Date]],"mmm yyyy")</f>
        <v>Jun 2011</v>
      </c>
      <c r="Y1747">
        <f>--(COUNTIF($B$2:B1747,B1747)=1)</f>
        <v>1</v>
      </c>
    </row>
    <row r="1748" spans="1:25"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c r="W1748" s="6" t="str">
        <f>TEXT(SalesData[[#This Row],[Order Date]],"mmm")</f>
        <v>Aug</v>
      </c>
      <c r="X1748" s="6" t="str">
        <f>TEXT(SalesData[[#This Row],[Order Date]],"mmm yyyy")</f>
        <v>Aug 2013</v>
      </c>
      <c r="Y1748">
        <f>--(COUNTIF($B$2:B1748,B1748)=1)</f>
        <v>1</v>
      </c>
    </row>
    <row r="1749" spans="1:25"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c r="W1749" s="6" t="str">
        <f>TEXT(SalesData[[#This Row],[Order Date]],"mmm")</f>
        <v>Aug</v>
      </c>
      <c r="X1749" s="6" t="str">
        <f>TEXT(SalesData[[#This Row],[Order Date]],"mmm yyyy")</f>
        <v>Aug 2013</v>
      </c>
      <c r="Y1749">
        <f>--(COUNTIF($B$2:B1749,B1749)=1)</f>
        <v>0</v>
      </c>
    </row>
    <row r="1750" spans="1:25"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c r="W1750" s="6" t="str">
        <f>TEXT(SalesData[[#This Row],[Order Date]],"mmm")</f>
        <v>Apr</v>
      </c>
      <c r="X1750" s="6" t="str">
        <f>TEXT(SalesData[[#This Row],[Order Date]],"mmm yyyy")</f>
        <v>Apr 2011</v>
      </c>
      <c r="Y1750">
        <f>--(COUNTIF($B$2:B1750,B1750)=1)</f>
        <v>1</v>
      </c>
    </row>
    <row r="1751" spans="1:25"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c r="W1751" s="6" t="str">
        <f>TEXT(SalesData[[#This Row],[Order Date]],"mmm")</f>
        <v>Apr</v>
      </c>
      <c r="X1751" s="6" t="str">
        <f>TEXT(SalesData[[#This Row],[Order Date]],"mmm yyyy")</f>
        <v>Apr 2011</v>
      </c>
      <c r="Y1751">
        <f>--(COUNTIF($B$2:B1751,B1751)=1)</f>
        <v>0</v>
      </c>
    </row>
    <row r="1752" spans="1:25"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c r="W1752" s="6" t="str">
        <f>TEXT(SalesData[[#This Row],[Order Date]],"mmm")</f>
        <v>Nov</v>
      </c>
      <c r="X1752" s="6" t="str">
        <f>TEXT(SalesData[[#This Row],[Order Date]],"mmm yyyy")</f>
        <v>Nov 2012</v>
      </c>
      <c r="Y1752">
        <f>--(COUNTIF($B$2:B1752,B1752)=1)</f>
        <v>1</v>
      </c>
    </row>
    <row r="1753" spans="1:25"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c r="W1753" s="6" t="str">
        <f>TEXT(SalesData[[#This Row],[Order Date]],"mmm")</f>
        <v>Oct</v>
      </c>
      <c r="X1753" s="6" t="str">
        <f>TEXT(SalesData[[#This Row],[Order Date]],"mmm yyyy")</f>
        <v>Oct 2014</v>
      </c>
      <c r="Y1753">
        <f>--(COUNTIF($B$2:B1753,B1753)=1)</f>
        <v>1</v>
      </c>
    </row>
    <row r="1754" spans="1:25"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c r="W1754" s="6" t="str">
        <f>TEXT(SalesData[[#This Row],[Order Date]],"mmm")</f>
        <v>Dec</v>
      </c>
      <c r="X1754" s="6" t="str">
        <f>TEXT(SalesData[[#This Row],[Order Date]],"mmm yyyy")</f>
        <v>Dec 2014</v>
      </c>
      <c r="Y1754">
        <f>--(COUNTIF($B$2:B1754,B1754)=1)</f>
        <v>1</v>
      </c>
    </row>
    <row r="1755" spans="1:25"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c r="W1755" s="6" t="str">
        <f>TEXT(SalesData[[#This Row],[Order Date]],"mmm")</f>
        <v>Dec</v>
      </c>
      <c r="X1755" s="6" t="str">
        <f>TEXT(SalesData[[#This Row],[Order Date]],"mmm yyyy")</f>
        <v>Dec 2014</v>
      </c>
      <c r="Y1755">
        <f>--(COUNTIF($B$2:B1755,B1755)=1)</f>
        <v>0</v>
      </c>
    </row>
    <row r="1756" spans="1:25"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c r="W1756" s="6" t="str">
        <f>TEXT(SalesData[[#This Row],[Order Date]],"mmm")</f>
        <v>Dec</v>
      </c>
      <c r="X1756" s="6" t="str">
        <f>TEXT(SalesData[[#This Row],[Order Date]],"mmm yyyy")</f>
        <v>Dec 2014</v>
      </c>
      <c r="Y1756">
        <f>--(COUNTIF($B$2:B1756,B1756)=1)</f>
        <v>0</v>
      </c>
    </row>
    <row r="1757" spans="1:25"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c r="W1757" s="6" t="str">
        <f>TEXT(SalesData[[#This Row],[Order Date]],"mmm")</f>
        <v>Dec</v>
      </c>
      <c r="X1757" s="6" t="str">
        <f>TEXT(SalesData[[#This Row],[Order Date]],"mmm yyyy")</f>
        <v>Dec 2012</v>
      </c>
      <c r="Y1757">
        <f>--(COUNTIF($B$2:B1757,B1757)=1)</f>
        <v>1</v>
      </c>
    </row>
    <row r="1758" spans="1:25"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c r="W1758" s="6" t="str">
        <f>TEXT(SalesData[[#This Row],[Order Date]],"mmm")</f>
        <v>Dec</v>
      </c>
      <c r="X1758" s="6" t="str">
        <f>TEXT(SalesData[[#This Row],[Order Date]],"mmm yyyy")</f>
        <v>Dec 2012</v>
      </c>
      <c r="Y1758">
        <f>--(COUNTIF($B$2:B1758,B1758)=1)</f>
        <v>0</v>
      </c>
    </row>
    <row r="1759" spans="1:25"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c r="W1759" s="6" t="str">
        <f>TEXT(SalesData[[#This Row],[Order Date]],"mmm")</f>
        <v>Jul</v>
      </c>
      <c r="X1759" s="6" t="str">
        <f>TEXT(SalesData[[#This Row],[Order Date]],"mmm yyyy")</f>
        <v>Jul 2012</v>
      </c>
      <c r="Y1759">
        <f>--(COUNTIF($B$2:B1759,B1759)=1)</f>
        <v>1</v>
      </c>
    </row>
    <row r="1760" spans="1:25"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c r="W1760" s="6" t="str">
        <f>TEXT(SalesData[[#This Row],[Order Date]],"mmm")</f>
        <v>May</v>
      </c>
      <c r="X1760" s="6" t="str">
        <f>TEXT(SalesData[[#This Row],[Order Date]],"mmm yyyy")</f>
        <v>May 2011</v>
      </c>
      <c r="Y1760">
        <f>--(COUNTIF($B$2:B1760,B1760)=1)</f>
        <v>1</v>
      </c>
    </row>
    <row r="1761" spans="1:25"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c r="W1761" s="6" t="str">
        <f>TEXT(SalesData[[#This Row],[Order Date]],"mmm")</f>
        <v>Jan</v>
      </c>
      <c r="X1761" s="6" t="str">
        <f>TEXT(SalesData[[#This Row],[Order Date]],"mmm yyyy")</f>
        <v>Jan 2011</v>
      </c>
      <c r="Y1761">
        <f>--(COUNTIF($B$2:B1761,B1761)=1)</f>
        <v>1</v>
      </c>
    </row>
    <row r="1762" spans="1:25"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c r="W1762" s="6" t="str">
        <f>TEXT(SalesData[[#This Row],[Order Date]],"mmm")</f>
        <v>Sep</v>
      </c>
      <c r="X1762" s="6" t="str">
        <f>TEXT(SalesData[[#This Row],[Order Date]],"mmm yyyy")</f>
        <v>Sep 2012</v>
      </c>
      <c r="Y1762">
        <f>--(COUNTIF($B$2:B1762,B1762)=1)</f>
        <v>1</v>
      </c>
    </row>
    <row r="1763" spans="1:25"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c r="W1763" s="6" t="str">
        <f>TEXT(SalesData[[#This Row],[Order Date]],"mmm")</f>
        <v>Sep</v>
      </c>
      <c r="X1763" s="6" t="str">
        <f>TEXT(SalesData[[#This Row],[Order Date]],"mmm yyyy")</f>
        <v>Sep 2012</v>
      </c>
      <c r="Y1763">
        <f>--(COUNTIF($B$2:B1763,B1763)=1)</f>
        <v>0</v>
      </c>
    </row>
    <row r="1764" spans="1:25"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c r="W1764" s="6" t="str">
        <f>TEXT(SalesData[[#This Row],[Order Date]],"mmm")</f>
        <v>Sep</v>
      </c>
      <c r="X1764" s="6" t="str">
        <f>TEXT(SalesData[[#This Row],[Order Date]],"mmm yyyy")</f>
        <v>Sep 2012</v>
      </c>
      <c r="Y1764">
        <f>--(COUNTIF($B$2:B1764,B1764)=1)</f>
        <v>0</v>
      </c>
    </row>
    <row r="1765" spans="1:25"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c r="W1765" s="6" t="str">
        <f>TEXT(SalesData[[#This Row],[Order Date]],"mmm")</f>
        <v>Aug</v>
      </c>
      <c r="X1765" s="6" t="str">
        <f>TEXT(SalesData[[#This Row],[Order Date]],"mmm yyyy")</f>
        <v>Aug 2013</v>
      </c>
      <c r="Y1765">
        <f>--(COUNTIF($B$2:B1765,B1765)=1)</f>
        <v>1</v>
      </c>
    </row>
    <row r="1766" spans="1:25"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c r="W1766" s="6" t="str">
        <f>TEXT(SalesData[[#This Row],[Order Date]],"mmm")</f>
        <v>Aug</v>
      </c>
      <c r="X1766" s="6" t="str">
        <f>TEXT(SalesData[[#This Row],[Order Date]],"mmm yyyy")</f>
        <v>Aug 2013</v>
      </c>
      <c r="Y1766">
        <f>--(COUNTIF($B$2:B1766,B1766)=1)</f>
        <v>0</v>
      </c>
    </row>
    <row r="1767" spans="1:25"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c r="W1767" s="6" t="str">
        <f>TEXT(SalesData[[#This Row],[Order Date]],"mmm")</f>
        <v>Aug</v>
      </c>
      <c r="X1767" s="6" t="str">
        <f>TEXT(SalesData[[#This Row],[Order Date]],"mmm yyyy")</f>
        <v>Aug 2013</v>
      </c>
      <c r="Y1767">
        <f>--(COUNTIF($B$2:B1767,B1767)=1)</f>
        <v>0</v>
      </c>
    </row>
    <row r="1768" spans="1:25"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c r="W1768" s="6" t="str">
        <f>TEXT(SalesData[[#This Row],[Order Date]],"mmm")</f>
        <v>Aug</v>
      </c>
      <c r="X1768" s="6" t="str">
        <f>TEXT(SalesData[[#This Row],[Order Date]],"mmm yyyy")</f>
        <v>Aug 2013</v>
      </c>
      <c r="Y1768">
        <f>--(COUNTIF($B$2:B1768,B1768)=1)</f>
        <v>0</v>
      </c>
    </row>
    <row r="1769" spans="1:25"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c r="W1769" s="6" t="str">
        <f>TEXT(SalesData[[#This Row],[Order Date]],"mmm")</f>
        <v>Mar</v>
      </c>
      <c r="X1769" s="6" t="str">
        <f>TEXT(SalesData[[#This Row],[Order Date]],"mmm yyyy")</f>
        <v>Mar 2011</v>
      </c>
      <c r="Y1769">
        <f>--(COUNTIF($B$2:B1769,B1769)=1)</f>
        <v>1</v>
      </c>
    </row>
    <row r="1770" spans="1:25"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c r="W1770" s="6" t="str">
        <f>TEXT(SalesData[[#This Row],[Order Date]],"mmm")</f>
        <v>Mar</v>
      </c>
      <c r="X1770" s="6" t="str">
        <f>TEXT(SalesData[[#This Row],[Order Date]],"mmm yyyy")</f>
        <v>Mar 2011</v>
      </c>
      <c r="Y1770">
        <f>--(COUNTIF($B$2:B1770,B1770)=1)</f>
        <v>0</v>
      </c>
    </row>
    <row r="1771" spans="1:25"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c r="W1771" s="6" t="str">
        <f>TEXT(SalesData[[#This Row],[Order Date]],"mmm")</f>
        <v>Mar</v>
      </c>
      <c r="X1771" s="6" t="str">
        <f>TEXT(SalesData[[#This Row],[Order Date]],"mmm yyyy")</f>
        <v>Mar 2014</v>
      </c>
      <c r="Y1771">
        <f>--(COUNTIF($B$2:B1771,B1771)=1)</f>
        <v>1</v>
      </c>
    </row>
    <row r="1772" spans="1:25"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c r="W1772" s="6" t="str">
        <f>TEXT(SalesData[[#This Row],[Order Date]],"mmm")</f>
        <v>Mar</v>
      </c>
      <c r="X1772" s="6" t="str">
        <f>TEXT(SalesData[[#This Row],[Order Date]],"mmm yyyy")</f>
        <v>Mar 2014</v>
      </c>
      <c r="Y1772">
        <f>--(COUNTIF($B$2:B1772,B1772)=1)</f>
        <v>0</v>
      </c>
    </row>
    <row r="1773" spans="1:25"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c r="W1773" s="6" t="str">
        <f>TEXT(SalesData[[#This Row],[Order Date]],"mmm")</f>
        <v>Nov</v>
      </c>
      <c r="X1773" s="6" t="str">
        <f>TEXT(SalesData[[#This Row],[Order Date]],"mmm yyyy")</f>
        <v>Nov 2013</v>
      </c>
      <c r="Y1773">
        <f>--(COUNTIF($B$2:B1773,B1773)=1)</f>
        <v>1</v>
      </c>
    </row>
    <row r="1774" spans="1:25"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c r="W1774" s="6" t="str">
        <f>TEXT(SalesData[[#This Row],[Order Date]],"mmm")</f>
        <v>Nov</v>
      </c>
      <c r="X1774" s="6" t="str">
        <f>TEXT(SalesData[[#This Row],[Order Date]],"mmm yyyy")</f>
        <v>Nov 2013</v>
      </c>
      <c r="Y1774">
        <f>--(COUNTIF($B$2:B1774,B1774)=1)</f>
        <v>0</v>
      </c>
    </row>
    <row r="1775" spans="1:25"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c r="W1775" s="6" t="str">
        <f>TEXT(SalesData[[#This Row],[Order Date]],"mmm")</f>
        <v>Apr</v>
      </c>
      <c r="X1775" s="6" t="str">
        <f>TEXT(SalesData[[#This Row],[Order Date]],"mmm yyyy")</f>
        <v>Apr 2011</v>
      </c>
      <c r="Y1775">
        <f>--(COUNTIF($B$2:B1775,B1775)=1)</f>
        <v>1</v>
      </c>
    </row>
    <row r="1776" spans="1:25"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c r="W1776" s="6" t="str">
        <f>TEXT(SalesData[[#This Row],[Order Date]],"mmm")</f>
        <v>Apr</v>
      </c>
      <c r="X1776" s="6" t="str">
        <f>TEXT(SalesData[[#This Row],[Order Date]],"mmm yyyy")</f>
        <v>Apr 2011</v>
      </c>
      <c r="Y1776">
        <f>--(COUNTIF($B$2:B1776,B1776)=1)</f>
        <v>0</v>
      </c>
    </row>
    <row r="1777" spans="1:25"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c r="W1777" s="6" t="str">
        <f>TEXT(SalesData[[#This Row],[Order Date]],"mmm")</f>
        <v>Apr</v>
      </c>
      <c r="X1777" s="6" t="str">
        <f>TEXT(SalesData[[#This Row],[Order Date]],"mmm yyyy")</f>
        <v>Apr 2011</v>
      </c>
      <c r="Y1777">
        <f>--(COUNTIF($B$2:B1777,B1777)=1)</f>
        <v>0</v>
      </c>
    </row>
    <row r="1778" spans="1:25"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c r="W1778" s="6" t="str">
        <f>TEXT(SalesData[[#This Row],[Order Date]],"mmm")</f>
        <v>Apr</v>
      </c>
      <c r="X1778" s="6" t="str">
        <f>TEXT(SalesData[[#This Row],[Order Date]],"mmm yyyy")</f>
        <v>Apr 2011</v>
      </c>
      <c r="Y1778">
        <f>--(COUNTIF($B$2:B1778,B1778)=1)</f>
        <v>0</v>
      </c>
    </row>
    <row r="1779" spans="1:25"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c r="W1779" s="6" t="str">
        <f>TEXT(SalesData[[#This Row],[Order Date]],"mmm")</f>
        <v>Nov</v>
      </c>
      <c r="X1779" s="6" t="str">
        <f>TEXT(SalesData[[#This Row],[Order Date]],"mmm yyyy")</f>
        <v>Nov 2012</v>
      </c>
      <c r="Y1779">
        <f>--(COUNTIF($B$2:B1779,B1779)=1)</f>
        <v>1</v>
      </c>
    </row>
    <row r="1780" spans="1:25"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c r="W1780" s="6" t="str">
        <f>TEXT(SalesData[[#This Row],[Order Date]],"mmm")</f>
        <v>Nov</v>
      </c>
      <c r="X1780" s="6" t="str">
        <f>TEXT(SalesData[[#This Row],[Order Date]],"mmm yyyy")</f>
        <v>Nov 2012</v>
      </c>
      <c r="Y1780">
        <f>--(COUNTIF($B$2:B1780,B1780)=1)</f>
        <v>0</v>
      </c>
    </row>
    <row r="1781" spans="1:25"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c r="W1781" s="6" t="str">
        <f>TEXT(SalesData[[#This Row],[Order Date]],"mmm")</f>
        <v>Nov</v>
      </c>
      <c r="X1781" s="6" t="str">
        <f>TEXT(SalesData[[#This Row],[Order Date]],"mmm yyyy")</f>
        <v>Nov 2013</v>
      </c>
      <c r="Y1781">
        <f>--(COUNTIF($B$2:B1781,B1781)=1)</f>
        <v>1</v>
      </c>
    </row>
    <row r="1782" spans="1:25"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c r="W1782" s="6" t="str">
        <f>TEXT(SalesData[[#This Row],[Order Date]],"mmm")</f>
        <v>Nov</v>
      </c>
      <c r="X1782" s="6" t="str">
        <f>TEXT(SalesData[[#This Row],[Order Date]],"mmm yyyy")</f>
        <v>Nov 2013</v>
      </c>
      <c r="Y1782">
        <f>--(COUNTIF($B$2:B1782,B1782)=1)</f>
        <v>0</v>
      </c>
    </row>
    <row r="1783" spans="1:25"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c r="W1783" s="6" t="str">
        <f>TEXT(SalesData[[#This Row],[Order Date]],"mmm")</f>
        <v>Jul</v>
      </c>
      <c r="X1783" s="6" t="str">
        <f>TEXT(SalesData[[#This Row],[Order Date]],"mmm yyyy")</f>
        <v>Jul 2012</v>
      </c>
      <c r="Y1783">
        <f>--(COUNTIF($B$2:B1783,B1783)=1)</f>
        <v>1</v>
      </c>
    </row>
    <row r="1784" spans="1:25"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c r="W1784" s="6" t="str">
        <f>TEXT(SalesData[[#This Row],[Order Date]],"mmm")</f>
        <v>Jul</v>
      </c>
      <c r="X1784" s="6" t="str">
        <f>TEXT(SalesData[[#This Row],[Order Date]],"mmm yyyy")</f>
        <v>Jul 2012</v>
      </c>
      <c r="Y1784">
        <f>--(COUNTIF($B$2:B1784,B1784)=1)</f>
        <v>0</v>
      </c>
    </row>
    <row r="1785" spans="1:25"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c r="W1785" s="6" t="str">
        <f>TEXT(SalesData[[#This Row],[Order Date]],"mmm")</f>
        <v>Sep</v>
      </c>
      <c r="X1785" s="6" t="str">
        <f>TEXT(SalesData[[#This Row],[Order Date]],"mmm yyyy")</f>
        <v>Sep 2014</v>
      </c>
      <c r="Y1785">
        <f>--(COUNTIF($B$2:B1785,B1785)=1)</f>
        <v>1</v>
      </c>
    </row>
    <row r="1786" spans="1:25"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c r="W1786" s="6" t="str">
        <f>TEXT(SalesData[[#This Row],[Order Date]],"mmm")</f>
        <v>Sep</v>
      </c>
      <c r="X1786" s="6" t="str">
        <f>TEXT(SalesData[[#This Row],[Order Date]],"mmm yyyy")</f>
        <v>Sep 2014</v>
      </c>
      <c r="Y1786">
        <f>--(COUNTIF($B$2:B1786,B1786)=1)</f>
        <v>0</v>
      </c>
    </row>
    <row r="1787" spans="1:25"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c r="W1787" s="6" t="str">
        <f>TEXT(SalesData[[#This Row],[Order Date]],"mmm")</f>
        <v>Sep</v>
      </c>
      <c r="X1787" s="6" t="str">
        <f>TEXT(SalesData[[#This Row],[Order Date]],"mmm yyyy")</f>
        <v>Sep 2014</v>
      </c>
      <c r="Y1787">
        <f>--(COUNTIF($B$2:B1787,B1787)=1)</f>
        <v>0</v>
      </c>
    </row>
    <row r="1788" spans="1:25"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c r="W1788" s="6" t="str">
        <f>TEXT(SalesData[[#This Row],[Order Date]],"mmm")</f>
        <v>Sep</v>
      </c>
      <c r="X1788" s="6" t="str">
        <f>TEXT(SalesData[[#This Row],[Order Date]],"mmm yyyy")</f>
        <v>Sep 2014</v>
      </c>
      <c r="Y1788">
        <f>--(COUNTIF($B$2:B1788,B1788)=1)</f>
        <v>0</v>
      </c>
    </row>
    <row r="1789" spans="1:25"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c r="W1789" s="6" t="str">
        <f>TEXT(SalesData[[#This Row],[Order Date]],"mmm")</f>
        <v>Feb</v>
      </c>
      <c r="X1789" s="6" t="str">
        <f>TEXT(SalesData[[#This Row],[Order Date]],"mmm yyyy")</f>
        <v>Feb 2012</v>
      </c>
      <c r="Y1789">
        <f>--(COUNTIF($B$2:B1789,B1789)=1)</f>
        <v>1</v>
      </c>
    </row>
    <row r="1790" spans="1:25"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c r="W1790" s="6" t="str">
        <f>TEXT(SalesData[[#This Row],[Order Date]],"mmm")</f>
        <v>Feb</v>
      </c>
      <c r="X1790" s="6" t="str">
        <f>TEXT(SalesData[[#This Row],[Order Date]],"mmm yyyy")</f>
        <v>Feb 2012</v>
      </c>
      <c r="Y1790">
        <f>--(COUNTIF($B$2:B1790,B1790)=1)</f>
        <v>0</v>
      </c>
    </row>
    <row r="1791" spans="1:25"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c r="W1791" s="6" t="str">
        <f>TEXT(SalesData[[#This Row],[Order Date]],"mmm")</f>
        <v>Feb</v>
      </c>
      <c r="X1791" s="6" t="str">
        <f>TEXT(SalesData[[#This Row],[Order Date]],"mmm yyyy")</f>
        <v>Feb 2012</v>
      </c>
      <c r="Y1791">
        <f>--(COUNTIF($B$2:B1791,B1791)=1)</f>
        <v>0</v>
      </c>
    </row>
    <row r="1792" spans="1:25"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c r="W1792" s="6" t="str">
        <f>TEXT(SalesData[[#This Row],[Order Date]],"mmm")</f>
        <v>Sep</v>
      </c>
      <c r="X1792" s="6" t="str">
        <f>TEXT(SalesData[[#This Row],[Order Date]],"mmm yyyy")</f>
        <v>Sep 2011</v>
      </c>
      <c r="Y1792">
        <f>--(COUNTIF($B$2:B1792,B1792)=1)</f>
        <v>1</v>
      </c>
    </row>
    <row r="1793" spans="1:25"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c r="W1793" s="6" t="str">
        <f>TEXT(SalesData[[#This Row],[Order Date]],"mmm")</f>
        <v>Dec</v>
      </c>
      <c r="X1793" s="6" t="str">
        <f>TEXT(SalesData[[#This Row],[Order Date]],"mmm yyyy")</f>
        <v>Dec 2011</v>
      </c>
      <c r="Y1793">
        <f>--(COUNTIF($B$2:B1793,B1793)=1)</f>
        <v>1</v>
      </c>
    </row>
    <row r="1794" spans="1:25"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c r="W1794" s="6" t="str">
        <f>TEXT(SalesData[[#This Row],[Order Date]],"mmm")</f>
        <v>Dec</v>
      </c>
      <c r="X1794" s="6" t="str">
        <f>TEXT(SalesData[[#This Row],[Order Date]],"mmm yyyy")</f>
        <v>Dec 2011</v>
      </c>
      <c r="Y1794">
        <f>--(COUNTIF($B$2:B1794,B1794)=1)</f>
        <v>0</v>
      </c>
    </row>
    <row r="1795" spans="1:25"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c r="W1795" s="6" t="str">
        <f>TEXT(SalesData[[#This Row],[Order Date]],"mmm")</f>
        <v>Dec</v>
      </c>
      <c r="X1795" s="6" t="str">
        <f>TEXT(SalesData[[#This Row],[Order Date]],"mmm yyyy")</f>
        <v>Dec 2011</v>
      </c>
      <c r="Y1795">
        <f>--(COUNTIF($B$2:B1795,B1795)=1)</f>
        <v>1</v>
      </c>
    </row>
    <row r="1796" spans="1:25"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c r="W1796" s="6" t="str">
        <f>TEXT(SalesData[[#This Row],[Order Date]],"mmm")</f>
        <v>Sep</v>
      </c>
      <c r="X1796" s="6" t="str">
        <f>TEXT(SalesData[[#This Row],[Order Date]],"mmm yyyy")</f>
        <v>Sep 2013</v>
      </c>
      <c r="Y1796">
        <f>--(COUNTIF($B$2:B1796,B1796)=1)</f>
        <v>1</v>
      </c>
    </row>
    <row r="1797" spans="1:25"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c r="W1797" s="6" t="str">
        <f>TEXT(SalesData[[#This Row],[Order Date]],"mmm")</f>
        <v>Aug</v>
      </c>
      <c r="X1797" s="6" t="str">
        <f>TEXT(SalesData[[#This Row],[Order Date]],"mmm yyyy")</f>
        <v>Aug 2014</v>
      </c>
      <c r="Y1797">
        <f>--(COUNTIF($B$2:B1797,B1797)=1)</f>
        <v>1</v>
      </c>
    </row>
    <row r="1798" spans="1:25"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c r="W1798" s="6" t="str">
        <f>TEXT(SalesData[[#This Row],[Order Date]],"mmm")</f>
        <v>Aug</v>
      </c>
      <c r="X1798" s="6" t="str">
        <f>TEXT(SalesData[[#This Row],[Order Date]],"mmm yyyy")</f>
        <v>Aug 2014</v>
      </c>
      <c r="Y1798">
        <f>--(COUNTIF($B$2:B1798,B1798)=1)</f>
        <v>0</v>
      </c>
    </row>
    <row r="1799" spans="1:25"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c r="W1799" s="6" t="str">
        <f>TEXT(SalesData[[#This Row],[Order Date]],"mmm")</f>
        <v>Aug</v>
      </c>
      <c r="X1799" s="6" t="str">
        <f>TEXT(SalesData[[#This Row],[Order Date]],"mmm yyyy")</f>
        <v>Aug 2014</v>
      </c>
      <c r="Y1799">
        <f>--(COUNTIF($B$2:B1799,B1799)=1)</f>
        <v>0</v>
      </c>
    </row>
    <row r="1800" spans="1:25"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c r="W1800" s="6" t="str">
        <f>TEXT(SalesData[[#This Row],[Order Date]],"mmm")</f>
        <v>Jul</v>
      </c>
      <c r="X1800" s="6" t="str">
        <f>TEXT(SalesData[[#This Row],[Order Date]],"mmm yyyy")</f>
        <v>Jul 2013</v>
      </c>
      <c r="Y1800">
        <f>--(COUNTIF($B$2:B1800,B1800)=1)</f>
        <v>1</v>
      </c>
    </row>
    <row r="1801" spans="1:25"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c r="W1801" s="6" t="str">
        <f>TEXT(SalesData[[#This Row],[Order Date]],"mmm")</f>
        <v>Aug</v>
      </c>
      <c r="X1801" s="6" t="str">
        <f>TEXT(SalesData[[#This Row],[Order Date]],"mmm yyyy")</f>
        <v>Aug 2013</v>
      </c>
      <c r="Y1801">
        <f>--(COUNTIF($B$2:B1801,B1801)=1)</f>
        <v>1</v>
      </c>
    </row>
    <row r="1802" spans="1:25"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c r="W1802" s="6" t="str">
        <f>TEXT(SalesData[[#This Row],[Order Date]],"mmm")</f>
        <v>Aug</v>
      </c>
      <c r="X1802" s="6" t="str">
        <f>TEXT(SalesData[[#This Row],[Order Date]],"mmm yyyy")</f>
        <v>Aug 2013</v>
      </c>
      <c r="Y1802">
        <f>--(COUNTIF($B$2:B1802,B1802)=1)</f>
        <v>0</v>
      </c>
    </row>
    <row r="1803" spans="1:25"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c r="W1803" s="6" t="str">
        <f>TEXT(SalesData[[#This Row],[Order Date]],"mmm")</f>
        <v>Nov</v>
      </c>
      <c r="X1803" s="6" t="str">
        <f>TEXT(SalesData[[#This Row],[Order Date]],"mmm yyyy")</f>
        <v>Nov 2013</v>
      </c>
      <c r="Y1803">
        <f>--(COUNTIF($B$2:B1803,B1803)=1)</f>
        <v>1</v>
      </c>
    </row>
    <row r="1804" spans="1:25"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c r="W1804" s="6" t="str">
        <f>TEXT(SalesData[[#This Row],[Order Date]],"mmm")</f>
        <v>Sep</v>
      </c>
      <c r="X1804" s="6" t="str">
        <f>TEXT(SalesData[[#This Row],[Order Date]],"mmm yyyy")</f>
        <v>Sep 2014</v>
      </c>
      <c r="Y1804">
        <f>--(COUNTIF($B$2:B1804,B1804)=1)</f>
        <v>1</v>
      </c>
    </row>
    <row r="1805" spans="1:25"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c r="W1805" s="6" t="str">
        <f>TEXT(SalesData[[#This Row],[Order Date]],"mmm")</f>
        <v>Sep</v>
      </c>
      <c r="X1805" s="6" t="str">
        <f>TEXT(SalesData[[#This Row],[Order Date]],"mmm yyyy")</f>
        <v>Sep 2014</v>
      </c>
      <c r="Y1805">
        <f>--(COUNTIF($B$2:B1805,B1805)=1)</f>
        <v>0</v>
      </c>
    </row>
    <row r="1806" spans="1:25"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c r="W1806" s="6" t="str">
        <f>TEXT(SalesData[[#This Row],[Order Date]],"mmm")</f>
        <v>Sep</v>
      </c>
      <c r="X1806" s="6" t="str">
        <f>TEXT(SalesData[[#This Row],[Order Date]],"mmm yyyy")</f>
        <v>Sep 2014</v>
      </c>
      <c r="Y1806">
        <f>--(COUNTIF($B$2:B1806,B1806)=1)</f>
        <v>0</v>
      </c>
    </row>
    <row r="1807" spans="1:25"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c r="W1807" s="6" t="str">
        <f>TEXT(SalesData[[#This Row],[Order Date]],"mmm")</f>
        <v>Dec</v>
      </c>
      <c r="X1807" s="6" t="str">
        <f>TEXT(SalesData[[#This Row],[Order Date]],"mmm yyyy")</f>
        <v>Dec 2013</v>
      </c>
      <c r="Y1807">
        <f>--(COUNTIF($B$2:B1807,B1807)=1)</f>
        <v>1</v>
      </c>
    </row>
    <row r="1808" spans="1:25"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c r="W1808" s="6" t="str">
        <f>TEXT(SalesData[[#This Row],[Order Date]],"mmm")</f>
        <v>Dec</v>
      </c>
      <c r="X1808" s="6" t="str">
        <f>TEXT(SalesData[[#This Row],[Order Date]],"mmm yyyy")</f>
        <v>Dec 2013</v>
      </c>
      <c r="Y1808">
        <f>--(COUNTIF($B$2:B1808,B1808)=1)</f>
        <v>0</v>
      </c>
    </row>
    <row r="1809" spans="1:25"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c r="W1809" s="6" t="str">
        <f>TEXT(SalesData[[#This Row],[Order Date]],"mmm")</f>
        <v>Dec</v>
      </c>
      <c r="X1809" s="6" t="str">
        <f>TEXT(SalesData[[#This Row],[Order Date]],"mmm yyyy")</f>
        <v>Dec 2013</v>
      </c>
      <c r="Y1809">
        <f>--(COUNTIF($B$2:B1809,B1809)=1)</f>
        <v>0</v>
      </c>
    </row>
    <row r="1810" spans="1:25"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c r="W1810" s="6" t="str">
        <f>TEXT(SalesData[[#This Row],[Order Date]],"mmm")</f>
        <v>Feb</v>
      </c>
      <c r="X1810" s="6" t="str">
        <f>TEXT(SalesData[[#This Row],[Order Date]],"mmm yyyy")</f>
        <v>Feb 2013</v>
      </c>
      <c r="Y1810">
        <f>--(COUNTIF($B$2:B1810,B1810)=1)</f>
        <v>1</v>
      </c>
    </row>
    <row r="1811" spans="1:25"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c r="W1811" s="6" t="str">
        <f>TEXT(SalesData[[#This Row],[Order Date]],"mmm")</f>
        <v>Oct</v>
      </c>
      <c r="X1811" s="6" t="str">
        <f>TEXT(SalesData[[#This Row],[Order Date]],"mmm yyyy")</f>
        <v>Oct 2013</v>
      </c>
      <c r="Y1811">
        <f>--(COUNTIF($B$2:B1811,B1811)=1)</f>
        <v>1</v>
      </c>
    </row>
    <row r="1812" spans="1:25"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c r="W1812" s="6" t="str">
        <f>TEXT(SalesData[[#This Row],[Order Date]],"mmm")</f>
        <v>Oct</v>
      </c>
      <c r="X1812" s="6" t="str">
        <f>TEXT(SalesData[[#This Row],[Order Date]],"mmm yyyy")</f>
        <v>Oct 2013</v>
      </c>
      <c r="Y1812">
        <f>--(COUNTIF($B$2:B1812,B1812)=1)</f>
        <v>0</v>
      </c>
    </row>
    <row r="1813" spans="1:25"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c r="W1813" s="6" t="str">
        <f>TEXT(SalesData[[#This Row],[Order Date]],"mmm")</f>
        <v>Jun</v>
      </c>
      <c r="X1813" s="6" t="str">
        <f>TEXT(SalesData[[#This Row],[Order Date]],"mmm yyyy")</f>
        <v>Jun 2011</v>
      </c>
      <c r="Y1813">
        <f>--(COUNTIF($B$2:B1813,B1813)=1)</f>
        <v>1</v>
      </c>
    </row>
    <row r="1814" spans="1:25"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c r="W1814" s="6" t="str">
        <f>TEXT(SalesData[[#This Row],[Order Date]],"mmm")</f>
        <v>Nov</v>
      </c>
      <c r="X1814" s="6" t="str">
        <f>TEXT(SalesData[[#This Row],[Order Date]],"mmm yyyy")</f>
        <v>Nov 2014</v>
      </c>
      <c r="Y1814">
        <f>--(COUNTIF($B$2:B1814,B1814)=1)</f>
        <v>1</v>
      </c>
    </row>
    <row r="1815" spans="1:25"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c r="W1815" s="6" t="str">
        <f>TEXT(SalesData[[#This Row],[Order Date]],"mmm")</f>
        <v>Nov</v>
      </c>
      <c r="X1815" s="6" t="str">
        <f>TEXT(SalesData[[#This Row],[Order Date]],"mmm yyyy")</f>
        <v>Nov 2014</v>
      </c>
      <c r="Y1815">
        <f>--(COUNTIF($B$2:B1815,B1815)=1)</f>
        <v>0</v>
      </c>
    </row>
    <row r="1816" spans="1:25"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c r="W1816" s="6" t="str">
        <f>TEXT(SalesData[[#This Row],[Order Date]],"mmm")</f>
        <v>Sep</v>
      </c>
      <c r="X1816" s="6" t="str">
        <f>TEXT(SalesData[[#This Row],[Order Date]],"mmm yyyy")</f>
        <v>Sep 2012</v>
      </c>
      <c r="Y1816">
        <f>--(COUNTIF($B$2:B1816,B1816)=1)</f>
        <v>1</v>
      </c>
    </row>
    <row r="1817" spans="1:25"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c r="W1817" s="6" t="str">
        <f>TEXT(SalesData[[#This Row],[Order Date]],"mmm")</f>
        <v>Jun</v>
      </c>
      <c r="X1817" s="6" t="str">
        <f>TEXT(SalesData[[#This Row],[Order Date]],"mmm yyyy")</f>
        <v>Jun 2012</v>
      </c>
      <c r="Y1817">
        <f>--(COUNTIF($B$2:B1817,B1817)=1)</f>
        <v>1</v>
      </c>
    </row>
    <row r="1818" spans="1:25"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c r="W1818" s="6" t="str">
        <f>TEXT(SalesData[[#This Row],[Order Date]],"mmm")</f>
        <v>Jun</v>
      </c>
      <c r="X1818" s="6" t="str">
        <f>TEXT(SalesData[[#This Row],[Order Date]],"mmm yyyy")</f>
        <v>Jun 2012</v>
      </c>
      <c r="Y1818">
        <f>--(COUNTIF($B$2:B1818,B1818)=1)</f>
        <v>0</v>
      </c>
    </row>
    <row r="1819" spans="1:25"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c r="W1819" s="6" t="str">
        <f>TEXT(SalesData[[#This Row],[Order Date]],"mmm")</f>
        <v>Dec</v>
      </c>
      <c r="X1819" s="6" t="str">
        <f>TEXT(SalesData[[#This Row],[Order Date]],"mmm yyyy")</f>
        <v>Dec 2012</v>
      </c>
      <c r="Y1819">
        <f>--(COUNTIF($B$2:B1819,B1819)=1)</f>
        <v>1</v>
      </c>
    </row>
    <row r="1820" spans="1:25"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c r="W1820" s="6" t="str">
        <f>TEXT(SalesData[[#This Row],[Order Date]],"mmm")</f>
        <v>May</v>
      </c>
      <c r="X1820" s="6" t="str">
        <f>TEXT(SalesData[[#This Row],[Order Date]],"mmm yyyy")</f>
        <v>May 2011</v>
      </c>
      <c r="Y1820">
        <f>--(COUNTIF($B$2:B1820,B1820)=1)</f>
        <v>1</v>
      </c>
    </row>
    <row r="1821" spans="1:25"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c r="W1821" s="6" t="str">
        <f>TEXT(SalesData[[#This Row],[Order Date]],"mmm")</f>
        <v>May</v>
      </c>
      <c r="X1821" s="6" t="str">
        <f>TEXT(SalesData[[#This Row],[Order Date]],"mmm yyyy")</f>
        <v>May 2011</v>
      </c>
      <c r="Y1821">
        <f>--(COUNTIF($B$2:B1821,B1821)=1)</f>
        <v>0</v>
      </c>
    </row>
    <row r="1822" spans="1:25"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c r="W1822" s="6" t="str">
        <f>TEXT(SalesData[[#This Row],[Order Date]],"mmm")</f>
        <v>Feb</v>
      </c>
      <c r="X1822" s="6" t="str">
        <f>TEXT(SalesData[[#This Row],[Order Date]],"mmm yyyy")</f>
        <v>Feb 2013</v>
      </c>
      <c r="Y1822">
        <f>--(COUNTIF($B$2:B1822,B1822)=1)</f>
        <v>1</v>
      </c>
    </row>
    <row r="1823" spans="1:25"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c r="W1823" s="6" t="str">
        <f>TEXT(SalesData[[#This Row],[Order Date]],"mmm")</f>
        <v>Feb</v>
      </c>
      <c r="X1823" s="6" t="str">
        <f>TEXT(SalesData[[#This Row],[Order Date]],"mmm yyyy")</f>
        <v>Feb 2013</v>
      </c>
      <c r="Y1823">
        <f>--(COUNTIF($B$2:B1823,B1823)=1)</f>
        <v>0</v>
      </c>
    </row>
    <row r="1824" spans="1:25"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c r="W1824" s="6" t="str">
        <f>TEXT(SalesData[[#This Row],[Order Date]],"mmm")</f>
        <v>Feb</v>
      </c>
      <c r="X1824" s="6" t="str">
        <f>TEXT(SalesData[[#This Row],[Order Date]],"mmm yyyy")</f>
        <v>Feb 2013</v>
      </c>
      <c r="Y1824">
        <f>--(COUNTIF($B$2:B1824,B1824)=1)</f>
        <v>0</v>
      </c>
    </row>
    <row r="1825" spans="1:25"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c r="W1825" s="6" t="str">
        <f>TEXT(SalesData[[#This Row],[Order Date]],"mmm")</f>
        <v>Feb</v>
      </c>
      <c r="X1825" s="6" t="str">
        <f>TEXT(SalesData[[#This Row],[Order Date]],"mmm yyyy")</f>
        <v>Feb 2013</v>
      </c>
      <c r="Y1825">
        <f>--(COUNTIF($B$2:B1825,B1825)=1)</f>
        <v>0</v>
      </c>
    </row>
    <row r="1826" spans="1:25"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c r="W1826" s="6" t="str">
        <f>TEXT(SalesData[[#This Row],[Order Date]],"mmm")</f>
        <v>Dec</v>
      </c>
      <c r="X1826" s="6" t="str">
        <f>TEXT(SalesData[[#This Row],[Order Date]],"mmm yyyy")</f>
        <v>Dec 2013</v>
      </c>
      <c r="Y1826">
        <f>--(COUNTIF($B$2:B1826,B1826)=1)</f>
        <v>1</v>
      </c>
    </row>
    <row r="1827" spans="1:25"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c r="W1827" s="6" t="str">
        <f>TEXT(SalesData[[#This Row],[Order Date]],"mmm")</f>
        <v>Dec</v>
      </c>
      <c r="X1827" s="6" t="str">
        <f>TEXT(SalesData[[#This Row],[Order Date]],"mmm yyyy")</f>
        <v>Dec 2013</v>
      </c>
      <c r="Y1827">
        <f>--(COUNTIF($B$2:B1827,B1827)=1)</f>
        <v>0</v>
      </c>
    </row>
    <row r="1828" spans="1:25"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c r="W1828" s="6" t="str">
        <f>TEXT(SalesData[[#This Row],[Order Date]],"mmm")</f>
        <v>Dec</v>
      </c>
      <c r="X1828" s="6" t="str">
        <f>TEXT(SalesData[[#This Row],[Order Date]],"mmm yyyy")</f>
        <v>Dec 2013</v>
      </c>
      <c r="Y1828">
        <f>--(COUNTIF($B$2:B1828,B1828)=1)</f>
        <v>0</v>
      </c>
    </row>
    <row r="1829" spans="1:25"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c r="W1829" s="6" t="str">
        <f>TEXT(SalesData[[#This Row],[Order Date]],"mmm")</f>
        <v>Feb</v>
      </c>
      <c r="X1829" s="6" t="str">
        <f>TEXT(SalesData[[#This Row],[Order Date]],"mmm yyyy")</f>
        <v>Feb 2013</v>
      </c>
      <c r="Y1829">
        <f>--(COUNTIF($B$2:B1829,B1829)=1)</f>
        <v>1</v>
      </c>
    </row>
    <row r="1830" spans="1:25"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c r="W1830" s="6" t="str">
        <f>TEXT(SalesData[[#This Row],[Order Date]],"mmm")</f>
        <v>Jul</v>
      </c>
      <c r="X1830" s="6" t="str">
        <f>TEXT(SalesData[[#This Row],[Order Date]],"mmm yyyy")</f>
        <v>Jul 2012</v>
      </c>
      <c r="Y1830">
        <f>--(COUNTIF($B$2:B1830,B1830)=1)</f>
        <v>1</v>
      </c>
    </row>
    <row r="1831" spans="1:25"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c r="W1831" s="6" t="str">
        <f>TEXT(SalesData[[#This Row],[Order Date]],"mmm")</f>
        <v>May</v>
      </c>
      <c r="X1831" s="6" t="str">
        <f>TEXT(SalesData[[#This Row],[Order Date]],"mmm yyyy")</f>
        <v>May 2011</v>
      </c>
      <c r="Y1831">
        <f>--(COUNTIF($B$2:B1831,B1831)=1)</f>
        <v>1</v>
      </c>
    </row>
    <row r="1832" spans="1:25"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c r="W1832" s="6" t="str">
        <f>TEXT(SalesData[[#This Row],[Order Date]],"mmm")</f>
        <v>Oct</v>
      </c>
      <c r="X1832" s="6" t="str">
        <f>TEXT(SalesData[[#This Row],[Order Date]],"mmm yyyy")</f>
        <v>Oct 2014</v>
      </c>
      <c r="Y1832">
        <f>--(COUNTIF($B$2:B1832,B1832)=1)</f>
        <v>1</v>
      </c>
    </row>
    <row r="1833" spans="1:25"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c r="W1833" s="6" t="str">
        <f>TEXT(SalesData[[#This Row],[Order Date]],"mmm")</f>
        <v>Oct</v>
      </c>
      <c r="X1833" s="6" t="str">
        <f>TEXT(SalesData[[#This Row],[Order Date]],"mmm yyyy")</f>
        <v>Oct 2014</v>
      </c>
      <c r="Y1833">
        <f>--(COUNTIF($B$2:B1833,B1833)=1)</f>
        <v>0</v>
      </c>
    </row>
    <row r="1834" spans="1:25"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c r="W1834" s="6" t="str">
        <f>TEXT(SalesData[[#This Row],[Order Date]],"mmm")</f>
        <v>Nov</v>
      </c>
      <c r="X1834" s="6" t="str">
        <f>TEXT(SalesData[[#This Row],[Order Date]],"mmm yyyy")</f>
        <v>Nov 2012</v>
      </c>
      <c r="Y1834">
        <f>--(COUNTIF($B$2:B1834,B1834)=1)</f>
        <v>1</v>
      </c>
    </row>
    <row r="1835" spans="1:25"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c r="W1835" s="6" t="str">
        <f>TEXT(SalesData[[#This Row],[Order Date]],"mmm")</f>
        <v>Aug</v>
      </c>
      <c r="X1835" s="6" t="str">
        <f>TEXT(SalesData[[#This Row],[Order Date]],"mmm yyyy")</f>
        <v>Aug 2014</v>
      </c>
      <c r="Y1835">
        <f>--(COUNTIF($B$2:B1835,B1835)=1)</f>
        <v>1</v>
      </c>
    </row>
    <row r="1836" spans="1:25"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c r="W1836" s="6" t="str">
        <f>TEXT(SalesData[[#This Row],[Order Date]],"mmm")</f>
        <v>Aug</v>
      </c>
      <c r="X1836" s="6" t="str">
        <f>TEXT(SalesData[[#This Row],[Order Date]],"mmm yyyy")</f>
        <v>Aug 2014</v>
      </c>
      <c r="Y1836">
        <f>--(COUNTIF($B$2:B1836,B1836)=1)</f>
        <v>0</v>
      </c>
    </row>
    <row r="1837" spans="1:25"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c r="W1837" s="6" t="str">
        <f>TEXT(SalesData[[#This Row],[Order Date]],"mmm")</f>
        <v>Jun</v>
      </c>
      <c r="X1837" s="6" t="str">
        <f>TEXT(SalesData[[#This Row],[Order Date]],"mmm yyyy")</f>
        <v>Jun 2011</v>
      </c>
      <c r="Y1837">
        <f>--(COUNTIF($B$2:B1837,B1837)=1)</f>
        <v>1</v>
      </c>
    </row>
    <row r="1838" spans="1:25"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c r="W1838" s="6" t="str">
        <f>TEXT(SalesData[[#This Row],[Order Date]],"mmm")</f>
        <v>Feb</v>
      </c>
      <c r="X1838" s="6" t="str">
        <f>TEXT(SalesData[[#This Row],[Order Date]],"mmm yyyy")</f>
        <v>Feb 2014</v>
      </c>
      <c r="Y1838">
        <f>--(COUNTIF($B$2:B1838,B1838)=1)</f>
        <v>1</v>
      </c>
    </row>
    <row r="1839" spans="1:25"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c r="W1839" s="6" t="str">
        <f>TEXT(SalesData[[#This Row],[Order Date]],"mmm")</f>
        <v>Aug</v>
      </c>
      <c r="X1839" s="6" t="str">
        <f>TEXT(SalesData[[#This Row],[Order Date]],"mmm yyyy")</f>
        <v>Aug 2011</v>
      </c>
      <c r="Y1839">
        <f>--(COUNTIF($B$2:B1839,B1839)=1)</f>
        <v>1</v>
      </c>
    </row>
    <row r="1840" spans="1:25"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c r="W1840" s="6" t="str">
        <f>TEXT(SalesData[[#This Row],[Order Date]],"mmm")</f>
        <v>Aug</v>
      </c>
      <c r="X1840" s="6" t="str">
        <f>TEXT(SalesData[[#This Row],[Order Date]],"mmm yyyy")</f>
        <v>Aug 2011</v>
      </c>
      <c r="Y1840">
        <f>--(COUNTIF($B$2:B1840,B1840)=1)</f>
        <v>0</v>
      </c>
    </row>
    <row r="1841" spans="1:25"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c r="W1841" s="6" t="str">
        <f>TEXT(SalesData[[#This Row],[Order Date]],"mmm")</f>
        <v>Aug</v>
      </c>
      <c r="X1841" s="6" t="str">
        <f>TEXT(SalesData[[#This Row],[Order Date]],"mmm yyyy")</f>
        <v>Aug 2011</v>
      </c>
      <c r="Y1841">
        <f>--(COUNTIF($B$2:B1841,B1841)=1)</f>
        <v>0</v>
      </c>
    </row>
    <row r="1842" spans="1:25"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c r="W1842" s="6" t="str">
        <f>TEXT(SalesData[[#This Row],[Order Date]],"mmm")</f>
        <v>Aug</v>
      </c>
      <c r="X1842" s="6" t="str">
        <f>TEXT(SalesData[[#This Row],[Order Date]],"mmm yyyy")</f>
        <v>Aug 2011</v>
      </c>
      <c r="Y1842">
        <f>--(COUNTIF($B$2:B1842,B1842)=1)</f>
        <v>0</v>
      </c>
    </row>
    <row r="1843" spans="1:25"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c r="W1843" s="6" t="str">
        <f>TEXT(SalesData[[#This Row],[Order Date]],"mmm")</f>
        <v>Jul</v>
      </c>
      <c r="X1843" s="6" t="str">
        <f>TEXT(SalesData[[#This Row],[Order Date]],"mmm yyyy")</f>
        <v>Jul 2013</v>
      </c>
      <c r="Y1843">
        <f>--(COUNTIF($B$2:B1843,B1843)=1)</f>
        <v>1</v>
      </c>
    </row>
    <row r="1844" spans="1:25"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c r="W1844" s="6" t="str">
        <f>TEXT(SalesData[[#This Row],[Order Date]],"mmm")</f>
        <v>Feb</v>
      </c>
      <c r="X1844" s="6" t="str">
        <f>TEXT(SalesData[[#This Row],[Order Date]],"mmm yyyy")</f>
        <v>Feb 2012</v>
      </c>
      <c r="Y1844">
        <f>--(COUNTIF($B$2:B1844,B1844)=1)</f>
        <v>1</v>
      </c>
    </row>
    <row r="1845" spans="1:25"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c r="W1845" s="6" t="str">
        <f>TEXT(SalesData[[#This Row],[Order Date]],"mmm")</f>
        <v>Feb</v>
      </c>
      <c r="X1845" s="6" t="str">
        <f>TEXT(SalesData[[#This Row],[Order Date]],"mmm yyyy")</f>
        <v>Feb 2012</v>
      </c>
      <c r="Y1845">
        <f>--(COUNTIF($B$2:B1845,B1845)=1)</f>
        <v>0</v>
      </c>
    </row>
    <row r="1846" spans="1:25"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c r="W1846" s="6" t="str">
        <f>TEXT(SalesData[[#This Row],[Order Date]],"mmm")</f>
        <v>Jul</v>
      </c>
      <c r="X1846" s="6" t="str">
        <f>TEXT(SalesData[[#This Row],[Order Date]],"mmm yyyy")</f>
        <v>Jul 2014</v>
      </c>
      <c r="Y1846">
        <f>--(COUNTIF($B$2:B1846,B1846)=1)</f>
        <v>1</v>
      </c>
    </row>
    <row r="1847" spans="1:25"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c r="W1847" s="6" t="str">
        <f>TEXT(SalesData[[#This Row],[Order Date]],"mmm")</f>
        <v>Jan</v>
      </c>
      <c r="X1847" s="6" t="str">
        <f>TEXT(SalesData[[#This Row],[Order Date]],"mmm yyyy")</f>
        <v>Jan 2014</v>
      </c>
      <c r="Y1847">
        <f>--(COUNTIF($B$2:B1847,B1847)=1)</f>
        <v>1</v>
      </c>
    </row>
    <row r="1848" spans="1:25"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c r="W1848" s="6" t="str">
        <f>TEXT(SalesData[[#This Row],[Order Date]],"mmm")</f>
        <v>Jan</v>
      </c>
      <c r="X1848" s="6" t="str">
        <f>TEXT(SalesData[[#This Row],[Order Date]],"mmm yyyy")</f>
        <v>Jan 2014</v>
      </c>
      <c r="Y1848">
        <f>--(COUNTIF($B$2:B1848,B1848)=1)</f>
        <v>0</v>
      </c>
    </row>
    <row r="1849" spans="1:25"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c r="W1849" s="6" t="str">
        <f>TEXT(SalesData[[#This Row],[Order Date]],"mmm")</f>
        <v>Sep</v>
      </c>
      <c r="X1849" s="6" t="str">
        <f>TEXT(SalesData[[#This Row],[Order Date]],"mmm yyyy")</f>
        <v>Sep 2014</v>
      </c>
      <c r="Y1849">
        <f>--(COUNTIF($B$2:B1849,B1849)=1)</f>
        <v>1</v>
      </c>
    </row>
    <row r="1850" spans="1:25"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c r="W1850" s="6" t="str">
        <f>TEXT(SalesData[[#This Row],[Order Date]],"mmm")</f>
        <v>Sep</v>
      </c>
      <c r="X1850" s="6" t="str">
        <f>TEXT(SalesData[[#This Row],[Order Date]],"mmm yyyy")</f>
        <v>Sep 2014</v>
      </c>
      <c r="Y1850">
        <f>--(COUNTIF($B$2:B1850,B1850)=1)</f>
        <v>0</v>
      </c>
    </row>
    <row r="1851" spans="1:25"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c r="W1851" s="6" t="str">
        <f>TEXT(SalesData[[#This Row],[Order Date]],"mmm")</f>
        <v>Jul</v>
      </c>
      <c r="X1851" s="6" t="str">
        <f>TEXT(SalesData[[#This Row],[Order Date]],"mmm yyyy")</f>
        <v>Jul 2012</v>
      </c>
      <c r="Y1851">
        <f>--(COUNTIF($B$2:B1851,B1851)=1)</f>
        <v>1</v>
      </c>
    </row>
    <row r="1852" spans="1:25"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c r="W1852" s="6" t="str">
        <f>TEXT(SalesData[[#This Row],[Order Date]],"mmm")</f>
        <v>Jul</v>
      </c>
      <c r="X1852" s="6" t="str">
        <f>TEXT(SalesData[[#This Row],[Order Date]],"mmm yyyy")</f>
        <v>Jul 2012</v>
      </c>
      <c r="Y1852">
        <f>--(COUNTIF($B$2:B1852,B1852)=1)</f>
        <v>0</v>
      </c>
    </row>
    <row r="1853" spans="1:25"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c r="W1853" s="6" t="str">
        <f>TEXT(SalesData[[#This Row],[Order Date]],"mmm")</f>
        <v>Jul</v>
      </c>
      <c r="X1853" s="6" t="str">
        <f>TEXT(SalesData[[#This Row],[Order Date]],"mmm yyyy")</f>
        <v>Jul 2012</v>
      </c>
      <c r="Y1853">
        <f>--(COUNTIF($B$2:B1853,B1853)=1)</f>
        <v>0</v>
      </c>
    </row>
    <row r="1854" spans="1:25"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c r="W1854" s="6" t="str">
        <f>TEXT(SalesData[[#This Row],[Order Date]],"mmm")</f>
        <v>Jul</v>
      </c>
      <c r="X1854" s="6" t="str">
        <f>TEXT(SalesData[[#This Row],[Order Date]],"mmm yyyy")</f>
        <v>Jul 2012</v>
      </c>
      <c r="Y1854">
        <f>--(COUNTIF($B$2:B1854,B1854)=1)</f>
        <v>0</v>
      </c>
    </row>
    <row r="1855" spans="1:25"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c r="W1855" s="6" t="str">
        <f>TEXT(SalesData[[#This Row],[Order Date]],"mmm")</f>
        <v>Jul</v>
      </c>
      <c r="X1855" s="6" t="str">
        <f>TEXT(SalesData[[#This Row],[Order Date]],"mmm yyyy")</f>
        <v>Jul 2012</v>
      </c>
      <c r="Y1855">
        <f>--(COUNTIF($B$2:B1855,B1855)=1)</f>
        <v>0</v>
      </c>
    </row>
    <row r="1856" spans="1:25"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c r="W1856" s="6" t="str">
        <f>TEXT(SalesData[[#This Row],[Order Date]],"mmm")</f>
        <v>Jul</v>
      </c>
      <c r="X1856" s="6" t="str">
        <f>TEXT(SalesData[[#This Row],[Order Date]],"mmm yyyy")</f>
        <v>Jul 2012</v>
      </c>
      <c r="Y1856">
        <f>--(COUNTIF($B$2:B1856,B1856)=1)</f>
        <v>0</v>
      </c>
    </row>
    <row r="1857" spans="1:25"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c r="W1857" s="6" t="str">
        <f>TEXT(SalesData[[#This Row],[Order Date]],"mmm")</f>
        <v>Jun</v>
      </c>
      <c r="X1857" s="6" t="str">
        <f>TEXT(SalesData[[#This Row],[Order Date]],"mmm yyyy")</f>
        <v>Jun 2011</v>
      </c>
      <c r="Y1857">
        <f>--(COUNTIF($B$2:B1857,B1857)=1)</f>
        <v>1</v>
      </c>
    </row>
    <row r="1858" spans="1:25"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c r="W1858" s="6" t="str">
        <f>TEXT(SalesData[[#This Row],[Order Date]],"mmm")</f>
        <v>May</v>
      </c>
      <c r="X1858" s="6" t="str">
        <f>TEXT(SalesData[[#This Row],[Order Date]],"mmm yyyy")</f>
        <v>May 2014</v>
      </c>
      <c r="Y1858">
        <f>--(COUNTIF($B$2:B1858,B1858)=1)</f>
        <v>1</v>
      </c>
    </row>
    <row r="1859" spans="1:25"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c r="W1859" s="6" t="str">
        <f>TEXT(SalesData[[#This Row],[Order Date]],"mmm")</f>
        <v>May</v>
      </c>
      <c r="X1859" s="6" t="str">
        <f>TEXT(SalesData[[#This Row],[Order Date]],"mmm yyyy")</f>
        <v>May 2014</v>
      </c>
      <c r="Y1859">
        <f>--(COUNTIF($B$2:B1859,B1859)=1)</f>
        <v>0</v>
      </c>
    </row>
    <row r="1860" spans="1:25"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c r="W1860" s="6" t="str">
        <f>TEXT(SalesData[[#This Row],[Order Date]],"mmm")</f>
        <v>Sep</v>
      </c>
      <c r="X1860" s="6" t="str">
        <f>TEXT(SalesData[[#This Row],[Order Date]],"mmm yyyy")</f>
        <v>Sep 2012</v>
      </c>
      <c r="Y1860">
        <f>--(COUNTIF($B$2:B1860,B1860)=1)</f>
        <v>1</v>
      </c>
    </row>
    <row r="1861" spans="1:25"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c r="W1861" s="6" t="str">
        <f>TEXT(SalesData[[#This Row],[Order Date]],"mmm")</f>
        <v>Sep</v>
      </c>
      <c r="X1861" s="6" t="str">
        <f>TEXT(SalesData[[#This Row],[Order Date]],"mmm yyyy")</f>
        <v>Sep 2012</v>
      </c>
      <c r="Y1861">
        <f>--(COUNTIF($B$2:B1861,B1861)=1)</f>
        <v>0</v>
      </c>
    </row>
    <row r="1862" spans="1:25"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c r="W1862" s="6" t="str">
        <f>TEXT(SalesData[[#This Row],[Order Date]],"mmm")</f>
        <v>Mar</v>
      </c>
      <c r="X1862" s="6" t="str">
        <f>TEXT(SalesData[[#This Row],[Order Date]],"mmm yyyy")</f>
        <v>Mar 2014</v>
      </c>
      <c r="Y1862">
        <f>--(COUNTIF($B$2:B1862,B1862)=1)</f>
        <v>1</v>
      </c>
    </row>
    <row r="1863" spans="1:25"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c r="W1863" s="6" t="str">
        <f>TEXT(SalesData[[#This Row],[Order Date]],"mmm")</f>
        <v>Mar</v>
      </c>
      <c r="X1863" s="6" t="str">
        <f>TEXT(SalesData[[#This Row],[Order Date]],"mmm yyyy")</f>
        <v>Mar 2014</v>
      </c>
      <c r="Y1863">
        <f>--(COUNTIF($B$2:B1863,B1863)=1)</f>
        <v>0</v>
      </c>
    </row>
    <row r="1864" spans="1:25"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c r="W1864" s="6" t="str">
        <f>TEXT(SalesData[[#This Row],[Order Date]],"mmm")</f>
        <v>Nov</v>
      </c>
      <c r="X1864" s="6" t="str">
        <f>TEXT(SalesData[[#This Row],[Order Date]],"mmm yyyy")</f>
        <v>Nov 2011</v>
      </c>
      <c r="Y1864">
        <f>--(COUNTIF($B$2:B1864,B1864)=1)</f>
        <v>1</v>
      </c>
    </row>
    <row r="1865" spans="1:25"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c r="W1865" s="6" t="str">
        <f>TEXT(SalesData[[#This Row],[Order Date]],"mmm")</f>
        <v>Oct</v>
      </c>
      <c r="X1865" s="6" t="str">
        <f>TEXT(SalesData[[#This Row],[Order Date]],"mmm yyyy")</f>
        <v>Oct 2013</v>
      </c>
      <c r="Y1865">
        <f>--(COUNTIF($B$2:B1865,B1865)=1)</f>
        <v>1</v>
      </c>
    </row>
    <row r="1866" spans="1:25"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c r="W1866" s="6" t="str">
        <f>TEXT(SalesData[[#This Row],[Order Date]],"mmm")</f>
        <v>Oct</v>
      </c>
      <c r="X1866" s="6" t="str">
        <f>TEXT(SalesData[[#This Row],[Order Date]],"mmm yyyy")</f>
        <v>Oct 2013</v>
      </c>
      <c r="Y1866">
        <f>--(COUNTIF($B$2:B1866,B1866)=1)</f>
        <v>0</v>
      </c>
    </row>
    <row r="1867" spans="1:25"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c r="W1867" s="6" t="str">
        <f>TEXT(SalesData[[#This Row],[Order Date]],"mmm")</f>
        <v>Nov</v>
      </c>
      <c r="X1867" s="6" t="str">
        <f>TEXT(SalesData[[#This Row],[Order Date]],"mmm yyyy")</f>
        <v>Nov 2014</v>
      </c>
      <c r="Y1867">
        <f>--(COUNTIF($B$2:B1867,B1867)=1)</f>
        <v>1</v>
      </c>
    </row>
    <row r="1868" spans="1:25"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c r="W1868" s="6" t="str">
        <f>TEXT(SalesData[[#This Row],[Order Date]],"mmm")</f>
        <v>Apr</v>
      </c>
      <c r="X1868" s="6" t="str">
        <f>TEXT(SalesData[[#This Row],[Order Date]],"mmm yyyy")</f>
        <v>Apr 2014</v>
      </c>
      <c r="Y1868">
        <f>--(COUNTIF($B$2:B1868,B1868)=1)</f>
        <v>1</v>
      </c>
    </row>
    <row r="1869" spans="1:25"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c r="W1869" s="6" t="str">
        <f>TEXT(SalesData[[#This Row],[Order Date]],"mmm")</f>
        <v>Jun</v>
      </c>
      <c r="X1869" s="6" t="str">
        <f>TEXT(SalesData[[#This Row],[Order Date]],"mmm yyyy")</f>
        <v>Jun 2012</v>
      </c>
      <c r="Y1869">
        <f>--(COUNTIF($B$2:B1869,B1869)=1)</f>
        <v>1</v>
      </c>
    </row>
    <row r="1870" spans="1:25"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c r="W1870" s="6" t="str">
        <f>TEXT(SalesData[[#This Row],[Order Date]],"mmm")</f>
        <v>Jun</v>
      </c>
      <c r="X1870" s="6" t="str">
        <f>TEXT(SalesData[[#This Row],[Order Date]],"mmm yyyy")</f>
        <v>Jun 2012</v>
      </c>
      <c r="Y1870">
        <f>--(COUNTIF($B$2:B1870,B1870)=1)</f>
        <v>0</v>
      </c>
    </row>
    <row r="1871" spans="1:25"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c r="W1871" s="6" t="str">
        <f>TEXT(SalesData[[#This Row],[Order Date]],"mmm")</f>
        <v>Aug</v>
      </c>
      <c r="X1871" s="6" t="str">
        <f>TEXT(SalesData[[#This Row],[Order Date]],"mmm yyyy")</f>
        <v>Aug 2013</v>
      </c>
      <c r="Y1871">
        <f>--(COUNTIF($B$2:B1871,B1871)=1)</f>
        <v>1</v>
      </c>
    </row>
    <row r="1872" spans="1:25"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c r="W1872" s="6" t="str">
        <f>TEXT(SalesData[[#This Row],[Order Date]],"mmm")</f>
        <v>Jul</v>
      </c>
      <c r="X1872" s="6" t="str">
        <f>TEXT(SalesData[[#This Row],[Order Date]],"mmm yyyy")</f>
        <v>Jul 2011</v>
      </c>
      <c r="Y1872">
        <f>--(COUNTIF($B$2:B1872,B1872)=1)</f>
        <v>1</v>
      </c>
    </row>
    <row r="1873" spans="1:25"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c r="W1873" s="6" t="str">
        <f>TEXT(SalesData[[#This Row],[Order Date]],"mmm")</f>
        <v>Jul</v>
      </c>
      <c r="X1873" s="6" t="str">
        <f>TEXT(SalesData[[#This Row],[Order Date]],"mmm yyyy")</f>
        <v>Jul 2011</v>
      </c>
      <c r="Y1873">
        <f>--(COUNTIF($B$2:B1873,B1873)=1)</f>
        <v>0</v>
      </c>
    </row>
    <row r="1874" spans="1:25"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c r="W1874" s="6" t="str">
        <f>TEXT(SalesData[[#This Row],[Order Date]],"mmm")</f>
        <v>Jul</v>
      </c>
      <c r="X1874" s="6" t="str">
        <f>TEXT(SalesData[[#This Row],[Order Date]],"mmm yyyy")</f>
        <v>Jul 2011</v>
      </c>
      <c r="Y1874">
        <f>--(COUNTIF($B$2:B1874,B1874)=1)</f>
        <v>0</v>
      </c>
    </row>
    <row r="1875" spans="1:25"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c r="W1875" s="6" t="str">
        <f>TEXT(SalesData[[#This Row],[Order Date]],"mmm")</f>
        <v>Nov</v>
      </c>
      <c r="X1875" s="6" t="str">
        <f>TEXT(SalesData[[#This Row],[Order Date]],"mmm yyyy")</f>
        <v>Nov 2014</v>
      </c>
      <c r="Y1875">
        <f>--(COUNTIF($B$2:B1875,B1875)=1)</f>
        <v>1</v>
      </c>
    </row>
    <row r="1876" spans="1:25"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c r="W1876" s="6" t="str">
        <f>TEXT(SalesData[[#This Row],[Order Date]],"mmm")</f>
        <v>Jun</v>
      </c>
      <c r="X1876" s="6" t="str">
        <f>TEXT(SalesData[[#This Row],[Order Date]],"mmm yyyy")</f>
        <v>Jun 2011</v>
      </c>
      <c r="Y1876">
        <f>--(COUNTIF($B$2:B1876,B1876)=1)</f>
        <v>1</v>
      </c>
    </row>
    <row r="1877" spans="1:25"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c r="W1877" s="6" t="str">
        <f>TEXT(SalesData[[#This Row],[Order Date]],"mmm")</f>
        <v>Mar</v>
      </c>
      <c r="X1877" s="6" t="str">
        <f>TEXT(SalesData[[#This Row],[Order Date]],"mmm yyyy")</f>
        <v>Mar 2013</v>
      </c>
      <c r="Y1877">
        <f>--(COUNTIF($B$2:B1877,B1877)=1)</f>
        <v>1</v>
      </c>
    </row>
    <row r="1878" spans="1:25"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c r="W1878" s="6" t="str">
        <f>TEXT(SalesData[[#This Row],[Order Date]],"mmm")</f>
        <v>Mar</v>
      </c>
      <c r="X1878" s="6" t="str">
        <f>TEXT(SalesData[[#This Row],[Order Date]],"mmm yyyy")</f>
        <v>Mar 2014</v>
      </c>
      <c r="Y1878">
        <f>--(COUNTIF($B$2:B1878,B1878)=1)</f>
        <v>1</v>
      </c>
    </row>
    <row r="1879" spans="1:25"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c r="W1879" s="6" t="str">
        <f>TEXT(SalesData[[#This Row],[Order Date]],"mmm")</f>
        <v>Dec</v>
      </c>
      <c r="X1879" s="6" t="str">
        <f>TEXT(SalesData[[#This Row],[Order Date]],"mmm yyyy")</f>
        <v>Dec 2014</v>
      </c>
      <c r="Y1879">
        <f>--(COUNTIF($B$2:B1879,B1879)=1)</f>
        <v>1</v>
      </c>
    </row>
    <row r="1880" spans="1:25"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c r="W1880" s="6" t="str">
        <f>TEXT(SalesData[[#This Row],[Order Date]],"mmm")</f>
        <v>Dec</v>
      </c>
      <c r="X1880" s="6" t="str">
        <f>TEXT(SalesData[[#This Row],[Order Date]],"mmm yyyy")</f>
        <v>Dec 2014</v>
      </c>
      <c r="Y1880">
        <f>--(COUNTIF($B$2:B1880,B1880)=1)</f>
        <v>0</v>
      </c>
    </row>
    <row r="1881" spans="1:25"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c r="W1881" s="6" t="str">
        <f>TEXT(SalesData[[#This Row],[Order Date]],"mmm")</f>
        <v>Mar</v>
      </c>
      <c r="X1881" s="6" t="str">
        <f>TEXT(SalesData[[#This Row],[Order Date]],"mmm yyyy")</f>
        <v>Mar 2014</v>
      </c>
      <c r="Y1881">
        <f>--(COUNTIF($B$2:B1881,B1881)=1)</f>
        <v>1</v>
      </c>
    </row>
    <row r="1882" spans="1:25"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c r="W1882" s="6" t="str">
        <f>TEXT(SalesData[[#This Row],[Order Date]],"mmm")</f>
        <v>Mar</v>
      </c>
      <c r="X1882" s="6" t="str">
        <f>TEXT(SalesData[[#This Row],[Order Date]],"mmm yyyy")</f>
        <v>Mar 2012</v>
      </c>
      <c r="Y1882">
        <f>--(COUNTIF($B$2:B1882,B1882)=1)</f>
        <v>1</v>
      </c>
    </row>
    <row r="1883" spans="1:25"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c r="W1883" s="6" t="str">
        <f>TEXT(SalesData[[#This Row],[Order Date]],"mmm")</f>
        <v>Mar</v>
      </c>
      <c r="X1883" s="6" t="str">
        <f>TEXT(SalesData[[#This Row],[Order Date]],"mmm yyyy")</f>
        <v>Mar 2012</v>
      </c>
      <c r="Y1883">
        <f>--(COUNTIF($B$2:B1883,B1883)=1)</f>
        <v>0</v>
      </c>
    </row>
    <row r="1884" spans="1:25"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c r="W1884" s="6" t="str">
        <f>TEXT(SalesData[[#This Row],[Order Date]],"mmm")</f>
        <v>Mar</v>
      </c>
      <c r="X1884" s="6" t="str">
        <f>TEXT(SalesData[[#This Row],[Order Date]],"mmm yyyy")</f>
        <v>Mar 2012</v>
      </c>
      <c r="Y1884">
        <f>--(COUNTIF($B$2:B1884,B1884)=1)</f>
        <v>0</v>
      </c>
    </row>
    <row r="1885" spans="1:25"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c r="W1885" s="6" t="str">
        <f>TEXT(SalesData[[#This Row],[Order Date]],"mmm")</f>
        <v>Nov</v>
      </c>
      <c r="X1885" s="6" t="str">
        <f>TEXT(SalesData[[#This Row],[Order Date]],"mmm yyyy")</f>
        <v>Nov 2013</v>
      </c>
      <c r="Y1885">
        <f>--(COUNTIF($B$2:B1885,B1885)=1)</f>
        <v>1</v>
      </c>
    </row>
    <row r="1886" spans="1:25"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c r="W1886" s="6" t="str">
        <f>TEXT(SalesData[[#This Row],[Order Date]],"mmm")</f>
        <v>Jan</v>
      </c>
      <c r="X1886" s="6" t="str">
        <f>TEXT(SalesData[[#This Row],[Order Date]],"mmm yyyy")</f>
        <v>Jan 2014</v>
      </c>
      <c r="Y1886">
        <f>--(COUNTIF($B$2:B1886,B1886)=1)</f>
        <v>1</v>
      </c>
    </row>
    <row r="1887" spans="1:25"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c r="W1887" s="6" t="str">
        <f>TEXT(SalesData[[#This Row],[Order Date]],"mmm")</f>
        <v>Apr</v>
      </c>
      <c r="X1887" s="6" t="str">
        <f>TEXT(SalesData[[#This Row],[Order Date]],"mmm yyyy")</f>
        <v>Apr 2013</v>
      </c>
      <c r="Y1887">
        <f>--(COUNTIF($B$2:B1887,B1887)=1)</f>
        <v>1</v>
      </c>
    </row>
    <row r="1888" spans="1:25"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c r="W1888" s="6" t="str">
        <f>TEXT(SalesData[[#This Row],[Order Date]],"mmm")</f>
        <v>May</v>
      </c>
      <c r="X1888" s="6" t="str">
        <f>TEXT(SalesData[[#This Row],[Order Date]],"mmm yyyy")</f>
        <v>May 2011</v>
      </c>
      <c r="Y1888">
        <f>--(COUNTIF($B$2:B1888,B1888)=1)</f>
        <v>1</v>
      </c>
    </row>
    <row r="1889" spans="1:25"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c r="W1889" s="6" t="str">
        <f>TEXT(SalesData[[#This Row],[Order Date]],"mmm")</f>
        <v>May</v>
      </c>
      <c r="X1889" s="6" t="str">
        <f>TEXT(SalesData[[#This Row],[Order Date]],"mmm yyyy")</f>
        <v>May 2011</v>
      </c>
      <c r="Y1889">
        <f>--(COUNTIF($B$2:B1889,B1889)=1)</f>
        <v>0</v>
      </c>
    </row>
    <row r="1890" spans="1:25"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c r="W1890" s="6" t="str">
        <f>TEXT(SalesData[[#This Row],[Order Date]],"mmm")</f>
        <v>Oct</v>
      </c>
      <c r="X1890" s="6" t="str">
        <f>TEXT(SalesData[[#This Row],[Order Date]],"mmm yyyy")</f>
        <v>Oct 2011</v>
      </c>
      <c r="Y1890">
        <f>--(COUNTIF($B$2:B1890,B1890)=1)</f>
        <v>1</v>
      </c>
    </row>
    <row r="1891" spans="1:25"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c r="W1891" s="6" t="str">
        <f>TEXT(SalesData[[#This Row],[Order Date]],"mmm")</f>
        <v>Oct</v>
      </c>
      <c r="X1891" s="6" t="str">
        <f>TEXT(SalesData[[#This Row],[Order Date]],"mmm yyyy")</f>
        <v>Oct 2011</v>
      </c>
      <c r="Y1891">
        <f>--(COUNTIF($B$2:B1891,B1891)=1)</f>
        <v>0</v>
      </c>
    </row>
    <row r="1892" spans="1:25"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c r="W1892" s="6" t="str">
        <f>TEXT(SalesData[[#This Row],[Order Date]],"mmm")</f>
        <v>Mar</v>
      </c>
      <c r="X1892" s="6" t="str">
        <f>TEXT(SalesData[[#This Row],[Order Date]],"mmm yyyy")</f>
        <v>Mar 2011</v>
      </c>
      <c r="Y1892">
        <f>--(COUNTIF($B$2:B1892,B1892)=1)</f>
        <v>1</v>
      </c>
    </row>
    <row r="1893" spans="1:25"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c r="W1893" s="6" t="str">
        <f>TEXT(SalesData[[#This Row],[Order Date]],"mmm")</f>
        <v>Mar</v>
      </c>
      <c r="X1893" s="6" t="str">
        <f>TEXT(SalesData[[#This Row],[Order Date]],"mmm yyyy")</f>
        <v>Mar 2011</v>
      </c>
      <c r="Y1893">
        <f>--(COUNTIF($B$2:B1893,B1893)=1)</f>
        <v>0</v>
      </c>
    </row>
    <row r="1894" spans="1:25"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c r="W1894" s="6" t="str">
        <f>TEXT(SalesData[[#This Row],[Order Date]],"mmm")</f>
        <v>Dec</v>
      </c>
      <c r="X1894" s="6" t="str">
        <f>TEXT(SalesData[[#This Row],[Order Date]],"mmm yyyy")</f>
        <v>Dec 2014</v>
      </c>
      <c r="Y1894">
        <f>--(COUNTIF($B$2:B1894,B1894)=1)</f>
        <v>1</v>
      </c>
    </row>
    <row r="1895" spans="1:25"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c r="W1895" s="6" t="str">
        <f>TEXT(SalesData[[#This Row],[Order Date]],"mmm")</f>
        <v>Nov</v>
      </c>
      <c r="X1895" s="6" t="str">
        <f>TEXT(SalesData[[#This Row],[Order Date]],"mmm yyyy")</f>
        <v>Nov 2013</v>
      </c>
      <c r="Y1895">
        <f>--(COUNTIF($B$2:B1895,B1895)=1)</f>
        <v>1</v>
      </c>
    </row>
    <row r="1896" spans="1:25"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c r="W1896" s="6" t="str">
        <f>TEXT(SalesData[[#This Row],[Order Date]],"mmm")</f>
        <v>Dec</v>
      </c>
      <c r="X1896" s="6" t="str">
        <f>TEXT(SalesData[[#This Row],[Order Date]],"mmm yyyy")</f>
        <v>Dec 2014</v>
      </c>
      <c r="Y1896">
        <f>--(COUNTIF($B$2:B1896,B1896)=1)</f>
        <v>1</v>
      </c>
    </row>
    <row r="1897" spans="1:25"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c r="W1897" s="6" t="str">
        <f>TEXT(SalesData[[#This Row],[Order Date]],"mmm")</f>
        <v>Dec</v>
      </c>
      <c r="X1897" s="6" t="str">
        <f>TEXT(SalesData[[#This Row],[Order Date]],"mmm yyyy")</f>
        <v>Dec 2012</v>
      </c>
      <c r="Y1897">
        <f>--(COUNTIF($B$2:B1897,B1897)=1)</f>
        <v>1</v>
      </c>
    </row>
    <row r="1898" spans="1:25"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c r="W1898" s="6" t="str">
        <f>TEXT(SalesData[[#This Row],[Order Date]],"mmm")</f>
        <v>Oct</v>
      </c>
      <c r="X1898" s="6" t="str">
        <f>TEXT(SalesData[[#This Row],[Order Date]],"mmm yyyy")</f>
        <v>Oct 2014</v>
      </c>
      <c r="Y1898">
        <f>--(COUNTIF($B$2:B1898,B1898)=1)</f>
        <v>1</v>
      </c>
    </row>
    <row r="1899" spans="1:25"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c r="W1899" s="6" t="str">
        <f>TEXT(SalesData[[#This Row],[Order Date]],"mmm")</f>
        <v>Aug</v>
      </c>
      <c r="X1899" s="6" t="str">
        <f>TEXT(SalesData[[#This Row],[Order Date]],"mmm yyyy")</f>
        <v>Aug 2011</v>
      </c>
      <c r="Y1899">
        <f>--(COUNTIF($B$2:B1899,B1899)=1)</f>
        <v>1</v>
      </c>
    </row>
    <row r="1900" spans="1:25"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c r="W1900" s="6" t="str">
        <f>TEXT(SalesData[[#This Row],[Order Date]],"mmm")</f>
        <v>Aug</v>
      </c>
      <c r="X1900" s="6" t="str">
        <f>TEXT(SalesData[[#This Row],[Order Date]],"mmm yyyy")</f>
        <v>Aug 2011</v>
      </c>
      <c r="Y1900">
        <f>--(COUNTIF($B$2:B1900,B1900)=1)</f>
        <v>0</v>
      </c>
    </row>
    <row r="1901" spans="1:25"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c r="W1901" s="6" t="str">
        <f>TEXT(SalesData[[#This Row],[Order Date]],"mmm")</f>
        <v>Aug</v>
      </c>
      <c r="X1901" s="6" t="str">
        <f>TEXT(SalesData[[#This Row],[Order Date]],"mmm yyyy")</f>
        <v>Aug 2011</v>
      </c>
      <c r="Y1901">
        <f>--(COUNTIF($B$2:B1901,B1901)=1)</f>
        <v>0</v>
      </c>
    </row>
    <row r="1902" spans="1:25"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c r="W1902" s="6" t="str">
        <f>TEXT(SalesData[[#This Row],[Order Date]],"mmm")</f>
        <v>Jun</v>
      </c>
      <c r="X1902" s="6" t="str">
        <f>TEXT(SalesData[[#This Row],[Order Date]],"mmm yyyy")</f>
        <v>Jun 2013</v>
      </c>
      <c r="Y1902">
        <f>--(COUNTIF($B$2:B1902,B1902)=1)</f>
        <v>1</v>
      </c>
    </row>
    <row r="1903" spans="1:25"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c r="W1903" s="6" t="str">
        <f>TEXT(SalesData[[#This Row],[Order Date]],"mmm")</f>
        <v>Aug</v>
      </c>
      <c r="X1903" s="6" t="str">
        <f>TEXT(SalesData[[#This Row],[Order Date]],"mmm yyyy")</f>
        <v>Aug 2013</v>
      </c>
      <c r="Y1903">
        <f>--(COUNTIF($B$2:B1903,B1903)=1)</f>
        <v>1</v>
      </c>
    </row>
    <row r="1904" spans="1:25"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c r="W1904" s="6" t="str">
        <f>TEXT(SalesData[[#This Row],[Order Date]],"mmm")</f>
        <v>Oct</v>
      </c>
      <c r="X1904" s="6" t="str">
        <f>TEXT(SalesData[[#This Row],[Order Date]],"mmm yyyy")</f>
        <v>Oct 2014</v>
      </c>
      <c r="Y1904">
        <f>--(COUNTIF($B$2:B1904,B1904)=1)</f>
        <v>1</v>
      </c>
    </row>
    <row r="1905" spans="1:25"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c r="W1905" s="6" t="str">
        <f>TEXT(SalesData[[#This Row],[Order Date]],"mmm")</f>
        <v>Oct</v>
      </c>
      <c r="X1905" s="6" t="str">
        <f>TEXT(SalesData[[#This Row],[Order Date]],"mmm yyyy")</f>
        <v>Oct 2014</v>
      </c>
      <c r="Y1905">
        <f>--(COUNTIF($B$2:B1905,B1905)=1)</f>
        <v>0</v>
      </c>
    </row>
    <row r="1906" spans="1:25"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c r="W1906" s="6" t="str">
        <f>TEXT(SalesData[[#This Row],[Order Date]],"mmm")</f>
        <v>Oct</v>
      </c>
      <c r="X1906" s="6" t="str">
        <f>TEXT(SalesData[[#This Row],[Order Date]],"mmm yyyy")</f>
        <v>Oct 2014</v>
      </c>
      <c r="Y1906">
        <f>--(COUNTIF($B$2:B1906,B1906)=1)</f>
        <v>0</v>
      </c>
    </row>
    <row r="1907" spans="1:25"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c r="W1907" s="6" t="str">
        <f>TEXT(SalesData[[#This Row],[Order Date]],"mmm")</f>
        <v>Oct</v>
      </c>
      <c r="X1907" s="6" t="str">
        <f>TEXT(SalesData[[#This Row],[Order Date]],"mmm yyyy")</f>
        <v>Oct 2014</v>
      </c>
      <c r="Y1907">
        <f>--(COUNTIF($B$2:B1907,B1907)=1)</f>
        <v>1</v>
      </c>
    </row>
    <row r="1908" spans="1:25"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c r="W1908" s="6" t="str">
        <f>TEXT(SalesData[[#This Row],[Order Date]],"mmm")</f>
        <v>May</v>
      </c>
      <c r="X1908" s="6" t="str">
        <f>TEXT(SalesData[[#This Row],[Order Date]],"mmm yyyy")</f>
        <v>May 2013</v>
      </c>
      <c r="Y1908">
        <f>--(COUNTIF($B$2:B1908,B1908)=1)</f>
        <v>1</v>
      </c>
    </row>
    <row r="1909" spans="1:25"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c r="W1909" s="6" t="str">
        <f>TEXT(SalesData[[#This Row],[Order Date]],"mmm")</f>
        <v>May</v>
      </c>
      <c r="X1909" s="6" t="str">
        <f>TEXT(SalesData[[#This Row],[Order Date]],"mmm yyyy")</f>
        <v>May 2013</v>
      </c>
      <c r="Y1909">
        <f>--(COUNTIF($B$2:B1909,B1909)=1)</f>
        <v>0</v>
      </c>
    </row>
    <row r="1910" spans="1:25"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c r="W1910" s="6" t="str">
        <f>TEXT(SalesData[[#This Row],[Order Date]],"mmm")</f>
        <v>Feb</v>
      </c>
      <c r="X1910" s="6" t="str">
        <f>TEXT(SalesData[[#This Row],[Order Date]],"mmm yyyy")</f>
        <v>Feb 2012</v>
      </c>
      <c r="Y1910">
        <f>--(COUNTIF($B$2:B1910,B1910)=1)</f>
        <v>1</v>
      </c>
    </row>
    <row r="1911" spans="1:25"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c r="W1911" s="6" t="str">
        <f>TEXT(SalesData[[#This Row],[Order Date]],"mmm")</f>
        <v>Dec</v>
      </c>
      <c r="X1911" s="6" t="str">
        <f>TEXT(SalesData[[#This Row],[Order Date]],"mmm yyyy")</f>
        <v>Dec 2014</v>
      </c>
      <c r="Y1911">
        <f>--(COUNTIF($B$2:B1911,B1911)=1)</f>
        <v>1</v>
      </c>
    </row>
    <row r="1912" spans="1:25"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c r="W1912" s="6" t="str">
        <f>TEXT(SalesData[[#This Row],[Order Date]],"mmm")</f>
        <v>Nov</v>
      </c>
      <c r="X1912" s="6" t="str">
        <f>TEXT(SalesData[[#This Row],[Order Date]],"mmm yyyy")</f>
        <v>Nov 2013</v>
      </c>
      <c r="Y1912">
        <f>--(COUNTIF($B$2:B1912,B1912)=1)</f>
        <v>1</v>
      </c>
    </row>
    <row r="1913" spans="1:25"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c r="W1913" s="6" t="str">
        <f>TEXT(SalesData[[#This Row],[Order Date]],"mmm")</f>
        <v>Jul</v>
      </c>
      <c r="X1913" s="6" t="str">
        <f>TEXT(SalesData[[#This Row],[Order Date]],"mmm yyyy")</f>
        <v>Jul 2014</v>
      </c>
      <c r="Y1913">
        <f>--(COUNTIF($B$2:B1913,B1913)=1)</f>
        <v>1</v>
      </c>
    </row>
    <row r="1914" spans="1:25"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c r="W1914" s="6" t="str">
        <f>TEXT(SalesData[[#This Row],[Order Date]],"mmm")</f>
        <v>Jul</v>
      </c>
      <c r="X1914" s="6" t="str">
        <f>TEXT(SalesData[[#This Row],[Order Date]],"mmm yyyy")</f>
        <v>Jul 2014</v>
      </c>
      <c r="Y1914">
        <f>--(COUNTIF($B$2:B1914,B1914)=1)</f>
        <v>0</v>
      </c>
    </row>
    <row r="1915" spans="1:25"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c r="W1915" s="6" t="str">
        <f>TEXT(SalesData[[#This Row],[Order Date]],"mmm")</f>
        <v>Jan</v>
      </c>
      <c r="X1915" s="6" t="str">
        <f>TEXT(SalesData[[#This Row],[Order Date]],"mmm yyyy")</f>
        <v>Jan 2011</v>
      </c>
      <c r="Y1915">
        <f>--(COUNTIF($B$2:B1915,B1915)=1)</f>
        <v>1</v>
      </c>
    </row>
    <row r="1916" spans="1:25"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c r="W1916" s="6" t="str">
        <f>TEXT(SalesData[[#This Row],[Order Date]],"mmm")</f>
        <v>May</v>
      </c>
      <c r="X1916" s="6" t="str">
        <f>TEXT(SalesData[[#This Row],[Order Date]],"mmm yyyy")</f>
        <v>May 2014</v>
      </c>
      <c r="Y1916">
        <f>--(COUNTIF($B$2:B1916,B1916)=1)</f>
        <v>1</v>
      </c>
    </row>
    <row r="1917" spans="1:25"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c r="W1917" s="6" t="str">
        <f>TEXT(SalesData[[#This Row],[Order Date]],"mmm")</f>
        <v>May</v>
      </c>
      <c r="X1917" s="6" t="str">
        <f>TEXT(SalesData[[#This Row],[Order Date]],"mmm yyyy")</f>
        <v>May 2014</v>
      </c>
      <c r="Y1917">
        <f>--(COUNTIF($B$2:B1917,B1917)=1)</f>
        <v>0</v>
      </c>
    </row>
    <row r="1918" spans="1:25"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c r="W1918" s="6" t="str">
        <f>TEXT(SalesData[[#This Row],[Order Date]],"mmm")</f>
        <v>May</v>
      </c>
      <c r="X1918" s="6" t="str">
        <f>TEXT(SalesData[[#This Row],[Order Date]],"mmm yyyy")</f>
        <v>May 2014</v>
      </c>
      <c r="Y1918">
        <f>--(COUNTIF($B$2:B1918,B1918)=1)</f>
        <v>0</v>
      </c>
    </row>
    <row r="1919" spans="1:25"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c r="W1919" s="6" t="str">
        <f>TEXT(SalesData[[#This Row],[Order Date]],"mmm")</f>
        <v>Nov</v>
      </c>
      <c r="X1919" s="6" t="str">
        <f>TEXT(SalesData[[#This Row],[Order Date]],"mmm yyyy")</f>
        <v>Nov 2012</v>
      </c>
      <c r="Y1919">
        <f>--(COUNTIF($B$2:B1919,B1919)=1)</f>
        <v>1</v>
      </c>
    </row>
    <row r="1920" spans="1:25"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c r="W1920" s="6" t="str">
        <f>TEXT(SalesData[[#This Row],[Order Date]],"mmm")</f>
        <v>Oct</v>
      </c>
      <c r="X1920" s="6" t="str">
        <f>TEXT(SalesData[[#This Row],[Order Date]],"mmm yyyy")</f>
        <v>Oct 2012</v>
      </c>
      <c r="Y1920">
        <f>--(COUNTIF($B$2:B1920,B1920)=1)</f>
        <v>1</v>
      </c>
    </row>
    <row r="1921" spans="1:25"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c r="W1921" s="6" t="str">
        <f>TEXT(SalesData[[#This Row],[Order Date]],"mmm")</f>
        <v>Aug</v>
      </c>
      <c r="X1921" s="6" t="str">
        <f>TEXT(SalesData[[#This Row],[Order Date]],"mmm yyyy")</f>
        <v>Aug 2014</v>
      </c>
      <c r="Y1921">
        <f>--(COUNTIF($B$2:B1921,B1921)=1)</f>
        <v>1</v>
      </c>
    </row>
    <row r="1922" spans="1:25"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c r="W1922" s="6" t="str">
        <f>TEXT(SalesData[[#This Row],[Order Date]],"mmm")</f>
        <v>Aug</v>
      </c>
      <c r="X1922" s="6" t="str">
        <f>TEXT(SalesData[[#This Row],[Order Date]],"mmm yyyy")</f>
        <v>Aug 2014</v>
      </c>
      <c r="Y1922">
        <f>--(COUNTIF($B$2:B1922,B1922)=1)</f>
        <v>0</v>
      </c>
    </row>
    <row r="1923" spans="1:25"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c r="W1923" s="6" t="str">
        <f>TEXT(SalesData[[#This Row],[Order Date]],"mmm")</f>
        <v>Oct</v>
      </c>
      <c r="X1923" s="6" t="str">
        <f>TEXT(SalesData[[#This Row],[Order Date]],"mmm yyyy")</f>
        <v>Oct 2012</v>
      </c>
      <c r="Y1923">
        <f>--(COUNTIF($B$2:B1923,B1923)=1)</f>
        <v>1</v>
      </c>
    </row>
    <row r="1924" spans="1:25"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c r="W1924" s="6" t="str">
        <f>TEXT(SalesData[[#This Row],[Order Date]],"mmm")</f>
        <v>Jul</v>
      </c>
      <c r="X1924" s="6" t="str">
        <f>TEXT(SalesData[[#This Row],[Order Date]],"mmm yyyy")</f>
        <v>Jul 2013</v>
      </c>
      <c r="Y1924">
        <f>--(COUNTIF($B$2:B1924,B1924)=1)</f>
        <v>1</v>
      </c>
    </row>
    <row r="1925" spans="1:25"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c r="W1925" s="6" t="str">
        <f>TEXT(SalesData[[#This Row],[Order Date]],"mmm")</f>
        <v>Jul</v>
      </c>
      <c r="X1925" s="6" t="str">
        <f>TEXT(SalesData[[#This Row],[Order Date]],"mmm yyyy")</f>
        <v>Jul 2013</v>
      </c>
      <c r="Y1925">
        <f>--(COUNTIF($B$2:B1925,B1925)=1)</f>
        <v>0</v>
      </c>
    </row>
    <row r="1926" spans="1:25"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c r="W1926" s="6" t="str">
        <f>TEXT(SalesData[[#This Row],[Order Date]],"mmm")</f>
        <v>Dec</v>
      </c>
      <c r="X1926" s="6" t="str">
        <f>TEXT(SalesData[[#This Row],[Order Date]],"mmm yyyy")</f>
        <v>Dec 2014</v>
      </c>
      <c r="Y1926">
        <f>--(COUNTIF($B$2:B1926,B1926)=1)</f>
        <v>1</v>
      </c>
    </row>
    <row r="1927" spans="1:25"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c r="W1927" s="6" t="str">
        <f>TEXT(SalesData[[#This Row],[Order Date]],"mmm")</f>
        <v>Mar</v>
      </c>
      <c r="X1927" s="6" t="str">
        <f>TEXT(SalesData[[#This Row],[Order Date]],"mmm yyyy")</f>
        <v>Mar 2014</v>
      </c>
      <c r="Y1927">
        <f>--(COUNTIF($B$2:B1927,B1927)=1)</f>
        <v>1</v>
      </c>
    </row>
    <row r="1928" spans="1:25"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c r="W1928" s="6" t="str">
        <f>TEXT(SalesData[[#This Row],[Order Date]],"mmm")</f>
        <v>Jun</v>
      </c>
      <c r="X1928" s="6" t="str">
        <f>TEXT(SalesData[[#This Row],[Order Date]],"mmm yyyy")</f>
        <v>Jun 2013</v>
      </c>
      <c r="Y1928">
        <f>--(COUNTIF($B$2:B1928,B1928)=1)</f>
        <v>1</v>
      </c>
    </row>
    <row r="1929" spans="1:25"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c r="W1929" s="6" t="str">
        <f>TEXT(SalesData[[#This Row],[Order Date]],"mmm")</f>
        <v>Nov</v>
      </c>
      <c r="X1929" s="6" t="str">
        <f>TEXT(SalesData[[#This Row],[Order Date]],"mmm yyyy")</f>
        <v>Nov 2014</v>
      </c>
      <c r="Y1929">
        <f>--(COUNTIF($B$2:B1929,B1929)=1)</f>
        <v>1</v>
      </c>
    </row>
    <row r="1930" spans="1:25"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c r="W1930" s="6" t="str">
        <f>TEXT(SalesData[[#This Row],[Order Date]],"mmm")</f>
        <v>Mar</v>
      </c>
      <c r="X1930" s="6" t="str">
        <f>TEXT(SalesData[[#This Row],[Order Date]],"mmm yyyy")</f>
        <v>Mar 2014</v>
      </c>
      <c r="Y1930">
        <f>--(COUNTIF($B$2:B1930,B1930)=1)</f>
        <v>1</v>
      </c>
    </row>
    <row r="1931" spans="1:25"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c r="W1931" s="6" t="str">
        <f>TEXT(SalesData[[#This Row],[Order Date]],"mmm")</f>
        <v>Mar</v>
      </c>
      <c r="X1931" s="6" t="str">
        <f>TEXT(SalesData[[#This Row],[Order Date]],"mmm yyyy")</f>
        <v>Mar 2014</v>
      </c>
      <c r="Y1931">
        <f>--(COUNTIF($B$2:B1931,B1931)=1)</f>
        <v>0</v>
      </c>
    </row>
    <row r="1932" spans="1:25"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c r="W1932" s="6" t="str">
        <f>TEXT(SalesData[[#This Row],[Order Date]],"mmm")</f>
        <v>Mar</v>
      </c>
      <c r="X1932" s="6" t="str">
        <f>TEXT(SalesData[[#This Row],[Order Date]],"mmm yyyy")</f>
        <v>Mar 2014</v>
      </c>
      <c r="Y1932">
        <f>--(COUNTIF($B$2:B1932,B1932)=1)</f>
        <v>0</v>
      </c>
    </row>
    <row r="1933" spans="1:25"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c r="W1933" s="6" t="str">
        <f>TEXT(SalesData[[#This Row],[Order Date]],"mmm")</f>
        <v>Nov</v>
      </c>
      <c r="X1933" s="6" t="str">
        <f>TEXT(SalesData[[#This Row],[Order Date]],"mmm yyyy")</f>
        <v>Nov 2013</v>
      </c>
      <c r="Y1933">
        <f>--(COUNTIF($B$2:B1933,B1933)=1)</f>
        <v>1</v>
      </c>
    </row>
    <row r="1934" spans="1:25"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c r="W1934" s="6" t="str">
        <f>TEXT(SalesData[[#This Row],[Order Date]],"mmm")</f>
        <v>Aug</v>
      </c>
      <c r="X1934" s="6" t="str">
        <f>TEXT(SalesData[[#This Row],[Order Date]],"mmm yyyy")</f>
        <v>Aug 2014</v>
      </c>
      <c r="Y1934">
        <f>--(COUNTIF($B$2:B1934,B1934)=1)</f>
        <v>1</v>
      </c>
    </row>
    <row r="1935" spans="1:25"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c r="W1935" s="6" t="str">
        <f>TEXT(SalesData[[#This Row],[Order Date]],"mmm")</f>
        <v>Aug</v>
      </c>
      <c r="X1935" s="6" t="str">
        <f>TEXT(SalesData[[#This Row],[Order Date]],"mmm yyyy")</f>
        <v>Aug 2014</v>
      </c>
      <c r="Y1935">
        <f>--(COUNTIF($B$2:B1935,B1935)=1)</f>
        <v>0</v>
      </c>
    </row>
    <row r="1936" spans="1:25"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c r="W1936" s="6" t="str">
        <f>TEXT(SalesData[[#This Row],[Order Date]],"mmm")</f>
        <v>Nov</v>
      </c>
      <c r="X1936" s="6" t="str">
        <f>TEXT(SalesData[[#This Row],[Order Date]],"mmm yyyy")</f>
        <v>Nov 2014</v>
      </c>
      <c r="Y1936">
        <f>--(COUNTIF($B$2:B1936,B1936)=1)</f>
        <v>1</v>
      </c>
    </row>
    <row r="1937" spans="1:25"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c r="W1937" s="6" t="str">
        <f>TEXT(SalesData[[#This Row],[Order Date]],"mmm")</f>
        <v>Nov</v>
      </c>
      <c r="X1937" s="6" t="str">
        <f>TEXT(SalesData[[#This Row],[Order Date]],"mmm yyyy")</f>
        <v>Nov 2014</v>
      </c>
      <c r="Y1937">
        <f>--(COUNTIF($B$2:B1937,B1937)=1)</f>
        <v>0</v>
      </c>
    </row>
    <row r="1938" spans="1:25"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c r="W1938" s="6" t="str">
        <f>TEXT(SalesData[[#This Row],[Order Date]],"mmm")</f>
        <v>May</v>
      </c>
      <c r="X1938" s="6" t="str">
        <f>TEXT(SalesData[[#This Row],[Order Date]],"mmm yyyy")</f>
        <v>May 2012</v>
      </c>
      <c r="Y1938">
        <f>--(COUNTIF($B$2:B1938,B1938)=1)</f>
        <v>1</v>
      </c>
    </row>
    <row r="1939" spans="1:25"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c r="W1939" s="6" t="str">
        <f>TEXT(SalesData[[#This Row],[Order Date]],"mmm")</f>
        <v>Jul</v>
      </c>
      <c r="X1939" s="6" t="str">
        <f>TEXT(SalesData[[#This Row],[Order Date]],"mmm yyyy")</f>
        <v>Jul 2013</v>
      </c>
      <c r="Y1939">
        <f>--(COUNTIF($B$2:B1939,B1939)=1)</f>
        <v>1</v>
      </c>
    </row>
    <row r="1940" spans="1:25"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c r="W1940" s="6" t="str">
        <f>TEXT(SalesData[[#This Row],[Order Date]],"mmm")</f>
        <v>Jul</v>
      </c>
      <c r="X1940" s="6" t="str">
        <f>TEXT(SalesData[[#This Row],[Order Date]],"mmm yyyy")</f>
        <v>Jul 2013</v>
      </c>
      <c r="Y1940">
        <f>--(COUNTIF($B$2:B1940,B1940)=1)</f>
        <v>0</v>
      </c>
    </row>
    <row r="1941" spans="1:25"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c r="W1941" s="6" t="str">
        <f>TEXT(SalesData[[#This Row],[Order Date]],"mmm")</f>
        <v>Jul</v>
      </c>
      <c r="X1941" s="6" t="str">
        <f>TEXT(SalesData[[#This Row],[Order Date]],"mmm yyyy")</f>
        <v>Jul 2013</v>
      </c>
      <c r="Y1941">
        <f>--(COUNTIF($B$2:B1941,B1941)=1)</f>
        <v>0</v>
      </c>
    </row>
    <row r="1942" spans="1:25"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c r="W1942" s="6" t="str">
        <f>TEXT(SalesData[[#This Row],[Order Date]],"mmm")</f>
        <v>Jul</v>
      </c>
      <c r="X1942" s="6" t="str">
        <f>TEXT(SalesData[[#This Row],[Order Date]],"mmm yyyy")</f>
        <v>Jul 2013</v>
      </c>
      <c r="Y1942">
        <f>--(COUNTIF($B$2:B1942,B1942)=1)</f>
        <v>0</v>
      </c>
    </row>
    <row r="1943" spans="1:25"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c r="W1943" s="6" t="str">
        <f>TEXT(SalesData[[#This Row],[Order Date]],"mmm")</f>
        <v>Aug</v>
      </c>
      <c r="X1943" s="6" t="str">
        <f>TEXT(SalesData[[#This Row],[Order Date]],"mmm yyyy")</f>
        <v>Aug 2014</v>
      </c>
      <c r="Y1943">
        <f>--(COUNTIF($B$2:B1943,B1943)=1)</f>
        <v>1</v>
      </c>
    </row>
    <row r="1944" spans="1:25"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c r="W1944" s="6" t="str">
        <f>TEXT(SalesData[[#This Row],[Order Date]],"mmm")</f>
        <v>Aug</v>
      </c>
      <c r="X1944" s="6" t="str">
        <f>TEXT(SalesData[[#This Row],[Order Date]],"mmm yyyy")</f>
        <v>Aug 2014</v>
      </c>
      <c r="Y1944">
        <f>--(COUNTIF($B$2:B1944,B1944)=1)</f>
        <v>0</v>
      </c>
    </row>
    <row r="1945" spans="1:25"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c r="W1945" s="6" t="str">
        <f>TEXT(SalesData[[#This Row],[Order Date]],"mmm")</f>
        <v>Aug</v>
      </c>
      <c r="X1945" s="6" t="str">
        <f>TEXT(SalesData[[#This Row],[Order Date]],"mmm yyyy")</f>
        <v>Aug 2014</v>
      </c>
      <c r="Y1945">
        <f>--(COUNTIF($B$2:B1945,B1945)=1)</f>
        <v>0</v>
      </c>
    </row>
    <row r="1946" spans="1:25"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c r="W1946" s="6" t="str">
        <f>TEXT(SalesData[[#This Row],[Order Date]],"mmm")</f>
        <v>Jun</v>
      </c>
      <c r="X1946" s="6" t="str">
        <f>TEXT(SalesData[[#This Row],[Order Date]],"mmm yyyy")</f>
        <v>Jun 2013</v>
      </c>
      <c r="Y1946">
        <f>--(COUNTIF($B$2:B1946,B1946)=1)</f>
        <v>1</v>
      </c>
    </row>
    <row r="1947" spans="1:25"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c r="W1947" s="6" t="str">
        <f>TEXT(SalesData[[#This Row],[Order Date]],"mmm")</f>
        <v>Jun</v>
      </c>
      <c r="X1947" s="6" t="str">
        <f>TEXT(SalesData[[#This Row],[Order Date]],"mmm yyyy")</f>
        <v>Jun 2013</v>
      </c>
      <c r="Y1947">
        <f>--(COUNTIF($B$2:B1947,B1947)=1)</f>
        <v>0</v>
      </c>
    </row>
    <row r="1948" spans="1:25"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c r="W1948" s="6" t="str">
        <f>TEXT(SalesData[[#This Row],[Order Date]],"mmm")</f>
        <v>Sep</v>
      </c>
      <c r="X1948" s="6" t="str">
        <f>TEXT(SalesData[[#This Row],[Order Date]],"mmm yyyy")</f>
        <v>Sep 2014</v>
      </c>
      <c r="Y1948">
        <f>--(COUNTIF($B$2:B1948,B1948)=1)</f>
        <v>1</v>
      </c>
    </row>
    <row r="1949" spans="1:25"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c r="W1949" s="6" t="str">
        <f>TEXT(SalesData[[#This Row],[Order Date]],"mmm")</f>
        <v>Sep</v>
      </c>
      <c r="X1949" s="6" t="str">
        <f>TEXT(SalesData[[#This Row],[Order Date]],"mmm yyyy")</f>
        <v>Sep 2014</v>
      </c>
      <c r="Y1949">
        <f>--(COUNTIF($B$2:B1949,B1949)=1)</f>
        <v>0</v>
      </c>
    </row>
    <row r="1950" spans="1:25"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c r="W1950" s="6" t="str">
        <f>TEXT(SalesData[[#This Row],[Order Date]],"mmm")</f>
        <v>Sep</v>
      </c>
      <c r="X1950" s="6" t="str">
        <f>TEXT(SalesData[[#This Row],[Order Date]],"mmm yyyy")</f>
        <v>Sep 2014</v>
      </c>
      <c r="Y1950">
        <f>--(COUNTIF($B$2:B1950,B1950)=1)</f>
        <v>0</v>
      </c>
    </row>
    <row r="1951" spans="1:25"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c r="W1951" s="6" t="str">
        <f>TEXT(SalesData[[#This Row],[Order Date]],"mmm")</f>
        <v>Sep</v>
      </c>
      <c r="X1951" s="6" t="str">
        <f>TEXT(SalesData[[#This Row],[Order Date]],"mmm yyyy")</f>
        <v>Sep 2014</v>
      </c>
      <c r="Y1951">
        <f>--(COUNTIF($B$2:B1951,B1951)=1)</f>
        <v>0</v>
      </c>
    </row>
    <row r="1952" spans="1:25"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c r="W1952" s="6" t="str">
        <f>TEXT(SalesData[[#This Row],[Order Date]],"mmm")</f>
        <v>Sep</v>
      </c>
      <c r="X1952" s="6" t="str">
        <f>TEXT(SalesData[[#This Row],[Order Date]],"mmm yyyy")</f>
        <v>Sep 2014</v>
      </c>
      <c r="Y1952">
        <f>--(COUNTIF($B$2:B1952,B1952)=1)</f>
        <v>0</v>
      </c>
    </row>
    <row r="1953" spans="1:25"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c r="W1953" s="6" t="str">
        <f>TEXT(SalesData[[#This Row],[Order Date]],"mmm")</f>
        <v>Sep</v>
      </c>
      <c r="X1953" s="6" t="str">
        <f>TEXT(SalesData[[#This Row],[Order Date]],"mmm yyyy")</f>
        <v>Sep 2014</v>
      </c>
      <c r="Y1953">
        <f>--(COUNTIF($B$2:B1953,B1953)=1)</f>
        <v>0</v>
      </c>
    </row>
    <row r="1954" spans="1:25"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c r="W1954" s="6" t="str">
        <f>TEXT(SalesData[[#This Row],[Order Date]],"mmm")</f>
        <v>Sep</v>
      </c>
      <c r="X1954" s="6" t="str">
        <f>TEXT(SalesData[[#This Row],[Order Date]],"mmm yyyy")</f>
        <v>Sep 2014</v>
      </c>
      <c r="Y1954">
        <f>--(COUNTIF($B$2:B1954,B1954)=1)</f>
        <v>0</v>
      </c>
    </row>
    <row r="1955" spans="1:25"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c r="W1955" s="6" t="str">
        <f>TEXT(SalesData[[#This Row],[Order Date]],"mmm")</f>
        <v>Sep</v>
      </c>
      <c r="X1955" s="6" t="str">
        <f>TEXT(SalesData[[#This Row],[Order Date]],"mmm yyyy")</f>
        <v>Sep 2014</v>
      </c>
      <c r="Y1955">
        <f>--(COUNTIF($B$2:B1955,B1955)=1)</f>
        <v>0</v>
      </c>
    </row>
    <row r="1956" spans="1:25"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c r="W1956" s="6" t="str">
        <f>TEXT(SalesData[[#This Row],[Order Date]],"mmm")</f>
        <v>Sep</v>
      </c>
      <c r="X1956" s="6" t="str">
        <f>TEXT(SalesData[[#This Row],[Order Date]],"mmm yyyy")</f>
        <v>Sep 2014</v>
      </c>
      <c r="Y1956">
        <f>--(COUNTIF($B$2:B1956,B1956)=1)</f>
        <v>0</v>
      </c>
    </row>
    <row r="1957" spans="1:25"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c r="W1957" s="6" t="str">
        <f>TEXT(SalesData[[#This Row],[Order Date]],"mmm")</f>
        <v>Sep</v>
      </c>
      <c r="X1957" s="6" t="str">
        <f>TEXT(SalesData[[#This Row],[Order Date]],"mmm yyyy")</f>
        <v>Sep 2014</v>
      </c>
      <c r="Y1957">
        <f>--(COUNTIF($B$2:B1957,B1957)=1)</f>
        <v>0</v>
      </c>
    </row>
    <row r="1958" spans="1:25"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c r="W1958" s="6" t="str">
        <f>TEXT(SalesData[[#This Row],[Order Date]],"mmm")</f>
        <v>Sep</v>
      </c>
      <c r="X1958" s="6" t="str">
        <f>TEXT(SalesData[[#This Row],[Order Date]],"mmm yyyy")</f>
        <v>Sep 2014</v>
      </c>
      <c r="Y1958">
        <f>--(COUNTIF($B$2:B1958,B1958)=1)</f>
        <v>0</v>
      </c>
    </row>
    <row r="1959" spans="1:25"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c r="W1959" s="6" t="str">
        <f>TEXT(SalesData[[#This Row],[Order Date]],"mmm")</f>
        <v>Sep</v>
      </c>
      <c r="X1959" s="6" t="str">
        <f>TEXT(SalesData[[#This Row],[Order Date]],"mmm yyyy")</f>
        <v>Sep 2014</v>
      </c>
      <c r="Y1959">
        <f>--(COUNTIF($B$2:B1959,B1959)=1)</f>
        <v>0</v>
      </c>
    </row>
    <row r="1960" spans="1:25"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c r="W1960" s="6" t="str">
        <f>TEXT(SalesData[[#This Row],[Order Date]],"mmm")</f>
        <v>Sep</v>
      </c>
      <c r="X1960" s="6" t="str">
        <f>TEXT(SalesData[[#This Row],[Order Date]],"mmm yyyy")</f>
        <v>Sep 2014</v>
      </c>
      <c r="Y1960">
        <f>--(COUNTIF($B$2:B1960,B1960)=1)</f>
        <v>1</v>
      </c>
    </row>
    <row r="1961" spans="1:25"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c r="W1961" s="6" t="str">
        <f>TEXT(SalesData[[#This Row],[Order Date]],"mmm")</f>
        <v>Sep</v>
      </c>
      <c r="X1961" s="6" t="str">
        <f>TEXT(SalesData[[#This Row],[Order Date]],"mmm yyyy")</f>
        <v>Sep 2014</v>
      </c>
      <c r="Y1961">
        <f>--(COUNTIF($B$2:B1961,B1961)=1)</f>
        <v>0</v>
      </c>
    </row>
    <row r="1962" spans="1:25"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c r="W1962" s="6" t="str">
        <f>TEXT(SalesData[[#This Row],[Order Date]],"mmm")</f>
        <v>Sep</v>
      </c>
      <c r="X1962" s="6" t="str">
        <f>TEXT(SalesData[[#This Row],[Order Date]],"mmm yyyy")</f>
        <v>Sep 2014</v>
      </c>
      <c r="Y1962">
        <f>--(COUNTIF($B$2:B1962,B1962)=1)</f>
        <v>0</v>
      </c>
    </row>
    <row r="1963" spans="1:25"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c r="W1963" s="6" t="str">
        <f>TEXT(SalesData[[#This Row],[Order Date]],"mmm")</f>
        <v>Sep</v>
      </c>
      <c r="X1963" s="6" t="str">
        <f>TEXT(SalesData[[#This Row],[Order Date]],"mmm yyyy")</f>
        <v>Sep 2014</v>
      </c>
      <c r="Y1963">
        <f>--(COUNTIF($B$2:B1963,B1963)=1)</f>
        <v>0</v>
      </c>
    </row>
    <row r="1964" spans="1:25"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c r="W1964" s="6" t="str">
        <f>TEXT(SalesData[[#This Row],[Order Date]],"mmm")</f>
        <v>Sep</v>
      </c>
      <c r="X1964" s="6" t="str">
        <f>TEXT(SalesData[[#This Row],[Order Date]],"mmm yyyy")</f>
        <v>Sep 2014</v>
      </c>
      <c r="Y1964">
        <f>--(COUNTIF($B$2:B1964,B1964)=1)</f>
        <v>0</v>
      </c>
    </row>
    <row r="1965" spans="1:25"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c r="W1965" s="6" t="str">
        <f>TEXT(SalesData[[#This Row],[Order Date]],"mmm")</f>
        <v>Sep</v>
      </c>
      <c r="X1965" s="6" t="str">
        <f>TEXT(SalesData[[#This Row],[Order Date]],"mmm yyyy")</f>
        <v>Sep 2014</v>
      </c>
      <c r="Y1965">
        <f>--(COUNTIF($B$2:B1965,B1965)=1)</f>
        <v>0</v>
      </c>
    </row>
    <row r="1966" spans="1:25"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c r="W1966" s="6" t="str">
        <f>TEXT(SalesData[[#This Row],[Order Date]],"mmm")</f>
        <v>Sep</v>
      </c>
      <c r="X1966" s="6" t="str">
        <f>TEXT(SalesData[[#This Row],[Order Date]],"mmm yyyy")</f>
        <v>Sep 2014</v>
      </c>
      <c r="Y1966">
        <f>--(COUNTIF($B$2:B1966,B1966)=1)</f>
        <v>0</v>
      </c>
    </row>
    <row r="1967" spans="1:25"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c r="W1967" s="6" t="str">
        <f>TEXT(SalesData[[#This Row],[Order Date]],"mmm")</f>
        <v>Sep</v>
      </c>
      <c r="X1967" s="6" t="str">
        <f>TEXT(SalesData[[#This Row],[Order Date]],"mmm yyyy")</f>
        <v>Sep 2014</v>
      </c>
      <c r="Y1967">
        <f>--(COUNTIF($B$2:B1967,B1967)=1)</f>
        <v>0</v>
      </c>
    </row>
    <row r="1968" spans="1:25"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c r="W1968" s="6" t="str">
        <f>TEXT(SalesData[[#This Row],[Order Date]],"mmm")</f>
        <v>Dec</v>
      </c>
      <c r="X1968" s="6" t="str">
        <f>TEXT(SalesData[[#This Row],[Order Date]],"mmm yyyy")</f>
        <v>Dec 2014</v>
      </c>
      <c r="Y1968">
        <f>--(COUNTIF($B$2:B1968,B1968)=1)</f>
        <v>1</v>
      </c>
    </row>
    <row r="1969" spans="1:25"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c r="W1969" s="6" t="str">
        <f>TEXT(SalesData[[#This Row],[Order Date]],"mmm")</f>
        <v>Dec</v>
      </c>
      <c r="X1969" s="6" t="str">
        <f>TEXT(SalesData[[#This Row],[Order Date]],"mmm yyyy")</f>
        <v>Dec 2014</v>
      </c>
      <c r="Y1969">
        <f>--(COUNTIF($B$2:B1969,B1969)=1)</f>
        <v>0</v>
      </c>
    </row>
    <row r="1970" spans="1:25"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c r="W1970" s="6" t="str">
        <f>TEXT(SalesData[[#This Row],[Order Date]],"mmm")</f>
        <v>Dec</v>
      </c>
      <c r="X1970" s="6" t="str">
        <f>TEXT(SalesData[[#This Row],[Order Date]],"mmm yyyy")</f>
        <v>Dec 2014</v>
      </c>
      <c r="Y1970">
        <f>--(COUNTIF($B$2:B1970,B1970)=1)</f>
        <v>0</v>
      </c>
    </row>
    <row r="1971" spans="1:25"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c r="W1971" s="6" t="str">
        <f>TEXT(SalesData[[#This Row],[Order Date]],"mmm")</f>
        <v>Sep</v>
      </c>
      <c r="X1971" s="6" t="str">
        <f>TEXT(SalesData[[#This Row],[Order Date]],"mmm yyyy")</f>
        <v>Sep 2014</v>
      </c>
      <c r="Y1971">
        <f>--(COUNTIF($B$2:B1971,B1971)=1)</f>
        <v>1</v>
      </c>
    </row>
    <row r="1972" spans="1:25"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c r="W1972" s="6" t="str">
        <f>TEXT(SalesData[[#This Row],[Order Date]],"mmm")</f>
        <v>May</v>
      </c>
      <c r="X1972" s="6" t="str">
        <f>TEXT(SalesData[[#This Row],[Order Date]],"mmm yyyy")</f>
        <v>May 2014</v>
      </c>
      <c r="Y1972">
        <f>--(COUNTIF($B$2:B1972,B1972)=1)</f>
        <v>1</v>
      </c>
    </row>
    <row r="1973" spans="1:25"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c r="W1973" s="6" t="str">
        <f>TEXT(SalesData[[#This Row],[Order Date]],"mmm")</f>
        <v>May</v>
      </c>
      <c r="X1973" s="6" t="str">
        <f>TEXT(SalesData[[#This Row],[Order Date]],"mmm yyyy")</f>
        <v>May 2014</v>
      </c>
      <c r="Y1973">
        <f>--(COUNTIF($B$2:B1973,B1973)=1)</f>
        <v>0</v>
      </c>
    </row>
    <row r="1974" spans="1:25"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c r="W1974" s="6" t="str">
        <f>TEXT(SalesData[[#This Row],[Order Date]],"mmm")</f>
        <v>Dec</v>
      </c>
      <c r="X1974" s="6" t="str">
        <f>TEXT(SalesData[[#This Row],[Order Date]],"mmm yyyy")</f>
        <v>Dec 2011</v>
      </c>
      <c r="Y1974">
        <f>--(COUNTIF($B$2:B1974,B1974)=1)</f>
        <v>1</v>
      </c>
    </row>
    <row r="1975" spans="1:25"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c r="W1975" s="6" t="str">
        <f>TEXT(SalesData[[#This Row],[Order Date]],"mmm")</f>
        <v>Dec</v>
      </c>
      <c r="X1975" s="6" t="str">
        <f>TEXT(SalesData[[#This Row],[Order Date]],"mmm yyyy")</f>
        <v>Dec 2011</v>
      </c>
      <c r="Y1975">
        <f>--(COUNTIF($B$2:B1975,B1975)=1)</f>
        <v>0</v>
      </c>
    </row>
    <row r="1976" spans="1:25"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c r="W1976" s="6" t="str">
        <f>TEXT(SalesData[[#This Row],[Order Date]],"mmm")</f>
        <v>Dec</v>
      </c>
      <c r="X1976" s="6" t="str">
        <f>TEXT(SalesData[[#This Row],[Order Date]],"mmm yyyy")</f>
        <v>Dec 2011</v>
      </c>
      <c r="Y1976">
        <f>--(COUNTIF($B$2:B1976,B1976)=1)</f>
        <v>0</v>
      </c>
    </row>
    <row r="1977" spans="1:25"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c r="W1977" s="6" t="str">
        <f>TEXT(SalesData[[#This Row],[Order Date]],"mmm")</f>
        <v>Oct</v>
      </c>
      <c r="X1977" s="6" t="str">
        <f>TEXT(SalesData[[#This Row],[Order Date]],"mmm yyyy")</f>
        <v>Oct 2011</v>
      </c>
      <c r="Y1977">
        <f>--(COUNTIF($B$2:B1977,B1977)=1)</f>
        <v>1</v>
      </c>
    </row>
    <row r="1978" spans="1:25"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c r="W1978" s="6" t="str">
        <f>TEXT(SalesData[[#This Row],[Order Date]],"mmm")</f>
        <v>Oct</v>
      </c>
      <c r="X1978" s="6" t="str">
        <f>TEXT(SalesData[[#This Row],[Order Date]],"mmm yyyy")</f>
        <v>Oct 2011</v>
      </c>
      <c r="Y1978">
        <f>--(COUNTIF($B$2:B1978,B1978)=1)</f>
        <v>0</v>
      </c>
    </row>
    <row r="1979" spans="1:25"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c r="W1979" s="6" t="str">
        <f>TEXT(SalesData[[#This Row],[Order Date]],"mmm")</f>
        <v>Oct</v>
      </c>
      <c r="X1979" s="6" t="str">
        <f>TEXT(SalesData[[#This Row],[Order Date]],"mmm yyyy")</f>
        <v>Oct 2011</v>
      </c>
      <c r="Y1979">
        <f>--(COUNTIF($B$2:B1979,B1979)=1)</f>
        <v>0</v>
      </c>
    </row>
    <row r="1980" spans="1:25"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c r="W1980" s="6" t="str">
        <f>TEXT(SalesData[[#This Row],[Order Date]],"mmm")</f>
        <v>May</v>
      </c>
      <c r="X1980" s="6" t="str">
        <f>TEXT(SalesData[[#This Row],[Order Date]],"mmm yyyy")</f>
        <v>May 2012</v>
      </c>
      <c r="Y1980">
        <f>--(COUNTIF($B$2:B1980,B1980)=1)</f>
        <v>1</v>
      </c>
    </row>
    <row r="1981" spans="1:25"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c r="W1981" s="6" t="str">
        <f>TEXT(SalesData[[#This Row],[Order Date]],"mmm")</f>
        <v>Apr</v>
      </c>
      <c r="X1981" s="6" t="str">
        <f>TEXT(SalesData[[#This Row],[Order Date]],"mmm yyyy")</f>
        <v>Apr 2013</v>
      </c>
      <c r="Y1981">
        <f>--(COUNTIF($B$2:B1981,B1981)=1)</f>
        <v>1</v>
      </c>
    </row>
    <row r="1982" spans="1:25"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c r="W1982" s="6" t="str">
        <f>TEXT(SalesData[[#This Row],[Order Date]],"mmm")</f>
        <v>Apr</v>
      </c>
      <c r="X1982" s="6" t="str">
        <f>TEXT(SalesData[[#This Row],[Order Date]],"mmm yyyy")</f>
        <v>Apr 2013</v>
      </c>
      <c r="Y1982">
        <f>--(COUNTIF($B$2:B1982,B1982)=1)</f>
        <v>0</v>
      </c>
    </row>
    <row r="1983" spans="1:25"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c r="W1983" s="6" t="str">
        <f>TEXT(SalesData[[#This Row],[Order Date]],"mmm")</f>
        <v>Dec</v>
      </c>
      <c r="X1983" s="6" t="str">
        <f>TEXT(SalesData[[#This Row],[Order Date]],"mmm yyyy")</f>
        <v>Dec 2012</v>
      </c>
      <c r="Y1983">
        <f>--(COUNTIF($B$2:B1983,B1983)=1)</f>
        <v>1</v>
      </c>
    </row>
    <row r="1984" spans="1:25"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c r="W1984" s="6" t="str">
        <f>TEXT(SalesData[[#This Row],[Order Date]],"mmm")</f>
        <v>Dec</v>
      </c>
      <c r="X1984" s="6" t="str">
        <f>TEXT(SalesData[[#This Row],[Order Date]],"mmm yyyy")</f>
        <v>Dec 2011</v>
      </c>
      <c r="Y1984">
        <f>--(COUNTIF($B$2:B1984,B1984)=1)</f>
        <v>1</v>
      </c>
    </row>
    <row r="1985" spans="1:25"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c r="W1985" s="6" t="str">
        <f>TEXT(SalesData[[#This Row],[Order Date]],"mmm")</f>
        <v>Nov</v>
      </c>
      <c r="X1985" s="6" t="str">
        <f>TEXT(SalesData[[#This Row],[Order Date]],"mmm yyyy")</f>
        <v>Nov 2011</v>
      </c>
      <c r="Y1985">
        <f>--(COUNTIF($B$2:B1985,B1985)=1)</f>
        <v>1</v>
      </c>
    </row>
    <row r="1986" spans="1:25"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c r="W1986" s="6" t="str">
        <f>TEXT(SalesData[[#This Row],[Order Date]],"mmm")</f>
        <v>Nov</v>
      </c>
      <c r="X1986" s="6" t="str">
        <f>TEXT(SalesData[[#This Row],[Order Date]],"mmm yyyy")</f>
        <v>Nov 2011</v>
      </c>
      <c r="Y1986">
        <f>--(COUNTIF($B$2:B1986,B1986)=1)</f>
        <v>0</v>
      </c>
    </row>
    <row r="1987" spans="1:25"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c r="W1987" s="6" t="str">
        <f>TEXT(SalesData[[#This Row],[Order Date]],"mmm")</f>
        <v>Nov</v>
      </c>
      <c r="X1987" s="6" t="str">
        <f>TEXT(SalesData[[#This Row],[Order Date]],"mmm yyyy")</f>
        <v>Nov 2011</v>
      </c>
      <c r="Y1987">
        <f>--(COUNTIF($B$2:B1987,B1987)=1)</f>
        <v>0</v>
      </c>
    </row>
    <row r="1988" spans="1:25"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c r="W1988" s="6" t="str">
        <f>TEXT(SalesData[[#This Row],[Order Date]],"mmm")</f>
        <v>Jul</v>
      </c>
      <c r="X1988" s="6" t="str">
        <f>TEXT(SalesData[[#This Row],[Order Date]],"mmm yyyy")</f>
        <v>Jul 2013</v>
      </c>
      <c r="Y1988">
        <f>--(COUNTIF($B$2:B1988,B1988)=1)</f>
        <v>1</v>
      </c>
    </row>
    <row r="1989" spans="1:25"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c r="W1989" s="6" t="str">
        <f>TEXT(SalesData[[#This Row],[Order Date]],"mmm")</f>
        <v>Nov</v>
      </c>
      <c r="X1989" s="6" t="str">
        <f>TEXT(SalesData[[#This Row],[Order Date]],"mmm yyyy")</f>
        <v>Nov 2012</v>
      </c>
      <c r="Y1989">
        <f>--(COUNTIF($B$2:B1989,B1989)=1)</f>
        <v>1</v>
      </c>
    </row>
    <row r="1990" spans="1:25"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c r="W1990" s="6" t="str">
        <f>TEXT(SalesData[[#This Row],[Order Date]],"mmm")</f>
        <v>Nov</v>
      </c>
      <c r="X1990" s="6" t="str">
        <f>TEXT(SalesData[[#This Row],[Order Date]],"mmm yyyy")</f>
        <v>Nov 2012</v>
      </c>
      <c r="Y1990">
        <f>--(COUNTIF($B$2:B1990,B1990)=1)</f>
        <v>0</v>
      </c>
    </row>
    <row r="1991" spans="1:25"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c r="W1991" s="6" t="str">
        <f>TEXT(SalesData[[#This Row],[Order Date]],"mmm")</f>
        <v>Nov</v>
      </c>
      <c r="X1991" s="6" t="str">
        <f>TEXT(SalesData[[#This Row],[Order Date]],"mmm yyyy")</f>
        <v>Nov 2012</v>
      </c>
      <c r="Y1991">
        <f>--(COUNTIF($B$2:B1991,B1991)=1)</f>
        <v>0</v>
      </c>
    </row>
    <row r="1992" spans="1:25"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c r="W1992" s="6" t="str">
        <f>TEXT(SalesData[[#This Row],[Order Date]],"mmm")</f>
        <v>Nov</v>
      </c>
      <c r="X1992" s="6" t="str">
        <f>TEXT(SalesData[[#This Row],[Order Date]],"mmm yyyy")</f>
        <v>Nov 2012</v>
      </c>
      <c r="Y1992">
        <f>--(COUNTIF($B$2:B1992,B1992)=1)</f>
        <v>0</v>
      </c>
    </row>
    <row r="1993" spans="1:25"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c r="W1993" s="6" t="str">
        <f>TEXT(SalesData[[#This Row],[Order Date]],"mmm")</f>
        <v>Feb</v>
      </c>
      <c r="X1993" s="6" t="str">
        <f>TEXT(SalesData[[#This Row],[Order Date]],"mmm yyyy")</f>
        <v>Feb 2014</v>
      </c>
      <c r="Y1993">
        <f>--(COUNTIF($B$2:B1993,B1993)=1)</f>
        <v>1</v>
      </c>
    </row>
    <row r="1994" spans="1:25"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c r="W1994" s="6" t="str">
        <f>TEXT(SalesData[[#This Row],[Order Date]],"mmm")</f>
        <v>Jun</v>
      </c>
      <c r="X1994" s="6" t="str">
        <f>TEXT(SalesData[[#This Row],[Order Date]],"mmm yyyy")</f>
        <v>Jun 2014</v>
      </c>
      <c r="Y1994">
        <f>--(COUNTIF($B$2:B1994,B1994)=1)</f>
        <v>1</v>
      </c>
    </row>
    <row r="1995" spans="1:25"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c r="W1995" s="6" t="str">
        <f>TEXT(SalesData[[#This Row],[Order Date]],"mmm")</f>
        <v>Jun</v>
      </c>
      <c r="X1995" s="6" t="str">
        <f>TEXT(SalesData[[#This Row],[Order Date]],"mmm yyyy")</f>
        <v>Jun 2014</v>
      </c>
      <c r="Y1995">
        <f>--(COUNTIF($B$2:B1995,B1995)=1)</f>
        <v>0</v>
      </c>
    </row>
    <row r="1996" spans="1:25"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c r="W1996" s="6" t="str">
        <f>TEXT(SalesData[[#This Row],[Order Date]],"mmm")</f>
        <v>Jun</v>
      </c>
      <c r="X1996" s="6" t="str">
        <f>TEXT(SalesData[[#This Row],[Order Date]],"mmm yyyy")</f>
        <v>Jun 2014</v>
      </c>
      <c r="Y1996">
        <f>--(COUNTIF($B$2:B1996,B1996)=1)</f>
        <v>0</v>
      </c>
    </row>
    <row r="1997" spans="1:25"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c r="W1997" s="6" t="str">
        <f>TEXT(SalesData[[#This Row],[Order Date]],"mmm")</f>
        <v>Dec</v>
      </c>
      <c r="X1997" s="6" t="str">
        <f>TEXT(SalesData[[#This Row],[Order Date]],"mmm yyyy")</f>
        <v>Dec 2014</v>
      </c>
      <c r="Y1997">
        <f>--(COUNTIF($B$2:B1997,B1997)=1)</f>
        <v>1</v>
      </c>
    </row>
    <row r="1998" spans="1:25"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c r="W1998" s="6" t="str">
        <f>TEXT(SalesData[[#This Row],[Order Date]],"mmm")</f>
        <v>Dec</v>
      </c>
      <c r="X1998" s="6" t="str">
        <f>TEXT(SalesData[[#This Row],[Order Date]],"mmm yyyy")</f>
        <v>Dec 2014</v>
      </c>
      <c r="Y1998">
        <f>--(COUNTIF($B$2:B1998,B1998)=1)</f>
        <v>0</v>
      </c>
    </row>
    <row r="1999" spans="1:25"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c r="W1999" s="6" t="str">
        <f>TEXT(SalesData[[#This Row],[Order Date]],"mmm")</f>
        <v>Feb</v>
      </c>
      <c r="X1999" s="6" t="str">
        <f>TEXT(SalesData[[#This Row],[Order Date]],"mmm yyyy")</f>
        <v>Feb 2011</v>
      </c>
      <c r="Y1999">
        <f>--(COUNTIF($B$2:B1999,B1999)=1)</f>
        <v>1</v>
      </c>
    </row>
    <row r="2000" spans="1:25"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c r="W2000" s="6" t="str">
        <f>TEXT(SalesData[[#This Row],[Order Date]],"mmm")</f>
        <v>Feb</v>
      </c>
      <c r="X2000" s="6" t="str">
        <f>TEXT(SalesData[[#This Row],[Order Date]],"mmm yyyy")</f>
        <v>Feb 2011</v>
      </c>
      <c r="Y2000">
        <f>--(COUNTIF($B$2:B2000,B2000)=1)</f>
        <v>0</v>
      </c>
    </row>
    <row r="2001" spans="1:25"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c r="W2001" s="6" t="str">
        <f>TEXT(SalesData[[#This Row],[Order Date]],"mmm")</f>
        <v>Feb</v>
      </c>
      <c r="X2001" s="6" t="str">
        <f>TEXT(SalesData[[#This Row],[Order Date]],"mmm yyyy")</f>
        <v>Feb 2011</v>
      </c>
      <c r="Y2001">
        <f>--(COUNTIF($B$2:B2001,B2001)=1)</f>
        <v>0</v>
      </c>
    </row>
    <row r="2002" spans="1:25"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c r="W2002" s="6" t="str">
        <f>TEXT(SalesData[[#This Row],[Order Date]],"mmm")</f>
        <v>Apr</v>
      </c>
      <c r="X2002" s="6" t="str">
        <f>TEXT(SalesData[[#This Row],[Order Date]],"mmm yyyy")</f>
        <v>Apr 2014</v>
      </c>
      <c r="Y2002">
        <f>--(COUNTIF($B$2:B2002,B2002)=1)</f>
        <v>1</v>
      </c>
    </row>
    <row r="2003" spans="1:25"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c r="W2003" s="6" t="str">
        <f>TEXT(SalesData[[#This Row],[Order Date]],"mmm")</f>
        <v>Apr</v>
      </c>
      <c r="X2003" s="6" t="str">
        <f>TEXT(SalesData[[#This Row],[Order Date]],"mmm yyyy")</f>
        <v>Apr 2014</v>
      </c>
      <c r="Y2003">
        <f>--(COUNTIF($B$2:B2003,B2003)=1)</f>
        <v>0</v>
      </c>
    </row>
    <row r="2004" spans="1:25"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c r="W2004" s="6" t="str">
        <f>TEXT(SalesData[[#This Row],[Order Date]],"mmm")</f>
        <v>Dec</v>
      </c>
      <c r="X2004" s="6" t="str">
        <f>TEXT(SalesData[[#This Row],[Order Date]],"mmm yyyy")</f>
        <v>Dec 2014</v>
      </c>
      <c r="Y2004">
        <f>--(COUNTIF($B$2:B2004,B2004)=1)</f>
        <v>1</v>
      </c>
    </row>
    <row r="2005" spans="1:25"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c r="W2005" s="6" t="str">
        <f>TEXT(SalesData[[#This Row],[Order Date]],"mmm")</f>
        <v>Dec</v>
      </c>
      <c r="X2005" s="6" t="str">
        <f>TEXT(SalesData[[#This Row],[Order Date]],"mmm yyyy")</f>
        <v>Dec 2014</v>
      </c>
      <c r="Y2005">
        <f>--(COUNTIF($B$2:B2005,B2005)=1)</f>
        <v>0</v>
      </c>
    </row>
    <row r="2006" spans="1:25"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c r="W2006" s="6" t="str">
        <f>TEXT(SalesData[[#This Row],[Order Date]],"mmm")</f>
        <v>Apr</v>
      </c>
      <c r="X2006" s="6" t="str">
        <f>TEXT(SalesData[[#This Row],[Order Date]],"mmm yyyy")</f>
        <v>Apr 2014</v>
      </c>
      <c r="Y2006">
        <f>--(COUNTIF($B$2:B2006,B2006)=1)</f>
        <v>1</v>
      </c>
    </row>
    <row r="2007" spans="1:25"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c r="W2007" s="6" t="str">
        <f>TEXT(SalesData[[#This Row],[Order Date]],"mmm")</f>
        <v>Dec</v>
      </c>
      <c r="X2007" s="6" t="str">
        <f>TEXT(SalesData[[#This Row],[Order Date]],"mmm yyyy")</f>
        <v>Dec 2011</v>
      </c>
      <c r="Y2007">
        <f>--(COUNTIF($B$2:B2007,B2007)=1)</f>
        <v>1</v>
      </c>
    </row>
    <row r="2008" spans="1:25"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c r="W2008" s="6" t="str">
        <f>TEXT(SalesData[[#This Row],[Order Date]],"mmm")</f>
        <v>Dec</v>
      </c>
      <c r="X2008" s="6" t="str">
        <f>TEXT(SalesData[[#This Row],[Order Date]],"mmm yyyy")</f>
        <v>Dec 2011</v>
      </c>
      <c r="Y2008">
        <f>--(COUNTIF($B$2:B2008,B2008)=1)</f>
        <v>0</v>
      </c>
    </row>
    <row r="2009" spans="1:25"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c r="W2009" s="6" t="str">
        <f>TEXT(SalesData[[#This Row],[Order Date]],"mmm")</f>
        <v>Aug</v>
      </c>
      <c r="X2009" s="6" t="str">
        <f>TEXT(SalesData[[#This Row],[Order Date]],"mmm yyyy")</f>
        <v>Aug 2014</v>
      </c>
      <c r="Y2009">
        <f>--(COUNTIF($B$2:B2009,B2009)=1)</f>
        <v>1</v>
      </c>
    </row>
    <row r="2010" spans="1:25"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c r="W2010" s="6" t="str">
        <f>TEXT(SalesData[[#This Row],[Order Date]],"mmm")</f>
        <v>Nov</v>
      </c>
      <c r="X2010" s="6" t="str">
        <f>TEXT(SalesData[[#This Row],[Order Date]],"mmm yyyy")</f>
        <v>Nov 2011</v>
      </c>
      <c r="Y2010">
        <f>--(COUNTIF($B$2:B2010,B2010)=1)</f>
        <v>1</v>
      </c>
    </row>
    <row r="2011" spans="1:25"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c r="W2011" s="6" t="str">
        <f>TEXT(SalesData[[#This Row],[Order Date]],"mmm")</f>
        <v>Nov</v>
      </c>
      <c r="X2011" s="6" t="str">
        <f>TEXT(SalesData[[#This Row],[Order Date]],"mmm yyyy")</f>
        <v>Nov 2011</v>
      </c>
      <c r="Y2011">
        <f>--(COUNTIF($B$2:B2011,B2011)=1)</f>
        <v>0</v>
      </c>
    </row>
    <row r="2012" spans="1:25"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c r="W2012" s="6" t="str">
        <f>TEXT(SalesData[[#This Row],[Order Date]],"mmm")</f>
        <v>Nov</v>
      </c>
      <c r="X2012" s="6" t="str">
        <f>TEXT(SalesData[[#This Row],[Order Date]],"mmm yyyy")</f>
        <v>Nov 2011</v>
      </c>
      <c r="Y2012">
        <f>--(COUNTIF($B$2:B2012,B2012)=1)</f>
        <v>0</v>
      </c>
    </row>
    <row r="2013" spans="1:25"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c r="W2013" s="6" t="str">
        <f>TEXT(SalesData[[#This Row],[Order Date]],"mmm")</f>
        <v>Dec</v>
      </c>
      <c r="X2013" s="6" t="str">
        <f>TEXT(SalesData[[#This Row],[Order Date]],"mmm yyyy")</f>
        <v>Dec 2012</v>
      </c>
      <c r="Y2013">
        <f>--(COUNTIF($B$2:B2013,B2013)=1)</f>
        <v>1</v>
      </c>
    </row>
    <row r="2014" spans="1:25"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c r="W2014" s="6" t="str">
        <f>TEXT(SalesData[[#This Row],[Order Date]],"mmm")</f>
        <v>Dec</v>
      </c>
      <c r="X2014" s="6" t="str">
        <f>TEXT(SalesData[[#This Row],[Order Date]],"mmm yyyy")</f>
        <v>Dec 2012</v>
      </c>
      <c r="Y2014">
        <f>--(COUNTIF($B$2:B2014,B2014)=1)</f>
        <v>0</v>
      </c>
    </row>
    <row r="2015" spans="1:25"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c r="W2015" s="6" t="str">
        <f>TEXT(SalesData[[#This Row],[Order Date]],"mmm")</f>
        <v>Sep</v>
      </c>
      <c r="X2015" s="6" t="str">
        <f>TEXT(SalesData[[#This Row],[Order Date]],"mmm yyyy")</f>
        <v>Sep 2013</v>
      </c>
      <c r="Y2015">
        <f>--(COUNTIF($B$2:B2015,B2015)=1)</f>
        <v>1</v>
      </c>
    </row>
    <row r="2016" spans="1:25"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c r="W2016" s="6" t="str">
        <f>TEXT(SalesData[[#This Row],[Order Date]],"mmm")</f>
        <v>Sep</v>
      </c>
      <c r="X2016" s="6" t="str">
        <f>TEXT(SalesData[[#This Row],[Order Date]],"mmm yyyy")</f>
        <v>Sep 2013</v>
      </c>
      <c r="Y2016">
        <f>--(COUNTIF($B$2:B2016,B2016)=1)</f>
        <v>0</v>
      </c>
    </row>
    <row r="2017" spans="1:25"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c r="W2017" s="6" t="str">
        <f>TEXT(SalesData[[#This Row],[Order Date]],"mmm")</f>
        <v>Sep</v>
      </c>
      <c r="X2017" s="6" t="str">
        <f>TEXT(SalesData[[#This Row],[Order Date]],"mmm yyyy")</f>
        <v>Sep 2013</v>
      </c>
      <c r="Y2017">
        <f>--(COUNTIF($B$2:B2017,B2017)=1)</f>
        <v>0</v>
      </c>
    </row>
    <row r="2018" spans="1:25"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c r="W2018" s="6" t="str">
        <f>TEXT(SalesData[[#This Row],[Order Date]],"mmm")</f>
        <v>Mar</v>
      </c>
      <c r="X2018" s="6" t="str">
        <f>TEXT(SalesData[[#This Row],[Order Date]],"mmm yyyy")</f>
        <v>Mar 2012</v>
      </c>
      <c r="Y2018">
        <f>--(COUNTIF($B$2:B2018,B2018)=1)</f>
        <v>1</v>
      </c>
    </row>
    <row r="2019" spans="1:25"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c r="W2019" s="6" t="str">
        <f>TEXT(SalesData[[#This Row],[Order Date]],"mmm")</f>
        <v>Mar</v>
      </c>
      <c r="X2019" s="6" t="str">
        <f>TEXT(SalesData[[#This Row],[Order Date]],"mmm yyyy")</f>
        <v>Mar 2012</v>
      </c>
      <c r="Y2019">
        <f>--(COUNTIF($B$2:B2019,B2019)=1)</f>
        <v>0</v>
      </c>
    </row>
    <row r="2020" spans="1:25"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c r="W2020" s="6" t="str">
        <f>TEXT(SalesData[[#This Row],[Order Date]],"mmm")</f>
        <v>Mar</v>
      </c>
      <c r="X2020" s="6" t="str">
        <f>TEXT(SalesData[[#This Row],[Order Date]],"mmm yyyy")</f>
        <v>Mar 2012</v>
      </c>
      <c r="Y2020">
        <f>--(COUNTIF($B$2:B2020,B2020)=1)</f>
        <v>0</v>
      </c>
    </row>
    <row r="2021" spans="1:25"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c r="W2021" s="6" t="str">
        <f>TEXT(SalesData[[#This Row],[Order Date]],"mmm")</f>
        <v>Mar</v>
      </c>
      <c r="X2021" s="6" t="str">
        <f>TEXT(SalesData[[#This Row],[Order Date]],"mmm yyyy")</f>
        <v>Mar 2012</v>
      </c>
      <c r="Y2021">
        <f>--(COUNTIF($B$2:B2021,B2021)=1)</f>
        <v>0</v>
      </c>
    </row>
    <row r="2022" spans="1:25"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c r="W2022" s="6" t="str">
        <f>TEXT(SalesData[[#This Row],[Order Date]],"mmm")</f>
        <v>Sep</v>
      </c>
      <c r="X2022" s="6" t="str">
        <f>TEXT(SalesData[[#This Row],[Order Date]],"mmm yyyy")</f>
        <v>Sep 2013</v>
      </c>
      <c r="Y2022">
        <f>--(COUNTIF($B$2:B2022,B2022)=1)</f>
        <v>1</v>
      </c>
    </row>
    <row r="2023" spans="1:25"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c r="W2023" s="6" t="str">
        <f>TEXT(SalesData[[#This Row],[Order Date]],"mmm")</f>
        <v>Sep</v>
      </c>
      <c r="X2023" s="6" t="str">
        <f>TEXT(SalesData[[#This Row],[Order Date]],"mmm yyyy")</f>
        <v>Sep 2013</v>
      </c>
      <c r="Y2023">
        <f>--(COUNTIF($B$2:B2023,B2023)=1)</f>
        <v>0</v>
      </c>
    </row>
    <row r="2024" spans="1:25"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c r="W2024" s="6" t="str">
        <f>TEXT(SalesData[[#This Row],[Order Date]],"mmm")</f>
        <v>Sep</v>
      </c>
      <c r="X2024" s="6" t="str">
        <f>TEXT(SalesData[[#This Row],[Order Date]],"mmm yyyy")</f>
        <v>Sep 2013</v>
      </c>
      <c r="Y2024">
        <f>--(COUNTIF($B$2:B2024,B2024)=1)</f>
        <v>0</v>
      </c>
    </row>
    <row r="2025" spans="1:25"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c r="W2025" s="6" t="str">
        <f>TEXT(SalesData[[#This Row],[Order Date]],"mmm")</f>
        <v>Sep</v>
      </c>
      <c r="X2025" s="6" t="str">
        <f>TEXT(SalesData[[#This Row],[Order Date]],"mmm yyyy")</f>
        <v>Sep 2013</v>
      </c>
      <c r="Y2025">
        <f>--(COUNTIF($B$2:B2025,B2025)=1)</f>
        <v>0</v>
      </c>
    </row>
    <row r="2026" spans="1:25"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c r="W2026" s="6" t="str">
        <f>TEXT(SalesData[[#This Row],[Order Date]],"mmm")</f>
        <v>Aug</v>
      </c>
      <c r="X2026" s="6" t="str">
        <f>TEXT(SalesData[[#This Row],[Order Date]],"mmm yyyy")</f>
        <v>Aug 2014</v>
      </c>
      <c r="Y2026">
        <f>--(COUNTIF($B$2:B2026,B2026)=1)</f>
        <v>1</v>
      </c>
    </row>
    <row r="2027" spans="1:25"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c r="W2027" s="6" t="str">
        <f>TEXT(SalesData[[#This Row],[Order Date]],"mmm")</f>
        <v>Mar</v>
      </c>
      <c r="X2027" s="6" t="str">
        <f>TEXT(SalesData[[#This Row],[Order Date]],"mmm yyyy")</f>
        <v>Mar 2012</v>
      </c>
      <c r="Y2027">
        <f>--(COUNTIF($B$2:B2027,B2027)=1)</f>
        <v>1</v>
      </c>
    </row>
    <row r="2028" spans="1:25"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c r="W2028" s="6" t="str">
        <f>TEXT(SalesData[[#This Row],[Order Date]],"mmm")</f>
        <v>Sep</v>
      </c>
      <c r="X2028" s="6" t="str">
        <f>TEXT(SalesData[[#This Row],[Order Date]],"mmm yyyy")</f>
        <v>Sep 2013</v>
      </c>
      <c r="Y2028">
        <f>--(COUNTIF($B$2:B2028,B2028)=1)</f>
        <v>1</v>
      </c>
    </row>
    <row r="2029" spans="1:25"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c r="W2029" s="6" t="str">
        <f>TEXT(SalesData[[#This Row],[Order Date]],"mmm")</f>
        <v>Sep</v>
      </c>
      <c r="X2029" s="6" t="str">
        <f>TEXT(SalesData[[#This Row],[Order Date]],"mmm yyyy")</f>
        <v>Sep 2013</v>
      </c>
      <c r="Y2029">
        <f>--(COUNTIF($B$2:B2029,B2029)=1)</f>
        <v>0</v>
      </c>
    </row>
    <row r="2030" spans="1:25"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c r="W2030" s="6" t="str">
        <f>TEXT(SalesData[[#This Row],[Order Date]],"mmm")</f>
        <v>Nov</v>
      </c>
      <c r="X2030" s="6" t="str">
        <f>TEXT(SalesData[[#This Row],[Order Date]],"mmm yyyy")</f>
        <v>Nov 2012</v>
      </c>
      <c r="Y2030">
        <f>--(COUNTIF($B$2:B2030,B2030)=1)</f>
        <v>1</v>
      </c>
    </row>
    <row r="2031" spans="1:25"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c r="W2031" s="6" t="str">
        <f>TEXT(SalesData[[#This Row],[Order Date]],"mmm")</f>
        <v>Nov</v>
      </c>
      <c r="X2031" s="6" t="str">
        <f>TEXT(SalesData[[#This Row],[Order Date]],"mmm yyyy")</f>
        <v>Nov 2012</v>
      </c>
      <c r="Y2031">
        <f>--(COUNTIF($B$2:B2031,B2031)=1)</f>
        <v>0</v>
      </c>
    </row>
    <row r="2032" spans="1:25"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c r="W2032" s="6" t="str">
        <f>TEXT(SalesData[[#This Row],[Order Date]],"mmm")</f>
        <v>Nov</v>
      </c>
      <c r="X2032" s="6" t="str">
        <f>TEXT(SalesData[[#This Row],[Order Date]],"mmm yyyy")</f>
        <v>Nov 2012</v>
      </c>
      <c r="Y2032">
        <f>--(COUNTIF($B$2:B2032,B2032)=1)</f>
        <v>0</v>
      </c>
    </row>
    <row r="2033" spans="1:25"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c r="W2033" s="6" t="str">
        <f>TEXT(SalesData[[#This Row],[Order Date]],"mmm")</f>
        <v>Nov</v>
      </c>
      <c r="X2033" s="6" t="str">
        <f>TEXT(SalesData[[#This Row],[Order Date]],"mmm yyyy")</f>
        <v>Nov 2012</v>
      </c>
      <c r="Y2033">
        <f>--(COUNTIF($B$2:B2033,B2033)=1)</f>
        <v>0</v>
      </c>
    </row>
    <row r="2034" spans="1:25"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c r="W2034" s="6" t="str">
        <f>TEXT(SalesData[[#This Row],[Order Date]],"mmm")</f>
        <v>Dec</v>
      </c>
      <c r="X2034" s="6" t="str">
        <f>TEXT(SalesData[[#This Row],[Order Date]],"mmm yyyy")</f>
        <v>Dec 2013</v>
      </c>
      <c r="Y2034">
        <f>--(COUNTIF($B$2:B2034,B2034)=1)</f>
        <v>1</v>
      </c>
    </row>
    <row r="2035" spans="1:25"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c r="W2035" s="6" t="str">
        <f>TEXT(SalesData[[#This Row],[Order Date]],"mmm")</f>
        <v>Dec</v>
      </c>
      <c r="X2035" s="6" t="str">
        <f>TEXT(SalesData[[#This Row],[Order Date]],"mmm yyyy")</f>
        <v>Dec 2013</v>
      </c>
      <c r="Y2035">
        <f>--(COUNTIF($B$2:B2035,B2035)=1)</f>
        <v>0</v>
      </c>
    </row>
    <row r="2036" spans="1:25"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c r="W2036" s="6" t="str">
        <f>TEXT(SalesData[[#This Row],[Order Date]],"mmm")</f>
        <v>Sep</v>
      </c>
      <c r="X2036" s="6" t="str">
        <f>TEXT(SalesData[[#This Row],[Order Date]],"mmm yyyy")</f>
        <v>Sep 2014</v>
      </c>
      <c r="Y2036">
        <f>--(COUNTIF($B$2:B2036,B2036)=1)</f>
        <v>1</v>
      </c>
    </row>
    <row r="2037" spans="1:25"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c r="W2037" s="6" t="str">
        <f>TEXT(SalesData[[#This Row],[Order Date]],"mmm")</f>
        <v>Sep</v>
      </c>
      <c r="X2037" s="6" t="str">
        <f>TEXT(SalesData[[#This Row],[Order Date]],"mmm yyyy")</f>
        <v>Sep 2014</v>
      </c>
      <c r="Y2037">
        <f>--(COUNTIF($B$2:B2037,B2037)=1)</f>
        <v>0</v>
      </c>
    </row>
    <row r="2038" spans="1:25"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c r="W2038" s="6" t="str">
        <f>TEXT(SalesData[[#This Row],[Order Date]],"mmm")</f>
        <v>Jan</v>
      </c>
      <c r="X2038" s="6" t="str">
        <f>TEXT(SalesData[[#This Row],[Order Date]],"mmm yyyy")</f>
        <v>Jan 2012</v>
      </c>
      <c r="Y2038">
        <f>--(COUNTIF($B$2:B2038,B2038)=1)</f>
        <v>1</v>
      </c>
    </row>
    <row r="2039" spans="1:25"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c r="W2039" s="6" t="str">
        <f>TEXT(SalesData[[#This Row],[Order Date]],"mmm")</f>
        <v>Jan</v>
      </c>
      <c r="X2039" s="6" t="str">
        <f>TEXT(SalesData[[#This Row],[Order Date]],"mmm yyyy")</f>
        <v>Jan 2012</v>
      </c>
      <c r="Y2039">
        <f>--(COUNTIF($B$2:B2039,B2039)=1)</f>
        <v>0</v>
      </c>
    </row>
    <row r="2040" spans="1:25"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c r="W2040" s="6" t="str">
        <f>TEXT(SalesData[[#This Row],[Order Date]],"mmm")</f>
        <v>Jun</v>
      </c>
      <c r="X2040" s="6" t="str">
        <f>TEXT(SalesData[[#This Row],[Order Date]],"mmm yyyy")</f>
        <v>Jun 2012</v>
      </c>
      <c r="Y2040">
        <f>--(COUNTIF($B$2:B2040,B2040)=1)</f>
        <v>1</v>
      </c>
    </row>
    <row r="2041" spans="1:25"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c r="W2041" s="6" t="str">
        <f>TEXT(SalesData[[#This Row],[Order Date]],"mmm")</f>
        <v>Jun</v>
      </c>
      <c r="X2041" s="6" t="str">
        <f>TEXT(SalesData[[#This Row],[Order Date]],"mmm yyyy")</f>
        <v>Jun 2012</v>
      </c>
      <c r="Y2041">
        <f>--(COUNTIF($B$2:B2041,B2041)=1)</f>
        <v>0</v>
      </c>
    </row>
    <row r="2042" spans="1:25"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c r="W2042" s="6" t="str">
        <f>TEXT(SalesData[[#This Row],[Order Date]],"mmm")</f>
        <v>Jun</v>
      </c>
      <c r="X2042" s="6" t="str">
        <f>TEXT(SalesData[[#This Row],[Order Date]],"mmm yyyy")</f>
        <v>Jun 2012</v>
      </c>
      <c r="Y2042">
        <f>--(COUNTIF($B$2:B2042,B2042)=1)</f>
        <v>0</v>
      </c>
    </row>
    <row r="2043" spans="1:25"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c r="W2043" s="6" t="str">
        <f>TEXT(SalesData[[#This Row],[Order Date]],"mmm")</f>
        <v>Jun</v>
      </c>
      <c r="X2043" s="6" t="str">
        <f>TEXT(SalesData[[#This Row],[Order Date]],"mmm yyyy")</f>
        <v>Jun 2012</v>
      </c>
      <c r="Y2043">
        <f>--(COUNTIF($B$2:B2043,B2043)=1)</f>
        <v>0</v>
      </c>
    </row>
    <row r="2044" spans="1:25"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c r="W2044" s="6" t="str">
        <f>TEXT(SalesData[[#This Row],[Order Date]],"mmm")</f>
        <v>Oct</v>
      </c>
      <c r="X2044" s="6" t="str">
        <f>TEXT(SalesData[[#This Row],[Order Date]],"mmm yyyy")</f>
        <v>Oct 2012</v>
      </c>
      <c r="Y2044">
        <f>--(COUNTIF($B$2:B2044,B2044)=1)</f>
        <v>1</v>
      </c>
    </row>
    <row r="2045" spans="1:25"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c r="W2045" s="6" t="str">
        <f>TEXT(SalesData[[#This Row],[Order Date]],"mmm")</f>
        <v>Nov</v>
      </c>
      <c r="X2045" s="6" t="str">
        <f>TEXT(SalesData[[#This Row],[Order Date]],"mmm yyyy")</f>
        <v>Nov 2014</v>
      </c>
      <c r="Y2045">
        <f>--(COUNTIF($B$2:B2045,B2045)=1)</f>
        <v>1</v>
      </c>
    </row>
    <row r="2046" spans="1:25"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c r="W2046" s="6" t="str">
        <f>TEXT(SalesData[[#This Row],[Order Date]],"mmm")</f>
        <v>Aug</v>
      </c>
      <c r="X2046" s="6" t="str">
        <f>TEXT(SalesData[[#This Row],[Order Date]],"mmm yyyy")</f>
        <v>Aug 2011</v>
      </c>
      <c r="Y2046">
        <f>--(COUNTIF($B$2:B2046,B2046)=1)</f>
        <v>1</v>
      </c>
    </row>
    <row r="2047" spans="1:25"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c r="W2047" s="6" t="str">
        <f>TEXT(SalesData[[#This Row],[Order Date]],"mmm")</f>
        <v>Jul</v>
      </c>
      <c r="X2047" s="6" t="str">
        <f>TEXT(SalesData[[#This Row],[Order Date]],"mmm yyyy")</f>
        <v>Jul 2013</v>
      </c>
      <c r="Y2047">
        <f>--(COUNTIF($B$2:B2047,B2047)=1)</f>
        <v>1</v>
      </c>
    </row>
    <row r="2048" spans="1:25"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c r="W2048" s="6" t="str">
        <f>TEXT(SalesData[[#This Row],[Order Date]],"mmm")</f>
        <v>Jul</v>
      </c>
      <c r="X2048" s="6" t="str">
        <f>TEXT(SalesData[[#This Row],[Order Date]],"mmm yyyy")</f>
        <v>Jul 2013</v>
      </c>
      <c r="Y2048">
        <f>--(COUNTIF($B$2:B2048,B2048)=1)</f>
        <v>0</v>
      </c>
    </row>
    <row r="2049" spans="1:25"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c r="W2049" s="6" t="str">
        <f>TEXT(SalesData[[#This Row],[Order Date]],"mmm")</f>
        <v>Jul</v>
      </c>
      <c r="X2049" s="6" t="str">
        <f>TEXT(SalesData[[#This Row],[Order Date]],"mmm yyyy")</f>
        <v>Jul 2013</v>
      </c>
      <c r="Y2049">
        <f>--(COUNTIF($B$2:B2049,B2049)=1)</f>
        <v>0</v>
      </c>
    </row>
    <row r="2050" spans="1:25"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c r="W2050" s="6" t="str">
        <f>TEXT(SalesData[[#This Row],[Order Date]],"mmm")</f>
        <v>Jul</v>
      </c>
      <c r="X2050" s="6" t="str">
        <f>TEXT(SalesData[[#This Row],[Order Date]],"mmm yyyy")</f>
        <v>Jul 2012</v>
      </c>
      <c r="Y2050">
        <f>--(COUNTIF($B$2:B2050,B2050)=1)</f>
        <v>1</v>
      </c>
    </row>
    <row r="2051" spans="1:25"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c r="W2051" s="6" t="str">
        <f>TEXT(SalesData[[#This Row],[Order Date]],"mmm")</f>
        <v>Jul</v>
      </c>
      <c r="X2051" s="6" t="str">
        <f>TEXT(SalesData[[#This Row],[Order Date]],"mmm yyyy")</f>
        <v>Jul 2012</v>
      </c>
      <c r="Y2051">
        <f>--(COUNTIF($B$2:B2051,B2051)=1)</f>
        <v>0</v>
      </c>
    </row>
    <row r="2052" spans="1:25"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c r="W2052" s="6" t="str">
        <f>TEXT(SalesData[[#This Row],[Order Date]],"mmm")</f>
        <v>Jul</v>
      </c>
      <c r="X2052" s="6" t="str">
        <f>TEXT(SalesData[[#This Row],[Order Date]],"mmm yyyy")</f>
        <v>Jul 2012</v>
      </c>
      <c r="Y2052">
        <f>--(COUNTIF($B$2:B2052,B2052)=1)</f>
        <v>0</v>
      </c>
    </row>
    <row r="2053" spans="1:25"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c r="W2053" s="6" t="str">
        <f>TEXT(SalesData[[#This Row],[Order Date]],"mmm")</f>
        <v>Jul</v>
      </c>
      <c r="X2053" s="6" t="str">
        <f>TEXT(SalesData[[#This Row],[Order Date]],"mmm yyyy")</f>
        <v>Jul 2012</v>
      </c>
      <c r="Y2053">
        <f>--(COUNTIF($B$2:B2053,B2053)=1)</f>
        <v>0</v>
      </c>
    </row>
    <row r="2054" spans="1:25"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c r="W2054" s="6" t="str">
        <f>TEXT(SalesData[[#This Row],[Order Date]],"mmm")</f>
        <v>Jul</v>
      </c>
      <c r="X2054" s="6" t="str">
        <f>TEXT(SalesData[[#This Row],[Order Date]],"mmm yyyy")</f>
        <v>Jul 2012</v>
      </c>
      <c r="Y2054">
        <f>--(COUNTIF($B$2:B2054,B2054)=1)</f>
        <v>0</v>
      </c>
    </row>
    <row r="2055" spans="1:25"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c r="W2055" s="6" t="str">
        <f>TEXT(SalesData[[#This Row],[Order Date]],"mmm")</f>
        <v>Jul</v>
      </c>
      <c r="X2055" s="6" t="str">
        <f>TEXT(SalesData[[#This Row],[Order Date]],"mmm yyyy")</f>
        <v>Jul 2012</v>
      </c>
      <c r="Y2055">
        <f>--(COUNTIF($B$2:B2055,B2055)=1)</f>
        <v>0</v>
      </c>
    </row>
    <row r="2056" spans="1:25"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c r="W2056" s="6" t="str">
        <f>TEXT(SalesData[[#This Row],[Order Date]],"mmm")</f>
        <v>Dec</v>
      </c>
      <c r="X2056" s="6" t="str">
        <f>TEXT(SalesData[[#This Row],[Order Date]],"mmm yyyy")</f>
        <v>Dec 2013</v>
      </c>
      <c r="Y2056">
        <f>--(COUNTIF($B$2:B2056,B2056)=1)</f>
        <v>1</v>
      </c>
    </row>
    <row r="2057" spans="1:25"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c r="W2057" s="6" t="str">
        <f>TEXT(SalesData[[#This Row],[Order Date]],"mmm")</f>
        <v>Dec</v>
      </c>
      <c r="X2057" s="6" t="str">
        <f>TEXT(SalesData[[#This Row],[Order Date]],"mmm yyyy")</f>
        <v>Dec 2014</v>
      </c>
      <c r="Y2057">
        <f>--(COUNTIF($B$2:B2057,B2057)=1)</f>
        <v>1</v>
      </c>
    </row>
    <row r="2058" spans="1:25"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c r="W2058" s="6" t="str">
        <f>TEXT(SalesData[[#This Row],[Order Date]],"mmm")</f>
        <v>Dec</v>
      </c>
      <c r="X2058" s="6" t="str">
        <f>TEXT(SalesData[[#This Row],[Order Date]],"mmm yyyy")</f>
        <v>Dec 2014</v>
      </c>
      <c r="Y2058">
        <f>--(COUNTIF($B$2:B2058,B2058)=1)</f>
        <v>0</v>
      </c>
    </row>
    <row r="2059" spans="1:25"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c r="W2059" s="6" t="str">
        <f>TEXT(SalesData[[#This Row],[Order Date]],"mmm")</f>
        <v>Dec</v>
      </c>
      <c r="X2059" s="6" t="str">
        <f>TEXT(SalesData[[#This Row],[Order Date]],"mmm yyyy")</f>
        <v>Dec 2014</v>
      </c>
      <c r="Y2059">
        <f>--(COUNTIF($B$2:B2059,B2059)=1)</f>
        <v>0</v>
      </c>
    </row>
    <row r="2060" spans="1:25"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c r="W2060" s="6" t="str">
        <f>TEXT(SalesData[[#This Row],[Order Date]],"mmm")</f>
        <v>Dec</v>
      </c>
      <c r="X2060" s="6" t="str">
        <f>TEXT(SalesData[[#This Row],[Order Date]],"mmm yyyy")</f>
        <v>Dec 2014</v>
      </c>
      <c r="Y2060">
        <f>--(COUNTIF($B$2:B2060,B2060)=1)</f>
        <v>0</v>
      </c>
    </row>
    <row r="2061" spans="1:25"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c r="W2061" s="6" t="str">
        <f>TEXT(SalesData[[#This Row],[Order Date]],"mmm")</f>
        <v>Oct</v>
      </c>
      <c r="X2061" s="6" t="str">
        <f>TEXT(SalesData[[#This Row],[Order Date]],"mmm yyyy")</f>
        <v>Oct 2011</v>
      </c>
      <c r="Y2061">
        <f>--(COUNTIF($B$2:B2061,B2061)=1)</f>
        <v>1</v>
      </c>
    </row>
    <row r="2062" spans="1:25"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c r="W2062" s="6" t="str">
        <f>TEXT(SalesData[[#This Row],[Order Date]],"mmm")</f>
        <v>Oct</v>
      </c>
      <c r="X2062" s="6" t="str">
        <f>TEXT(SalesData[[#This Row],[Order Date]],"mmm yyyy")</f>
        <v>Oct 2011</v>
      </c>
      <c r="Y2062">
        <f>--(COUNTIF($B$2:B2062,B2062)=1)</f>
        <v>0</v>
      </c>
    </row>
    <row r="2063" spans="1:25"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c r="W2063" s="6" t="str">
        <f>TEXT(SalesData[[#This Row],[Order Date]],"mmm")</f>
        <v>Oct</v>
      </c>
      <c r="X2063" s="6" t="str">
        <f>TEXT(SalesData[[#This Row],[Order Date]],"mmm yyyy")</f>
        <v>Oct 2011</v>
      </c>
      <c r="Y2063">
        <f>--(COUNTIF($B$2:B2063,B2063)=1)</f>
        <v>0</v>
      </c>
    </row>
    <row r="2064" spans="1:25"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c r="W2064" s="6" t="str">
        <f>TEXT(SalesData[[#This Row],[Order Date]],"mmm")</f>
        <v>Oct</v>
      </c>
      <c r="X2064" s="6" t="str">
        <f>TEXT(SalesData[[#This Row],[Order Date]],"mmm yyyy")</f>
        <v>Oct 2011</v>
      </c>
      <c r="Y2064">
        <f>--(COUNTIF($B$2:B2064,B2064)=1)</f>
        <v>0</v>
      </c>
    </row>
    <row r="2065" spans="1:25"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c r="W2065" s="6" t="str">
        <f>TEXT(SalesData[[#This Row],[Order Date]],"mmm")</f>
        <v>Oct</v>
      </c>
      <c r="X2065" s="6" t="str">
        <f>TEXT(SalesData[[#This Row],[Order Date]],"mmm yyyy")</f>
        <v>Oct 2011</v>
      </c>
      <c r="Y2065">
        <f>--(COUNTIF($B$2:B2065,B2065)=1)</f>
        <v>0</v>
      </c>
    </row>
    <row r="2066" spans="1:25"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c r="W2066" s="6" t="str">
        <f>TEXT(SalesData[[#This Row],[Order Date]],"mmm")</f>
        <v>Oct</v>
      </c>
      <c r="X2066" s="6" t="str">
        <f>TEXT(SalesData[[#This Row],[Order Date]],"mmm yyyy")</f>
        <v>Oct 2011</v>
      </c>
      <c r="Y2066">
        <f>--(COUNTIF($B$2:B2066,B2066)=1)</f>
        <v>0</v>
      </c>
    </row>
    <row r="2067" spans="1:25"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c r="W2067" s="6" t="str">
        <f>TEXT(SalesData[[#This Row],[Order Date]],"mmm")</f>
        <v>Oct</v>
      </c>
      <c r="X2067" s="6" t="str">
        <f>TEXT(SalesData[[#This Row],[Order Date]],"mmm yyyy")</f>
        <v>Oct 2011</v>
      </c>
      <c r="Y2067">
        <f>--(COUNTIF($B$2:B2067,B2067)=1)</f>
        <v>0</v>
      </c>
    </row>
    <row r="2068" spans="1:25"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c r="W2068" s="6" t="str">
        <f>TEXT(SalesData[[#This Row],[Order Date]],"mmm")</f>
        <v>Oct</v>
      </c>
      <c r="X2068" s="6" t="str">
        <f>TEXT(SalesData[[#This Row],[Order Date]],"mmm yyyy")</f>
        <v>Oct 2011</v>
      </c>
      <c r="Y2068">
        <f>--(COUNTIF($B$2:B2068,B2068)=1)</f>
        <v>0</v>
      </c>
    </row>
    <row r="2069" spans="1:25"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c r="W2069" s="6" t="str">
        <f>TEXT(SalesData[[#This Row],[Order Date]],"mmm")</f>
        <v>Oct</v>
      </c>
      <c r="X2069" s="6" t="str">
        <f>TEXT(SalesData[[#This Row],[Order Date]],"mmm yyyy")</f>
        <v>Oct 2011</v>
      </c>
      <c r="Y2069">
        <f>--(COUNTIF($B$2:B2069,B2069)=1)</f>
        <v>0</v>
      </c>
    </row>
    <row r="2070" spans="1:25"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c r="W2070" s="6" t="str">
        <f>TEXT(SalesData[[#This Row],[Order Date]],"mmm")</f>
        <v>Apr</v>
      </c>
      <c r="X2070" s="6" t="str">
        <f>TEXT(SalesData[[#This Row],[Order Date]],"mmm yyyy")</f>
        <v>Apr 2012</v>
      </c>
      <c r="Y2070">
        <f>--(COUNTIF($B$2:B2070,B2070)=1)</f>
        <v>1</v>
      </c>
    </row>
    <row r="2071" spans="1:25"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c r="W2071" s="6" t="str">
        <f>TEXT(SalesData[[#This Row],[Order Date]],"mmm")</f>
        <v>Apr</v>
      </c>
      <c r="X2071" s="6" t="str">
        <f>TEXT(SalesData[[#This Row],[Order Date]],"mmm yyyy")</f>
        <v>Apr 2012</v>
      </c>
      <c r="Y2071">
        <f>--(COUNTIF($B$2:B2071,B2071)=1)</f>
        <v>0</v>
      </c>
    </row>
    <row r="2072" spans="1:25"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c r="W2072" s="6" t="str">
        <f>TEXT(SalesData[[#This Row],[Order Date]],"mmm")</f>
        <v>Jul</v>
      </c>
      <c r="X2072" s="6" t="str">
        <f>TEXT(SalesData[[#This Row],[Order Date]],"mmm yyyy")</f>
        <v>Jul 2013</v>
      </c>
      <c r="Y2072">
        <f>--(COUNTIF($B$2:B2072,B2072)=1)</f>
        <v>1</v>
      </c>
    </row>
    <row r="2073" spans="1:25"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c r="W2073" s="6" t="str">
        <f>TEXT(SalesData[[#This Row],[Order Date]],"mmm")</f>
        <v>Nov</v>
      </c>
      <c r="X2073" s="6" t="str">
        <f>TEXT(SalesData[[#This Row],[Order Date]],"mmm yyyy")</f>
        <v>Nov 2014</v>
      </c>
      <c r="Y2073">
        <f>--(COUNTIF($B$2:B2073,B2073)=1)</f>
        <v>1</v>
      </c>
    </row>
    <row r="2074" spans="1:25"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c r="W2074" s="6" t="str">
        <f>TEXT(SalesData[[#This Row],[Order Date]],"mmm")</f>
        <v>Nov</v>
      </c>
      <c r="X2074" s="6" t="str">
        <f>TEXT(SalesData[[#This Row],[Order Date]],"mmm yyyy")</f>
        <v>Nov 2013</v>
      </c>
      <c r="Y2074">
        <f>--(COUNTIF($B$2:B2074,B2074)=1)</f>
        <v>1</v>
      </c>
    </row>
    <row r="2075" spans="1:25"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c r="W2075" s="6" t="str">
        <f>TEXT(SalesData[[#This Row],[Order Date]],"mmm")</f>
        <v>Nov</v>
      </c>
      <c r="X2075" s="6" t="str">
        <f>TEXT(SalesData[[#This Row],[Order Date]],"mmm yyyy")</f>
        <v>Nov 2014</v>
      </c>
      <c r="Y2075">
        <f>--(COUNTIF($B$2:B2075,B2075)=1)</f>
        <v>1</v>
      </c>
    </row>
    <row r="2076" spans="1:25"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c r="W2076" s="6" t="str">
        <f>TEXT(SalesData[[#This Row],[Order Date]],"mmm")</f>
        <v>Nov</v>
      </c>
      <c r="X2076" s="6" t="str">
        <f>TEXT(SalesData[[#This Row],[Order Date]],"mmm yyyy")</f>
        <v>Nov 2014</v>
      </c>
      <c r="Y2076">
        <f>--(COUNTIF($B$2:B2076,B2076)=1)</f>
        <v>0</v>
      </c>
    </row>
    <row r="2077" spans="1:25"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c r="W2077" s="6" t="str">
        <f>TEXT(SalesData[[#This Row],[Order Date]],"mmm")</f>
        <v>Dec</v>
      </c>
      <c r="X2077" s="6" t="str">
        <f>TEXT(SalesData[[#This Row],[Order Date]],"mmm yyyy")</f>
        <v>Dec 2011</v>
      </c>
      <c r="Y2077">
        <f>--(COUNTIF($B$2:B2077,B2077)=1)</f>
        <v>1</v>
      </c>
    </row>
    <row r="2078" spans="1:25"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c r="W2078" s="6" t="str">
        <f>TEXT(SalesData[[#This Row],[Order Date]],"mmm")</f>
        <v>Sep</v>
      </c>
      <c r="X2078" s="6" t="str">
        <f>TEXT(SalesData[[#This Row],[Order Date]],"mmm yyyy")</f>
        <v>Sep 2014</v>
      </c>
      <c r="Y2078">
        <f>--(COUNTIF($B$2:B2078,B2078)=1)</f>
        <v>1</v>
      </c>
    </row>
    <row r="2079" spans="1:25"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c r="W2079" s="6" t="str">
        <f>TEXT(SalesData[[#This Row],[Order Date]],"mmm")</f>
        <v>Sep</v>
      </c>
      <c r="X2079" s="6" t="str">
        <f>TEXT(SalesData[[#This Row],[Order Date]],"mmm yyyy")</f>
        <v>Sep 2014</v>
      </c>
      <c r="Y2079">
        <f>--(COUNTIF($B$2:B2079,B2079)=1)</f>
        <v>0</v>
      </c>
    </row>
    <row r="2080" spans="1:25"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c r="W2080" s="6" t="str">
        <f>TEXT(SalesData[[#This Row],[Order Date]],"mmm")</f>
        <v>Sep</v>
      </c>
      <c r="X2080" s="6" t="str">
        <f>TEXT(SalesData[[#This Row],[Order Date]],"mmm yyyy")</f>
        <v>Sep 2014</v>
      </c>
      <c r="Y2080">
        <f>--(COUNTIF($B$2:B2080,B2080)=1)</f>
        <v>0</v>
      </c>
    </row>
    <row r="2081" spans="1:25"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c r="W2081" s="6" t="str">
        <f>TEXT(SalesData[[#This Row],[Order Date]],"mmm")</f>
        <v>Dec</v>
      </c>
      <c r="X2081" s="6" t="str">
        <f>TEXT(SalesData[[#This Row],[Order Date]],"mmm yyyy")</f>
        <v>Dec 2012</v>
      </c>
      <c r="Y2081">
        <f>--(COUNTIF($B$2:B2081,B2081)=1)</f>
        <v>1</v>
      </c>
    </row>
    <row r="2082" spans="1:25"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c r="W2082" s="6" t="str">
        <f>TEXT(SalesData[[#This Row],[Order Date]],"mmm")</f>
        <v>Dec</v>
      </c>
      <c r="X2082" s="6" t="str">
        <f>TEXT(SalesData[[#This Row],[Order Date]],"mmm yyyy")</f>
        <v>Dec 2012</v>
      </c>
      <c r="Y2082">
        <f>--(COUNTIF($B$2:B2082,B2082)=1)</f>
        <v>0</v>
      </c>
    </row>
    <row r="2083" spans="1:25"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c r="W2083" s="6" t="str">
        <f>TEXT(SalesData[[#This Row],[Order Date]],"mmm")</f>
        <v>Dec</v>
      </c>
      <c r="X2083" s="6" t="str">
        <f>TEXT(SalesData[[#This Row],[Order Date]],"mmm yyyy")</f>
        <v>Dec 2012</v>
      </c>
      <c r="Y2083">
        <f>--(COUNTIF($B$2:B2083,B2083)=1)</f>
        <v>0</v>
      </c>
    </row>
    <row r="2084" spans="1:25"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c r="W2084" s="6" t="str">
        <f>TEXT(SalesData[[#This Row],[Order Date]],"mmm")</f>
        <v>Feb</v>
      </c>
      <c r="X2084" s="6" t="str">
        <f>TEXT(SalesData[[#This Row],[Order Date]],"mmm yyyy")</f>
        <v>Feb 2014</v>
      </c>
      <c r="Y2084">
        <f>--(COUNTIF($B$2:B2084,B2084)=1)</f>
        <v>1</v>
      </c>
    </row>
    <row r="2085" spans="1:25"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c r="W2085" s="6" t="str">
        <f>TEXT(SalesData[[#This Row],[Order Date]],"mmm")</f>
        <v>Nov</v>
      </c>
      <c r="X2085" s="6" t="str">
        <f>TEXT(SalesData[[#This Row],[Order Date]],"mmm yyyy")</f>
        <v>Nov 2011</v>
      </c>
      <c r="Y2085">
        <f>--(COUNTIF($B$2:B2085,B2085)=1)</f>
        <v>1</v>
      </c>
    </row>
    <row r="2086" spans="1:25"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c r="W2086" s="6" t="str">
        <f>TEXT(SalesData[[#This Row],[Order Date]],"mmm")</f>
        <v>Jun</v>
      </c>
      <c r="X2086" s="6" t="str">
        <f>TEXT(SalesData[[#This Row],[Order Date]],"mmm yyyy")</f>
        <v>Jun 2013</v>
      </c>
      <c r="Y2086">
        <f>--(COUNTIF($B$2:B2086,B2086)=1)</f>
        <v>1</v>
      </c>
    </row>
    <row r="2087" spans="1:25"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c r="W2087" s="6" t="str">
        <f>TEXT(SalesData[[#This Row],[Order Date]],"mmm")</f>
        <v>Jun</v>
      </c>
      <c r="X2087" s="6" t="str">
        <f>TEXT(SalesData[[#This Row],[Order Date]],"mmm yyyy")</f>
        <v>Jun 2013</v>
      </c>
      <c r="Y2087">
        <f>--(COUNTIF($B$2:B2087,B2087)=1)</f>
        <v>0</v>
      </c>
    </row>
    <row r="2088" spans="1:25"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c r="W2088" s="6" t="str">
        <f>TEXT(SalesData[[#This Row],[Order Date]],"mmm")</f>
        <v>Jun</v>
      </c>
      <c r="X2088" s="6" t="str">
        <f>TEXT(SalesData[[#This Row],[Order Date]],"mmm yyyy")</f>
        <v>Jun 2013</v>
      </c>
      <c r="Y2088">
        <f>--(COUNTIF($B$2:B2088,B2088)=1)</f>
        <v>0</v>
      </c>
    </row>
    <row r="2089" spans="1:25"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c r="W2089" s="6" t="str">
        <f>TEXT(SalesData[[#This Row],[Order Date]],"mmm")</f>
        <v>Jun</v>
      </c>
      <c r="X2089" s="6" t="str">
        <f>TEXT(SalesData[[#This Row],[Order Date]],"mmm yyyy")</f>
        <v>Jun 2013</v>
      </c>
      <c r="Y2089">
        <f>--(COUNTIF($B$2:B2089,B2089)=1)</f>
        <v>0</v>
      </c>
    </row>
    <row r="2090" spans="1:25"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c r="W2090" s="6" t="str">
        <f>TEXT(SalesData[[#This Row],[Order Date]],"mmm")</f>
        <v>Jun</v>
      </c>
      <c r="X2090" s="6" t="str">
        <f>TEXT(SalesData[[#This Row],[Order Date]],"mmm yyyy")</f>
        <v>Jun 2013</v>
      </c>
      <c r="Y2090">
        <f>--(COUNTIF($B$2:B2090,B2090)=1)</f>
        <v>0</v>
      </c>
    </row>
    <row r="2091" spans="1:25"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c r="W2091" s="6" t="str">
        <f>TEXT(SalesData[[#This Row],[Order Date]],"mmm")</f>
        <v>Oct</v>
      </c>
      <c r="X2091" s="6" t="str">
        <f>TEXT(SalesData[[#This Row],[Order Date]],"mmm yyyy")</f>
        <v>Oct 2012</v>
      </c>
      <c r="Y2091">
        <f>--(COUNTIF($B$2:B2091,B2091)=1)</f>
        <v>1</v>
      </c>
    </row>
    <row r="2092" spans="1:25"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c r="W2092" s="6" t="str">
        <f>TEXT(SalesData[[#This Row],[Order Date]],"mmm")</f>
        <v>Jul</v>
      </c>
      <c r="X2092" s="6" t="str">
        <f>TEXT(SalesData[[#This Row],[Order Date]],"mmm yyyy")</f>
        <v>Jul 2014</v>
      </c>
      <c r="Y2092">
        <f>--(COUNTIF($B$2:B2092,B2092)=1)</f>
        <v>1</v>
      </c>
    </row>
    <row r="2093" spans="1:25"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c r="W2093" s="6" t="str">
        <f>TEXT(SalesData[[#This Row],[Order Date]],"mmm")</f>
        <v>Jul</v>
      </c>
      <c r="X2093" s="6" t="str">
        <f>TEXT(SalesData[[#This Row],[Order Date]],"mmm yyyy")</f>
        <v>Jul 2014</v>
      </c>
      <c r="Y2093">
        <f>--(COUNTIF($B$2:B2093,B2093)=1)</f>
        <v>0</v>
      </c>
    </row>
    <row r="2094" spans="1:25"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c r="W2094" s="6" t="str">
        <f>TEXT(SalesData[[#This Row],[Order Date]],"mmm")</f>
        <v>Nov</v>
      </c>
      <c r="X2094" s="6" t="str">
        <f>TEXT(SalesData[[#This Row],[Order Date]],"mmm yyyy")</f>
        <v>Nov 2011</v>
      </c>
      <c r="Y2094">
        <f>--(COUNTIF($B$2:B2094,B2094)=1)</f>
        <v>1</v>
      </c>
    </row>
    <row r="2095" spans="1:25"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c r="W2095" s="6" t="str">
        <f>TEXT(SalesData[[#This Row],[Order Date]],"mmm")</f>
        <v>Apr</v>
      </c>
      <c r="X2095" s="6" t="str">
        <f>TEXT(SalesData[[#This Row],[Order Date]],"mmm yyyy")</f>
        <v>Apr 2012</v>
      </c>
      <c r="Y2095">
        <f>--(COUNTIF($B$2:B2095,B2095)=1)</f>
        <v>1</v>
      </c>
    </row>
    <row r="2096" spans="1:25"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c r="W2096" s="6" t="str">
        <f>TEXT(SalesData[[#This Row],[Order Date]],"mmm")</f>
        <v>Nov</v>
      </c>
      <c r="X2096" s="6" t="str">
        <f>TEXT(SalesData[[#This Row],[Order Date]],"mmm yyyy")</f>
        <v>Nov 2012</v>
      </c>
      <c r="Y2096">
        <f>--(COUNTIF($B$2:B2096,B2096)=1)</f>
        <v>1</v>
      </c>
    </row>
    <row r="2097" spans="1:25"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c r="W2097" s="6" t="str">
        <f>TEXT(SalesData[[#This Row],[Order Date]],"mmm")</f>
        <v>May</v>
      </c>
      <c r="X2097" s="6" t="str">
        <f>TEXT(SalesData[[#This Row],[Order Date]],"mmm yyyy")</f>
        <v>May 2013</v>
      </c>
      <c r="Y2097">
        <f>--(COUNTIF($B$2:B2097,B2097)=1)</f>
        <v>1</v>
      </c>
    </row>
    <row r="2098" spans="1:25"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c r="W2098" s="6" t="str">
        <f>TEXT(SalesData[[#This Row],[Order Date]],"mmm")</f>
        <v>May</v>
      </c>
      <c r="X2098" s="6" t="str">
        <f>TEXT(SalesData[[#This Row],[Order Date]],"mmm yyyy")</f>
        <v>May 2013</v>
      </c>
      <c r="Y2098">
        <f>--(COUNTIF($B$2:B2098,B2098)=1)</f>
        <v>0</v>
      </c>
    </row>
    <row r="2099" spans="1:25"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c r="W2099" s="6" t="str">
        <f>TEXT(SalesData[[#This Row],[Order Date]],"mmm")</f>
        <v>May</v>
      </c>
      <c r="X2099" s="6" t="str">
        <f>TEXT(SalesData[[#This Row],[Order Date]],"mmm yyyy")</f>
        <v>May 2013</v>
      </c>
      <c r="Y2099">
        <f>--(COUNTIF($B$2:B2099,B2099)=1)</f>
        <v>0</v>
      </c>
    </row>
    <row r="2100" spans="1:25"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c r="W2100" s="6" t="str">
        <f>TEXT(SalesData[[#This Row],[Order Date]],"mmm")</f>
        <v>Sep</v>
      </c>
      <c r="X2100" s="6" t="str">
        <f>TEXT(SalesData[[#This Row],[Order Date]],"mmm yyyy")</f>
        <v>Sep 2014</v>
      </c>
      <c r="Y2100">
        <f>--(COUNTIF($B$2:B2100,B2100)=1)</f>
        <v>1</v>
      </c>
    </row>
    <row r="2101" spans="1:25"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c r="W2101" s="6" t="str">
        <f>TEXT(SalesData[[#This Row],[Order Date]],"mmm")</f>
        <v>Sep</v>
      </c>
      <c r="X2101" s="6" t="str">
        <f>TEXT(SalesData[[#This Row],[Order Date]],"mmm yyyy")</f>
        <v>Sep 2014</v>
      </c>
      <c r="Y2101">
        <f>--(COUNTIF($B$2:B2101,B2101)=1)</f>
        <v>0</v>
      </c>
    </row>
    <row r="2102" spans="1:25"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c r="W2102" s="6" t="str">
        <f>TEXT(SalesData[[#This Row],[Order Date]],"mmm")</f>
        <v>Mar</v>
      </c>
      <c r="X2102" s="6" t="str">
        <f>TEXT(SalesData[[#This Row],[Order Date]],"mmm yyyy")</f>
        <v>Mar 2011</v>
      </c>
      <c r="Y2102">
        <f>--(COUNTIF($B$2:B2102,B2102)=1)</f>
        <v>1</v>
      </c>
    </row>
    <row r="2103" spans="1:25"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c r="W2103" s="6" t="str">
        <f>TEXT(SalesData[[#This Row],[Order Date]],"mmm")</f>
        <v>Mar</v>
      </c>
      <c r="X2103" s="6" t="str">
        <f>TEXT(SalesData[[#This Row],[Order Date]],"mmm yyyy")</f>
        <v>Mar 2011</v>
      </c>
      <c r="Y2103">
        <f>--(COUNTIF($B$2:B2103,B2103)=1)</f>
        <v>0</v>
      </c>
    </row>
    <row r="2104" spans="1:25"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c r="W2104" s="6" t="str">
        <f>TEXT(SalesData[[#This Row],[Order Date]],"mmm")</f>
        <v>Jul</v>
      </c>
      <c r="X2104" s="6" t="str">
        <f>TEXT(SalesData[[#This Row],[Order Date]],"mmm yyyy")</f>
        <v>Jul 2011</v>
      </c>
      <c r="Y2104">
        <f>--(COUNTIF($B$2:B2104,B2104)=1)</f>
        <v>1</v>
      </c>
    </row>
    <row r="2105" spans="1:25"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c r="W2105" s="6" t="str">
        <f>TEXT(SalesData[[#This Row],[Order Date]],"mmm")</f>
        <v>Mar</v>
      </c>
      <c r="X2105" s="6" t="str">
        <f>TEXT(SalesData[[#This Row],[Order Date]],"mmm yyyy")</f>
        <v>Mar 2014</v>
      </c>
      <c r="Y2105">
        <f>--(COUNTIF($B$2:B2105,B2105)=1)</f>
        <v>1</v>
      </c>
    </row>
    <row r="2106" spans="1:25"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c r="W2106" s="6" t="str">
        <f>TEXT(SalesData[[#This Row],[Order Date]],"mmm")</f>
        <v>Mar</v>
      </c>
      <c r="X2106" s="6" t="str">
        <f>TEXT(SalesData[[#This Row],[Order Date]],"mmm yyyy")</f>
        <v>Mar 2014</v>
      </c>
      <c r="Y2106">
        <f>--(COUNTIF($B$2:B2106,B2106)=1)</f>
        <v>0</v>
      </c>
    </row>
    <row r="2107" spans="1:25"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c r="W2107" s="6" t="str">
        <f>TEXT(SalesData[[#This Row],[Order Date]],"mmm")</f>
        <v>Sep</v>
      </c>
      <c r="X2107" s="6" t="str">
        <f>TEXT(SalesData[[#This Row],[Order Date]],"mmm yyyy")</f>
        <v>Sep 2011</v>
      </c>
      <c r="Y2107">
        <f>--(COUNTIF($B$2:B2107,B2107)=1)</f>
        <v>1</v>
      </c>
    </row>
    <row r="2108" spans="1:25"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c r="W2108" s="6" t="str">
        <f>TEXT(SalesData[[#This Row],[Order Date]],"mmm")</f>
        <v>Sep</v>
      </c>
      <c r="X2108" s="6" t="str">
        <f>TEXT(SalesData[[#This Row],[Order Date]],"mmm yyyy")</f>
        <v>Sep 2011</v>
      </c>
      <c r="Y2108">
        <f>--(COUNTIF($B$2:B2108,B2108)=1)</f>
        <v>1</v>
      </c>
    </row>
    <row r="2109" spans="1:25"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c r="W2109" s="6" t="str">
        <f>TEXT(SalesData[[#This Row],[Order Date]],"mmm")</f>
        <v>Oct</v>
      </c>
      <c r="X2109" s="6" t="str">
        <f>TEXT(SalesData[[#This Row],[Order Date]],"mmm yyyy")</f>
        <v>Oct 2012</v>
      </c>
      <c r="Y2109">
        <f>--(COUNTIF($B$2:B2109,B2109)=1)</f>
        <v>1</v>
      </c>
    </row>
    <row r="2110" spans="1:25"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c r="W2110" s="6" t="str">
        <f>TEXT(SalesData[[#This Row],[Order Date]],"mmm")</f>
        <v>Oct</v>
      </c>
      <c r="X2110" s="6" t="str">
        <f>TEXT(SalesData[[#This Row],[Order Date]],"mmm yyyy")</f>
        <v>Oct 2012</v>
      </c>
      <c r="Y2110">
        <f>--(COUNTIF($B$2:B2110,B2110)=1)</f>
        <v>0</v>
      </c>
    </row>
    <row r="2111" spans="1:25"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c r="W2111" s="6" t="str">
        <f>TEXT(SalesData[[#This Row],[Order Date]],"mmm")</f>
        <v>Oct</v>
      </c>
      <c r="X2111" s="6" t="str">
        <f>TEXT(SalesData[[#This Row],[Order Date]],"mmm yyyy")</f>
        <v>Oct 2012</v>
      </c>
      <c r="Y2111">
        <f>--(COUNTIF($B$2:B2111,B2111)=1)</f>
        <v>0</v>
      </c>
    </row>
    <row r="2112" spans="1:25"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c r="W2112" s="6" t="str">
        <f>TEXT(SalesData[[#This Row],[Order Date]],"mmm")</f>
        <v>Oct</v>
      </c>
      <c r="X2112" s="6" t="str">
        <f>TEXT(SalesData[[#This Row],[Order Date]],"mmm yyyy")</f>
        <v>Oct 2012</v>
      </c>
      <c r="Y2112">
        <f>--(COUNTIF($B$2:B2112,B2112)=1)</f>
        <v>0</v>
      </c>
    </row>
    <row r="2113" spans="1:25"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c r="W2113" s="6" t="str">
        <f>TEXT(SalesData[[#This Row],[Order Date]],"mmm")</f>
        <v>Oct</v>
      </c>
      <c r="X2113" s="6" t="str">
        <f>TEXT(SalesData[[#This Row],[Order Date]],"mmm yyyy")</f>
        <v>Oct 2012</v>
      </c>
      <c r="Y2113">
        <f>--(COUNTIF($B$2:B2113,B2113)=1)</f>
        <v>0</v>
      </c>
    </row>
    <row r="2114" spans="1:25"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c r="W2114" s="6" t="str">
        <f>TEXT(SalesData[[#This Row],[Order Date]],"mmm")</f>
        <v>Oct</v>
      </c>
      <c r="X2114" s="6" t="str">
        <f>TEXT(SalesData[[#This Row],[Order Date]],"mmm yyyy")</f>
        <v>Oct 2012</v>
      </c>
      <c r="Y2114">
        <f>--(COUNTIF($B$2:B2114,B2114)=1)</f>
        <v>0</v>
      </c>
    </row>
    <row r="2115" spans="1:25"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c r="W2115" s="6" t="str">
        <f>TEXT(SalesData[[#This Row],[Order Date]],"mmm")</f>
        <v>Oct</v>
      </c>
      <c r="X2115" s="6" t="str">
        <f>TEXT(SalesData[[#This Row],[Order Date]],"mmm yyyy")</f>
        <v>Oct 2012</v>
      </c>
      <c r="Y2115">
        <f>--(COUNTIF($B$2:B2115,B2115)=1)</f>
        <v>0</v>
      </c>
    </row>
    <row r="2116" spans="1:25"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c r="W2116" s="6" t="str">
        <f>TEXT(SalesData[[#This Row],[Order Date]],"mmm")</f>
        <v>Oct</v>
      </c>
      <c r="X2116" s="6" t="str">
        <f>TEXT(SalesData[[#This Row],[Order Date]],"mmm yyyy")</f>
        <v>Oct 2012</v>
      </c>
      <c r="Y2116">
        <f>--(COUNTIF($B$2:B2116,B2116)=1)</f>
        <v>0</v>
      </c>
    </row>
    <row r="2117" spans="1:25"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c r="W2117" s="6" t="str">
        <f>TEXT(SalesData[[#This Row],[Order Date]],"mmm")</f>
        <v>Oct</v>
      </c>
      <c r="X2117" s="6" t="str">
        <f>TEXT(SalesData[[#This Row],[Order Date]],"mmm yyyy")</f>
        <v>Oct 2012</v>
      </c>
      <c r="Y2117">
        <f>--(COUNTIF($B$2:B2117,B2117)=1)</f>
        <v>0</v>
      </c>
    </row>
    <row r="2118" spans="1:25"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c r="W2118" s="6" t="str">
        <f>TEXT(SalesData[[#This Row],[Order Date]],"mmm")</f>
        <v>Oct</v>
      </c>
      <c r="X2118" s="6" t="str">
        <f>TEXT(SalesData[[#This Row],[Order Date]],"mmm yyyy")</f>
        <v>Oct 2012</v>
      </c>
      <c r="Y2118">
        <f>--(COUNTIF($B$2:B2118,B2118)=1)</f>
        <v>1</v>
      </c>
    </row>
    <row r="2119" spans="1:25"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c r="W2119" s="6" t="str">
        <f>TEXT(SalesData[[#This Row],[Order Date]],"mmm")</f>
        <v>Sep</v>
      </c>
      <c r="X2119" s="6" t="str">
        <f>TEXT(SalesData[[#This Row],[Order Date]],"mmm yyyy")</f>
        <v>Sep 2013</v>
      </c>
      <c r="Y2119">
        <f>--(COUNTIF($B$2:B2119,B2119)=1)</f>
        <v>1</v>
      </c>
    </row>
    <row r="2120" spans="1:25"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c r="W2120" s="6" t="str">
        <f>TEXT(SalesData[[#This Row],[Order Date]],"mmm")</f>
        <v>Apr</v>
      </c>
      <c r="X2120" s="6" t="str">
        <f>TEXT(SalesData[[#This Row],[Order Date]],"mmm yyyy")</f>
        <v>Apr 2014</v>
      </c>
      <c r="Y2120">
        <f>--(COUNTIF($B$2:B2120,B2120)=1)</f>
        <v>1</v>
      </c>
    </row>
    <row r="2121" spans="1:25"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c r="W2121" s="6" t="str">
        <f>TEXT(SalesData[[#This Row],[Order Date]],"mmm")</f>
        <v>Apr</v>
      </c>
      <c r="X2121" s="6" t="str">
        <f>TEXT(SalesData[[#This Row],[Order Date]],"mmm yyyy")</f>
        <v>Apr 2014</v>
      </c>
      <c r="Y2121">
        <f>--(COUNTIF($B$2:B2121,B2121)=1)</f>
        <v>0</v>
      </c>
    </row>
    <row r="2122" spans="1:25"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c r="W2122" s="6" t="str">
        <f>TEXT(SalesData[[#This Row],[Order Date]],"mmm")</f>
        <v>Jan</v>
      </c>
      <c r="X2122" s="6" t="str">
        <f>TEXT(SalesData[[#This Row],[Order Date]],"mmm yyyy")</f>
        <v>Jan 2014</v>
      </c>
      <c r="Y2122">
        <f>--(COUNTIF($B$2:B2122,B2122)=1)</f>
        <v>1</v>
      </c>
    </row>
    <row r="2123" spans="1:25"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c r="W2123" s="6" t="str">
        <f>TEXT(SalesData[[#This Row],[Order Date]],"mmm")</f>
        <v>Nov</v>
      </c>
      <c r="X2123" s="6" t="str">
        <f>TEXT(SalesData[[#This Row],[Order Date]],"mmm yyyy")</f>
        <v>Nov 2014</v>
      </c>
      <c r="Y2123">
        <f>--(COUNTIF($B$2:B2123,B2123)=1)</f>
        <v>1</v>
      </c>
    </row>
    <row r="2124" spans="1:25"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c r="W2124" s="6" t="str">
        <f>TEXT(SalesData[[#This Row],[Order Date]],"mmm")</f>
        <v>Sep</v>
      </c>
      <c r="X2124" s="6" t="str">
        <f>TEXT(SalesData[[#This Row],[Order Date]],"mmm yyyy")</f>
        <v>Sep 2014</v>
      </c>
      <c r="Y2124">
        <f>--(COUNTIF($B$2:B2124,B2124)=1)</f>
        <v>1</v>
      </c>
    </row>
    <row r="2125" spans="1:25"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c r="W2125" s="6" t="str">
        <f>TEXT(SalesData[[#This Row],[Order Date]],"mmm")</f>
        <v>Sep</v>
      </c>
      <c r="X2125" s="6" t="str">
        <f>TEXT(SalesData[[#This Row],[Order Date]],"mmm yyyy")</f>
        <v>Sep 2014</v>
      </c>
      <c r="Y2125">
        <f>--(COUNTIF($B$2:B2125,B2125)=1)</f>
        <v>0</v>
      </c>
    </row>
    <row r="2126" spans="1:25"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c r="W2126" s="6" t="str">
        <f>TEXT(SalesData[[#This Row],[Order Date]],"mmm")</f>
        <v>Dec</v>
      </c>
      <c r="X2126" s="6" t="str">
        <f>TEXT(SalesData[[#This Row],[Order Date]],"mmm yyyy")</f>
        <v>Dec 2014</v>
      </c>
      <c r="Y2126">
        <f>--(COUNTIF($B$2:B2126,B2126)=1)</f>
        <v>1</v>
      </c>
    </row>
    <row r="2127" spans="1:25"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c r="W2127" s="6" t="str">
        <f>TEXT(SalesData[[#This Row],[Order Date]],"mmm")</f>
        <v>Dec</v>
      </c>
      <c r="X2127" s="6" t="str">
        <f>TEXT(SalesData[[#This Row],[Order Date]],"mmm yyyy")</f>
        <v>Dec 2014</v>
      </c>
      <c r="Y2127">
        <f>--(COUNTIF($B$2:B2127,B2127)=1)</f>
        <v>0</v>
      </c>
    </row>
    <row r="2128" spans="1:25"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c r="W2128" s="6" t="str">
        <f>TEXT(SalesData[[#This Row],[Order Date]],"mmm")</f>
        <v>Jun</v>
      </c>
      <c r="X2128" s="6" t="str">
        <f>TEXT(SalesData[[#This Row],[Order Date]],"mmm yyyy")</f>
        <v>Jun 2011</v>
      </c>
      <c r="Y2128">
        <f>--(COUNTIF($B$2:B2128,B2128)=1)</f>
        <v>1</v>
      </c>
    </row>
    <row r="2129" spans="1:25"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c r="W2129" s="6" t="str">
        <f>TEXT(SalesData[[#This Row],[Order Date]],"mmm")</f>
        <v>Oct</v>
      </c>
      <c r="X2129" s="6" t="str">
        <f>TEXT(SalesData[[#This Row],[Order Date]],"mmm yyyy")</f>
        <v>Oct 2012</v>
      </c>
      <c r="Y2129">
        <f>--(COUNTIF($B$2:B2129,B2129)=1)</f>
        <v>1</v>
      </c>
    </row>
    <row r="2130" spans="1:25"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c r="W2130" s="6" t="str">
        <f>TEXT(SalesData[[#This Row],[Order Date]],"mmm")</f>
        <v>Oct</v>
      </c>
      <c r="X2130" s="6" t="str">
        <f>TEXT(SalesData[[#This Row],[Order Date]],"mmm yyyy")</f>
        <v>Oct 2012</v>
      </c>
      <c r="Y2130">
        <f>--(COUNTIF($B$2:B2130,B2130)=1)</f>
        <v>0</v>
      </c>
    </row>
    <row r="2131" spans="1:25"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c r="W2131" s="6" t="str">
        <f>TEXT(SalesData[[#This Row],[Order Date]],"mmm")</f>
        <v>May</v>
      </c>
      <c r="X2131" s="6" t="str">
        <f>TEXT(SalesData[[#This Row],[Order Date]],"mmm yyyy")</f>
        <v>May 2011</v>
      </c>
      <c r="Y2131">
        <f>--(COUNTIF($B$2:B2131,B2131)=1)</f>
        <v>1</v>
      </c>
    </row>
    <row r="2132" spans="1:25"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c r="W2132" s="6" t="str">
        <f>TEXT(SalesData[[#This Row],[Order Date]],"mmm")</f>
        <v>May</v>
      </c>
      <c r="X2132" s="6" t="str">
        <f>TEXT(SalesData[[#This Row],[Order Date]],"mmm yyyy")</f>
        <v>May 2011</v>
      </c>
      <c r="Y2132">
        <f>--(COUNTIF($B$2:B2132,B2132)=1)</f>
        <v>0</v>
      </c>
    </row>
    <row r="2133" spans="1:25"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c r="W2133" s="6" t="str">
        <f>TEXT(SalesData[[#This Row],[Order Date]],"mmm")</f>
        <v>May</v>
      </c>
      <c r="X2133" s="6" t="str">
        <f>TEXT(SalesData[[#This Row],[Order Date]],"mmm yyyy")</f>
        <v>May 2011</v>
      </c>
      <c r="Y2133">
        <f>--(COUNTIF($B$2:B2133,B2133)=1)</f>
        <v>0</v>
      </c>
    </row>
    <row r="2134" spans="1:25"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c r="W2134" s="6" t="str">
        <f>TEXT(SalesData[[#This Row],[Order Date]],"mmm")</f>
        <v>Nov</v>
      </c>
      <c r="X2134" s="6" t="str">
        <f>TEXT(SalesData[[#This Row],[Order Date]],"mmm yyyy")</f>
        <v>Nov 2012</v>
      </c>
      <c r="Y2134">
        <f>--(COUNTIF($B$2:B2134,B2134)=1)</f>
        <v>1</v>
      </c>
    </row>
    <row r="2135" spans="1:25"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c r="W2135" s="6" t="str">
        <f>TEXT(SalesData[[#This Row],[Order Date]],"mmm")</f>
        <v>Nov</v>
      </c>
      <c r="X2135" s="6" t="str">
        <f>TEXT(SalesData[[#This Row],[Order Date]],"mmm yyyy")</f>
        <v>Nov 2012</v>
      </c>
      <c r="Y2135">
        <f>--(COUNTIF($B$2:B2135,B2135)=1)</f>
        <v>1</v>
      </c>
    </row>
    <row r="2136" spans="1:25"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c r="W2136" s="6" t="str">
        <f>TEXT(SalesData[[#This Row],[Order Date]],"mmm")</f>
        <v>Nov</v>
      </c>
      <c r="X2136" s="6" t="str">
        <f>TEXT(SalesData[[#This Row],[Order Date]],"mmm yyyy")</f>
        <v>Nov 2012</v>
      </c>
      <c r="Y2136">
        <f>--(COUNTIF($B$2:B2136,B2136)=1)</f>
        <v>0</v>
      </c>
    </row>
    <row r="2137" spans="1:25"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c r="W2137" s="6" t="str">
        <f>TEXT(SalesData[[#This Row],[Order Date]],"mmm")</f>
        <v>Nov</v>
      </c>
      <c r="X2137" s="6" t="str">
        <f>TEXT(SalesData[[#This Row],[Order Date]],"mmm yyyy")</f>
        <v>Nov 2012</v>
      </c>
      <c r="Y2137">
        <f>--(COUNTIF($B$2:B2137,B2137)=1)</f>
        <v>0</v>
      </c>
    </row>
    <row r="2138" spans="1:25"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c r="W2138" s="6" t="str">
        <f>TEXT(SalesData[[#This Row],[Order Date]],"mmm")</f>
        <v>Dec</v>
      </c>
      <c r="X2138" s="6" t="str">
        <f>TEXT(SalesData[[#This Row],[Order Date]],"mmm yyyy")</f>
        <v>Dec 2012</v>
      </c>
      <c r="Y2138">
        <f>--(COUNTIF($B$2:B2138,B2138)=1)</f>
        <v>1</v>
      </c>
    </row>
    <row r="2139" spans="1:25"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c r="W2139" s="6" t="str">
        <f>TEXT(SalesData[[#This Row],[Order Date]],"mmm")</f>
        <v>Dec</v>
      </c>
      <c r="X2139" s="6" t="str">
        <f>TEXT(SalesData[[#This Row],[Order Date]],"mmm yyyy")</f>
        <v>Dec 2012</v>
      </c>
      <c r="Y2139">
        <f>--(COUNTIF($B$2:B2139,B2139)=1)</f>
        <v>0</v>
      </c>
    </row>
    <row r="2140" spans="1:25"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c r="W2140" s="6" t="str">
        <f>TEXT(SalesData[[#This Row],[Order Date]],"mmm")</f>
        <v>Nov</v>
      </c>
      <c r="X2140" s="6" t="str">
        <f>TEXT(SalesData[[#This Row],[Order Date]],"mmm yyyy")</f>
        <v>Nov 2014</v>
      </c>
      <c r="Y2140">
        <f>--(COUNTIF($B$2:B2140,B2140)=1)</f>
        <v>1</v>
      </c>
    </row>
    <row r="2141" spans="1:25"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c r="W2141" s="6" t="str">
        <f>TEXT(SalesData[[#This Row],[Order Date]],"mmm")</f>
        <v>Jun</v>
      </c>
      <c r="X2141" s="6" t="str">
        <f>TEXT(SalesData[[#This Row],[Order Date]],"mmm yyyy")</f>
        <v>Jun 2011</v>
      </c>
      <c r="Y2141">
        <f>--(COUNTIF($B$2:B2141,B2141)=1)</f>
        <v>1</v>
      </c>
    </row>
    <row r="2142" spans="1:25"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c r="W2142" s="6" t="str">
        <f>TEXT(SalesData[[#This Row],[Order Date]],"mmm")</f>
        <v>Jun</v>
      </c>
      <c r="X2142" s="6" t="str">
        <f>TEXT(SalesData[[#This Row],[Order Date]],"mmm yyyy")</f>
        <v>Jun 2011</v>
      </c>
      <c r="Y2142">
        <f>--(COUNTIF($B$2:B2142,B2142)=1)</f>
        <v>0</v>
      </c>
    </row>
    <row r="2143" spans="1:25"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c r="W2143" s="6" t="str">
        <f>TEXT(SalesData[[#This Row],[Order Date]],"mmm")</f>
        <v>Jun</v>
      </c>
      <c r="X2143" s="6" t="str">
        <f>TEXT(SalesData[[#This Row],[Order Date]],"mmm yyyy")</f>
        <v>Jun 2011</v>
      </c>
      <c r="Y2143">
        <f>--(COUNTIF($B$2:B2143,B2143)=1)</f>
        <v>0</v>
      </c>
    </row>
    <row r="2144" spans="1:25"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c r="W2144" s="6" t="str">
        <f>TEXT(SalesData[[#This Row],[Order Date]],"mmm")</f>
        <v>Sep</v>
      </c>
      <c r="X2144" s="6" t="str">
        <f>TEXT(SalesData[[#This Row],[Order Date]],"mmm yyyy")</f>
        <v>Sep 2013</v>
      </c>
      <c r="Y2144">
        <f>--(COUNTIF($B$2:B2144,B2144)=1)</f>
        <v>1</v>
      </c>
    </row>
    <row r="2145" spans="1:25"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c r="W2145" s="6" t="str">
        <f>TEXT(SalesData[[#This Row],[Order Date]],"mmm")</f>
        <v>Sep</v>
      </c>
      <c r="X2145" s="6" t="str">
        <f>TEXT(SalesData[[#This Row],[Order Date]],"mmm yyyy")</f>
        <v>Sep 2013</v>
      </c>
      <c r="Y2145">
        <f>--(COUNTIF($B$2:B2145,B2145)=1)</f>
        <v>0</v>
      </c>
    </row>
    <row r="2146" spans="1:25"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c r="W2146" s="6" t="str">
        <f>TEXT(SalesData[[#This Row],[Order Date]],"mmm")</f>
        <v>Sep</v>
      </c>
      <c r="X2146" s="6" t="str">
        <f>TEXT(SalesData[[#This Row],[Order Date]],"mmm yyyy")</f>
        <v>Sep 2013</v>
      </c>
      <c r="Y2146">
        <f>--(COUNTIF($B$2:B2146,B2146)=1)</f>
        <v>0</v>
      </c>
    </row>
    <row r="2147" spans="1:25"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c r="W2147" s="6" t="str">
        <f>TEXT(SalesData[[#This Row],[Order Date]],"mmm")</f>
        <v>Jun</v>
      </c>
      <c r="X2147" s="6" t="str">
        <f>TEXT(SalesData[[#This Row],[Order Date]],"mmm yyyy")</f>
        <v>Jun 2013</v>
      </c>
      <c r="Y2147">
        <f>--(COUNTIF($B$2:B2147,B2147)=1)</f>
        <v>1</v>
      </c>
    </row>
    <row r="2148" spans="1:25"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c r="W2148" s="6" t="str">
        <f>TEXT(SalesData[[#This Row],[Order Date]],"mmm")</f>
        <v>Jun</v>
      </c>
      <c r="X2148" s="6" t="str">
        <f>TEXT(SalesData[[#This Row],[Order Date]],"mmm yyyy")</f>
        <v>Jun 2013</v>
      </c>
      <c r="Y2148">
        <f>--(COUNTIF($B$2:B2148,B2148)=1)</f>
        <v>0</v>
      </c>
    </row>
    <row r="2149" spans="1:25"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c r="W2149" s="6" t="str">
        <f>TEXT(SalesData[[#This Row],[Order Date]],"mmm")</f>
        <v>Jun</v>
      </c>
      <c r="X2149" s="6" t="str">
        <f>TEXT(SalesData[[#This Row],[Order Date]],"mmm yyyy")</f>
        <v>Jun 2013</v>
      </c>
      <c r="Y2149">
        <f>--(COUNTIF($B$2:B2149,B2149)=1)</f>
        <v>0</v>
      </c>
    </row>
    <row r="2150" spans="1:25"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c r="W2150" s="6" t="str">
        <f>TEXT(SalesData[[#This Row],[Order Date]],"mmm")</f>
        <v>Dec</v>
      </c>
      <c r="X2150" s="6" t="str">
        <f>TEXT(SalesData[[#This Row],[Order Date]],"mmm yyyy")</f>
        <v>Dec 2011</v>
      </c>
      <c r="Y2150">
        <f>--(COUNTIF($B$2:B2150,B2150)=1)</f>
        <v>1</v>
      </c>
    </row>
    <row r="2151" spans="1:25"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c r="W2151" s="6" t="str">
        <f>TEXT(SalesData[[#This Row],[Order Date]],"mmm")</f>
        <v>Apr</v>
      </c>
      <c r="X2151" s="6" t="str">
        <f>TEXT(SalesData[[#This Row],[Order Date]],"mmm yyyy")</f>
        <v>Apr 2014</v>
      </c>
      <c r="Y2151">
        <f>--(COUNTIF($B$2:B2151,B2151)=1)</f>
        <v>1</v>
      </c>
    </row>
    <row r="2152" spans="1:25"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c r="W2152" s="6" t="str">
        <f>TEXT(SalesData[[#This Row],[Order Date]],"mmm")</f>
        <v>Nov</v>
      </c>
      <c r="X2152" s="6" t="str">
        <f>TEXT(SalesData[[#This Row],[Order Date]],"mmm yyyy")</f>
        <v>Nov 2014</v>
      </c>
      <c r="Y2152">
        <f>--(COUNTIF($B$2:B2152,B2152)=1)</f>
        <v>1</v>
      </c>
    </row>
    <row r="2153" spans="1:25"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c r="W2153" s="6" t="str">
        <f>TEXT(SalesData[[#This Row],[Order Date]],"mmm")</f>
        <v>Nov</v>
      </c>
      <c r="X2153" s="6" t="str">
        <f>TEXT(SalesData[[#This Row],[Order Date]],"mmm yyyy")</f>
        <v>Nov 2011</v>
      </c>
      <c r="Y2153">
        <f>--(COUNTIF($B$2:B2153,B2153)=1)</f>
        <v>1</v>
      </c>
    </row>
    <row r="2154" spans="1:25"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c r="W2154" s="6" t="str">
        <f>TEXT(SalesData[[#This Row],[Order Date]],"mmm")</f>
        <v>Nov</v>
      </c>
      <c r="X2154" s="6" t="str">
        <f>TEXT(SalesData[[#This Row],[Order Date]],"mmm yyyy")</f>
        <v>Nov 2012</v>
      </c>
      <c r="Y2154">
        <f>--(COUNTIF($B$2:B2154,B2154)=1)</f>
        <v>1</v>
      </c>
    </row>
    <row r="2155" spans="1:25"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c r="W2155" s="6" t="str">
        <f>TEXT(SalesData[[#This Row],[Order Date]],"mmm")</f>
        <v>Jul</v>
      </c>
      <c r="X2155" s="6" t="str">
        <f>TEXT(SalesData[[#This Row],[Order Date]],"mmm yyyy")</f>
        <v>Jul 2013</v>
      </c>
      <c r="Y2155">
        <f>--(COUNTIF($B$2:B2155,B2155)=1)</f>
        <v>1</v>
      </c>
    </row>
    <row r="2156" spans="1:25"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c r="W2156" s="6" t="str">
        <f>TEXT(SalesData[[#This Row],[Order Date]],"mmm")</f>
        <v>May</v>
      </c>
      <c r="X2156" s="6" t="str">
        <f>TEXT(SalesData[[#This Row],[Order Date]],"mmm yyyy")</f>
        <v>May 2013</v>
      </c>
      <c r="Y2156">
        <f>--(COUNTIF($B$2:B2156,B2156)=1)</f>
        <v>1</v>
      </c>
    </row>
    <row r="2157" spans="1:25"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c r="W2157" s="6" t="str">
        <f>TEXT(SalesData[[#This Row],[Order Date]],"mmm")</f>
        <v>Jul</v>
      </c>
      <c r="X2157" s="6" t="str">
        <f>TEXT(SalesData[[#This Row],[Order Date]],"mmm yyyy")</f>
        <v>Jul 2013</v>
      </c>
      <c r="Y2157">
        <f>--(COUNTIF($B$2:B2157,B2157)=1)</f>
        <v>1</v>
      </c>
    </row>
    <row r="2158" spans="1:25"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c r="W2158" s="6" t="str">
        <f>TEXT(SalesData[[#This Row],[Order Date]],"mmm")</f>
        <v>Jun</v>
      </c>
      <c r="X2158" s="6" t="str">
        <f>TEXT(SalesData[[#This Row],[Order Date]],"mmm yyyy")</f>
        <v>Jun 2011</v>
      </c>
      <c r="Y2158">
        <f>--(COUNTIF($B$2:B2158,B2158)=1)</f>
        <v>1</v>
      </c>
    </row>
    <row r="2159" spans="1:25"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c r="W2159" s="6" t="str">
        <f>TEXT(SalesData[[#This Row],[Order Date]],"mmm")</f>
        <v>Jun</v>
      </c>
      <c r="X2159" s="6" t="str">
        <f>TEXT(SalesData[[#This Row],[Order Date]],"mmm yyyy")</f>
        <v>Jun 2011</v>
      </c>
      <c r="Y2159">
        <f>--(COUNTIF($B$2:B2159,B2159)=1)</f>
        <v>0</v>
      </c>
    </row>
    <row r="2160" spans="1:25"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c r="W2160" s="6" t="str">
        <f>TEXT(SalesData[[#This Row],[Order Date]],"mmm")</f>
        <v>Oct</v>
      </c>
      <c r="X2160" s="6" t="str">
        <f>TEXT(SalesData[[#This Row],[Order Date]],"mmm yyyy")</f>
        <v>Oct 2014</v>
      </c>
      <c r="Y2160">
        <f>--(COUNTIF($B$2:B2160,B2160)=1)</f>
        <v>1</v>
      </c>
    </row>
    <row r="2161" spans="1:25"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c r="W2161" s="6" t="str">
        <f>TEXT(SalesData[[#This Row],[Order Date]],"mmm")</f>
        <v>Sep</v>
      </c>
      <c r="X2161" s="6" t="str">
        <f>TEXT(SalesData[[#This Row],[Order Date]],"mmm yyyy")</f>
        <v>Sep 2013</v>
      </c>
      <c r="Y2161">
        <f>--(COUNTIF($B$2:B2161,B2161)=1)</f>
        <v>1</v>
      </c>
    </row>
    <row r="2162" spans="1:25"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c r="W2162" s="6" t="str">
        <f>TEXT(SalesData[[#This Row],[Order Date]],"mmm")</f>
        <v>May</v>
      </c>
      <c r="X2162" s="6" t="str">
        <f>TEXT(SalesData[[#This Row],[Order Date]],"mmm yyyy")</f>
        <v>May 2013</v>
      </c>
      <c r="Y2162">
        <f>--(COUNTIF($B$2:B2162,B2162)=1)</f>
        <v>1</v>
      </c>
    </row>
    <row r="2163" spans="1:25"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c r="W2163" s="6" t="str">
        <f>TEXT(SalesData[[#This Row],[Order Date]],"mmm")</f>
        <v>Jan</v>
      </c>
      <c r="X2163" s="6" t="str">
        <f>TEXT(SalesData[[#This Row],[Order Date]],"mmm yyyy")</f>
        <v>Jan 2013</v>
      </c>
      <c r="Y2163">
        <f>--(COUNTIF($B$2:B2163,B2163)=1)</f>
        <v>1</v>
      </c>
    </row>
    <row r="2164" spans="1:25"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c r="W2164" s="6" t="str">
        <f>TEXT(SalesData[[#This Row],[Order Date]],"mmm")</f>
        <v>Mar</v>
      </c>
      <c r="X2164" s="6" t="str">
        <f>TEXT(SalesData[[#This Row],[Order Date]],"mmm yyyy")</f>
        <v>Mar 2014</v>
      </c>
      <c r="Y2164">
        <f>--(COUNTIF($B$2:B2164,B2164)=1)</f>
        <v>1</v>
      </c>
    </row>
    <row r="2165" spans="1:25"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c r="W2165" s="6" t="str">
        <f>TEXT(SalesData[[#This Row],[Order Date]],"mmm")</f>
        <v>Oct</v>
      </c>
      <c r="X2165" s="6" t="str">
        <f>TEXT(SalesData[[#This Row],[Order Date]],"mmm yyyy")</f>
        <v>Oct 2013</v>
      </c>
      <c r="Y2165">
        <f>--(COUNTIF($B$2:B2165,B2165)=1)</f>
        <v>1</v>
      </c>
    </row>
    <row r="2166" spans="1:25"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c r="W2166" s="6" t="str">
        <f>TEXT(SalesData[[#This Row],[Order Date]],"mmm")</f>
        <v>Oct</v>
      </c>
      <c r="X2166" s="6" t="str">
        <f>TEXT(SalesData[[#This Row],[Order Date]],"mmm yyyy")</f>
        <v>Oct 2013</v>
      </c>
      <c r="Y2166">
        <f>--(COUNTIF($B$2:B2166,B2166)=1)</f>
        <v>0</v>
      </c>
    </row>
    <row r="2167" spans="1:25"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c r="W2167" s="6" t="str">
        <f>TEXT(SalesData[[#This Row],[Order Date]],"mmm")</f>
        <v>Oct</v>
      </c>
      <c r="X2167" s="6" t="str">
        <f>TEXT(SalesData[[#This Row],[Order Date]],"mmm yyyy")</f>
        <v>Oct 2013</v>
      </c>
      <c r="Y2167">
        <f>--(COUNTIF($B$2:B2167,B2167)=1)</f>
        <v>0</v>
      </c>
    </row>
    <row r="2168" spans="1:25"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c r="W2168" s="6" t="str">
        <f>TEXT(SalesData[[#This Row],[Order Date]],"mmm")</f>
        <v>Oct</v>
      </c>
      <c r="X2168" s="6" t="str">
        <f>TEXT(SalesData[[#This Row],[Order Date]],"mmm yyyy")</f>
        <v>Oct 2013</v>
      </c>
      <c r="Y2168">
        <f>--(COUNTIF($B$2:B2168,B2168)=1)</f>
        <v>0</v>
      </c>
    </row>
    <row r="2169" spans="1:25"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c r="W2169" s="6" t="str">
        <f>TEXT(SalesData[[#This Row],[Order Date]],"mmm")</f>
        <v>Oct</v>
      </c>
      <c r="X2169" s="6" t="str">
        <f>TEXT(SalesData[[#This Row],[Order Date]],"mmm yyyy")</f>
        <v>Oct 2013</v>
      </c>
      <c r="Y2169">
        <f>--(COUNTIF($B$2:B2169,B2169)=1)</f>
        <v>0</v>
      </c>
    </row>
    <row r="2170" spans="1:25"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c r="W2170" s="6" t="str">
        <f>TEXT(SalesData[[#This Row],[Order Date]],"mmm")</f>
        <v>Jan</v>
      </c>
      <c r="X2170" s="6" t="str">
        <f>TEXT(SalesData[[#This Row],[Order Date]],"mmm yyyy")</f>
        <v>Jan 2014</v>
      </c>
      <c r="Y2170">
        <f>--(COUNTIF($B$2:B2170,B2170)=1)</f>
        <v>1</v>
      </c>
    </row>
    <row r="2171" spans="1:25"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c r="W2171" s="6" t="str">
        <f>TEXT(SalesData[[#This Row],[Order Date]],"mmm")</f>
        <v>Jan</v>
      </c>
      <c r="X2171" s="6" t="str">
        <f>TEXT(SalesData[[#This Row],[Order Date]],"mmm yyyy")</f>
        <v>Jan 2014</v>
      </c>
      <c r="Y2171">
        <f>--(COUNTIF($B$2:B2171,B2171)=1)</f>
        <v>0</v>
      </c>
    </row>
    <row r="2172" spans="1:25"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c r="W2172" s="6" t="str">
        <f>TEXT(SalesData[[#This Row],[Order Date]],"mmm")</f>
        <v>Jan</v>
      </c>
      <c r="X2172" s="6" t="str">
        <f>TEXT(SalesData[[#This Row],[Order Date]],"mmm yyyy")</f>
        <v>Jan 2014</v>
      </c>
      <c r="Y2172">
        <f>--(COUNTIF($B$2:B2172,B2172)=1)</f>
        <v>0</v>
      </c>
    </row>
    <row r="2173" spans="1:25"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c r="W2173" s="6" t="str">
        <f>TEXT(SalesData[[#This Row],[Order Date]],"mmm")</f>
        <v>Nov</v>
      </c>
      <c r="X2173" s="6" t="str">
        <f>TEXT(SalesData[[#This Row],[Order Date]],"mmm yyyy")</f>
        <v>Nov 2014</v>
      </c>
      <c r="Y2173">
        <f>--(COUNTIF($B$2:B2173,B2173)=1)</f>
        <v>1</v>
      </c>
    </row>
    <row r="2174" spans="1:25"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c r="W2174" s="6" t="str">
        <f>TEXT(SalesData[[#This Row],[Order Date]],"mmm")</f>
        <v>Aug</v>
      </c>
      <c r="X2174" s="6" t="str">
        <f>TEXT(SalesData[[#This Row],[Order Date]],"mmm yyyy")</f>
        <v>Aug 2011</v>
      </c>
      <c r="Y2174">
        <f>--(COUNTIF($B$2:B2174,B2174)=1)</f>
        <v>1</v>
      </c>
    </row>
    <row r="2175" spans="1:25"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c r="W2175" s="6" t="str">
        <f>TEXT(SalesData[[#This Row],[Order Date]],"mmm")</f>
        <v>Jul</v>
      </c>
      <c r="X2175" s="6" t="str">
        <f>TEXT(SalesData[[#This Row],[Order Date]],"mmm yyyy")</f>
        <v>Jul 2013</v>
      </c>
      <c r="Y2175">
        <f>--(COUNTIF($B$2:B2175,B2175)=1)</f>
        <v>1</v>
      </c>
    </row>
    <row r="2176" spans="1:25"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c r="W2176" s="6" t="str">
        <f>TEXT(SalesData[[#This Row],[Order Date]],"mmm")</f>
        <v>Jul</v>
      </c>
      <c r="X2176" s="6" t="str">
        <f>TEXT(SalesData[[#This Row],[Order Date]],"mmm yyyy")</f>
        <v>Jul 2012</v>
      </c>
      <c r="Y2176">
        <f>--(COUNTIF($B$2:B2176,B2176)=1)</f>
        <v>1</v>
      </c>
    </row>
    <row r="2177" spans="1:25"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c r="W2177" s="6" t="str">
        <f>TEXT(SalesData[[#This Row],[Order Date]],"mmm")</f>
        <v>Oct</v>
      </c>
      <c r="X2177" s="6" t="str">
        <f>TEXT(SalesData[[#This Row],[Order Date]],"mmm yyyy")</f>
        <v>Oct 2013</v>
      </c>
      <c r="Y2177">
        <f>--(COUNTIF($B$2:B2177,B2177)=1)</f>
        <v>1</v>
      </c>
    </row>
    <row r="2178" spans="1:25"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c r="W2178" s="6" t="str">
        <f>TEXT(SalesData[[#This Row],[Order Date]],"mmm")</f>
        <v>Oct</v>
      </c>
      <c r="X2178" s="6" t="str">
        <f>TEXT(SalesData[[#This Row],[Order Date]],"mmm yyyy")</f>
        <v>Oct 2013</v>
      </c>
      <c r="Y2178">
        <f>--(COUNTIF($B$2:B2178,B2178)=1)</f>
        <v>0</v>
      </c>
    </row>
    <row r="2179" spans="1:25"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c r="W2179" s="6" t="str">
        <f>TEXT(SalesData[[#This Row],[Order Date]],"mmm")</f>
        <v>Oct</v>
      </c>
      <c r="X2179" s="6" t="str">
        <f>TEXT(SalesData[[#This Row],[Order Date]],"mmm yyyy")</f>
        <v>Oct 2013</v>
      </c>
      <c r="Y2179">
        <f>--(COUNTIF($B$2:B2179,B2179)=1)</f>
        <v>0</v>
      </c>
    </row>
    <row r="2180" spans="1:25"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c r="W2180" s="6" t="str">
        <f>TEXT(SalesData[[#This Row],[Order Date]],"mmm")</f>
        <v>Oct</v>
      </c>
      <c r="X2180" s="6" t="str">
        <f>TEXT(SalesData[[#This Row],[Order Date]],"mmm yyyy")</f>
        <v>Oct 2013</v>
      </c>
      <c r="Y2180">
        <f>--(COUNTIF($B$2:B2180,B2180)=1)</f>
        <v>0</v>
      </c>
    </row>
    <row r="2181" spans="1:25"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c r="W2181" s="6" t="str">
        <f>TEXT(SalesData[[#This Row],[Order Date]],"mmm")</f>
        <v>May</v>
      </c>
      <c r="X2181" s="6" t="str">
        <f>TEXT(SalesData[[#This Row],[Order Date]],"mmm yyyy")</f>
        <v>May 2013</v>
      </c>
      <c r="Y2181">
        <f>--(COUNTIF($B$2:B2181,B2181)=1)</f>
        <v>1</v>
      </c>
    </row>
    <row r="2182" spans="1:25"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c r="W2182" s="6" t="str">
        <f>TEXT(SalesData[[#This Row],[Order Date]],"mmm")</f>
        <v>May</v>
      </c>
      <c r="X2182" s="6" t="str">
        <f>TEXT(SalesData[[#This Row],[Order Date]],"mmm yyyy")</f>
        <v>May 2013</v>
      </c>
      <c r="Y2182">
        <f>--(COUNTIF($B$2:B2182,B2182)=1)</f>
        <v>0</v>
      </c>
    </row>
    <row r="2183" spans="1:25"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c r="W2183" s="6" t="str">
        <f>TEXT(SalesData[[#This Row],[Order Date]],"mmm")</f>
        <v>May</v>
      </c>
      <c r="X2183" s="6" t="str">
        <f>TEXT(SalesData[[#This Row],[Order Date]],"mmm yyyy")</f>
        <v>May 2013</v>
      </c>
      <c r="Y2183">
        <f>--(COUNTIF($B$2:B2183,B2183)=1)</f>
        <v>0</v>
      </c>
    </row>
    <row r="2184" spans="1:25"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c r="W2184" s="6" t="str">
        <f>TEXT(SalesData[[#This Row],[Order Date]],"mmm")</f>
        <v>May</v>
      </c>
      <c r="X2184" s="6" t="str">
        <f>TEXT(SalesData[[#This Row],[Order Date]],"mmm yyyy")</f>
        <v>May 2013</v>
      </c>
      <c r="Y2184">
        <f>--(COUNTIF($B$2:B2184,B2184)=1)</f>
        <v>0</v>
      </c>
    </row>
    <row r="2185" spans="1:25"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c r="W2185" s="6" t="str">
        <f>TEXT(SalesData[[#This Row],[Order Date]],"mmm")</f>
        <v>May</v>
      </c>
      <c r="X2185" s="6" t="str">
        <f>TEXT(SalesData[[#This Row],[Order Date]],"mmm yyyy")</f>
        <v>May 2013</v>
      </c>
      <c r="Y2185">
        <f>--(COUNTIF($B$2:B2185,B2185)=1)</f>
        <v>0</v>
      </c>
    </row>
    <row r="2186" spans="1:25"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c r="W2186" s="6" t="str">
        <f>TEXT(SalesData[[#This Row],[Order Date]],"mmm")</f>
        <v>May</v>
      </c>
      <c r="X2186" s="6" t="str">
        <f>TEXT(SalesData[[#This Row],[Order Date]],"mmm yyyy")</f>
        <v>May 2013</v>
      </c>
      <c r="Y2186">
        <f>--(COUNTIF($B$2:B2186,B2186)=1)</f>
        <v>0</v>
      </c>
    </row>
    <row r="2187" spans="1:25"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c r="W2187" s="6" t="str">
        <f>TEXT(SalesData[[#This Row],[Order Date]],"mmm")</f>
        <v>Aug</v>
      </c>
      <c r="X2187" s="6" t="str">
        <f>TEXT(SalesData[[#This Row],[Order Date]],"mmm yyyy")</f>
        <v>Aug 2014</v>
      </c>
      <c r="Y2187">
        <f>--(COUNTIF($B$2:B2187,B2187)=1)</f>
        <v>1</v>
      </c>
    </row>
    <row r="2188" spans="1:25"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c r="W2188" s="6" t="str">
        <f>TEXT(SalesData[[#This Row],[Order Date]],"mmm")</f>
        <v>Jul</v>
      </c>
      <c r="X2188" s="6" t="str">
        <f>TEXT(SalesData[[#This Row],[Order Date]],"mmm yyyy")</f>
        <v>Jul 2013</v>
      </c>
      <c r="Y2188">
        <f>--(COUNTIF($B$2:B2188,B2188)=1)</f>
        <v>1</v>
      </c>
    </row>
    <row r="2189" spans="1:25"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c r="W2189" s="6" t="str">
        <f>TEXT(SalesData[[#This Row],[Order Date]],"mmm")</f>
        <v>Aug</v>
      </c>
      <c r="X2189" s="6" t="str">
        <f>TEXT(SalesData[[#This Row],[Order Date]],"mmm yyyy")</f>
        <v>Aug 2014</v>
      </c>
      <c r="Y2189">
        <f>--(COUNTIF($B$2:B2189,B2189)=1)</f>
        <v>1</v>
      </c>
    </row>
    <row r="2190" spans="1:25"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c r="W2190" s="6" t="str">
        <f>TEXT(SalesData[[#This Row],[Order Date]],"mmm")</f>
        <v>Aug</v>
      </c>
      <c r="X2190" s="6" t="str">
        <f>TEXT(SalesData[[#This Row],[Order Date]],"mmm yyyy")</f>
        <v>Aug 2014</v>
      </c>
      <c r="Y2190">
        <f>--(COUNTIF($B$2:B2190,B2190)=1)</f>
        <v>0</v>
      </c>
    </row>
    <row r="2191" spans="1:25"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c r="W2191" s="6" t="str">
        <f>TEXT(SalesData[[#This Row],[Order Date]],"mmm")</f>
        <v>Aug</v>
      </c>
      <c r="X2191" s="6" t="str">
        <f>TEXT(SalesData[[#This Row],[Order Date]],"mmm yyyy")</f>
        <v>Aug 2014</v>
      </c>
      <c r="Y2191">
        <f>--(COUNTIF($B$2:B2191,B2191)=1)</f>
        <v>0</v>
      </c>
    </row>
    <row r="2192" spans="1:25"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c r="W2192" s="6" t="str">
        <f>TEXT(SalesData[[#This Row],[Order Date]],"mmm")</f>
        <v>Jun</v>
      </c>
      <c r="X2192" s="6" t="str">
        <f>TEXT(SalesData[[#This Row],[Order Date]],"mmm yyyy")</f>
        <v>Jun 2013</v>
      </c>
      <c r="Y2192">
        <f>--(COUNTIF($B$2:B2192,B2192)=1)</f>
        <v>1</v>
      </c>
    </row>
    <row r="2193" spans="1:25"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c r="W2193" s="6" t="str">
        <f>TEXT(SalesData[[#This Row],[Order Date]],"mmm")</f>
        <v>Dec</v>
      </c>
      <c r="X2193" s="6" t="str">
        <f>TEXT(SalesData[[#This Row],[Order Date]],"mmm yyyy")</f>
        <v>Dec 2013</v>
      </c>
      <c r="Y2193">
        <f>--(COUNTIF($B$2:B2193,B2193)=1)</f>
        <v>1</v>
      </c>
    </row>
    <row r="2194" spans="1:25"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c r="W2194" s="6" t="str">
        <f>TEXT(SalesData[[#This Row],[Order Date]],"mmm")</f>
        <v>Dec</v>
      </c>
      <c r="X2194" s="6" t="str">
        <f>TEXT(SalesData[[#This Row],[Order Date]],"mmm yyyy")</f>
        <v>Dec 2013</v>
      </c>
      <c r="Y2194">
        <f>--(COUNTIF($B$2:B2194,B2194)=1)</f>
        <v>0</v>
      </c>
    </row>
    <row r="2195" spans="1:25"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c r="W2195" s="6" t="str">
        <f>TEXT(SalesData[[#This Row],[Order Date]],"mmm")</f>
        <v>Dec</v>
      </c>
      <c r="X2195" s="6" t="str">
        <f>TEXT(SalesData[[#This Row],[Order Date]],"mmm yyyy")</f>
        <v>Dec 2013</v>
      </c>
      <c r="Y2195">
        <f>--(COUNTIF($B$2:B2195,B2195)=1)</f>
        <v>0</v>
      </c>
    </row>
    <row r="2196" spans="1:25"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c r="W2196" s="6" t="str">
        <f>TEXT(SalesData[[#This Row],[Order Date]],"mmm")</f>
        <v>Dec</v>
      </c>
      <c r="X2196" s="6" t="str">
        <f>TEXT(SalesData[[#This Row],[Order Date]],"mmm yyyy")</f>
        <v>Dec 2013</v>
      </c>
      <c r="Y2196">
        <f>--(COUNTIF($B$2:B2196,B2196)=1)</f>
        <v>0</v>
      </c>
    </row>
    <row r="2197" spans="1:25"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c r="W2197" s="6" t="str">
        <f>TEXT(SalesData[[#This Row],[Order Date]],"mmm")</f>
        <v>Dec</v>
      </c>
      <c r="X2197" s="6" t="str">
        <f>TEXT(SalesData[[#This Row],[Order Date]],"mmm yyyy")</f>
        <v>Dec 2013</v>
      </c>
      <c r="Y2197">
        <f>--(COUNTIF($B$2:B2197,B2197)=1)</f>
        <v>0</v>
      </c>
    </row>
    <row r="2198" spans="1:25"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c r="W2198" s="6" t="str">
        <f>TEXT(SalesData[[#This Row],[Order Date]],"mmm")</f>
        <v>Dec</v>
      </c>
      <c r="X2198" s="6" t="str">
        <f>TEXT(SalesData[[#This Row],[Order Date]],"mmm yyyy")</f>
        <v>Dec 2013</v>
      </c>
      <c r="Y2198">
        <f>--(COUNTIF($B$2:B2198,B2198)=1)</f>
        <v>1</v>
      </c>
    </row>
    <row r="2199" spans="1:25"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c r="W2199" s="6" t="str">
        <f>TEXT(SalesData[[#This Row],[Order Date]],"mmm")</f>
        <v>Nov</v>
      </c>
      <c r="X2199" s="6" t="str">
        <f>TEXT(SalesData[[#This Row],[Order Date]],"mmm yyyy")</f>
        <v>Nov 2011</v>
      </c>
      <c r="Y2199">
        <f>--(COUNTIF($B$2:B2199,B2199)=1)</f>
        <v>1</v>
      </c>
    </row>
    <row r="2200" spans="1:25"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c r="W2200" s="6" t="str">
        <f>TEXT(SalesData[[#This Row],[Order Date]],"mmm")</f>
        <v>Mar</v>
      </c>
      <c r="X2200" s="6" t="str">
        <f>TEXT(SalesData[[#This Row],[Order Date]],"mmm yyyy")</f>
        <v>Mar 2012</v>
      </c>
      <c r="Y2200">
        <f>--(COUNTIF($B$2:B2200,B2200)=1)</f>
        <v>1</v>
      </c>
    </row>
    <row r="2201" spans="1:25"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c r="W2201" s="6" t="str">
        <f>TEXT(SalesData[[#This Row],[Order Date]],"mmm")</f>
        <v>Mar</v>
      </c>
      <c r="X2201" s="6" t="str">
        <f>TEXT(SalesData[[#This Row],[Order Date]],"mmm yyyy")</f>
        <v>Mar 2012</v>
      </c>
      <c r="Y2201">
        <f>--(COUNTIF($B$2:B2201,B2201)=1)</f>
        <v>0</v>
      </c>
    </row>
    <row r="2202" spans="1:25"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c r="W2202" s="6" t="str">
        <f>TEXT(SalesData[[#This Row],[Order Date]],"mmm")</f>
        <v>Jun</v>
      </c>
      <c r="X2202" s="6" t="str">
        <f>TEXT(SalesData[[#This Row],[Order Date]],"mmm yyyy")</f>
        <v>Jun 2011</v>
      </c>
      <c r="Y2202">
        <f>--(COUNTIF($B$2:B2202,B2202)=1)</f>
        <v>1</v>
      </c>
    </row>
    <row r="2203" spans="1:25"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c r="W2203" s="6" t="str">
        <f>TEXT(SalesData[[#This Row],[Order Date]],"mmm")</f>
        <v>Jun</v>
      </c>
      <c r="X2203" s="6" t="str">
        <f>TEXT(SalesData[[#This Row],[Order Date]],"mmm yyyy")</f>
        <v>Jun 2011</v>
      </c>
      <c r="Y2203">
        <f>--(COUNTIF($B$2:B2203,B2203)=1)</f>
        <v>0</v>
      </c>
    </row>
    <row r="2204" spans="1:25"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c r="W2204" s="6" t="str">
        <f>TEXT(SalesData[[#This Row],[Order Date]],"mmm")</f>
        <v>Sep</v>
      </c>
      <c r="X2204" s="6" t="str">
        <f>TEXT(SalesData[[#This Row],[Order Date]],"mmm yyyy")</f>
        <v>Sep 2012</v>
      </c>
      <c r="Y2204">
        <f>--(COUNTIF($B$2:B2204,B2204)=1)</f>
        <v>1</v>
      </c>
    </row>
    <row r="2205" spans="1:25"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c r="W2205" s="6" t="str">
        <f>TEXT(SalesData[[#This Row],[Order Date]],"mmm")</f>
        <v>Sep</v>
      </c>
      <c r="X2205" s="6" t="str">
        <f>TEXT(SalesData[[#This Row],[Order Date]],"mmm yyyy")</f>
        <v>Sep 2012</v>
      </c>
      <c r="Y2205">
        <f>--(COUNTIF($B$2:B2205,B2205)=1)</f>
        <v>0</v>
      </c>
    </row>
    <row r="2206" spans="1:25"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c r="W2206" s="6" t="str">
        <f>TEXT(SalesData[[#This Row],[Order Date]],"mmm")</f>
        <v>Jun</v>
      </c>
      <c r="X2206" s="6" t="str">
        <f>TEXT(SalesData[[#This Row],[Order Date]],"mmm yyyy")</f>
        <v>Jun 2012</v>
      </c>
      <c r="Y2206">
        <f>--(COUNTIF($B$2:B2206,B2206)=1)</f>
        <v>1</v>
      </c>
    </row>
    <row r="2207" spans="1:25"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c r="W2207" s="6" t="str">
        <f>TEXT(SalesData[[#This Row],[Order Date]],"mmm")</f>
        <v>Sep</v>
      </c>
      <c r="X2207" s="6" t="str">
        <f>TEXT(SalesData[[#This Row],[Order Date]],"mmm yyyy")</f>
        <v>Sep 2013</v>
      </c>
      <c r="Y2207">
        <f>--(COUNTIF($B$2:B2207,B2207)=1)</f>
        <v>1</v>
      </c>
    </row>
    <row r="2208" spans="1:25"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c r="W2208" s="6" t="str">
        <f>TEXT(SalesData[[#This Row],[Order Date]],"mmm")</f>
        <v>Jul</v>
      </c>
      <c r="X2208" s="6" t="str">
        <f>TEXT(SalesData[[#This Row],[Order Date]],"mmm yyyy")</f>
        <v>Jul 2011</v>
      </c>
      <c r="Y2208">
        <f>--(COUNTIF($B$2:B2208,B2208)=1)</f>
        <v>1</v>
      </c>
    </row>
    <row r="2209" spans="1:25"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c r="W2209" s="6" t="str">
        <f>TEXT(SalesData[[#This Row],[Order Date]],"mmm")</f>
        <v>Jul</v>
      </c>
      <c r="X2209" s="6" t="str">
        <f>TEXT(SalesData[[#This Row],[Order Date]],"mmm yyyy")</f>
        <v>Jul 2011</v>
      </c>
      <c r="Y2209">
        <f>--(COUNTIF($B$2:B2209,B2209)=1)</f>
        <v>0</v>
      </c>
    </row>
    <row r="2210" spans="1:25"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c r="W2210" s="6" t="str">
        <f>TEXT(SalesData[[#This Row],[Order Date]],"mmm")</f>
        <v>Aug</v>
      </c>
      <c r="X2210" s="6" t="str">
        <f>TEXT(SalesData[[#This Row],[Order Date]],"mmm yyyy")</f>
        <v>Aug 2012</v>
      </c>
      <c r="Y2210">
        <f>--(COUNTIF($B$2:B2210,B2210)=1)</f>
        <v>1</v>
      </c>
    </row>
    <row r="2211" spans="1:25"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c r="W2211" s="6" t="str">
        <f>TEXT(SalesData[[#This Row],[Order Date]],"mmm")</f>
        <v>Nov</v>
      </c>
      <c r="X2211" s="6" t="str">
        <f>TEXT(SalesData[[#This Row],[Order Date]],"mmm yyyy")</f>
        <v>Nov 2011</v>
      </c>
      <c r="Y2211">
        <f>--(COUNTIF($B$2:B2211,B2211)=1)</f>
        <v>1</v>
      </c>
    </row>
    <row r="2212" spans="1:25"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c r="W2212" s="6" t="str">
        <f>TEXT(SalesData[[#This Row],[Order Date]],"mmm")</f>
        <v>Nov</v>
      </c>
      <c r="X2212" s="6" t="str">
        <f>TEXT(SalesData[[#This Row],[Order Date]],"mmm yyyy")</f>
        <v>Nov 2011</v>
      </c>
      <c r="Y2212">
        <f>--(COUNTIF($B$2:B2212,B2212)=1)</f>
        <v>0</v>
      </c>
    </row>
    <row r="2213" spans="1:25"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c r="W2213" s="6" t="str">
        <f>TEXT(SalesData[[#This Row],[Order Date]],"mmm")</f>
        <v>Nov</v>
      </c>
      <c r="X2213" s="6" t="str">
        <f>TEXT(SalesData[[#This Row],[Order Date]],"mmm yyyy")</f>
        <v>Nov 2013</v>
      </c>
      <c r="Y2213">
        <f>--(COUNTIF($B$2:B2213,B2213)=1)</f>
        <v>1</v>
      </c>
    </row>
    <row r="2214" spans="1:25"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c r="W2214" s="6" t="str">
        <f>TEXT(SalesData[[#This Row],[Order Date]],"mmm")</f>
        <v>Nov</v>
      </c>
      <c r="X2214" s="6" t="str">
        <f>TEXT(SalesData[[#This Row],[Order Date]],"mmm yyyy")</f>
        <v>Nov 2014</v>
      </c>
      <c r="Y2214">
        <f>--(COUNTIF($B$2:B2214,B2214)=1)</f>
        <v>1</v>
      </c>
    </row>
    <row r="2215" spans="1:25"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c r="W2215" s="6" t="str">
        <f>TEXT(SalesData[[#This Row],[Order Date]],"mmm")</f>
        <v>Oct</v>
      </c>
      <c r="X2215" s="6" t="str">
        <f>TEXT(SalesData[[#This Row],[Order Date]],"mmm yyyy")</f>
        <v>Oct 2014</v>
      </c>
      <c r="Y2215">
        <f>--(COUNTIF($B$2:B2215,B2215)=1)</f>
        <v>1</v>
      </c>
    </row>
    <row r="2216" spans="1:25"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c r="W2216" s="6" t="str">
        <f>TEXT(SalesData[[#This Row],[Order Date]],"mmm")</f>
        <v>Oct</v>
      </c>
      <c r="X2216" s="6" t="str">
        <f>TEXT(SalesData[[#This Row],[Order Date]],"mmm yyyy")</f>
        <v>Oct 2014</v>
      </c>
      <c r="Y2216">
        <f>--(COUNTIF($B$2:B2216,B2216)=1)</f>
        <v>0</v>
      </c>
    </row>
    <row r="2217" spans="1:25"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c r="W2217" s="6" t="str">
        <f>TEXT(SalesData[[#This Row],[Order Date]],"mmm")</f>
        <v>Oct</v>
      </c>
      <c r="X2217" s="6" t="str">
        <f>TEXT(SalesData[[#This Row],[Order Date]],"mmm yyyy")</f>
        <v>Oct 2014</v>
      </c>
      <c r="Y2217">
        <f>--(COUNTIF($B$2:B2217,B2217)=1)</f>
        <v>0</v>
      </c>
    </row>
    <row r="2218" spans="1:25"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c r="W2218" s="6" t="str">
        <f>TEXT(SalesData[[#This Row],[Order Date]],"mmm")</f>
        <v>Oct</v>
      </c>
      <c r="X2218" s="6" t="str">
        <f>TEXT(SalesData[[#This Row],[Order Date]],"mmm yyyy")</f>
        <v>Oct 2014</v>
      </c>
      <c r="Y2218">
        <f>--(COUNTIF($B$2:B2218,B2218)=1)</f>
        <v>0</v>
      </c>
    </row>
    <row r="2219" spans="1:25"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c r="W2219" s="6" t="str">
        <f>TEXT(SalesData[[#This Row],[Order Date]],"mmm")</f>
        <v>Sep</v>
      </c>
      <c r="X2219" s="6" t="str">
        <f>TEXT(SalesData[[#This Row],[Order Date]],"mmm yyyy")</f>
        <v>Sep 2011</v>
      </c>
      <c r="Y2219">
        <f>--(COUNTIF($B$2:B2219,B2219)=1)</f>
        <v>1</v>
      </c>
    </row>
    <row r="2220" spans="1:25"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c r="W2220" s="6" t="str">
        <f>TEXT(SalesData[[#This Row],[Order Date]],"mmm")</f>
        <v>Jul</v>
      </c>
      <c r="X2220" s="6" t="str">
        <f>TEXT(SalesData[[#This Row],[Order Date]],"mmm yyyy")</f>
        <v>Jul 2014</v>
      </c>
      <c r="Y2220">
        <f>--(COUNTIF($B$2:B2220,B2220)=1)</f>
        <v>1</v>
      </c>
    </row>
    <row r="2221" spans="1:25"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c r="W2221" s="6" t="str">
        <f>TEXT(SalesData[[#This Row],[Order Date]],"mmm")</f>
        <v>Jul</v>
      </c>
      <c r="X2221" s="6" t="str">
        <f>TEXT(SalesData[[#This Row],[Order Date]],"mmm yyyy")</f>
        <v>Jul 2014</v>
      </c>
      <c r="Y2221">
        <f>--(COUNTIF($B$2:B2221,B2221)=1)</f>
        <v>0</v>
      </c>
    </row>
    <row r="2222" spans="1:25"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c r="W2222" s="6" t="str">
        <f>TEXT(SalesData[[#This Row],[Order Date]],"mmm")</f>
        <v>Jul</v>
      </c>
      <c r="X2222" s="6" t="str">
        <f>TEXT(SalesData[[#This Row],[Order Date]],"mmm yyyy")</f>
        <v>Jul 2014</v>
      </c>
      <c r="Y2222">
        <f>--(COUNTIF($B$2:B2222,B2222)=1)</f>
        <v>0</v>
      </c>
    </row>
    <row r="2223" spans="1:25"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c r="W2223" s="6" t="str">
        <f>TEXT(SalesData[[#This Row],[Order Date]],"mmm")</f>
        <v>Dec</v>
      </c>
      <c r="X2223" s="6" t="str">
        <f>TEXT(SalesData[[#This Row],[Order Date]],"mmm yyyy")</f>
        <v>Dec 2012</v>
      </c>
      <c r="Y2223">
        <f>--(COUNTIF($B$2:B2223,B2223)=1)</f>
        <v>1</v>
      </c>
    </row>
    <row r="2224" spans="1:25"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c r="W2224" s="6" t="str">
        <f>TEXT(SalesData[[#This Row],[Order Date]],"mmm")</f>
        <v>Dec</v>
      </c>
      <c r="X2224" s="6" t="str">
        <f>TEXT(SalesData[[#This Row],[Order Date]],"mmm yyyy")</f>
        <v>Dec 2012</v>
      </c>
      <c r="Y2224">
        <f>--(COUNTIF($B$2:B2224,B2224)=1)</f>
        <v>0</v>
      </c>
    </row>
    <row r="2225" spans="1:25"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c r="W2225" s="6" t="str">
        <f>TEXT(SalesData[[#This Row],[Order Date]],"mmm")</f>
        <v>Dec</v>
      </c>
      <c r="X2225" s="6" t="str">
        <f>TEXT(SalesData[[#This Row],[Order Date]],"mmm yyyy")</f>
        <v>Dec 2012</v>
      </c>
      <c r="Y2225">
        <f>--(COUNTIF($B$2:B2225,B2225)=1)</f>
        <v>0</v>
      </c>
    </row>
    <row r="2226" spans="1:25"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c r="W2226" s="6" t="str">
        <f>TEXT(SalesData[[#This Row],[Order Date]],"mmm")</f>
        <v>Aug</v>
      </c>
      <c r="X2226" s="6" t="str">
        <f>TEXT(SalesData[[#This Row],[Order Date]],"mmm yyyy")</f>
        <v>Aug 2014</v>
      </c>
      <c r="Y2226">
        <f>--(COUNTIF($B$2:B2226,B2226)=1)</f>
        <v>1</v>
      </c>
    </row>
    <row r="2227" spans="1:25"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c r="W2227" s="6" t="str">
        <f>TEXT(SalesData[[#This Row],[Order Date]],"mmm")</f>
        <v>Mar</v>
      </c>
      <c r="X2227" s="6" t="str">
        <f>TEXT(SalesData[[#This Row],[Order Date]],"mmm yyyy")</f>
        <v>Mar 2013</v>
      </c>
      <c r="Y2227">
        <f>--(COUNTIF($B$2:B2227,B2227)=1)</f>
        <v>1</v>
      </c>
    </row>
    <row r="2228" spans="1:25"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c r="W2228" s="6" t="str">
        <f>TEXT(SalesData[[#This Row],[Order Date]],"mmm")</f>
        <v>Jul</v>
      </c>
      <c r="X2228" s="6" t="str">
        <f>TEXT(SalesData[[#This Row],[Order Date]],"mmm yyyy")</f>
        <v>Jul 2014</v>
      </c>
      <c r="Y2228">
        <f>--(COUNTIF($B$2:B2228,B2228)=1)</f>
        <v>1</v>
      </c>
    </row>
    <row r="2229" spans="1:25"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c r="W2229" s="6" t="str">
        <f>TEXT(SalesData[[#This Row],[Order Date]],"mmm")</f>
        <v>Jul</v>
      </c>
      <c r="X2229" s="6" t="str">
        <f>TEXT(SalesData[[#This Row],[Order Date]],"mmm yyyy")</f>
        <v>Jul 2014</v>
      </c>
      <c r="Y2229">
        <f>--(COUNTIF($B$2:B2229,B2229)=1)</f>
        <v>0</v>
      </c>
    </row>
    <row r="2230" spans="1:25"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c r="W2230" s="6" t="str">
        <f>TEXT(SalesData[[#This Row],[Order Date]],"mmm")</f>
        <v>Oct</v>
      </c>
      <c r="X2230" s="6" t="str">
        <f>TEXT(SalesData[[#This Row],[Order Date]],"mmm yyyy")</f>
        <v>Oct 2013</v>
      </c>
      <c r="Y2230">
        <f>--(COUNTIF($B$2:B2230,B2230)=1)</f>
        <v>1</v>
      </c>
    </row>
    <row r="2231" spans="1:25"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c r="W2231" s="6" t="str">
        <f>TEXT(SalesData[[#This Row],[Order Date]],"mmm")</f>
        <v>Mar</v>
      </c>
      <c r="X2231" s="6" t="str">
        <f>TEXT(SalesData[[#This Row],[Order Date]],"mmm yyyy")</f>
        <v>Mar 2011</v>
      </c>
      <c r="Y2231">
        <f>--(COUNTIF($B$2:B2231,B2231)=1)</f>
        <v>1</v>
      </c>
    </row>
    <row r="2232" spans="1:25"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c r="W2232" s="6" t="str">
        <f>TEXT(SalesData[[#This Row],[Order Date]],"mmm")</f>
        <v>Mar</v>
      </c>
      <c r="X2232" s="6" t="str">
        <f>TEXT(SalesData[[#This Row],[Order Date]],"mmm yyyy")</f>
        <v>Mar 2011</v>
      </c>
      <c r="Y2232">
        <f>--(COUNTIF($B$2:B2232,B2232)=1)</f>
        <v>0</v>
      </c>
    </row>
    <row r="2233" spans="1:25"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c r="W2233" s="6" t="str">
        <f>TEXT(SalesData[[#This Row],[Order Date]],"mmm")</f>
        <v>Jun</v>
      </c>
      <c r="X2233" s="6" t="str">
        <f>TEXT(SalesData[[#This Row],[Order Date]],"mmm yyyy")</f>
        <v>Jun 2014</v>
      </c>
      <c r="Y2233">
        <f>--(COUNTIF($B$2:B2233,B2233)=1)</f>
        <v>1</v>
      </c>
    </row>
    <row r="2234" spans="1:25"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c r="W2234" s="6" t="str">
        <f>TEXT(SalesData[[#This Row],[Order Date]],"mmm")</f>
        <v>Jul</v>
      </c>
      <c r="X2234" s="6" t="str">
        <f>TEXT(SalesData[[#This Row],[Order Date]],"mmm yyyy")</f>
        <v>Jul 2014</v>
      </c>
      <c r="Y2234">
        <f>--(COUNTIF($B$2:B2234,B2234)=1)</f>
        <v>1</v>
      </c>
    </row>
    <row r="2235" spans="1:25"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c r="W2235" s="6" t="str">
        <f>TEXT(SalesData[[#This Row],[Order Date]],"mmm")</f>
        <v>Dec</v>
      </c>
      <c r="X2235" s="6" t="str">
        <f>TEXT(SalesData[[#This Row],[Order Date]],"mmm yyyy")</f>
        <v>Dec 2012</v>
      </c>
      <c r="Y2235">
        <f>--(COUNTIF($B$2:B2235,B2235)=1)</f>
        <v>1</v>
      </c>
    </row>
    <row r="2236" spans="1:25"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c r="W2236" s="6" t="str">
        <f>TEXT(SalesData[[#This Row],[Order Date]],"mmm")</f>
        <v>Dec</v>
      </c>
      <c r="X2236" s="6" t="str">
        <f>TEXT(SalesData[[#This Row],[Order Date]],"mmm yyyy")</f>
        <v>Dec 2014</v>
      </c>
      <c r="Y2236">
        <f>--(COUNTIF($B$2:B2236,B2236)=1)</f>
        <v>1</v>
      </c>
    </row>
    <row r="2237" spans="1:25"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c r="W2237" s="6" t="str">
        <f>TEXT(SalesData[[#This Row],[Order Date]],"mmm")</f>
        <v>Sep</v>
      </c>
      <c r="X2237" s="6" t="str">
        <f>TEXT(SalesData[[#This Row],[Order Date]],"mmm yyyy")</f>
        <v>Sep 2012</v>
      </c>
      <c r="Y2237">
        <f>--(COUNTIF($B$2:B2237,B2237)=1)</f>
        <v>1</v>
      </c>
    </row>
    <row r="2238" spans="1:25"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c r="W2238" s="6" t="str">
        <f>TEXT(SalesData[[#This Row],[Order Date]],"mmm")</f>
        <v>Sep</v>
      </c>
      <c r="X2238" s="6" t="str">
        <f>TEXT(SalesData[[#This Row],[Order Date]],"mmm yyyy")</f>
        <v>Sep 2012</v>
      </c>
      <c r="Y2238">
        <f>--(COUNTIF($B$2:B2238,B2238)=1)</f>
        <v>0</v>
      </c>
    </row>
    <row r="2239" spans="1:25"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c r="W2239" s="6" t="str">
        <f>TEXT(SalesData[[#This Row],[Order Date]],"mmm")</f>
        <v>Jul</v>
      </c>
      <c r="X2239" s="6" t="str">
        <f>TEXT(SalesData[[#This Row],[Order Date]],"mmm yyyy")</f>
        <v>Jul 2013</v>
      </c>
      <c r="Y2239">
        <f>--(COUNTIF($B$2:B2239,B2239)=1)</f>
        <v>1</v>
      </c>
    </row>
    <row r="2240" spans="1:25"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c r="W2240" s="6" t="str">
        <f>TEXT(SalesData[[#This Row],[Order Date]],"mmm")</f>
        <v>Apr</v>
      </c>
      <c r="X2240" s="6" t="str">
        <f>TEXT(SalesData[[#This Row],[Order Date]],"mmm yyyy")</f>
        <v>Apr 2014</v>
      </c>
      <c r="Y2240">
        <f>--(COUNTIF($B$2:B2240,B2240)=1)</f>
        <v>1</v>
      </c>
    </row>
    <row r="2241" spans="1:25"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c r="W2241" s="6" t="str">
        <f>TEXT(SalesData[[#This Row],[Order Date]],"mmm")</f>
        <v>Nov</v>
      </c>
      <c r="X2241" s="6" t="str">
        <f>TEXT(SalesData[[#This Row],[Order Date]],"mmm yyyy")</f>
        <v>Nov 2013</v>
      </c>
      <c r="Y2241">
        <f>--(COUNTIF($B$2:B2241,B2241)=1)</f>
        <v>1</v>
      </c>
    </row>
    <row r="2242" spans="1:25"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c r="W2242" s="6" t="str">
        <f>TEXT(SalesData[[#This Row],[Order Date]],"mmm")</f>
        <v>Nov</v>
      </c>
      <c r="X2242" s="6" t="str">
        <f>TEXT(SalesData[[#This Row],[Order Date]],"mmm yyyy")</f>
        <v>Nov 2013</v>
      </c>
      <c r="Y2242">
        <f>--(COUNTIF($B$2:B2242,B2242)=1)</f>
        <v>0</v>
      </c>
    </row>
    <row r="2243" spans="1:25"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c r="W2243" s="6" t="str">
        <f>TEXT(SalesData[[#This Row],[Order Date]],"mmm")</f>
        <v>Nov</v>
      </c>
      <c r="X2243" s="6" t="str">
        <f>TEXT(SalesData[[#This Row],[Order Date]],"mmm yyyy")</f>
        <v>Nov 2013</v>
      </c>
      <c r="Y2243">
        <f>--(COUNTIF($B$2:B2243,B2243)=1)</f>
        <v>1</v>
      </c>
    </row>
    <row r="2244" spans="1:25"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c r="W2244" s="6" t="str">
        <f>TEXT(SalesData[[#This Row],[Order Date]],"mmm")</f>
        <v>Nov</v>
      </c>
      <c r="X2244" s="6" t="str">
        <f>TEXT(SalesData[[#This Row],[Order Date]],"mmm yyyy")</f>
        <v>Nov 2014</v>
      </c>
      <c r="Y2244">
        <f>--(COUNTIF($B$2:B2244,B2244)=1)</f>
        <v>1</v>
      </c>
    </row>
    <row r="2245" spans="1:25"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c r="W2245" s="6" t="str">
        <f>TEXT(SalesData[[#This Row],[Order Date]],"mmm")</f>
        <v>Nov</v>
      </c>
      <c r="X2245" s="6" t="str">
        <f>TEXT(SalesData[[#This Row],[Order Date]],"mmm yyyy")</f>
        <v>Nov 2014</v>
      </c>
      <c r="Y2245">
        <f>--(COUNTIF($B$2:B2245,B2245)=1)</f>
        <v>0</v>
      </c>
    </row>
    <row r="2246" spans="1:25"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c r="W2246" s="6" t="str">
        <f>TEXT(SalesData[[#This Row],[Order Date]],"mmm")</f>
        <v>Nov</v>
      </c>
      <c r="X2246" s="6" t="str">
        <f>TEXT(SalesData[[#This Row],[Order Date]],"mmm yyyy")</f>
        <v>Nov 2014</v>
      </c>
      <c r="Y2246">
        <f>--(COUNTIF($B$2:B2246,B2246)=1)</f>
        <v>0</v>
      </c>
    </row>
    <row r="2247" spans="1:25"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c r="W2247" s="6" t="str">
        <f>TEXT(SalesData[[#This Row],[Order Date]],"mmm")</f>
        <v>Nov</v>
      </c>
      <c r="X2247" s="6" t="str">
        <f>TEXT(SalesData[[#This Row],[Order Date]],"mmm yyyy")</f>
        <v>Nov 2014</v>
      </c>
      <c r="Y2247">
        <f>--(COUNTIF($B$2:B2247,B2247)=1)</f>
        <v>0</v>
      </c>
    </row>
    <row r="2248" spans="1:25"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c r="W2248" s="6" t="str">
        <f>TEXT(SalesData[[#This Row],[Order Date]],"mmm")</f>
        <v>Nov</v>
      </c>
      <c r="X2248" s="6" t="str">
        <f>TEXT(SalesData[[#This Row],[Order Date]],"mmm yyyy")</f>
        <v>Nov 2014</v>
      </c>
      <c r="Y2248">
        <f>--(COUNTIF($B$2:B2248,B2248)=1)</f>
        <v>0</v>
      </c>
    </row>
    <row r="2249" spans="1:25"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c r="W2249" s="6" t="str">
        <f>TEXT(SalesData[[#This Row],[Order Date]],"mmm")</f>
        <v>Feb</v>
      </c>
      <c r="X2249" s="6" t="str">
        <f>TEXT(SalesData[[#This Row],[Order Date]],"mmm yyyy")</f>
        <v>Feb 2012</v>
      </c>
      <c r="Y2249">
        <f>--(COUNTIF($B$2:B2249,B2249)=1)</f>
        <v>1</v>
      </c>
    </row>
    <row r="2250" spans="1:25"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c r="W2250" s="6" t="str">
        <f>TEXT(SalesData[[#This Row],[Order Date]],"mmm")</f>
        <v>Feb</v>
      </c>
      <c r="X2250" s="6" t="str">
        <f>TEXT(SalesData[[#This Row],[Order Date]],"mmm yyyy")</f>
        <v>Feb 2012</v>
      </c>
      <c r="Y2250">
        <f>--(COUNTIF($B$2:B2250,B2250)=1)</f>
        <v>0</v>
      </c>
    </row>
    <row r="2251" spans="1:25"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c r="W2251" s="6" t="str">
        <f>TEXT(SalesData[[#This Row],[Order Date]],"mmm")</f>
        <v>Feb</v>
      </c>
      <c r="X2251" s="6" t="str">
        <f>TEXT(SalesData[[#This Row],[Order Date]],"mmm yyyy")</f>
        <v>Feb 2012</v>
      </c>
      <c r="Y2251">
        <f>--(COUNTIF($B$2:B2251,B2251)=1)</f>
        <v>0</v>
      </c>
    </row>
    <row r="2252" spans="1:25"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c r="W2252" s="6" t="str">
        <f>TEXT(SalesData[[#This Row],[Order Date]],"mmm")</f>
        <v>Feb</v>
      </c>
      <c r="X2252" s="6" t="str">
        <f>TEXT(SalesData[[#This Row],[Order Date]],"mmm yyyy")</f>
        <v>Feb 2012</v>
      </c>
      <c r="Y2252">
        <f>--(COUNTIF($B$2:B2252,B2252)=1)</f>
        <v>0</v>
      </c>
    </row>
    <row r="2253" spans="1:25"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c r="W2253" s="6" t="str">
        <f>TEXT(SalesData[[#This Row],[Order Date]],"mmm")</f>
        <v>Feb</v>
      </c>
      <c r="X2253" s="6" t="str">
        <f>TEXT(SalesData[[#This Row],[Order Date]],"mmm yyyy")</f>
        <v>Feb 2012</v>
      </c>
      <c r="Y2253">
        <f>--(COUNTIF($B$2:B2253,B2253)=1)</f>
        <v>0</v>
      </c>
    </row>
    <row r="2254" spans="1:25"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c r="W2254" s="6" t="str">
        <f>TEXT(SalesData[[#This Row],[Order Date]],"mmm")</f>
        <v>Apr</v>
      </c>
      <c r="X2254" s="6" t="str">
        <f>TEXT(SalesData[[#This Row],[Order Date]],"mmm yyyy")</f>
        <v>Apr 2013</v>
      </c>
      <c r="Y2254">
        <f>--(COUNTIF($B$2:B2254,B2254)=1)</f>
        <v>1</v>
      </c>
    </row>
    <row r="2255" spans="1:25"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c r="W2255" s="6" t="str">
        <f>TEXT(SalesData[[#This Row],[Order Date]],"mmm")</f>
        <v>Sep</v>
      </c>
      <c r="X2255" s="6" t="str">
        <f>TEXT(SalesData[[#This Row],[Order Date]],"mmm yyyy")</f>
        <v>Sep 2012</v>
      </c>
      <c r="Y2255">
        <f>--(COUNTIF($B$2:B2255,B2255)=1)</f>
        <v>1</v>
      </c>
    </row>
    <row r="2256" spans="1:25"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c r="W2256" s="6" t="str">
        <f>TEXT(SalesData[[#This Row],[Order Date]],"mmm")</f>
        <v>Sep</v>
      </c>
      <c r="X2256" s="6" t="str">
        <f>TEXT(SalesData[[#This Row],[Order Date]],"mmm yyyy")</f>
        <v>Sep 2012</v>
      </c>
      <c r="Y2256">
        <f>--(COUNTIF($B$2:B2256,B2256)=1)</f>
        <v>0</v>
      </c>
    </row>
    <row r="2257" spans="1:25"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c r="W2257" s="6" t="str">
        <f>TEXT(SalesData[[#This Row],[Order Date]],"mmm")</f>
        <v>Sep</v>
      </c>
      <c r="X2257" s="6" t="str">
        <f>TEXT(SalesData[[#This Row],[Order Date]],"mmm yyyy")</f>
        <v>Sep 2013</v>
      </c>
      <c r="Y2257">
        <f>--(COUNTIF($B$2:B2257,B2257)=1)</f>
        <v>1</v>
      </c>
    </row>
    <row r="2258" spans="1:25"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c r="W2258" s="6" t="str">
        <f>TEXT(SalesData[[#This Row],[Order Date]],"mmm")</f>
        <v>Sep</v>
      </c>
      <c r="X2258" s="6" t="str">
        <f>TEXT(SalesData[[#This Row],[Order Date]],"mmm yyyy")</f>
        <v>Sep 2013</v>
      </c>
      <c r="Y2258">
        <f>--(COUNTIF($B$2:B2258,B2258)=1)</f>
        <v>0</v>
      </c>
    </row>
    <row r="2259" spans="1:25"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c r="W2259" s="6" t="str">
        <f>TEXT(SalesData[[#This Row],[Order Date]],"mmm")</f>
        <v>Jun</v>
      </c>
      <c r="X2259" s="6" t="str">
        <f>TEXT(SalesData[[#This Row],[Order Date]],"mmm yyyy")</f>
        <v>Jun 2014</v>
      </c>
      <c r="Y2259">
        <f>--(COUNTIF($B$2:B2259,B2259)=1)</f>
        <v>1</v>
      </c>
    </row>
    <row r="2260" spans="1:25"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c r="W2260" s="6" t="str">
        <f>TEXT(SalesData[[#This Row],[Order Date]],"mmm")</f>
        <v>Jun</v>
      </c>
      <c r="X2260" s="6" t="str">
        <f>TEXT(SalesData[[#This Row],[Order Date]],"mmm yyyy")</f>
        <v>Jun 2014</v>
      </c>
      <c r="Y2260">
        <f>--(COUNTIF($B$2:B2260,B2260)=1)</f>
        <v>0</v>
      </c>
    </row>
    <row r="2261" spans="1:25"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c r="W2261" s="6" t="str">
        <f>TEXT(SalesData[[#This Row],[Order Date]],"mmm")</f>
        <v>Nov</v>
      </c>
      <c r="X2261" s="6" t="str">
        <f>TEXT(SalesData[[#This Row],[Order Date]],"mmm yyyy")</f>
        <v>Nov 2012</v>
      </c>
      <c r="Y2261">
        <f>--(COUNTIF($B$2:B2261,B2261)=1)</f>
        <v>1</v>
      </c>
    </row>
    <row r="2262" spans="1:25"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c r="W2262" s="6" t="str">
        <f>TEXT(SalesData[[#This Row],[Order Date]],"mmm")</f>
        <v>Nov</v>
      </c>
      <c r="X2262" s="6" t="str">
        <f>TEXT(SalesData[[#This Row],[Order Date]],"mmm yyyy")</f>
        <v>Nov 2012</v>
      </c>
      <c r="Y2262">
        <f>--(COUNTIF($B$2:B2262,B2262)=1)</f>
        <v>0</v>
      </c>
    </row>
    <row r="2263" spans="1:25"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c r="W2263" s="6" t="str">
        <f>TEXT(SalesData[[#This Row],[Order Date]],"mmm")</f>
        <v>Dec</v>
      </c>
      <c r="X2263" s="6" t="str">
        <f>TEXT(SalesData[[#This Row],[Order Date]],"mmm yyyy")</f>
        <v>Dec 2012</v>
      </c>
      <c r="Y2263">
        <f>--(COUNTIF($B$2:B2263,B2263)=1)</f>
        <v>1</v>
      </c>
    </row>
    <row r="2264" spans="1:25"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c r="W2264" s="6" t="str">
        <f>TEXT(SalesData[[#This Row],[Order Date]],"mmm")</f>
        <v>Feb</v>
      </c>
      <c r="X2264" s="6" t="str">
        <f>TEXT(SalesData[[#This Row],[Order Date]],"mmm yyyy")</f>
        <v>Feb 2014</v>
      </c>
      <c r="Y2264">
        <f>--(COUNTIF($B$2:B2264,B2264)=1)</f>
        <v>1</v>
      </c>
    </row>
    <row r="2265" spans="1:25"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c r="W2265" s="6" t="str">
        <f>TEXT(SalesData[[#This Row],[Order Date]],"mmm")</f>
        <v>Nov</v>
      </c>
      <c r="X2265" s="6" t="str">
        <f>TEXT(SalesData[[#This Row],[Order Date]],"mmm yyyy")</f>
        <v>Nov 2013</v>
      </c>
      <c r="Y2265">
        <f>--(COUNTIF($B$2:B2265,B2265)=1)</f>
        <v>1</v>
      </c>
    </row>
    <row r="2266" spans="1:25"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c r="W2266" s="6" t="str">
        <f>TEXT(SalesData[[#This Row],[Order Date]],"mmm")</f>
        <v>Nov</v>
      </c>
      <c r="X2266" s="6" t="str">
        <f>TEXT(SalesData[[#This Row],[Order Date]],"mmm yyyy")</f>
        <v>Nov 2013</v>
      </c>
      <c r="Y2266">
        <f>--(COUNTIF($B$2:B2266,B2266)=1)</f>
        <v>0</v>
      </c>
    </row>
    <row r="2267" spans="1:25"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c r="W2267" s="6" t="str">
        <f>TEXT(SalesData[[#This Row],[Order Date]],"mmm")</f>
        <v>Nov</v>
      </c>
      <c r="X2267" s="6" t="str">
        <f>TEXT(SalesData[[#This Row],[Order Date]],"mmm yyyy")</f>
        <v>Nov 2013</v>
      </c>
      <c r="Y2267">
        <f>--(COUNTIF($B$2:B2267,B2267)=1)</f>
        <v>0</v>
      </c>
    </row>
    <row r="2268" spans="1:25"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c r="W2268" s="6" t="str">
        <f>TEXT(SalesData[[#This Row],[Order Date]],"mmm")</f>
        <v>Oct</v>
      </c>
      <c r="X2268" s="6" t="str">
        <f>TEXT(SalesData[[#This Row],[Order Date]],"mmm yyyy")</f>
        <v>Oct 2014</v>
      </c>
      <c r="Y2268">
        <f>--(COUNTIF($B$2:B2268,B2268)=1)</f>
        <v>1</v>
      </c>
    </row>
    <row r="2269" spans="1:25"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c r="W2269" s="6" t="str">
        <f>TEXT(SalesData[[#This Row],[Order Date]],"mmm")</f>
        <v>Sep</v>
      </c>
      <c r="X2269" s="6" t="str">
        <f>TEXT(SalesData[[#This Row],[Order Date]],"mmm yyyy")</f>
        <v>Sep 2014</v>
      </c>
      <c r="Y2269">
        <f>--(COUNTIF($B$2:B2269,B2269)=1)</f>
        <v>1</v>
      </c>
    </row>
    <row r="2270" spans="1:25"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c r="W2270" s="6" t="str">
        <f>TEXT(SalesData[[#This Row],[Order Date]],"mmm")</f>
        <v>Dec</v>
      </c>
      <c r="X2270" s="6" t="str">
        <f>TEXT(SalesData[[#This Row],[Order Date]],"mmm yyyy")</f>
        <v>Dec 2014</v>
      </c>
      <c r="Y2270">
        <f>--(COUNTIF($B$2:B2270,B2270)=1)</f>
        <v>1</v>
      </c>
    </row>
    <row r="2271" spans="1:25"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c r="W2271" s="6" t="str">
        <f>TEXT(SalesData[[#This Row],[Order Date]],"mmm")</f>
        <v>Dec</v>
      </c>
      <c r="X2271" s="6" t="str">
        <f>TEXT(SalesData[[#This Row],[Order Date]],"mmm yyyy")</f>
        <v>Dec 2014</v>
      </c>
      <c r="Y2271">
        <f>--(COUNTIF($B$2:B2271,B2271)=1)</f>
        <v>0</v>
      </c>
    </row>
    <row r="2272" spans="1:25"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c r="W2272" s="6" t="str">
        <f>TEXT(SalesData[[#This Row],[Order Date]],"mmm")</f>
        <v>Dec</v>
      </c>
      <c r="X2272" s="6" t="str">
        <f>TEXT(SalesData[[#This Row],[Order Date]],"mmm yyyy")</f>
        <v>Dec 2014</v>
      </c>
      <c r="Y2272">
        <f>--(COUNTIF($B$2:B2272,B2272)=1)</f>
        <v>1</v>
      </c>
    </row>
    <row r="2273" spans="1:25"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c r="W2273" s="6" t="str">
        <f>TEXT(SalesData[[#This Row],[Order Date]],"mmm")</f>
        <v>Sep</v>
      </c>
      <c r="X2273" s="6" t="str">
        <f>TEXT(SalesData[[#This Row],[Order Date]],"mmm yyyy")</f>
        <v>Sep 2012</v>
      </c>
      <c r="Y2273">
        <f>--(COUNTIF($B$2:B2273,B2273)=1)</f>
        <v>1</v>
      </c>
    </row>
    <row r="2274" spans="1:25"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c r="W2274" s="6" t="str">
        <f>TEXT(SalesData[[#This Row],[Order Date]],"mmm")</f>
        <v>Mar</v>
      </c>
      <c r="X2274" s="6" t="str">
        <f>TEXT(SalesData[[#This Row],[Order Date]],"mmm yyyy")</f>
        <v>Mar 2012</v>
      </c>
      <c r="Y2274">
        <f>--(COUNTIF($B$2:B2274,B2274)=1)</f>
        <v>1</v>
      </c>
    </row>
    <row r="2275" spans="1:25"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c r="W2275" s="6" t="str">
        <f>TEXT(SalesData[[#This Row],[Order Date]],"mmm")</f>
        <v>Mar</v>
      </c>
      <c r="X2275" s="6" t="str">
        <f>TEXT(SalesData[[#This Row],[Order Date]],"mmm yyyy")</f>
        <v>Mar 2012</v>
      </c>
      <c r="Y2275">
        <f>--(COUNTIF($B$2:B2275,B2275)=1)</f>
        <v>0</v>
      </c>
    </row>
    <row r="2276" spans="1:25"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c r="W2276" s="6" t="str">
        <f>TEXT(SalesData[[#This Row],[Order Date]],"mmm")</f>
        <v>Oct</v>
      </c>
      <c r="X2276" s="6" t="str">
        <f>TEXT(SalesData[[#This Row],[Order Date]],"mmm yyyy")</f>
        <v>Oct 2011</v>
      </c>
      <c r="Y2276">
        <f>--(COUNTIF($B$2:B2276,B2276)=1)</f>
        <v>1</v>
      </c>
    </row>
    <row r="2277" spans="1:25"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c r="W2277" s="6" t="str">
        <f>TEXT(SalesData[[#This Row],[Order Date]],"mmm")</f>
        <v>Oct</v>
      </c>
      <c r="X2277" s="6" t="str">
        <f>TEXT(SalesData[[#This Row],[Order Date]],"mmm yyyy")</f>
        <v>Oct 2011</v>
      </c>
      <c r="Y2277">
        <f>--(COUNTIF($B$2:B2277,B2277)=1)</f>
        <v>0</v>
      </c>
    </row>
    <row r="2278" spans="1:25"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c r="W2278" s="6" t="str">
        <f>TEXT(SalesData[[#This Row],[Order Date]],"mmm")</f>
        <v>Jun</v>
      </c>
      <c r="X2278" s="6" t="str">
        <f>TEXT(SalesData[[#This Row],[Order Date]],"mmm yyyy")</f>
        <v>Jun 2011</v>
      </c>
      <c r="Y2278">
        <f>--(COUNTIF($B$2:B2278,B2278)=1)</f>
        <v>1</v>
      </c>
    </row>
    <row r="2279" spans="1:25"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c r="W2279" s="6" t="str">
        <f>TEXT(SalesData[[#This Row],[Order Date]],"mmm")</f>
        <v>Jun</v>
      </c>
      <c r="X2279" s="6" t="str">
        <f>TEXT(SalesData[[#This Row],[Order Date]],"mmm yyyy")</f>
        <v>Jun 2011</v>
      </c>
      <c r="Y2279">
        <f>--(COUNTIF($B$2:B2279,B2279)=1)</f>
        <v>0</v>
      </c>
    </row>
    <row r="2280" spans="1:25"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c r="W2280" s="6" t="str">
        <f>TEXT(SalesData[[#This Row],[Order Date]],"mmm")</f>
        <v>Jun</v>
      </c>
      <c r="X2280" s="6" t="str">
        <f>TEXT(SalesData[[#This Row],[Order Date]],"mmm yyyy")</f>
        <v>Jun 2011</v>
      </c>
      <c r="Y2280">
        <f>--(COUNTIF($B$2:B2280,B2280)=1)</f>
        <v>0</v>
      </c>
    </row>
    <row r="2281" spans="1:25"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c r="W2281" s="6" t="str">
        <f>TEXT(SalesData[[#This Row],[Order Date]],"mmm")</f>
        <v>Oct</v>
      </c>
      <c r="X2281" s="6" t="str">
        <f>TEXT(SalesData[[#This Row],[Order Date]],"mmm yyyy")</f>
        <v>Oct 2014</v>
      </c>
      <c r="Y2281">
        <f>--(COUNTIF($B$2:B2281,B2281)=1)</f>
        <v>1</v>
      </c>
    </row>
    <row r="2282" spans="1:25"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c r="W2282" s="6" t="str">
        <f>TEXT(SalesData[[#This Row],[Order Date]],"mmm")</f>
        <v>Oct</v>
      </c>
      <c r="X2282" s="6" t="str">
        <f>TEXT(SalesData[[#This Row],[Order Date]],"mmm yyyy")</f>
        <v>Oct 2014</v>
      </c>
      <c r="Y2282">
        <f>--(COUNTIF($B$2:B2282,B2282)=1)</f>
        <v>0</v>
      </c>
    </row>
    <row r="2283" spans="1:25"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c r="W2283" s="6" t="str">
        <f>TEXT(SalesData[[#This Row],[Order Date]],"mmm")</f>
        <v>Oct</v>
      </c>
      <c r="X2283" s="6" t="str">
        <f>TEXT(SalesData[[#This Row],[Order Date]],"mmm yyyy")</f>
        <v>Oct 2014</v>
      </c>
      <c r="Y2283">
        <f>--(COUNTIF($B$2:B2283,B2283)=1)</f>
        <v>0</v>
      </c>
    </row>
    <row r="2284" spans="1:25"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c r="W2284" s="6" t="str">
        <f>TEXT(SalesData[[#This Row],[Order Date]],"mmm")</f>
        <v>Sep</v>
      </c>
      <c r="X2284" s="6" t="str">
        <f>TEXT(SalesData[[#This Row],[Order Date]],"mmm yyyy")</f>
        <v>Sep 2013</v>
      </c>
      <c r="Y2284">
        <f>--(COUNTIF($B$2:B2284,B2284)=1)</f>
        <v>1</v>
      </c>
    </row>
    <row r="2285" spans="1:25"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c r="W2285" s="6" t="str">
        <f>TEXT(SalesData[[#This Row],[Order Date]],"mmm")</f>
        <v>Mar</v>
      </c>
      <c r="X2285" s="6" t="str">
        <f>TEXT(SalesData[[#This Row],[Order Date]],"mmm yyyy")</f>
        <v>Mar 2012</v>
      </c>
      <c r="Y2285">
        <f>--(COUNTIF($B$2:B2285,B2285)=1)</f>
        <v>1</v>
      </c>
    </row>
    <row r="2286" spans="1:25"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c r="W2286" s="6" t="str">
        <f>TEXT(SalesData[[#This Row],[Order Date]],"mmm")</f>
        <v>Mar</v>
      </c>
      <c r="X2286" s="6" t="str">
        <f>TEXT(SalesData[[#This Row],[Order Date]],"mmm yyyy")</f>
        <v>Mar 2012</v>
      </c>
      <c r="Y2286">
        <f>--(COUNTIF($B$2:B2286,B2286)=1)</f>
        <v>0</v>
      </c>
    </row>
    <row r="2287" spans="1:25"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c r="W2287" s="6" t="str">
        <f>TEXT(SalesData[[#This Row],[Order Date]],"mmm")</f>
        <v>May</v>
      </c>
      <c r="X2287" s="6" t="str">
        <f>TEXT(SalesData[[#This Row],[Order Date]],"mmm yyyy")</f>
        <v>May 2013</v>
      </c>
      <c r="Y2287">
        <f>--(COUNTIF($B$2:B2287,B2287)=1)</f>
        <v>1</v>
      </c>
    </row>
    <row r="2288" spans="1:25"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c r="W2288" s="6" t="str">
        <f>TEXT(SalesData[[#This Row],[Order Date]],"mmm")</f>
        <v>Nov</v>
      </c>
      <c r="X2288" s="6" t="str">
        <f>TEXT(SalesData[[#This Row],[Order Date]],"mmm yyyy")</f>
        <v>Nov 2014</v>
      </c>
      <c r="Y2288">
        <f>--(COUNTIF($B$2:B2288,B2288)=1)</f>
        <v>1</v>
      </c>
    </row>
    <row r="2289" spans="1:25"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c r="W2289" s="6" t="str">
        <f>TEXT(SalesData[[#This Row],[Order Date]],"mmm")</f>
        <v>Jun</v>
      </c>
      <c r="X2289" s="6" t="str">
        <f>TEXT(SalesData[[#This Row],[Order Date]],"mmm yyyy")</f>
        <v>Jun 2014</v>
      </c>
      <c r="Y2289">
        <f>--(COUNTIF($B$2:B2289,B2289)=1)</f>
        <v>1</v>
      </c>
    </row>
    <row r="2290" spans="1:25"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c r="W2290" s="6" t="str">
        <f>TEXT(SalesData[[#This Row],[Order Date]],"mmm")</f>
        <v>Jun</v>
      </c>
      <c r="X2290" s="6" t="str">
        <f>TEXT(SalesData[[#This Row],[Order Date]],"mmm yyyy")</f>
        <v>Jun 2014</v>
      </c>
      <c r="Y2290">
        <f>--(COUNTIF($B$2:B2290,B2290)=1)</f>
        <v>1</v>
      </c>
    </row>
    <row r="2291" spans="1:25"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c r="W2291" s="6" t="str">
        <f>TEXT(SalesData[[#This Row],[Order Date]],"mmm")</f>
        <v>Jan</v>
      </c>
      <c r="X2291" s="6" t="str">
        <f>TEXT(SalesData[[#This Row],[Order Date]],"mmm yyyy")</f>
        <v>Jan 2014</v>
      </c>
      <c r="Y2291">
        <f>--(COUNTIF($B$2:B2291,B2291)=1)</f>
        <v>1</v>
      </c>
    </row>
    <row r="2292" spans="1:25"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c r="W2292" s="6" t="str">
        <f>TEXT(SalesData[[#This Row],[Order Date]],"mmm")</f>
        <v>Apr</v>
      </c>
      <c r="X2292" s="6" t="str">
        <f>TEXT(SalesData[[#This Row],[Order Date]],"mmm yyyy")</f>
        <v>Apr 2012</v>
      </c>
      <c r="Y2292">
        <f>--(COUNTIF($B$2:B2292,B2292)=1)</f>
        <v>1</v>
      </c>
    </row>
    <row r="2293" spans="1:25"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c r="W2293" s="6" t="str">
        <f>TEXT(SalesData[[#This Row],[Order Date]],"mmm")</f>
        <v>Apr</v>
      </c>
      <c r="X2293" s="6" t="str">
        <f>TEXT(SalesData[[#This Row],[Order Date]],"mmm yyyy")</f>
        <v>Apr 2012</v>
      </c>
      <c r="Y2293">
        <f>--(COUNTIF($B$2:B2293,B2293)=1)</f>
        <v>0</v>
      </c>
    </row>
    <row r="2294" spans="1:25"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c r="W2294" s="6" t="str">
        <f>TEXT(SalesData[[#This Row],[Order Date]],"mmm")</f>
        <v>Apr</v>
      </c>
      <c r="X2294" s="6" t="str">
        <f>TEXT(SalesData[[#This Row],[Order Date]],"mmm yyyy")</f>
        <v>Apr 2012</v>
      </c>
      <c r="Y2294">
        <f>--(COUNTIF($B$2:B2294,B2294)=1)</f>
        <v>0</v>
      </c>
    </row>
    <row r="2295" spans="1:25"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c r="W2295" s="6" t="str">
        <f>TEXT(SalesData[[#This Row],[Order Date]],"mmm")</f>
        <v>Nov</v>
      </c>
      <c r="X2295" s="6" t="str">
        <f>TEXT(SalesData[[#This Row],[Order Date]],"mmm yyyy")</f>
        <v>Nov 2012</v>
      </c>
      <c r="Y2295">
        <f>--(COUNTIF($B$2:B2295,B2295)=1)</f>
        <v>1</v>
      </c>
    </row>
    <row r="2296" spans="1:25"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c r="W2296" s="6" t="str">
        <f>TEXT(SalesData[[#This Row],[Order Date]],"mmm")</f>
        <v>Dec</v>
      </c>
      <c r="X2296" s="6" t="str">
        <f>TEXT(SalesData[[#This Row],[Order Date]],"mmm yyyy")</f>
        <v>Dec 2014</v>
      </c>
      <c r="Y2296">
        <f>--(COUNTIF($B$2:B2296,B2296)=1)</f>
        <v>1</v>
      </c>
    </row>
    <row r="2297" spans="1:25"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c r="W2297" s="6" t="str">
        <f>TEXT(SalesData[[#This Row],[Order Date]],"mmm")</f>
        <v>Nov</v>
      </c>
      <c r="X2297" s="6" t="str">
        <f>TEXT(SalesData[[#This Row],[Order Date]],"mmm yyyy")</f>
        <v>Nov 2012</v>
      </c>
      <c r="Y2297">
        <f>--(COUNTIF($B$2:B2297,B2297)=1)</f>
        <v>1</v>
      </c>
    </row>
    <row r="2298" spans="1:25"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c r="W2298" s="6" t="str">
        <f>TEXT(SalesData[[#This Row],[Order Date]],"mmm")</f>
        <v>Nov</v>
      </c>
      <c r="X2298" s="6" t="str">
        <f>TEXT(SalesData[[#This Row],[Order Date]],"mmm yyyy")</f>
        <v>Nov 2012</v>
      </c>
      <c r="Y2298">
        <f>--(COUNTIF($B$2:B2298,B2298)=1)</f>
        <v>0</v>
      </c>
    </row>
    <row r="2299" spans="1:25"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c r="W2299" s="6" t="str">
        <f>TEXT(SalesData[[#This Row],[Order Date]],"mmm")</f>
        <v>Nov</v>
      </c>
      <c r="X2299" s="6" t="str">
        <f>TEXT(SalesData[[#This Row],[Order Date]],"mmm yyyy")</f>
        <v>Nov 2012</v>
      </c>
      <c r="Y2299">
        <f>--(COUNTIF($B$2:B2299,B2299)=1)</f>
        <v>0</v>
      </c>
    </row>
    <row r="2300" spans="1:25"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c r="W2300" s="6" t="str">
        <f>TEXT(SalesData[[#This Row],[Order Date]],"mmm")</f>
        <v>Nov</v>
      </c>
      <c r="X2300" s="6" t="str">
        <f>TEXT(SalesData[[#This Row],[Order Date]],"mmm yyyy")</f>
        <v>Nov 2012</v>
      </c>
      <c r="Y2300">
        <f>--(COUNTIF($B$2:B2300,B2300)=1)</f>
        <v>0</v>
      </c>
    </row>
    <row r="2301" spans="1:25"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c r="W2301" s="6" t="str">
        <f>TEXT(SalesData[[#This Row],[Order Date]],"mmm")</f>
        <v>Nov</v>
      </c>
      <c r="X2301" s="6" t="str">
        <f>TEXT(SalesData[[#This Row],[Order Date]],"mmm yyyy")</f>
        <v>Nov 2012</v>
      </c>
      <c r="Y2301">
        <f>--(COUNTIF($B$2:B2301,B2301)=1)</f>
        <v>0</v>
      </c>
    </row>
    <row r="2302" spans="1:25"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c r="W2302" s="6" t="str">
        <f>TEXT(SalesData[[#This Row],[Order Date]],"mmm")</f>
        <v>Nov</v>
      </c>
      <c r="X2302" s="6" t="str">
        <f>TEXT(SalesData[[#This Row],[Order Date]],"mmm yyyy")</f>
        <v>Nov 2011</v>
      </c>
      <c r="Y2302">
        <f>--(COUNTIF($B$2:B2302,B2302)=1)</f>
        <v>1</v>
      </c>
    </row>
    <row r="2303" spans="1:25"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c r="W2303" s="6" t="str">
        <f>TEXT(SalesData[[#This Row],[Order Date]],"mmm")</f>
        <v>Nov</v>
      </c>
      <c r="X2303" s="6" t="str">
        <f>TEXT(SalesData[[#This Row],[Order Date]],"mmm yyyy")</f>
        <v>Nov 2011</v>
      </c>
      <c r="Y2303">
        <f>--(COUNTIF($B$2:B2303,B2303)=1)</f>
        <v>0</v>
      </c>
    </row>
    <row r="2304" spans="1:25"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c r="W2304" s="6" t="str">
        <f>TEXT(SalesData[[#This Row],[Order Date]],"mmm")</f>
        <v>Jan</v>
      </c>
      <c r="X2304" s="6" t="str">
        <f>TEXT(SalesData[[#This Row],[Order Date]],"mmm yyyy")</f>
        <v>Jan 2013</v>
      </c>
      <c r="Y2304">
        <f>--(COUNTIF($B$2:B2304,B2304)=1)</f>
        <v>1</v>
      </c>
    </row>
    <row r="2305" spans="1:25"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c r="W2305" s="6" t="str">
        <f>TEXT(SalesData[[#This Row],[Order Date]],"mmm")</f>
        <v>Sep</v>
      </c>
      <c r="X2305" s="6" t="str">
        <f>TEXT(SalesData[[#This Row],[Order Date]],"mmm yyyy")</f>
        <v>Sep 2014</v>
      </c>
      <c r="Y2305">
        <f>--(COUNTIF($B$2:B2305,B2305)=1)</f>
        <v>1</v>
      </c>
    </row>
    <row r="2306" spans="1:25"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c r="W2306" s="6" t="str">
        <f>TEXT(SalesData[[#This Row],[Order Date]],"mmm")</f>
        <v>Sep</v>
      </c>
      <c r="X2306" s="6" t="str">
        <f>TEXT(SalesData[[#This Row],[Order Date]],"mmm yyyy")</f>
        <v>Sep 2014</v>
      </c>
      <c r="Y2306">
        <f>--(COUNTIF($B$2:B2306,B2306)=1)</f>
        <v>0</v>
      </c>
    </row>
    <row r="2307" spans="1:25"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c r="W2307" s="6" t="str">
        <f>TEXT(SalesData[[#This Row],[Order Date]],"mmm")</f>
        <v>Dec</v>
      </c>
      <c r="X2307" s="6" t="str">
        <f>TEXT(SalesData[[#This Row],[Order Date]],"mmm yyyy")</f>
        <v>Dec 2013</v>
      </c>
      <c r="Y2307">
        <f>--(COUNTIF($B$2:B2307,B2307)=1)</f>
        <v>1</v>
      </c>
    </row>
    <row r="2308" spans="1:25"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c r="W2308" s="6" t="str">
        <f>TEXT(SalesData[[#This Row],[Order Date]],"mmm")</f>
        <v>Aug</v>
      </c>
      <c r="X2308" s="6" t="str">
        <f>TEXT(SalesData[[#This Row],[Order Date]],"mmm yyyy")</f>
        <v>Aug 2012</v>
      </c>
      <c r="Y2308">
        <f>--(COUNTIF($B$2:B2308,B2308)=1)</f>
        <v>1</v>
      </c>
    </row>
    <row r="2309" spans="1:25"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c r="W2309" s="6" t="str">
        <f>TEXT(SalesData[[#This Row],[Order Date]],"mmm")</f>
        <v>Nov</v>
      </c>
      <c r="X2309" s="6" t="str">
        <f>TEXT(SalesData[[#This Row],[Order Date]],"mmm yyyy")</f>
        <v>Nov 2014</v>
      </c>
      <c r="Y2309">
        <f>--(COUNTIF($B$2:B2309,B2309)=1)</f>
        <v>1</v>
      </c>
    </row>
    <row r="2310" spans="1:25"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c r="W2310" s="6" t="str">
        <f>TEXT(SalesData[[#This Row],[Order Date]],"mmm")</f>
        <v>Jun</v>
      </c>
      <c r="X2310" s="6" t="str">
        <f>TEXT(SalesData[[#This Row],[Order Date]],"mmm yyyy")</f>
        <v>Jun 2014</v>
      </c>
      <c r="Y2310">
        <f>--(COUNTIF($B$2:B2310,B2310)=1)</f>
        <v>1</v>
      </c>
    </row>
    <row r="2311" spans="1:25"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c r="W2311" s="6" t="str">
        <f>TEXT(SalesData[[#This Row],[Order Date]],"mmm")</f>
        <v>Jun</v>
      </c>
      <c r="X2311" s="6" t="str">
        <f>TEXT(SalesData[[#This Row],[Order Date]],"mmm yyyy")</f>
        <v>Jun 2014</v>
      </c>
      <c r="Y2311">
        <f>--(COUNTIF($B$2:B2311,B2311)=1)</f>
        <v>0</v>
      </c>
    </row>
    <row r="2312" spans="1:25"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c r="W2312" s="6" t="str">
        <f>TEXT(SalesData[[#This Row],[Order Date]],"mmm")</f>
        <v>Jun</v>
      </c>
      <c r="X2312" s="6" t="str">
        <f>TEXT(SalesData[[#This Row],[Order Date]],"mmm yyyy")</f>
        <v>Jun 2014</v>
      </c>
      <c r="Y2312">
        <f>--(COUNTIF($B$2:B2312,B2312)=1)</f>
        <v>0</v>
      </c>
    </row>
    <row r="2313" spans="1:25"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c r="W2313" s="6" t="str">
        <f>TEXT(SalesData[[#This Row],[Order Date]],"mmm")</f>
        <v>Jun</v>
      </c>
      <c r="X2313" s="6" t="str">
        <f>TEXT(SalesData[[#This Row],[Order Date]],"mmm yyyy")</f>
        <v>Jun 2014</v>
      </c>
      <c r="Y2313">
        <f>--(COUNTIF($B$2:B2313,B2313)=1)</f>
        <v>0</v>
      </c>
    </row>
    <row r="2314" spans="1:25"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c r="W2314" s="6" t="str">
        <f>TEXT(SalesData[[#This Row],[Order Date]],"mmm")</f>
        <v>Jun</v>
      </c>
      <c r="X2314" s="6" t="str">
        <f>TEXT(SalesData[[#This Row],[Order Date]],"mmm yyyy")</f>
        <v>Jun 2014</v>
      </c>
      <c r="Y2314">
        <f>--(COUNTIF($B$2:B2314,B2314)=1)</f>
        <v>0</v>
      </c>
    </row>
    <row r="2315" spans="1:25"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c r="W2315" s="6" t="str">
        <f>TEXT(SalesData[[#This Row],[Order Date]],"mmm")</f>
        <v>Jul</v>
      </c>
      <c r="X2315" s="6" t="str">
        <f>TEXT(SalesData[[#This Row],[Order Date]],"mmm yyyy")</f>
        <v>Jul 2014</v>
      </c>
      <c r="Y2315">
        <f>--(COUNTIF($B$2:B2315,B2315)=1)</f>
        <v>1</v>
      </c>
    </row>
    <row r="2316" spans="1:25"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c r="W2316" s="6" t="str">
        <f>TEXT(SalesData[[#This Row],[Order Date]],"mmm")</f>
        <v>Jul</v>
      </c>
      <c r="X2316" s="6" t="str">
        <f>TEXT(SalesData[[#This Row],[Order Date]],"mmm yyyy")</f>
        <v>Jul 2014</v>
      </c>
      <c r="Y2316">
        <f>--(COUNTIF($B$2:B2316,B2316)=1)</f>
        <v>0</v>
      </c>
    </row>
    <row r="2317" spans="1:25"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c r="W2317" s="6" t="str">
        <f>TEXT(SalesData[[#This Row],[Order Date]],"mmm")</f>
        <v>Jul</v>
      </c>
      <c r="X2317" s="6" t="str">
        <f>TEXT(SalesData[[#This Row],[Order Date]],"mmm yyyy")</f>
        <v>Jul 2014</v>
      </c>
      <c r="Y2317">
        <f>--(COUNTIF($B$2:B2317,B2317)=1)</f>
        <v>0</v>
      </c>
    </row>
    <row r="2318" spans="1:25"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c r="W2318" s="6" t="str">
        <f>TEXT(SalesData[[#This Row],[Order Date]],"mmm")</f>
        <v>Jul</v>
      </c>
      <c r="X2318" s="6" t="str">
        <f>TEXT(SalesData[[#This Row],[Order Date]],"mmm yyyy")</f>
        <v>Jul 2014</v>
      </c>
      <c r="Y2318">
        <f>--(COUNTIF($B$2:B2318,B2318)=1)</f>
        <v>0</v>
      </c>
    </row>
    <row r="2319" spans="1:25"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c r="W2319" s="6" t="str">
        <f>TEXT(SalesData[[#This Row],[Order Date]],"mmm")</f>
        <v>Jul</v>
      </c>
      <c r="X2319" s="6" t="str">
        <f>TEXT(SalesData[[#This Row],[Order Date]],"mmm yyyy")</f>
        <v>Jul 2014</v>
      </c>
      <c r="Y2319">
        <f>--(COUNTIF($B$2:B2319,B2319)=1)</f>
        <v>0</v>
      </c>
    </row>
    <row r="2320" spans="1:25"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c r="W2320" s="6" t="str">
        <f>TEXT(SalesData[[#This Row],[Order Date]],"mmm")</f>
        <v>Jul</v>
      </c>
      <c r="X2320" s="6" t="str">
        <f>TEXT(SalesData[[#This Row],[Order Date]],"mmm yyyy")</f>
        <v>Jul 2014</v>
      </c>
      <c r="Y2320">
        <f>--(COUNTIF($B$2:B2320,B2320)=1)</f>
        <v>0</v>
      </c>
    </row>
    <row r="2321" spans="1:25"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c r="W2321" s="6" t="str">
        <f>TEXT(SalesData[[#This Row],[Order Date]],"mmm")</f>
        <v>Dec</v>
      </c>
      <c r="X2321" s="6" t="str">
        <f>TEXT(SalesData[[#This Row],[Order Date]],"mmm yyyy")</f>
        <v>Dec 2012</v>
      </c>
      <c r="Y2321">
        <f>--(COUNTIF($B$2:B2321,B2321)=1)</f>
        <v>1</v>
      </c>
    </row>
    <row r="2322" spans="1:25"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c r="W2322" s="6" t="str">
        <f>TEXT(SalesData[[#This Row],[Order Date]],"mmm")</f>
        <v>Mar</v>
      </c>
      <c r="X2322" s="6" t="str">
        <f>TEXT(SalesData[[#This Row],[Order Date]],"mmm yyyy")</f>
        <v>Mar 2014</v>
      </c>
      <c r="Y2322">
        <f>--(COUNTIF($B$2:B2322,B2322)=1)</f>
        <v>1</v>
      </c>
    </row>
    <row r="2323" spans="1:25"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c r="W2323" s="6" t="str">
        <f>TEXT(SalesData[[#This Row],[Order Date]],"mmm")</f>
        <v>Dec</v>
      </c>
      <c r="X2323" s="6" t="str">
        <f>TEXT(SalesData[[#This Row],[Order Date]],"mmm yyyy")</f>
        <v>Dec 2012</v>
      </c>
      <c r="Y2323">
        <f>--(COUNTIF($B$2:B2323,B2323)=1)</f>
        <v>1</v>
      </c>
    </row>
    <row r="2324" spans="1:25"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c r="W2324" s="6" t="str">
        <f>TEXT(SalesData[[#This Row],[Order Date]],"mmm")</f>
        <v>Dec</v>
      </c>
      <c r="X2324" s="6" t="str">
        <f>TEXT(SalesData[[#This Row],[Order Date]],"mmm yyyy")</f>
        <v>Dec 2012</v>
      </c>
      <c r="Y2324">
        <f>--(COUNTIF($B$2:B2324,B2324)=1)</f>
        <v>0</v>
      </c>
    </row>
    <row r="2325" spans="1:25"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c r="W2325" s="6" t="str">
        <f>TEXT(SalesData[[#This Row],[Order Date]],"mmm")</f>
        <v>Dec</v>
      </c>
      <c r="X2325" s="6" t="str">
        <f>TEXT(SalesData[[#This Row],[Order Date]],"mmm yyyy")</f>
        <v>Dec 2012</v>
      </c>
      <c r="Y2325">
        <f>--(COUNTIF($B$2:B2325,B2325)=1)</f>
        <v>0</v>
      </c>
    </row>
    <row r="2326" spans="1:25"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c r="W2326" s="6" t="str">
        <f>TEXT(SalesData[[#This Row],[Order Date]],"mmm")</f>
        <v>Dec</v>
      </c>
      <c r="X2326" s="6" t="str">
        <f>TEXT(SalesData[[#This Row],[Order Date]],"mmm yyyy")</f>
        <v>Dec 2012</v>
      </c>
      <c r="Y2326">
        <f>--(COUNTIF($B$2:B2326,B2326)=1)</f>
        <v>0</v>
      </c>
    </row>
    <row r="2327" spans="1:25"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c r="W2327" s="6" t="str">
        <f>TEXT(SalesData[[#This Row],[Order Date]],"mmm")</f>
        <v>Sep</v>
      </c>
      <c r="X2327" s="6" t="str">
        <f>TEXT(SalesData[[#This Row],[Order Date]],"mmm yyyy")</f>
        <v>Sep 2012</v>
      </c>
      <c r="Y2327">
        <f>--(COUNTIF($B$2:B2327,B2327)=1)</f>
        <v>1</v>
      </c>
    </row>
    <row r="2328" spans="1:25"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c r="W2328" s="6" t="str">
        <f>TEXT(SalesData[[#This Row],[Order Date]],"mmm")</f>
        <v>Sep</v>
      </c>
      <c r="X2328" s="6" t="str">
        <f>TEXT(SalesData[[#This Row],[Order Date]],"mmm yyyy")</f>
        <v>Sep 2012</v>
      </c>
      <c r="Y2328">
        <f>--(COUNTIF($B$2:B2328,B2328)=1)</f>
        <v>0</v>
      </c>
    </row>
    <row r="2329" spans="1:25"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c r="W2329" s="6" t="str">
        <f>TEXT(SalesData[[#This Row],[Order Date]],"mmm")</f>
        <v>Sep</v>
      </c>
      <c r="X2329" s="6" t="str">
        <f>TEXT(SalesData[[#This Row],[Order Date]],"mmm yyyy")</f>
        <v>Sep 2012</v>
      </c>
      <c r="Y2329">
        <f>--(COUNTIF($B$2:B2329,B2329)=1)</f>
        <v>0</v>
      </c>
    </row>
    <row r="2330" spans="1:25"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c r="W2330" s="6" t="str">
        <f>TEXT(SalesData[[#This Row],[Order Date]],"mmm")</f>
        <v>Sep</v>
      </c>
      <c r="X2330" s="6" t="str">
        <f>TEXT(SalesData[[#This Row],[Order Date]],"mmm yyyy")</f>
        <v>Sep 2014</v>
      </c>
      <c r="Y2330">
        <f>--(COUNTIF($B$2:B2330,B2330)=1)</f>
        <v>1</v>
      </c>
    </row>
    <row r="2331" spans="1:25"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c r="W2331" s="6" t="str">
        <f>TEXT(SalesData[[#This Row],[Order Date]],"mmm")</f>
        <v>Dec</v>
      </c>
      <c r="X2331" s="6" t="str">
        <f>TEXT(SalesData[[#This Row],[Order Date]],"mmm yyyy")</f>
        <v>Dec 2012</v>
      </c>
      <c r="Y2331">
        <f>--(COUNTIF($B$2:B2331,B2331)=1)</f>
        <v>1</v>
      </c>
    </row>
    <row r="2332" spans="1:25"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c r="W2332" s="6" t="str">
        <f>TEXT(SalesData[[#This Row],[Order Date]],"mmm")</f>
        <v>Sep</v>
      </c>
      <c r="X2332" s="6" t="str">
        <f>TEXT(SalesData[[#This Row],[Order Date]],"mmm yyyy")</f>
        <v>Sep 2013</v>
      </c>
      <c r="Y2332">
        <f>--(COUNTIF($B$2:B2332,B2332)=1)</f>
        <v>1</v>
      </c>
    </row>
    <row r="2333" spans="1:25"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c r="W2333" s="6" t="str">
        <f>TEXT(SalesData[[#This Row],[Order Date]],"mmm")</f>
        <v>Sep</v>
      </c>
      <c r="X2333" s="6" t="str">
        <f>TEXT(SalesData[[#This Row],[Order Date]],"mmm yyyy")</f>
        <v>Sep 2013</v>
      </c>
      <c r="Y2333">
        <f>--(COUNTIF($B$2:B2333,B2333)=1)</f>
        <v>0</v>
      </c>
    </row>
    <row r="2334" spans="1:25"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c r="W2334" s="6" t="str">
        <f>TEXT(SalesData[[#This Row],[Order Date]],"mmm")</f>
        <v>Mar</v>
      </c>
      <c r="X2334" s="6" t="str">
        <f>TEXT(SalesData[[#This Row],[Order Date]],"mmm yyyy")</f>
        <v>Mar 2014</v>
      </c>
      <c r="Y2334">
        <f>--(COUNTIF($B$2:B2334,B2334)=1)</f>
        <v>1</v>
      </c>
    </row>
    <row r="2335" spans="1:25"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c r="W2335" s="6" t="str">
        <f>TEXT(SalesData[[#This Row],[Order Date]],"mmm")</f>
        <v>Mar</v>
      </c>
      <c r="X2335" s="6" t="str">
        <f>TEXT(SalesData[[#This Row],[Order Date]],"mmm yyyy")</f>
        <v>Mar 2014</v>
      </c>
      <c r="Y2335">
        <f>--(COUNTIF($B$2:B2335,B2335)=1)</f>
        <v>0</v>
      </c>
    </row>
    <row r="2336" spans="1:25"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c r="W2336" s="6" t="str">
        <f>TEXT(SalesData[[#This Row],[Order Date]],"mmm")</f>
        <v>Sep</v>
      </c>
      <c r="X2336" s="6" t="str">
        <f>TEXT(SalesData[[#This Row],[Order Date]],"mmm yyyy")</f>
        <v>Sep 2011</v>
      </c>
      <c r="Y2336">
        <f>--(COUNTIF($B$2:B2336,B2336)=1)</f>
        <v>1</v>
      </c>
    </row>
    <row r="2337" spans="1:25"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c r="W2337" s="6" t="str">
        <f>TEXT(SalesData[[#This Row],[Order Date]],"mmm")</f>
        <v>Dec</v>
      </c>
      <c r="X2337" s="6" t="str">
        <f>TEXT(SalesData[[#This Row],[Order Date]],"mmm yyyy")</f>
        <v>Dec 2014</v>
      </c>
      <c r="Y2337">
        <f>--(COUNTIF($B$2:B2337,B2337)=1)</f>
        <v>1</v>
      </c>
    </row>
    <row r="2338" spans="1:25"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c r="W2338" s="6" t="str">
        <f>TEXT(SalesData[[#This Row],[Order Date]],"mmm")</f>
        <v>Dec</v>
      </c>
      <c r="X2338" s="6" t="str">
        <f>TEXT(SalesData[[#This Row],[Order Date]],"mmm yyyy")</f>
        <v>Dec 2014</v>
      </c>
      <c r="Y2338">
        <f>--(COUNTIF($B$2:B2338,B2338)=1)</f>
        <v>0</v>
      </c>
    </row>
    <row r="2339" spans="1:25"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c r="W2339" s="6" t="str">
        <f>TEXT(SalesData[[#This Row],[Order Date]],"mmm")</f>
        <v>Aug</v>
      </c>
      <c r="X2339" s="6" t="str">
        <f>TEXT(SalesData[[#This Row],[Order Date]],"mmm yyyy")</f>
        <v>Aug 2011</v>
      </c>
      <c r="Y2339">
        <f>--(COUNTIF($B$2:B2339,B2339)=1)</f>
        <v>1</v>
      </c>
    </row>
    <row r="2340" spans="1:25"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c r="W2340" s="6" t="str">
        <f>TEXT(SalesData[[#This Row],[Order Date]],"mmm")</f>
        <v>Aug</v>
      </c>
      <c r="X2340" s="6" t="str">
        <f>TEXT(SalesData[[#This Row],[Order Date]],"mmm yyyy")</f>
        <v>Aug 2011</v>
      </c>
      <c r="Y2340">
        <f>--(COUNTIF($B$2:B2340,B2340)=1)</f>
        <v>0</v>
      </c>
    </row>
    <row r="2341" spans="1:25"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c r="W2341" s="6" t="str">
        <f>TEXT(SalesData[[#This Row],[Order Date]],"mmm")</f>
        <v>Aug</v>
      </c>
      <c r="X2341" s="6" t="str">
        <f>TEXT(SalesData[[#This Row],[Order Date]],"mmm yyyy")</f>
        <v>Aug 2011</v>
      </c>
      <c r="Y2341">
        <f>--(COUNTIF($B$2:B2341,B2341)=1)</f>
        <v>1</v>
      </c>
    </row>
    <row r="2342" spans="1:25"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c r="W2342" s="6" t="str">
        <f>TEXT(SalesData[[#This Row],[Order Date]],"mmm")</f>
        <v>Nov</v>
      </c>
      <c r="X2342" s="6" t="str">
        <f>TEXT(SalesData[[#This Row],[Order Date]],"mmm yyyy")</f>
        <v>Nov 2013</v>
      </c>
      <c r="Y2342">
        <f>--(COUNTIF($B$2:B2342,B2342)=1)</f>
        <v>1</v>
      </c>
    </row>
    <row r="2343" spans="1:25"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c r="W2343" s="6" t="str">
        <f>TEXT(SalesData[[#This Row],[Order Date]],"mmm")</f>
        <v>Dec</v>
      </c>
      <c r="X2343" s="6" t="str">
        <f>TEXT(SalesData[[#This Row],[Order Date]],"mmm yyyy")</f>
        <v>Dec 2011</v>
      </c>
      <c r="Y2343">
        <f>--(COUNTIF($B$2:B2343,B2343)=1)</f>
        <v>1</v>
      </c>
    </row>
    <row r="2344" spans="1:25"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c r="W2344" s="6" t="str">
        <f>TEXT(SalesData[[#This Row],[Order Date]],"mmm")</f>
        <v>Dec</v>
      </c>
      <c r="X2344" s="6" t="str">
        <f>TEXT(SalesData[[#This Row],[Order Date]],"mmm yyyy")</f>
        <v>Dec 2011</v>
      </c>
      <c r="Y2344">
        <f>--(COUNTIF($B$2:B2344,B2344)=1)</f>
        <v>0</v>
      </c>
    </row>
    <row r="2345" spans="1:25"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c r="W2345" s="6" t="str">
        <f>TEXT(SalesData[[#This Row],[Order Date]],"mmm")</f>
        <v>Jul</v>
      </c>
      <c r="X2345" s="6" t="str">
        <f>TEXT(SalesData[[#This Row],[Order Date]],"mmm yyyy")</f>
        <v>Jul 2011</v>
      </c>
      <c r="Y2345">
        <f>--(COUNTIF($B$2:B2345,B2345)=1)</f>
        <v>1</v>
      </c>
    </row>
    <row r="2346" spans="1:25"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c r="W2346" s="6" t="str">
        <f>TEXT(SalesData[[#This Row],[Order Date]],"mmm")</f>
        <v>Feb</v>
      </c>
      <c r="X2346" s="6" t="str">
        <f>TEXT(SalesData[[#This Row],[Order Date]],"mmm yyyy")</f>
        <v>Feb 2013</v>
      </c>
      <c r="Y2346">
        <f>--(COUNTIF($B$2:B2346,B2346)=1)</f>
        <v>1</v>
      </c>
    </row>
    <row r="2347" spans="1:25"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c r="W2347" s="6" t="str">
        <f>TEXT(SalesData[[#This Row],[Order Date]],"mmm")</f>
        <v>Mar</v>
      </c>
      <c r="X2347" s="6" t="str">
        <f>TEXT(SalesData[[#This Row],[Order Date]],"mmm yyyy")</f>
        <v>Mar 2013</v>
      </c>
      <c r="Y2347">
        <f>--(COUNTIF($B$2:B2347,B2347)=1)</f>
        <v>1</v>
      </c>
    </row>
    <row r="2348" spans="1:25"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c r="W2348" s="6" t="str">
        <f>TEXT(SalesData[[#This Row],[Order Date]],"mmm")</f>
        <v>Mar</v>
      </c>
      <c r="X2348" s="6" t="str">
        <f>TEXT(SalesData[[#This Row],[Order Date]],"mmm yyyy")</f>
        <v>Mar 2013</v>
      </c>
      <c r="Y2348">
        <f>--(COUNTIF($B$2:B2348,B2348)=1)</f>
        <v>0</v>
      </c>
    </row>
    <row r="2349" spans="1:25"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c r="W2349" s="6" t="str">
        <f>TEXT(SalesData[[#This Row],[Order Date]],"mmm")</f>
        <v>Mar</v>
      </c>
      <c r="X2349" s="6" t="str">
        <f>TEXT(SalesData[[#This Row],[Order Date]],"mmm yyyy")</f>
        <v>Mar 2013</v>
      </c>
      <c r="Y2349">
        <f>--(COUNTIF($B$2:B2349,B2349)=1)</f>
        <v>0</v>
      </c>
    </row>
    <row r="2350" spans="1:25"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c r="W2350" s="6" t="str">
        <f>TEXT(SalesData[[#This Row],[Order Date]],"mmm")</f>
        <v>Dec</v>
      </c>
      <c r="X2350" s="6" t="str">
        <f>TEXT(SalesData[[#This Row],[Order Date]],"mmm yyyy")</f>
        <v>Dec 2014</v>
      </c>
      <c r="Y2350">
        <f>--(COUNTIF($B$2:B2350,B2350)=1)</f>
        <v>1</v>
      </c>
    </row>
    <row r="2351" spans="1:25"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c r="W2351" s="6" t="str">
        <f>TEXT(SalesData[[#This Row],[Order Date]],"mmm")</f>
        <v>Dec</v>
      </c>
      <c r="X2351" s="6" t="str">
        <f>TEXT(SalesData[[#This Row],[Order Date]],"mmm yyyy")</f>
        <v>Dec 2014</v>
      </c>
      <c r="Y2351">
        <f>--(COUNTIF($B$2:B2351,B2351)=1)</f>
        <v>0</v>
      </c>
    </row>
    <row r="2352" spans="1:25"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c r="W2352" s="6" t="str">
        <f>TEXT(SalesData[[#This Row],[Order Date]],"mmm")</f>
        <v>Dec</v>
      </c>
      <c r="X2352" s="6" t="str">
        <f>TEXT(SalesData[[#This Row],[Order Date]],"mmm yyyy")</f>
        <v>Dec 2014</v>
      </c>
      <c r="Y2352">
        <f>--(COUNTIF($B$2:B2352,B2352)=1)</f>
        <v>0</v>
      </c>
    </row>
    <row r="2353" spans="1:25"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c r="W2353" s="6" t="str">
        <f>TEXT(SalesData[[#This Row],[Order Date]],"mmm")</f>
        <v>Dec</v>
      </c>
      <c r="X2353" s="6" t="str">
        <f>TEXT(SalesData[[#This Row],[Order Date]],"mmm yyyy")</f>
        <v>Dec 2014</v>
      </c>
      <c r="Y2353">
        <f>--(COUNTIF($B$2:B2353,B2353)=1)</f>
        <v>0</v>
      </c>
    </row>
    <row r="2354" spans="1:25"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c r="W2354" s="6" t="str">
        <f>TEXT(SalesData[[#This Row],[Order Date]],"mmm")</f>
        <v>Dec</v>
      </c>
      <c r="X2354" s="6" t="str">
        <f>TEXT(SalesData[[#This Row],[Order Date]],"mmm yyyy")</f>
        <v>Dec 2014</v>
      </c>
      <c r="Y2354">
        <f>--(COUNTIF($B$2:B2354,B2354)=1)</f>
        <v>0</v>
      </c>
    </row>
    <row r="2355" spans="1:25"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c r="W2355" s="6" t="str">
        <f>TEXT(SalesData[[#This Row],[Order Date]],"mmm")</f>
        <v>Aug</v>
      </c>
      <c r="X2355" s="6" t="str">
        <f>TEXT(SalesData[[#This Row],[Order Date]],"mmm yyyy")</f>
        <v>Aug 2012</v>
      </c>
      <c r="Y2355">
        <f>--(COUNTIF($B$2:B2355,B2355)=1)</f>
        <v>1</v>
      </c>
    </row>
    <row r="2356" spans="1:25"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c r="W2356" s="6" t="str">
        <f>TEXT(SalesData[[#This Row],[Order Date]],"mmm")</f>
        <v>Aug</v>
      </c>
      <c r="X2356" s="6" t="str">
        <f>TEXT(SalesData[[#This Row],[Order Date]],"mmm yyyy")</f>
        <v>Aug 2012</v>
      </c>
      <c r="Y2356">
        <f>--(COUNTIF($B$2:B2356,B2356)=1)</f>
        <v>0</v>
      </c>
    </row>
    <row r="2357" spans="1:25"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c r="W2357" s="6" t="str">
        <f>TEXT(SalesData[[#This Row],[Order Date]],"mmm")</f>
        <v>Aug</v>
      </c>
      <c r="X2357" s="6" t="str">
        <f>TEXT(SalesData[[#This Row],[Order Date]],"mmm yyyy")</f>
        <v>Aug 2012</v>
      </c>
      <c r="Y2357">
        <f>--(COUNTIF($B$2:B2357,B2357)=1)</f>
        <v>0</v>
      </c>
    </row>
    <row r="2358" spans="1:25"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c r="W2358" s="6" t="str">
        <f>TEXT(SalesData[[#This Row],[Order Date]],"mmm")</f>
        <v>Aug</v>
      </c>
      <c r="X2358" s="6" t="str">
        <f>TEXT(SalesData[[#This Row],[Order Date]],"mmm yyyy")</f>
        <v>Aug 2012</v>
      </c>
      <c r="Y2358">
        <f>--(COUNTIF($B$2:B2358,B2358)=1)</f>
        <v>0</v>
      </c>
    </row>
    <row r="2359" spans="1:25"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c r="W2359" s="6" t="str">
        <f>TEXT(SalesData[[#This Row],[Order Date]],"mmm")</f>
        <v>Mar</v>
      </c>
      <c r="X2359" s="6" t="str">
        <f>TEXT(SalesData[[#This Row],[Order Date]],"mmm yyyy")</f>
        <v>Mar 2011</v>
      </c>
      <c r="Y2359">
        <f>--(COUNTIF($B$2:B2359,B2359)=1)</f>
        <v>1</v>
      </c>
    </row>
    <row r="2360" spans="1:25"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c r="W2360" s="6" t="str">
        <f>TEXT(SalesData[[#This Row],[Order Date]],"mmm")</f>
        <v>Mar</v>
      </c>
      <c r="X2360" s="6" t="str">
        <f>TEXT(SalesData[[#This Row],[Order Date]],"mmm yyyy")</f>
        <v>Mar 2011</v>
      </c>
      <c r="Y2360">
        <f>--(COUNTIF($B$2:B2360,B2360)=1)</f>
        <v>0</v>
      </c>
    </row>
    <row r="2361" spans="1:25"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c r="W2361" s="6" t="str">
        <f>TEXT(SalesData[[#This Row],[Order Date]],"mmm")</f>
        <v>Mar</v>
      </c>
      <c r="X2361" s="6" t="str">
        <f>TEXT(SalesData[[#This Row],[Order Date]],"mmm yyyy")</f>
        <v>Mar 2011</v>
      </c>
      <c r="Y2361">
        <f>--(COUNTIF($B$2:B2361,B2361)=1)</f>
        <v>0</v>
      </c>
    </row>
    <row r="2362" spans="1:25"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c r="W2362" s="6" t="str">
        <f>TEXT(SalesData[[#This Row],[Order Date]],"mmm")</f>
        <v>Mar</v>
      </c>
      <c r="X2362" s="6" t="str">
        <f>TEXT(SalesData[[#This Row],[Order Date]],"mmm yyyy")</f>
        <v>Mar 2011</v>
      </c>
      <c r="Y2362">
        <f>--(COUNTIF($B$2:B2362,B2362)=1)</f>
        <v>0</v>
      </c>
    </row>
    <row r="2363" spans="1:25"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c r="W2363" s="6" t="str">
        <f>TEXT(SalesData[[#This Row],[Order Date]],"mmm")</f>
        <v>Mar</v>
      </c>
      <c r="X2363" s="6" t="str">
        <f>TEXT(SalesData[[#This Row],[Order Date]],"mmm yyyy")</f>
        <v>Mar 2011</v>
      </c>
      <c r="Y2363">
        <f>--(COUNTIF($B$2:B2363,B2363)=1)</f>
        <v>0</v>
      </c>
    </row>
    <row r="2364" spans="1:25"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c r="W2364" s="6" t="str">
        <f>TEXT(SalesData[[#This Row],[Order Date]],"mmm")</f>
        <v>Apr</v>
      </c>
      <c r="X2364" s="6" t="str">
        <f>TEXT(SalesData[[#This Row],[Order Date]],"mmm yyyy")</f>
        <v>Apr 2014</v>
      </c>
      <c r="Y2364">
        <f>--(COUNTIF($B$2:B2364,B2364)=1)</f>
        <v>1</v>
      </c>
    </row>
    <row r="2365" spans="1:25"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c r="W2365" s="6" t="str">
        <f>TEXT(SalesData[[#This Row],[Order Date]],"mmm")</f>
        <v>Mar</v>
      </c>
      <c r="X2365" s="6" t="str">
        <f>TEXT(SalesData[[#This Row],[Order Date]],"mmm yyyy")</f>
        <v>Mar 2013</v>
      </c>
      <c r="Y2365">
        <f>--(COUNTIF($B$2:B2365,B2365)=1)</f>
        <v>1</v>
      </c>
    </row>
    <row r="2366" spans="1:25"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c r="W2366" s="6" t="str">
        <f>TEXT(SalesData[[#This Row],[Order Date]],"mmm")</f>
        <v>Mar</v>
      </c>
      <c r="X2366" s="6" t="str">
        <f>TEXT(SalesData[[#This Row],[Order Date]],"mmm yyyy")</f>
        <v>Mar 2013</v>
      </c>
      <c r="Y2366">
        <f>--(COUNTIF($B$2:B2366,B2366)=1)</f>
        <v>0</v>
      </c>
    </row>
    <row r="2367" spans="1:25"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c r="W2367" s="6" t="str">
        <f>TEXT(SalesData[[#This Row],[Order Date]],"mmm")</f>
        <v>Mar</v>
      </c>
      <c r="X2367" s="6" t="str">
        <f>TEXT(SalesData[[#This Row],[Order Date]],"mmm yyyy")</f>
        <v>Mar 2013</v>
      </c>
      <c r="Y2367">
        <f>--(COUNTIF($B$2:B2367,B2367)=1)</f>
        <v>0</v>
      </c>
    </row>
    <row r="2368" spans="1:25"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c r="W2368" s="6" t="str">
        <f>TEXT(SalesData[[#This Row],[Order Date]],"mmm")</f>
        <v>Nov</v>
      </c>
      <c r="X2368" s="6" t="str">
        <f>TEXT(SalesData[[#This Row],[Order Date]],"mmm yyyy")</f>
        <v>Nov 2011</v>
      </c>
      <c r="Y2368">
        <f>--(COUNTIF($B$2:B2368,B2368)=1)</f>
        <v>1</v>
      </c>
    </row>
    <row r="2369" spans="1:25"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c r="W2369" s="6" t="str">
        <f>TEXT(SalesData[[#This Row],[Order Date]],"mmm")</f>
        <v>Feb</v>
      </c>
      <c r="X2369" s="6" t="str">
        <f>TEXT(SalesData[[#This Row],[Order Date]],"mmm yyyy")</f>
        <v>Feb 2014</v>
      </c>
      <c r="Y2369">
        <f>--(COUNTIF($B$2:B2369,B2369)=1)</f>
        <v>1</v>
      </c>
    </row>
    <row r="2370" spans="1:25"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c r="W2370" s="6" t="str">
        <f>TEXT(SalesData[[#This Row],[Order Date]],"mmm")</f>
        <v>Sep</v>
      </c>
      <c r="X2370" s="6" t="str">
        <f>TEXT(SalesData[[#This Row],[Order Date]],"mmm yyyy")</f>
        <v>Sep 2013</v>
      </c>
      <c r="Y2370">
        <f>--(COUNTIF($B$2:B2370,B2370)=1)</f>
        <v>1</v>
      </c>
    </row>
    <row r="2371" spans="1:25"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c r="W2371" s="6" t="str">
        <f>TEXT(SalesData[[#This Row],[Order Date]],"mmm")</f>
        <v>Sep</v>
      </c>
      <c r="X2371" s="6" t="str">
        <f>TEXT(SalesData[[#This Row],[Order Date]],"mmm yyyy")</f>
        <v>Sep 2013</v>
      </c>
      <c r="Y2371">
        <f>--(COUNTIF($B$2:B2371,B2371)=1)</f>
        <v>0</v>
      </c>
    </row>
    <row r="2372" spans="1:25"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c r="W2372" s="6" t="str">
        <f>TEXT(SalesData[[#This Row],[Order Date]],"mmm")</f>
        <v>Jul</v>
      </c>
      <c r="X2372" s="6" t="str">
        <f>TEXT(SalesData[[#This Row],[Order Date]],"mmm yyyy")</f>
        <v>Jul 2014</v>
      </c>
      <c r="Y2372">
        <f>--(COUNTIF($B$2:B2372,B2372)=1)</f>
        <v>1</v>
      </c>
    </row>
    <row r="2373" spans="1:25"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c r="W2373" s="6" t="str">
        <f>TEXT(SalesData[[#This Row],[Order Date]],"mmm")</f>
        <v>Jul</v>
      </c>
      <c r="X2373" s="6" t="str">
        <f>TEXT(SalesData[[#This Row],[Order Date]],"mmm yyyy")</f>
        <v>Jul 2013</v>
      </c>
      <c r="Y2373">
        <f>--(COUNTIF($B$2:B2373,B2373)=1)</f>
        <v>1</v>
      </c>
    </row>
    <row r="2374" spans="1:25"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c r="W2374" s="6" t="str">
        <f>TEXT(SalesData[[#This Row],[Order Date]],"mmm")</f>
        <v>Jul</v>
      </c>
      <c r="X2374" s="6" t="str">
        <f>TEXT(SalesData[[#This Row],[Order Date]],"mmm yyyy")</f>
        <v>Jul 2013</v>
      </c>
      <c r="Y2374">
        <f>--(COUNTIF($B$2:B2374,B2374)=1)</f>
        <v>0</v>
      </c>
    </row>
    <row r="2375" spans="1:25"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c r="W2375" s="6" t="str">
        <f>TEXT(SalesData[[#This Row],[Order Date]],"mmm")</f>
        <v>Jul</v>
      </c>
      <c r="X2375" s="6" t="str">
        <f>TEXT(SalesData[[#This Row],[Order Date]],"mmm yyyy")</f>
        <v>Jul 2013</v>
      </c>
      <c r="Y2375">
        <f>--(COUNTIF($B$2:B2375,B2375)=1)</f>
        <v>0</v>
      </c>
    </row>
    <row r="2376" spans="1:25"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c r="W2376" s="6" t="str">
        <f>TEXT(SalesData[[#This Row],[Order Date]],"mmm")</f>
        <v>Jul</v>
      </c>
      <c r="X2376" s="6" t="str">
        <f>TEXT(SalesData[[#This Row],[Order Date]],"mmm yyyy")</f>
        <v>Jul 2013</v>
      </c>
      <c r="Y2376">
        <f>--(COUNTIF($B$2:B2376,B2376)=1)</f>
        <v>0</v>
      </c>
    </row>
    <row r="2377" spans="1:25"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c r="W2377" s="6" t="str">
        <f>TEXT(SalesData[[#This Row],[Order Date]],"mmm")</f>
        <v>Jan</v>
      </c>
      <c r="X2377" s="6" t="str">
        <f>TEXT(SalesData[[#This Row],[Order Date]],"mmm yyyy")</f>
        <v>Jan 2014</v>
      </c>
      <c r="Y2377">
        <f>--(COUNTIF($B$2:B2377,B2377)=1)</f>
        <v>1</v>
      </c>
    </row>
    <row r="2378" spans="1:25"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c r="W2378" s="6" t="str">
        <f>TEXT(SalesData[[#This Row],[Order Date]],"mmm")</f>
        <v>Aug</v>
      </c>
      <c r="X2378" s="6" t="str">
        <f>TEXT(SalesData[[#This Row],[Order Date]],"mmm yyyy")</f>
        <v>Aug 2011</v>
      </c>
      <c r="Y2378">
        <f>--(COUNTIF($B$2:B2378,B2378)=1)</f>
        <v>1</v>
      </c>
    </row>
    <row r="2379" spans="1:25"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c r="W2379" s="6" t="str">
        <f>TEXT(SalesData[[#This Row],[Order Date]],"mmm")</f>
        <v>Aug</v>
      </c>
      <c r="X2379" s="6" t="str">
        <f>TEXT(SalesData[[#This Row],[Order Date]],"mmm yyyy")</f>
        <v>Aug 2011</v>
      </c>
      <c r="Y2379">
        <f>--(COUNTIF($B$2:B2379,B2379)=1)</f>
        <v>0</v>
      </c>
    </row>
    <row r="2380" spans="1:25"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c r="W2380" s="6" t="str">
        <f>TEXT(SalesData[[#This Row],[Order Date]],"mmm")</f>
        <v>Dec</v>
      </c>
      <c r="X2380" s="6" t="str">
        <f>TEXT(SalesData[[#This Row],[Order Date]],"mmm yyyy")</f>
        <v>Dec 2012</v>
      </c>
      <c r="Y2380">
        <f>--(COUNTIF($B$2:B2380,B2380)=1)</f>
        <v>1</v>
      </c>
    </row>
    <row r="2381" spans="1:25"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c r="W2381" s="6" t="str">
        <f>TEXT(SalesData[[#This Row],[Order Date]],"mmm")</f>
        <v>May</v>
      </c>
      <c r="X2381" s="6" t="str">
        <f>TEXT(SalesData[[#This Row],[Order Date]],"mmm yyyy")</f>
        <v>May 2013</v>
      </c>
      <c r="Y2381">
        <f>--(COUNTIF($B$2:B2381,B2381)=1)</f>
        <v>1</v>
      </c>
    </row>
    <row r="2382" spans="1:25"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c r="W2382" s="6" t="str">
        <f>TEXT(SalesData[[#This Row],[Order Date]],"mmm")</f>
        <v>May</v>
      </c>
      <c r="X2382" s="6" t="str">
        <f>TEXT(SalesData[[#This Row],[Order Date]],"mmm yyyy")</f>
        <v>May 2013</v>
      </c>
      <c r="Y2382">
        <f>--(COUNTIF($B$2:B2382,B2382)=1)</f>
        <v>0</v>
      </c>
    </row>
    <row r="2383" spans="1:25"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c r="W2383" s="6" t="str">
        <f>TEXT(SalesData[[#This Row],[Order Date]],"mmm")</f>
        <v>May</v>
      </c>
      <c r="X2383" s="6" t="str">
        <f>TEXT(SalesData[[#This Row],[Order Date]],"mmm yyyy")</f>
        <v>May 2013</v>
      </c>
      <c r="Y2383">
        <f>--(COUNTIF($B$2:B2383,B2383)=1)</f>
        <v>0</v>
      </c>
    </row>
    <row r="2384" spans="1:25"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c r="W2384" s="6" t="str">
        <f>TEXT(SalesData[[#This Row],[Order Date]],"mmm")</f>
        <v>Mar</v>
      </c>
      <c r="X2384" s="6" t="str">
        <f>TEXT(SalesData[[#This Row],[Order Date]],"mmm yyyy")</f>
        <v>Mar 2014</v>
      </c>
      <c r="Y2384">
        <f>--(COUNTIF($B$2:B2384,B2384)=1)</f>
        <v>1</v>
      </c>
    </row>
    <row r="2385" spans="1:25"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c r="W2385" s="6" t="str">
        <f>TEXT(SalesData[[#This Row],[Order Date]],"mmm")</f>
        <v>Mar</v>
      </c>
      <c r="X2385" s="6" t="str">
        <f>TEXT(SalesData[[#This Row],[Order Date]],"mmm yyyy")</f>
        <v>Mar 2014</v>
      </c>
      <c r="Y2385">
        <f>--(COUNTIF($B$2:B2385,B2385)=1)</f>
        <v>0</v>
      </c>
    </row>
    <row r="2386" spans="1:25"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c r="W2386" s="6" t="str">
        <f>TEXT(SalesData[[#This Row],[Order Date]],"mmm")</f>
        <v>Mar</v>
      </c>
      <c r="X2386" s="6" t="str">
        <f>TEXT(SalesData[[#This Row],[Order Date]],"mmm yyyy")</f>
        <v>Mar 2014</v>
      </c>
      <c r="Y2386">
        <f>--(COUNTIF($B$2:B2386,B2386)=1)</f>
        <v>0</v>
      </c>
    </row>
    <row r="2387" spans="1:25"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c r="W2387" s="6" t="str">
        <f>TEXT(SalesData[[#This Row],[Order Date]],"mmm")</f>
        <v>Mar</v>
      </c>
      <c r="X2387" s="6" t="str">
        <f>TEXT(SalesData[[#This Row],[Order Date]],"mmm yyyy")</f>
        <v>Mar 2014</v>
      </c>
      <c r="Y2387">
        <f>--(COUNTIF($B$2:B2387,B2387)=1)</f>
        <v>0</v>
      </c>
    </row>
    <row r="2388" spans="1:25"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c r="W2388" s="6" t="str">
        <f>TEXT(SalesData[[#This Row],[Order Date]],"mmm")</f>
        <v>Mar</v>
      </c>
      <c r="X2388" s="6" t="str">
        <f>TEXT(SalesData[[#This Row],[Order Date]],"mmm yyyy")</f>
        <v>Mar 2014</v>
      </c>
      <c r="Y2388">
        <f>--(COUNTIF($B$2:B2388,B2388)=1)</f>
        <v>0</v>
      </c>
    </row>
    <row r="2389" spans="1:25"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c r="W2389" s="6" t="str">
        <f>TEXT(SalesData[[#This Row],[Order Date]],"mmm")</f>
        <v>Dec</v>
      </c>
      <c r="X2389" s="6" t="str">
        <f>TEXT(SalesData[[#This Row],[Order Date]],"mmm yyyy")</f>
        <v>Dec 2012</v>
      </c>
      <c r="Y2389">
        <f>--(COUNTIF($B$2:B2389,B2389)=1)</f>
        <v>1</v>
      </c>
    </row>
    <row r="2390" spans="1:25"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c r="W2390" s="6" t="str">
        <f>TEXT(SalesData[[#This Row],[Order Date]],"mmm")</f>
        <v>Dec</v>
      </c>
      <c r="X2390" s="6" t="str">
        <f>TEXT(SalesData[[#This Row],[Order Date]],"mmm yyyy")</f>
        <v>Dec 2012</v>
      </c>
      <c r="Y2390">
        <f>--(COUNTIF($B$2:B2390,B2390)=1)</f>
        <v>0</v>
      </c>
    </row>
    <row r="2391" spans="1:25"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c r="W2391" s="6" t="str">
        <f>TEXT(SalesData[[#This Row],[Order Date]],"mmm")</f>
        <v>Dec</v>
      </c>
      <c r="X2391" s="6" t="str">
        <f>TEXT(SalesData[[#This Row],[Order Date]],"mmm yyyy")</f>
        <v>Dec 2012</v>
      </c>
      <c r="Y2391">
        <f>--(COUNTIF($B$2:B2391,B2391)=1)</f>
        <v>1</v>
      </c>
    </row>
    <row r="2392" spans="1:25"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c r="W2392" s="6" t="str">
        <f>TEXT(SalesData[[#This Row],[Order Date]],"mmm")</f>
        <v>Dec</v>
      </c>
      <c r="X2392" s="6" t="str">
        <f>TEXT(SalesData[[#This Row],[Order Date]],"mmm yyyy")</f>
        <v>Dec 2012</v>
      </c>
      <c r="Y2392">
        <f>--(COUNTIF($B$2:B2392,B2392)=1)</f>
        <v>0</v>
      </c>
    </row>
    <row r="2393" spans="1:25"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c r="W2393" s="6" t="str">
        <f>TEXT(SalesData[[#This Row],[Order Date]],"mmm")</f>
        <v>Dec</v>
      </c>
      <c r="X2393" s="6" t="str">
        <f>TEXT(SalesData[[#This Row],[Order Date]],"mmm yyyy")</f>
        <v>Dec 2012</v>
      </c>
      <c r="Y2393">
        <f>--(COUNTIF($B$2:B2393,B2393)=1)</f>
        <v>0</v>
      </c>
    </row>
    <row r="2394" spans="1:25"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c r="W2394" s="6" t="str">
        <f>TEXT(SalesData[[#This Row],[Order Date]],"mmm")</f>
        <v>Dec</v>
      </c>
      <c r="X2394" s="6" t="str">
        <f>TEXT(SalesData[[#This Row],[Order Date]],"mmm yyyy")</f>
        <v>Dec 2012</v>
      </c>
      <c r="Y2394">
        <f>--(COUNTIF($B$2:B2394,B2394)=1)</f>
        <v>0</v>
      </c>
    </row>
    <row r="2395" spans="1:25"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c r="W2395" s="6" t="str">
        <f>TEXT(SalesData[[#This Row],[Order Date]],"mmm")</f>
        <v>Mar</v>
      </c>
      <c r="X2395" s="6" t="str">
        <f>TEXT(SalesData[[#This Row],[Order Date]],"mmm yyyy")</f>
        <v>Mar 2013</v>
      </c>
      <c r="Y2395">
        <f>--(COUNTIF($B$2:B2395,B2395)=1)</f>
        <v>1</v>
      </c>
    </row>
    <row r="2396" spans="1:25"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c r="W2396" s="6" t="str">
        <f>TEXT(SalesData[[#This Row],[Order Date]],"mmm")</f>
        <v>Nov</v>
      </c>
      <c r="X2396" s="6" t="str">
        <f>TEXT(SalesData[[#This Row],[Order Date]],"mmm yyyy")</f>
        <v>Nov 2012</v>
      </c>
      <c r="Y2396">
        <f>--(COUNTIF($B$2:B2396,B2396)=1)</f>
        <v>1</v>
      </c>
    </row>
    <row r="2397" spans="1:25"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c r="W2397" s="6" t="str">
        <f>TEXT(SalesData[[#This Row],[Order Date]],"mmm")</f>
        <v>Nov</v>
      </c>
      <c r="X2397" s="6" t="str">
        <f>TEXT(SalesData[[#This Row],[Order Date]],"mmm yyyy")</f>
        <v>Nov 2012</v>
      </c>
      <c r="Y2397">
        <f>--(COUNTIF($B$2:B2397,B2397)=1)</f>
        <v>0</v>
      </c>
    </row>
    <row r="2398" spans="1:25"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c r="W2398" s="6" t="str">
        <f>TEXT(SalesData[[#This Row],[Order Date]],"mmm")</f>
        <v>Nov</v>
      </c>
      <c r="X2398" s="6" t="str">
        <f>TEXT(SalesData[[#This Row],[Order Date]],"mmm yyyy")</f>
        <v>Nov 2012</v>
      </c>
      <c r="Y2398">
        <f>--(COUNTIF($B$2:B2398,B2398)=1)</f>
        <v>0</v>
      </c>
    </row>
    <row r="2399" spans="1:25"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c r="W2399" s="6" t="str">
        <f>TEXT(SalesData[[#This Row],[Order Date]],"mmm")</f>
        <v>Aug</v>
      </c>
      <c r="X2399" s="6" t="str">
        <f>TEXT(SalesData[[#This Row],[Order Date]],"mmm yyyy")</f>
        <v>Aug 2014</v>
      </c>
      <c r="Y2399">
        <f>--(COUNTIF($B$2:B2399,B2399)=1)</f>
        <v>1</v>
      </c>
    </row>
    <row r="2400" spans="1:25"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c r="W2400" s="6" t="str">
        <f>TEXT(SalesData[[#This Row],[Order Date]],"mmm")</f>
        <v>Aug</v>
      </c>
      <c r="X2400" s="6" t="str">
        <f>TEXT(SalesData[[#This Row],[Order Date]],"mmm yyyy")</f>
        <v>Aug 2014</v>
      </c>
      <c r="Y2400">
        <f>--(COUNTIF($B$2:B2400,B2400)=1)</f>
        <v>0</v>
      </c>
    </row>
    <row r="2401" spans="1:25"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c r="W2401" s="6" t="str">
        <f>TEXT(SalesData[[#This Row],[Order Date]],"mmm")</f>
        <v>Sep</v>
      </c>
      <c r="X2401" s="6" t="str">
        <f>TEXT(SalesData[[#This Row],[Order Date]],"mmm yyyy")</f>
        <v>Sep 2014</v>
      </c>
      <c r="Y2401">
        <f>--(COUNTIF($B$2:B2401,B2401)=1)</f>
        <v>1</v>
      </c>
    </row>
    <row r="2402" spans="1:25"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c r="W2402" s="6" t="str">
        <f>TEXT(SalesData[[#This Row],[Order Date]],"mmm")</f>
        <v>Sep</v>
      </c>
      <c r="X2402" s="6" t="str">
        <f>TEXT(SalesData[[#This Row],[Order Date]],"mmm yyyy")</f>
        <v>Sep 2014</v>
      </c>
      <c r="Y2402">
        <f>--(COUNTIF($B$2:B2402,B2402)=1)</f>
        <v>0</v>
      </c>
    </row>
    <row r="2403" spans="1:25"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c r="W2403" s="6" t="str">
        <f>TEXT(SalesData[[#This Row],[Order Date]],"mmm")</f>
        <v>Apr</v>
      </c>
      <c r="X2403" s="6" t="str">
        <f>TEXT(SalesData[[#This Row],[Order Date]],"mmm yyyy")</f>
        <v>Apr 2014</v>
      </c>
      <c r="Y2403">
        <f>--(COUNTIF($B$2:B2403,B2403)=1)</f>
        <v>1</v>
      </c>
    </row>
    <row r="2404" spans="1:25"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c r="W2404" s="6" t="str">
        <f>TEXT(SalesData[[#This Row],[Order Date]],"mmm")</f>
        <v>Apr</v>
      </c>
      <c r="X2404" s="6" t="str">
        <f>TEXT(SalesData[[#This Row],[Order Date]],"mmm yyyy")</f>
        <v>Apr 2014</v>
      </c>
      <c r="Y2404">
        <f>--(COUNTIF($B$2:B2404,B2404)=1)</f>
        <v>0</v>
      </c>
    </row>
    <row r="2405" spans="1:25"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c r="W2405" s="6" t="str">
        <f>TEXT(SalesData[[#This Row],[Order Date]],"mmm")</f>
        <v>Sep</v>
      </c>
      <c r="X2405" s="6" t="str">
        <f>TEXT(SalesData[[#This Row],[Order Date]],"mmm yyyy")</f>
        <v>Sep 2013</v>
      </c>
      <c r="Y2405">
        <f>--(COUNTIF($B$2:B2405,B2405)=1)</f>
        <v>1</v>
      </c>
    </row>
    <row r="2406" spans="1:25"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c r="W2406" s="6" t="str">
        <f>TEXT(SalesData[[#This Row],[Order Date]],"mmm")</f>
        <v>Oct</v>
      </c>
      <c r="X2406" s="6" t="str">
        <f>TEXT(SalesData[[#This Row],[Order Date]],"mmm yyyy")</f>
        <v>Oct 2014</v>
      </c>
      <c r="Y2406">
        <f>--(COUNTIF($B$2:B2406,B2406)=1)</f>
        <v>1</v>
      </c>
    </row>
    <row r="2407" spans="1:25"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c r="W2407" s="6" t="str">
        <f>TEXT(SalesData[[#This Row],[Order Date]],"mmm")</f>
        <v>Oct</v>
      </c>
      <c r="X2407" s="6" t="str">
        <f>TEXT(SalesData[[#This Row],[Order Date]],"mmm yyyy")</f>
        <v>Oct 2014</v>
      </c>
      <c r="Y2407">
        <f>--(COUNTIF($B$2:B2407,B2407)=1)</f>
        <v>0</v>
      </c>
    </row>
    <row r="2408" spans="1:25"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c r="W2408" s="6" t="str">
        <f>TEXT(SalesData[[#This Row],[Order Date]],"mmm")</f>
        <v>Oct</v>
      </c>
      <c r="X2408" s="6" t="str">
        <f>TEXT(SalesData[[#This Row],[Order Date]],"mmm yyyy")</f>
        <v>Oct 2014</v>
      </c>
      <c r="Y2408">
        <f>--(COUNTIF($B$2:B2408,B2408)=1)</f>
        <v>0</v>
      </c>
    </row>
    <row r="2409" spans="1:25"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c r="W2409" s="6" t="str">
        <f>TEXT(SalesData[[#This Row],[Order Date]],"mmm")</f>
        <v>Jan</v>
      </c>
      <c r="X2409" s="6" t="str">
        <f>TEXT(SalesData[[#This Row],[Order Date]],"mmm yyyy")</f>
        <v>Jan 2014</v>
      </c>
      <c r="Y2409">
        <f>--(COUNTIF($B$2:B2409,B2409)=1)</f>
        <v>1</v>
      </c>
    </row>
    <row r="2410" spans="1:25"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c r="W2410" s="6" t="str">
        <f>TEXT(SalesData[[#This Row],[Order Date]],"mmm")</f>
        <v>Jan</v>
      </c>
      <c r="X2410" s="6" t="str">
        <f>TEXT(SalesData[[#This Row],[Order Date]],"mmm yyyy")</f>
        <v>Jan 2014</v>
      </c>
      <c r="Y2410">
        <f>--(COUNTIF($B$2:B2410,B2410)=1)</f>
        <v>0</v>
      </c>
    </row>
    <row r="2411" spans="1:25"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c r="W2411" s="6" t="str">
        <f>TEXT(SalesData[[#This Row],[Order Date]],"mmm")</f>
        <v>Mar</v>
      </c>
      <c r="X2411" s="6" t="str">
        <f>TEXT(SalesData[[#This Row],[Order Date]],"mmm yyyy")</f>
        <v>Mar 2014</v>
      </c>
      <c r="Y2411">
        <f>--(COUNTIF($B$2:B2411,B2411)=1)</f>
        <v>1</v>
      </c>
    </row>
    <row r="2412" spans="1:25"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c r="W2412" s="6" t="str">
        <f>TEXT(SalesData[[#This Row],[Order Date]],"mmm")</f>
        <v>Aug</v>
      </c>
      <c r="X2412" s="6" t="str">
        <f>TEXT(SalesData[[#This Row],[Order Date]],"mmm yyyy")</f>
        <v>Aug 2011</v>
      </c>
      <c r="Y2412">
        <f>--(COUNTIF($B$2:B2412,B2412)=1)</f>
        <v>1</v>
      </c>
    </row>
    <row r="2413" spans="1:25"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c r="W2413" s="6" t="str">
        <f>TEXT(SalesData[[#This Row],[Order Date]],"mmm")</f>
        <v>Jun</v>
      </c>
      <c r="X2413" s="6" t="str">
        <f>TEXT(SalesData[[#This Row],[Order Date]],"mmm yyyy")</f>
        <v>Jun 2012</v>
      </c>
      <c r="Y2413">
        <f>--(COUNTIF($B$2:B2413,B2413)=1)</f>
        <v>1</v>
      </c>
    </row>
    <row r="2414" spans="1:25"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c r="W2414" s="6" t="str">
        <f>TEXT(SalesData[[#This Row],[Order Date]],"mmm")</f>
        <v>Nov</v>
      </c>
      <c r="X2414" s="6" t="str">
        <f>TEXT(SalesData[[#This Row],[Order Date]],"mmm yyyy")</f>
        <v>Nov 2011</v>
      </c>
      <c r="Y2414">
        <f>--(COUNTIF($B$2:B2414,B2414)=1)</f>
        <v>1</v>
      </c>
    </row>
    <row r="2415" spans="1:25"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c r="W2415" s="6" t="str">
        <f>TEXT(SalesData[[#This Row],[Order Date]],"mmm")</f>
        <v>Nov</v>
      </c>
      <c r="X2415" s="6" t="str">
        <f>TEXT(SalesData[[#This Row],[Order Date]],"mmm yyyy")</f>
        <v>Nov 2011</v>
      </c>
      <c r="Y2415">
        <f>--(COUNTIF($B$2:B2415,B2415)=1)</f>
        <v>0</v>
      </c>
    </row>
    <row r="2416" spans="1:25"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c r="W2416" s="6" t="str">
        <f>TEXT(SalesData[[#This Row],[Order Date]],"mmm")</f>
        <v>Dec</v>
      </c>
      <c r="X2416" s="6" t="str">
        <f>TEXT(SalesData[[#This Row],[Order Date]],"mmm yyyy")</f>
        <v>Dec 2013</v>
      </c>
      <c r="Y2416">
        <f>--(COUNTIF($B$2:B2416,B2416)=1)</f>
        <v>1</v>
      </c>
    </row>
    <row r="2417" spans="1:25"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c r="W2417" s="6" t="str">
        <f>TEXT(SalesData[[#This Row],[Order Date]],"mmm")</f>
        <v>Jul</v>
      </c>
      <c r="X2417" s="6" t="str">
        <f>TEXT(SalesData[[#This Row],[Order Date]],"mmm yyyy")</f>
        <v>Jul 2012</v>
      </c>
      <c r="Y2417">
        <f>--(COUNTIF($B$2:B2417,B2417)=1)</f>
        <v>1</v>
      </c>
    </row>
    <row r="2418" spans="1:25"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c r="W2418" s="6" t="str">
        <f>TEXT(SalesData[[#This Row],[Order Date]],"mmm")</f>
        <v>Oct</v>
      </c>
      <c r="X2418" s="6" t="str">
        <f>TEXT(SalesData[[#This Row],[Order Date]],"mmm yyyy")</f>
        <v>Oct 2014</v>
      </c>
      <c r="Y2418">
        <f>--(COUNTIF($B$2:B2418,B2418)=1)</f>
        <v>1</v>
      </c>
    </row>
    <row r="2419" spans="1:25"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c r="W2419" s="6" t="str">
        <f>TEXT(SalesData[[#This Row],[Order Date]],"mmm")</f>
        <v>Oct</v>
      </c>
      <c r="X2419" s="6" t="str">
        <f>TEXT(SalesData[[#This Row],[Order Date]],"mmm yyyy")</f>
        <v>Oct 2014</v>
      </c>
      <c r="Y2419">
        <f>--(COUNTIF($B$2:B2419,B2419)=1)</f>
        <v>0</v>
      </c>
    </row>
    <row r="2420" spans="1:25"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c r="W2420" s="6" t="str">
        <f>TEXT(SalesData[[#This Row],[Order Date]],"mmm")</f>
        <v>May</v>
      </c>
      <c r="X2420" s="6" t="str">
        <f>TEXT(SalesData[[#This Row],[Order Date]],"mmm yyyy")</f>
        <v>May 2013</v>
      </c>
      <c r="Y2420">
        <f>--(COUNTIF($B$2:B2420,B2420)=1)</f>
        <v>1</v>
      </c>
    </row>
    <row r="2421" spans="1:25"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c r="W2421" s="6" t="str">
        <f>TEXT(SalesData[[#This Row],[Order Date]],"mmm")</f>
        <v>Nov</v>
      </c>
      <c r="X2421" s="6" t="str">
        <f>TEXT(SalesData[[#This Row],[Order Date]],"mmm yyyy")</f>
        <v>Nov 2014</v>
      </c>
      <c r="Y2421">
        <f>--(COUNTIF($B$2:B2421,B2421)=1)</f>
        <v>1</v>
      </c>
    </row>
    <row r="2422" spans="1:25"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c r="W2422" s="6" t="str">
        <f>TEXT(SalesData[[#This Row],[Order Date]],"mmm")</f>
        <v>Nov</v>
      </c>
      <c r="X2422" s="6" t="str">
        <f>TEXT(SalesData[[#This Row],[Order Date]],"mmm yyyy")</f>
        <v>Nov 2014</v>
      </c>
      <c r="Y2422">
        <f>--(COUNTIF($B$2:B2422,B2422)=1)</f>
        <v>0</v>
      </c>
    </row>
    <row r="2423" spans="1:25"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c r="W2423" s="6" t="str">
        <f>TEXT(SalesData[[#This Row],[Order Date]],"mmm")</f>
        <v>Apr</v>
      </c>
      <c r="X2423" s="6" t="str">
        <f>TEXT(SalesData[[#This Row],[Order Date]],"mmm yyyy")</f>
        <v>Apr 2013</v>
      </c>
      <c r="Y2423">
        <f>--(COUNTIF($B$2:B2423,B2423)=1)</f>
        <v>1</v>
      </c>
    </row>
    <row r="2424" spans="1:25"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c r="W2424" s="6" t="str">
        <f>TEXT(SalesData[[#This Row],[Order Date]],"mmm")</f>
        <v>Apr</v>
      </c>
      <c r="X2424" s="6" t="str">
        <f>TEXT(SalesData[[#This Row],[Order Date]],"mmm yyyy")</f>
        <v>Apr 2013</v>
      </c>
      <c r="Y2424">
        <f>--(COUNTIF($B$2:B2424,B2424)=1)</f>
        <v>0</v>
      </c>
    </row>
    <row r="2425" spans="1:25"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c r="W2425" s="6" t="str">
        <f>TEXT(SalesData[[#This Row],[Order Date]],"mmm")</f>
        <v>Dec</v>
      </c>
      <c r="X2425" s="6" t="str">
        <f>TEXT(SalesData[[#This Row],[Order Date]],"mmm yyyy")</f>
        <v>Dec 2014</v>
      </c>
      <c r="Y2425">
        <f>--(COUNTIF($B$2:B2425,B2425)=1)</f>
        <v>1</v>
      </c>
    </row>
    <row r="2426" spans="1:25"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c r="W2426" s="6" t="str">
        <f>TEXT(SalesData[[#This Row],[Order Date]],"mmm")</f>
        <v>Dec</v>
      </c>
      <c r="X2426" s="6" t="str">
        <f>TEXT(SalesData[[#This Row],[Order Date]],"mmm yyyy")</f>
        <v>Dec 2014</v>
      </c>
      <c r="Y2426">
        <f>--(COUNTIF($B$2:B2426,B2426)=1)</f>
        <v>0</v>
      </c>
    </row>
    <row r="2427" spans="1:25"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c r="W2427" s="6" t="str">
        <f>TEXT(SalesData[[#This Row],[Order Date]],"mmm")</f>
        <v>Dec</v>
      </c>
      <c r="X2427" s="6" t="str">
        <f>TEXT(SalesData[[#This Row],[Order Date]],"mmm yyyy")</f>
        <v>Dec 2014</v>
      </c>
      <c r="Y2427">
        <f>--(COUNTIF($B$2:B2427,B2427)=1)</f>
        <v>0</v>
      </c>
    </row>
    <row r="2428" spans="1:25"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c r="W2428" s="6" t="str">
        <f>TEXT(SalesData[[#This Row],[Order Date]],"mmm")</f>
        <v>Dec</v>
      </c>
      <c r="X2428" s="6" t="str">
        <f>TEXT(SalesData[[#This Row],[Order Date]],"mmm yyyy")</f>
        <v>Dec 2014</v>
      </c>
      <c r="Y2428">
        <f>--(COUNTIF($B$2:B2428,B2428)=1)</f>
        <v>0</v>
      </c>
    </row>
    <row r="2429" spans="1:25"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c r="W2429" s="6" t="str">
        <f>TEXT(SalesData[[#This Row],[Order Date]],"mmm")</f>
        <v>Jun</v>
      </c>
      <c r="X2429" s="6" t="str">
        <f>TEXT(SalesData[[#This Row],[Order Date]],"mmm yyyy")</f>
        <v>Jun 2013</v>
      </c>
      <c r="Y2429">
        <f>--(COUNTIF($B$2:B2429,B2429)=1)</f>
        <v>1</v>
      </c>
    </row>
    <row r="2430" spans="1:25"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c r="W2430" s="6" t="str">
        <f>TEXT(SalesData[[#This Row],[Order Date]],"mmm")</f>
        <v>Jun</v>
      </c>
      <c r="X2430" s="6" t="str">
        <f>TEXT(SalesData[[#This Row],[Order Date]],"mmm yyyy")</f>
        <v>Jun 2013</v>
      </c>
      <c r="Y2430">
        <f>--(COUNTIF($B$2:B2430,B2430)=1)</f>
        <v>0</v>
      </c>
    </row>
    <row r="2431" spans="1:25"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c r="W2431" s="6" t="str">
        <f>TEXT(SalesData[[#This Row],[Order Date]],"mmm")</f>
        <v>Jun</v>
      </c>
      <c r="X2431" s="6" t="str">
        <f>TEXT(SalesData[[#This Row],[Order Date]],"mmm yyyy")</f>
        <v>Jun 2013</v>
      </c>
      <c r="Y2431">
        <f>--(COUNTIF($B$2:B2431,B2431)=1)</f>
        <v>0</v>
      </c>
    </row>
    <row r="2432" spans="1:25"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c r="W2432" s="6" t="str">
        <f>TEXT(SalesData[[#This Row],[Order Date]],"mmm")</f>
        <v>May</v>
      </c>
      <c r="X2432" s="6" t="str">
        <f>TEXT(SalesData[[#This Row],[Order Date]],"mmm yyyy")</f>
        <v>May 2014</v>
      </c>
      <c r="Y2432">
        <f>--(COUNTIF($B$2:B2432,B2432)=1)</f>
        <v>1</v>
      </c>
    </row>
    <row r="2433" spans="1:25"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c r="W2433" s="6" t="str">
        <f>TEXT(SalesData[[#This Row],[Order Date]],"mmm")</f>
        <v>Dec</v>
      </c>
      <c r="X2433" s="6" t="str">
        <f>TEXT(SalesData[[#This Row],[Order Date]],"mmm yyyy")</f>
        <v>Dec 2014</v>
      </c>
      <c r="Y2433">
        <f>--(COUNTIF($B$2:B2433,B2433)=1)</f>
        <v>1</v>
      </c>
    </row>
    <row r="2434" spans="1:25"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c r="W2434" s="6" t="str">
        <f>TEXT(SalesData[[#This Row],[Order Date]],"mmm")</f>
        <v>Mar</v>
      </c>
      <c r="X2434" s="6" t="str">
        <f>TEXT(SalesData[[#This Row],[Order Date]],"mmm yyyy")</f>
        <v>Mar 2011</v>
      </c>
      <c r="Y2434">
        <f>--(COUNTIF($B$2:B2434,B2434)=1)</f>
        <v>1</v>
      </c>
    </row>
    <row r="2435" spans="1:25"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c r="W2435" s="6" t="str">
        <f>TEXT(SalesData[[#This Row],[Order Date]],"mmm")</f>
        <v>May</v>
      </c>
      <c r="X2435" s="6" t="str">
        <f>TEXT(SalesData[[#This Row],[Order Date]],"mmm yyyy")</f>
        <v>May 2014</v>
      </c>
      <c r="Y2435">
        <f>--(COUNTIF($B$2:B2435,B2435)=1)</f>
        <v>1</v>
      </c>
    </row>
    <row r="2436" spans="1:25"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c r="W2436" s="6" t="str">
        <f>TEXT(SalesData[[#This Row],[Order Date]],"mmm")</f>
        <v>Nov</v>
      </c>
      <c r="X2436" s="6" t="str">
        <f>TEXT(SalesData[[#This Row],[Order Date]],"mmm yyyy")</f>
        <v>Nov 2012</v>
      </c>
      <c r="Y2436">
        <f>--(COUNTIF($B$2:B2436,B2436)=1)</f>
        <v>1</v>
      </c>
    </row>
    <row r="2437" spans="1:25"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c r="W2437" s="6" t="str">
        <f>TEXT(SalesData[[#This Row],[Order Date]],"mmm")</f>
        <v>Nov</v>
      </c>
      <c r="X2437" s="6" t="str">
        <f>TEXT(SalesData[[#This Row],[Order Date]],"mmm yyyy")</f>
        <v>Nov 2012</v>
      </c>
      <c r="Y2437">
        <f>--(COUNTIF($B$2:B2437,B2437)=1)</f>
        <v>0</v>
      </c>
    </row>
    <row r="2438" spans="1:25"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c r="W2438" s="6" t="str">
        <f>TEXT(SalesData[[#This Row],[Order Date]],"mmm")</f>
        <v>Jul</v>
      </c>
      <c r="X2438" s="6" t="str">
        <f>TEXT(SalesData[[#This Row],[Order Date]],"mmm yyyy")</f>
        <v>Jul 2014</v>
      </c>
      <c r="Y2438">
        <f>--(COUNTIF($B$2:B2438,B2438)=1)</f>
        <v>1</v>
      </c>
    </row>
    <row r="2439" spans="1:25"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c r="W2439" s="6" t="str">
        <f>TEXT(SalesData[[#This Row],[Order Date]],"mmm")</f>
        <v>Nov</v>
      </c>
      <c r="X2439" s="6" t="str">
        <f>TEXT(SalesData[[#This Row],[Order Date]],"mmm yyyy")</f>
        <v>Nov 2011</v>
      </c>
      <c r="Y2439">
        <f>--(COUNTIF($B$2:B2439,B2439)=1)</f>
        <v>1</v>
      </c>
    </row>
    <row r="2440" spans="1:25"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c r="W2440" s="6" t="str">
        <f>TEXT(SalesData[[#This Row],[Order Date]],"mmm")</f>
        <v>Nov</v>
      </c>
      <c r="X2440" s="6" t="str">
        <f>TEXT(SalesData[[#This Row],[Order Date]],"mmm yyyy")</f>
        <v>Nov 2011</v>
      </c>
      <c r="Y2440">
        <f>--(COUNTIF($B$2:B2440,B2440)=1)</f>
        <v>0</v>
      </c>
    </row>
    <row r="2441" spans="1:25"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c r="W2441" s="6" t="str">
        <f>TEXT(SalesData[[#This Row],[Order Date]],"mmm")</f>
        <v>Jul</v>
      </c>
      <c r="X2441" s="6" t="str">
        <f>TEXT(SalesData[[#This Row],[Order Date]],"mmm yyyy")</f>
        <v>Jul 2014</v>
      </c>
      <c r="Y2441">
        <f>--(COUNTIF($B$2:B2441,B2441)=1)</f>
        <v>1</v>
      </c>
    </row>
    <row r="2442" spans="1:25"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c r="W2442" s="6" t="str">
        <f>TEXT(SalesData[[#This Row],[Order Date]],"mmm")</f>
        <v>May</v>
      </c>
      <c r="X2442" s="6" t="str">
        <f>TEXT(SalesData[[#This Row],[Order Date]],"mmm yyyy")</f>
        <v>May 2013</v>
      </c>
      <c r="Y2442">
        <f>--(COUNTIF($B$2:B2442,B2442)=1)</f>
        <v>1</v>
      </c>
    </row>
    <row r="2443" spans="1:25"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c r="W2443" s="6" t="str">
        <f>TEXT(SalesData[[#This Row],[Order Date]],"mmm")</f>
        <v>May</v>
      </c>
      <c r="X2443" s="6" t="str">
        <f>TEXT(SalesData[[#This Row],[Order Date]],"mmm yyyy")</f>
        <v>May 2013</v>
      </c>
      <c r="Y2443">
        <f>--(COUNTIF($B$2:B2443,B2443)=1)</f>
        <v>0</v>
      </c>
    </row>
    <row r="2444" spans="1:25"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c r="W2444" s="6" t="str">
        <f>TEXT(SalesData[[#This Row],[Order Date]],"mmm")</f>
        <v>May</v>
      </c>
      <c r="X2444" s="6" t="str">
        <f>TEXT(SalesData[[#This Row],[Order Date]],"mmm yyyy")</f>
        <v>May 2013</v>
      </c>
      <c r="Y2444">
        <f>--(COUNTIF($B$2:B2444,B2444)=1)</f>
        <v>0</v>
      </c>
    </row>
    <row r="2445" spans="1:25"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c r="W2445" s="6" t="str">
        <f>TEXT(SalesData[[#This Row],[Order Date]],"mmm")</f>
        <v>May</v>
      </c>
      <c r="X2445" s="6" t="str">
        <f>TEXT(SalesData[[#This Row],[Order Date]],"mmm yyyy")</f>
        <v>May 2013</v>
      </c>
      <c r="Y2445">
        <f>--(COUNTIF($B$2:B2445,B2445)=1)</f>
        <v>0</v>
      </c>
    </row>
    <row r="2446" spans="1:25"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c r="W2446" s="6" t="str">
        <f>TEXT(SalesData[[#This Row],[Order Date]],"mmm")</f>
        <v>May</v>
      </c>
      <c r="X2446" s="6" t="str">
        <f>TEXT(SalesData[[#This Row],[Order Date]],"mmm yyyy")</f>
        <v>May 2013</v>
      </c>
      <c r="Y2446">
        <f>--(COUNTIF($B$2:B2446,B2446)=1)</f>
        <v>0</v>
      </c>
    </row>
    <row r="2447" spans="1:25"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c r="W2447" s="6" t="str">
        <f>TEXT(SalesData[[#This Row],[Order Date]],"mmm")</f>
        <v>May</v>
      </c>
      <c r="X2447" s="6" t="str">
        <f>TEXT(SalesData[[#This Row],[Order Date]],"mmm yyyy")</f>
        <v>May 2013</v>
      </c>
      <c r="Y2447">
        <f>--(COUNTIF($B$2:B2447,B2447)=1)</f>
        <v>0</v>
      </c>
    </row>
    <row r="2448" spans="1:25"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c r="W2448" s="6" t="str">
        <f>TEXT(SalesData[[#This Row],[Order Date]],"mmm")</f>
        <v>Sep</v>
      </c>
      <c r="X2448" s="6" t="str">
        <f>TEXT(SalesData[[#This Row],[Order Date]],"mmm yyyy")</f>
        <v>Sep 2012</v>
      </c>
      <c r="Y2448">
        <f>--(COUNTIF($B$2:B2448,B2448)=1)</f>
        <v>1</v>
      </c>
    </row>
    <row r="2449" spans="1:25"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c r="W2449" s="6" t="str">
        <f>TEXT(SalesData[[#This Row],[Order Date]],"mmm")</f>
        <v>Nov</v>
      </c>
      <c r="X2449" s="6" t="str">
        <f>TEXT(SalesData[[#This Row],[Order Date]],"mmm yyyy")</f>
        <v>Nov 2013</v>
      </c>
      <c r="Y2449">
        <f>--(COUNTIF($B$2:B2449,B2449)=1)</f>
        <v>1</v>
      </c>
    </row>
    <row r="2450" spans="1:25"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c r="W2450" s="6" t="str">
        <f>TEXT(SalesData[[#This Row],[Order Date]],"mmm")</f>
        <v>Sep</v>
      </c>
      <c r="X2450" s="6" t="str">
        <f>TEXT(SalesData[[#This Row],[Order Date]],"mmm yyyy")</f>
        <v>Sep 2012</v>
      </c>
      <c r="Y2450">
        <f>--(COUNTIF($B$2:B2450,B2450)=1)</f>
        <v>1</v>
      </c>
    </row>
    <row r="2451" spans="1:25"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c r="W2451" s="6" t="str">
        <f>TEXT(SalesData[[#This Row],[Order Date]],"mmm")</f>
        <v>Nov</v>
      </c>
      <c r="X2451" s="6" t="str">
        <f>TEXT(SalesData[[#This Row],[Order Date]],"mmm yyyy")</f>
        <v>Nov 2013</v>
      </c>
      <c r="Y2451">
        <f>--(COUNTIF($B$2:B2451,B2451)=1)</f>
        <v>1</v>
      </c>
    </row>
    <row r="2452" spans="1:25"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c r="W2452" s="6" t="str">
        <f>TEXT(SalesData[[#This Row],[Order Date]],"mmm")</f>
        <v>Mar</v>
      </c>
      <c r="X2452" s="6" t="str">
        <f>TEXT(SalesData[[#This Row],[Order Date]],"mmm yyyy")</f>
        <v>Mar 2014</v>
      </c>
      <c r="Y2452">
        <f>--(COUNTIF($B$2:B2452,B2452)=1)</f>
        <v>1</v>
      </c>
    </row>
    <row r="2453" spans="1:25"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c r="W2453" s="6" t="str">
        <f>TEXT(SalesData[[#This Row],[Order Date]],"mmm")</f>
        <v>Mar</v>
      </c>
      <c r="X2453" s="6" t="str">
        <f>TEXT(SalesData[[#This Row],[Order Date]],"mmm yyyy")</f>
        <v>Mar 2014</v>
      </c>
      <c r="Y2453">
        <f>--(COUNTIF($B$2:B2453,B2453)=1)</f>
        <v>0</v>
      </c>
    </row>
    <row r="2454" spans="1:25"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c r="W2454" s="6" t="str">
        <f>TEXT(SalesData[[#This Row],[Order Date]],"mmm")</f>
        <v>Mar</v>
      </c>
      <c r="X2454" s="6" t="str">
        <f>TEXT(SalesData[[#This Row],[Order Date]],"mmm yyyy")</f>
        <v>Mar 2014</v>
      </c>
      <c r="Y2454">
        <f>--(COUNTIF($B$2:B2454,B2454)=1)</f>
        <v>0</v>
      </c>
    </row>
    <row r="2455" spans="1:25"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c r="W2455" s="6" t="str">
        <f>TEXT(SalesData[[#This Row],[Order Date]],"mmm")</f>
        <v>Mar</v>
      </c>
      <c r="X2455" s="6" t="str">
        <f>TEXT(SalesData[[#This Row],[Order Date]],"mmm yyyy")</f>
        <v>Mar 2014</v>
      </c>
      <c r="Y2455">
        <f>--(COUNTIF($B$2:B2455,B2455)=1)</f>
        <v>0</v>
      </c>
    </row>
    <row r="2456" spans="1:25"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c r="W2456" s="6" t="str">
        <f>TEXT(SalesData[[#This Row],[Order Date]],"mmm")</f>
        <v>Mar</v>
      </c>
      <c r="X2456" s="6" t="str">
        <f>TEXT(SalesData[[#This Row],[Order Date]],"mmm yyyy")</f>
        <v>Mar 2014</v>
      </c>
      <c r="Y2456">
        <f>--(COUNTIF($B$2:B2456,B2456)=1)</f>
        <v>0</v>
      </c>
    </row>
    <row r="2457" spans="1:25"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c r="W2457" s="6" t="str">
        <f>TEXT(SalesData[[#This Row],[Order Date]],"mmm")</f>
        <v>Mar</v>
      </c>
      <c r="X2457" s="6" t="str">
        <f>TEXT(SalesData[[#This Row],[Order Date]],"mmm yyyy")</f>
        <v>Mar 2014</v>
      </c>
      <c r="Y2457">
        <f>--(COUNTIF($B$2:B2457,B2457)=1)</f>
        <v>0</v>
      </c>
    </row>
    <row r="2458" spans="1:25"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c r="W2458" s="6" t="str">
        <f>TEXT(SalesData[[#This Row],[Order Date]],"mmm")</f>
        <v>Mar</v>
      </c>
      <c r="X2458" s="6" t="str">
        <f>TEXT(SalesData[[#This Row],[Order Date]],"mmm yyyy")</f>
        <v>Mar 2014</v>
      </c>
      <c r="Y2458">
        <f>--(COUNTIF($B$2:B2458,B2458)=1)</f>
        <v>0</v>
      </c>
    </row>
    <row r="2459" spans="1:25"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c r="W2459" s="6" t="str">
        <f>TEXT(SalesData[[#This Row],[Order Date]],"mmm")</f>
        <v>Mar</v>
      </c>
      <c r="X2459" s="6" t="str">
        <f>TEXT(SalesData[[#This Row],[Order Date]],"mmm yyyy")</f>
        <v>Mar 2014</v>
      </c>
      <c r="Y2459">
        <f>--(COUNTIF($B$2:B2459,B2459)=1)</f>
        <v>0</v>
      </c>
    </row>
    <row r="2460" spans="1:25"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c r="W2460" s="6" t="str">
        <f>TEXT(SalesData[[#This Row],[Order Date]],"mmm")</f>
        <v>Mar</v>
      </c>
      <c r="X2460" s="6" t="str">
        <f>TEXT(SalesData[[#This Row],[Order Date]],"mmm yyyy")</f>
        <v>Mar 2014</v>
      </c>
      <c r="Y2460">
        <f>--(COUNTIF($B$2:B2460,B2460)=1)</f>
        <v>0</v>
      </c>
    </row>
    <row r="2461" spans="1:25"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c r="W2461" s="6" t="str">
        <f>TEXT(SalesData[[#This Row],[Order Date]],"mmm")</f>
        <v>Aug</v>
      </c>
      <c r="X2461" s="6" t="str">
        <f>TEXT(SalesData[[#This Row],[Order Date]],"mmm yyyy")</f>
        <v>Aug 2014</v>
      </c>
      <c r="Y2461">
        <f>--(COUNTIF($B$2:B2461,B2461)=1)</f>
        <v>1</v>
      </c>
    </row>
    <row r="2462" spans="1:25"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c r="W2462" s="6" t="str">
        <f>TEXT(SalesData[[#This Row],[Order Date]],"mmm")</f>
        <v>Jul</v>
      </c>
      <c r="X2462" s="6" t="str">
        <f>TEXT(SalesData[[#This Row],[Order Date]],"mmm yyyy")</f>
        <v>Jul 2012</v>
      </c>
      <c r="Y2462">
        <f>--(COUNTIF($B$2:B2462,B2462)=1)</f>
        <v>1</v>
      </c>
    </row>
    <row r="2463" spans="1:25"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c r="W2463" s="6" t="str">
        <f>TEXT(SalesData[[#This Row],[Order Date]],"mmm")</f>
        <v>Jul</v>
      </c>
      <c r="X2463" s="6" t="str">
        <f>TEXT(SalesData[[#This Row],[Order Date]],"mmm yyyy")</f>
        <v>Jul 2012</v>
      </c>
      <c r="Y2463">
        <f>--(COUNTIF($B$2:B2463,B2463)=1)</f>
        <v>0</v>
      </c>
    </row>
    <row r="2464" spans="1:25"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c r="W2464" s="6" t="str">
        <f>TEXT(SalesData[[#This Row],[Order Date]],"mmm")</f>
        <v>Dec</v>
      </c>
      <c r="X2464" s="6" t="str">
        <f>TEXT(SalesData[[#This Row],[Order Date]],"mmm yyyy")</f>
        <v>Dec 2014</v>
      </c>
      <c r="Y2464">
        <f>--(COUNTIF($B$2:B2464,B2464)=1)</f>
        <v>1</v>
      </c>
    </row>
    <row r="2465" spans="1:25"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c r="W2465" s="6" t="str">
        <f>TEXT(SalesData[[#This Row],[Order Date]],"mmm")</f>
        <v>Dec</v>
      </c>
      <c r="X2465" s="6" t="str">
        <f>TEXT(SalesData[[#This Row],[Order Date]],"mmm yyyy")</f>
        <v>Dec 2014</v>
      </c>
      <c r="Y2465">
        <f>--(COUNTIF($B$2:B2465,B2465)=1)</f>
        <v>0</v>
      </c>
    </row>
    <row r="2466" spans="1:25"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c r="W2466" s="6" t="str">
        <f>TEXT(SalesData[[#This Row],[Order Date]],"mmm")</f>
        <v>Dec</v>
      </c>
      <c r="X2466" s="6" t="str">
        <f>TEXT(SalesData[[#This Row],[Order Date]],"mmm yyyy")</f>
        <v>Dec 2014</v>
      </c>
      <c r="Y2466">
        <f>--(COUNTIF($B$2:B2466,B2466)=1)</f>
        <v>0</v>
      </c>
    </row>
    <row r="2467" spans="1:25"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c r="W2467" s="6" t="str">
        <f>TEXT(SalesData[[#This Row],[Order Date]],"mmm")</f>
        <v>Dec</v>
      </c>
      <c r="X2467" s="6" t="str">
        <f>TEXT(SalesData[[#This Row],[Order Date]],"mmm yyyy")</f>
        <v>Dec 2014</v>
      </c>
      <c r="Y2467">
        <f>--(COUNTIF($B$2:B2467,B2467)=1)</f>
        <v>0</v>
      </c>
    </row>
    <row r="2468" spans="1:25"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c r="W2468" s="6" t="str">
        <f>TEXT(SalesData[[#This Row],[Order Date]],"mmm")</f>
        <v>May</v>
      </c>
      <c r="X2468" s="6" t="str">
        <f>TEXT(SalesData[[#This Row],[Order Date]],"mmm yyyy")</f>
        <v>May 2014</v>
      </c>
      <c r="Y2468">
        <f>--(COUNTIF($B$2:B2468,B2468)=1)</f>
        <v>1</v>
      </c>
    </row>
    <row r="2469" spans="1:25"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c r="W2469" s="6" t="str">
        <f>TEXT(SalesData[[#This Row],[Order Date]],"mmm")</f>
        <v>May</v>
      </c>
      <c r="X2469" s="6" t="str">
        <f>TEXT(SalesData[[#This Row],[Order Date]],"mmm yyyy")</f>
        <v>May 2014</v>
      </c>
      <c r="Y2469">
        <f>--(COUNTIF($B$2:B2469,B2469)=1)</f>
        <v>0</v>
      </c>
    </row>
    <row r="2470" spans="1:25"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c r="W2470" s="6" t="str">
        <f>TEXT(SalesData[[#This Row],[Order Date]],"mmm")</f>
        <v>May</v>
      </c>
      <c r="X2470" s="6" t="str">
        <f>TEXT(SalesData[[#This Row],[Order Date]],"mmm yyyy")</f>
        <v>May 2014</v>
      </c>
      <c r="Y2470">
        <f>--(COUNTIF($B$2:B2470,B2470)=1)</f>
        <v>0</v>
      </c>
    </row>
    <row r="2471" spans="1:25"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c r="W2471" s="6" t="str">
        <f>TEXT(SalesData[[#This Row],[Order Date]],"mmm")</f>
        <v>May</v>
      </c>
      <c r="X2471" s="6" t="str">
        <f>TEXT(SalesData[[#This Row],[Order Date]],"mmm yyyy")</f>
        <v>May 2014</v>
      </c>
      <c r="Y2471">
        <f>--(COUNTIF($B$2:B2471,B2471)=1)</f>
        <v>0</v>
      </c>
    </row>
    <row r="2472" spans="1:25"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c r="W2472" s="6" t="str">
        <f>TEXT(SalesData[[#This Row],[Order Date]],"mmm")</f>
        <v>Jan</v>
      </c>
      <c r="X2472" s="6" t="str">
        <f>TEXT(SalesData[[#This Row],[Order Date]],"mmm yyyy")</f>
        <v>Jan 2013</v>
      </c>
      <c r="Y2472">
        <f>--(COUNTIF($B$2:B2472,B2472)=1)</f>
        <v>1</v>
      </c>
    </row>
    <row r="2473" spans="1:25"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c r="W2473" s="6" t="str">
        <f>TEXT(SalesData[[#This Row],[Order Date]],"mmm")</f>
        <v>Jan</v>
      </c>
      <c r="X2473" s="6" t="str">
        <f>TEXT(SalesData[[#This Row],[Order Date]],"mmm yyyy")</f>
        <v>Jan 2013</v>
      </c>
      <c r="Y2473">
        <f>--(COUNTIF($B$2:B2473,B2473)=1)</f>
        <v>0</v>
      </c>
    </row>
    <row r="2474" spans="1:25"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c r="W2474" s="6" t="str">
        <f>TEXT(SalesData[[#This Row],[Order Date]],"mmm")</f>
        <v>Jan</v>
      </c>
      <c r="X2474" s="6" t="str">
        <f>TEXT(SalesData[[#This Row],[Order Date]],"mmm yyyy")</f>
        <v>Jan 2013</v>
      </c>
      <c r="Y2474">
        <f>--(COUNTIF($B$2:B2474,B2474)=1)</f>
        <v>0</v>
      </c>
    </row>
    <row r="2475" spans="1:25"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c r="W2475" s="6" t="str">
        <f>TEXT(SalesData[[#This Row],[Order Date]],"mmm")</f>
        <v>Nov</v>
      </c>
      <c r="X2475" s="6" t="str">
        <f>TEXT(SalesData[[#This Row],[Order Date]],"mmm yyyy")</f>
        <v>Nov 2013</v>
      </c>
      <c r="Y2475">
        <f>--(COUNTIF($B$2:B2475,B2475)=1)</f>
        <v>1</v>
      </c>
    </row>
    <row r="2476" spans="1:25"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c r="W2476" s="6" t="str">
        <f>TEXT(SalesData[[#This Row],[Order Date]],"mmm")</f>
        <v>Nov</v>
      </c>
      <c r="X2476" s="6" t="str">
        <f>TEXT(SalesData[[#This Row],[Order Date]],"mmm yyyy")</f>
        <v>Nov 2013</v>
      </c>
      <c r="Y2476">
        <f>--(COUNTIF($B$2:B2476,B2476)=1)</f>
        <v>0</v>
      </c>
    </row>
    <row r="2477" spans="1:25"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c r="W2477" s="6" t="str">
        <f>TEXT(SalesData[[#This Row],[Order Date]],"mmm")</f>
        <v>Nov</v>
      </c>
      <c r="X2477" s="6" t="str">
        <f>TEXT(SalesData[[#This Row],[Order Date]],"mmm yyyy")</f>
        <v>Nov 2013</v>
      </c>
      <c r="Y2477">
        <f>--(COUNTIF($B$2:B2477,B2477)=1)</f>
        <v>0</v>
      </c>
    </row>
    <row r="2478" spans="1:25"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c r="W2478" s="6" t="str">
        <f>TEXT(SalesData[[#This Row],[Order Date]],"mmm")</f>
        <v>Nov</v>
      </c>
      <c r="X2478" s="6" t="str">
        <f>TEXT(SalesData[[#This Row],[Order Date]],"mmm yyyy")</f>
        <v>Nov 2013</v>
      </c>
      <c r="Y2478">
        <f>--(COUNTIF($B$2:B2478,B2478)=1)</f>
        <v>0</v>
      </c>
    </row>
    <row r="2479" spans="1:25"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c r="W2479" s="6" t="str">
        <f>TEXT(SalesData[[#This Row],[Order Date]],"mmm")</f>
        <v>Sep</v>
      </c>
      <c r="X2479" s="6" t="str">
        <f>TEXT(SalesData[[#This Row],[Order Date]],"mmm yyyy")</f>
        <v>Sep 2014</v>
      </c>
      <c r="Y2479">
        <f>--(COUNTIF($B$2:B2479,B2479)=1)</f>
        <v>1</v>
      </c>
    </row>
    <row r="2480" spans="1:25"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c r="W2480" s="6" t="str">
        <f>TEXT(SalesData[[#This Row],[Order Date]],"mmm")</f>
        <v>Sep</v>
      </c>
      <c r="X2480" s="6" t="str">
        <f>TEXT(SalesData[[#This Row],[Order Date]],"mmm yyyy")</f>
        <v>Sep 2011</v>
      </c>
      <c r="Y2480">
        <f>--(COUNTIF($B$2:B2480,B2480)=1)</f>
        <v>1</v>
      </c>
    </row>
    <row r="2481" spans="1:25"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c r="W2481" s="6" t="str">
        <f>TEXT(SalesData[[#This Row],[Order Date]],"mmm")</f>
        <v>Jun</v>
      </c>
      <c r="X2481" s="6" t="str">
        <f>TEXT(SalesData[[#This Row],[Order Date]],"mmm yyyy")</f>
        <v>Jun 2014</v>
      </c>
      <c r="Y2481">
        <f>--(COUNTIF($B$2:B2481,B2481)=1)</f>
        <v>1</v>
      </c>
    </row>
    <row r="2482" spans="1:25"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c r="W2482" s="6" t="str">
        <f>TEXT(SalesData[[#This Row],[Order Date]],"mmm")</f>
        <v>Jun</v>
      </c>
      <c r="X2482" s="6" t="str">
        <f>TEXT(SalesData[[#This Row],[Order Date]],"mmm yyyy")</f>
        <v>Jun 2014</v>
      </c>
      <c r="Y2482">
        <f>--(COUNTIF($B$2:B2482,B2482)=1)</f>
        <v>0</v>
      </c>
    </row>
    <row r="2483" spans="1:25"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c r="W2483" s="6" t="str">
        <f>TEXT(SalesData[[#This Row],[Order Date]],"mmm")</f>
        <v>Dec</v>
      </c>
      <c r="X2483" s="6" t="str">
        <f>TEXT(SalesData[[#This Row],[Order Date]],"mmm yyyy")</f>
        <v>Dec 2014</v>
      </c>
      <c r="Y2483">
        <f>--(COUNTIF($B$2:B2483,B2483)=1)</f>
        <v>1</v>
      </c>
    </row>
    <row r="2484" spans="1:25"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c r="W2484" s="6" t="str">
        <f>TEXT(SalesData[[#This Row],[Order Date]],"mmm")</f>
        <v>Aug</v>
      </c>
      <c r="X2484" s="6" t="str">
        <f>TEXT(SalesData[[#This Row],[Order Date]],"mmm yyyy")</f>
        <v>Aug 2014</v>
      </c>
      <c r="Y2484">
        <f>--(COUNTIF($B$2:B2484,B2484)=1)</f>
        <v>1</v>
      </c>
    </row>
    <row r="2485" spans="1:25"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c r="W2485" s="6" t="str">
        <f>TEXT(SalesData[[#This Row],[Order Date]],"mmm")</f>
        <v>Aug</v>
      </c>
      <c r="X2485" s="6" t="str">
        <f>TEXT(SalesData[[#This Row],[Order Date]],"mmm yyyy")</f>
        <v>Aug 2014</v>
      </c>
      <c r="Y2485">
        <f>--(COUNTIF($B$2:B2485,B2485)=1)</f>
        <v>0</v>
      </c>
    </row>
    <row r="2486" spans="1:25"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c r="W2486" s="6" t="str">
        <f>TEXT(SalesData[[#This Row],[Order Date]],"mmm")</f>
        <v>Aug</v>
      </c>
      <c r="X2486" s="6" t="str">
        <f>TEXT(SalesData[[#This Row],[Order Date]],"mmm yyyy")</f>
        <v>Aug 2014</v>
      </c>
      <c r="Y2486">
        <f>--(COUNTIF($B$2:B2486,B2486)=1)</f>
        <v>0</v>
      </c>
    </row>
    <row r="2487" spans="1:25"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c r="W2487" s="6" t="str">
        <f>TEXT(SalesData[[#This Row],[Order Date]],"mmm")</f>
        <v>Aug</v>
      </c>
      <c r="X2487" s="6" t="str">
        <f>TEXT(SalesData[[#This Row],[Order Date]],"mmm yyyy")</f>
        <v>Aug 2014</v>
      </c>
      <c r="Y2487">
        <f>--(COUNTIF($B$2:B2487,B2487)=1)</f>
        <v>0</v>
      </c>
    </row>
    <row r="2488" spans="1:25"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c r="W2488" s="6" t="str">
        <f>TEXT(SalesData[[#This Row],[Order Date]],"mmm")</f>
        <v>Jan</v>
      </c>
      <c r="X2488" s="6" t="str">
        <f>TEXT(SalesData[[#This Row],[Order Date]],"mmm yyyy")</f>
        <v>Jan 2012</v>
      </c>
      <c r="Y2488">
        <f>--(COUNTIF($B$2:B2488,B2488)=1)</f>
        <v>1</v>
      </c>
    </row>
    <row r="2489" spans="1:25"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c r="W2489" s="6" t="str">
        <f>TEXT(SalesData[[#This Row],[Order Date]],"mmm")</f>
        <v>Jan</v>
      </c>
      <c r="X2489" s="6" t="str">
        <f>TEXT(SalesData[[#This Row],[Order Date]],"mmm yyyy")</f>
        <v>Jan 2012</v>
      </c>
      <c r="Y2489">
        <f>--(COUNTIF($B$2:B2489,B2489)=1)</f>
        <v>0</v>
      </c>
    </row>
    <row r="2490" spans="1:25"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c r="W2490" s="6" t="str">
        <f>TEXT(SalesData[[#This Row],[Order Date]],"mmm")</f>
        <v>Jan</v>
      </c>
      <c r="X2490" s="6" t="str">
        <f>TEXT(SalesData[[#This Row],[Order Date]],"mmm yyyy")</f>
        <v>Jan 2012</v>
      </c>
      <c r="Y2490">
        <f>--(COUNTIF($B$2:B2490,B2490)=1)</f>
        <v>0</v>
      </c>
    </row>
    <row r="2491" spans="1:25"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c r="W2491" s="6" t="str">
        <f>TEXT(SalesData[[#This Row],[Order Date]],"mmm")</f>
        <v>Oct</v>
      </c>
      <c r="X2491" s="6" t="str">
        <f>TEXT(SalesData[[#This Row],[Order Date]],"mmm yyyy")</f>
        <v>Oct 2012</v>
      </c>
      <c r="Y2491">
        <f>--(COUNTIF($B$2:B2491,B2491)=1)</f>
        <v>1</v>
      </c>
    </row>
    <row r="2492" spans="1:25"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c r="W2492" s="6" t="str">
        <f>TEXT(SalesData[[#This Row],[Order Date]],"mmm")</f>
        <v>Oct</v>
      </c>
      <c r="X2492" s="6" t="str">
        <f>TEXT(SalesData[[#This Row],[Order Date]],"mmm yyyy")</f>
        <v>Oct 2012</v>
      </c>
      <c r="Y2492">
        <f>--(COUNTIF($B$2:B2492,B2492)=1)</f>
        <v>0</v>
      </c>
    </row>
    <row r="2493" spans="1:25"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c r="W2493" s="6" t="str">
        <f>TEXT(SalesData[[#This Row],[Order Date]],"mmm")</f>
        <v>Dec</v>
      </c>
      <c r="X2493" s="6" t="str">
        <f>TEXT(SalesData[[#This Row],[Order Date]],"mmm yyyy")</f>
        <v>Dec 2011</v>
      </c>
      <c r="Y2493">
        <f>--(COUNTIF($B$2:B2493,B2493)=1)</f>
        <v>1</v>
      </c>
    </row>
    <row r="2494" spans="1:25"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c r="W2494" s="6" t="str">
        <f>TEXT(SalesData[[#This Row],[Order Date]],"mmm")</f>
        <v>Nov</v>
      </c>
      <c r="X2494" s="6" t="str">
        <f>TEXT(SalesData[[#This Row],[Order Date]],"mmm yyyy")</f>
        <v>Nov 2011</v>
      </c>
      <c r="Y2494">
        <f>--(COUNTIF($B$2:B2494,B2494)=1)</f>
        <v>1</v>
      </c>
    </row>
    <row r="2495" spans="1:25"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c r="W2495" s="6" t="str">
        <f>TEXT(SalesData[[#This Row],[Order Date]],"mmm")</f>
        <v>Sep</v>
      </c>
      <c r="X2495" s="6" t="str">
        <f>TEXT(SalesData[[#This Row],[Order Date]],"mmm yyyy")</f>
        <v>Sep 2013</v>
      </c>
      <c r="Y2495">
        <f>--(COUNTIF($B$2:B2495,B2495)=1)</f>
        <v>1</v>
      </c>
    </row>
    <row r="2496" spans="1:25"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c r="W2496" s="6" t="str">
        <f>TEXT(SalesData[[#This Row],[Order Date]],"mmm")</f>
        <v>Sep</v>
      </c>
      <c r="X2496" s="6" t="str">
        <f>TEXT(SalesData[[#This Row],[Order Date]],"mmm yyyy")</f>
        <v>Sep 2013</v>
      </c>
      <c r="Y2496">
        <f>--(COUNTIF($B$2:B2496,B2496)=1)</f>
        <v>0</v>
      </c>
    </row>
    <row r="2497" spans="1:25"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c r="W2497" s="6" t="str">
        <f>TEXT(SalesData[[#This Row],[Order Date]],"mmm")</f>
        <v>Jun</v>
      </c>
      <c r="X2497" s="6" t="str">
        <f>TEXT(SalesData[[#This Row],[Order Date]],"mmm yyyy")</f>
        <v>Jun 2011</v>
      </c>
      <c r="Y2497">
        <f>--(COUNTIF($B$2:B2497,B2497)=1)</f>
        <v>1</v>
      </c>
    </row>
    <row r="2498" spans="1:25"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c r="W2498" s="6" t="str">
        <f>TEXT(SalesData[[#This Row],[Order Date]],"mmm")</f>
        <v>Sep</v>
      </c>
      <c r="X2498" s="6" t="str">
        <f>TEXT(SalesData[[#This Row],[Order Date]],"mmm yyyy")</f>
        <v>Sep 2012</v>
      </c>
      <c r="Y2498">
        <f>--(COUNTIF($B$2:B2498,B2498)=1)</f>
        <v>1</v>
      </c>
    </row>
    <row r="2499" spans="1:25"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c r="W2499" s="6" t="str">
        <f>TEXT(SalesData[[#This Row],[Order Date]],"mmm")</f>
        <v>Sep</v>
      </c>
      <c r="X2499" s="6" t="str">
        <f>TEXT(SalesData[[#This Row],[Order Date]],"mmm yyyy")</f>
        <v>Sep 2012</v>
      </c>
      <c r="Y2499">
        <f>--(COUNTIF($B$2:B2499,B2499)=1)</f>
        <v>0</v>
      </c>
    </row>
    <row r="2500" spans="1:25"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c r="W2500" s="6" t="str">
        <f>TEXT(SalesData[[#This Row],[Order Date]],"mmm")</f>
        <v>May</v>
      </c>
      <c r="X2500" s="6" t="str">
        <f>TEXT(SalesData[[#This Row],[Order Date]],"mmm yyyy")</f>
        <v>May 2013</v>
      </c>
      <c r="Y2500">
        <f>--(COUNTIF($B$2:B2500,B2500)=1)</f>
        <v>1</v>
      </c>
    </row>
    <row r="2501" spans="1:25"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c r="W2501" s="6" t="str">
        <f>TEXT(SalesData[[#This Row],[Order Date]],"mmm")</f>
        <v>Jun</v>
      </c>
      <c r="X2501" s="6" t="str">
        <f>TEXT(SalesData[[#This Row],[Order Date]],"mmm yyyy")</f>
        <v>Jun 2014</v>
      </c>
      <c r="Y2501">
        <f>--(COUNTIF($B$2:B2501,B2501)=1)</f>
        <v>1</v>
      </c>
    </row>
    <row r="2502" spans="1:25"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c r="W2502" s="6" t="str">
        <f>TEXT(SalesData[[#This Row],[Order Date]],"mmm")</f>
        <v>Jun</v>
      </c>
      <c r="X2502" s="6" t="str">
        <f>TEXT(SalesData[[#This Row],[Order Date]],"mmm yyyy")</f>
        <v>Jun 2014</v>
      </c>
      <c r="Y2502">
        <f>--(COUNTIF($B$2:B2502,B2502)=1)</f>
        <v>1</v>
      </c>
    </row>
    <row r="2503" spans="1:25"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c r="W2503" s="6" t="str">
        <f>TEXT(SalesData[[#This Row],[Order Date]],"mmm")</f>
        <v>Jun</v>
      </c>
      <c r="X2503" s="6" t="str">
        <f>TEXT(SalesData[[#This Row],[Order Date]],"mmm yyyy")</f>
        <v>Jun 2014</v>
      </c>
      <c r="Y2503">
        <f>--(COUNTIF($B$2:B2503,B2503)=1)</f>
        <v>0</v>
      </c>
    </row>
    <row r="2504" spans="1:25"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c r="W2504" s="6" t="str">
        <f>TEXT(SalesData[[#This Row],[Order Date]],"mmm")</f>
        <v>Jun</v>
      </c>
      <c r="X2504" s="6" t="str">
        <f>TEXT(SalesData[[#This Row],[Order Date]],"mmm yyyy")</f>
        <v>Jun 2014</v>
      </c>
      <c r="Y2504">
        <f>--(COUNTIF($B$2:B2504,B2504)=1)</f>
        <v>0</v>
      </c>
    </row>
    <row r="2505" spans="1:25"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c r="W2505" s="6" t="str">
        <f>TEXT(SalesData[[#This Row],[Order Date]],"mmm")</f>
        <v>Nov</v>
      </c>
      <c r="X2505" s="6" t="str">
        <f>TEXT(SalesData[[#This Row],[Order Date]],"mmm yyyy")</f>
        <v>Nov 2013</v>
      </c>
      <c r="Y2505">
        <f>--(COUNTIF($B$2:B2505,B2505)=1)</f>
        <v>1</v>
      </c>
    </row>
    <row r="2506" spans="1:25"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c r="W2506" s="6" t="str">
        <f>TEXT(SalesData[[#This Row],[Order Date]],"mmm")</f>
        <v>Jul</v>
      </c>
      <c r="X2506" s="6" t="str">
        <f>TEXT(SalesData[[#This Row],[Order Date]],"mmm yyyy")</f>
        <v>Jul 2011</v>
      </c>
      <c r="Y2506">
        <f>--(COUNTIF($B$2:B2506,B2506)=1)</f>
        <v>1</v>
      </c>
    </row>
    <row r="2507" spans="1:25"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c r="W2507" s="6" t="str">
        <f>TEXT(SalesData[[#This Row],[Order Date]],"mmm")</f>
        <v>Jul</v>
      </c>
      <c r="X2507" s="6" t="str">
        <f>TEXT(SalesData[[#This Row],[Order Date]],"mmm yyyy")</f>
        <v>Jul 2011</v>
      </c>
      <c r="Y2507">
        <f>--(COUNTIF($B$2:B2507,B2507)=1)</f>
        <v>0</v>
      </c>
    </row>
    <row r="2508" spans="1:25"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c r="W2508" s="6" t="str">
        <f>TEXT(SalesData[[#This Row],[Order Date]],"mmm")</f>
        <v>Jul</v>
      </c>
      <c r="X2508" s="6" t="str">
        <f>TEXT(SalesData[[#This Row],[Order Date]],"mmm yyyy")</f>
        <v>Jul 2011</v>
      </c>
      <c r="Y2508">
        <f>--(COUNTIF($B$2:B2508,B2508)=1)</f>
        <v>0</v>
      </c>
    </row>
    <row r="2509" spans="1:25"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c r="W2509" s="6" t="str">
        <f>TEXT(SalesData[[#This Row],[Order Date]],"mmm")</f>
        <v>Jul</v>
      </c>
      <c r="X2509" s="6" t="str">
        <f>TEXT(SalesData[[#This Row],[Order Date]],"mmm yyyy")</f>
        <v>Jul 2012</v>
      </c>
      <c r="Y2509">
        <f>--(COUNTIF($B$2:B2509,B2509)=1)</f>
        <v>1</v>
      </c>
    </row>
    <row r="2510" spans="1:25"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c r="W2510" s="6" t="str">
        <f>TEXT(SalesData[[#This Row],[Order Date]],"mmm")</f>
        <v>Mar</v>
      </c>
      <c r="X2510" s="6" t="str">
        <f>TEXT(SalesData[[#This Row],[Order Date]],"mmm yyyy")</f>
        <v>Mar 2014</v>
      </c>
      <c r="Y2510">
        <f>--(COUNTIF($B$2:B2510,B2510)=1)</f>
        <v>1</v>
      </c>
    </row>
    <row r="2511" spans="1:25"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c r="W2511" s="6" t="str">
        <f>TEXT(SalesData[[#This Row],[Order Date]],"mmm")</f>
        <v>Mar</v>
      </c>
      <c r="X2511" s="6" t="str">
        <f>TEXT(SalesData[[#This Row],[Order Date]],"mmm yyyy")</f>
        <v>Mar 2014</v>
      </c>
      <c r="Y2511">
        <f>--(COUNTIF($B$2:B2511,B2511)=1)</f>
        <v>0</v>
      </c>
    </row>
    <row r="2512" spans="1:25"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c r="W2512" s="6" t="str">
        <f>TEXT(SalesData[[#This Row],[Order Date]],"mmm")</f>
        <v>Nov</v>
      </c>
      <c r="X2512" s="6" t="str">
        <f>TEXT(SalesData[[#This Row],[Order Date]],"mmm yyyy")</f>
        <v>Nov 2013</v>
      </c>
      <c r="Y2512">
        <f>--(COUNTIF($B$2:B2512,B2512)=1)</f>
        <v>1</v>
      </c>
    </row>
    <row r="2513" spans="1:25"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c r="W2513" s="6" t="str">
        <f>TEXT(SalesData[[#This Row],[Order Date]],"mmm")</f>
        <v>Apr</v>
      </c>
      <c r="X2513" s="6" t="str">
        <f>TEXT(SalesData[[#This Row],[Order Date]],"mmm yyyy")</f>
        <v>Apr 2012</v>
      </c>
      <c r="Y2513">
        <f>--(COUNTIF($B$2:B2513,B2513)=1)</f>
        <v>1</v>
      </c>
    </row>
    <row r="2514" spans="1:25"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c r="W2514" s="6" t="str">
        <f>TEXT(SalesData[[#This Row],[Order Date]],"mmm")</f>
        <v>Dec</v>
      </c>
      <c r="X2514" s="6" t="str">
        <f>TEXT(SalesData[[#This Row],[Order Date]],"mmm yyyy")</f>
        <v>Dec 2014</v>
      </c>
      <c r="Y2514">
        <f>--(COUNTIF($B$2:B2514,B2514)=1)</f>
        <v>1</v>
      </c>
    </row>
    <row r="2515" spans="1:25"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c r="W2515" s="6" t="str">
        <f>TEXT(SalesData[[#This Row],[Order Date]],"mmm")</f>
        <v>Nov</v>
      </c>
      <c r="X2515" s="6" t="str">
        <f>TEXT(SalesData[[#This Row],[Order Date]],"mmm yyyy")</f>
        <v>Nov 2013</v>
      </c>
      <c r="Y2515">
        <f>--(COUNTIF($B$2:B2515,B2515)=1)</f>
        <v>1</v>
      </c>
    </row>
    <row r="2516" spans="1:25"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c r="W2516" s="6" t="str">
        <f>TEXT(SalesData[[#This Row],[Order Date]],"mmm")</f>
        <v>Nov</v>
      </c>
      <c r="X2516" s="6" t="str">
        <f>TEXT(SalesData[[#This Row],[Order Date]],"mmm yyyy")</f>
        <v>Nov 2013</v>
      </c>
      <c r="Y2516">
        <f>--(COUNTIF($B$2:B2516,B2516)=1)</f>
        <v>0</v>
      </c>
    </row>
    <row r="2517" spans="1:25"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c r="W2517" s="6" t="str">
        <f>TEXT(SalesData[[#This Row],[Order Date]],"mmm")</f>
        <v>Sep</v>
      </c>
      <c r="X2517" s="6" t="str">
        <f>TEXT(SalesData[[#This Row],[Order Date]],"mmm yyyy")</f>
        <v>Sep 2011</v>
      </c>
      <c r="Y2517">
        <f>--(COUNTIF($B$2:B2517,B2517)=1)</f>
        <v>1</v>
      </c>
    </row>
    <row r="2518" spans="1:25"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c r="W2518" s="6" t="str">
        <f>TEXT(SalesData[[#This Row],[Order Date]],"mmm")</f>
        <v>Nov</v>
      </c>
      <c r="X2518" s="6" t="str">
        <f>TEXT(SalesData[[#This Row],[Order Date]],"mmm yyyy")</f>
        <v>Nov 2011</v>
      </c>
      <c r="Y2518">
        <f>--(COUNTIF($B$2:B2518,B2518)=1)</f>
        <v>1</v>
      </c>
    </row>
    <row r="2519" spans="1:25"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c r="W2519" s="6" t="str">
        <f>TEXT(SalesData[[#This Row],[Order Date]],"mmm")</f>
        <v>May</v>
      </c>
      <c r="X2519" s="6" t="str">
        <f>TEXT(SalesData[[#This Row],[Order Date]],"mmm yyyy")</f>
        <v>May 2014</v>
      </c>
      <c r="Y2519">
        <f>--(COUNTIF($B$2:B2519,B2519)=1)</f>
        <v>1</v>
      </c>
    </row>
    <row r="2520" spans="1:25"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c r="W2520" s="6" t="str">
        <f>TEXT(SalesData[[#This Row],[Order Date]],"mmm")</f>
        <v>Oct</v>
      </c>
      <c r="X2520" s="6" t="str">
        <f>TEXT(SalesData[[#This Row],[Order Date]],"mmm yyyy")</f>
        <v>Oct 2013</v>
      </c>
      <c r="Y2520">
        <f>--(COUNTIF($B$2:B2520,B2520)=1)</f>
        <v>1</v>
      </c>
    </row>
    <row r="2521" spans="1:25"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c r="W2521" s="6" t="str">
        <f>TEXT(SalesData[[#This Row],[Order Date]],"mmm")</f>
        <v>Oct</v>
      </c>
      <c r="X2521" s="6" t="str">
        <f>TEXT(SalesData[[#This Row],[Order Date]],"mmm yyyy")</f>
        <v>Oct 2013</v>
      </c>
      <c r="Y2521">
        <f>--(COUNTIF($B$2:B2521,B2521)=1)</f>
        <v>0</v>
      </c>
    </row>
    <row r="2522" spans="1:25"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c r="W2522" s="6" t="str">
        <f>TEXT(SalesData[[#This Row],[Order Date]],"mmm")</f>
        <v>Oct</v>
      </c>
      <c r="X2522" s="6" t="str">
        <f>TEXT(SalesData[[#This Row],[Order Date]],"mmm yyyy")</f>
        <v>Oct 2013</v>
      </c>
      <c r="Y2522">
        <f>--(COUNTIF($B$2:B2522,B2522)=1)</f>
        <v>0</v>
      </c>
    </row>
    <row r="2523" spans="1:25"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c r="W2523" s="6" t="str">
        <f>TEXT(SalesData[[#This Row],[Order Date]],"mmm")</f>
        <v>Oct</v>
      </c>
      <c r="X2523" s="6" t="str">
        <f>TEXT(SalesData[[#This Row],[Order Date]],"mmm yyyy")</f>
        <v>Oct 2013</v>
      </c>
      <c r="Y2523">
        <f>--(COUNTIF($B$2:B2523,B2523)=1)</f>
        <v>0</v>
      </c>
    </row>
    <row r="2524" spans="1:25"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c r="W2524" s="6" t="str">
        <f>TEXT(SalesData[[#This Row],[Order Date]],"mmm")</f>
        <v>Oct</v>
      </c>
      <c r="X2524" s="6" t="str">
        <f>TEXT(SalesData[[#This Row],[Order Date]],"mmm yyyy")</f>
        <v>Oct 2013</v>
      </c>
      <c r="Y2524">
        <f>--(COUNTIF($B$2:B2524,B2524)=1)</f>
        <v>0</v>
      </c>
    </row>
    <row r="2525" spans="1:25"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c r="W2525" s="6" t="str">
        <f>TEXT(SalesData[[#This Row],[Order Date]],"mmm")</f>
        <v>Oct</v>
      </c>
      <c r="X2525" s="6" t="str">
        <f>TEXT(SalesData[[#This Row],[Order Date]],"mmm yyyy")</f>
        <v>Oct 2013</v>
      </c>
      <c r="Y2525">
        <f>--(COUNTIF($B$2:B2525,B2525)=1)</f>
        <v>0</v>
      </c>
    </row>
    <row r="2526" spans="1:25"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c r="W2526" s="6" t="str">
        <f>TEXT(SalesData[[#This Row],[Order Date]],"mmm")</f>
        <v>Apr</v>
      </c>
      <c r="X2526" s="6" t="str">
        <f>TEXT(SalesData[[#This Row],[Order Date]],"mmm yyyy")</f>
        <v>Apr 2012</v>
      </c>
      <c r="Y2526">
        <f>--(COUNTIF($B$2:B2526,B2526)=1)</f>
        <v>1</v>
      </c>
    </row>
    <row r="2527" spans="1:25"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c r="W2527" s="6" t="str">
        <f>TEXT(SalesData[[#This Row],[Order Date]],"mmm")</f>
        <v>Apr</v>
      </c>
      <c r="X2527" s="6" t="str">
        <f>TEXT(SalesData[[#This Row],[Order Date]],"mmm yyyy")</f>
        <v>Apr 2012</v>
      </c>
      <c r="Y2527">
        <f>--(COUNTIF($B$2:B2527,B2527)=1)</f>
        <v>0</v>
      </c>
    </row>
    <row r="2528" spans="1:25"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c r="W2528" s="6" t="str">
        <f>TEXT(SalesData[[#This Row],[Order Date]],"mmm")</f>
        <v>Apr</v>
      </c>
      <c r="X2528" s="6" t="str">
        <f>TEXT(SalesData[[#This Row],[Order Date]],"mmm yyyy")</f>
        <v>Apr 2012</v>
      </c>
      <c r="Y2528">
        <f>--(COUNTIF($B$2:B2528,B2528)=1)</f>
        <v>0</v>
      </c>
    </row>
    <row r="2529" spans="1:25"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c r="W2529" s="6" t="str">
        <f>TEXT(SalesData[[#This Row],[Order Date]],"mmm")</f>
        <v>Apr</v>
      </c>
      <c r="X2529" s="6" t="str">
        <f>TEXT(SalesData[[#This Row],[Order Date]],"mmm yyyy")</f>
        <v>Apr 2012</v>
      </c>
      <c r="Y2529">
        <f>--(COUNTIF($B$2:B2529,B2529)=1)</f>
        <v>0</v>
      </c>
    </row>
    <row r="2530" spans="1:25"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c r="W2530" s="6" t="str">
        <f>TEXT(SalesData[[#This Row],[Order Date]],"mmm")</f>
        <v>Apr</v>
      </c>
      <c r="X2530" s="6" t="str">
        <f>TEXT(SalesData[[#This Row],[Order Date]],"mmm yyyy")</f>
        <v>Apr 2012</v>
      </c>
      <c r="Y2530">
        <f>--(COUNTIF($B$2:B2530,B2530)=1)</f>
        <v>0</v>
      </c>
    </row>
    <row r="2531" spans="1:25"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c r="W2531" s="6" t="str">
        <f>TEXT(SalesData[[#This Row],[Order Date]],"mmm")</f>
        <v>Oct</v>
      </c>
      <c r="X2531" s="6" t="str">
        <f>TEXT(SalesData[[#This Row],[Order Date]],"mmm yyyy")</f>
        <v>Oct 2011</v>
      </c>
      <c r="Y2531">
        <f>--(COUNTIF($B$2:B2531,B2531)=1)</f>
        <v>1</v>
      </c>
    </row>
    <row r="2532" spans="1:25"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c r="W2532" s="6" t="str">
        <f>TEXT(SalesData[[#This Row],[Order Date]],"mmm")</f>
        <v>Aug</v>
      </c>
      <c r="X2532" s="6" t="str">
        <f>TEXT(SalesData[[#This Row],[Order Date]],"mmm yyyy")</f>
        <v>Aug 2011</v>
      </c>
      <c r="Y2532">
        <f>--(COUNTIF($B$2:B2532,B2532)=1)</f>
        <v>1</v>
      </c>
    </row>
    <row r="2533" spans="1:25"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c r="W2533" s="6" t="str">
        <f>TEXT(SalesData[[#This Row],[Order Date]],"mmm")</f>
        <v>Aug</v>
      </c>
      <c r="X2533" s="6" t="str">
        <f>TEXT(SalesData[[#This Row],[Order Date]],"mmm yyyy")</f>
        <v>Aug 2011</v>
      </c>
      <c r="Y2533">
        <f>--(COUNTIF($B$2:B2533,B2533)=1)</f>
        <v>0</v>
      </c>
    </row>
    <row r="2534" spans="1:25"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c r="W2534" s="6" t="str">
        <f>TEXT(SalesData[[#This Row],[Order Date]],"mmm")</f>
        <v>Aug</v>
      </c>
      <c r="X2534" s="6" t="str">
        <f>TEXT(SalesData[[#This Row],[Order Date]],"mmm yyyy")</f>
        <v>Aug 2011</v>
      </c>
      <c r="Y2534">
        <f>--(COUNTIF($B$2:B2534,B2534)=1)</f>
        <v>0</v>
      </c>
    </row>
    <row r="2535" spans="1:25"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c r="W2535" s="6" t="str">
        <f>TEXT(SalesData[[#This Row],[Order Date]],"mmm")</f>
        <v>Aug</v>
      </c>
      <c r="X2535" s="6" t="str">
        <f>TEXT(SalesData[[#This Row],[Order Date]],"mmm yyyy")</f>
        <v>Aug 2011</v>
      </c>
      <c r="Y2535">
        <f>--(COUNTIF($B$2:B2535,B2535)=1)</f>
        <v>0</v>
      </c>
    </row>
    <row r="2536" spans="1:25"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c r="W2536" s="6" t="str">
        <f>TEXT(SalesData[[#This Row],[Order Date]],"mmm")</f>
        <v>Aug</v>
      </c>
      <c r="X2536" s="6" t="str">
        <f>TEXT(SalesData[[#This Row],[Order Date]],"mmm yyyy")</f>
        <v>Aug 2014</v>
      </c>
      <c r="Y2536">
        <f>--(COUNTIF($B$2:B2536,B2536)=1)</f>
        <v>1</v>
      </c>
    </row>
    <row r="2537" spans="1:25"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c r="W2537" s="6" t="str">
        <f>TEXT(SalesData[[#This Row],[Order Date]],"mmm")</f>
        <v>Sep</v>
      </c>
      <c r="X2537" s="6" t="str">
        <f>TEXT(SalesData[[#This Row],[Order Date]],"mmm yyyy")</f>
        <v>Sep 2012</v>
      </c>
      <c r="Y2537">
        <f>--(COUNTIF($B$2:B2537,B2537)=1)</f>
        <v>1</v>
      </c>
    </row>
    <row r="2538" spans="1:25"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c r="W2538" s="6" t="str">
        <f>TEXT(SalesData[[#This Row],[Order Date]],"mmm")</f>
        <v>Jan</v>
      </c>
      <c r="X2538" s="6" t="str">
        <f>TEXT(SalesData[[#This Row],[Order Date]],"mmm yyyy")</f>
        <v>Jan 2012</v>
      </c>
      <c r="Y2538">
        <f>--(COUNTIF($B$2:B2538,B2538)=1)</f>
        <v>1</v>
      </c>
    </row>
    <row r="2539" spans="1:25"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c r="W2539" s="6" t="str">
        <f>TEXT(SalesData[[#This Row],[Order Date]],"mmm")</f>
        <v>Jan</v>
      </c>
      <c r="X2539" s="6" t="str">
        <f>TEXT(SalesData[[#This Row],[Order Date]],"mmm yyyy")</f>
        <v>Jan 2012</v>
      </c>
      <c r="Y2539">
        <f>--(COUNTIF($B$2:B2539,B2539)=1)</f>
        <v>0</v>
      </c>
    </row>
    <row r="2540" spans="1:25"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c r="W2540" s="6" t="str">
        <f>TEXT(SalesData[[#This Row],[Order Date]],"mmm")</f>
        <v>Jan</v>
      </c>
      <c r="X2540" s="6" t="str">
        <f>TEXT(SalesData[[#This Row],[Order Date]],"mmm yyyy")</f>
        <v>Jan 2012</v>
      </c>
      <c r="Y2540">
        <f>--(COUNTIF($B$2:B2540,B2540)=1)</f>
        <v>0</v>
      </c>
    </row>
    <row r="2541" spans="1:25"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c r="W2541" s="6" t="str">
        <f>TEXT(SalesData[[#This Row],[Order Date]],"mmm")</f>
        <v>Jul</v>
      </c>
      <c r="X2541" s="6" t="str">
        <f>TEXT(SalesData[[#This Row],[Order Date]],"mmm yyyy")</f>
        <v>Jul 2012</v>
      </c>
      <c r="Y2541">
        <f>--(COUNTIF($B$2:B2541,B2541)=1)</f>
        <v>1</v>
      </c>
    </row>
    <row r="2542" spans="1:25"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c r="W2542" s="6" t="str">
        <f>TEXT(SalesData[[#This Row],[Order Date]],"mmm")</f>
        <v>Jul</v>
      </c>
      <c r="X2542" s="6" t="str">
        <f>TEXT(SalesData[[#This Row],[Order Date]],"mmm yyyy")</f>
        <v>Jul 2012</v>
      </c>
      <c r="Y2542">
        <f>--(COUNTIF($B$2:B2542,B2542)=1)</f>
        <v>0</v>
      </c>
    </row>
    <row r="2543" spans="1:25"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c r="W2543" s="6" t="str">
        <f>TEXT(SalesData[[#This Row],[Order Date]],"mmm")</f>
        <v>May</v>
      </c>
      <c r="X2543" s="6" t="str">
        <f>TEXT(SalesData[[#This Row],[Order Date]],"mmm yyyy")</f>
        <v>May 2013</v>
      </c>
      <c r="Y2543">
        <f>--(COUNTIF($B$2:B2543,B2543)=1)</f>
        <v>1</v>
      </c>
    </row>
    <row r="2544" spans="1:25"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c r="W2544" s="6" t="str">
        <f>TEXT(SalesData[[#This Row],[Order Date]],"mmm")</f>
        <v>Sep</v>
      </c>
      <c r="X2544" s="6" t="str">
        <f>TEXT(SalesData[[#This Row],[Order Date]],"mmm yyyy")</f>
        <v>Sep 2011</v>
      </c>
      <c r="Y2544">
        <f>--(COUNTIF($B$2:B2544,B2544)=1)</f>
        <v>1</v>
      </c>
    </row>
    <row r="2545" spans="1:25"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c r="W2545" s="6" t="str">
        <f>TEXT(SalesData[[#This Row],[Order Date]],"mmm")</f>
        <v>Sep</v>
      </c>
      <c r="X2545" s="6" t="str">
        <f>TEXT(SalesData[[#This Row],[Order Date]],"mmm yyyy")</f>
        <v>Sep 2013</v>
      </c>
      <c r="Y2545">
        <f>--(COUNTIF($B$2:B2545,B2545)=1)</f>
        <v>1</v>
      </c>
    </row>
    <row r="2546" spans="1:25"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c r="W2546" s="6" t="str">
        <f>TEXT(SalesData[[#This Row],[Order Date]],"mmm")</f>
        <v>Sep</v>
      </c>
      <c r="X2546" s="6" t="str">
        <f>TEXT(SalesData[[#This Row],[Order Date]],"mmm yyyy")</f>
        <v>Sep 2013</v>
      </c>
      <c r="Y2546">
        <f>--(COUNTIF($B$2:B2546,B2546)=1)</f>
        <v>0</v>
      </c>
    </row>
    <row r="2547" spans="1:25"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c r="W2547" s="6" t="str">
        <f>TEXT(SalesData[[#This Row],[Order Date]],"mmm")</f>
        <v>Apr</v>
      </c>
      <c r="X2547" s="6" t="str">
        <f>TEXT(SalesData[[#This Row],[Order Date]],"mmm yyyy")</f>
        <v>Apr 2014</v>
      </c>
      <c r="Y2547">
        <f>--(COUNTIF($B$2:B2547,B2547)=1)</f>
        <v>1</v>
      </c>
    </row>
    <row r="2548" spans="1:25"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c r="W2548" s="6" t="str">
        <f>TEXT(SalesData[[#This Row],[Order Date]],"mmm")</f>
        <v>Apr</v>
      </c>
      <c r="X2548" s="6" t="str">
        <f>TEXT(SalesData[[#This Row],[Order Date]],"mmm yyyy")</f>
        <v>Apr 2014</v>
      </c>
      <c r="Y2548">
        <f>--(COUNTIF($B$2:B2548,B2548)=1)</f>
        <v>0</v>
      </c>
    </row>
    <row r="2549" spans="1:25"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c r="W2549" s="6" t="str">
        <f>TEXT(SalesData[[#This Row],[Order Date]],"mmm")</f>
        <v>Aug</v>
      </c>
      <c r="X2549" s="6" t="str">
        <f>TEXT(SalesData[[#This Row],[Order Date]],"mmm yyyy")</f>
        <v>Aug 2012</v>
      </c>
      <c r="Y2549">
        <f>--(COUNTIF($B$2:B2549,B2549)=1)</f>
        <v>1</v>
      </c>
    </row>
    <row r="2550" spans="1:25"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c r="W2550" s="6" t="str">
        <f>TEXT(SalesData[[#This Row],[Order Date]],"mmm")</f>
        <v>Aug</v>
      </c>
      <c r="X2550" s="6" t="str">
        <f>TEXT(SalesData[[#This Row],[Order Date]],"mmm yyyy")</f>
        <v>Aug 2012</v>
      </c>
      <c r="Y2550">
        <f>--(COUNTIF($B$2:B2550,B2550)=1)</f>
        <v>0</v>
      </c>
    </row>
    <row r="2551" spans="1:25"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c r="W2551" s="6" t="str">
        <f>TEXT(SalesData[[#This Row],[Order Date]],"mmm")</f>
        <v>Aug</v>
      </c>
      <c r="X2551" s="6" t="str">
        <f>TEXT(SalesData[[#This Row],[Order Date]],"mmm yyyy")</f>
        <v>Aug 2012</v>
      </c>
      <c r="Y2551">
        <f>--(COUNTIF($B$2:B2551,B2551)=1)</f>
        <v>0</v>
      </c>
    </row>
    <row r="2552" spans="1:25"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c r="W2552" s="6" t="str">
        <f>TEXT(SalesData[[#This Row],[Order Date]],"mmm")</f>
        <v>Aug</v>
      </c>
      <c r="X2552" s="6" t="str">
        <f>TEXT(SalesData[[#This Row],[Order Date]],"mmm yyyy")</f>
        <v>Aug 2012</v>
      </c>
      <c r="Y2552">
        <f>--(COUNTIF($B$2:B2552,B2552)=1)</f>
        <v>0</v>
      </c>
    </row>
    <row r="2553" spans="1:25"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c r="W2553" s="6" t="str">
        <f>TEXT(SalesData[[#This Row],[Order Date]],"mmm")</f>
        <v>Nov</v>
      </c>
      <c r="X2553" s="6" t="str">
        <f>TEXT(SalesData[[#This Row],[Order Date]],"mmm yyyy")</f>
        <v>Nov 2014</v>
      </c>
      <c r="Y2553">
        <f>--(COUNTIF($B$2:B2553,B2553)=1)</f>
        <v>1</v>
      </c>
    </row>
    <row r="2554" spans="1:25"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c r="W2554" s="6" t="str">
        <f>TEXT(SalesData[[#This Row],[Order Date]],"mmm")</f>
        <v>Nov</v>
      </c>
      <c r="X2554" s="6" t="str">
        <f>TEXT(SalesData[[#This Row],[Order Date]],"mmm yyyy")</f>
        <v>Nov 2014</v>
      </c>
      <c r="Y2554">
        <f>--(COUNTIF($B$2:B2554,B2554)=1)</f>
        <v>0</v>
      </c>
    </row>
    <row r="2555" spans="1:25"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c r="W2555" s="6" t="str">
        <f>TEXT(SalesData[[#This Row],[Order Date]],"mmm")</f>
        <v>Sep</v>
      </c>
      <c r="X2555" s="6" t="str">
        <f>TEXT(SalesData[[#This Row],[Order Date]],"mmm yyyy")</f>
        <v>Sep 2013</v>
      </c>
      <c r="Y2555">
        <f>--(COUNTIF($B$2:B2555,B2555)=1)</f>
        <v>1</v>
      </c>
    </row>
    <row r="2556" spans="1:25"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c r="W2556" s="6" t="str">
        <f>TEXT(SalesData[[#This Row],[Order Date]],"mmm")</f>
        <v>Aug</v>
      </c>
      <c r="X2556" s="6" t="str">
        <f>TEXT(SalesData[[#This Row],[Order Date]],"mmm yyyy")</f>
        <v>Aug 2013</v>
      </c>
      <c r="Y2556">
        <f>--(COUNTIF($B$2:B2556,B2556)=1)</f>
        <v>1</v>
      </c>
    </row>
    <row r="2557" spans="1:25"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c r="W2557" s="6" t="str">
        <f>TEXT(SalesData[[#This Row],[Order Date]],"mmm")</f>
        <v>Sep</v>
      </c>
      <c r="X2557" s="6" t="str">
        <f>TEXT(SalesData[[#This Row],[Order Date]],"mmm yyyy")</f>
        <v>Sep 2012</v>
      </c>
      <c r="Y2557">
        <f>--(COUNTIF($B$2:B2557,B2557)=1)</f>
        <v>1</v>
      </c>
    </row>
    <row r="2558" spans="1:25"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c r="W2558" s="6" t="str">
        <f>TEXT(SalesData[[#This Row],[Order Date]],"mmm")</f>
        <v>Oct</v>
      </c>
      <c r="X2558" s="6" t="str">
        <f>TEXT(SalesData[[#This Row],[Order Date]],"mmm yyyy")</f>
        <v>Oct 2013</v>
      </c>
      <c r="Y2558">
        <f>--(COUNTIF($B$2:B2558,B2558)=1)</f>
        <v>1</v>
      </c>
    </row>
    <row r="2559" spans="1:25"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c r="W2559" s="6" t="str">
        <f>TEXT(SalesData[[#This Row],[Order Date]],"mmm")</f>
        <v>Mar</v>
      </c>
      <c r="X2559" s="6" t="str">
        <f>TEXT(SalesData[[#This Row],[Order Date]],"mmm yyyy")</f>
        <v>Mar 2012</v>
      </c>
      <c r="Y2559">
        <f>--(COUNTIF($B$2:B2559,B2559)=1)</f>
        <v>1</v>
      </c>
    </row>
    <row r="2560" spans="1:25"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c r="W2560" s="6" t="str">
        <f>TEXT(SalesData[[#This Row],[Order Date]],"mmm")</f>
        <v>May</v>
      </c>
      <c r="X2560" s="6" t="str">
        <f>TEXT(SalesData[[#This Row],[Order Date]],"mmm yyyy")</f>
        <v>May 2012</v>
      </c>
      <c r="Y2560">
        <f>--(COUNTIF($B$2:B2560,B2560)=1)</f>
        <v>1</v>
      </c>
    </row>
    <row r="2561" spans="1:25"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c r="W2561" s="6" t="str">
        <f>TEXT(SalesData[[#This Row],[Order Date]],"mmm")</f>
        <v>May</v>
      </c>
      <c r="X2561" s="6" t="str">
        <f>TEXT(SalesData[[#This Row],[Order Date]],"mmm yyyy")</f>
        <v>May 2012</v>
      </c>
      <c r="Y2561">
        <f>--(COUNTIF($B$2:B2561,B2561)=1)</f>
        <v>0</v>
      </c>
    </row>
    <row r="2562" spans="1:25"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c r="W2562" s="6" t="str">
        <f>TEXT(SalesData[[#This Row],[Order Date]],"mmm")</f>
        <v>May</v>
      </c>
      <c r="X2562" s="6" t="str">
        <f>TEXT(SalesData[[#This Row],[Order Date]],"mmm yyyy")</f>
        <v>May 2012</v>
      </c>
      <c r="Y2562">
        <f>--(COUNTIF($B$2:B2562,B2562)=1)</f>
        <v>0</v>
      </c>
    </row>
    <row r="2563" spans="1:25"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c r="W2563" s="6" t="str">
        <f>TEXT(SalesData[[#This Row],[Order Date]],"mmm")</f>
        <v>Dec</v>
      </c>
      <c r="X2563" s="6" t="str">
        <f>TEXT(SalesData[[#This Row],[Order Date]],"mmm yyyy")</f>
        <v>Dec 2012</v>
      </c>
      <c r="Y2563">
        <f>--(COUNTIF($B$2:B2563,B2563)=1)</f>
        <v>1</v>
      </c>
    </row>
    <row r="2564" spans="1:25"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c r="W2564" s="6" t="str">
        <f>TEXT(SalesData[[#This Row],[Order Date]],"mmm")</f>
        <v>Dec</v>
      </c>
      <c r="X2564" s="6" t="str">
        <f>TEXT(SalesData[[#This Row],[Order Date]],"mmm yyyy")</f>
        <v>Dec 2012</v>
      </c>
      <c r="Y2564">
        <f>--(COUNTIF($B$2:B2564,B2564)=1)</f>
        <v>0</v>
      </c>
    </row>
    <row r="2565" spans="1:25"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c r="W2565" s="6" t="str">
        <f>TEXT(SalesData[[#This Row],[Order Date]],"mmm")</f>
        <v>Mar</v>
      </c>
      <c r="X2565" s="6" t="str">
        <f>TEXT(SalesData[[#This Row],[Order Date]],"mmm yyyy")</f>
        <v>Mar 2012</v>
      </c>
      <c r="Y2565">
        <f>--(COUNTIF($B$2:B2565,B2565)=1)</f>
        <v>1</v>
      </c>
    </row>
    <row r="2566" spans="1:25"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c r="W2566" s="6" t="str">
        <f>TEXT(SalesData[[#This Row],[Order Date]],"mmm")</f>
        <v>Mar</v>
      </c>
      <c r="X2566" s="6" t="str">
        <f>TEXT(SalesData[[#This Row],[Order Date]],"mmm yyyy")</f>
        <v>Mar 2012</v>
      </c>
      <c r="Y2566">
        <f>--(COUNTIF($B$2:B2566,B2566)=1)</f>
        <v>0</v>
      </c>
    </row>
    <row r="2567" spans="1:25"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c r="W2567" s="6" t="str">
        <f>TEXT(SalesData[[#This Row],[Order Date]],"mmm")</f>
        <v>Dec</v>
      </c>
      <c r="X2567" s="6" t="str">
        <f>TEXT(SalesData[[#This Row],[Order Date]],"mmm yyyy")</f>
        <v>Dec 2014</v>
      </c>
      <c r="Y2567">
        <f>--(COUNTIF($B$2:B2567,B2567)=1)</f>
        <v>1</v>
      </c>
    </row>
    <row r="2568" spans="1:25"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c r="W2568" s="6" t="str">
        <f>TEXT(SalesData[[#This Row],[Order Date]],"mmm")</f>
        <v>Nov</v>
      </c>
      <c r="X2568" s="6" t="str">
        <f>TEXT(SalesData[[#This Row],[Order Date]],"mmm yyyy")</f>
        <v>Nov 2014</v>
      </c>
      <c r="Y2568">
        <f>--(COUNTIF($B$2:B2568,B2568)=1)</f>
        <v>1</v>
      </c>
    </row>
    <row r="2569" spans="1:25"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c r="W2569" s="6" t="str">
        <f>TEXT(SalesData[[#This Row],[Order Date]],"mmm")</f>
        <v>Nov</v>
      </c>
      <c r="X2569" s="6" t="str">
        <f>TEXT(SalesData[[#This Row],[Order Date]],"mmm yyyy")</f>
        <v>Nov 2014</v>
      </c>
      <c r="Y2569">
        <f>--(COUNTIF($B$2:B2569,B2569)=1)</f>
        <v>0</v>
      </c>
    </row>
    <row r="2570" spans="1:25"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c r="W2570" s="6" t="str">
        <f>TEXT(SalesData[[#This Row],[Order Date]],"mmm")</f>
        <v>Sep</v>
      </c>
      <c r="X2570" s="6" t="str">
        <f>TEXT(SalesData[[#This Row],[Order Date]],"mmm yyyy")</f>
        <v>Sep 2014</v>
      </c>
      <c r="Y2570">
        <f>--(COUNTIF($B$2:B2570,B2570)=1)</f>
        <v>1</v>
      </c>
    </row>
    <row r="2571" spans="1:25"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c r="W2571" s="6" t="str">
        <f>TEXT(SalesData[[#This Row],[Order Date]],"mmm")</f>
        <v>Dec</v>
      </c>
      <c r="X2571" s="6" t="str">
        <f>TEXT(SalesData[[#This Row],[Order Date]],"mmm yyyy")</f>
        <v>Dec 2014</v>
      </c>
      <c r="Y2571">
        <f>--(COUNTIF($B$2:B2571,B2571)=1)</f>
        <v>1</v>
      </c>
    </row>
    <row r="2572" spans="1:25"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c r="W2572" s="6" t="str">
        <f>TEXT(SalesData[[#This Row],[Order Date]],"mmm")</f>
        <v>Dec</v>
      </c>
      <c r="X2572" s="6" t="str">
        <f>TEXT(SalesData[[#This Row],[Order Date]],"mmm yyyy")</f>
        <v>Dec 2014</v>
      </c>
      <c r="Y2572">
        <f>--(COUNTIF($B$2:B2572,B2572)=1)</f>
        <v>0</v>
      </c>
    </row>
    <row r="2573" spans="1:25"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c r="W2573" s="6" t="str">
        <f>TEXT(SalesData[[#This Row],[Order Date]],"mmm")</f>
        <v>Jul</v>
      </c>
      <c r="X2573" s="6" t="str">
        <f>TEXT(SalesData[[#This Row],[Order Date]],"mmm yyyy")</f>
        <v>Jul 2014</v>
      </c>
      <c r="Y2573">
        <f>--(COUNTIF($B$2:B2573,B2573)=1)</f>
        <v>1</v>
      </c>
    </row>
    <row r="2574" spans="1:25"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c r="W2574" s="6" t="str">
        <f>TEXT(SalesData[[#This Row],[Order Date]],"mmm")</f>
        <v>Aug</v>
      </c>
      <c r="X2574" s="6" t="str">
        <f>TEXT(SalesData[[#This Row],[Order Date]],"mmm yyyy")</f>
        <v>Aug 2013</v>
      </c>
      <c r="Y2574">
        <f>--(COUNTIF($B$2:B2574,B2574)=1)</f>
        <v>1</v>
      </c>
    </row>
    <row r="2575" spans="1:25"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c r="W2575" s="6" t="str">
        <f>TEXT(SalesData[[#This Row],[Order Date]],"mmm")</f>
        <v>Jul</v>
      </c>
      <c r="X2575" s="6" t="str">
        <f>TEXT(SalesData[[#This Row],[Order Date]],"mmm yyyy")</f>
        <v>Jul 2014</v>
      </c>
      <c r="Y2575">
        <f>--(COUNTIF($B$2:B2575,B2575)=1)</f>
        <v>1</v>
      </c>
    </row>
    <row r="2576" spans="1:25"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c r="W2576" s="6" t="str">
        <f>TEXT(SalesData[[#This Row],[Order Date]],"mmm")</f>
        <v>Nov</v>
      </c>
      <c r="X2576" s="6" t="str">
        <f>TEXT(SalesData[[#This Row],[Order Date]],"mmm yyyy")</f>
        <v>Nov 2011</v>
      </c>
      <c r="Y2576">
        <f>--(COUNTIF($B$2:B2576,B2576)=1)</f>
        <v>1</v>
      </c>
    </row>
    <row r="2577" spans="1:25"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c r="W2577" s="6" t="str">
        <f>TEXT(SalesData[[#This Row],[Order Date]],"mmm")</f>
        <v>Nov</v>
      </c>
      <c r="X2577" s="6" t="str">
        <f>TEXT(SalesData[[#This Row],[Order Date]],"mmm yyyy")</f>
        <v>Nov 2011</v>
      </c>
      <c r="Y2577">
        <f>--(COUNTIF($B$2:B2577,B2577)=1)</f>
        <v>0</v>
      </c>
    </row>
    <row r="2578" spans="1:25"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c r="W2578" s="6" t="str">
        <f>TEXT(SalesData[[#This Row],[Order Date]],"mmm")</f>
        <v>Nov</v>
      </c>
      <c r="X2578" s="6" t="str">
        <f>TEXT(SalesData[[#This Row],[Order Date]],"mmm yyyy")</f>
        <v>Nov 2011</v>
      </c>
      <c r="Y2578">
        <f>--(COUNTIF($B$2:B2578,B2578)=1)</f>
        <v>0</v>
      </c>
    </row>
    <row r="2579" spans="1:25"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c r="W2579" s="6" t="str">
        <f>TEXT(SalesData[[#This Row],[Order Date]],"mmm")</f>
        <v>Nov</v>
      </c>
      <c r="X2579" s="6" t="str">
        <f>TEXT(SalesData[[#This Row],[Order Date]],"mmm yyyy")</f>
        <v>Nov 2011</v>
      </c>
      <c r="Y2579">
        <f>--(COUNTIF($B$2:B2579,B2579)=1)</f>
        <v>0</v>
      </c>
    </row>
    <row r="2580" spans="1:25"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c r="W2580" s="6" t="str">
        <f>TEXT(SalesData[[#This Row],[Order Date]],"mmm")</f>
        <v>Jan</v>
      </c>
      <c r="X2580" s="6" t="str">
        <f>TEXT(SalesData[[#This Row],[Order Date]],"mmm yyyy")</f>
        <v>Jan 2011</v>
      </c>
      <c r="Y2580">
        <f>--(COUNTIF($B$2:B2580,B2580)=1)</f>
        <v>1</v>
      </c>
    </row>
    <row r="2581" spans="1:25"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c r="W2581" s="6" t="str">
        <f>TEXT(SalesData[[#This Row],[Order Date]],"mmm")</f>
        <v>Jan</v>
      </c>
      <c r="X2581" s="6" t="str">
        <f>TEXT(SalesData[[#This Row],[Order Date]],"mmm yyyy")</f>
        <v>Jan 2011</v>
      </c>
      <c r="Y2581">
        <f>--(COUNTIF($B$2:B2581,B2581)=1)</f>
        <v>0</v>
      </c>
    </row>
    <row r="2582" spans="1:25"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c r="W2582" s="6" t="str">
        <f>TEXT(SalesData[[#This Row],[Order Date]],"mmm")</f>
        <v>Jan</v>
      </c>
      <c r="X2582" s="6" t="str">
        <f>TEXT(SalesData[[#This Row],[Order Date]],"mmm yyyy")</f>
        <v>Jan 2011</v>
      </c>
      <c r="Y2582">
        <f>--(COUNTIF($B$2:B2582,B2582)=1)</f>
        <v>0</v>
      </c>
    </row>
    <row r="2583" spans="1:25"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c r="W2583" s="6" t="str">
        <f>TEXT(SalesData[[#This Row],[Order Date]],"mmm")</f>
        <v>Jan</v>
      </c>
      <c r="X2583" s="6" t="str">
        <f>TEXT(SalesData[[#This Row],[Order Date]],"mmm yyyy")</f>
        <v>Jan 2011</v>
      </c>
      <c r="Y2583">
        <f>--(COUNTIF($B$2:B2583,B2583)=1)</f>
        <v>0</v>
      </c>
    </row>
    <row r="2584" spans="1:25"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c r="W2584" s="6" t="str">
        <f>TEXT(SalesData[[#This Row],[Order Date]],"mmm")</f>
        <v>Jan</v>
      </c>
      <c r="X2584" s="6" t="str">
        <f>TEXT(SalesData[[#This Row],[Order Date]],"mmm yyyy")</f>
        <v>Jan 2011</v>
      </c>
      <c r="Y2584">
        <f>--(COUNTIF($B$2:B2584,B2584)=1)</f>
        <v>0</v>
      </c>
    </row>
    <row r="2585" spans="1:25"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c r="W2585" s="6" t="str">
        <f>TEXT(SalesData[[#This Row],[Order Date]],"mmm")</f>
        <v>Jan</v>
      </c>
      <c r="X2585" s="6" t="str">
        <f>TEXT(SalesData[[#This Row],[Order Date]],"mmm yyyy")</f>
        <v>Jan 2011</v>
      </c>
      <c r="Y2585">
        <f>--(COUNTIF($B$2:B2585,B2585)=1)</f>
        <v>0</v>
      </c>
    </row>
    <row r="2586" spans="1:25"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c r="W2586" s="6" t="str">
        <f>TEXT(SalesData[[#This Row],[Order Date]],"mmm")</f>
        <v>Jan</v>
      </c>
      <c r="X2586" s="6" t="str">
        <f>TEXT(SalesData[[#This Row],[Order Date]],"mmm yyyy")</f>
        <v>Jan 2011</v>
      </c>
      <c r="Y2586">
        <f>--(COUNTIF($B$2:B2586,B2586)=1)</f>
        <v>0</v>
      </c>
    </row>
    <row r="2587" spans="1:25"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c r="W2587" s="6" t="str">
        <f>TEXT(SalesData[[#This Row],[Order Date]],"mmm")</f>
        <v>Nov</v>
      </c>
      <c r="X2587" s="6" t="str">
        <f>TEXT(SalesData[[#This Row],[Order Date]],"mmm yyyy")</f>
        <v>Nov 2012</v>
      </c>
      <c r="Y2587">
        <f>--(COUNTIF($B$2:B2587,B2587)=1)</f>
        <v>1</v>
      </c>
    </row>
    <row r="2588" spans="1:25"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c r="W2588" s="6" t="str">
        <f>TEXT(SalesData[[#This Row],[Order Date]],"mmm")</f>
        <v>Jul</v>
      </c>
      <c r="X2588" s="6" t="str">
        <f>TEXT(SalesData[[#This Row],[Order Date]],"mmm yyyy")</f>
        <v>Jul 2014</v>
      </c>
      <c r="Y2588">
        <f>--(COUNTIF($B$2:B2588,B2588)=1)</f>
        <v>1</v>
      </c>
    </row>
    <row r="2589" spans="1:25"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c r="W2589" s="6" t="str">
        <f>TEXT(SalesData[[#This Row],[Order Date]],"mmm")</f>
        <v>Jul</v>
      </c>
      <c r="X2589" s="6" t="str">
        <f>TEXT(SalesData[[#This Row],[Order Date]],"mmm yyyy")</f>
        <v>Jul 2014</v>
      </c>
      <c r="Y2589">
        <f>--(COUNTIF($B$2:B2589,B2589)=1)</f>
        <v>0</v>
      </c>
    </row>
    <row r="2590" spans="1:25"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c r="W2590" s="6" t="str">
        <f>TEXT(SalesData[[#This Row],[Order Date]],"mmm")</f>
        <v>May</v>
      </c>
      <c r="X2590" s="6" t="str">
        <f>TEXT(SalesData[[#This Row],[Order Date]],"mmm yyyy")</f>
        <v>May 2013</v>
      </c>
      <c r="Y2590">
        <f>--(COUNTIF($B$2:B2590,B2590)=1)</f>
        <v>1</v>
      </c>
    </row>
    <row r="2591" spans="1:25"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c r="W2591" s="6" t="str">
        <f>TEXT(SalesData[[#This Row],[Order Date]],"mmm")</f>
        <v>May</v>
      </c>
      <c r="X2591" s="6" t="str">
        <f>TEXT(SalesData[[#This Row],[Order Date]],"mmm yyyy")</f>
        <v>May 2013</v>
      </c>
      <c r="Y2591">
        <f>--(COUNTIF($B$2:B2591,B2591)=1)</f>
        <v>0</v>
      </c>
    </row>
    <row r="2592" spans="1:25"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c r="W2592" s="6" t="str">
        <f>TEXT(SalesData[[#This Row],[Order Date]],"mmm")</f>
        <v>Sep</v>
      </c>
      <c r="X2592" s="6" t="str">
        <f>TEXT(SalesData[[#This Row],[Order Date]],"mmm yyyy")</f>
        <v>Sep 2013</v>
      </c>
      <c r="Y2592">
        <f>--(COUNTIF($B$2:B2592,B2592)=1)</f>
        <v>1</v>
      </c>
    </row>
    <row r="2593" spans="1:25"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c r="W2593" s="6" t="str">
        <f>TEXT(SalesData[[#This Row],[Order Date]],"mmm")</f>
        <v>Sep</v>
      </c>
      <c r="X2593" s="6" t="str">
        <f>TEXT(SalesData[[#This Row],[Order Date]],"mmm yyyy")</f>
        <v>Sep 2013</v>
      </c>
      <c r="Y2593">
        <f>--(COUNTIF($B$2:B2593,B2593)=1)</f>
        <v>0</v>
      </c>
    </row>
    <row r="2594" spans="1:25"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c r="W2594" s="6" t="str">
        <f>TEXT(SalesData[[#This Row],[Order Date]],"mmm")</f>
        <v>Nov</v>
      </c>
      <c r="X2594" s="6" t="str">
        <f>TEXT(SalesData[[#This Row],[Order Date]],"mmm yyyy")</f>
        <v>Nov 2014</v>
      </c>
      <c r="Y2594">
        <f>--(COUNTIF($B$2:B2594,B2594)=1)</f>
        <v>1</v>
      </c>
    </row>
    <row r="2595" spans="1:25"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c r="W2595" s="6" t="str">
        <f>TEXT(SalesData[[#This Row],[Order Date]],"mmm")</f>
        <v>Nov</v>
      </c>
      <c r="X2595" s="6" t="str">
        <f>TEXT(SalesData[[#This Row],[Order Date]],"mmm yyyy")</f>
        <v>Nov 2014</v>
      </c>
      <c r="Y2595">
        <f>--(COUNTIF($B$2:B2595,B2595)=1)</f>
        <v>0</v>
      </c>
    </row>
    <row r="2596" spans="1:25"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c r="W2596" s="6" t="str">
        <f>TEXT(SalesData[[#This Row],[Order Date]],"mmm")</f>
        <v>May</v>
      </c>
      <c r="X2596" s="6" t="str">
        <f>TEXT(SalesData[[#This Row],[Order Date]],"mmm yyyy")</f>
        <v>May 2014</v>
      </c>
      <c r="Y2596">
        <f>--(COUNTIF($B$2:B2596,B2596)=1)</f>
        <v>1</v>
      </c>
    </row>
    <row r="2597" spans="1:25"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c r="W2597" s="6" t="str">
        <f>TEXT(SalesData[[#This Row],[Order Date]],"mmm")</f>
        <v>May</v>
      </c>
      <c r="X2597" s="6" t="str">
        <f>TEXT(SalesData[[#This Row],[Order Date]],"mmm yyyy")</f>
        <v>May 2014</v>
      </c>
      <c r="Y2597">
        <f>--(COUNTIF($B$2:B2597,B2597)=1)</f>
        <v>0</v>
      </c>
    </row>
    <row r="2598" spans="1:25"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c r="W2598" s="6" t="str">
        <f>TEXT(SalesData[[#This Row],[Order Date]],"mmm")</f>
        <v>May</v>
      </c>
      <c r="X2598" s="6" t="str">
        <f>TEXT(SalesData[[#This Row],[Order Date]],"mmm yyyy")</f>
        <v>May 2014</v>
      </c>
      <c r="Y2598">
        <f>--(COUNTIF($B$2:B2598,B2598)=1)</f>
        <v>0</v>
      </c>
    </row>
    <row r="2599" spans="1:25"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c r="W2599" s="6" t="str">
        <f>TEXT(SalesData[[#This Row],[Order Date]],"mmm")</f>
        <v>May</v>
      </c>
      <c r="X2599" s="6" t="str">
        <f>TEXT(SalesData[[#This Row],[Order Date]],"mmm yyyy")</f>
        <v>May 2014</v>
      </c>
      <c r="Y2599">
        <f>--(COUNTIF($B$2:B2599,B2599)=1)</f>
        <v>0</v>
      </c>
    </row>
    <row r="2600" spans="1:25"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c r="W2600" s="6" t="str">
        <f>TEXT(SalesData[[#This Row],[Order Date]],"mmm")</f>
        <v>May</v>
      </c>
      <c r="X2600" s="6" t="str">
        <f>TEXT(SalesData[[#This Row],[Order Date]],"mmm yyyy")</f>
        <v>May 2014</v>
      </c>
      <c r="Y2600">
        <f>--(COUNTIF($B$2:B2600,B2600)=1)</f>
        <v>0</v>
      </c>
    </row>
    <row r="2601" spans="1:25"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c r="W2601" s="6" t="str">
        <f>TEXT(SalesData[[#This Row],[Order Date]],"mmm")</f>
        <v>Apr</v>
      </c>
      <c r="X2601" s="6" t="str">
        <f>TEXT(SalesData[[#This Row],[Order Date]],"mmm yyyy")</f>
        <v>Apr 2014</v>
      </c>
      <c r="Y2601">
        <f>--(COUNTIF($B$2:B2601,B2601)=1)</f>
        <v>1</v>
      </c>
    </row>
    <row r="2602" spans="1:25"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c r="W2602" s="6" t="str">
        <f>TEXT(SalesData[[#This Row],[Order Date]],"mmm")</f>
        <v>Apr</v>
      </c>
      <c r="X2602" s="6" t="str">
        <f>TEXT(SalesData[[#This Row],[Order Date]],"mmm yyyy")</f>
        <v>Apr 2014</v>
      </c>
      <c r="Y2602">
        <f>--(COUNTIF($B$2:B2602,B2602)=1)</f>
        <v>0</v>
      </c>
    </row>
    <row r="2603" spans="1:25"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c r="W2603" s="6" t="str">
        <f>TEXT(SalesData[[#This Row],[Order Date]],"mmm")</f>
        <v>Jun</v>
      </c>
      <c r="X2603" s="6" t="str">
        <f>TEXT(SalesData[[#This Row],[Order Date]],"mmm yyyy")</f>
        <v>Jun 2013</v>
      </c>
      <c r="Y2603">
        <f>--(COUNTIF($B$2:B2603,B2603)=1)</f>
        <v>1</v>
      </c>
    </row>
    <row r="2604" spans="1:25"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c r="W2604" s="6" t="str">
        <f>TEXT(SalesData[[#This Row],[Order Date]],"mmm")</f>
        <v>Jun</v>
      </c>
      <c r="X2604" s="6" t="str">
        <f>TEXT(SalesData[[#This Row],[Order Date]],"mmm yyyy")</f>
        <v>Jun 2013</v>
      </c>
      <c r="Y2604">
        <f>--(COUNTIF($B$2:B2604,B2604)=1)</f>
        <v>0</v>
      </c>
    </row>
    <row r="2605" spans="1:25"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c r="W2605" s="6" t="str">
        <f>TEXT(SalesData[[#This Row],[Order Date]],"mmm")</f>
        <v>Jun</v>
      </c>
      <c r="X2605" s="6" t="str">
        <f>TEXT(SalesData[[#This Row],[Order Date]],"mmm yyyy")</f>
        <v>Jun 2013</v>
      </c>
      <c r="Y2605">
        <f>--(COUNTIF($B$2:B2605,B2605)=1)</f>
        <v>0</v>
      </c>
    </row>
    <row r="2606" spans="1:25"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c r="W2606" s="6" t="str">
        <f>TEXT(SalesData[[#This Row],[Order Date]],"mmm")</f>
        <v>Jun</v>
      </c>
      <c r="X2606" s="6" t="str">
        <f>TEXT(SalesData[[#This Row],[Order Date]],"mmm yyyy")</f>
        <v>Jun 2013</v>
      </c>
      <c r="Y2606">
        <f>--(COUNTIF($B$2:B2606,B2606)=1)</f>
        <v>0</v>
      </c>
    </row>
    <row r="2607" spans="1:25"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c r="W2607" s="6" t="str">
        <f>TEXT(SalesData[[#This Row],[Order Date]],"mmm")</f>
        <v>Dec</v>
      </c>
      <c r="X2607" s="6" t="str">
        <f>TEXT(SalesData[[#This Row],[Order Date]],"mmm yyyy")</f>
        <v>Dec 2011</v>
      </c>
      <c r="Y2607">
        <f>--(COUNTIF($B$2:B2607,B2607)=1)</f>
        <v>1</v>
      </c>
    </row>
    <row r="2608" spans="1:25"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c r="W2608" s="6" t="str">
        <f>TEXT(SalesData[[#This Row],[Order Date]],"mmm")</f>
        <v>Mar</v>
      </c>
      <c r="X2608" s="6" t="str">
        <f>TEXT(SalesData[[#This Row],[Order Date]],"mmm yyyy")</f>
        <v>Mar 2013</v>
      </c>
      <c r="Y2608">
        <f>--(COUNTIF($B$2:B2608,B2608)=1)</f>
        <v>1</v>
      </c>
    </row>
    <row r="2609" spans="1:25"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c r="W2609" s="6" t="str">
        <f>TEXT(SalesData[[#This Row],[Order Date]],"mmm")</f>
        <v>Nov</v>
      </c>
      <c r="X2609" s="6" t="str">
        <f>TEXT(SalesData[[#This Row],[Order Date]],"mmm yyyy")</f>
        <v>Nov 2011</v>
      </c>
      <c r="Y2609">
        <f>--(COUNTIF($B$2:B2609,B2609)=1)</f>
        <v>1</v>
      </c>
    </row>
    <row r="2610" spans="1:25"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c r="W2610" s="6" t="str">
        <f>TEXT(SalesData[[#This Row],[Order Date]],"mmm")</f>
        <v>Nov</v>
      </c>
      <c r="X2610" s="6" t="str">
        <f>TEXT(SalesData[[#This Row],[Order Date]],"mmm yyyy")</f>
        <v>Nov 2011</v>
      </c>
      <c r="Y2610">
        <f>--(COUNTIF($B$2:B2610,B2610)=1)</f>
        <v>0</v>
      </c>
    </row>
    <row r="2611" spans="1:25"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c r="W2611" s="6" t="str">
        <f>TEXT(SalesData[[#This Row],[Order Date]],"mmm")</f>
        <v>Nov</v>
      </c>
      <c r="X2611" s="6" t="str">
        <f>TEXT(SalesData[[#This Row],[Order Date]],"mmm yyyy")</f>
        <v>Nov 2011</v>
      </c>
      <c r="Y2611">
        <f>--(COUNTIF($B$2:B2611,B2611)=1)</f>
        <v>0</v>
      </c>
    </row>
    <row r="2612" spans="1:25"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c r="W2612" s="6" t="str">
        <f>TEXT(SalesData[[#This Row],[Order Date]],"mmm")</f>
        <v>Nov</v>
      </c>
      <c r="X2612" s="6" t="str">
        <f>TEXT(SalesData[[#This Row],[Order Date]],"mmm yyyy")</f>
        <v>Nov 2011</v>
      </c>
      <c r="Y2612">
        <f>--(COUNTIF($B$2:B2612,B2612)=1)</f>
        <v>0</v>
      </c>
    </row>
    <row r="2613" spans="1:25"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c r="W2613" s="6" t="str">
        <f>TEXT(SalesData[[#This Row],[Order Date]],"mmm")</f>
        <v>Nov</v>
      </c>
      <c r="X2613" s="6" t="str">
        <f>TEXT(SalesData[[#This Row],[Order Date]],"mmm yyyy")</f>
        <v>Nov 2011</v>
      </c>
      <c r="Y2613">
        <f>--(COUNTIF($B$2:B2613,B2613)=1)</f>
        <v>0</v>
      </c>
    </row>
    <row r="2614" spans="1:25"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c r="W2614" s="6" t="str">
        <f>TEXT(SalesData[[#This Row],[Order Date]],"mmm")</f>
        <v>Nov</v>
      </c>
      <c r="X2614" s="6" t="str">
        <f>TEXT(SalesData[[#This Row],[Order Date]],"mmm yyyy")</f>
        <v>Nov 2011</v>
      </c>
      <c r="Y2614">
        <f>--(COUNTIF($B$2:B2614,B2614)=1)</f>
        <v>0</v>
      </c>
    </row>
    <row r="2615" spans="1:25"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c r="W2615" s="6" t="str">
        <f>TEXT(SalesData[[#This Row],[Order Date]],"mmm")</f>
        <v>Apr</v>
      </c>
      <c r="X2615" s="6" t="str">
        <f>TEXT(SalesData[[#This Row],[Order Date]],"mmm yyyy")</f>
        <v>Apr 2013</v>
      </c>
      <c r="Y2615">
        <f>--(COUNTIF($B$2:B2615,B2615)=1)</f>
        <v>1</v>
      </c>
    </row>
    <row r="2616" spans="1:25"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c r="W2616" s="6" t="str">
        <f>TEXT(SalesData[[#This Row],[Order Date]],"mmm")</f>
        <v>Apr</v>
      </c>
      <c r="X2616" s="6" t="str">
        <f>TEXT(SalesData[[#This Row],[Order Date]],"mmm yyyy")</f>
        <v>Apr 2011</v>
      </c>
      <c r="Y2616">
        <f>--(COUNTIF($B$2:B2616,B2616)=1)</f>
        <v>1</v>
      </c>
    </row>
    <row r="2617" spans="1:25"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c r="W2617" s="6" t="str">
        <f>TEXT(SalesData[[#This Row],[Order Date]],"mmm")</f>
        <v>Apr</v>
      </c>
      <c r="X2617" s="6" t="str">
        <f>TEXT(SalesData[[#This Row],[Order Date]],"mmm yyyy")</f>
        <v>Apr 2011</v>
      </c>
      <c r="Y2617">
        <f>--(COUNTIF($B$2:B2617,B2617)=1)</f>
        <v>0</v>
      </c>
    </row>
    <row r="2618" spans="1:25"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c r="W2618" s="6" t="str">
        <f>TEXT(SalesData[[#This Row],[Order Date]],"mmm")</f>
        <v>Apr</v>
      </c>
      <c r="X2618" s="6" t="str">
        <f>TEXT(SalesData[[#This Row],[Order Date]],"mmm yyyy")</f>
        <v>Apr 2014</v>
      </c>
      <c r="Y2618">
        <f>--(COUNTIF($B$2:B2618,B2618)=1)</f>
        <v>1</v>
      </c>
    </row>
    <row r="2619" spans="1:25"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c r="W2619" s="6" t="str">
        <f>TEXT(SalesData[[#This Row],[Order Date]],"mmm")</f>
        <v>Apr</v>
      </c>
      <c r="X2619" s="6" t="str">
        <f>TEXT(SalesData[[#This Row],[Order Date]],"mmm yyyy")</f>
        <v>Apr 2014</v>
      </c>
      <c r="Y2619">
        <f>--(COUNTIF($B$2:B2619,B2619)=1)</f>
        <v>0</v>
      </c>
    </row>
    <row r="2620" spans="1:25"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c r="W2620" s="6" t="str">
        <f>TEXT(SalesData[[#This Row],[Order Date]],"mmm")</f>
        <v>Dec</v>
      </c>
      <c r="X2620" s="6" t="str">
        <f>TEXT(SalesData[[#This Row],[Order Date]],"mmm yyyy")</f>
        <v>Dec 2014</v>
      </c>
      <c r="Y2620">
        <f>--(COUNTIF($B$2:B2620,B2620)=1)</f>
        <v>1</v>
      </c>
    </row>
    <row r="2621" spans="1:25"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c r="W2621" s="6" t="str">
        <f>TEXT(SalesData[[#This Row],[Order Date]],"mmm")</f>
        <v>Dec</v>
      </c>
      <c r="X2621" s="6" t="str">
        <f>TEXT(SalesData[[#This Row],[Order Date]],"mmm yyyy")</f>
        <v>Dec 2014</v>
      </c>
      <c r="Y2621">
        <f>--(COUNTIF($B$2:B2621,B2621)=1)</f>
        <v>0</v>
      </c>
    </row>
    <row r="2622" spans="1:25"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c r="W2622" s="6" t="str">
        <f>TEXT(SalesData[[#This Row],[Order Date]],"mmm")</f>
        <v>Dec</v>
      </c>
      <c r="X2622" s="6" t="str">
        <f>TEXT(SalesData[[#This Row],[Order Date]],"mmm yyyy")</f>
        <v>Dec 2014</v>
      </c>
      <c r="Y2622">
        <f>--(COUNTIF($B$2:B2622,B2622)=1)</f>
        <v>0</v>
      </c>
    </row>
    <row r="2623" spans="1:25"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c r="W2623" s="6" t="str">
        <f>TEXT(SalesData[[#This Row],[Order Date]],"mmm")</f>
        <v>Dec</v>
      </c>
      <c r="X2623" s="6" t="str">
        <f>TEXT(SalesData[[#This Row],[Order Date]],"mmm yyyy")</f>
        <v>Dec 2014</v>
      </c>
      <c r="Y2623">
        <f>--(COUNTIF($B$2:B2623,B2623)=1)</f>
        <v>0</v>
      </c>
    </row>
    <row r="2624" spans="1:25"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c r="W2624" s="6" t="str">
        <f>TEXT(SalesData[[#This Row],[Order Date]],"mmm")</f>
        <v>Dec</v>
      </c>
      <c r="X2624" s="6" t="str">
        <f>TEXT(SalesData[[#This Row],[Order Date]],"mmm yyyy")</f>
        <v>Dec 2011</v>
      </c>
      <c r="Y2624">
        <f>--(COUNTIF($B$2:B2624,B2624)=1)</f>
        <v>1</v>
      </c>
    </row>
    <row r="2625" spans="1:25"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c r="W2625" s="6" t="str">
        <f>TEXT(SalesData[[#This Row],[Order Date]],"mmm")</f>
        <v>Oct</v>
      </c>
      <c r="X2625" s="6" t="str">
        <f>TEXT(SalesData[[#This Row],[Order Date]],"mmm yyyy")</f>
        <v>Oct 2014</v>
      </c>
      <c r="Y2625">
        <f>--(COUNTIF($B$2:B2625,B2625)=1)</f>
        <v>1</v>
      </c>
    </row>
    <row r="2626" spans="1:25"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c r="W2626" s="6" t="str">
        <f>TEXT(SalesData[[#This Row],[Order Date]],"mmm")</f>
        <v>Oct</v>
      </c>
      <c r="X2626" s="6" t="str">
        <f>TEXT(SalesData[[#This Row],[Order Date]],"mmm yyyy")</f>
        <v>Oct 2014</v>
      </c>
      <c r="Y2626">
        <f>--(COUNTIF($B$2:B2626,B2626)=1)</f>
        <v>0</v>
      </c>
    </row>
    <row r="2627" spans="1:25"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c r="W2627" s="6" t="str">
        <f>TEXT(SalesData[[#This Row],[Order Date]],"mmm")</f>
        <v>Oct</v>
      </c>
      <c r="X2627" s="6" t="str">
        <f>TEXT(SalesData[[#This Row],[Order Date]],"mmm yyyy")</f>
        <v>Oct 2014</v>
      </c>
      <c r="Y2627">
        <f>--(COUNTIF($B$2:B2627,B2627)=1)</f>
        <v>0</v>
      </c>
    </row>
    <row r="2628" spans="1:25"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c r="W2628" s="6" t="str">
        <f>TEXT(SalesData[[#This Row],[Order Date]],"mmm")</f>
        <v>Oct</v>
      </c>
      <c r="X2628" s="6" t="str">
        <f>TEXT(SalesData[[#This Row],[Order Date]],"mmm yyyy")</f>
        <v>Oct 2014</v>
      </c>
      <c r="Y2628">
        <f>--(COUNTIF($B$2:B2628,B2628)=1)</f>
        <v>0</v>
      </c>
    </row>
    <row r="2629" spans="1:25"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c r="W2629" s="6" t="str">
        <f>TEXT(SalesData[[#This Row],[Order Date]],"mmm")</f>
        <v>Nov</v>
      </c>
      <c r="X2629" s="6" t="str">
        <f>TEXT(SalesData[[#This Row],[Order Date]],"mmm yyyy")</f>
        <v>Nov 2014</v>
      </c>
      <c r="Y2629">
        <f>--(COUNTIF($B$2:B2629,B2629)=1)</f>
        <v>1</v>
      </c>
    </row>
    <row r="2630" spans="1:25"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c r="W2630" s="6" t="str">
        <f>TEXT(SalesData[[#This Row],[Order Date]],"mmm")</f>
        <v>Nov</v>
      </c>
      <c r="X2630" s="6" t="str">
        <f>TEXT(SalesData[[#This Row],[Order Date]],"mmm yyyy")</f>
        <v>Nov 2014</v>
      </c>
      <c r="Y2630">
        <f>--(COUNTIF($B$2:B2630,B2630)=1)</f>
        <v>0</v>
      </c>
    </row>
    <row r="2631" spans="1:25"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c r="W2631" s="6" t="str">
        <f>TEXT(SalesData[[#This Row],[Order Date]],"mmm")</f>
        <v>Nov</v>
      </c>
      <c r="X2631" s="6" t="str">
        <f>TEXT(SalesData[[#This Row],[Order Date]],"mmm yyyy")</f>
        <v>Nov 2014</v>
      </c>
      <c r="Y2631">
        <f>--(COUNTIF($B$2:B2631,B2631)=1)</f>
        <v>0</v>
      </c>
    </row>
    <row r="2632" spans="1:25"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c r="W2632" s="6" t="str">
        <f>TEXT(SalesData[[#This Row],[Order Date]],"mmm")</f>
        <v>Sep</v>
      </c>
      <c r="X2632" s="6" t="str">
        <f>TEXT(SalesData[[#This Row],[Order Date]],"mmm yyyy")</f>
        <v>Sep 2012</v>
      </c>
      <c r="Y2632">
        <f>--(COUNTIF($B$2:B2632,B2632)=1)</f>
        <v>1</v>
      </c>
    </row>
    <row r="2633" spans="1:25"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c r="W2633" s="6" t="str">
        <f>TEXT(SalesData[[#This Row],[Order Date]],"mmm")</f>
        <v>May</v>
      </c>
      <c r="X2633" s="6" t="str">
        <f>TEXT(SalesData[[#This Row],[Order Date]],"mmm yyyy")</f>
        <v>May 2014</v>
      </c>
      <c r="Y2633">
        <f>--(COUNTIF($B$2:B2633,B2633)=1)</f>
        <v>1</v>
      </c>
    </row>
    <row r="2634" spans="1:25"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c r="W2634" s="6" t="str">
        <f>TEXT(SalesData[[#This Row],[Order Date]],"mmm")</f>
        <v>May</v>
      </c>
      <c r="X2634" s="6" t="str">
        <f>TEXT(SalesData[[#This Row],[Order Date]],"mmm yyyy")</f>
        <v>May 2014</v>
      </c>
      <c r="Y2634">
        <f>--(COUNTIF($B$2:B2634,B2634)=1)</f>
        <v>0</v>
      </c>
    </row>
    <row r="2635" spans="1:25"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c r="W2635" s="6" t="str">
        <f>TEXT(SalesData[[#This Row],[Order Date]],"mmm")</f>
        <v>May</v>
      </c>
      <c r="X2635" s="6" t="str">
        <f>TEXT(SalesData[[#This Row],[Order Date]],"mmm yyyy")</f>
        <v>May 2014</v>
      </c>
      <c r="Y2635">
        <f>--(COUNTIF($B$2:B2635,B2635)=1)</f>
        <v>0</v>
      </c>
    </row>
    <row r="2636" spans="1:25"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c r="W2636" s="6" t="str">
        <f>TEXT(SalesData[[#This Row],[Order Date]],"mmm")</f>
        <v>Jul</v>
      </c>
      <c r="X2636" s="6" t="str">
        <f>TEXT(SalesData[[#This Row],[Order Date]],"mmm yyyy")</f>
        <v>Jul 2012</v>
      </c>
      <c r="Y2636">
        <f>--(COUNTIF($B$2:B2636,B2636)=1)</f>
        <v>1</v>
      </c>
    </row>
    <row r="2637" spans="1:25"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c r="W2637" s="6" t="str">
        <f>TEXT(SalesData[[#This Row],[Order Date]],"mmm")</f>
        <v>Jul</v>
      </c>
      <c r="X2637" s="6" t="str">
        <f>TEXT(SalesData[[#This Row],[Order Date]],"mmm yyyy")</f>
        <v>Jul 2012</v>
      </c>
      <c r="Y2637">
        <f>--(COUNTIF($B$2:B2637,B2637)=1)</f>
        <v>0</v>
      </c>
    </row>
    <row r="2638" spans="1:25"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c r="W2638" s="6" t="str">
        <f>TEXT(SalesData[[#This Row],[Order Date]],"mmm")</f>
        <v>Aug</v>
      </c>
      <c r="X2638" s="6" t="str">
        <f>TEXT(SalesData[[#This Row],[Order Date]],"mmm yyyy")</f>
        <v>Aug 2012</v>
      </c>
      <c r="Y2638">
        <f>--(COUNTIF($B$2:B2638,B2638)=1)</f>
        <v>1</v>
      </c>
    </row>
    <row r="2639" spans="1:25"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c r="W2639" s="6" t="str">
        <f>TEXT(SalesData[[#This Row],[Order Date]],"mmm")</f>
        <v>Jun</v>
      </c>
      <c r="X2639" s="6" t="str">
        <f>TEXT(SalesData[[#This Row],[Order Date]],"mmm yyyy")</f>
        <v>Jun 2014</v>
      </c>
      <c r="Y2639">
        <f>--(COUNTIF($B$2:B2639,B2639)=1)</f>
        <v>1</v>
      </c>
    </row>
    <row r="2640" spans="1:25"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c r="W2640" s="6" t="str">
        <f>TEXT(SalesData[[#This Row],[Order Date]],"mmm")</f>
        <v>Jun</v>
      </c>
      <c r="X2640" s="6" t="str">
        <f>TEXT(SalesData[[#This Row],[Order Date]],"mmm yyyy")</f>
        <v>Jun 2014</v>
      </c>
      <c r="Y2640">
        <f>--(COUNTIF($B$2:B2640,B2640)=1)</f>
        <v>0</v>
      </c>
    </row>
    <row r="2641" spans="1:25"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c r="W2641" s="6" t="str">
        <f>TEXT(SalesData[[#This Row],[Order Date]],"mmm")</f>
        <v>Jun</v>
      </c>
      <c r="X2641" s="6" t="str">
        <f>TEXT(SalesData[[#This Row],[Order Date]],"mmm yyyy")</f>
        <v>Jun 2014</v>
      </c>
      <c r="Y2641">
        <f>--(COUNTIF($B$2:B2641,B2641)=1)</f>
        <v>0</v>
      </c>
    </row>
    <row r="2642" spans="1:25"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c r="W2642" s="6" t="str">
        <f>TEXT(SalesData[[#This Row],[Order Date]],"mmm")</f>
        <v>Jun</v>
      </c>
      <c r="X2642" s="6" t="str">
        <f>TEXT(SalesData[[#This Row],[Order Date]],"mmm yyyy")</f>
        <v>Jun 2014</v>
      </c>
      <c r="Y2642">
        <f>--(COUNTIF($B$2:B2642,B2642)=1)</f>
        <v>0</v>
      </c>
    </row>
    <row r="2643" spans="1:25"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c r="W2643" s="6" t="str">
        <f>TEXT(SalesData[[#This Row],[Order Date]],"mmm")</f>
        <v>Feb</v>
      </c>
      <c r="X2643" s="6" t="str">
        <f>TEXT(SalesData[[#This Row],[Order Date]],"mmm yyyy")</f>
        <v>Feb 2012</v>
      </c>
      <c r="Y2643">
        <f>--(COUNTIF($B$2:B2643,B2643)=1)</f>
        <v>1</v>
      </c>
    </row>
    <row r="2644" spans="1:25"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c r="W2644" s="6" t="str">
        <f>TEXT(SalesData[[#This Row],[Order Date]],"mmm")</f>
        <v>Dec</v>
      </c>
      <c r="X2644" s="6" t="str">
        <f>TEXT(SalesData[[#This Row],[Order Date]],"mmm yyyy")</f>
        <v>Dec 2013</v>
      </c>
      <c r="Y2644">
        <f>--(COUNTIF($B$2:B2644,B2644)=1)</f>
        <v>1</v>
      </c>
    </row>
    <row r="2645" spans="1:25"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c r="W2645" s="6" t="str">
        <f>TEXT(SalesData[[#This Row],[Order Date]],"mmm")</f>
        <v>Apr</v>
      </c>
      <c r="X2645" s="6" t="str">
        <f>TEXT(SalesData[[#This Row],[Order Date]],"mmm yyyy")</f>
        <v>Apr 2013</v>
      </c>
      <c r="Y2645">
        <f>--(COUNTIF($B$2:B2645,B2645)=1)</f>
        <v>1</v>
      </c>
    </row>
    <row r="2646" spans="1:25"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c r="W2646" s="6" t="str">
        <f>TEXT(SalesData[[#This Row],[Order Date]],"mmm")</f>
        <v>Apr</v>
      </c>
      <c r="X2646" s="6" t="str">
        <f>TEXT(SalesData[[#This Row],[Order Date]],"mmm yyyy")</f>
        <v>Apr 2013</v>
      </c>
      <c r="Y2646">
        <f>--(COUNTIF($B$2:B2646,B2646)=1)</f>
        <v>0</v>
      </c>
    </row>
    <row r="2647" spans="1:25"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c r="W2647" s="6" t="str">
        <f>TEXT(SalesData[[#This Row],[Order Date]],"mmm")</f>
        <v>Sep</v>
      </c>
      <c r="X2647" s="6" t="str">
        <f>TEXT(SalesData[[#This Row],[Order Date]],"mmm yyyy")</f>
        <v>Sep 2011</v>
      </c>
      <c r="Y2647">
        <f>--(COUNTIF($B$2:B2647,B2647)=1)</f>
        <v>1</v>
      </c>
    </row>
    <row r="2648" spans="1:25"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c r="W2648" s="6" t="str">
        <f>TEXT(SalesData[[#This Row],[Order Date]],"mmm")</f>
        <v>Sep</v>
      </c>
      <c r="X2648" s="6" t="str">
        <f>TEXT(SalesData[[#This Row],[Order Date]],"mmm yyyy")</f>
        <v>Sep 2011</v>
      </c>
      <c r="Y2648">
        <f>--(COUNTIF($B$2:B2648,B2648)=1)</f>
        <v>0</v>
      </c>
    </row>
    <row r="2649" spans="1:25"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c r="W2649" s="6" t="str">
        <f>TEXT(SalesData[[#This Row],[Order Date]],"mmm")</f>
        <v>Sep</v>
      </c>
      <c r="X2649" s="6" t="str">
        <f>TEXT(SalesData[[#This Row],[Order Date]],"mmm yyyy")</f>
        <v>Sep 2011</v>
      </c>
      <c r="Y2649">
        <f>--(COUNTIF($B$2:B2649,B2649)=1)</f>
        <v>0</v>
      </c>
    </row>
    <row r="2650" spans="1:25"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c r="W2650" s="6" t="str">
        <f>TEXT(SalesData[[#This Row],[Order Date]],"mmm")</f>
        <v>Sep</v>
      </c>
      <c r="X2650" s="6" t="str">
        <f>TEXT(SalesData[[#This Row],[Order Date]],"mmm yyyy")</f>
        <v>Sep 2011</v>
      </c>
      <c r="Y2650">
        <f>--(COUNTIF($B$2:B2650,B2650)=1)</f>
        <v>0</v>
      </c>
    </row>
    <row r="2651" spans="1:25"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c r="W2651" s="6" t="str">
        <f>TEXT(SalesData[[#This Row],[Order Date]],"mmm")</f>
        <v>Sep</v>
      </c>
      <c r="X2651" s="6" t="str">
        <f>TEXT(SalesData[[#This Row],[Order Date]],"mmm yyyy")</f>
        <v>Sep 2011</v>
      </c>
      <c r="Y2651">
        <f>--(COUNTIF($B$2:B2651,B2651)=1)</f>
        <v>0</v>
      </c>
    </row>
    <row r="2652" spans="1:25"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c r="W2652" s="6" t="str">
        <f>TEXT(SalesData[[#This Row],[Order Date]],"mmm")</f>
        <v>Sep</v>
      </c>
      <c r="X2652" s="6" t="str">
        <f>TEXT(SalesData[[#This Row],[Order Date]],"mmm yyyy")</f>
        <v>Sep 2013</v>
      </c>
      <c r="Y2652">
        <f>--(COUNTIF($B$2:B2652,B2652)=1)</f>
        <v>1</v>
      </c>
    </row>
    <row r="2653" spans="1:25"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c r="W2653" s="6" t="str">
        <f>TEXT(SalesData[[#This Row],[Order Date]],"mmm")</f>
        <v>Sep</v>
      </c>
      <c r="X2653" s="6" t="str">
        <f>TEXT(SalesData[[#This Row],[Order Date]],"mmm yyyy")</f>
        <v>Sep 2014</v>
      </c>
      <c r="Y2653">
        <f>--(COUNTIF($B$2:B2653,B2653)=1)</f>
        <v>1</v>
      </c>
    </row>
    <row r="2654" spans="1:25"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c r="W2654" s="6" t="str">
        <f>TEXT(SalesData[[#This Row],[Order Date]],"mmm")</f>
        <v>Sep</v>
      </c>
      <c r="X2654" s="6" t="str">
        <f>TEXT(SalesData[[#This Row],[Order Date]],"mmm yyyy")</f>
        <v>Sep 2014</v>
      </c>
      <c r="Y2654">
        <f>--(COUNTIF($B$2:B2654,B2654)=1)</f>
        <v>0</v>
      </c>
    </row>
    <row r="2655" spans="1:25"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c r="W2655" s="6" t="str">
        <f>TEXT(SalesData[[#This Row],[Order Date]],"mmm")</f>
        <v>Sep</v>
      </c>
      <c r="X2655" s="6" t="str">
        <f>TEXT(SalesData[[#This Row],[Order Date]],"mmm yyyy")</f>
        <v>Sep 2014</v>
      </c>
      <c r="Y2655">
        <f>--(COUNTIF($B$2:B2655,B2655)=1)</f>
        <v>0</v>
      </c>
    </row>
    <row r="2656" spans="1:25"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c r="W2656" s="6" t="str">
        <f>TEXT(SalesData[[#This Row],[Order Date]],"mmm")</f>
        <v>Sep</v>
      </c>
      <c r="X2656" s="6" t="str">
        <f>TEXT(SalesData[[#This Row],[Order Date]],"mmm yyyy")</f>
        <v>Sep 2014</v>
      </c>
      <c r="Y2656">
        <f>--(COUNTIF($B$2:B2656,B2656)=1)</f>
        <v>0</v>
      </c>
    </row>
    <row r="2657" spans="1:25"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c r="W2657" s="6" t="str">
        <f>TEXT(SalesData[[#This Row],[Order Date]],"mmm")</f>
        <v>Sep</v>
      </c>
      <c r="X2657" s="6" t="str">
        <f>TEXT(SalesData[[#This Row],[Order Date]],"mmm yyyy")</f>
        <v>Sep 2014</v>
      </c>
      <c r="Y2657">
        <f>--(COUNTIF($B$2:B2657,B2657)=1)</f>
        <v>0</v>
      </c>
    </row>
    <row r="2658" spans="1:25"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c r="W2658" s="6" t="str">
        <f>TEXT(SalesData[[#This Row],[Order Date]],"mmm")</f>
        <v>Sep</v>
      </c>
      <c r="X2658" s="6" t="str">
        <f>TEXT(SalesData[[#This Row],[Order Date]],"mmm yyyy")</f>
        <v>Sep 2014</v>
      </c>
      <c r="Y2658">
        <f>--(COUNTIF($B$2:B2658,B2658)=1)</f>
        <v>0</v>
      </c>
    </row>
    <row r="2659" spans="1:25"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c r="W2659" s="6" t="str">
        <f>TEXT(SalesData[[#This Row],[Order Date]],"mmm")</f>
        <v>Sep</v>
      </c>
      <c r="X2659" s="6" t="str">
        <f>TEXT(SalesData[[#This Row],[Order Date]],"mmm yyyy")</f>
        <v>Sep 2014</v>
      </c>
      <c r="Y2659">
        <f>--(COUNTIF($B$2:B2659,B2659)=1)</f>
        <v>0</v>
      </c>
    </row>
    <row r="2660" spans="1:25"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c r="W2660" s="6" t="str">
        <f>TEXT(SalesData[[#This Row],[Order Date]],"mmm")</f>
        <v>Aug</v>
      </c>
      <c r="X2660" s="6" t="str">
        <f>TEXT(SalesData[[#This Row],[Order Date]],"mmm yyyy")</f>
        <v>Aug 2013</v>
      </c>
      <c r="Y2660">
        <f>--(COUNTIF($B$2:B2660,B2660)=1)</f>
        <v>1</v>
      </c>
    </row>
    <row r="2661" spans="1:25"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c r="W2661" s="6" t="str">
        <f>TEXT(SalesData[[#This Row],[Order Date]],"mmm")</f>
        <v>Dec</v>
      </c>
      <c r="X2661" s="6" t="str">
        <f>TEXT(SalesData[[#This Row],[Order Date]],"mmm yyyy")</f>
        <v>Dec 2012</v>
      </c>
      <c r="Y2661">
        <f>--(COUNTIF($B$2:B2661,B2661)=1)</f>
        <v>1</v>
      </c>
    </row>
    <row r="2662" spans="1:25"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c r="W2662" s="6" t="str">
        <f>TEXT(SalesData[[#This Row],[Order Date]],"mmm")</f>
        <v>Nov</v>
      </c>
      <c r="X2662" s="6" t="str">
        <f>TEXT(SalesData[[#This Row],[Order Date]],"mmm yyyy")</f>
        <v>Nov 2014</v>
      </c>
      <c r="Y2662">
        <f>--(COUNTIF($B$2:B2662,B2662)=1)</f>
        <v>1</v>
      </c>
    </row>
    <row r="2663" spans="1:25"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c r="W2663" s="6" t="str">
        <f>TEXT(SalesData[[#This Row],[Order Date]],"mmm")</f>
        <v>Nov</v>
      </c>
      <c r="X2663" s="6" t="str">
        <f>TEXT(SalesData[[#This Row],[Order Date]],"mmm yyyy")</f>
        <v>Nov 2014</v>
      </c>
      <c r="Y2663">
        <f>--(COUNTIF($B$2:B2663,B2663)=1)</f>
        <v>0</v>
      </c>
    </row>
    <row r="2664" spans="1:25"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c r="W2664" s="6" t="str">
        <f>TEXT(SalesData[[#This Row],[Order Date]],"mmm")</f>
        <v>Apr</v>
      </c>
      <c r="X2664" s="6" t="str">
        <f>TEXT(SalesData[[#This Row],[Order Date]],"mmm yyyy")</f>
        <v>Apr 2014</v>
      </c>
      <c r="Y2664">
        <f>--(COUNTIF($B$2:B2664,B2664)=1)</f>
        <v>1</v>
      </c>
    </row>
    <row r="2665" spans="1:25"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c r="W2665" s="6" t="str">
        <f>TEXT(SalesData[[#This Row],[Order Date]],"mmm")</f>
        <v>May</v>
      </c>
      <c r="X2665" s="6" t="str">
        <f>TEXT(SalesData[[#This Row],[Order Date]],"mmm yyyy")</f>
        <v>May 2013</v>
      </c>
      <c r="Y2665">
        <f>--(COUNTIF($B$2:B2665,B2665)=1)</f>
        <v>1</v>
      </c>
    </row>
    <row r="2666" spans="1:25"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c r="W2666" s="6" t="str">
        <f>TEXT(SalesData[[#This Row],[Order Date]],"mmm")</f>
        <v>May</v>
      </c>
      <c r="X2666" s="6" t="str">
        <f>TEXT(SalesData[[#This Row],[Order Date]],"mmm yyyy")</f>
        <v>May 2013</v>
      </c>
      <c r="Y2666">
        <f>--(COUNTIF($B$2:B2666,B2666)=1)</f>
        <v>0</v>
      </c>
    </row>
    <row r="2667" spans="1:25"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c r="W2667" s="6" t="str">
        <f>TEXT(SalesData[[#This Row],[Order Date]],"mmm")</f>
        <v>May</v>
      </c>
      <c r="X2667" s="6" t="str">
        <f>TEXT(SalesData[[#This Row],[Order Date]],"mmm yyyy")</f>
        <v>May 2013</v>
      </c>
      <c r="Y2667">
        <f>--(COUNTIF($B$2:B2667,B2667)=1)</f>
        <v>0</v>
      </c>
    </row>
    <row r="2668" spans="1:25"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c r="W2668" s="6" t="str">
        <f>TEXT(SalesData[[#This Row],[Order Date]],"mmm")</f>
        <v>Oct</v>
      </c>
      <c r="X2668" s="6" t="str">
        <f>TEXT(SalesData[[#This Row],[Order Date]],"mmm yyyy")</f>
        <v>Oct 2013</v>
      </c>
      <c r="Y2668">
        <f>--(COUNTIF($B$2:B2668,B2668)=1)</f>
        <v>1</v>
      </c>
    </row>
    <row r="2669" spans="1:25"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c r="W2669" s="6" t="str">
        <f>TEXT(SalesData[[#This Row],[Order Date]],"mmm")</f>
        <v>Oct</v>
      </c>
      <c r="X2669" s="6" t="str">
        <f>TEXT(SalesData[[#This Row],[Order Date]],"mmm yyyy")</f>
        <v>Oct 2013</v>
      </c>
      <c r="Y2669">
        <f>--(COUNTIF($B$2:B2669,B2669)=1)</f>
        <v>0</v>
      </c>
    </row>
    <row r="2670" spans="1:25"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c r="W2670" s="6" t="str">
        <f>TEXT(SalesData[[#This Row],[Order Date]],"mmm")</f>
        <v>Aug</v>
      </c>
      <c r="X2670" s="6" t="str">
        <f>TEXT(SalesData[[#This Row],[Order Date]],"mmm yyyy")</f>
        <v>Aug 2012</v>
      </c>
      <c r="Y2670">
        <f>--(COUNTIF($B$2:B2670,B2670)=1)</f>
        <v>1</v>
      </c>
    </row>
    <row r="2671" spans="1:25"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c r="W2671" s="6" t="str">
        <f>TEXT(SalesData[[#This Row],[Order Date]],"mmm")</f>
        <v>Aug</v>
      </c>
      <c r="X2671" s="6" t="str">
        <f>TEXT(SalesData[[#This Row],[Order Date]],"mmm yyyy")</f>
        <v>Aug 2012</v>
      </c>
      <c r="Y2671">
        <f>--(COUNTIF($B$2:B2671,B2671)=1)</f>
        <v>0</v>
      </c>
    </row>
    <row r="2672" spans="1:25"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c r="W2672" s="6" t="str">
        <f>TEXT(SalesData[[#This Row],[Order Date]],"mmm")</f>
        <v>Sep</v>
      </c>
      <c r="X2672" s="6" t="str">
        <f>TEXT(SalesData[[#This Row],[Order Date]],"mmm yyyy")</f>
        <v>Sep 2011</v>
      </c>
      <c r="Y2672">
        <f>--(COUNTIF($B$2:B2672,B2672)=1)</f>
        <v>1</v>
      </c>
    </row>
    <row r="2673" spans="1:25"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c r="W2673" s="6" t="str">
        <f>TEXT(SalesData[[#This Row],[Order Date]],"mmm")</f>
        <v>Sep</v>
      </c>
      <c r="X2673" s="6" t="str">
        <f>TEXT(SalesData[[#This Row],[Order Date]],"mmm yyyy")</f>
        <v>Sep 2011</v>
      </c>
      <c r="Y2673">
        <f>--(COUNTIF($B$2:B2673,B2673)=1)</f>
        <v>0</v>
      </c>
    </row>
    <row r="2674" spans="1:25"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c r="W2674" s="6" t="str">
        <f>TEXT(SalesData[[#This Row],[Order Date]],"mmm")</f>
        <v>Sep</v>
      </c>
      <c r="X2674" s="6" t="str">
        <f>TEXT(SalesData[[#This Row],[Order Date]],"mmm yyyy")</f>
        <v>Sep 2011</v>
      </c>
      <c r="Y2674">
        <f>--(COUNTIF($B$2:B2674,B2674)=1)</f>
        <v>0</v>
      </c>
    </row>
    <row r="2675" spans="1:25"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c r="W2675" s="6" t="str">
        <f>TEXT(SalesData[[#This Row],[Order Date]],"mmm")</f>
        <v>Sep</v>
      </c>
      <c r="X2675" s="6" t="str">
        <f>TEXT(SalesData[[#This Row],[Order Date]],"mmm yyyy")</f>
        <v>Sep 2011</v>
      </c>
      <c r="Y2675">
        <f>--(COUNTIF($B$2:B2675,B2675)=1)</f>
        <v>0</v>
      </c>
    </row>
    <row r="2676" spans="1:25"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c r="W2676" s="6" t="str">
        <f>TEXT(SalesData[[#This Row],[Order Date]],"mmm")</f>
        <v>Dec</v>
      </c>
      <c r="X2676" s="6" t="str">
        <f>TEXT(SalesData[[#This Row],[Order Date]],"mmm yyyy")</f>
        <v>Dec 2014</v>
      </c>
      <c r="Y2676">
        <f>--(COUNTIF($B$2:B2676,B2676)=1)</f>
        <v>1</v>
      </c>
    </row>
    <row r="2677" spans="1:25"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c r="W2677" s="6" t="str">
        <f>TEXT(SalesData[[#This Row],[Order Date]],"mmm")</f>
        <v>Nov</v>
      </c>
      <c r="X2677" s="6" t="str">
        <f>TEXT(SalesData[[#This Row],[Order Date]],"mmm yyyy")</f>
        <v>Nov 2014</v>
      </c>
      <c r="Y2677">
        <f>--(COUNTIF($B$2:B2677,B2677)=1)</f>
        <v>1</v>
      </c>
    </row>
    <row r="2678" spans="1:25"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c r="W2678" s="6" t="str">
        <f>TEXT(SalesData[[#This Row],[Order Date]],"mmm")</f>
        <v>Nov</v>
      </c>
      <c r="X2678" s="6" t="str">
        <f>TEXT(SalesData[[#This Row],[Order Date]],"mmm yyyy")</f>
        <v>Nov 2014</v>
      </c>
      <c r="Y2678">
        <f>--(COUNTIF($B$2:B2678,B2678)=1)</f>
        <v>0</v>
      </c>
    </row>
    <row r="2679" spans="1:25"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c r="W2679" s="6" t="str">
        <f>TEXT(SalesData[[#This Row],[Order Date]],"mmm")</f>
        <v>Jun</v>
      </c>
      <c r="X2679" s="6" t="str">
        <f>TEXT(SalesData[[#This Row],[Order Date]],"mmm yyyy")</f>
        <v>Jun 2011</v>
      </c>
      <c r="Y2679">
        <f>--(COUNTIF($B$2:B2679,B2679)=1)</f>
        <v>1</v>
      </c>
    </row>
    <row r="2680" spans="1:25"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c r="W2680" s="6" t="str">
        <f>TEXT(SalesData[[#This Row],[Order Date]],"mmm")</f>
        <v>Jun</v>
      </c>
      <c r="X2680" s="6" t="str">
        <f>TEXT(SalesData[[#This Row],[Order Date]],"mmm yyyy")</f>
        <v>Jun 2011</v>
      </c>
      <c r="Y2680">
        <f>--(COUNTIF($B$2:B2680,B2680)=1)</f>
        <v>0</v>
      </c>
    </row>
    <row r="2681" spans="1:25"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c r="W2681" s="6" t="str">
        <f>TEXT(SalesData[[#This Row],[Order Date]],"mmm")</f>
        <v>Jan</v>
      </c>
      <c r="X2681" s="6" t="str">
        <f>TEXT(SalesData[[#This Row],[Order Date]],"mmm yyyy")</f>
        <v>Jan 2014</v>
      </c>
      <c r="Y2681">
        <f>--(COUNTIF($B$2:B2681,B2681)=1)</f>
        <v>1</v>
      </c>
    </row>
    <row r="2682" spans="1:25"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c r="W2682" s="6" t="str">
        <f>TEXT(SalesData[[#This Row],[Order Date]],"mmm")</f>
        <v>Jan</v>
      </c>
      <c r="X2682" s="6" t="str">
        <f>TEXT(SalesData[[#This Row],[Order Date]],"mmm yyyy")</f>
        <v>Jan 2014</v>
      </c>
      <c r="Y2682">
        <f>--(COUNTIF($B$2:B2682,B2682)=1)</f>
        <v>0</v>
      </c>
    </row>
    <row r="2683" spans="1:25"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c r="W2683" s="6" t="str">
        <f>TEXT(SalesData[[#This Row],[Order Date]],"mmm")</f>
        <v>Jan</v>
      </c>
      <c r="X2683" s="6" t="str">
        <f>TEXT(SalesData[[#This Row],[Order Date]],"mmm yyyy")</f>
        <v>Jan 2014</v>
      </c>
      <c r="Y2683">
        <f>--(COUNTIF($B$2:B2683,B2683)=1)</f>
        <v>0</v>
      </c>
    </row>
    <row r="2684" spans="1:25"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c r="W2684" s="6" t="str">
        <f>TEXT(SalesData[[#This Row],[Order Date]],"mmm")</f>
        <v>Jan</v>
      </c>
      <c r="X2684" s="6" t="str">
        <f>TEXT(SalesData[[#This Row],[Order Date]],"mmm yyyy")</f>
        <v>Jan 2014</v>
      </c>
      <c r="Y2684">
        <f>--(COUNTIF($B$2:B2684,B2684)=1)</f>
        <v>0</v>
      </c>
    </row>
    <row r="2685" spans="1:25"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c r="W2685" s="6" t="str">
        <f>TEXT(SalesData[[#This Row],[Order Date]],"mmm")</f>
        <v>Jan</v>
      </c>
      <c r="X2685" s="6" t="str">
        <f>TEXT(SalesData[[#This Row],[Order Date]],"mmm yyyy")</f>
        <v>Jan 2014</v>
      </c>
      <c r="Y2685">
        <f>--(COUNTIF($B$2:B2685,B2685)=1)</f>
        <v>0</v>
      </c>
    </row>
    <row r="2686" spans="1:25"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c r="W2686" s="6" t="str">
        <f>TEXT(SalesData[[#This Row],[Order Date]],"mmm")</f>
        <v>Jun</v>
      </c>
      <c r="X2686" s="6" t="str">
        <f>TEXT(SalesData[[#This Row],[Order Date]],"mmm yyyy")</f>
        <v>Jun 2014</v>
      </c>
      <c r="Y2686">
        <f>--(COUNTIF($B$2:B2686,B2686)=1)</f>
        <v>1</v>
      </c>
    </row>
    <row r="2687" spans="1:25"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c r="W2687" s="6" t="str">
        <f>TEXT(SalesData[[#This Row],[Order Date]],"mmm")</f>
        <v>Sep</v>
      </c>
      <c r="X2687" s="6" t="str">
        <f>TEXT(SalesData[[#This Row],[Order Date]],"mmm yyyy")</f>
        <v>Sep 2013</v>
      </c>
      <c r="Y2687">
        <f>--(COUNTIF($B$2:B2687,B2687)=1)</f>
        <v>1</v>
      </c>
    </row>
    <row r="2688" spans="1:25"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c r="W2688" s="6" t="str">
        <f>TEXT(SalesData[[#This Row],[Order Date]],"mmm")</f>
        <v>Sep</v>
      </c>
      <c r="X2688" s="6" t="str">
        <f>TEXT(SalesData[[#This Row],[Order Date]],"mmm yyyy")</f>
        <v>Sep 2013</v>
      </c>
      <c r="Y2688">
        <f>--(COUNTIF($B$2:B2688,B2688)=1)</f>
        <v>0</v>
      </c>
    </row>
    <row r="2689" spans="1:25"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c r="W2689" s="6" t="str">
        <f>TEXT(SalesData[[#This Row],[Order Date]],"mmm")</f>
        <v>Aug</v>
      </c>
      <c r="X2689" s="6" t="str">
        <f>TEXT(SalesData[[#This Row],[Order Date]],"mmm yyyy")</f>
        <v>Aug 2013</v>
      </c>
      <c r="Y2689">
        <f>--(COUNTIF($B$2:B2689,B2689)=1)</f>
        <v>1</v>
      </c>
    </row>
    <row r="2690" spans="1:25"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c r="W2690" s="6" t="str">
        <f>TEXT(SalesData[[#This Row],[Order Date]],"mmm")</f>
        <v>Nov</v>
      </c>
      <c r="X2690" s="6" t="str">
        <f>TEXT(SalesData[[#This Row],[Order Date]],"mmm yyyy")</f>
        <v>Nov 2012</v>
      </c>
      <c r="Y2690">
        <f>--(COUNTIF($B$2:B2690,B2690)=1)</f>
        <v>1</v>
      </c>
    </row>
    <row r="2691" spans="1:25"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c r="W2691" s="6" t="str">
        <f>TEXT(SalesData[[#This Row],[Order Date]],"mmm")</f>
        <v>Jun</v>
      </c>
      <c r="X2691" s="6" t="str">
        <f>TEXT(SalesData[[#This Row],[Order Date]],"mmm yyyy")</f>
        <v>Jun 2011</v>
      </c>
      <c r="Y2691">
        <f>--(COUNTIF($B$2:B2691,B2691)=1)</f>
        <v>1</v>
      </c>
    </row>
    <row r="2692" spans="1:25"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c r="W2692" s="6" t="str">
        <f>TEXT(SalesData[[#This Row],[Order Date]],"mmm")</f>
        <v>Dec</v>
      </c>
      <c r="X2692" s="6" t="str">
        <f>TEXT(SalesData[[#This Row],[Order Date]],"mmm yyyy")</f>
        <v>Dec 2014</v>
      </c>
      <c r="Y2692">
        <f>--(COUNTIF($B$2:B2692,B2692)=1)</f>
        <v>1</v>
      </c>
    </row>
    <row r="2693" spans="1:25"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c r="W2693" s="6" t="str">
        <f>TEXT(SalesData[[#This Row],[Order Date]],"mmm")</f>
        <v>Aug</v>
      </c>
      <c r="X2693" s="6" t="str">
        <f>TEXT(SalesData[[#This Row],[Order Date]],"mmm yyyy")</f>
        <v>Aug 2013</v>
      </c>
      <c r="Y2693">
        <f>--(COUNTIF($B$2:B2693,B2693)=1)</f>
        <v>1</v>
      </c>
    </row>
    <row r="2694" spans="1:25"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c r="W2694" s="6" t="str">
        <f>TEXT(SalesData[[#This Row],[Order Date]],"mmm")</f>
        <v>Aug</v>
      </c>
      <c r="X2694" s="6" t="str">
        <f>TEXT(SalesData[[#This Row],[Order Date]],"mmm yyyy")</f>
        <v>Aug 2013</v>
      </c>
      <c r="Y2694">
        <f>--(COUNTIF($B$2:B2694,B2694)=1)</f>
        <v>0</v>
      </c>
    </row>
    <row r="2695" spans="1:25"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c r="W2695" s="6" t="str">
        <f>TEXT(SalesData[[#This Row],[Order Date]],"mmm")</f>
        <v>Jan</v>
      </c>
      <c r="X2695" s="6" t="str">
        <f>TEXT(SalesData[[#This Row],[Order Date]],"mmm yyyy")</f>
        <v>Jan 2013</v>
      </c>
      <c r="Y2695">
        <f>--(COUNTIF($B$2:B2695,B2695)=1)</f>
        <v>1</v>
      </c>
    </row>
    <row r="2696" spans="1:25"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c r="W2696" s="6" t="str">
        <f>TEXT(SalesData[[#This Row],[Order Date]],"mmm")</f>
        <v>Oct</v>
      </c>
      <c r="X2696" s="6" t="str">
        <f>TEXT(SalesData[[#This Row],[Order Date]],"mmm yyyy")</f>
        <v>Oct 2011</v>
      </c>
      <c r="Y2696">
        <f>--(COUNTIF($B$2:B2696,B2696)=1)</f>
        <v>1</v>
      </c>
    </row>
    <row r="2697" spans="1:25"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c r="W2697" s="6" t="str">
        <f>TEXT(SalesData[[#This Row],[Order Date]],"mmm")</f>
        <v>Feb</v>
      </c>
      <c r="X2697" s="6" t="str">
        <f>TEXT(SalesData[[#This Row],[Order Date]],"mmm yyyy")</f>
        <v>Feb 2013</v>
      </c>
      <c r="Y2697">
        <f>--(COUNTIF($B$2:B2697,B2697)=1)</f>
        <v>1</v>
      </c>
    </row>
    <row r="2698" spans="1:25"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c r="W2698" s="6" t="str">
        <f>TEXT(SalesData[[#This Row],[Order Date]],"mmm")</f>
        <v>Mar</v>
      </c>
      <c r="X2698" s="6" t="str">
        <f>TEXT(SalesData[[#This Row],[Order Date]],"mmm yyyy")</f>
        <v>Mar 2011</v>
      </c>
      <c r="Y2698">
        <f>--(COUNTIF($B$2:B2698,B2698)=1)</f>
        <v>1</v>
      </c>
    </row>
    <row r="2699" spans="1:25"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c r="W2699" s="6" t="str">
        <f>TEXT(SalesData[[#This Row],[Order Date]],"mmm")</f>
        <v>Mar</v>
      </c>
      <c r="X2699" s="6" t="str">
        <f>TEXT(SalesData[[#This Row],[Order Date]],"mmm yyyy")</f>
        <v>Mar 2011</v>
      </c>
      <c r="Y2699">
        <f>--(COUNTIF($B$2:B2699,B2699)=1)</f>
        <v>0</v>
      </c>
    </row>
    <row r="2700" spans="1:25"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c r="W2700" s="6" t="str">
        <f>TEXT(SalesData[[#This Row],[Order Date]],"mmm")</f>
        <v>Mar</v>
      </c>
      <c r="X2700" s="6" t="str">
        <f>TEXT(SalesData[[#This Row],[Order Date]],"mmm yyyy")</f>
        <v>Mar 2011</v>
      </c>
      <c r="Y2700">
        <f>--(COUNTIF($B$2:B2700,B2700)=1)</f>
        <v>0</v>
      </c>
    </row>
    <row r="2701" spans="1:25"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c r="W2701" s="6" t="str">
        <f>TEXT(SalesData[[#This Row],[Order Date]],"mmm")</f>
        <v>Mar</v>
      </c>
      <c r="X2701" s="6" t="str">
        <f>TEXT(SalesData[[#This Row],[Order Date]],"mmm yyyy")</f>
        <v>Mar 2011</v>
      </c>
      <c r="Y2701">
        <f>--(COUNTIF($B$2:B2701,B2701)=1)</f>
        <v>0</v>
      </c>
    </row>
    <row r="2702" spans="1:25"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c r="W2702" s="6" t="str">
        <f>TEXT(SalesData[[#This Row],[Order Date]],"mmm")</f>
        <v>Mar</v>
      </c>
      <c r="X2702" s="6" t="str">
        <f>TEXT(SalesData[[#This Row],[Order Date]],"mmm yyyy")</f>
        <v>Mar 2011</v>
      </c>
      <c r="Y2702">
        <f>--(COUNTIF($B$2:B2702,B2702)=1)</f>
        <v>0</v>
      </c>
    </row>
    <row r="2703" spans="1:25"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c r="W2703" s="6" t="str">
        <f>TEXT(SalesData[[#This Row],[Order Date]],"mmm")</f>
        <v>Mar</v>
      </c>
      <c r="X2703" s="6" t="str">
        <f>TEXT(SalesData[[#This Row],[Order Date]],"mmm yyyy")</f>
        <v>Mar 2011</v>
      </c>
      <c r="Y2703">
        <f>--(COUNTIF($B$2:B2703,B2703)=1)</f>
        <v>0</v>
      </c>
    </row>
    <row r="2704" spans="1:25"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c r="W2704" s="6" t="str">
        <f>TEXT(SalesData[[#This Row],[Order Date]],"mmm")</f>
        <v>Mar</v>
      </c>
      <c r="X2704" s="6" t="str">
        <f>TEXT(SalesData[[#This Row],[Order Date]],"mmm yyyy")</f>
        <v>Mar 2011</v>
      </c>
      <c r="Y2704">
        <f>--(COUNTIF($B$2:B2704,B2704)=1)</f>
        <v>0</v>
      </c>
    </row>
    <row r="2705" spans="1:25"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c r="W2705" s="6" t="str">
        <f>TEXT(SalesData[[#This Row],[Order Date]],"mmm")</f>
        <v>May</v>
      </c>
      <c r="X2705" s="6" t="str">
        <f>TEXT(SalesData[[#This Row],[Order Date]],"mmm yyyy")</f>
        <v>May 2011</v>
      </c>
      <c r="Y2705">
        <f>--(COUNTIF($B$2:B2705,B2705)=1)</f>
        <v>1</v>
      </c>
    </row>
    <row r="2706" spans="1:25"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c r="W2706" s="6" t="str">
        <f>TEXT(SalesData[[#This Row],[Order Date]],"mmm")</f>
        <v>Jul</v>
      </c>
      <c r="X2706" s="6" t="str">
        <f>TEXT(SalesData[[#This Row],[Order Date]],"mmm yyyy")</f>
        <v>Jul 2014</v>
      </c>
      <c r="Y2706">
        <f>--(COUNTIF($B$2:B2706,B2706)=1)</f>
        <v>1</v>
      </c>
    </row>
    <row r="2707" spans="1:25"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c r="W2707" s="6" t="str">
        <f>TEXT(SalesData[[#This Row],[Order Date]],"mmm")</f>
        <v>Jun</v>
      </c>
      <c r="X2707" s="6" t="str">
        <f>TEXT(SalesData[[#This Row],[Order Date]],"mmm yyyy")</f>
        <v>Jun 2014</v>
      </c>
      <c r="Y2707">
        <f>--(COUNTIF($B$2:B2707,B2707)=1)</f>
        <v>1</v>
      </c>
    </row>
    <row r="2708" spans="1:25"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c r="W2708" s="6" t="str">
        <f>TEXT(SalesData[[#This Row],[Order Date]],"mmm")</f>
        <v>Jun</v>
      </c>
      <c r="X2708" s="6" t="str">
        <f>TEXT(SalesData[[#This Row],[Order Date]],"mmm yyyy")</f>
        <v>Jun 2014</v>
      </c>
      <c r="Y2708">
        <f>--(COUNTIF($B$2:B2708,B2708)=1)</f>
        <v>0</v>
      </c>
    </row>
    <row r="2709" spans="1:25"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c r="W2709" s="6" t="str">
        <f>TEXT(SalesData[[#This Row],[Order Date]],"mmm")</f>
        <v>Jun</v>
      </c>
      <c r="X2709" s="6" t="str">
        <f>TEXT(SalesData[[#This Row],[Order Date]],"mmm yyyy")</f>
        <v>Jun 2014</v>
      </c>
      <c r="Y2709">
        <f>--(COUNTIF($B$2:B2709,B2709)=1)</f>
        <v>0</v>
      </c>
    </row>
    <row r="2710" spans="1:25"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c r="W2710" s="6" t="str">
        <f>TEXT(SalesData[[#This Row],[Order Date]],"mmm")</f>
        <v>Jan</v>
      </c>
      <c r="X2710" s="6" t="str">
        <f>TEXT(SalesData[[#This Row],[Order Date]],"mmm yyyy")</f>
        <v>Jan 2012</v>
      </c>
      <c r="Y2710">
        <f>--(COUNTIF($B$2:B2710,B2710)=1)</f>
        <v>1</v>
      </c>
    </row>
    <row r="2711" spans="1:25"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c r="W2711" s="6" t="str">
        <f>TEXT(SalesData[[#This Row],[Order Date]],"mmm")</f>
        <v>Jan</v>
      </c>
      <c r="X2711" s="6" t="str">
        <f>TEXT(SalesData[[#This Row],[Order Date]],"mmm yyyy")</f>
        <v>Jan 2012</v>
      </c>
      <c r="Y2711">
        <f>--(COUNTIF($B$2:B2711,B2711)=1)</f>
        <v>0</v>
      </c>
    </row>
    <row r="2712" spans="1:25"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c r="W2712" s="6" t="str">
        <f>TEXT(SalesData[[#This Row],[Order Date]],"mmm")</f>
        <v>Dec</v>
      </c>
      <c r="X2712" s="6" t="str">
        <f>TEXT(SalesData[[#This Row],[Order Date]],"mmm yyyy")</f>
        <v>Dec 2012</v>
      </c>
      <c r="Y2712">
        <f>--(COUNTIF($B$2:B2712,B2712)=1)</f>
        <v>1</v>
      </c>
    </row>
    <row r="2713" spans="1:25"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c r="W2713" s="6" t="str">
        <f>TEXT(SalesData[[#This Row],[Order Date]],"mmm")</f>
        <v>Oct</v>
      </c>
      <c r="X2713" s="6" t="str">
        <f>TEXT(SalesData[[#This Row],[Order Date]],"mmm yyyy")</f>
        <v>Oct 2014</v>
      </c>
      <c r="Y2713">
        <f>--(COUNTIF($B$2:B2713,B2713)=1)</f>
        <v>1</v>
      </c>
    </row>
    <row r="2714" spans="1:25"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c r="W2714" s="6" t="str">
        <f>TEXT(SalesData[[#This Row],[Order Date]],"mmm")</f>
        <v>Jul</v>
      </c>
      <c r="X2714" s="6" t="str">
        <f>TEXT(SalesData[[#This Row],[Order Date]],"mmm yyyy")</f>
        <v>Jul 2014</v>
      </c>
      <c r="Y2714">
        <f>--(COUNTIF($B$2:B2714,B2714)=1)</f>
        <v>1</v>
      </c>
    </row>
    <row r="2715" spans="1:25"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c r="W2715" s="6" t="str">
        <f>TEXT(SalesData[[#This Row],[Order Date]],"mmm")</f>
        <v>Apr</v>
      </c>
      <c r="X2715" s="6" t="str">
        <f>TEXT(SalesData[[#This Row],[Order Date]],"mmm yyyy")</f>
        <v>Apr 2011</v>
      </c>
      <c r="Y2715">
        <f>--(COUNTIF($B$2:B2715,B2715)=1)</f>
        <v>1</v>
      </c>
    </row>
    <row r="2716" spans="1:25"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c r="W2716" s="6" t="str">
        <f>TEXT(SalesData[[#This Row],[Order Date]],"mmm")</f>
        <v>Dec</v>
      </c>
      <c r="X2716" s="6" t="str">
        <f>TEXT(SalesData[[#This Row],[Order Date]],"mmm yyyy")</f>
        <v>Dec 2012</v>
      </c>
      <c r="Y2716">
        <f>--(COUNTIF($B$2:B2716,B2716)=1)</f>
        <v>1</v>
      </c>
    </row>
    <row r="2717" spans="1:25"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c r="W2717" s="6" t="str">
        <f>TEXT(SalesData[[#This Row],[Order Date]],"mmm")</f>
        <v>Dec</v>
      </c>
      <c r="X2717" s="6" t="str">
        <f>TEXT(SalesData[[#This Row],[Order Date]],"mmm yyyy")</f>
        <v>Dec 2011</v>
      </c>
      <c r="Y2717">
        <f>--(COUNTIF($B$2:B2717,B2717)=1)</f>
        <v>1</v>
      </c>
    </row>
    <row r="2718" spans="1:25"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c r="W2718" s="6" t="str">
        <f>TEXT(SalesData[[#This Row],[Order Date]],"mmm")</f>
        <v>Aug</v>
      </c>
      <c r="X2718" s="6" t="str">
        <f>TEXT(SalesData[[#This Row],[Order Date]],"mmm yyyy")</f>
        <v>Aug 2014</v>
      </c>
      <c r="Y2718">
        <f>--(COUNTIF($B$2:B2718,B2718)=1)</f>
        <v>1</v>
      </c>
    </row>
    <row r="2719" spans="1:25"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c r="W2719" s="6" t="str">
        <f>TEXT(SalesData[[#This Row],[Order Date]],"mmm")</f>
        <v>Sep</v>
      </c>
      <c r="X2719" s="6" t="str">
        <f>TEXT(SalesData[[#This Row],[Order Date]],"mmm yyyy")</f>
        <v>Sep 2011</v>
      </c>
      <c r="Y2719">
        <f>--(COUNTIF($B$2:B2719,B2719)=1)</f>
        <v>1</v>
      </c>
    </row>
    <row r="2720" spans="1:25"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c r="W2720" s="6" t="str">
        <f>TEXT(SalesData[[#This Row],[Order Date]],"mmm")</f>
        <v>Dec</v>
      </c>
      <c r="X2720" s="6" t="str">
        <f>TEXT(SalesData[[#This Row],[Order Date]],"mmm yyyy")</f>
        <v>Dec 2014</v>
      </c>
      <c r="Y2720">
        <f>--(COUNTIF($B$2:B2720,B2720)=1)</f>
        <v>1</v>
      </c>
    </row>
    <row r="2721" spans="1:25"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c r="W2721" s="6" t="str">
        <f>TEXT(SalesData[[#This Row],[Order Date]],"mmm")</f>
        <v>Dec</v>
      </c>
      <c r="X2721" s="6" t="str">
        <f>TEXT(SalesData[[#This Row],[Order Date]],"mmm yyyy")</f>
        <v>Dec 2011</v>
      </c>
      <c r="Y2721">
        <f>--(COUNTIF($B$2:B2721,B2721)=1)</f>
        <v>1</v>
      </c>
    </row>
    <row r="2722" spans="1:25"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c r="W2722" s="6" t="str">
        <f>TEXT(SalesData[[#This Row],[Order Date]],"mmm")</f>
        <v>Nov</v>
      </c>
      <c r="X2722" s="6" t="str">
        <f>TEXT(SalesData[[#This Row],[Order Date]],"mmm yyyy")</f>
        <v>Nov 2011</v>
      </c>
      <c r="Y2722">
        <f>--(COUNTIF($B$2:B2722,B2722)=1)</f>
        <v>1</v>
      </c>
    </row>
    <row r="2723" spans="1:25"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c r="W2723" s="6" t="str">
        <f>TEXT(SalesData[[#This Row],[Order Date]],"mmm")</f>
        <v>Nov</v>
      </c>
      <c r="X2723" s="6" t="str">
        <f>TEXT(SalesData[[#This Row],[Order Date]],"mmm yyyy")</f>
        <v>Nov 2011</v>
      </c>
      <c r="Y2723">
        <f>--(COUNTIF($B$2:B2723,B2723)=1)</f>
        <v>0</v>
      </c>
    </row>
    <row r="2724" spans="1:25"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c r="W2724" s="6" t="str">
        <f>TEXT(SalesData[[#This Row],[Order Date]],"mmm")</f>
        <v>Apr</v>
      </c>
      <c r="X2724" s="6" t="str">
        <f>TEXT(SalesData[[#This Row],[Order Date]],"mmm yyyy")</f>
        <v>Apr 2013</v>
      </c>
      <c r="Y2724">
        <f>--(COUNTIF($B$2:B2724,B2724)=1)</f>
        <v>1</v>
      </c>
    </row>
    <row r="2725" spans="1:25"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c r="W2725" s="6" t="str">
        <f>TEXT(SalesData[[#This Row],[Order Date]],"mmm")</f>
        <v>Oct</v>
      </c>
      <c r="X2725" s="6" t="str">
        <f>TEXT(SalesData[[#This Row],[Order Date]],"mmm yyyy")</f>
        <v>Oct 2011</v>
      </c>
      <c r="Y2725">
        <f>--(COUNTIF($B$2:B2725,B2725)=1)</f>
        <v>1</v>
      </c>
    </row>
    <row r="2726" spans="1:25"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c r="W2726" s="6" t="str">
        <f>TEXT(SalesData[[#This Row],[Order Date]],"mmm")</f>
        <v>Oct</v>
      </c>
      <c r="X2726" s="6" t="str">
        <f>TEXT(SalesData[[#This Row],[Order Date]],"mmm yyyy")</f>
        <v>Oct 2011</v>
      </c>
      <c r="Y2726">
        <f>--(COUNTIF($B$2:B2726,B2726)=1)</f>
        <v>0</v>
      </c>
    </row>
    <row r="2727" spans="1:25"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c r="W2727" s="6" t="str">
        <f>TEXT(SalesData[[#This Row],[Order Date]],"mmm")</f>
        <v>Nov</v>
      </c>
      <c r="X2727" s="6" t="str">
        <f>TEXT(SalesData[[#This Row],[Order Date]],"mmm yyyy")</f>
        <v>Nov 2014</v>
      </c>
      <c r="Y2727">
        <f>--(COUNTIF($B$2:B2727,B2727)=1)</f>
        <v>1</v>
      </c>
    </row>
    <row r="2728" spans="1:25"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c r="W2728" s="6" t="str">
        <f>TEXT(SalesData[[#This Row],[Order Date]],"mmm")</f>
        <v>Nov</v>
      </c>
      <c r="X2728" s="6" t="str">
        <f>TEXT(SalesData[[#This Row],[Order Date]],"mmm yyyy")</f>
        <v>Nov 2014</v>
      </c>
      <c r="Y2728">
        <f>--(COUNTIF($B$2:B2728,B2728)=1)</f>
        <v>0</v>
      </c>
    </row>
    <row r="2729" spans="1:25"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c r="W2729" s="6" t="str">
        <f>TEXT(SalesData[[#This Row],[Order Date]],"mmm")</f>
        <v>Dec</v>
      </c>
      <c r="X2729" s="6" t="str">
        <f>TEXT(SalesData[[#This Row],[Order Date]],"mmm yyyy")</f>
        <v>Dec 2014</v>
      </c>
      <c r="Y2729">
        <f>--(COUNTIF($B$2:B2729,B2729)=1)</f>
        <v>1</v>
      </c>
    </row>
    <row r="2730" spans="1:25"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c r="W2730" s="6" t="str">
        <f>TEXT(SalesData[[#This Row],[Order Date]],"mmm")</f>
        <v>Dec</v>
      </c>
      <c r="X2730" s="6" t="str">
        <f>TEXT(SalesData[[#This Row],[Order Date]],"mmm yyyy")</f>
        <v>Dec 2014</v>
      </c>
      <c r="Y2730">
        <f>--(COUNTIF($B$2:B2730,B2730)=1)</f>
        <v>0</v>
      </c>
    </row>
    <row r="2731" spans="1:25"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c r="W2731" s="6" t="str">
        <f>TEXT(SalesData[[#This Row],[Order Date]],"mmm")</f>
        <v>Feb</v>
      </c>
      <c r="X2731" s="6" t="str">
        <f>TEXT(SalesData[[#This Row],[Order Date]],"mmm yyyy")</f>
        <v>Feb 2014</v>
      </c>
      <c r="Y2731">
        <f>--(COUNTIF($B$2:B2731,B2731)=1)</f>
        <v>1</v>
      </c>
    </row>
    <row r="2732" spans="1:25"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c r="W2732" s="6" t="str">
        <f>TEXT(SalesData[[#This Row],[Order Date]],"mmm")</f>
        <v>Feb</v>
      </c>
      <c r="X2732" s="6" t="str">
        <f>TEXT(SalesData[[#This Row],[Order Date]],"mmm yyyy")</f>
        <v>Feb 2014</v>
      </c>
      <c r="Y2732">
        <f>--(COUNTIF($B$2:B2732,B2732)=1)</f>
        <v>0</v>
      </c>
    </row>
    <row r="2733" spans="1:25"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c r="W2733" s="6" t="str">
        <f>TEXT(SalesData[[#This Row],[Order Date]],"mmm")</f>
        <v>Feb</v>
      </c>
      <c r="X2733" s="6" t="str">
        <f>TEXT(SalesData[[#This Row],[Order Date]],"mmm yyyy")</f>
        <v>Feb 2014</v>
      </c>
      <c r="Y2733">
        <f>--(COUNTIF($B$2:B2733,B2733)=1)</f>
        <v>0</v>
      </c>
    </row>
    <row r="2734" spans="1:25"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c r="W2734" s="6" t="str">
        <f>TEXT(SalesData[[#This Row],[Order Date]],"mmm")</f>
        <v>Jul</v>
      </c>
      <c r="X2734" s="6" t="str">
        <f>TEXT(SalesData[[#This Row],[Order Date]],"mmm yyyy")</f>
        <v>Jul 2011</v>
      </c>
      <c r="Y2734">
        <f>--(COUNTIF($B$2:B2734,B2734)=1)</f>
        <v>1</v>
      </c>
    </row>
    <row r="2735" spans="1:25"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c r="W2735" s="6" t="str">
        <f>TEXT(SalesData[[#This Row],[Order Date]],"mmm")</f>
        <v>Jul</v>
      </c>
      <c r="X2735" s="6" t="str">
        <f>TEXT(SalesData[[#This Row],[Order Date]],"mmm yyyy")</f>
        <v>Jul 2011</v>
      </c>
      <c r="Y2735">
        <f>--(COUNTIF($B$2:B2735,B2735)=1)</f>
        <v>0</v>
      </c>
    </row>
    <row r="2736" spans="1:25"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c r="W2736" s="6" t="str">
        <f>TEXT(SalesData[[#This Row],[Order Date]],"mmm")</f>
        <v>Feb</v>
      </c>
      <c r="X2736" s="6" t="str">
        <f>TEXT(SalesData[[#This Row],[Order Date]],"mmm yyyy")</f>
        <v>Feb 2012</v>
      </c>
      <c r="Y2736">
        <f>--(COUNTIF($B$2:B2736,B2736)=1)</f>
        <v>1</v>
      </c>
    </row>
    <row r="2737" spans="1:25"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c r="W2737" s="6" t="str">
        <f>TEXT(SalesData[[#This Row],[Order Date]],"mmm")</f>
        <v>Nov</v>
      </c>
      <c r="X2737" s="6" t="str">
        <f>TEXT(SalesData[[#This Row],[Order Date]],"mmm yyyy")</f>
        <v>Nov 2012</v>
      </c>
      <c r="Y2737">
        <f>--(COUNTIF($B$2:B2737,B2737)=1)</f>
        <v>1</v>
      </c>
    </row>
    <row r="2738" spans="1:25"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c r="W2738" s="6" t="str">
        <f>TEXT(SalesData[[#This Row],[Order Date]],"mmm")</f>
        <v>Nov</v>
      </c>
      <c r="X2738" s="6" t="str">
        <f>TEXT(SalesData[[#This Row],[Order Date]],"mmm yyyy")</f>
        <v>Nov 2012</v>
      </c>
      <c r="Y2738">
        <f>--(COUNTIF($B$2:B2738,B2738)=1)</f>
        <v>0</v>
      </c>
    </row>
    <row r="2739" spans="1:25"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c r="W2739" s="6" t="str">
        <f>TEXT(SalesData[[#This Row],[Order Date]],"mmm")</f>
        <v>Nov</v>
      </c>
      <c r="X2739" s="6" t="str">
        <f>TEXT(SalesData[[#This Row],[Order Date]],"mmm yyyy")</f>
        <v>Nov 2012</v>
      </c>
      <c r="Y2739">
        <f>--(COUNTIF($B$2:B2739,B2739)=1)</f>
        <v>0</v>
      </c>
    </row>
    <row r="2740" spans="1:25"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c r="W2740" s="6" t="str">
        <f>TEXT(SalesData[[#This Row],[Order Date]],"mmm")</f>
        <v>Nov</v>
      </c>
      <c r="X2740" s="6" t="str">
        <f>TEXT(SalesData[[#This Row],[Order Date]],"mmm yyyy")</f>
        <v>Nov 2012</v>
      </c>
      <c r="Y2740">
        <f>--(COUNTIF($B$2:B2740,B2740)=1)</f>
        <v>0</v>
      </c>
    </row>
    <row r="2741" spans="1:25"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c r="W2741" s="6" t="str">
        <f>TEXT(SalesData[[#This Row],[Order Date]],"mmm")</f>
        <v>Apr</v>
      </c>
      <c r="X2741" s="6" t="str">
        <f>TEXT(SalesData[[#This Row],[Order Date]],"mmm yyyy")</f>
        <v>Apr 2014</v>
      </c>
      <c r="Y2741">
        <f>--(COUNTIF($B$2:B2741,B2741)=1)</f>
        <v>1</v>
      </c>
    </row>
    <row r="2742" spans="1:25"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c r="W2742" s="6" t="str">
        <f>TEXT(SalesData[[#This Row],[Order Date]],"mmm")</f>
        <v>Apr</v>
      </c>
      <c r="X2742" s="6" t="str">
        <f>TEXT(SalesData[[#This Row],[Order Date]],"mmm yyyy")</f>
        <v>Apr 2014</v>
      </c>
      <c r="Y2742">
        <f>--(COUNTIF($B$2:B2742,B2742)=1)</f>
        <v>0</v>
      </c>
    </row>
    <row r="2743" spans="1:25"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c r="W2743" s="6" t="str">
        <f>TEXT(SalesData[[#This Row],[Order Date]],"mmm")</f>
        <v>Feb</v>
      </c>
      <c r="X2743" s="6" t="str">
        <f>TEXT(SalesData[[#This Row],[Order Date]],"mmm yyyy")</f>
        <v>Feb 2013</v>
      </c>
      <c r="Y2743">
        <f>--(COUNTIF($B$2:B2743,B2743)=1)</f>
        <v>1</v>
      </c>
    </row>
    <row r="2744" spans="1:25"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c r="W2744" s="6" t="str">
        <f>TEXT(SalesData[[#This Row],[Order Date]],"mmm")</f>
        <v>Nov</v>
      </c>
      <c r="X2744" s="6" t="str">
        <f>TEXT(SalesData[[#This Row],[Order Date]],"mmm yyyy")</f>
        <v>Nov 2011</v>
      </c>
      <c r="Y2744">
        <f>--(COUNTIF($B$2:B2744,B2744)=1)</f>
        <v>1</v>
      </c>
    </row>
    <row r="2745" spans="1:25"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c r="W2745" s="6" t="str">
        <f>TEXT(SalesData[[#This Row],[Order Date]],"mmm")</f>
        <v>Jun</v>
      </c>
      <c r="X2745" s="6" t="str">
        <f>TEXT(SalesData[[#This Row],[Order Date]],"mmm yyyy")</f>
        <v>Jun 2012</v>
      </c>
      <c r="Y2745">
        <f>--(COUNTIF($B$2:B2745,B2745)=1)</f>
        <v>1</v>
      </c>
    </row>
    <row r="2746" spans="1:25"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c r="W2746" s="6" t="str">
        <f>TEXT(SalesData[[#This Row],[Order Date]],"mmm")</f>
        <v>Jun</v>
      </c>
      <c r="X2746" s="6" t="str">
        <f>TEXT(SalesData[[#This Row],[Order Date]],"mmm yyyy")</f>
        <v>Jun 2012</v>
      </c>
      <c r="Y2746">
        <f>--(COUNTIF($B$2:B2746,B2746)=1)</f>
        <v>0</v>
      </c>
    </row>
    <row r="2747" spans="1:25"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c r="W2747" s="6" t="str">
        <f>TEXT(SalesData[[#This Row],[Order Date]],"mmm")</f>
        <v>Aug</v>
      </c>
      <c r="X2747" s="6" t="str">
        <f>TEXT(SalesData[[#This Row],[Order Date]],"mmm yyyy")</f>
        <v>Aug 2014</v>
      </c>
      <c r="Y2747">
        <f>--(COUNTIF($B$2:B2747,B2747)=1)</f>
        <v>1</v>
      </c>
    </row>
    <row r="2748" spans="1:25"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c r="W2748" s="6" t="str">
        <f>TEXT(SalesData[[#This Row],[Order Date]],"mmm")</f>
        <v>May</v>
      </c>
      <c r="X2748" s="6" t="str">
        <f>TEXT(SalesData[[#This Row],[Order Date]],"mmm yyyy")</f>
        <v>May 2011</v>
      </c>
      <c r="Y2748">
        <f>--(COUNTIF($B$2:B2748,B2748)=1)</f>
        <v>1</v>
      </c>
    </row>
    <row r="2749" spans="1:25"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c r="W2749" s="6" t="str">
        <f>TEXT(SalesData[[#This Row],[Order Date]],"mmm")</f>
        <v>Nov</v>
      </c>
      <c r="X2749" s="6" t="str">
        <f>TEXT(SalesData[[#This Row],[Order Date]],"mmm yyyy")</f>
        <v>Nov 2012</v>
      </c>
      <c r="Y2749">
        <f>--(COUNTIF($B$2:B2749,B2749)=1)</f>
        <v>1</v>
      </c>
    </row>
    <row r="2750" spans="1:25"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c r="W2750" s="6" t="str">
        <f>TEXT(SalesData[[#This Row],[Order Date]],"mmm")</f>
        <v>Dec</v>
      </c>
      <c r="X2750" s="6" t="str">
        <f>TEXT(SalesData[[#This Row],[Order Date]],"mmm yyyy")</f>
        <v>Dec 2012</v>
      </c>
      <c r="Y2750">
        <f>--(COUNTIF($B$2:B2750,B2750)=1)</f>
        <v>1</v>
      </c>
    </row>
    <row r="2751" spans="1:25"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c r="W2751" s="6" t="str">
        <f>TEXT(SalesData[[#This Row],[Order Date]],"mmm")</f>
        <v>Jun</v>
      </c>
      <c r="X2751" s="6" t="str">
        <f>TEXT(SalesData[[#This Row],[Order Date]],"mmm yyyy")</f>
        <v>Jun 2011</v>
      </c>
      <c r="Y2751">
        <f>--(COUNTIF($B$2:B2751,B2751)=1)</f>
        <v>1</v>
      </c>
    </row>
    <row r="2752" spans="1:25"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c r="W2752" s="6" t="str">
        <f>TEXT(SalesData[[#This Row],[Order Date]],"mmm")</f>
        <v>Aug</v>
      </c>
      <c r="X2752" s="6" t="str">
        <f>TEXT(SalesData[[#This Row],[Order Date]],"mmm yyyy")</f>
        <v>Aug 2011</v>
      </c>
      <c r="Y2752">
        <f>--(COUNTIF($B$2:B2752,B2752)=1)</f>
        <v>1</v>
      </c>
    </row>
    <row r="2753" spans="1:25"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c r="W2753" s="6" t="str">
        <f>TEXT(SalesData[[#This Row],[Order Date]],"mmm")</f>
        <v>May</v>
      </c>
      <c r="X2753" s="6" t="str">
        <f>TEXT(SalesData[[#This Row],[Order Date]],"mmm yyyy")</f>
        <v>May 2011</v>
      </c>
      <c r="Y2753">
        <f>--(COUNTIF($B$2:B2753,B2753)=1)</f>
        <v>1</v>
      </c>
    </row>
    <row r="2754" spans="1:25"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c r="W2754" s="6" t="str">
        <f>TEXT(SalesData[[#This Row],[Order Date]],"mmm")</f>
        <v>Apr</v>
      </c>
      <c r="X2754" s="6" t="str">
        <f>TEXT(SalesData[[#This Row],[Order Date]],"mmm yyyy")</f>
        <v>Apr 2012</v>
      </c>
      <c r="Y2754">
        <f>--(COUNTIF($B$2:B2754,B2754)=1)</f>
        <v>1</v>
      </c>
    </row>
    <row r="2755" spans="1:25"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c r="W2755" s="6" t="str">
        <f>TEXT(SalesData[[#This Row],[Order Date]],"mmm")</f>
        <v>Apr</v>
      </c>
      <c r="X2755" s="6" t="str">
        <f>TEXT(SalesData[[#This Row],[Order Date]],"mmm yyyy")</f>
        <v>Apr 2012</v>
      </c>
      <c r="Y2755">
        <f>--(COUNTIF($B$2:B2755,B2755)=1)</f>
        <v>0</v>
      </c>
    </row>
    <row r="2756" spans="1:25"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c r="W2756" s="6" t="str">
        <f>TEXT(SalesData[[#This Row],[Order Date]],"mmm")</f>
        <v>Apr</v>
      </c>
      <c r="X2756" s="6" t="str">
        <f>TEXT(SalesData[[#This Row],[Order Date]],"mmm yyyy")</f>
        <v>Apr 2012</v>
      </c>
      <c r="Y2756">
        <f>--(COUNTIF($B$2:B2756,B2756)=1)</f>
        <v>0</v>
      </c>
    </row>
    <row r="2757" spans="1:25"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c r="W2757" s="6" t="str">
        <f>TEXT(SalesData[[#This Row],[Order Date]],"mmm")</f>
        <v>Apr</v>
      </c>
      <c r="X2757" s="6" t="str">
        <f>TEXT(SalesData[[#This Row],[Order Date]],"mmm yyyy")</f>
        <v>Apr 2012</v>
      </c>
      <c r="Y2757">
        <f>--(COUNTIF($B$2:B2757,B2757)=1)</f>
        <v>0</v>
      </c>
    </row>
    <row r="2758" spans="1:25"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c r="W2758" s="6" t="str">
        <f>TEXT(SalesData[[#This Row],[Order Date]],"mmm")</f>
        <v>Apr</v>
      </c>
      <c r="X2758" s="6" t="str">
        <f>TEXT(SalesData[[#This Row],[Order Date]],"mmm yyyy")</f>
        <v>Apr 2012</v>
      </c>
      <c r="Y2758">
        <f>--(COUNTIF($B$2:B2758,B2758)=1)</f>
        <v>0</v>
      </c>
    </row>
    <row r="2759" spans="1:25"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c r="W2759" s="6" t="str">
        <f>TEXT(SalesData[[#This Row],[Order Date]],"mmm")</f>
        <v>Jun</v>
      </c>
      <c r="X2759" s="6" t="str">
        <f>TEXT(SalesData[[#This Row],[Order Date]],"mmm yyyy")</f>
        <v>Jun 2013</v>
      </c>
      <c r="Y2759">
        <f>--(COUNTIF($B$2:B2759,B2759)=1)</f>
        <v>1</v>
      </c>
    </row>
    <row r="2760" spans="1:25"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c r="W2760" s="6" t="str">
        <f>TEXT(SalesData[[#This Row],[Order Date]],"mmm")</f>
        <v>Mar</v>
      </c>
      <c r="X2760" s="6" t="str">
        <f>TEXT(SalesData[[#This Row],[Order Date]],"mmm yyyy")</f>
        <v>Mar 2013</v>
      </c>
      <c r="Y2760">
        <f>--(COUNTIF($B$2:B2760,B2760)=1)</f>
        <v>1</v>
      </c>
    </row>
    <row r="2761" spans="1:25"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c r="W2761" s="6" t="str">
        <f>TEXT(SalesData[[#This Row],[Order Date]],"mmm")</f>
        <v>Mar</v>
      </c>
      <c r="X2761" s="6" t="str">
        <f>TEXT(SalesData[[#This Row],[Order Date]],"mmm yyyy")</f>
        <v>Mar 2013</v>
      </c>
      <c r="Y2761">
        <f>--(COUNTIF($B$2:B2761,B2761)=1)</f>
        <v>0</v>
      </c>
    </row>
    <row r="2762" spans="1:25"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c r="W2762" s="6" t="str">
        <f>TEXT(SalesData[[#This Row],[Order Date]],"mmm")</f>
        <v>May</v>
      </c>
      <c r="X2762" s="6" t="str">
        <f>TEXT(SalesData[[#This Row],[Order Date]],"mmm yyyy")</f>
        <v>May 2011</v>
      </c>
      <c r="Y2762">
        <f>--(COUNTIF($B$2:B2762,B2762)=1)</f>
        <v>1</v>
      </c>
    </row>
    <row r="2763" spans="1:25"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c r="W2763" s="6" t="str">
        <f>TEXT(SalesData[[#This Row],[Order Date]],"mmm")</f>
        <v>Oct</v>
      </c>
      <c r="X2763" s="6" t="str">
        <f>TEXT(SalesData[[#This Row],[Order Date]],"mmm yyyy")</f>
        <v>Oct 2014</v>
      </c>
      <c r="Y2763">
        <f>--(COUNTIF($B$2:B2763,B2763)=1)</f>
        <v>1</v>
      </c>
    </row>
    <row r="2764" spans="1:25"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c r="W2764" s="6" t="str">
        <f>TEXT(SalesData[[#This Row],[Order Date]],"mmm")</f>
        <v>Oct</v>
      </c>
      <c r="X2764" s="6" t="str">
        <f>TEXT(SalesData[[#This Row],[Order Date]],"mmm yyyy")</f>
        <v>Oct 2014</v>
      </c>
      <c r="Y2764">
        <f>--(COUNTIF($B$2:B2764,B2764)=1)</f>
        <v>0</v>
      </c>
    </row>
    <row r="2765" spans="1:25"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c r="W2765" s="6" t="str">
        <f>TEXT(SalesData[[#This Row],[Order Date]],"mmm")</f>
        <v>Jun</v>
      </c>
      <c r="X2765" s="6" t="str">
        <f>TEXT(SalesData[[#This Row],[Order Date]],"mmm yyyy")</f>
        <v>Jun 2014</v>
      </c>
      <c r="Y2765">
        <f>--(COUNTIF($B$2:B2765,B2765)=1)</f>
        <v>1</v>
      </c>
    </row>
    <row r="2766" spans="1:25"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c r="W2766" s="6" t="str">
        <f>TEXT(SalesData[[#This Row],[Order Date]],"mmm")</f>
        <v>Jun</v>
      </c>
      <c r="X2766" s="6" t="str">
        <f>TEXT(SalesData[[#This Row],[Order Date]],"mmm yyyy")</f>
        <v>Jun 2014</v>
      </c>
      <c r="Y2766">
        <f>--(COUNTIF($B$2:B2766,B2766)=1)</f>
        <v>0</v>
      </c>
    </row>
    <row r="2767" spans="1:25"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c r="W2767" s="6" t="str">
        <f>TEXT(SalesData[[#This Row],[Order Date]],"mmm")</f>
        <v>Jun</v>
      </c>
      <c r="X2767" s="6" t="str">
        <f>TEXT(SalesData[[#This Row],[Order Date]],"mmm yyyy")</f>
        <v>Jun 2014</v>
      </c>
      <c r="Y2767">
        <f>--(COUNTIF($B$2:B2767,B2767)=1)</f>
        <v>0</v>
      </c>
    </row>
    <row r="2768" spans="1:25"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c r="W2768" s="6" t="str">
        <f>TEXT(SalesData[[#This Row],[Order Date]],"mmm")</f>
        <v>Jan</v>
      </c>
      <c r="X2768" s="6" t="str">
        <f>TEXT(SalesData[[#This Row],[Order Date]],"mmm yyyy")</f>
        <v>Jan 2014</v>
      </c>
      <c r="Y2768">
        <f>--(COUNTIF($B$2:B2768,B2768)=1)</f>
        <v>1</v>
      </c>
    </row>
    <row r="2769" spans="1:25"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c r="W2769" s="6" t="str">
        <f>TEXT(SalesData[[#This Row],[Order Date]],"mmm")</f>
        <v>Jan</v>
      </c>
      <c r="X2769" s="6" t="str">
        <f>TEXT(SalesData[[#This Row],[Order Date]],"mmm yyyy")</f>
        <v>Jan 2014</v>
      </c>
      <c r="Y2769">
        <f>--(COUNTIF($B$2:B2769,B2769)=1)</f>
        <v>0</v>
      </c>
    </row>
    <row r="2770" spans="1:25"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c r="W2770" s="6" t="str">
        <f>TEXT(SalesData[[#This Row],[Order Date]],"mmm")</f>
        <v>Apr</v>
      </c>
      <c r="X2770" s="6" t="str">
        <f>TEXT(SalesData[[#This Row],[Order Date]],"mmm yyyy")</f>
        <v>Apr 2012</v>
      </c>
      <c r="Y2770">
        <f>--(COUNTIF($B$2:B2770,B2770)=1)</f>
        <v>1</v>
      </c>
    </row>
    <row r="2771" spans="1:25"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c r="W2771" s="6" t="str">
        <f>TEXT(SalesData[[#This Row],[Order Date]],"mmm")</f>
        <v>Apr</v>
      </c>
      <c r="X2771" s="6" t="str">
        <f>TEXT(SalesData[[#This Row],[Order Date]],"mmm yyyy")</f>
        <v>Apr 2012</v>
      </c>
      <c r="Y2771">
        <f>--(COUNTIF($B$2:B2771,B2771)=1)</f>
        <v>0</v>
      </c>
    </row>
    <row r="2772" spans="1:25"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c r="W2772" s="6" t="str">
        <f>TEXT(SalesData[[#This Row],[Order Date]],"mmm")</f>
        <v>Apr</v>
      </c>
      <c r="X2772" s="6" t="str">
        <f>TEXT(SalesData[[#This Row],[Order Date]],"mmm yyyy")</f>
        <v>Apr 2012</v>
      </c>
      <c r="Y2772">
        <f>--(COUNTIF($B$2:B2772,B2772)=1)</f>
        <v>0</v>
      </c>
    </row>
    <row r="2773" spans="1:25"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c r="W2773" s="6" t="str">
        <f>TEXT(SalesData[[#This Row],[Order Date]],"mmm")</f>
        <v>Sep</v>
      </c>
      <c r="X2773" s="6" t="str">
        <f>TEXT(SalesData[[#This Row],[Order Date]],"mmm yyyy")</f>
        <v>Sep 2013</v>
      </c>
      <c r="Y2773">
        <f>--(COUNTIF($B$2:B2773,B2773)=1)</f>
        <v>1</v>
      </c>
    </row>
    <row r="2774" spans="1:25"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c r="W2774" s="6" t="str">
        <f>TEXT(SalesData[[#This Row],[Order Date]],"mmm")</f>
        <v>Dec</v>
      </c>
      <c r="X2774" s="6" t="str">
        <f>TEXT(SalesData[[#This Row],[Order Date]],"mmm yyyy")</f>
        <v>Dec 2014</v>
      </c>
      <c r="Y2774">
        <f>--(COUNTIF($B$2:B2774,B2774)=1)</f>
        <v>1</v>
      </c>
    </row>
    <row r="2775" spans="1:25"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c r="W2775" s="6" t="str">
        <f>TEXT(SalesData[[#This Row],[Order Date]],"mmm")</f>
        <v>Nov</v>
      </c>
      <c r="X2775" s="6" t="str">
        <f>TEXT(SalesData[[#This Row],[Order Date]],"mmm yyyy")</f>
        <v>Nov 2013</v>
      </c>
      <c r="Y2775">
        <f>--(COUNTIF($B$2:B2775,B2775)=1)</f>
        <v>1</v>
      </c>
    </row>
    <row r="2776" spans="1:25"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c r="W2776" s="6" t="str">
        <f>TEXT(SalesData[[#This Row],[Order Date]],"mmm")</f>
        <v>Nov</v>
      </c>
      <c r="X2776" s="6" t="str">
        <f>TEXT(SalesData[[#This Row],[Order Date]],"mmm yyyy")</f>
        <v>Nov 2014</v>
      </c>
      <c r="Y2776">
        <f>--(COUNTIF($B$2:B2776,B2776)=1)</f>
        <v>1</v>
      </c>
    </row>
    <row r="2777" spans="1:25"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c r="W2777" s="6" t="str">
        <f>TEXT(SalesData[[#This Row],[Order Date]],"mmm")</f>
        <v>Oct</v>
      </c>
      <c r="X2777" s="6" t="str">
        <f>TEXT(SalesData[[#This Row],[Order Date]],"mmm yyyy")</f>
        <v>Oct 2013</v>
      </c>
      <c r="Y2777">
        <f>--(COUNTIF($B$2:B2777,B2777)=1)</f>
        <v>1</v>
      </c>
    </row>
    <row r="2778" spans="1:25"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c r="W2778" s="6" t="str">
        <f>TEXT(SalesData[[#This Row],[Order Date]],"mmm")</f>
        <v>Dec</v>
      </c>
      <c r="X2778" s="6" t="str">
        <f>TEXT(SalesData[[#This Row],[Order Date]],"mmm yyyy")</f>
        <v>Dec 2012</v>
      </c>
      <c r="Y2778">
        <f>--(COUNTIF($B$2:B2778,B2778)=1)</f>
        <v>1</v>
      </c>
    </row>
    <row r="2779" spans="1:25"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c r="W2779" s="6" t="str">
        <f>TEXT(SalesData[[#This Row],[Order Date]],"mmm")</f>
        <v>Jul</v>
      </c>
      <c r="X2779" s="6" t="str">
        <f>TEXT(SalesData[[#This Row],[Order Date]],"mmm yyyy")</f>
        <v>Jul 2012</v>
      </c>
      <c r="Y2779">
        <f>--(COUNTIF($B$2:B2779,B2779)=1)</f>
        <v>1</v>
      </c>
    </row>
    <row r="2780" spans="1:25"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c r="W2780" s="6" t="str">
        <f>TEXT(SalesData[[#This Row],[Order Date]],"mmm")</f>
        <v>May</v>
      </c>
      <c r="X2780" s="6" t="str">
        <f>TEXT(SalesData[[#This Row],[Order Date]],"mmm yyyy")</f>
        <v>May 2014</v>
      </c>
      <c r="Y2780">
        <f>--(COUNTIF($B$2:B2780,B2780)=1)</f>
        <v>1</v>
      </c>
    </row>
    <row r="2781" spans="1:25"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c r="W2781" s="6" t="str">
        <f>TEXT(SalesData[[#This Row],[Order Date]],"mmm")</f>
        <v>May</v>
      </c>
      <c r="X2781" s="6" t="str">
        <f>TEXT(SalesData[[#This Row],[Order Date]],"mmm yyyy")</f>
        <v>May 2014</v>
      </c>
      <c r="Y2781">
        <f>--(COUNTIF($B$2:B2781,B2781)=1)</f>
        <v>0</v>
      </c>
    </row>
    <row r="2782" spans="1:25"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c r="W2782" s="6" t="str">
        <f>TEXT(SalesData[[#This Row],[Order Date]],"mmm")</f>
        <v>May</v>
      </c>
      <c r="X2782" s="6" t="str">
        <f>TEXT(SalesData[[#This Row],[Order Date]],"mmm yyyy")</f>
        <v>May 2014</v>
      </c>
      <c r="Y2782">
        <f>--(COUNTIF($B$2:B2782,B2782)=1)</f>
        <v>1</v>
      </c>
    </row>
    <row r="2783" spans="1:25"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c r="W2783" s="6" t="str">
        <f>TEXT(SalesData[[#This Row],[Order Date]],"mmm")</f>
        <v>Nov</v>
      </c>
      <c r="X2783" s="6" t="str">
        <f>TEXT(SalesData[[#This Row],[Order Date]],"mmm yyyy")</f>
        <v>Nov 2014</v>
      </c>
      <c r="Y2783">
        <f>--(COUNTIF($B$2:B2783,B2783)=1)</f>
        <v>1</v>
      </c>
    </row>
    <row r="2784" spans="1:25"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c r="W2784" s="6" t="str">
        <f>TEXT(SalesData[[#This Row],[Order Date]],"mmm")</f>
        <v>Nov</v>
      </c>
      <c r="X2784" s="6" t="str">
        <f>TEXT(SalesData[[#This Row],[Order Date]],"mmm yyyy")</f>
        <v>Nov 2013</v>
      </c>
      <c r="Y2784">
        <f>--(COUNTIF($B$2:B2784,B2784)=1)</f>
        <v>1</v>
      </c>
    </row>
    <row r="2785" spans="1:25"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c r="W2785" s="6" t="str">
        <f>TEXT(SalesData[[#This Row],[Order Date]],"mmm")</f>
        <v>Nov</v>
      </c>
      <c r="X2785" s="6" t="str">
        <f>TEXT(SalesData[[#This Row],[Order Date]],"mmm yyyy")</f>
        <v>Nov 2013</v>
      </c>
      <c r="Y2785">
        <f>--(COUNTIF($B$2:B2785,B2785)=1)</f>
        <v>1</v>
      </c>
    </row>
    <row r="2786" spans="1:25"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c r="W2786" s="6" t="str">
        <f>TEXT(SalesData[[#This Row],[Order Date]],"mmm")</f>
        <v>Oct</v>
      </c>
      <c r="X2786" s="6" t="str">
        <f>TEXT(SalesData[[#This Row],[Order Date]],"mmm yyyy")</f>
        <v>Oct 2013</v>
      </c>
      <c r="Y2786">
        <f>--(COUNTIF($B$2:B2786,B2786)=1)</f>
        <v>1</v>
      </c>
    </row>
    <row r="2787" spans="1:25"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c r="W2787" s="6" t="str">
        <f>TEXT(SalesData[[#This Row],[Order Date]],"mmm")</f>
        <v>Sep</v>
      </c>
      <c r="X2787" s="6" t="str">
        <f>TEXT(SalesData[[#This Row],[Order Date]],"mmm yyyy")</f>
        <v>Sep 2012</v>
      </c>
      <c r="Y2787">
        <f>--(COUNTIF($B$2:B2787,B2787)=1)</f>
        <v>1</v>
      </c>
    </row>
    <row r="2788" spans="1:25"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c r="W2788" s="6" t="str">
        <f>TEXT(SalesData[[#This Row],[Order Date]],"mmm")</f>
        <v>Sep</v>
      </c>
      <c r="X2788" s="6" t="str">
        <f>TEXT(SalesData[[#This Row],[Order Date]],"mmm yyyy")</f>
        <v>Sep 2012</v>
      </c>
      <c r="Y2788">
        <f>--(COUNTIF($B$2:B2788,B2788)=1)</f>
        <v>0</v>
      </c>
    </row>
    <row r="2789" spans="1:25"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c r="W2789" s="6" t="str">
        <f>TEXT(SalesData[[#This Row],[Order Date]],"mmm")</f>
        <v>Dec</v>
      </c>
      <c r="X2789" s="6" t="str">
        <f>TEXT(SalesData[[#This Row],[Order Date]],"mmm yyyy")</f>
        <v>Dec 2011</v>
      </c>
      <c r="Y2789">
        <f>--(COUNTIF($B$2:B2789,B2789)=1)</f>
        <v>1</v>
      </c>
    </row>
    <row r="2790" spans="1:25"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c r="W2790" s="6" t="str">
        <f>TEXT(SalesData[[#This Row],[Order Date]],"mmm")</f>
        <v>Dec</v>
      </c>
      <c r="X2790" s="6" t="str">
        <f>TEXT(SalesData[[#This Row],[Order Date]],"mmm yyyy")</f>
        <v>Dec 2011</v>
      </c>
      <c r="Y2790">
        <f>--(COUNTIF($B$2:B2790,B2790)=1)</f>
        <v>0</v>
      </c>
    </row>
    <row r="2791" spans="1:25"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c r="W2791" s="6" t="str">
        <f>TEXT(SalesData[[#This Row],[Order Date]],"mmm")</f>
        <v>Dec</v>
      </c>
      <c r="X2791" s="6" t="str">
        <f>TEXT(SalesData[[#This Row],[Order Date]],"mmm yyyy")</f>
        <v>Dec 2011</v>
      </c>
      <c r="Y2791">
        <f>--(COUNTIF($B$2:B2791,B2791)=1)</f>
        <v>0</v>
      </c>
    </row>
    <row r="2792" spans="1:25"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c r="W2792" s="6" t="str">
        <f>TEXT(SalesData[[#This Row],[Order Date]],"mmm")</f>
        <v>Sep</v>
      </c>
      <c r="X2792" s="6" t="str">
        <f>TEXT(SalesData[[#This Row],[Order Date]],"mmm yyyy")</f>
        <v>Sep 2011</v>
      </c>
      <c r="Y2792">
        <f>--(COUNTIF($B$2:B2792,B2792)=1)</f>
        <v>1</v>
      </c>
    </row>
    <row r="2793" spans="1:25"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c r="W2793" s="6" t="str">
        <f>TEXT(SalesData[[#This Row],[Order Date]],"mmm")</f>
        <v>Sep</v>
      </c>
      <c r="X2793" s="6" t="str">
        <f>TEXT(SalesData[[#This Row],[Order Date]],"mmm yyyy")</f>
        <v>Sep 2011</v>
      </c>
      <c r="Y2793">
        <f>--(COUNTIF($B$2:B2793,B2793)=1)</f>
        <v>0</v>
      </c>
    </row>
    <row r="2794" spans="1:25"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c r="W2794" s="6" t="str">
        <f>TEXT(SalesData[[#This Row],[Order Date]],"mmm")</f>
        <v>Sep</v>
      </c>
      <c r="X2794" s="6" t="str">
        <f>TEXT(SalesData[[#This Row],[Order Date]],"mmm yyyy")</f>
        <v>Sep 2011</v>
      </c>
      <c r="Y2794">
        <f>--(COUNTIF($B$2:B2794,B2794)=1)</f>
        <v>0</v>
      </c>
    </row>
    <row r="2795" spans="1:25"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c r="W2795" s="6" t="str">
        <f>TEXT(SalesData[[#This Row],[Order Date]],"mmm")</f>
        <v>Apr</v>
      </c>
      <c r="X2795" s="6" t="str">
        <f>TEXT(SalesData[[#This Row],[Order Date]],"mmm yyyy")</f>
        <v>Apr 2011</v>
      </c>
      <c r="Y2795">
        <f>--(COUNTIF($B$2:B2795,B2795)=1)</f>
        <v>1</v>
      </c>
    </row>
    <row r="2796" spans="1:25"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c r="W2796" s="6" t="str">
        <f>TEXT(SalesData[[#This Row],[Order Date]],"mmm")</f>
        <v>Apr</v>
      </c>
      <c r="X2796" s="6" t="str">
        <f>TEXT(SalesData[[#This Row],[Order Date]],"mmm yyyy")</f>
        <v>Apr 2011</v>
      </c>
      <c r="Y2796">
        <f>--(COUNTIF($B$2:B2796,B2796)=1)</f>
        <v>0</v>
      </c>
    </row>
    <row r="2797" spans="1:25"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c r="W2797" s="6" t="str">
        <f>TEXT(SalesData[[#This Row],[Order Date]],"mmm")</f>
        <v>Apr</v>
      </c>
      <c r="X2797" s="6" t="str">
        <f>TEXT(SalesData[[#This Row],[Order Date]],"mmm yyyy")</f>
        <v>Apr 2011</v>
      </c>
      <c r="Y2797">
        <f>--(COUNTIF($B$2:B2797,B2797)=1)</f>
        <v>0</v>
      </c>
    </row>
    <row r="2798" spans="1:25"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c r="W2798" s="6" t="str">
        <f>TEXT(SalesData[[#This Row],[Order Date]],"mmm")</f>
        <v>Apr</v>
      </c>
      <c r="X2798" s="6" t="str">
        <f>TEXT(SalesData[[#This Row],[Order Date]],"mmm yyyy")</f>
        <v>Apr 2011</v>
      </c>
      <c r="Y2798">
        <f>--(COUNTIF($B$2:B2798,B2798)=1)</f>
        <v>0</v>
      </c>
    </row>
    <row r="2799" spans="1:25"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c r="W2799" s="6" t="str">
        <f>TEXT(SalesData[[#This Row],[Order Date]],"mmm")</f>
        <v>Oct</v>
      </c>
      <c r="X2799" s="6" t="str">
        <f>TEXT(SalesData[[#This Row],[Order Date]],"mmm yyyy")</f>
        <v>Oct 2014</v>
      </c>
      <c r="Y2799">
        <f>--(COUNTIF($B$2:B2799,B2799)=1)</f>
        <v>1</v>
      </c>
    </row>
    <row r="2800" spans="1:25"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c r="W2800" s="6" t="str">
        <f>TEXT(SalesData[[#This Row],[Order Date]],"mmm")</f>
        <v>Oct</v>
      </c>
      <c r="X2800" s="6" t="str">
        <f>TEXT(SalesData[[#This Row],[Order Date]],"mmm yyyy")</f>
        <v>Oct 2014</v>
      </c>
      <c r="Y2800">
        <f>--(COUNTIF($B$2:B2800,B2800)=1)</f>
        <v>0</v>
      </c>
    </row>
    <row r="2801" spans="1:25"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c r="W2801" s="6" t="str">
        <f>TEXT(SalesData[[#This Row],[Order Date]],"mmm")</f>
        <v>Oct</v>
      </c>
      <c r="X2801" s="6" t="str">
        <f>TEXT(SalesData[[#This Row],[Order Date]],"mmm yyyy")</f>
        <v>Oct 2014</v>
      </c>
      <c r="Y2801">
        <f>--(COUNTIF($B$2:B2801,B2801)=1)</f>
        <v>0</v>
      </c>
    </row>
    <row r="2802" spans="1:25"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c r="W2802" s="6" t="str">
        <f>TEXT(SalesData[[#This Row],[Order Date]],"mmm")</f>
        <v>Oct</v>
      </c>
      <c r="X2802" s="6" t="str">
        <f>TEXT(SalesData[[#This Row],[Order Date]],"mmm yyyy")</f>
        <v>Oct 2013</v>
      </c>
      <c r="Y2802">
        <f>--(COUNTIF($B$2:B2802,B2802)=1)</f>
        <v>1</v>
      </c>
    </row>
    <row r="2803" spans="1:25"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c r="W2803" s="6" t="str">
        <f>TEXT(SalesData[[#This Row],[Order Date]],"mmm")</f>
        <v>Nov</v>
      </c>
      <c r="X2803" s="6" t="str">
        <f>TEXT(SalesData[[#This Row],[Order Date]],"mmm yyyy")</f>
        <v>Nov 2012</v>
      </c>
      <c r="Y2803">
        <f>--(COUNTIF($B$2:B2803,B2803)=1)</f>
        <v>1</v>
      </c>
    </row>
    <row r="2804" spans="1:25"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c r="W2804" s="6" t="str">
        <f>TEXT(SalesData[[#This Row],[Order Date]],"mmm")</f>
        <v>Nov</v>
      </c>
      <c r="X2804" s="6" t="str">
        <f>TEXT(SalesData[[#This Row],[Order Date]],"mmm yyyy")</f>
        <v>Nov 2014</v>
      </c>
      <c r="Y2804">
        <f>--(COUNTIF($B$2:B2804,B2804)=1)</f>
        <v>1</v>
      </c>
    </row>
    <row r="2805" spans="1:25"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c r="W2805" s="6" t="str">
        <f>TEXT(SalesData[[#This Row],[Order Date]],"mmm")</f>
        <v>May</v>
      </c>
      <c r="X2805" s="6" t="str">
        <f>TEXT(SalesData[[#This Row],[Order Date]],"mmm yyyy")</f>
        <v>May 2012</v>
      </c>
      <c r="Y2805">
        <f>--(COUNTIF($B$2:B2805,B2805)=1)</f>
        <v>1</v>
      </c>
    </row>
    <row r="2806" spans="1:25"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c r="W2806" s="6" t="str">
        <f>TEXT(SalesData[[#This Row],[Order Date]],"mmm")</f>
        <v>May</v>
      </c>
      <c r="X2806" s="6" t="str">
        <f>TEXT(SalesData[[#This Row],[Order Date]],"mmm yyyy")</f>
        <v>May 2012</v>
      </c>
      <c r="Y2806">
        <f>--(COUNTIF($B$2:B2806,B2806)=1)</f>
        <v>0</v>
      </c>
    </row>
    <row r="2807" spans="1:25"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c r="W2807" s="6" t="str">
        <f>TEXT(SalesData[[#This Row],[Order Date]],"mmm")</f>
        <v>Sep</v>
      </c>
      <c r="X2807" s="6" t="str">
        <f>TEXT(SalesData[[#This Row],[Order Date]],"mmm yyyy")</f>
        <v>Sep 2012</v>
      </c>
      <c r="Y2807">
        <f>--(COUNTIF($B$2:B2807,B2807)=1)</f>
        <v>1</v>
      </c>
    </row>
    <row r="2808" spans="1:25"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c r="W2808" s="6" t="str">
        <f>TEXT(SalesData[[#This Row],[Order Date]],"mmm")</f>
        <v>Jul</v>
      </c>
      <c r="X2808" s="6" t="str">
        <f>TEXT(SalesData[[#This Row],[Order Date]],"mmm yyyy")</f>
        <v>Jul 2012</v>
      </c>
      <c r="Y2808">
        <f>--(COUNTIF($B$2:B2808,B2808)=1)</f>
        <v>1</v>
      </c>
    </row>
    <row r="2809" spans="1:25"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c r="W2809" s="6" t="str">
        <f>TEXT(SalesData[[#This Row],[Order Date]],"mmm")</f>
        <v>Jul</v>
      </c>
      <c r="X2809" s="6" t="str">
        <f>TEXT(SalesData[[#This Row],[Order Date]],"mmm yyyy")</f>
        <v>Jul 2012</v>
      </c>
      <c r="Y2809">
        <f>--(COUNTIF($B$2:B2809,B2809)=1)</f>
        <v>0</v>
      </c>
    </row>
    <row r="2810" spans="1:25"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c r="W2810" s="6" t="str">
        <f>TEXT(SalesData[[#This Row],[Order Date]],"mmm")</f>
        <v>Jul</v>
      </c>
      <c r="X2810" s="6" t="str">
        <f>TEXT(SalesData[[#This Row],[Order Date]],"mmm yyyy")</f>
        <v>Jul 2012</v>
      </c>
      <c r="Y2810">
        <f>--(COUNTIF($B$2:B2810,B2810)=1)</f>
        <v>0</v>
      </c>
    </row>
    <row r="2811" spans="1:25"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c r="W2811" s="6" t="str">
        <f>TEXT(SalesData[[#This Row],[Order Date]],"mmm")</f>
        <v>Jul</v>
      </c>
      <c r="X2811" s="6" t="str">
        <f>TEXT(SalesData[[#This Row],[Order Date]],"mmm yyyy")</f>
        <v>Jul 2012</v>
      </c>
      <c r="Y2811">
        <f>--(COUNTIF($B$2:B2811,B2811)=1)</f>
        <v>0</v>
      </c>
    </row>
    <row r="2812" spans="1:25"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c r="W2812" s="6" t="str">
        <f>TEXT(SalesData[[#This Row],[Order Date]],"mmm")</f>
        <v>Nov</v>
      </c>
      <c r="X2812" s="6" t="str">
        <f>TEXT(SalesData[[#This Row],[Order Date]],"mmm yyyy")</f>
        <v>Nov 2012</v>
      </c>
      <c r="Y2812">
        <f>--(COUNTIF($B$2:B2812,B2812)=1)</f>
        <v>1</v>
      </c>
    </row>
    <row r="2813" spans="1:25"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c r="W2813" s="6" t="str">
        <f>TEXT(SalesData[[#This Row],[Order Date]],"mmm")</f>
        <v>Nov</v>
      </c>
      <c r="X2813" s="6" t="str">
        <f>TEXT(SalesData[[#This Row],[Order Date]],"mmm yyyy")</f>
        <v>Nov 2012</v>
      </c>
      <c r="Y2813">
        <f>--(COUNTIF($B$2:B2813,B2813)=1)</f>
        <v>0</v>
      </c>
    </row>
    <row r="2814" spans="1:25"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c r="W2814" s="6" t="str">
        <f>TEXT(SalesData[[#This Row],[Order Date]],"mmm")</f>
        <v>Nov</v>
      </c>
      <c r="X2814" s="6" t="str">
        <f>TEXT(SalesData[[#This Row],[Order Date]],"mmm yyyy")</f>
        <v>Nov 2012</v>
      </c>
      <c r="Y2814">
        <f>--(COUNTIF($B$2:B2814,B2814)=1)</f>
        <v>0</v>
      </c>
    </row>
    <row r="2815" spans="1:25"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c r="W2815" s="6" t="str">
        <f>TEXT(SalesData[[#This Row],[Order Date]],"mmm")</f>
        <v>Nov</v>
      </c>
      <c r="X2815" s="6" t="str">
        <f>TEXT(SalesData[[#This Row],[Order Date]],"mmm yyyy")</f>
        <v>Nov 2012</v>
      </c>
      <c r="Y2815">
        <f>--(COUNTIF($B$2:B2815,B2815)=1)</f>
        <v>0</v>
      </c>
    </row>
    <row r="2816" spans="1:25"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c r="W2816" s="6" t="str">
        <f>TEXT(SalesData[[#This Row],[Order Date]],"mmm")</f>
        <v>Nov</v>
      </c>
      <c r="X2816" s="6" t="str">
        <f>TEXT(SalesData[[#This Row],[Order Date]],"mmm yyyy")</f>
        <v>Nov 2012</v>
      </c>
      <c r="Y2816">
        <f>--(COUNTIF($B$2:B2816,B2816)=1)</f>
        <v>0</v>
      </c>
    </row>
    <row r="2817" spans="1:25"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c r="W2817" s="6" t="str">
        <f>TEXT(SalesData[[#This Row],[Order Date]],"mmm")</f>
        <v>Sep</v>
      </c>
      <c r="X2817" s="6" t="str">
        <f>TEXT(SalesData[[#This Row],[Order Date]],"mmm yyyy")</f>
        <v>Sep 2012</v>
      </c>
      <c r="Y2817">
        <f>--(COUNTIF($B$2:B2817,B2817)=1)</f>
        <v>1</v>
      </c>
    </row>
    <row r="2818" spans="1:25"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c r="W2818" s="6" t="str">
        <f>TEXT(SalesData[[#This Row],[Order Date]],"mmm")</f>
        <v>Sep</v>
      </c>
      <c r="X2818" s="6" t="str">
        <f>TEXT(SalesData[[#This Row],[Order Date]],"mmm yyyy")</f>
        <v>Sep 2012</v>
      </c>
      <c r="Y2818">
        <f>--(COUNTIF($B$2:B2818,B2818)=1)</f>
        <v>0</v>
      </c>
    </row>
    <row r="2819" spans="1:25"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c r="W2819" s="6" t="str">
        <f>TEXT(SalesData[[#This Row],[Order Date]],"mmm")</f>
        <v>Sep</v>
      </c>
      <c r="X2819" s="6" t="str">
        <f>TEXT(SalesData[[#This Row],[Order Date]],"mmm yyyy")</f>
        <v>Sep 2012</v>
      </c>
      <c r="Y2819">
        <f>--(COUNTIF($B$2:B2819,B2819)=1)</f>
        <v>0</v>
      </c>
    </row>
    <row r="2820" spans="1:25"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c r="W2820" s="6" t="str">
        <f>TEXT(SalesData[[#This Row],[Order Date]],"mmm")</f>
        <v>Sep</v>
      </c>
      <c r="X2820" s="6" t="str">
        <f>TEXT(SalesData[[#This Row],[Order Date]],"mmm yyyy")</f>
        <v>Sep 2012</v>
      </c>
      <c r="Y2820">
        <f>--(COUNTIF($B$2:B2820,B2820)=1)</f>
        <v>0</v>
      </c>
    </row>
    <row r="2821" spans="1:25"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c r="W2821" s="6" t="str">
        <f>TEXT(SalesData[[#This Row],[Order Date]],"mmm")</f>
        <v>May</v>
      </c>
      <c r="X2821" s="6" t="str">
        <f>TEXT(SalesData[[#This Row],[Order Date]],"mmm yyyy")</f>
        <v>May 2013</v>
      </c>
      <c r="Y2821">
        <f>--(COUNTIF($B$2:B2821,B2821)=1)</f>
        <v>1</v>
      </c>
    </row>
    <row r="2822" spans="1:25"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c r="W2822" s="6" t="str">
        <f>TEXT(SalesData[[#This Row],[Order Date]],"mmm")</f>
        <v>May</v>
      </c>
      <c r="X2822" s="6" t="str">
        <f>TEXT(SalesData[[#This Row],[Order Date]],"mmm yyyy")</f>
        <v>May 2013</v>
      </c>
      <c r="Y2822">
        <f>--(COUNTIF($B$2:B2822,B2822)=1)</f>
        <v>0</v>
      </c>
    </row>
    <row r="2823" spans="1:25"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c r="W2823" s="6" t="str">
        <f>TEXT(SalesData[[#This Row],[Order Date]],"mmm")</f>
        <v>Jan</v>
      </c>
      <c r="X2823" s="6" t="str">
        <f>TEXT(SalesData[[#This Row],[Order Date]],"mmm yyyy")</f>
        <v>Jan 2014</v>
      </c>
      <c r="Y2823">
        <f>--(COUNTIF($B$2:B2823,B2823)=1)</f>
        <v>1</v>
      </c>
    </row>
    <row r="2824" spans="1:25"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c r="W2824" s="6" t="str">
        <f>TEXT(SalesData[[#This Row],[Order Date]],"mmm")</f>
        <v>Sep</v>
      </c>
      <c r="X2824" s="6" t="str">
        <f>TEXT(SalesData[[#This Row],[Order Date]],"mmm yyyy")</f>
        <v>Sep 2014</v>
      </c>
      <c r="Y2824">
        <f>--(COUNTIF($B$2:B2824,B2824)=1)</f>
        <v>1</v>
      </c>
    </row>
    <row r="2825" spans="1:25"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c r="W2825" s="6" t="str">
        <f>TEXT(SalesData[[#This Row],[Order Date]],"mmm")</f>
        <v>Sep</v>
      </c>
      <c r="X2825" s="6" t="str">
        <f>TEXT(SalesData[[#This Row],[Order Date]],"mmm yyyy")</f>
        <v>Sep 2014</v>
      </c>
      <c r="Y2825">
        <f>--(COUNTIF($B$2:B2825,B2825)=1)</f>
        <v>0</v>
      </c>
    </row>
    <row r="2826" spans="1:25"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c r="W2826" s="6" t="str">
        <f>TEXT(SalesData[[#This Row],[Order Date]],"mmm")</f>
        <v>Sep</v>
      </c>
      <c r="X2826" s="6" t="str">
        <f>TEXT(SalesData[[#This Row],[Order Date]],"mmm yyyy")</f>
        <v>Sep 2011</v>
      </c>
      <c r="Y2826">
        <f>--(COUNTIF($B$2:B2826,B2826)=1)</f>
        <v>1</v>
      </c>
    </row>
    <row r="2827" spans="1:25"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c r="W2827" s="6" t="str">
        <f>TEXT(SalesData[[#This Row],[Order Date]],"mmm")</f>
        <v>Sep</v>
      </c>
      <c r="X2827" s="6" t="str">
        <f>TEXT(SalesData[[#This Row],[Order Date]],"mmm yyyy")</f>
        <v>Sep 2011</v>
      </c>
      <c r="Y2827">
        <f>--(COUNTIF($B$2:B2827,B2827)=1)</f>
        <v>0</v>
      </c>
    </row>
    <row r="2828" spans="1:25"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c r="W2828" s="6" t="str">
        <f>TEXT(SalesData[[#This Row],[Order Date]],"mmm")</f>
        <v>Sep</v>
      </c>
      <c r="X2828" s="6" t="str">
        <f>TEXT(SalesData[[#This Row],[Order Date]],"mmm yyyy")</f>
        <v>Sep 2011</v>
      </c>
      <c r="Y2828">
        <f>--(COUNTIF($B$2:B2828,B2828)=1)</f>
        <v>0</v>
      </c>
    </row>
    <row r="2829" spans="1:25"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c r="W2829" s="6" t="str">
        <f>TEXT(SalesData[[#This Row],[Order Date]],"mmm")</f>
        <v>Sep</v>
      </c>
      <c r="X2829" s="6" t="str">
        <f>TEXT(SalesData[[#This Row],[Order Date]],"mmm yyyy")</f>
        <v>Sep 2011</v>
      </c>
      <c r="Y2829">
        <f>--(COUNTIF($B$2:B2829,B2829)=1)</f>
        <v>0</v>
      </c>
    </row>
    <row r="2830" spans="1:25"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c r="W2830" s="6" t="str">
        <f>TEXT(SalesData[[#This Row],[Order Date]],"mmm")</f>
        <v>Apr</v>
      </c>
      <c r="X2830" s="6" t="str">
        <f>TEXT(SalesData[[#This Row],[Order Date]],"mmm yyyy")</f>
        <v>Apr 2013</v>
      </c>
      <c r="Y2830">
        <f>--(COUNTIF($B$2:B2830,B2830)=1)</f>
        <v>1</v>
      </c>
    </row>
    <row r="2831" spans="1:25"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c r="W2831" s="6" t="str">
        <f>TEXT(SalesData[[#This Row],[Order Date]],"mmm")</f>
        <v>Apr</v>
      </c>
      <c r="X2831" s="6" t="str">
        <f>TEXT(SalesData[[#This Row],[Order Date]],"mmm yyyy")</f>
        <v>Apr 2013</v>
      </c>
      <c r="Y2831">
        <f>--(COUNTIF($B$2:B2831,B2831)=1)</f>
        <v>0</v>
      </c>
    </row>
    <row r="2832" spans="1:25"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c r="W2832" s="6" t="str">
        <f>TEXT(SalesData[[#This Row],[Order Date]],"mmm")</f>
        <v>Apr</v>
      </c>
      <c r="X2832" s="6" t="str">
        <f>TEXT(SalesData[[#This Row],[Order Date]],"mmm yyyy")</f>
        <v>Apr 2013</v>
      </c>
      <c r="Y2832">
        <f>--(COUNTIF($B$2:B2832,B2832)=1)</f>
        <v>0</v>
      </c>
    </row>
    <row r="2833" spans="1:25"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c r="W2833" s="6" t="str">
        <f>TEXT(SalesData[[#This Row],[Order Date]],"mmm")</f>
        <v>Nov</v>
      </c>
      <c r="X2833" s="6" t="str">
        <f>TEXT(SalesData[[#This Row],[Order Date]],"mmm yyyy")</f>
        <v>Nov 2011</v>
      </c>
      <c r="Y2833">
        <f>--(COUNTIF($B$2:B2833,B2833)=1)</f>
        <v>1</v>
      </c>
    </row>
    <row r="2834" spans="1:25"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c r="W2834" s="6" t="str">
        <f>TEXT(SalesData[[#This Row],[Order Date]],"mmm")</f>
        <v>Nov</v>
      </c>
      <c r="X2834" s="6" t="str">
        <f>TEXT(SalesData[[#This Row],[Order Date]],"mmm yyyy")</f>
        <v>Nov 2011</v>
      </c>
      <c r="Y2834">
        <f>--(COUNTIF($B$2:B2834,B2834)=1)</f>
        <v>0</v>
      </c>
    </row>
    <row r="2835" spans="1:25"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c r="W2835" s="6" t="str">
        <f>TEXT(SalesData[[#This Row],[Order Date]],"mmm")</f>
        <v>Jan</v>
      </c>
      <c r="X2835" s="6" t="str">
        <f>TEXT(SalesData[[#This Row],[Order Date]],"mmm yyyy")</f>
        <v>Jan 2014</v>
      </c>
      <c r="Y2835">
        <f>--(COUNTIF($B$2:B2835,B2835)=1)</f>
        <v>1</v>
      </c>
    </row>
    <row r="2836" spans="1:25"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c r="W2836" s="6" t="str">
        <f>TEXT(SalesData[[#This Row],[Order Date]],"mmm")</f>
        <v>Jan</v>
      </c>
      <c r="X2836" s="6" t="str">
        <f>TEXT(SalesData[[#This Row],[Order Date]],"mmm yyyy")</f>
        <v>Jan 2014</v>
      </c>
      <c r="Y2836">
        <f>--(COUNTIF($B$2:B2836,B2836)=1)</f>
        <v>0</v>
      </c>
    </row>
    <row r="2837" spans="1:25"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c r="W2837" s="6" t="str">
        <f>TEXT(SalesData[[#This Row],[Order Date]],"mmm")</f>
        <v>Nov</v>
      </c>
      <c r="X2837" s="6" t="str">
        <f>TEXT(SalesData[[#This Row],[Order Date]],"mmm yyyy")</f>
        <v>Nov 2014</v>
      </c>
      <c r="Y2837">
        <f>--(COUNTIF($B$2:B2837,B2837)=1)</f>
        <v>1</v>
      </c>
    </row>
    <row r="2838" spans="1:25"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c r="W2838" s="6" t="str">
        <f>TEXT(SalesData[[#This Row],[Order Date]],"mmm")</f>
        <v>Nov</v>
      </c>
      <c r="X2838" s="6" t="str">
        <f>TEXT(SalesData[[#This Row],[Order Date]],"mmm yyyy")</f>
        <v>Nov 2014</v>
      </c>
      <c r="Y2838">
        <f>--(COUNTIF($B$2:B2838,B2838)=1)</f>
        <v>0</v>
      </c>
    </row>
    <row r="2839" spans="1:25"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c r="W2839" s="6" t="str">
        <f>TEXT(SalesData[[#This Row],[Order Date]],"mmm")</f>
        <v>Nov</v>
      </c>
      <c r="X2839" s="6" t="str">
        <f>TEXT(SalesData[[#This Row],[Order Date]],"mmm yyyy")</f>
        <v>Nov 2014</v>
      </c>
      <c r="Y2839">
        <f>--(COUNTIF($B$2:B2839,B2839)=1)</f>
        <v>0</v>
      </c>
    </row>
    <row r="2840" spans="1:25"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c r="W2840" s="6" t="str">
        <f>TEXT(SalesData[[#This Row],[Order Date]],"mmm")</f>
        <v>Jun</v>
      </c>
      <c r="X2840" s="6" t="str">
        <f>TEXT(SalesData[[#This Row],[Order Date]],"mmm yyyy")</f>
        <v>Jun 2013</v>
      </c>
      <c r="Y2840">
        <f>--(COUNTIF($B$2:B2840,B2840)=1)</f>
        <v>1</v>
      </c>
    </row>
    <row r="2841" spans="1:25"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c r="W2841" s="6" t="str">
        <f>TEXT(SalesData[[#This Row],[Order Date]],"mmm")</f>
        <v>Sep</v>
      </c>
      <c r="X2841" s="6" t="str">
        <f>TEXT(SalesData[[#This Row],[Order Date]],"mmm yyyy")</f>
        <v>Sep 2012</v>
      </c>
      <c r="Y2841">
        <f>--(COUNTIF($B$2:B2841,B2841)=1)</f>
        <v>1</v>
      </c>
    </row>
    <row r="2842" spans="1:25"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c r="W2842" s="6" t="str">
        <f>TEXT(SalesData[[#This Row],[Order Date]],"mmm")</f>
        <v>Mar</v>
      </c>
      <c r="X2842" s="6" t="str">
        <f>TEXT(SalesData[[#This Row],[Order Date]],"mmm yyyy")</f>
        <v>Mar 2011</v>
      </c>
      <c r="Y2842">
        <f>--(COUNTIF($B$2:B2842,B2842)=1)</f>
        <v>1</v>
      </c>
    </row>
    <row r="2843" spans="1:25"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c r="W2843" s="6" t="str">
        <f>TEXT(SalesData[[#This Row],[Order Date]],"mmm")</f>
        <v>Sep</v>
      </c>
      <c r="X2843" s="6" t="str">
        <f>TEXT(SalesData[[#This Row],[Order Date]],"mmm yyyy")</f>
        <v>Sep 2014</v>
      </c>
      <c r="Y2843">
        <f>--(COUNTIF($B$2:B2843,B2843)=1)</f>
        <v>1</v>
      </c>
    </row>
    <row r="2844" spans="1:25"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c r="W2844" s="6" t="str">
        <f>TEXT(SalesData[[#This Row],[Order Date]],"mmm")</f>
        <v>Mar</v>
      </c>
      <c r="X2844" s="6" t="str">
        <f>TEXT(SalesData[[#This Row],[Order Date]],"mmm yyyy")</f>
        <v>Mar 2014</v>
      </c>
      <c r="Y2844">
        <f>--(COUNTIF($B$2:B2844,B2844)=1)</f>
        <v>1</v>
      </c>
    </row>
    <row r="2845" spans="1:25"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c r="W2845" s="6" t="str">
        <f>TEXT(SalesData[[#This Row],[Order Date]],"mmm")</f>
        <v>May</v>
      </c>
      <c r="X2845" s="6" t="str">
        <f>TEXT(SalesData[[#This Row],[Order Date]],"mmm yyyy")</f>
        <v>May 2014</v>
      </c>
      <c r="Y2845">
        <f>--(COUNTIF($B$2:B2845,B2845)=1)</f>
        <v>1</v>
      </c>
    </row>
    <row r="2846" spans="1:25"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c r="W2846" s="6" t="str">
        <f>TEXT(SalesData[[#This Row],[Order Date]],"mmm")</f>
        <v>Dec</v>
      </c>
      <c r="X2846" s="6" t="str">
        <f>TEXT(SalesData[[#This Row],[Order Date]],"mmm yyyy")</f>
        <v>Dec 2013</v>
      </c>
      <c r="Y2846">
        <f>--(COUNTIF($B$2:B2846,B2846)=1)</f>
        <v>1</v>
      </c>
    </row>
    <row r="2847" spans="1:25"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c r="W2847" s="6" t="str">
        <f>TEXT(SalesData[[#This Row],[Order Date]],"mmm")</f>
        <v>Nov</v>
      </c>
      <c r="X2847" s="6" t="str">
        <f>TEXT(SalesData[[#This Row],[Order Date]],"mmm yyyy")</f>
        <v>Nov 2014</v>
      </c>
      <c r="Y2847">
        <f>--(COUNTIF($B$2:B2847,B2847)=1)</f>
        <v>1</v>
      </c>
    </row>
    <row r="2848" spans="1:25"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c r="W2848" s="6" t="str">
        <f>TEXT(SalesData[[#This Row],[Order Date]],"mmm")</f>
        <v>Sep</v>
      </c>
      <c r="X2848" s="6" t="str">
        <f>TEXT(SalesData[[#This Row],[Order Date]],"mmm yyyy")</f>
        <v>Sep 2014</v>
      </c>
      <c r="Y2848">
        <f>--(COUNTIF($B$2:B2848,B2848)=1)</f>
        <v>1</v>
      </c>
    </row>
    <row r="2849" spans="1:25"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c r="W2849" s="6" t="str">
        <f>TEXT(SalesData[[#This Row],[Order Date]],"mmm")</f>
        <v>Apr</v>
      </c>
      <c r="X2849" s="6" t="str">
        <f>TEXT(SalesData[[#This Row],[Order Date]],"mmm yyyy")</f>
        <v>Apr 2014</v>
      </c>
      <c r="Y2849">
        <f>--(COUNTIF($B$2:B2849,B2849)=1)</f>
        <v>1</v>
      </c>
    </row>
    <row r="2850" spans="1:25"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c r="W2850" s="6" t="str">
        <f>TEXT(SalesData[[#This Row],[Order Date]],"mmm")</f>
        <v>Apr</v>
      </c>
      <c r="X2850" s="6" t="str">
        <f>TEXT(SalesData[[#This Row],[Order Date]],"mmm yyyy")</f>
        <v>Apr 2014</v>
      </c>
      <c r="Y2850">
        <f>--(COUNTIF($B$2:B2850,B2850)=1)</f>
        <v>0</v>
      </c>
    </row>
    <row r="2851" spans="1:25"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c r="W2851" s="6" t="str">
        <f>TEXT(SalesData[[#This Row],[Order Date]],"mmm")</f>
        <v>Nov</v>
      </c>
      <c r="X2851" s="6" t="str">
        <f>TEXT(SalesData[[#This Row],[Order Date]],"mmm yyyy")</f>
        <v>Nov 2013</v>
      </c>
      <c r="Y2851">
        <f>--(COUNTIF($B$2:B2851,B2851)=1)</f>
        <v>1</v>
      </c>
    </row>
    <row r="2852" spans="1:25"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c r="W2852" s="6" t="str">
        <f>TEXT(SalesData[[#This Row],[Order Date]],"mmm")</f>
        <v>Jun</v>
      </c>
      <c r="X2852" s="6" t="str">
        <f>TEXT(SalesData[[#This Row],[Order Date]],"mmm yyyy")</f>
        <v>Jun 2013</v>
      </c>
      <c r="Y2852">
        <f>--(COUNTIF($B$2:B2852,B2852)=1)</f>
        <v>1</v>
      </c>
    </row>
    <row r="2853" spans="1:25"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c r="W2853" s="6" t="str">
        <f>TEXT(SalesData[[#This Row],[Order Date]],"mmm")</f>
        <v>Dec</v>
      </c>
      <c r="X2853" s="6" t="str">
        <f>TEXT(SalesData[[#This Row],[Order Date]],"mmm yyyy")</f>
        <v>Dec 2014</v>
      </c>
      <c r="Y2853">
        <f>--(COUNTIF($B$2:B2853,B2853)=1)</f>
        <v>1</v>
      </c>
    </row>
    <row r="2854" spans="1:25"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c r="W2854" s="6" t="str">
        <f>TEXT(SalesData[[#This Row],[Order Date]],"mmm")</f>
        <v>Mar</v>
      </c>
      <c r="X2854" s="6" t="str">
        <f>TEXT(SalesData[[#This Row],[Order Date]],"mmm yyyy")</f>
        <v>Mar 2013</v>
      </c>
      <c r="Y2854">
        <f>--(COUNTIF($B$2:B2854,B2854)=1)</f>
        <v>1</v>
      </c>
    </row>
    <row r="2855" spans="1:25"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c r="W2855" s="6" t="str">
        <f>TEXT(SalesData[[#This Row],[Order Date]],"mmm")</f>
        <v>Mar</v>
      </c>
      <c r="X2855" s="6" t="str">
        <f>TEXT(SalesData[[#This Row],[Order Date]],"mmm yyyy")</f>
        <v>Mar 2013</v>
      </c>
      <c r="Y2855">
        <f>--(COUNTIF($B$2:B2855,B2855)=1)</f>
        <v>0</v>
      </c>
    </row>
    <row r="2856" spans="1:25"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c r="W2856" s="6" t="str">
        <f>TEXT(SalesData[[#This Row],[Order Date]],"mmm")</f>
        <v>Aug</v>
      </c>
      <c r="X2856" s="6" t="str">
        <f>TEXT(SalesData[[#This Row],[Order Date]],"mmm yyyy")</f>
        <v>Aug 2014</v>
      </c>
      <c r="Y2856">
        <f>--(COUNTIF($B$2:B2856,B2856)=1)</f>
        <v>1</v>
      </c>
    </row>
    <row r="2857" spans="1:25"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c r="W2857" s="6" t="str">
        <f>TEXT(SalesData[[#This Row],[Order Date]],"mmm")</f>
        <v>Jul</v>
      </c>
      <c r="X2857" s="6" t="str">
        <f>TEXT(SalesData[[#This Row],[Order Date]],"mmm yyyy")</f>
        <v>Jul 2014</v>
      </c>
      <c r="Y2857">
        <f>--(COUNTIF($B$2:B2857,B2857)=1)</f>
        <v>1</v>
      </c>
    </row>
    <row r="2858" spans="1:25"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c r="W2858" s="6" t="str">
        <f>TEXT(SalesData[[#This Row],[Order Date]],"mmm")</f>
        <v>Aug</v>
      </c>
      <c r="X2858" s="6" t="str">
        <f>TEXT(SalesData[[#This Row],[Order Date]],"mmm yyyy")</f>
        <v>Aug 2013</v>
      </c>
      <c r="Y2858">
        <f>--(COUNTIF($B$2:B2858,B2858)=1)</f>
        <v>1</v>
      </c>
    </row>
    <row r="2859" spans="1:25"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c r="W2859" s="6" t="str">
        <f>TEXT(SalesData[[#This Row],[Order Date]],"mmm")</f>
        <v>Aug</v>
      </c>
      <c r="X2859" s="6" t="str">
        <f>TEXT(SalesData[[#This Row],[Order Date]],"mmm yyyy")</f>
        <v>Aug 2013</v>
      </c>
      <c r="Y2859">
        <f>--(COUNTIF($B$2:B2859,B2859)=1)</f>
        <v>1</v>
      </c>
    </row>
    <row r="2860" spans="1:25"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c r="W2860" s="6" t="str">
        <f>TEXT(SalesData[[#This Row],[Order Date]],"mmm")</f>
        <v>May</v>
      </c>
      <c r="X2860" s="6" t="str">
        <f>TEXT(SalesData[[#This Row],[Order Date]],"mmm yyyy")</f>
        <v>May 2014</v>
      </c>
      <c r="Y2860">
        <f>--(COUNTIF($B$2:B2860,B2860)=1)</f>
        <v>1</v>
      </c>
    </row>
    <row r="2861" spans="1:25"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c r="W2861" s="6" t="str">
        <f>TEXT(SalesData[[#This Row],[Order Date]],"mmm")</f>
        <v>May</v>
      </c>
      <c r="X2861" s="6" t="str">
        <f>TEXT(SalesData[[#This Row],[Order Date]],"mmm yyyy")</f>
        <v>May 2014</v>
      </c>
      <c r="Y2861">
        <f>--(COUNTIF($B$2:B2861,B2861)=1)</f>
        <v>0</v>
      </c>
    </row>
    <row r="2862" spans="1:25"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c r="W2862" s="6" t="str">
        <f>TEXT(SalesData[[#This Row],[Order Date]],"mmm")</f>
        <v>May</v>
      </c>
      <c r="X2862" s="6" t="str">
        <f>TEXT(SalesData[[#This Row],[Order Date]],"mmm yyyy")</f>
        <v>May 2014</v>
      </c>
      <c r="Y2862">
        <f>--(COUNTIF($B$2:B2862,B2862)=1)</f>
        <v>0</v>
      </c>
    </row>
    <row r="2863" spans="1:25"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c r="W2863" s="6" t="str">
        <f>TEXT(SalesData[[#This Row],[Order Date]],"mmm")</f>
        <v>May</v>
      </c>
      <c r="X2863" s="6" t="str">
        <f>TEXT(SalesData[[#This Row],[Order Date]],"mmm yyyy")</f>
        <v>May 2014</v>
      </c>
      <c r="Y2863">
        <f>--(COUNTIF($B$2:B2863,B2863)=1)</f>
        <v>0</v>
      </c>
    </row>
    <row r="2864" spans="1:25"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c r="W2864" s="6" t="str">
        <f>TEXT(SalesData[[#This Row],[Order Date]],"mmm")</f>
        <v>Aug</v>
      </c>
      <c r="X2864" s="6" t="str">
        <f>TEXT(SalesData[[#This Row],[Order Date]],"mmm yyyy")</f>
        <v>Aug 2014</v>
      </c>
      <c r="Y2864">
        <f>--(COUNTIF($B$2:B2864,B2864)=1)</f>
        <v>1</v>
      </c>
    </row>
    <row r="2865" spans="1:25"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c r="W2865" s="6" t="str">
        <f>TEXT(SalesData[[#This Row],[Order Date]],"mmm")</f>
        <v>Aug</v>
      </c>
      <c r="X2865" s="6" t="str">
        <f>TEXT(SalesData[[#This Row],[Order Date]],"mmm yyyy")</f>
        <v>Aug 2014</v>
      </c>
      <c r="Y2865">
        <f>--(COUNTIF($B$2:B2865,B2865)=1)</f>
        <v>1</v>
      </c>
    </row>
    <row r="2866" spans="1:25"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c r="W2866" s="6" t="str">
        <f>TEXT(SalesData[[#This Row],[Order Date]],"mmm")</f>
        <v>Aug</v>
      </c>
      <c r="X2866" s="6" t="str">
        <f>TEXT(SalesData[[#This Row],[Order Date]],"mmm yyyy")</f>
        <v>Aug 2014</v>
      </c>
      <c r="Y2866">
        <f>--(COUNTIF($B$2:B2866,B2866)=1)</f>
        <v>0</v>
      </c>
    </row>
    <row r="2867" spans="1:25"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c r="W2867" s="6" t="str">
        <f>TEXT(SalesData[[#This Row],[Order Date]],"mmm")</f>
        <v>Aug</v>
      </c>
      <c r="X2867" s="6" t="str">
        <f>TEXT(SalesData[[#This Row],[Order Date]],"mmm yyyy")</f>
        <v>Aug 2014</v>
      </c>
      <c r="Y2867">
        <f>--(COUNTIF($B$2:B2867,B2867)=1)</f>
        <v>0</v>
      </c>
    </row>
    <row r="2868" spans="1:25"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c r="W2868" s="6" t="str">
        <f>TEXT(SalesData[[#This Row],[Order Date]],"mmm")</f>
        <v>Aug</v>
      </c>
      <c r="X2868" s="6" t="str">
        <f>TEXT(SalesData[[#This Row],[Order Date]],"mmm yyyy")</f>
        <v>Aug 2014</v>
      </c>
      <c r="Y2868">
        <f>--(COUNTIF($B$2:B2868,B2868)=1)</f>
        <v>0</v>
      </c>
    </row>
    <row r="2869" spans="1:25"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c r="W2869" s="6" t="str">
        <f>TEXT(SalesData[[#This Row],[Order Date]],"mmm")</f>
        <v>Nov</v>
      </c>
      <c r="X2869" s="6" t="str">
        <f>TEXT(SalesData[[#This Row],[Order Date]],"mmm yyyy")</f>
        <v>Nov 2013</v>
      </c>
      <c r="Y2869">
        <f>--(COUNTIF($B$2:B2869,B2869)=1)</f>
        <v>1</v>
      </c>
    </row>
    <row r="2870" spans="1:25"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c r="W2870" s="6" t="str">
        <f>TEXT(SalesData[[#This Row],[Order Date]],"mmm")</f>
        <v>Nov</v>
      </c>
      <c r="X2870" s="6" t="str">
        <f>TEXT(SalesData[[#This Row],[Order Date]],"mmm yyyy")</f>
        <v>Nov 2013</v>
      </c>
      <c r="Y2870">
        <f>--(COUNTIF($B$2:B2870,B2870)=1)</f>
        <v>0</v>
      </c>
    </row>
    <row r="2871" spans="1:25"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c r="W2871" s="6" t="str">
        <f>TEXT(SalesData[[#This Row],[Order Date]],"mmm")</f>
        <v>Jun</v>
      </c>
      <c r="X2871" s="6" t="str">
        <f>TEXT(SalesData[[#This Row],[Order Date]],"mmm yyyy")</f>
        <v>Jun 2014</v>
      </c>
      <c r="Y2871">
        <f>--(COUNTIF($B$2:B2871,B2871)=1)</f>
        <v>1</v>
      </c>
    </row>
    <row r="2872" spans="1:25"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c r="W2872" s="6" t="str">
        <f>TEXT(SalesData[[#This Row],[Order Date]],"mmm")</f>
        <v>Mar</v>
      </c>
      <c r="X2872" s="6" t="str">
        <f>TEXT(SalesData[[#This Row],[Order Date]],"mmm yyyy")</f>
        <v>Mar 2011</v>
      </c>
      <c r="Y2872">
        <f>--(COUNTIF($B$2:B2872,B2872)=1)</f>
        <v>1</v>
      </c>
    </row>
    <row r="2873" spans="1:25"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c r="W2873" s="6" t="str">
        <f>TEXT(SalesData[[#This Row],[Order Date]],"mmm")</f>
        <v>Mar</v>
      </c>
      <c r="X2873" s="6" t="str">
        <f>TEXT(SalesData[[#This Row],[Order Date]],"mmm yyyy")</f>
        <v>Mar 2011</v>
      </c>
      <c r="Y2873">
        <f>--(COUNTIF($B$2:B2873,B2873)=1)</f>
        <v>0</v>
      </c>
    </row>
    <row r="2874" spans="1:25"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c r="W2874" s="6" t="str">
        <f>TEXT(SalesData[[#This Row],[Order Date]],"mmm")</f>
        <v>Jun</v>
      </c>
      <c r="X2874" s="6" t="str">
        <f>TEXT(SalesData[[#This Row],[Order Date]],"mmm yyyy")</f>
        <v>Jun 2014</v>
      </c>
      <c r="Y2874">
        <f>--(COUNTIF($B$2:B2874,B2874)=1)</f>
        <v>1</v>
      </c>
    </row>
    <row r="2875" spans="1:25"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c r="W2875" s="6" t="str">
        <f>TEXT(SalesData[[#This Row],[Order Date]],"mmm")</f>
        <v>Nov</v>
      </c>
      <c r="X2875" s="6" t="str">
        <f>TEXT(SalesData[[#This Row],[Order Date]],"mmm yyyy")</f>
        <v>Nov 2014</v>
      </c>
      <c r="Y2875">
        <f>--(COUNTIF($B$2:B2875,B2875)=1)</f>
        <v>1</v>
      </c>
    </row>
    <row r="2876" spans="1:25"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c r="W2876" s="6" t="str">
        <f>TEXT(SalesData[[#This Row],[Order Date]],"mmm")</f>
        <v>Dec</v>
      </c>
      <c r="X2876" s="6" t="str">
        <f>TEXT(SalesData[[#This Row],[Order Date]],"mmm yyyy")</f>
        <v>Dec 2014</v>
      </c>
      <c r="Y2876">
        <f>--(COUNTIF($B$2:B2876,B2876)=1)</f>
        <v>1</v>
      </c>
    </row>
    <row r="2877" spans="1:25"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c r="W2877" s="6" t="str">
        <f>TEXT(SalesData[[#This Row],[Order Date]],"mmm")</f>
        <v>Jan</v>
      </c>
      <c r="X2877" s="6" t="str">
        <f>TEXT(SalesData[[#This Row],[Order Date]],"mmm yyyy")</f>
        <v>Jan 2013</v>
      </c>
      <c r="Y2877">
        <f>--(COUNTIF($B$2:B2877,B2877)=1)</f>
        <v>1</v>
      </c>
    </row>
    <row r="2878" spans="1:25"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c r="W2878" s="6" t="str">
        <f>TEXT(SalesData[[#This Row],[Order Date]],"mmm")</f>
        <v>Jan</v>
      </c>
      <c r="X2878" s="6" t="str">
        <f>TEXT(SalesData[[#This Row],[Order Date]],"mmm yyyy")</f>
        <v>Jan 2013</v>
      </c>
      <c r="Y2878">
        <f>--(COUNTIF($B$2:B2878,B2878)=1)</f>
        <v>0</v>
      </c>
    </row>
    <row r="2879" spans="1:25"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c r="W2879" s="6" t="str">
        <f>TEXT(SalesData[[#This Row],[Order Date]],"mmm")</f>
        <v>Jan</v>
      </c>
      <c r="X2879" s="6" t="str">
        <f>TEXT(SalesData[[#This Row],[Order Date]],"mmm yyyy")</f>
        <v>Jan 2013</v>
      </c>
      <c r="Y2879">
        <f>--(COUNTIF($B$2:B2879,B2879)=1)</f>
        <v>1</v>
      </c>
    </row>
    <row r="2880" spans="1:25"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c r="W2880" s="6" t="str">
        <f>TEXT(SalesData[[#This Row],[Order Date]],"mmm")</f>
        <v>Jan</v>
      </c>
      <c r="X2880" s="6" t="str">
        <f>TEXT(SalesData[[#This Row],[Order Date]],"mmm yyyy")</f>
        <v>Jan 2013</v>
      </c>
      <c r="Y2880">
        <f>--(COUNTIF($B$2:B2880,B2880)=1)</f>
        <v>0</v>
      </c>
    </row>
    <row r="2881" spans="1:25"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c r="W2881" s="6" t="str">
        <f>TEXT(SalesData[[#This Row],[Order Date]],"mmm")</f>
        <v>Jan</v>
      </c>
      <c r="X2881" s="6" t="str">
        <f>TEXT(SalesData[[#This Row],[Order Date]],"mmm yyyy")</f>
        <v>Jan 2013</v>
      </c>
      <c r="Y2881">
        <f>--(COUNTIF($B$2:B2881,B2881)=1)</f>
        <v>0</v>
      </c>
    </row>
    <row r="2882" spans="1:25"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c r="W2882" s="6" t="str">
        <f>TEXT(SalesData[[#This Row],[Order Date]],"mmm")</f>
        <v>Sep</v>
      </c>
      <c r="X2882" s="6" t="str">
        <f>TEXT(SalesData[[#This Row],[Order Date]],"mmm yyyy")</f>
        <v>Sep 2013</v>
      </c>
      <c r="Y2882">
        <f>--(COUNTIF($B$2:B2882,B2882)=1)</f>
        <v>1</v>
      </c>
    </row>
    <row r="2883" spans="1:25"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c r="W2883" s="6" t="str">
        <f>TEXT(SalesData[[#This Row],[Order Date]],"mmm")</f>
        <v>Sep</v>
      </c>
      <c r="X2883" s="6" t="str">
        <f>TEXT(SalesData[[#This Row],[Order Date]],"mmm yyyy")</f>
        <v>Sep 2013</v>
      </c>
      <c r="Y2883">
        <f>--(COUNTIF($B$2:B2883,B2883)=1)</f>
        <v>0</v>
      </c>
    </row>
    <row r="2884" spans="1:25"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c r="W2884" s="6" t="str">
        <f>TEXT(SalesData[[#This Row],[Order Date]],"mmm")</f>
        <v>Feb</v>
      </c>
      <c r="X2884" s="6" t="str">
        <f>TEXT(SalesData[[#This Row],[Order Date]],"mmm yyyy")</f>
        <v>Feb 2011</v>
      </c>
      <c r="Y2884">
        <f>--(COUNTIF($B$2:B2884,B2884)=1)</f>
        <v>1</v>
      </c>
    </row>
    <row r="2885" spans="1:25"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c r="W2885" s="6" t="str">
        <f>TEXT(SalesData[[#This Row],[Order Date]],"mmm")</f>
        <v>Nov</v>
      </c>
      <c r="X2885" s="6" t="str">
        <f>TEXT(SalesData[[#This Row],[Order Date]],"mmm yyyy")</f>
        <v>Nov 2013</v>
      </c>
      <c r="Y2885">
        <f>--(COUNTIF($B$2:B2885,B2885)=1)</f>
        <v>1</v>
      </c>
    </row>
    <row r="2886" spans="1:25"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c r="W2886" s="6" t="str">
        <f>TEXT(SalesData[[#This Row],[Order Date]],"mmm")</f>
        <v>Jan</v>
      </c>
      <c r="X2886" s="6" t="str">
        <f>TEXT(SalesData[[#This Row],[Order Date]],"mmm yyyy")</f>
        <v>Jan 2013</v>
      </c>
      <c r="Y2886">
        <f>--(COUNTIF($B$2:B2886,B2886)=1)</f>
        <v>1</v>
      </c>
    </row>
    <row r="2887" spans="1:25"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c r="W2887" s="6" t="str">
        <f>TEXT(SalesData[[#This Row],[Order Date]],"mmm")</f>
        <v>Oct</v>
      </c>
      <c r="X2887" s="6" t="str">
        <f>TEXT(SalesData[[#This Row],[Order Date]],"mmm yyyy")</f>
        <v>Oct 2013</v>
      </c>
      <c r="Y2887">
        <f>--(COUNTIF($B$2:B2887,B2887)=1)</f>
        <v>1</v>
      </c>
    </row>
    <row r="2888" spans="1:25"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c r="W2888" s="6" t="str">
        <f>TEXT(SalesData[[#This Row],[Order Date]],"mmm")</f>
        <v>Dec</v>
      </c>
      <c r="X2888" s="6" t="str">
        <f>TEXT(SalesData[[#This Row],[Order Date]],"mmm yyyy")</f>
        <v>Dec 2014</v>
      </c>
      <c r="Y2888">
        <f>--(COUNTIF($B$2:B2888,B2888)=1)</f>
        <v>1</v>
      </c>
    </row>
    <row r="2889" spans="1:25"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c r="W2889" s="6" t="str">
        <f>TEXT(SalesData[[#This Row],[Order Date]],"mmm")</f>
        <v>Dec</v>
      </c>
      <c r="X2889" s="6" t="str">
        <f>TEXT(SalesData[[#This Row],[Order Date]],"mmm yyyy")</f>
        <v>Dec 2014</v>
      </c>
      <c r="Y2889">
        <f>--(COUNTIF($B$2:B2889,B2889)=1)</f>
        <v>0</v>
      </c>
    </row>
    <row r="2890" spans="1:25"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c r="W2890" s="6" t="str">
        <f>TEXT(SalesData[[#This Row],[Order Date]],"mmm")</f>
        <v>Dec</v>
      </c>
      <c r="X2890" s="6" t="str">
        <f>TEXT(SalesData[[#This Row],[Order Date]],"mmm yyyy")</f>
        <v>Dec 2014</v>
      </c>
      <c r="Y2890">
        <f>--(COUNTIF($B$2:B2890,B2890)=1)</f>
        <v>0</v>
      </c>
    </row>
    <row r="2891" spans="1:25"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c r="W2891" s="6" t="str">
        <f>TEXT(SalesData[[#This Row],[Order Date]],"mmm")</f>
        <v>Nov</v>
      </c>
      <c r="X2891" s="6" t="str">
        <f>TEXT(SalesData[[#This Row],[Order Date]],"mmm yyyy")</f>
        <v>Nov 2014</v>
      </c>
      <c r="Y2891">
        <f>--(COUNTIF($B$2:B2891,B2891)=1)</f>
        <v>1</v>
      </c>
    </row>
    <row r="2892" spans="1:25"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c r="W2892" s="6" t="str">
        <f>TEXT(SalesData[[#This Row],[Order Date]],"mmm")</f>
        <v>Apr</v>
      </c>
      <c r="X2892" s="6" t="str">
        <f>TEXT(SalesData[[#This Row],[Order Date]],"mmm yyyy")</f>
        <v>Apr 2011</v>
      </c>
      <c r="Y2892">
        <f>--(COUNTIF($B$2:B2892,B2892)=1)</f>
        <v>1</v>
      </c>
    </row>
    <row r="2893" spans="1:25"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c r="W2893" s="6" t="str">
        <f>TEXT(SalesData[[#This Row],[Order Date]],"mmm")</f>
        <v>Apr</v>
      </c>
      <c r="X2893" s="6" t="str">
        <f>TEXT(SalesData[[#This Row],[Order Date]],"mmm yyyy")</f>
        <v>Apr 2011</v>
      </c>
      <c r="Y2893">
        <f>--(COUNTIF($B$2:B2893,B2893)=1)</f>
        <v>0</v>
      </c>
    </row>
    <row r="2894" spans="1:25"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c r="W2894" s="6" t="str">
        <f>TEXT(SalesData[[#This Row],[Order Date]],"mmm")</f>
        <v>Oct</v>
      </c>
      <c r="X2894" s="6" t="str">
        <f>TEXT(SalesData[[#This Row],[Order Date]],"mmm yyyy")</f>
        <v>Oct 2014</v>
      </c>
      <c r="Y2894">
        <f>--(COUNTIF($B$2:B2894,B2894)=1)</f>
        <v>1</v>
      </c>
    </row>
    <row r="2895" spans="1:25"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c r="W2895" s="6" t="str">
        <f>TEXT(SalesData[[#This Row],[Order Date]],"mmm")</f>
        <v>Oct</v>
      </c>
      <c r="X2895" s="6" t="str">
        <f>TEXT(SalesData[[#This Row],[Order Date]],"mmm yyyy")</f>
        <v>Oct 2014</v>
      </c>
      <c r="Y2895">
        <f>--(COUNTIF($B$2:B2895,B2895)=1)</f>
        <v>0</v>
      </c>
    </row>
    <row r="2896" spans="1:25"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c r="W2896" s="6" t="str">
        <f>TEXT(SalesData[[#This Row],[Order Date]],"mmm")</f>
        <v>Oct</v>
      </c>
      <c r="X2896" s="6" t="str">
        <f>TEXT(SalesData[[#This Row],[Order Date]],"mmm yyyy")</f>
        <v>Oct 2014</v>
      </c>
      <c r="Y2896">
        <f>--(COUNTIF($B$2:B2896,B2896)=1)</f>
        <v>0</v>
      </c>
    </row>
    <row r="2897" spans="1:25"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c r="W2897" s="6" t="str">
        <f>TEXT(SalesData[[#This Row],[Order Date]],"mmm")</f>
        <v>Oct</v>
      </c>
      <c r="X2897" s="6" t="str">
        <f>TEXT(SalesData[[#This Row],[Order Date]],"mmm yyyy")</f>
        <v>Oct 2014</v>
      </c>
      <c r="Y2897">
        <f>--(COUNTIF($B$2:B2897,B2897)=1)</f>
        <v>0</v>
      </c>
    </row>
    <row r="2898" spans="1:25"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c r="W2898" s="6" t="str">
        <f>TEXT(SalesData[[#This Row],[Order Date]],"mmm")</f>
        <v>Mar</v>
      </c>
      <c r="X2898" s="6" t="str">
        <f>TEXT(SalesData[[#This Row],[Order Date]],"mmm yyyy")</f>
        <v>Mar 2011</v>
      </c>
      <c r="Y2898">
        <f>--(COUNTIF($B$2:B2898,B2898)=1)</f>
        <v>1</v>
      </c>
    </row>
    <row r="2899" spans="1:25"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c r="W2899" s="6" t="str">
        <f>TEXT(SalesData[[#This Row],[Order Date]],"mmm")</f>
        <v>Jan</v>
      </c>
      <c r="X2899" s="6" t="str">
        <f>TEXT(SalesData[[#This Row],[Order Date]],"mmm yyyy")</f>
        <v>Jan 2013</v>
      </c>
      <c r="Y2899">
        <f>--(COUNTIF($B$2:B2899,B2899)=1)</f>
        <v>1</v>
      </c>
    </row>
    <row r="2900" spans="1:25"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c r="W2900" s="6" t="str">
        <f>TEXT(SalesData[[#This Row],[Order Date]],"mmm")</f>
        <v>Apr</v>
      </c>
      <c r="X2900" s="6" t="str">
        <f>TEXT(SalesData[[#This Row],[Order Date]],"mmm yyyy")</f>
        <v>Apr 2012</v>
      </c>
      <c r="Y2900">
        <f>--(COUNTIF($B$2:B2900,B2900)=1)</f>
        <v>1</v>
      </c>
    </row>
    <row r="2901" spans="1:25"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c r="W2901" s="6" t="str">
        <f>TEXT(SalesData[[#This Row],[Order Date]],"mmm")</f>
        <v>Sep</v>
      </c>
      <c r="X2901" s="6" t="str">
        <f>TEXT(SalesData[[#This Row],[Order Date]],"mmm yyyy")</f>
        <v>Sep 2012</v>
      </c>
      <c r="Y2901">
        <f>--(COUNTIF($B$2:B2901,B2901)=1)</f>
        <v>1</v>
      </c>
    </row>
    <row r="2902" spans="1:25"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c r="W2902" s="6" t="str">
        <f>TEXT(SalesData[[#This Row],[Order Date]],"mmm")</f>
        <v>Sep</v>
      </c>
      <c r="X2902" s="6" t="str">
        <f>TEXT(SalesData[[#This Row],[Order Date]],"mmm yyyy")</f>
        <v>Sep 2012</v>
      </c>
      <c r="Y2902">
        <f>--(COUNTIF($B$2:B2902,B2902)=1)</f>
        <v>0</v>
      </c>
    </row>
    <row r="2903" spans="1:25"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c r="W2903" s="6" t="str">
        <f>TEXT(SalesData[[#This Row],[Order Date]],"mmm")</f>
        <v>Sep</v>
      </c>
      <c r="X2903" s="6" t="str">
        <f>TEXT(SalesData[[#This Row],[Order Date]],"mmm yyyy")</f>
        <v>Sep 2014</v>
      </c>
      <c r="Y2903">
        <f>--(COUNTIF($B$2:B2903,B2903)=1)</f>
        <v>1</v>
      </c>
    </row>
    <row r="2904" spans="1:25"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c r="W2904" s="6" t="str">
        <f>TEXT(SalesData[[#This Row],[Order Date]],"mmm")</f>
        <v>Jun</v>
      </c>
      <c r="X2904" s="6" t="str">
        <f>TEXT(SalesData[[#This Row],[Order Date]],"mmm yyyy")</f>
        <v>Jun 2013</v>
      </c>
      <c r="Y2904">
        <f>--(COUNTIF($B$2:B2904,B2904)=1)</f>
        <v>1</v>
      </c>
    </row>
    <row r="2905" spans="1:25"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c r="W2905" s="6" t="str">
        <f>TEXT(SalesData[[#This Row],[Order Date]],"mmm")</f>
        <v>Jun</v>
      </c>
      <c r="X2905" s="6" t="str">
        <f>TEXT(SalesData[[#This Row],[Order Date]],"mmm yyyy")</f>
        <v>Jun 2013</v>
      </c>
      <c r="Y2905">
        <f>--(COUNTIF($B$2:B2905,B2905)=1)</f>
        <v>1</v>
      </c>
    </row>
    <row r="2906" spans="1:25"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c r="W2906" s="6" t="str">
        <f>TEXT(SalesData[[#This Row],[Order Date]],"mmm")</f>
        <v>Jun</v>
      </c>
      <c r="X2906" s="6" t="str">
        <f>TEXT(SalesData[[#This Row],[Order Date]],"mmm yyyy")</f>
        <v>Jun 2013</v>
      </c>
      <c r="Y2906">
        <f>--(COUNTIF($B$2:B2906,B2906)=1)</f>
        <v>0</v>
      </c>
    </row>
    <row r="2907" spans="1:25"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c r="W2907" s="6" t="str">
        <f>TEXT(SalesData[[#This Row],[Order Date]],"mmm")</f>
        <v>Sep</v>
      </c>
      <c r="X2907" s="6" t="str">
        <f>TEXT(SalesData[[#This Row],[Order Date]],"mmm yyyy")</f>
        <v>Sep 2011</v>
      </c>
      <c r="Y2907">
        <f>--(COUNTIF($B$2:B2907,B2907)=1)</f>
        <v>1</v>
      </c>
    </row>
    <row r="2908" spans="1:25"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c r="W2908" s="6" t="str">
        <f>TEXT(SalesData[[#This Row],[Order Date]],"mmm")</f>
        <v>Nov</v>
      </c>
      <c r="X2908" s="6" t="str">
        <f>TEXT(SalesData[[#This Row],[Order Date]],"mmm yyyy")</f>
        <v>Nov 2014</v>
      </c>
      <c r="Y2908">
        <f>--(COUNTIF($B$2:B2908,B2908)=1)</f>
        <v>1</v>
      </c>
    </row>
    <row r="2909" spans="1:25"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c r="W2909" s="6" t="str">
        <f>TEXT(SalesData[[#This Row],[Order Date]],"mmm")</f>
        <v>Nov</v>
      </c>
      <c r="X2909" s="6" t="str">
        <f>TEXT(SalesData[[#This Row],[Order Date]],"mmm yyyy")</f>
        <v>Nov 2014</v>
      </c>
      <c r="Y2909">
        <f>--(COUNTIF($B$2:B2909,B2909)=1)</f>
        <v>0</v>
      </c>
    </row>
    <row r="2910" spans="1:25"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c r="W2910" s="6" t="str">
        <f>TEXT(SalesData[[#This Row],[Order Date]],"mmm")</f>
        <v>Nov</v>
      </c>
      <c r="X2910" s="6" t="str">
        <f>TEXT(SalesData[[#This Row],[Order Date]],"mmm yyyy")</f>
        <v>Nov 2014</v>
      </c>
      <c r="Y2910">
        <f>--(COUNTIF($B$2:B2910,B2910)=1)</f>
        <v>0</v>
      </c>
    </row>
    <row r="2911" spans="1:25"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c r="W2911" s="6" t="str">
        <f>TEXT(SalesData[[#This Row],[Order Date]],"mmm")</f>
        <v>Feb</v>
      </c>
      <c r="X2911" s="6" t="str">
        <f>TEXT(SalesData[[#This Row],[Order Date]],"mmm yyyy")</f>
        <v>Feb 2014</v>
      </c>
      <c r="Y2911">
        <f>--(COUNTIF($B$2:B2911,B2911)=1)</f>
        <v>1</v>
      </c>
    </row>
    <row r="2912" spans="1:25"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c r="W2912" s="6" t="str">
        <f>TEXT(SalesData[[#This Row],[Order Date]],"mmm")</f>
        <v>Nov</v>
      </c>
      <c r="X2912" s="6" t="str">
        <f>TEXT(SalesData[[#This Row],[Order Date]],"mmm yyyy")</f>
        <v>Nov 2012</v>
      </c>
      <c r="Y2912">
        <f>--(COUNTIF($B$2:B2912,B2912)=1)</f>
        <v>1</v>
      </c>
    </row>
    <row r="2913" spans="1:25"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c r="W2913" s="6" t="str">
        <f>TEXT(SalesData[[#This Row],[Order Date]],"mmm")</f>
        <v>Jun</v>
      </c>
      <c r="X2913" s="6" t="str">
        <f>TEXT(SalesData[[#This Row],[Order Date]],"mmm yyyy")</f>
        <v>Jun 2011</v>
      </c>
      <c r="Y2913">
        <f>--(COUNTIF($B$2:B2913,B2913)=1)</f>
        <v>1</v>
      </c>
    </row>
    <row r="2914" spans="1:25"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c r="W2914" s="6" t="str">
        <f>TEXT(SalesData[[#This Row],[Order Date]],"mmm")</f>
        <v>Jun</v>
      </c>
      <c r="X2914" s="6" t="str">
        <f>TEXT(SalesData[[#This Row],[Order Date]],"mmm yyyy")</f>
        <v>Jun 2011</v>
      </c>
      <c r="Y2914">
        <f>--(COUNTIF($B$2:B2914,B2914)=1)</f>
        <v>0</v>
      </c>
    </row>
    <row r="2915" spans="1:25"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c r="W2915" s="6" t="str">
        <f>TEXT(SalesData[[#This Row],[Order Date]],"mmm")</f>
        <v>Jun</v>
      </c>
      <c r="X2915" s="6" t="str">
        <f>TEXT(SalesData[[#This Row],[Order Date]],"mmm yyyy")</f>
        <v>Jun 2011</v>
      </c>
      <c r="Y2915">
        <f>--(COUNTIF($B$2:B2915,B2915)=1)</f>
        <v>0</v>
      </c>
    </row>
    <row r="2916" spans="1:25"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c r="W2916" s="6" t="str">
        <f>TEXT(SalesData[[#This Row],[Order Date]],"mmm")</f>
        <v>Oct</v>
      </c>
      <c r="X2916" s="6" t="str">
        <f>TEXT(SalesData[[#This Row],[Order Date]],"mmm yyyy")</f>
        <v>Oct 2012</v>
      </c>
      <c r="Y2916">
        <f>--(COUNTIF($B$2:B2916,B2916)=1)</f>
        <v>1</v>
      </c>
    </row>
    <row r="2917" spans="1:25"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c r="W2917" s="6" t="str">
        <f>TEXT(SalesData[[#This Row],[Order Date]],"mmm")</f>
        <v>Oct</v>
      </c>
      <c r="X2917" s="6" t="str">
        <f>TEXT(SalesData[[#This Row],[Order Date]],"mmm yyyy")</f>
        <v>Oct 2012</v>
      </c>
      <c r="Y2917">
        <f>--(COUNTIF($B$2:B2917,B2917)=1)</f>
        <v>0</v>
      </c>
    </row>
    <row r="2918" spans="1:25"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c r="W2918" s="6" t="str">
        <f>TEXT(SalesData[[#This Row],[Order Date]],"mmm")</f>
        <v>Oct</v>
      </c>
      <c r="X2918" s="6" t="str">
        <f>TEXT(SalesData[[#This Row],[Order Date]],"mmm yyyy")</f>
        <v>Oct 2012</v>
      </c>
      <c r="Y2918">
        <f>--(COUNTIF($B$2:B2918,B2918)=1)</f>
        <v>0</v>
      </c>
    </row>
    <row r="2919" spans="1:25"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c r="W2919" s="6" t="str">
        <f>TEXT(SalesData[[#This Row],[Order Date]],"mmm")</f>
        <v>Aug</v>
      </c>
      <c r="X2919" s="6" t="str">
        <f>TEXT(SalesData[[#This Row],[Order Date]],"mmm yyyy")</f>
        <v>Aug 2014</v>
      </c>
      <c r="Y2919">
        <f>--(COUNTIF($B$2:B2919,B2919)=1)</f>
        <v>1</v>
      </c>
    </row>
    <row r="2920" spans="1:25"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c r="W2920" s="6" t="str">
        <f>TEXT(SalesData[[#This Row],[Order Date]],"mmm")</f>
        <v>Nov</v>
      </c>
      <c r="X2920" s="6" t="str">
        <f>TEXT(SalesData[[#This Row],[Order Date]],"mmm yyyy")</f>
        <v>Nov 2013</v>
      </c>
      <c r="Y2920">
        <f>--(COUNTIF($B$2:B2920,B2920)=1)</f>
        <v>1</v>
      </c>
    </row>
    <row r="2921" spans="1:25"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c r="W2921" s="6" t="str">
        <f>TEXT(SalesData[[#This Row],[Order Date]],"mmm")</f>
        <v>Nov</v>
      </c>
      <c r="X2921" s="6" t="str">
        <f>TEXT(SalesData[[#This Row],[Order Date]],"mmm yyyy")</f>
        <v>Nov 2013</v>
      </c>
      <c r="Y2921">
        <f>--(COUNTIF($B$2:B2921,B2921)=1)</f>
        <v>0</v>
      </c>
    </row>
    <row r="2922" spans="1:25"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c r="W2922" s="6" t="str">
        <f>TEXT(SalesData[[#This Row],[Order Date]],"mmm")</f>
        <v>Nov</v>
      </c>
      <c r="X2922" s="6" t="str">
        <f>TEXT(SalesData[[#This Row],[Order Date]],"mmm yyyy")</f>
        <v>Nov 2013</v>
      </c>
      <c r="Y2922">
        <f>--(COUNTIF($B$2:B2922,B2922)=1)</f>
        <v>0</v>
      </c>
    </row>
    <row r="2923" spans="1:25"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c r="W2923" s="6" t="str">
        <f>TEXT(SalesData[[#This Row],[Order Date]],"mmm")</f>
        <v>Jan</v>
      </c>
      <c r="X2923" s="6" t="str">
        <f>TEXT(SalesData[[#This Row],[Order Date]],"mmm yyyy")</f>
        <v>Jan 2014</v>
      </c>
      <c r="Y2923">
        <f>--(COUNTIF($B$2:B2923,B2923)=1)</f>
        <v>1</v>
      </c>
    </row>
    <row r="2924" spans="1:25"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c r="W2924" s="6" t="str">
        <f>TEXT(SalesData[[#This Row],[Order Date]],"mmm")</f>
        <v>Nov</v>
      </c>
      <c r="X2924" s="6" t="str">
        <f>TEXT(SalesData[[#This Row],[Order Date]],"mmm yyyy")</f>
        <v>Nov 2012</v>
      </c>
      <c r="Y2924">
        <f>--(COUNTIF($B$2:B2924,B2924)=1)</f>
        <v>1</v>
      </c>
    </row>
    <row r="2925" spans="1:25"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c r="W2925" s="6" t="str">
        <f>TEXT(SalesData[[#This Row],[Order Date]],"mmm")</f>
        <v>Jun</v>
      </c>
      <c r="X2925" s="6" t="str">
        <f>TEXT(SalesData[[#This Row],[Order Date]],"mmm yyyy")</f>
        <v>Jun 2011</v>
      </c>
      <c r="Y2925">
        <f>--(COUNTIF($B$2:B2925,B2925)=1)</f>
        <v>1</v>
      </c>
    </row>
    <row r="2926" spans="1:25"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c r="W2926" s="6" t="str">
        <f>TEXT(SalesData[[#This Row],[Order Date]],"mmm")</f>
        <v>Sep</v>
      </c>
      <c r="X2926" s="6" t="str">
        <f>TEXT(SalesData[[#This Row],[Order Date]],"mmm yyyy")</f>
        <v>Sep 2011</v>
      </c>
      <c r="Y2926">
        <f>--(COUNTIF($B$2:B2926,B2926)=1)</f>
        <v>1</v>
      </c>
    </row>
    <row r="2927" spans="1:25"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c r="W2927" s="6" t="str">
        <f>TEXT(SalesData[[#This Row],[Order Date]],"mmm")</f>
        <v>Sep</v>
      </c>
      <c r="X2927" s="6" t="str">
        <f>TEXT(SalesData[[#This Row],[Order Date]],"mmm yyyy")</f>
        <v>Sep 2011</v>
      </c>
      <c r="Y2927">
        <f>--(COUNTIF($B$2:B2927,B2927)=1)</f>
        <v>0</v>
      </c>
    </row>
    <row r="2928" spans="1:25"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c r="W2928" s="6" t="str">
        <f>TEXT(SalesData[[#This Row],[Order Date]],"mmm")</f>
        <v>Jul</v>
      </c>
      <c r="X2928" s="6" t="str">
        <f>TEXT(SalesData[[#This Row],[Order Date]],"mmm yyyy")</f>
        <v>Jul 2014</v>
      </c>
      <c r="Y2928">
        <f>--(COUNTIF($B$2:B2928,B2928)=1)</f>
        <v>1</v>
      </c>
    </row>
    <row r="2929" spans="1:25"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c r="W2929" s="6" t="str">
        <f>TEXT(SalesData[[#This Row],[Order Date]],"mmm")</f>
        <v>Jun</v>
      </c>
      <c r="X2929" s="6" t="str">
        <f>TEXT(SalesData[[#This Row],[Order Date]],"mmm yyyy")</f>
        <v>Jun 2014</v>
      </c>
      <c r="Y2929">
        <f>--(COUNTIF($B$2:B2929,B2929)=1)</f>
        <v>1</v>
      </c>
    </row>
    <row r="2930" spans="1:25"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c r="W2930" s="6" t="str">
        <f>TEXT(SalesData[[#This Row],[Order Date]],"mmm")</f>
        <v>Oct</v>
      </c>
      <c r="X2930" s="6" t="str">
        <f>TEXT(SalesData[[#This Row],[Order Date]],"mmm yyyy")</f>
        <v>Oct 2014</v>
      </c>
      <c r="Y2930">
        <f>--(COUNTIF($B$2:B2930,B2930)=1)</f>
        <v>1</v>
      </c>
    </row>
    <row r="2931" spans="1:25"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c r="W2931" s="6" t="str">
        <f>TEXT(SalesData[[#This Row],[Order Date]],"mmm")</f>
        <v>Nov</v>
      </c>
      <c r="X2931" s="6" t="str">
        <f>TEXT(SalesData[[#This Row],[Order Date]],"mmm yyyy")</f>
        <v>Nov 2014</v>
      </c>
      <c r="Y2931">
        <f>--(COUNTIF($B$2:B2931,B2931)=1)</f>
        <v>1</v>
      </c>
    </row>
    <row r="2932" spans="1:25"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c r="W2932" s="6" t="str">
        <f>TEXT(SalesData[[#This Row],[Order Date]],"mmm")</f>
        <v>Aug</v>
      </c>
      <c r="X2932" s="6" t="str">
        <f>TEXT(SalesData[[#This Row],[Order Date]],"mmm yyyy")</f>
        <v>Aug 2012</v>
      </c>
      <c r="Y2932">
        <f>--(COUNTIF($B$2:B2932,B2932)=1)</f>
        <v>1</v>
      </c>
    </row>
    <row r="2933" spans="1:25"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c r="W2933" s="6" t="str">
        <f>TEXT(SalesData[[#This Row],[Order Date]],"mmm")</f>
        <v>Aug</v>
      </c>
      <c r="X2933" s="6" t="str">
        <f>TEXT(SalesData[[#This Row],[Order Date]],"mmm yyyy")</f>
        <v>Aug 2012</v>
      </c>
      <c r="Y2933">
        <f>--(COUNTIF($B$2:B2933,B2933)=1)</f>
        <v>0</v>
      </c>
    </row>
    <row r="2934" spans="1:25"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c r="W2934" s="6" t="str">
        <f>TEXT(SalesData[[#This Row],[Order Date]],"mmm")</f>
        <v>Aug</v>
      </c>
      <c r="X2934" s="6" t="str">
        <f>TEXT(SalesData[[#This Row],[Order Date]],"mmm yyyy")</f>
        <v>Aug 2012</v>
      </c>
      <c r="Y2934">
        <f>--(COUNTIF($B$2:B2934,B2934)=1)</f>
        <v>0</v>
      </c>
    </row>
    <row r="2935" spans="1:25"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c r="W2935" s="6" t="str">
        <f>TEXT(SalesData[[#This Row],[Order Date]],"mmm")</f>
        <v>Dec</v>
      </c>
      <c r="X2935" s="6" t="str">
        <f>TEXT(SalesData[[#This Row],[Order Date]],"mmm yyyy")</f>
        <v>Dec 2013</v>
      </c>
      <c r="Y2935">
        <f>--(COUNTIF($B$2:B2935,B2935)=1)</f>
        <v>1</v>
      </c>
    </row>
    <row r="2936" spans="1:25"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c r="W2936" s="6" t="str">
        <f>TEXT(SalesData[[#This Row],[Order Date]],"mmm")</f>
        <v>Dec</v>
      </c>
      <c r="X2936" s="6" t="str">
        <f>TEXT(SalesData[[#This Row],[Order Date]],"mmm yyyy")</f>
        <v>Dec 2013</v>
      </c>
      <c r="Y2936">
        <f>--(COUNTIF($B$2:B2936,B2936)=1)</f>
        <v>0</v>
      </c>
    </row>
    <row r="2937" spans="1:25"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c r="W2937" s="6" t="str">
        <f>TEXT(SalesData[[#This Row],[Order Date]],"mmm")</f>
        <v>Dec</v>
      </c>
      <c r="X2937" s="6" t="str">
        <f>TEXT(SalesData[[#This Row],[Order Date]],"mmm yyyy")</f>
        <v>Dec 2013</v>
      </c>
      <c r="Y2937">
        <f>--(COUNTIF($B$2:B2937,B2937)=1)</f>
        <v>0</v>
      </c>
    </row>
    <row r="2938" spans="1:25"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c r="W2938" s="6" t="str">
        <f>TEXT(SalesData[[#This Row],[Order Date]],"mmm")</f>
        <v>Dec</v>
      </c>
      <c r="X2938" s="6" t="str">
        <f>TEXT(SalesData[[#This Row],[Order Date]],"mmm yyyy")</f>
        <v>Dec 2013</v>
      </c>
      <c r="Y2938">
        <f>--(COUNTIF($B$2:B2938,B2938)=1)</f>
        <v>0</v>
      </c>
    </row>
    <row r="2939" spans="1:25"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c r="W2939" s="6" t="str">
        <f>TEXT(SalesData[[#This Row],[Order Date]],"mmm")</f>
        <v>Dec</v>
      </c>
      <c r="X2939" s="6" t="str">
        <f>TEXT(SalesData[[#This Row],[Order Date]],"mmm yyyy")</f>
        <v>Dec 2013</v>
      </c>
      <c r="Y2939">
        <f>--(COUNTIF($B$2:B2939,B2939)=1)</f>
        <v>0</v>
      </c>
    </row>
    <row r="2940" spans="1:25"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c r="W2940" s="6" t="str">
        <f>TEXT(SalesData[[#This Row],[Order Date]],"mmm")</f>
        <v>Dec</v>
      </c>
      <c r="X2940" s="6" t="str">
        <f>TEXT(SalesData[[#This Row],[Order Date]],"mmm yyyy")</f>
        <v>Dec 2013</v>
      </c>
      <c r="Y2940">
        <f>--(COUNTIF($B$2:B2940,B2940)=1)</f>
        <v>0</v>
      </c>
    </row>
    <row r="2941" spans="1:25"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c r="W2941" s="6" t="str">
        <f>TEXT(SalesData[[#This Row],[Order Date]],"mmm")</f>
        <v>Dec</v>
      </c>
      <c r="X2941" s="6" t="str">
        <f>TEXT(SalesData[[#This Row],[Order Date]],"mmm yyyy")</f>
        <v>Dec 2013</v>
      </c>
      <c r="Y2941">
        <f>--(COUNTIF($B$2:B2941,B2941)=1)</f>
        <v>0</v>
      </c>
    </row>
    <row r="2942" spans="1:25"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c r="W2942" s="6" t="str">
        <f>TEXT(SalesData[[#This Row],[Order Date]],"mmm")</f>
        <v>Mar</v>
      </c>
      <c r="X2942" s="6" t="str">
        <f>TEXT(SalesData[[#This Row],[Order Date]],"mmm yyyy")</f>
        <v>Mar 2014</v>
      </c>
      <c r="Y2942">
        <f>--(COUNTIF($B$2:B2942,B2942)=1)</f>
        <v>1</v>
      </c>
    </row>
    <row r="2943" spans="1:25"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c r="W2943" s="6" t="str">
        <f>TEXT(SalesData[[#This Row],[Order Date]],"mmm")</f>
        <v>Mar</v>
      </c>
      <c r="X2943" s="6" t="str">
        <f>TEXT(SalesData[[#This Row],[Order Date]],"mmm yyyy")</f>
        <v>Mar 2014</v>
      </c>
      <c r="Y2943">
        <f>--(COUNTIF($B$2:B2943,B2943)=1)</f>
        <v>0</v>
      </c>
    </row>
    <row r="2944" spans="1:25"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c r="W2944" s="6" t="str">
        <f>TEXT(SalesData[[#This Row],[Order Date]],"mmm")</f>
        <v>Mar</v>
      </c>
      <c r="X2944" s="6" t="str">
        <f>TEXT(SalesData[[#This Row],[Order Date]],"mmm yyyy")</f>
        <v>Mar 2014</v>
      </c>
      <c r="Y2944">
        <f>--(COUNTIF($B$2:B2944,B2944)=1)</f>
        <v>0</v>
      </c>
    </row>
    <row r="2945" spans="1:25"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c r="W2945" s="6" t="str">
        <f>TEXT(SalesData[[#This Row],[Order Date]],"mmm")</f>
        <v>Nov</v>
      </c>
      <c r="X2945" s="6" t="str">
        <f>TEXT(SalesData[[#This Row],[Order Date]],"mmm yyyy")</f>
        <v>Nov 2014</v>
      </c>
      <c r="Y2945">
        <f>--(COUNTIF($B$2:B2945,B2945)=1)</f>
        <v>1</v>
      </c>
    </row>
    <row r="2946" spans="1:25"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c r="W2946" s="6" t="str">
        <f>TEXT(SalesData[[#This Row],[Order Date]],"mmm")</f>
        <v>Nov</v>
      </c>
      <c r="X2946" s="6" t="str">
        <f>TEXT(SalesData[[#This Row],[Order Date]],"mmm yyyy")</f>
        <v>Nov 2014</v>
      </c>
      <c r="Y2946">
        <f>--(COUNTIF($B$2:B2946,B2946)=1)</f>
        <v>0</v>
      </c>
    </row>
    <row r="2947" spans="1:25"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c r="W2947" s="6" t="str">
        <f>TEXT(SalesData[[#This Row],[Order Date]],"mmm")</f>
        <v>Nov</v>
      </c>
      <c r="X2947" s="6" t="str">
        <f>TEXT(SalesData[[#This Row],[Order Date]],"mmm yyyy")</f>
        <v>Nov 2013</v>
      </c>
      <c r="Y2947">
        <f>--(COUNTIF($B$2:B2947,B2947)=1)</f>
        <v>1</v>
      </c>
    </row>
    <row r="2948" spans="1:25"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c r="W2948" s="6" t="str">
        <f>TEXT(SalesData[[#This Row],[Order Date]],"mmm")</f>
        <v>Dec</v>
      </c>
      <c r="X2948" s="6" t="str">
        <f>TEXT(SalesData[[#This Row],[Order Date]],"mmm yyyy")</f>
        <v>Dec 2014</v>
      </c>
      <c r="Y2948">
        <f>--(COUNTIF($B$2:B2948,B2948)=1)</f>
        <v>1</v>
      </c>
    </row>
    <row r="2949" spans="1:25"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c r="W2949" s="6" t="str">
        <f>TEXT(SalesData[[#This Row],[Order Date]],"mmm")</f>
        <v>Dec</v>
      </c>
      <c r="X2949" s="6" t="str">
        <f>TEXT(SalesData[[#This Row],[Order Date]],"mmm yyyy")</f>
        <v>Dec 2014</v>
      </c>
      <c r="Y2949">
        <f>--(COUNTIF($B$2:B2949,B2949)=1)</f>
        <v>0</v>
      </c>
    </row>
    <row r="2950" spans="1:25"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c r="W2950" s="6" t="str">
        <f>TEXT(SalesData[[#This Row],[Order Date]],"mmm")</f>
        <v>Dec</v>
      </c>
      <c r="X2950" s="6" t="str">
        <f>TEXT(SalesData[[#This Row],[Order Date]],"mmm yyyy")</f>
        <v>Dec 2014</v>
      </c>
      <c r="Y2950">
        <f>--(COUNTIF($B$2:B2950,B2950)=1)</f>
        <v>0</v>
      </c>
    </row>
    <row r="2951" spans="1:25"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c r="W2951" s="6" t="str">
        <f>TEXT(SalesData[[#This Row],[Order Date]],"mmm")</f>
        <v>Nov</v>
      </c>
      <c r="X2951" s="6" t="str">
        <f>TEXT(SalesData[[#This Row],[Order Date]],"mmm yyyy")</f>
        <v>Nov 2014</v>
      </c>
      <c r="Y2951">
        <f>--(COUNTIF($B$2:B2951,B2951)=1)</f>
        <v>1</v>
      </c>
    </row>
    <row r="2952" spans="1:25"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c r="W2952" s="6" t="str">
        <f>TEXT(SalesData[[#This Row],[Order Date]],"mmm")</f>
        <v>Nov</v>
      </c>
      <c r="X2952" s="6" t="str">
        <f>TEXT(SalesData[[#This Row],[Order Date]],"mmm yyyy")</f>
        <v>Nov 2014</v>
      </c>
      <c r="Y2952">
        <f>--(COUNTIF($B$2:B2952,B2952)=1)</f>
        <v>0</v>
      </c>
    </row>
    <row r="2953" spans="1:25"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c r="W2953" s="6" t="str">
        <f>TEXT(SalesData[[#This Row],[Order Date]],"mmm")</f>
        <v>Nov</v>
      </c>
      <c r="X2953" s="6" t="str">
        <f>TEXT(SalesData[[#This Row],[Order Date]],"mmm yyyy")</f>
        <v>Nov 2014</v>
      </c>
      <c r="Y2953">
        <f>--(COUNTIF($B$2:B2953,B2953)=1)</f>
        <v>0</v>
      </c>
    </row>
    <row r="2954" spans="1:25"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c r="W2954" s="6" t="str">
        <f>TEXT(SalesData[[#This Row],[Order Date]],"mmm")</f>
        <v>Nov</v>
      </c>
      <c r="X2954" s="6" t="str">
        <f>TEXT(SalesData[[#This Row],[Order Date]],"mmm yyyy")</f>
        <v>Nov 2014</v>
      </c>
      <c r="Y2954">
        <f>--(COUNTIF($B$2:B2954,B2954)=1)</f>
        <v>0</v>
      </c>
    </row>
    <row r="2955" spans="1:25"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c r="W2955" s="6" t="str">
        <f>TEXT(SalesData[[#This Row],[Order Date]],"mmm")</f>
        <v>Nov</v>
      </c>
      <c r="X2955" s="6" t="str">
        <f>TEXT(SalesData[[#This Row],[Order Date]],"mmm yyyy")</f>
        <v>Nov 2014</v>
      </c>
      <c r="Y2955">
        <f>--(COUNTIF($B$2:B2955,B2955)=1)</f>
        <v>0</v>
      </c>
    </row>
    <row r="2956" spans="1:25"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c r="W2956" s="6" t="str">
        <f>TEXT(SalesData[[#This Row],[Order Date]],"mmm")</f>
        <v>Nov</v>
      </c>
      <c r="X2956" s="6" t="str">
        <f>TEXT(SalesData[[#This Row],[Order Date]],"mmm yyyy")</f>
        <v>Nov 2014</v>
      </c>
      <c r="Y2956">
        <f>--(COUNTIF($B$2:B2956,B2956)=1)</f>
        <v>0</v>
      </c>
    </row>
    <row r="2957" spans="1:25"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c r="W2957" s="6" t="str">
        <f>TEXT(SalesData[[#This Row],[Order Date]],"mmm")</f>
        <v>Aug</v>
      </c>
      <c r="X2957" s="6" t="str">
        <f>TEXT(SalesData[[#This Row],[Order Date]],"mmm yyyy")</f>
        <v>Aug 2013</v>
      </c>
      <c r="Y2957">
        <f>--(COUNTIF($B$2:B2957,B2957)=1)</f>
        <v>1</v>
      </c>
    </row>
    <row r="2958" spans="1:25"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c r="W2958" s="6" t="str">
        <f>TEXT(SalesData[[#This Row],[Order Date]],"mmm")</f>
        <v>Jun</v>
      </c>
      <c r="X2958" s="6" t="str">
        <f>TEXT(SalesData[[#This Row],[Order Date]],"mmm yyyy")</f>
        <v>Jun 2014</v>
      </c>
      <c r="Y2958">
        <f>--(COUNTIF($B$2:B2958,B2958)=1)</f>
        <v>1</v>
      </c>
    </row>
    <row r="2959" spans="1:25"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c r="W2959" s="6" t="str">
        <f>TEXT(SalesData[[#This Row],[Order Date]],"mmm")</f>
        <v>May</v>
      </c>
      <c r="X2959" s="6" t="str">
        <f>TEXT(SalesData[[#This Row],[Order Date]],"mmm yyyy")</f>
        <v>May 2014</v>
      </c>
      <c r="Y2959">
        <f>--(COUNTIF($B$2:B2959,B2959)=1)</f>
        <v>1</v>
      </c>
    </row>
    <row r="2960" spans="1:25"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c r="W2960" s="6" t="str">
        <f>TEXT(SalesData[[#This Row],[Order Date]],"mmm")</f>
        <v>Dec</v>
      </c>
      <c r="X2960" s="6" t="str">
        <f>TEXT(SalesData[[#This Row],[Order Date]],"mmm yyyy")</f>
        <v>Dec 2012</v>
      </c>
      <c r="Y2960">
        <f>--(COUNTIF($B$2:B2960,B2960)=1)</f>
        <v>1</v>
      </c>
    </row>
    <row r="2961" spans="1:25"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c r="W2961" s="6" t="str">
        <f>TEXT(SalesData[[#This Row],[Order Date]],"mmm")</f>
        <v>Dec</v>
      </c>
      <c r="X2961" s="6" t="str">
        <f>TEXT(SalesData[[#This Row],[Order Date]],"mmm yyyy")</f>
        <v>Dec 2012</v>
      </c>
      <c r="Y2961">
        <f>--(COUNTIF($B$2:B2961,B2961)=1)</f>
        <v>0</v>
      </c>
    </row>
    <row r="2962" spans="1:25"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c r="W2962" s="6" t="str">
        <f>TEXT(SalesData[[#This Row],[Order Date]],"mmm")</f>
        <v>Apr</v>
      </c>
      <c r="X2962" s="6" t="str">
        <f>TEXT(SalesData[[#This Row],[Order Date]],"mmm yyyy")</f>
        <v>Apr 2014</v>
      </c>
      <c r="Y2962">
        <f>--(COUNTIF($B$2:B2962,B2962)=1)</f>
        <v>1</v>
      </c>
    </row>
    <row r="2963" spans="1:25"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c r="W2963" s="6" t="str">
        <f>TEXT(SalesData[[#This Row],[Order Date]],"mmm")</f>
        <v>Apr</v>
      </c>
      <c r="X2963" s="6" t="str">
        <f>TEXT(SalesData[[#This Row],[Order Date]],"mmm yyyy")</f>
        <v>Apr 2014</v>
      </c>
      <c r="Y2963">
        <f>--(COUNTIF($B$2:B2963,B2963)=1)</f>
        <v>0</v>
      </c>
    </row>
    <row r="2964" spans="1:25"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c r="W2964" s="6" t="str">
        <f>TEXT(SalesData[[#This Row],[Order Date]],"mmm")</f>
        <v>Dec</v>
      </c>
      <c r="X2964" s="6" t="str">
        <f>TEXT(SalesData[[#This Row],[Order Date]],"mmm yyyy")</f>
        <v>Dec 2014</v>
      </c>
      <c r="Y2964">
        <f>--(COUNTIF($B$2:B2964,B2964)=1)</f>
        <v>1</v>
      </c>
    </row>
    <row r="2965" spans="1:25"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c r="W2965" s="6" t="str">
        <f>TEXT(SalesData[[#This Row],[Order Date]],"mmm")</f>
        <v>Dec</v>
      </c>
      <c r="X2965" s="6" t="str">
        <f>TEXT(SalesData[[#This Row],[Order Date]],"mmm yyyy")</f>
        <v>Dec 2014</v>
      </c>
      <c r="Y2965">
        <f>--(COUNTIF($B$2:B2965,B2965)=1)</f>
        <v>0</v>
      </c>
    </row>
    <row r="2966" spans="1:25"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c r="W2966" s="6" t="str">
        <f>TEXT(SalesData[[#This Row],[Order Date]],"mmm")</f>
        <v>Dec</v>
      </c>
      <c r="X2966" s="6" t="str">
        <f>TEXT(SalesData[[#This Row],[Order Date]],"mmm yyyy")</f>
        <v>Dec 2014</v>
      </c>
      <c r="Y2966">
        <f>--(COUNTIF($B$2:B2966,B2966)=1)</f>
        <v>0</v>
      </c>
    </row>
    <row r="2967" spans="1:25"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c r="W2967" s="6" t="str">
        <f>TEXT(SalesData[[#This Row],[Order Date]],"mmm")</f>
        <v>Dec</v>
      </c>
      <c r="X2967" s="6" t="str">
        <f>TEXT(SalesData[[#This Row],[Order Date]],"mmm yyyy")</f>
        <v>Dec 2014</v>
      </c>
      <c r="Y2967">
        <f>--(COUNTIF($B$2:B2967,B2967)=1)</f>
        <v>0</v>
      </c>
    </row>
    <row r="2968" spans="1:25"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c r="W2968" s="6" t="str">
        <f>TEXT(SalesData[[#This Row],[Order Date]],"mmm")</f>
        <v>Dec</v>
      </c>
      <c r="X2968" s="6" t="str">
        <f>TEXT(SalesData[[#This Row],[Order Date]],"mmm yyyy")</f>
        <v>Dec 2011</v>
      </c>
      <c r="Y2968">
        <f>--(COUNTIF($B$2:B2968,B2968)=1)</f>
        <v>1</v>
      </c>
    </row>
    <row r="2969" spans="1:25"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c r="W2969" s="6" t="str">
        <f>TEXT(SalesData[[#This Row],[Order Date]],"mmm")</f>
        <v>Dec</v>
      </c>
      <c r="X2969" s="6" t="str">
        <f>TEXT(SalesData[[#This Row],[Order Date]],"mmm yyyy")</f>
        <v>Dec 2011</v>
      </c>
      <c r="Y2969">
        <f>--(COUNTIF($B$2:B2969,B2969)=1)</f>
        <v>0</v>
      </c>
    </row>
    <row r="2970" spans="1:25"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c r="W2970" s="6" t="str">
        <f>TEXT(SalesData[[#This Row],[Order Date]],"mmm")</f>
        <v>Nov</v>
      </c>
      <c r="X2970" s="6" t="str">
        <f>TEXT(SalesData[[#This Row],[Order Date]],"mmm yyyy")</f>
        <v>Nov 2014</v>
      </c>
      <c r="Y2970">
        <f>--(COUNTIF($B$2:B2970,B2970)=1)</f>
        <v>1</v>
      </c>
    </row>
    <row r="2971" spans="1:25"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c r="W2971" s="6" t="str">
        <f>TEXT(SalesData[[#This Row],[Order Date]],"mmm")</f>
        <v>Nov</v>
      </c>
      <c r="X2971" s="6" t="str">
        <f>TEXT(SalesData[[#This Row],[Order Date]],"mmm yyyy")</f>
        <v>Nov 2014</v>
      </c>
      <c r="Y2971">
        <f>--(COUNTIF($B$2:B2971,B2971)=1)</f>
        <v>0</v>
      </c>
    </row>
    <row r="2972" spans="1:25"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c r="W2972" s="6" t="str">
        <f>TEXT(SalesData[[#This Row],[Order Date]],"mmm")</f>
        <v>Nov</v>
      </c>
      <c r="X2972" s="6" t="str">
        <f>TEXT(SalesData[[#This Row],[Order Date]],"mmm yyyy")</f>
        <v>Nov 2014</v>
      </c>
      <c r="Y2972">
        <f>--(COUNTIF($B$2:B2972,B2972)=1)</f>
        <v>0</v>
      </c>
    </row>
    <row r="2973" spans="1:25"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c r="W2973" s="6" t="str">
        <f>TEXT(SalesData[[#This Row],[Order Date]],"mmm")</f>
        <v>Nov</v>
      </c>
      <c r="X2973" s="6" t="str">
        <f>TEXT(SalesData[[#This Row],[Order Date]],"mmm yyyy")</f>
        <v>Nov 2014</v>
      </c>
      <c r="Y2973">
        <f>--(COUNTIF($B$2:B2973,B2973)=1)</f>
        <v>0</v>
      </c>
    </row>
    <row r="2974" spans="1:25"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c r="W2974" s="6" t="str">
        <f>TEXT(SalesData[[#This Row],[Order Date]],"mmm")</f>
        <v>Nov</v>
      </c>
      <c r="X2974" s="6" t="str">
        <f>TEXT(SalesData[[#This Row],[Order Date]],"mmm yyyy")</f>
        <v>Nov 2014</v>
      </c>
      <c r="Y2974">
        <f>--(COUNTIF($B$2:B2974,B2974)=1)</f>
        <v>0</v>
      </c>
    </row>
    <row r="2975" spans="1:25"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c r="W2975" s="6" t="str">
        <f>TEXT(SalesData[[#This Row],[Order Date]],"mmm")</f>
        <v>Dec</v>
      </c>
      <c r="X2975" s="6" t="str">
        <f>TEXT(SalesData[[#This Row],[Order Date]],"mmm yyyy")</f>
        <v>Dec 2014</v>
      </c>
      <c r="Y2975">
        <f>--(COUNTIF($B$2:B2975,B2975)=1)</f>
        <v>1</v>
      </c>
    </row>
    <row r="2976" spans="1:25"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c r="W2976" s="6" t="str">
        <f>TEXT(SalesData[[#This Row],[Order Date]],"mmm")</f>
        <v>May</v>
      </c>
      <c r="X2976" s="6" t="str">
        <f>TEXT(SalesData[[#This Row],[Order Date]],"mmm yyyy")</f>
        <v>May 2012</v>
      </c>
      <c r="Y2976">
        <f>--(COUNTIF($B$2:B2976,B2976)=1)</f>
        <v>1</v>
      </c>
    </row>
    <row r="2977" spans="1:25"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c r="W2977" s="6" t="str">
        <f>TEXT(SalesData[[#This Row],[Order Date]],"mmm")</f>
        <v>May</v>
      </c>
      <c r="X2977" s="6" t="str">
        <f>TEXT(SalesData[[#This Row],[Order Date]],"mmm yyyy")</f>
        <v>May 2012</v>
      </c>
      <c r="Y2977">
        <f>--(COUNTIF($B$2:B2977,B2977)=1)</f>
        <v>0</v>
      </c>
    </row>
    <row r="2978" spans="1:25"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c r="W2978" s="6" t="str">
        <f>TEXT(SalesData[[#This Row],[Order Date]],"mmm")</f>
        <v>Dec</v>
      </c>
      <c r="X2978" s="6" t="str">
        <f>TEXT(SalesData[[#This Row],[Order Date]],"mmm yyyy")</f>
        <v>Dec 2014</v>
      </c>
      <c r="Y2978">
        <f>--(COUNTIF($B$2:B2978,B2978)=1)</f>
        <v>1</v>
      </c>
    </row>
    <row r="2979" spans="1:25"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c r="W2979" s="6" t="str">
        <f>TEXT(SalesData[[#This Row],[Order Date]],"mmm")</f>
        <v>Oct</v>
      </c>
      <c r="X2979" s="6" t="str">
        <f>TEXT(SalesData[[#This Row],[Order Date]],"mmm yyyy")</f>
        <v>Oct 2014</v>
      </c>
      <c r="Y2979">
        <f>--(COUNTIF($B$2:B2979,B2979)=1)</f>
        <v>1</v>
      </c>
    </row>
    <row r="2980" spans="1:25"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c r="W2980" s="6" t="str">
        <f>TEXT(SalesData[[#This Row],[Order Date]],"mmm")</f>
        <v>Jan</v>
      </c>
      <c r="X2980" s="6" t="str">
        <f>TEXT(SalesData[[#This Row],[Order Date]],"mmm yyyy")</f>
        <v>Jan 2011</v>
      </c>
      <c r="Y2980">
        <f>--(COUNTIF($B$2:B2980,B2980)=1)</f>
        <v>1</v>
      </c>
    </row>
    <row r="2981" spans="1:25"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c r="W2981" s="6" t="str">
        <f>TEXT(SalesData[[#This Row],[Order Date]],"mmm")</f>
        <v>Jun</v>
      </c>
      <c r="X2981" s="6" t="str">
        <f>TEXT(SalesData[[#This Row],[Order Date]],"mmm yyyy")</f>
        <v>Jun 2012</v>
      </c>
      <c r="Y2981">
        <f>--(COUNTIF($B$2:B2981,B2981)=1)</f>
        <v>1</v>
      </c>
    </row>
    <row r="2982" spans="1:25"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c r="W2982" s="6" t="str">
        <f>TEXT(SalesData[[#This Row],[Order Date]],"mmm")</f>
        <v>Jun</v>
      </c>
      <c r="X2982" s="6" t="str">
        <f>TEXT(SalesData[[#This Row],[Order Date]],"mmm yyyy")</f>
        <v>Jun 2012</v>
      </c>
      <c r="Y2982">
        <f>--(COUNTIF($B$2:B2982,B2982)=1)</f>
        <v>0</v>
      </c>
    </row>
    <row r="2983" spans="1:25"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c r="W2983" s="6" t="str">
        <f>TEXT(SalesData[[#This Row],[Order Date]],"mmm")</f>
        <v>Jul</v>
      </c>
      <c r="X2983" s="6" t="str">
        <f>TEXT(SalesData[[#This Row],[Order Date]],"mmm yyyy")</f>
        <v>Jul 2011</v>
      </c>
      <c r="Y2983">
        <f>--(COUNTIF($B$2:B2983,B2983)=1)</f>
        <v>1</v>
      </c>
    </row>
    <row r="2984" spans="1:25"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c r="W2984" s="6" t="str">
        <f>TEXT(SalesData[[#This Row],[Order Date]],"mmm")</f>
        <v>Jul</v>
      </c>
      <c r="X2984" s="6" t="str">
        <f>TEXT(SalesData[[#This Row],[Order Date]],"mmm yyyy")</f>
        <v>Jul 2011</v>
      </c>
      <c r="Y2984">
        <f>--(COUNTIF($B$2:B2984,B2984)=1)</f>
        <v>0</v>
      </c>
    </row>
    <row r="2985" spans="1:25"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c r="W2985" s="6" t="str">
        <f>TEXT(SalesData[[#This Row],[Order Date]],"mmm")</f>
        <v>Dec</v>
      </c>
      <c r="X2985" s="6" t="str">
        <f>TEXT(SalesData[[#This Row],[Order Date]],"mmm yyyy")</f>
        <v>Dec 2011</v>
      </c>
      <c r="Y2985">
        <f>--(COUNTIF($B$2:B2985,B2985)=1)</f>
        <v>1</v>
      </c>
    </row>
    <row r="2986" spans="1:25"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c r="W2986" s="6" t="str">
        <f>TEXT(SalesData[[#This Row],[Order Date]],"mmm")</f>
        <v>Dec</v>
      </c>
      <c r="X2986" s="6" t="str">
        <f>TEXT(SalesData[[#This Row],[Order Date]],"mmm yyyy")</f>
        <v>Dec 2011</v>
      </c>
      <c r="Y2986">
        <f>--(COUNTIF($B$2:B2986,B2986)=1)</f>
        <v>0</v>
      </c>
    </row>
    <row r="2987" spans="1:25"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c r="W2987" s="6" t="str">
        <f>TEXT(SalesData[[#This Row],[Order Date]],"mmm")</f>
        <v>May</v>
      </c>
      <c r="X2987" s="6" t="str">
        <f>TEXT(SalesData[[#This Row],[Order Date]],"mmm yyyy")</f>
        <v>May 2013</v>
      </c>
      <c r="Y2987">
        <f>--(COUNTIF($B$2:B2987,B2987)=1)</f>
        <v>1</v>
      </c>
    </row>
    <row r="2988" spans="1:25"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c r="W2988" s="6" t="str">
        <f>TEXT(SalesData[[#This Row],[Order Date]],"mmm")</f>
        <v>May</v>
      </c>
      <c r="X2988" s="6" t="str">
        <f>TEXT(SalesData[[#This Row],[Order Date]],"mmm yyyy")</f>
        <v>May 2013</v>
      </c>
      <c r="Y2988">
        <f>--(COUNTIF($B$2:B2988,B2988)=1)</f>
        <v>0</v>
      </c>
    </row>
    <row r="2989" spans="1:25"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c r="W2989" s="6" t="str">
        <f>TEXT(SalesData[[#This Row],[Order Date]],"mmm")</f>
        <v>May</v>
      </c>
      <c r="X2989" s="6" t="str">
        <f>TEXT(SalesData[[#This Row],[Order Date]],"mmm yyyy")</f>
        <v>May 2013</v>
      </c>
      <c r="Y2989">
        <f>--(COUNTIF($B$2:B2989,B2989)=1)</f>
        <v>0</v>
      </c>
    </row>
    <row r="2990" spans="1:25"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c r="W2990" s="6" t="str">
        <f>TEXT(SalesData[[#This Row],[Order Date]],"mmm")</f>
        <v>Feb</v>
      </c>
      <c r="X2990" s="6" t="str">
        <f>TEXT(SalesData[[#This Row],[Order Date]],"mmm yyyy")</f>
        <v>Feb 2013</v>
      </c>
      <c r="Y2990">
        <f>--(COUNTIF($B$2:B2990,B2990)=1)</f>
        <v>1</v>
      </c>
    </row>
    <row r="2991" spans="1:25"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c r="W2991" s="6" t="str">
        <f>TEXT(SalesData[[#This Row],[Order Date]],"mmm")</f>
        <v>Feb</v>
      </c>
      <c r="X2991" s="6" t="str">
        <f>TEXT(SalesData[[#This Row],[Order Date]],"mmm yyyy")</f>
        <v>Feb 2013</v>
      </c>
      <c r="Y2991">
        <f>--(COUNTIF($B$2:B2991,B2991)=1)</f>
        <v>0</v>
      </c>
    </row>
    <row r="2992" spans="1:25"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c r="W2992" s="6" t="str">
        <f>TEXT(SalesData[[#This Row],[Order Date]],"mmm")</f>
        <v>Feb</v>
      </c>
      <c r="X2992" s="6" t="str">
        <f>TEXT(SalesData[[#This Row],[Order Date]],"mmm yyyy")</f>
        <v>Feb 2013</v>
      </c>
      <c r="Y2992">
        <f>--(COUNTIF($B$2:B2992,B2992)=1)</f>
        <v>0</v>
      </c>
    </row>
    <row r="2993" spans="1:25"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c r="W2993" s="6" t="str">
        <f>TEXT(SalesData[[#This Row],[Order Date]],"mmm")</f>
        <v>Feb</v>
      </c>
      <c r="X2993" s="6" t="str">
        <f>TEXT(SalesData[[#This Row],[Order Date]],"mmm yyyy")</f>
        <v>Feb 2013</v>
      </c>
      <c r="Y2993">
        <f>--(COUNTIF($B$2:B2993,B2993)=1)</f>
        <v>0</v>
      </c>
    </row>
    <row r="2994" spans="1:25"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c r="W2994" s="6" t="str">
        <f>TEXT(SalesData[[#This Row],[Order Date]],"mmm")</f>
        <v>Oct</v>
      </c>
      <c r="X2994" s="6" t="str">
        <f>TEXT(SalesData[[#This Row],[Order Date]],"mmm yyyy")</f>
        <v>Oct 2013</v>
      </c>
      <c r="Y2994">
        <f>--(COUNTIF($B$2:B2994,B2994)=1)</f>
        <v>1</v>
      </c>
    </row>
    <row r="2995" spans="1:25"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c r="W2995" s="6" t="str">
        <f>TEXT(SalesData[[#This Row],[Order Date]],"mmm")</f>
        <v>Mar</v>
      </c>
      <c r="X2995" s="6" t="str">
        <f>TEXT(SalesData[[#This Row],[Order Date]],"mmm yyyy")</f>
        <v>Mar 2014</v>
      </c>
      <c r="Y2995">
        <f>--(COUNTIF($B$2:B2995,B2995)=1)</f>
        <v>1</v>
      </c>
    </row>
    <row r="2996" spans="1:25"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c r="W2996" s="6" t="str">
        <f>TEXT(SalesData[[#This Row],[Order Date]],"mmm")</f>
        <v>Sep</v>
      </c>
      <c r="X2996" s="6" t="str">
        <f>TEXT(SalesData[[#This Row],[Order Date]],"mmm yyyy")</f>
        <v>Sep 2013</v>
      </c>
      <c r="Y2996">
        <f>--(COUNTIF($B$2:B2996,B2996)=1)</f>
        <v>1</v>
      </c>
    </row>
    <row r="2997" spans="1:25"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c r="W2997" s="6" t="str">
        <f>TEXT(SalesData[[#This Row],[Order Date]],"mmm")</f>
        <v>Jul</v>
      </c>
      <c r="X2997" s="6" t="str">
        <f>TEXT(SalesData[[#This Row],[Order Date]],"mmm yyyy")</f>
        <v>Jul 2011</v>
      </c>
      <c r="Y2997">
        <f>--(COUNTIF($B$2:B2997,B2997)=1)</f>
        <v>1</v>
      </c>
    </row>
    <row r="2998" spans="1:25"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c r="W2998" s="6" t="str">
        <f>TEXT(SalesData[[#This Row],[Order Date]],"mmm")</f>
        <v>Jun</v>
      </c>
      <c r="X2998" s="6" t="str">
        <f>TEXT(SalesData[[#This Row],[Order Date]],"mmm yyyy")</f>
        <v>Jun 2011</v>
      </c>
      <c r="Y2998">
        <f>--(COUNTIF($B$2:B2998,B2998)=1)</f>
        <v>1</v>
      </c>
    </row>
    <row r="2999" spans="1:25"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c r="W2999" s="6" t="str">
        <f>TEXT(SalesData[[#This Row],[Order Date]],"mmm")</f>
        <v>Jun</v>
      </c>
      <c r="X2999" s="6" t="str">
        <f>TEXT(SalesData[[#This Row],[Order Date]],"mmm yyyy")</f>
        <v>Jun 2011</v>
      </c>
      <c r="Y2999">
        <f>--(COUNTIF($B$2:B2999,B2999)=1)</f>
        <v>0</v>
      </c>
    </row>
    <row r="3000" spans="1:25"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c r="W3000" s="6" t="str">
        <f>TEXT(SalesData[[#This Row],[Order Date]],"mmm")</f>
        <v>Jun</v>
      </c>
      <c r="X3000" s="6" t="str">
        <f>TEXT(SalesData[[#This Row],[Order Date]],"mmm yyyy")</f>
        <v>Jun 2011</v>
      </c>
      <c r="Y3000">
        <f>--(COUNTIF($B$2:B3000,B3000)=1)</f>
        <v>0</v>
      </c>
    </row>
    <row r="3001" spans="1:25"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c r="W3001" s="6" t="str">
        <f>TEXT(SalesData[[#This Row],[Order Date]],"mmm")</f>
        <v>Jun</v>
      </c>
      <c r="X3001" s="6" t="str">
        <f>TEXT(SalesData[[#This Row],[Order Date]],"mmm yyyy")</f>
        <v>Jun 2011</v>
      </c>
      <c r="Y3001">
        <f>--(COUNTIF($B$2:B3001,B3001)=1)</f>
        <v>0</v>
      </c>
    </row>
    <row r="3002" spans="1:25"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c r="W3002" s="6" t="str">
        <f>TEXT(SalesData[[#This Row],[Order Date]],"mmm")</f>
        <v>Jun</v>
      </c>
      <c r="X3002" s="6" t="str">
        <f>TEXT(SalesData[[#This Row],[Order Date]],"mmm yyyy")</f>
        <v>Jun 2011</v>
      </c>
      <c r="Y3002">
        <f>--(COUNTIF($B$2:B3002,B3002)=1)</f>
        <v>0</v>
      </c>
    </row>
    <row r="3003" spans="1:25"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c r="W3003" s="6" t="str">
        <f>TEXT(SalesData[[#This Row],[Order Date]],"mmm")</f>
        <v>Jun</v>
      </c>
      <c r="X3003" s="6" t="str">
        <f>TEXT(SalesData[[#This Row],[Order Date]],"mmm yyyy")</f>
        <v>Jun 2011</v>
      </c>
      <c r="Y3003">
        <f>--(COUNTIF($B$2:B3003,B3003)=1)</f>
        <v>0</v>
      </c>
    </row>
    <row r="3004" spans="1:25"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c r="W3004" s="6" t="str">
        <f>TEXT(SalesData[[#This Row],[Order Date]],"mmm")</f>
        <v>Jul</v>
      </c>
      <c r="X3004" s="6" t="str">
        <f>TEXT(SalesData[[#This Row],[Order Date]],"mmm yyyy")</f>
        <v>Jul 2012</v>
      </c>
      <c r="Y3004">
        <f>--(COUNTIF($B$2:B3004,B3004)=1)</f>
        <v>1</v>
      </c>
    </row>
    <row r="3005" spans="1:25"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c r="W3005" s="6" t="str">
        <f>TEXT(SalesData[[#This Row],[Order Date]],"mmm")</f>
        <v>Dec</v>
      </c>
      <c r="X3005" s="6" t="str">
        <f>TEXT(SalesData[[#This Row],[Order Date]],"mmm yyyy")</f>
        <v>Dec 2014</v>
      </c>
      <c r="Y3005">
        <f>--(COUNTIF($B$2:B3005,B3005)=1)</f>
        <v>1</v>
      </c>
    </row>
    <row r="3006" spans="1:25"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c r="W3006" s="6" t="str">
        <f>TEXT(SalesData[[#This Row],[Order Date]],"mmm")</f>
        <v>Sep</v>
      </c>
      <c r="X3006" s="6" t="str">
        <f>TEXT(SalesData[[#This Row],[Order Date]],"mmm yyyy")</f>
        <v>Sep 2013</v>
      </c>
      <c r="Y3006">
        <f>--(COUNTIF($B$2:B3006,B3006)=1)</f>
        <v>1</v>
      </c>
    </row>
    <row r="3007" spans="1:25"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c r="W3007" s="6" t="str">
        <f>TEXT(SalesData[[#This Row],[Order Date]],"mmm")</f>
        <v>May</v>
      </c>
      <c r="X3007" s="6" t="str">
        <f>TEXT(SalesData[[#This Row],[Order Date]],"mmm yyyy")</f>
        <v>May 2011</v>
      </c>
      <c r="Y3007">
        <f>--(COUNTIF($B$2:B3007,B3007)=1)</f>
        <v>1</v>
      </c>
    </row>
    <row r="3008" spans="1:25"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c r="W3008" s="6" t="str">
        <f>TEXT(SalesData[[#This Row],[Order Date]],"mmm")</f>
        <v>Oct</v>
      </c>
      <c r="X3008" s="6" t="str">
        <f>TEXT(SalesData[[#This Row],[Order Date]],"mmm yyyy")</f>
        <v>Oct 2014</v>
      </c>
      <c r="Y3008">
        <f>--(COUNTIF($B$2:B3008,B3008)=1)</f>
        <v>1</v>
      </c>
    </row>
    <row r="3009" spans="1:25"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c r="W3009" s="6" t="str">
        <f>TEXT(SalesData[[#This Row],[Order Date]],"mmm")</f>
        <v>Oct</v>
      </c>
      <c r="X3009" s="6" t="str">
        <f>TEXT(SalesData[[#This Row],[Order Date]],"mmm yyyy")</f>
        <v>Oct 2011</v>
      </c>
      <c r="Y3009">
        <f>--(COUNTIF($B$2:B3009,B3009)=1)</f>
        <v>1</v>
      </c>
    </row>
    <row r="3010" spans="1:25"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c r="W3010" s="6" t="str">
        <f>TEXT(SalesData[[#This Row],[Order Date]],"mmm")</f>
        <v>Dec</v>
      </c>
      <c r="X3010" s="6" t="str">
        <f>TEXT(SalesData[[#This Row],[Order Date]],"mmm yyyy")</f>
        <v>Dec 2013</v>
      </c>
      <c r="Y3010">
        <f>--(COUNTIF($B$2:B3010,B3010)=1)</f>
        <v>1</v>
      </c>
    </row>
    <row r="3011" spans="1:25"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c r="W3011" s="6" t="str">
        <f>TEXT(SalesData[[#This Row],[Order Date]],"mmm")</f>
        <v>Jul</v>
      </c>
      <c r="X3011" s="6" t="str">
        <f>TEXT(SalesData[[#This Row],[Order Date]],"mmm yyyy")</f>
        <v>Jul 2013</v>
      </c>
      <c r="Y3011">
        <f>--(COUNTIF($B$2:B3011,B3011)=1)</f>
        <v>1</v>
      </c>
    </row>
    <row r="3012" spans="1:25"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c r="W3012" s="6" t="str">
        <f>TEXT(SalesData[[#This Row],[Order Date]],"mmm")</f>
        <v>Apr</v>
      </c>
      <c r="X3012" s="6" t="str">
        <f>TEXT(SalesData[[#This Row],[Order Date]],"mmm yyyy")</f>
        <v>Apr 2014</v>
      </c>
      <c r="Y3012">
        <f>--(COUNTIF($B$2:B3012,B3012)=1)</f>
        <v>1</v>
      </c>
    </row>
    <row r="3013" spans="1:25"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c r="W3013" s="6" t="str">
        <f>TEXT(SalesData[[#This Row],[Order Date]],"mmm")</f>
        <v>Apr</v>
      </c>
      <c r="X3013" s="6" t="str">
        <f>TEXT(SalesData[[#This Row],[Order Date]],"mmm yyyy")</f>
        <v>Apr 2014</v>
      </c>
      <c r="Y3013">
        <f>--(COUNTIF($B$2:B3013,B3013)=1)</f>
        <v>0</v>
      </c>
    </row>
    <row r="3014" spans="1:25"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c r="W3014" s="6" t="str">
        <f>TEXT(SalesData[[#This Row],[Order Date]],"mmm")</f>
        <v>Apr</v>
      </c>
      <c r="X3014" s="6" t="str">
        <f>TEXT(SalesData[[#This Row],[Order Date]],"mmm yyyy")</f>
        <v>Apr 2014</v>
      </c>
      <c r="Y3014">
        <f>--(COUNTIF($B$2:B3014,B3014)=1)</f>
        <v>0</v>
      </c>
    </row>
    <row r="3015" spans="1:25"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c r="W3015" s="6" t="str">
        <f>TEXT(SalesData[[#This Row],[Order Date]],"mmm")</f>
        <v>Apr</v>
      </c>
      <c r="X3015" s="6" t="str">
        <f>TEXT(SalesData[[#This Row],[Order Date]],"mmm yyyy")</f>
        <v>Apr 2014</v>
      </c>
      <c r="Y3015">
        <f>--(COUNTIF($B$2:B3015,B3015)=1)</f>
        <v>0</v>
      </c>
    </row>
    <row r="3016" spans="1:25"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c r="W3016" s="6" t="str">
        <f>TEXT(SalesData[[#This Row],[Order Date]],"mmm")</f>
        <v>Apr</v>
      </c>
      <c r="X3016" s="6" t="str">
        <f>TEXT(SalesData[[#This Row],[Order Date]],"mmm yyyy")</f>
        <v>Apr 2014</v>
      </c>
      <c r="Y3016">
        <f>--(COUNTIF($B$2:B3016,B3016)=1)</f>
        <v>0</v>
      </c>
    </row>
    <row r="3017" spans="1:25"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c r="W3017" s="6" t="str">
        <f>TEXT(SalesData[[#This Row],[Order Date]],"mmm")</f>
        <v>Sep</v>
      </c>
      <c r="X3017" s="6" t="str">
        <f>TEXT(SalesData[[#This Row],[Order Date]],"mmm yyyy")</f>
        <v>Sep 2012</v>
      </c>
      <c r="Y3017">
        <f>--(COUNTIF($B$2:B3017,B3017)=1)</f>
        <v>1</v>
      </c>
    </row>
    <row r="3018" spans="1:25"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c r="W3018" s="6" t="str">
        <f>TEXT(SalesData[[#This Row],[Order Date]],"mmm")</f>
        <v>Aug</v>
      </c>
      <c r="X3018" s="6" t="str">
        <f>TEXT(SalesData[[#This Row],[Order Date]],"mmm yyyy")</f>
        <v>Aug 2013</v>
      </c>
      <c r="Y3018">
        <f>--(COUNTIF($B$2:B3018,B3018)=1)</f>
        <v>1</v>
      </c>
    </row>
    <row r="3019" spans="1:25"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c r="W3019" s="6" t="str">
        <f>TEXT(SalesData[[#This Row],[Order Date]],"mmm")</f>
        <v>Aug</v>
      </c>
      <c r="X3019" s="6" t="str">
        <f>TEXT(SalesData[[#This Row],[Order Date]],"mmm yyyy")</f>
        <v>Aug 2013</v>
      </c>
      <c r="Y3019">
        <f>--(COUNTIF($B$2:B3019,B3019)=1)</f>
        <v>0</v>
      </c>
    </row>
    <row r="3020" spans="1:25"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c r="W3020" s="6" t="str">
        <f>TEXT(SalesData[[#This Row],[Order Date]],"mmm")</f>
        <v>Aug</v>
      </c>
      <c r="X3020" s="6" t="str">
        <f>TEXT(SalesData[[#This Row],[Order Date]],"mmm yyyy")</f>
        <v>Aug 2013</v>
      </c>
      <c r="Y3020">
        <f>--(COUNTIF($B$2:B3020,B3020)=1)</f>
        <v>0</v>
      </c>
    </row>
    <row r="3021" spans="1:25"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c r="W3021" s="6" t="str">
        <f>TEXT(SalesData[[#This Row],[Order Date]],"mmm")</f>
        <v>Nov</v>
      </c>
      <c r="X3021" s="6" t="str">
        <f>TEXT(SalesData[[#This Row],[Order Date]],"mmm yyyy")</f>
        <v>Nov 2012</v>
      </c>
      <c r="Y3021">
        <f>--(COUNTIF($B$2:B3021,B3021)=1)</f>
        <v>1</v>
      </c>
    </row>
    <row r="3022" spans="1:25"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c r="W3022" s="6" t="str">
        <f>TEXT(SalesData[[#This Row],[Order Date]],"mmm")</f>
        <v>Nov</v>
      </c>
      <c r="X3022" s="6" t="str">
        <f>TEXT(SalesData[[#This Row],[Order Date]],"mmm yyyy")</f>
        <v>Nov 2012</v>
      </c>
      <c r="Y3022">
        <f>--(COUNTIF($B$2:B3022,B3022)=1)</f>
        <v>0</v>
      </c>
    </row>
    <row r="3023" spans="1:25"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c r="W3023" s="6" t="str">
        <f>TEXT(SalesData[[#This Row],[Order Date]],"mmm")</f>
        <v>Nov</v>
      </c>
      <c r="X3023" s="6" t="str">
        <f>TEXT(SalesData[[#This Row],[Order Date]],"mmm yyyy")</f>
        <v>Nov 2012</v>
      </c>
      <c r="Y3023">
        <f>--(COUNTIF($B$2:B3023,B3023)=1)</f>
        <v>0</v>
      </c>
    </row>
    <row r="3024" spans="1:25"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c r="W3024" s="6" t="str">
        <f>TEXT(SalesData[[#This Row],[Order Date]],"mmm")</f>
        <v>Nov</v>
      </c>
      <c r="X3024" s="6" t="str">
        <f>TEXT(SalesData[[#This Row],[Order Date]],"mmm yyyy")</f>
        <v>Nov 2012</v>
      </c>
      <c r="Y3024">
        <f>--(COUNTIF($B$2:B3024,B3024)=1)</f>
        <v>0</v>
      </c>
    </row>
    <row r="3025" spans="1:25"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c r="W3025" s="6" t="str">
        <f>TEXT(SalesData[[#This Row],[Order Date]],"mmm")</f>
        <v>Nov</v>
      </c>
      <c r="X3025" s="6" t="str">
        <f>TEXT(SalesData[[#This Row],[Order Date]],"mmm yyyy")</f>
        <v>Nov 2014</v>
      </c>
      <c r="Y3025">
        <f>--(COUNTIF($B$2:B3025,B3025)=1)</f>
        <v>1</v>
      </c>
    </row>
    <row r="3026" spans="1:25"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c r="W3026" s="6" t="str">
        <f>TEXT(SalesData[[#This Row],[Order Date]],"mmm")</f>
        <v>Nov</v>
      </c>
      <c r="X3026" s="6" t="str">
        <f>TEXT(SalesData[[#This Row],[Order Date]],"mmm yyyy")</f>
        <v>Nov 2012</v>
      </c>
      <c r="Y3026">
        <f>--(COUNTIF($B$2:B3026,B3026)=1)</f>
        <v>1</v>
      </c>
    </row>
    <row r="3027" spans="1:25"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c r="W3027" s="6" t="str">
        <f>TEXT(SalesData[[#This Row],[Order Date]],"mmm")</f>
        <v>Nov</v>
      </c>
      <c r="X3027" s="6" t="str">
        <f>TEXT(SalesData[[#This Row],[Order Date]],"mmm yyyy")</f>
        <v>Nov 2012</v>
      </c>
      <c r="Y3027">
        <f>--(COUNTIF($B$2:B3027,B3027)=1)</f>
        <v>0</v>
      </c>
    </row>
    <row r="3028" spans="1:25"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c r="W3028" s="6" t="str">
        <f>TEXT(SalesData[[#This Row],[Order Date]],"mmm")</f>
        <v>Apr</v>
      </c>
      <c r="X3028" s="6" t="str">
        <f>TEXT(SalesData[[#This Row],[Order Date]],"mmm yyyy")</f>
        <v>Apr 2014</v>
      </c>
      <c r="Y3028">
        <f>--(COUNTIF($B$2:B3028,B3028)=1)</f>
        <v>1</v>
      </c>
    </row>
    <row r="3029" spans="1:25"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c r="W3029" s="6" t="str">
        <f>TEXT(SalesData[[#This Row],[Order Date]],"mmm")</f>
        <v>Aug</v>
      </c>
      <c r="X3029" s="6" t="str">
        <f>TEXT(SalesData[[#This Row],[Order Date]],"mmm yyyy")</f>
        <v>Aug 2011</v>
      </c>
      <c r="Y3029">
        <f>--(COUNTIF($B$2:B3029,B3029)=1)</f>
        <v>1</v>
      </c>
    </row>
    <row r="3030" spans="1:25"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c r="W3030" s="6" t="str">
        <f>TEXT(SalesData[[#This Row],[Order Date]],"mmm")</f>
        <v>Dec</v>
      </c>
      <c r="X3030" s="6" t="str">
        <f>TEXT(SalesData[[#This Row],[Order Date]],"mmm yyyy")</f>
        <v>Dec 2014</v>
      </c>
      <c r="Y3030">
        <f>--(COUNTIF($B$2:B3030,B3030)=1)</f>
        <v>1</v>
      </c>
    </row>
    <row r="3031" spans="1:25"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c r="W3031" s="6" t="str">
        <f>TEXT(SalesData[[#This Row],[Order Date]],"mmm")</f>
        <v>Mar</v>
      </c>
      <c r="X3031" s="6" t="str">
        <f>TEXT(SalesData[[#This Row],[Order Date]],"mmm yyyy")</f>
        <v>Mar 2013</v>
      </c>
      <c r="Y3031">
        <f>--(COUNTIF($B$2:B3031,B3031)=1)</f>
        <v>1</v>
      </c>
    </row>
    <row r="3032" spans="1:25"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c r="W3032" s="6" t="str">
        <f>TEXT(SalesData[[#This Row],[Order Date]],"mmm")</f>
        <v>Sep</v>
      </c>
      <c r="X3032" s="6" t="str">
        <f>TEXT(SalesData[[#This Row],[Order Date]],"mmm yyyy")</f>
        <v>Sep 2012</v>
      </c>
      <c r="Y3032">
        <f>--(COUNTIF($B$2:B3032,B3032)=1)</f>
        <v>1</v>
      </c>
    </row>
    <row r="3033" spans="1:25"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c r="W3033" s="6" t="str">
        <f>TEXT(SalesData[[#This Row],[Order Date]],"mmm")</f>
        <v>Sep</v>
      </c>
      <c r="X3033" s="6" t="str">
        <f>TEXT(SalesData[[#This Row],[Order Date]],"mmm yyyy")</f>
        <v>Sep 2012</v>
      </c>
      <c r="Y3033">
        <f>--(COUNTIF($B$2:B3033,B3033)=1)</f>
        <v>0</v>
      </c>
    </row>
    <row r="3034" spans="1:25"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c r="W3034" s="6" t="str">
        <f>TEXT(SalesData[[#This Row],[Order Date]],"mmm")</f>
        <v>Nov</v>
      </c>
      <c r="X3034" s="6" t="str">
        <f>TEXT(SalesData[[#This Row],[Order Date]],"mmm yyyy")</f>
        <v>Nov 2013</v>
      </c>
      <c r="Y3034">
        <f>--(COUNTIF($B$2:B3034,B3034)=1)</f>
        <v>1</v>
      </c>
    </row>
    <row r="3035" spans="1:25"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c r="W3035" s="6" t="str">
        <f>TEXT(SalesData[[#This Row],[Order Date]],"mmm")</f>
        <v>Sep</v>
      </c>
      <c r="X3035" s="6" t="str">
        <f>TEXT(SalesData[[#This Row],[Order Date]],"mmm yyyy")</f>
        <v>Sep 2014</v>
      </c>
      <c r="Y3035">
        <f>--(COUNTIF($B$2:B3035,B3035)=1)</f>
        <v>1</v>
      </c>
    </row>
    <row r="3036" spans="1:25"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c r="W3036" s="6" t="str">
        <f>TEXT(SalesData[[#This Row],[Order Date]],"mmm")</f>
        <v>Jun</v>
      </c>
      <c r="X3036" s="6" t="str">
        <f>TEXT(SalesData[[#This Row],[Order Date]],"mmm yyyy")</f>
        <v>Jun 2012</v>
      </c>
      <c r="Y3036">
        <f>--(COUNTIF($B$2:B3036,B3036)=1)</f>
        <v>1</v>
      </c>
    </row>
    <row r="3037" spans="1:25"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c r="W3037" s="6" t="str">
        <f>TEXT(SalesData[[#This Row],[Order Date]],"mmm")</f>
        <v>Jun</v>
      </c>
      <c r="X3037" s="6" t="str">
        <f>TEXT(SalesData[[#This Row],[Order Date]],"mmm yyyy")</f>
        <v>Jun 2012</v>
      </c>
      <c r="Y3037">
        <f>--(COUNTIF($B$2:B3037,B3037)=1)</f>
        <v>0</v>
      </c>
    </row>
    <row r="3038" spans="1:25"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c r="W3038" s="6" t="str">
        <f>TEXT(SalesData[[#This Row],[Order Date]],"mmm")</f>
        <v>Jun</v>
      </c>
      <c r="X3038" s="6" t="str">
        <f>TEXT(SalesData[[#This Row],[Order Date]],"mmm yyyy")</f>
        <v>Jun 2012</v>
      </c>
      <c r="Y3038">
        <f>--(COUNTIF($B$2:B3038,B3038)=1)</f>
        <v>0</v>
      </c>
    </row>
    <row r="3039" spans="1:25"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c r="W3039" s="6" t="str">
        <f>TEXT(SalesData[[#This Row],[Order Date]],"mmm")</f>
        <v>Jun</v>
      </c>
      <c r="X3039" s="6" t="str">
        <f>TEXT(SalesData[[#This Row],[Order Date]],"mmm yyyy")</f>
        <v>Jun 2012</v>
      </c>
      <c r="Y3039">
        <f>--(COUNTIF($B$2:B3039,B3039)=1)</f>
        <v>0</v>
      </c>
    </row>
    <row r="3040" spans="1:25"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c r="W3040" s="6" t="str">
        <f>TEXT(SalesData[[#This Row],[Order Date]],"mmm")</f>
        <v>Jun</v>
      </c>
      <c r="X3040" s="6" t="str">
        <f>TEXT(SalesData[[#This Row],[Order Date]],"mmm yyyy")</f>
        <v>Jun 2012</v>
      </c>
      <c r="Y3040">
        <f>--(COUNTIF($B$2:B3040,B3040)=1)</f>
        <v>0</v>
      </c>
    </row>
    <row r="3041" spans="1:25"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c r="W3041" s="6" t="str">
        <f>TEXT(SalesData[[#This Row],[Order Date]],"mmm")</f>
        <v>Oct</v>
      </c>
      <c r="X3041" s="6" t="str">
        <f>TEXT(SalesData[[#This Row],[Order Date]],"mmm yyyy")</f>
        <v>Oct 2014</v>
      </c>
      <c r="Y3041">
        <f>--(COUNTIF($B$2:B3041,B3041)=1)</f>
        <v>1</v>
      </c>
    </row>
    <row r="3042" spans="1:25"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c r="W3042" s="6" t="str">
        <f>TEXT(SalesData[[#This Row],[Order Date]],"mmm")</f>
        <v>May</v>
      </c>
      <c r="X3042" s="6" t="str">
        <f>TEXT(SalesData[[#This Row],[Order Date]],"mmm yyyy")</f>
        <v>May 2013</v>
      </c>
      <c r="Y3042">
        <f>--(COUNTIF($B$2:B3042,B3042)=1)</f>
        <v>1</v>
      </c>
    </row>
    <row r="3043" spans="1:25"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c r="W3043" s="6" t="str">
        <f>TEXT(SalesData[[#This Row],[Order Date]],"mmm")</f>
        <v>Sep</v>
      </c>
      <c r="X3043" s="6" t="str">
        <f>TEXT(SalesData[[#This Row],[Order Date]],"mmm yyyy")</f>
        <v>Sep 2014</v>
      </c>
      <c r="Y3043">
        <f>--(COUNTIF($B$2:B3043,B3043)=1)</f>
        <v>1</v>
      </c>
    </row>
    <row r="3044" spans="1:25"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c r="W3044" s="6" t="str">
        <f>TEXT(SalesData[[#This Row],[Order Date]],"mmm")</f>
        <v>Sep</v>
      </c>
      <c r="X3044" s="6" t="str">
        <f>TEXT(SalesData[[#This Row],[Order Date]],"mmm yyyy")</f>
        <v>Sep 2014</v>
      </c>
      <c r="Y3044">
        <f>--(COUNTIF($B$2:B3044,B3044)=1)</f>
        <v>0</v>
      </c>
    </row>
    <row r="3045" spans="1:25"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c r="W3045" s="6" t="str">
        <f>TEXT(SalesData[[#This Row],[Order Date]],"mmm")</f>
        <v>Sep</v>
      </c>
      <c r="X3045" s="6" t="str">
        <f>TEXT(SalesData[[#This Row],[Order Date]],"mmm yyyy")</f>
        <v>Sep 2014</v>
      </c>
      <c r="Y3045">
        <f>--(COUNTIF($B$2:B3045,B3045)=1)</f>
        <v>0</v>
      </c>
    </row>
    <row r="3046" spans="1:25"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c r="W3046" s="6" t="str">
        <f>TEXT(SalesData[[#This Row],[Order Date]],"mmm")</f>
        <v>Apr</v>
      </c>
      <c r="X3046" s="6" t="str">
        <f>TEXT(SalesData[[#This Row],[Order Date]],"mmm yyyy")</f>
        <v>Apr 2012</v>
      </c>
      <c r="Y3046">
        <f>--(COUNTIF($B$2:B3046,B3046)=1)</f>
        <v>1</v>
      </c>
    </row>
    <row r="3047" spans="1:25"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c r="W3047" s="6" t="str">
        <f>TEXT(SalesData[[#This Row],[Order Date]],"mmm")</f>
        <v>Nov</v>
      </c>
      <c r="X3047" s="6" t="str">
        <f>TEXT(SalesData[[#This Row],[Order Date]],"mmm yyyy")</f>
        <v>Nov 2014</v>
      </c>
      <c r="Y3047">
        <f>--(COUNTIF($B$2:B3047,B3047)=1)</f>
        <v>1</v>
      </c>
    </row>
    <row r="3048" spans="1:25"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c r="W3048" s="6" t="str">
        <f>TEXT(SalesData[[#This Row],[Order Date]],"mmm")</f>
        <v>Nov</v>
      </c>
      <c r="X3048" s="6" t="str">
        <f>TEXT(SalesData[[#This Row],[Order Date]],"mmm yyyy")</f>
        <v>Nov 2014</v>
      </c>
      <c r="Y3048">
        <f>--(COUNTIF($B$2:B3048,B3048)=1)</f>
        <v>0</v>
      </c>
    </row>
    <row r="3049" spans="1:25"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c r="W3049" s="6" t="str">
        <f>TEXT(SalesData[[#This Row],[Order Date]],"mmm")</f>
        <v>Sep</v>
      </c>
      <c r="X3049" s="6" t="str">
        <f>TEXT(SalesData[[#This Row],[Order Date]],"mmm yyyy")</f>
        <v>Sep 2011</v>
      </c>
      <c r="Y3049">
        <f>--(COUNTIF($B$2:B3049,B3049)=1)</f>
        <v>1</v>
      </c>
    </row>
    <row r="3050" spans="1:25"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c r="W3050" s="6" t="str">
        <f>TEXT(SalesData[[#This Row],[Order Date]],"mmm")</f>
        <v>Apr</v>
      </c>
      <c r="X3050" s="6" t="str">
        <f>TEXT(SalesData[[#This Row],[Order Date]],"mmm yyyy")</f>
        <v>Apr 2014</v>
      </c>
      <c r="Y3050">
        <f>--(COUNTIF($B$2:B3050,B3050)=1)</f>
        <v>1</v>
      </c>
    </row>
    <row r="3051" spans="1:25"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c r="W3051" s="6" t="str">
        <f>TEXT(SalesData[[#This Row],[Order Date]],"mmm")</f>
        <v>Apr</v>
      </c>
      <c r="X3051" s="6" t="str">
        <f>TEXT(SalesData[[#This Row],[Order Date]],"mmm yyyy")</f>
        <v>Apr 2014</v>
      </c>
      <c r="Y3051">
        <f>--(COUNTIF($B$2:B3051,B3051)=1)</f>
        <v>0</v>
      </c>
    </row>
    <row r="3052" spans="1:25"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c r="W3052" s="6" t="str">
        <f>TEXT(SalesData[[#This Row],[Order Date]],"mmm")</f>
        <v>Oct</v>
      </c>
      <c r="X3052" s="6" t="str">
        <f>TEXT(SalesData[[#This Row],[Order Date]],"mmm yyyy")</f>
        <v>Oct 2014</v>
      </c>
      <c r="Y3052">
        <f>--(COUNTIF($B$2:B3052,B3052)=1)</f>
        <v>1</v>
      </c>
    </row>
    <row r="3053" spans="1:25"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c r="W3053" s="6" t="str">
        <f>TEXT(SalesData[[#This Row],[Order Date]],"mmm")</f>
        <v>Oct</v>
      </c>
      <c r="X3053" s="6" t="str">
        <f>TEXT(SalesData[[#This Row],[Order Date]],"mmm yyyy")</f>
        <v>Oct 2014</v>
      </c>
      <c r="Y3053">
        <f>--(COUNTIF($B$2:B3053,B3053)=1)</f>
        <v>0</v>
      </c>
    </row>
    <row r="3054" spans="1:25"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c r="W3054" s="6" t="str">
        <f>TEXT(SalesData[[#This Row],[Order Date]],"mmm")</f>
        <v>Oct</v>
      </c>
      <c r="X3054" s="6" t="str">
        <f>TEXT(SalesData[[#This Row],[Order Date]],"mmm yyyy")</f>
        <v>Oct 2014</v>
      </c>
      <c r="Y3054">
        <f>--(COUNTIF($B$2:B3054,B3054)=1)</f>
        <v>0</v>
      </c>
    </row>
    <row r="3055" spans="1:25"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c r="W3055" s="6" t="str">
        <f>TEXT(SalesData[[#This Row],[Order Date]],"mmm")</f>
        <v>Apr</v>
      </c>
      <c r="X3055" s="6" t="str">
        <f>TEXT(SalesData[[#This Row],[Order Date]],"mmm yyyy")</f>
        <v>Apr 2013</v>
      </c>
      <c r="Y3055">
        <f>--(COUNTIF($B$2:B3055,B3055)=1)</f>
        <v>1</v>
      </c>
    </row>
    <row r="3056" spans="1:25"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c r="W3056" s="6" t="str">
        <f>TEXT(SalesData[[#This Row],[Order Date]],"mmm")</f>
        <v>Apr</v>
      </c>
      <c r="X3056" s="6" t="str">
        <f>TEXT(SalesData[[#This Row],[Order Date]],"mmm yyyy")</f>
        <v>Apr 2013</v>
      </c>
      <c r="Y3056">
        <f>--(COUNTIF($B$2:B3056,B3056)=1)</f>
        <v>0</v>
      </c>
    </row>
    <row r="3057" spans="1:25"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c r="W3057" s="6" t="str">
        <f>TEXT(SalesData[[#This Row],[Order Date]],"mmm")</f>
        <v>Aug</v>
      </c>
      <c r="X3057" s="6" t="str">
        <f>TEXT(SalesData[[#This Row],[Order Date]],"mmm yyyy")</f>
        <v>Aug 2012</v>
      </c>
      <c r="Y3057">
        <f>--(COUNTIF($B$2:B3057,B3057)=1)</f>
        <v>1</v>
      </c>
    </row>
    <row r="3058" spans="1:25"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c r="W3058" s="6" t="str">
        <f>TEXT(SalesData[[#This Row],[Order Date]],"mmm")</f>
        <v>Oct</v>
      </c>
      <c r="X3058" s="6" t="str">
        <f>TEXT(SalesData[[#This Row],[Order Date]],"mmm yyyy")</f>
        <v>Oct 2014</v>
      </c>
      <c r="Y3058">
        <f>--(COUNTIF($B$2:B3058,B3058)=1)</f>
        <v>1</v>
      </c>
    </row>
    <row r="3059" spans="1:25"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c r="W3059" s="6" t="str">
        <f>TEXT(SalesData[[#This Row],[Order Date]],"mmm")</f>
        <v>Oct</v>
      </c>
      <c r="X3059" s="6" t="str">
        <f>TEXT(SalesData[[#This Row],[Order Date]],"mmm yyyy")</f>
        <v>Oct 2014</v>
      </c>
      <c r="Y3059">
        <f>--(COUNTIF($B$2:B3059,B3059)=1)</f>
        <v>0</v>
      </c>
    </row>
    <row r="3060" spans="1:25"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c r="W3060" s="6" t="str">
        <f>TEXT(SalesData[[#This Row],[Order Date]],"mmm")</f>
        <v>Oct</v>
      </c>
      <c r="X3060" s="6" t="str">
        <f>TEXT(SalesData[[#This Row],[Order Date]],"mmm yyyy")</f>
        <v>Oct 2014</v>
      </c>
      <c r="Y3060">
        <f>--(COUNTIF($B$2:B3060,B3060)=1)</f>
        <v>0</v>
      </c>
    </row>
    <row r="3061" spans="1:25"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c r="W3061" s="6" t="str">
        <f>TEXT(SalesData[[#This Row],[Order Date]],"mmm")</f>
        <v>Oct</v>
      </c>
      <c r="X3061" s="6" t="str">
        <f>TEXT(SalesData[[#This Row],[Order Date]],"mmm yyyy")</f>
        <v>Oct 2014</v>
      </c>
      <c r="Y3061">
        <f>--(COUNTIF($B$2:B3061,B3061)=1)</f>
        <v>0</v>
      </c>
    </row>
    <row r="3062" spans="1:25"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c r="W3062" s="6" t="str">
        <f>TEXT(SalesData[[#This Row],[Order Date]],"mmm")</f>
        <v>Nov</v>
      </c>
      <c r="X3062" s="6" t="str">
        <f>TEXT(SalesData[[#This Row],[Order Date]],"mmm yyyy")</f>
        <v>Nov 2013</v>
      </c>
      <c r="Y3062">
        <f>--(COUNTIF($B$2:B3062,B3062)=1)</f>
        <v>1</v>
      </c>
    </row>
    <row r="3063" spans="1:25"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c r="W3063" s="6" t="str">
        <f>TEXT(SalesData[[#This Row],[Order Date]],"mmm")</f>
        <v>Mar</v>
      </c>
      <c r="X3063" s="6" t="str">
        <f>TEXT(SalesData[[#This Row],[Order Date]],"mmm yyyy")</f>
        <v>Mar 2014</v>
      </c>
      <c r="Y3063">
        <f>--(COUNTIF($B$2:B3063,B3063)=1)</f>
        <v>1</v>
      </c>
    </row>
    <row r="3064" spans="1:25"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c r="W3064" s="6" t="str">
        <f>TEXT(SalesData[[#This Row],[Order Date]],"mmm")</f>
        <v>Nov</v>
      </c>
      <c r="X3064" s="6" t="str">
        <f>TEXT(SalesData[[#This Row],[Order Date]],"mmm yyyy")</f>
        <v>Nov 2012</v>
      </c>
      <c r="Y3064">
        <f>--(COUNTIF($B$2:B3064,B3064)=1)</f>
        <v>1</v>
      </c>
    </row>
    <row r="3065" spans="1:25"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c r="W3065" s="6" t="str">
        <f>TEXT(SalesData[[#This Row],[Order Date]],"mmm")</f>
        <v>Nov</v>
      </c>
      <c r="X3065" s="6" t="str">
        <f>TEXT(SalesData[[#This Row],[Order Date]],"mmm yyyy")</f>
        <v>Nov 2012</v>
      </c>
      <c r="Y3065">
        <f>--(COUNTIF($B$2:B3065,B3065)=1)</f>
        <v>0</v>
      </c>
    </row>
    <row r="3066" spans="1:25"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c r="W3066" s="6" t="str">
        <f>TEXT(SalesData[[#This Row],[Order Date]],"mmm")</f>
        <v>Mar</v>
      </c>
      <c r="X3066" s="6" t="str">
        <f>TEXT(SalesData[[#This Row],[Order Date]],"mmm yyyy")</f>
        <v>Mar 2014</v>
      </c>
      <c r="Y3066">
        <f>--(COUNTIF($B$2:B3066,B3066)=1)</f>
        <v>1</v>
      </c>
    </row>
    <row r="3067" spans="1:25"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c r="W3067" s="6" t="str">
        <f>TEXT(SalesData[[#This Row],[Order Date]],"mmm")</f>
        <v>Mar</v>
      </c>
      <c r="X3067" s="6" t="str">
        <f>TEXT(SalesData[[#This Row],[Order Date]],"mmm yyyy")</f>
        <v>Mar 2014</v>
      </c>
      <c r="Y3067">
        <f>--(COUNTIF($B$2:B3067,B3067)=1)</f>
        <v>0</v>
      </c>
    </row>
    <row r="3068" spans="1:25"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c r="W3068" s="6" t="str">
        <f>TEXT(SalesData[[#This Row],[Order Date]],"mmm")</f>
        <v>Mar</v>
      </c>
      <c r="X3068" s="6" t="str">
        <f>TEXT(SalesData[[#This Row],[Order Date]],"mmm yyyy")</f>
        <v>Mar 2014</v>
      </c>
      <c r="Y3068">
        <f>--(COUNTIF($B$2:B3068,B3068)=1)</f>
        <v>0</v>
      </c>
    </row>
    <row r="3069" spans="1:25"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c r="W3069" s="6" t="str">
        <f>TEXT(SalesData[[#This Row],[Order Date]],"mmm")</f>
        <v>Mar</v>
      </c>
      <c r="X3069" s="6" t="str">
        <f>TEXT(SalesData[[#This Row],[Order Date]],"mmm yyyy")</f>
        <v>Mar 2014</v>
      </c>
      <c r="Y3069">
        <f>--(COUNTIF($B$2:B3069,B3069)=1)</f>
        <v>0</v>
      </c>
    </row>
    <row r="3070" spans="1:25"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c r="W3070" s="6" t="str">
        <f>TEXT(SalesData[[#This Row],[Order Date]],"mmm")</f>
        <v>Mar</v>
      </c>
      <c r="X3070" s="6" t="str">
        <f>TEXT(SalesData[[#This Row],[Order Date]],"mmm yyyy")</f>
        <v>Mar 2014</v>
      </c>
      <c r="Y3070">
        <f>--(COUNTIF($B$2:B3070,B3070)=1)</f>
        <v>0</v>
      </c>
    </row>
    <row r="3071" spans="1:25"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c r="W3071" s="6" t="str">
        <f>TEXT(SalesData[[#This Row],[Order Date]],"mmm")</f>
        <v>Dec</v>
      </c>
      <c r="X3071" s="6" t="str">
        <f>TEXT(SalesData[[#This Row],[Order Date]],"mmm yyyy")</f>
        <v>Dec 2014</v>
      </c>
      <c r="Y3071">
        <f>--(COUNTIF($B$2:B3071,B3071)=1)</f>
        <v>1</v>
      </c>
    </row>
    <row r="3072" spans="1:25"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c r="W3072" s="6" t="str">
        <f>TEXT(SalesData[[#This Row],[Order Date]],"mmm")</f>
        <v>Nov</v>
      </c>
      <c r="X3072" s="6" t="str">
        <f>TEXT(SalesData[[#This Row],[Order Date]],"mmm yyyy")</f>
        <v>Nov 2011</v>
      </c>
      <c r="Y3072">
        <f>--(COUNTIF($B$2:B3072,B3072)=1)</f>
        <v>1</v>
      </c>
    </row>
    <row r="3073" spans="1:25"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c r="W3073" s="6" t="str">
        <f>TEXT(SalesData[[#This Row],[Order Date]],"mmm")</f>
        <v>Nov</v>
      </c>
      <c r="X3073" s="6" t="str">
        <f>TEXT(SalesData[[#This Row],[Order Date]],"mmm yyyy")</f>
        <v>Nov 2011</v>
      </c>
      <c r="Y3073">
        <f>--(COUNTIF($B$2:B3073,B3073)=1)</f>
        <v>0</v>
      </c>
    </row>
    <row r="3074" spans="1:25"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c r="W3074" s="6" t="str">
        <f>TEXT(SalesData[[#This Row],[Order Date]],"mmm")</f>
        <v>Nov</v>
      </c>
      <c r="X3074" s="6" t="str">
        <f>TEXT(SalesData[[#This Row],[Order Date]],"mmm yyyy")</f>
        <v>Nov 2011</v>
      </c>
      <c r="Y3074">
        <f>--(COUNTIF($B$2:B3074,B3074)=1)</f>
        <v>0</v>
      </c>
    </row>
    <row r="3075" spans="1:25"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c r="W3075" s="6" t="str">
        <f>TEXT(SalesData[[#This Row],[Order Date]],"mmm")</f>
        <v>Jan</v>
      </c>
      <c r="X3075" s="6" t="str">
        <f>TEXT(SalesData[[#This Row],[Order Date]],"mmm yyyy")</f>
        <v>Jan 2013</v>
      </c>
      <c r="Y3075">
        <f>--(COUNTIF($B$2:B3075,B3075)=1)</f>
        <v>1</v>
      </c>
    </row>
    <row r="3076" spans="1:25"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c r="W3076" s="6" t="str">
        <f>TEXT(SalesData[[#This Row],[Order Date]],"mmm")</f>
        <v>Oct</v>
      </c>
      <c r="X3076" s="6" t="str">
        <f>TEXT(SalesData[[#This Row],[Order Date]],"mmm yyyy")</f>
        <v>Oct 2012</v>
      </c>
      <c r="Y3076">
        <f>--(COUNTIF($B$2:B3076,B3076)=1)</f>
        <v>1</v>
      </c>
    </row>
    <row r="3077" spans="1:25"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c r="W3077" s="6" t="str">
        <f>TEXT(SalesData[[#This Row],[Order Date]],"mmm")</f>
        <v>Jul</v>
      </c>
      <c r="X3077" s="6" t="str">
        <f>TEXT(SalesData[[#This Row],[Order Date]],"mmm yyyy")</f>
        <v>Jul 2011</v>
      </c>
      <c r="Y3077">
        <f>--(COUNTIF($B$2:B3077,B3077)=1)</f>
        <v>1</v>
      </c>
    </row>
    <row r="3078" spans="1:25"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c r="W3078" s="6" t="str">
        <f>TEXT(SalesData[[#This Row],[Order Date]],"mmm")</f>
        <v>Jul</v>
      </c>
      <c r="X3078" s="6" t="str">
        <f>TEXT(SalesData[[#This Row],[Order Date]],"mmm yyyy")</f>
        <v>Jul 2011</v>
      </c>
      <c r="Y3078">
        <f>--(COUNTIF($B$2:B3078,B3078)=1)</f>
        <v>0</v>
      </c>
    </row>
    <row r="3079" spans="1:25"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c r="W3079" s="6" t="str">
        <f>TEXT(SalesData[[#This Row],[Order Date]],"mmm")</f>
        <v>Jul</v>
      </c>
      <c r="X3079" s="6" t="str">
        <f>TEXT(SalesData[[#This Row],[Order Date]],"mmm yyyy")</f>
        <v>Jul 2011</v>
      </c>
      <c r="Y3079">
        <f>--(COUNTIF($B$2:B3079,B3079)=1)</f>
        <v>0</v>
      </c>
    </row>
    <row r="3080" spans="1:25"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c r="W3080" s="6" t="str">
        <f>TEXT(SalesData[[#This Row],[Order Date]],"mmm")</f>
        <v>May</v>
      </c>
      <c r="X3080" s="6" t="str">
        <f>TEXT(SalesData[[#This Row],[Order Date]],"mmm yyyy")</f>
        <v>May 2011</v>
      </c>
      <c r="Y3080">
        <f>--(COUNTIF($B$2:B3080,B3080)=1)</f>
        <v>1</v>
      </c>
    </row>
    <row r="3081" spans="1:25"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c r="W3081" s="6" t="str">
        <f>TEXT(SalesData[[#This Row],[Order Date]],"mmm")</f>
        <v>Sep</v>
      </c>
      <c r="X3081" s="6" t="str">
        <f>TEXT(SalesData[[#This Row],[Order Date]],"mmm yyyy")</f>
        <v>Sep 2014</v>
      </c>
      <c r="Y3081">
        <f>--(COUNTIF($B$2:B3081,B3081)=1)</f>
        <v>1</v>
      </c>
    </row>
    <row r="3082" spans="1:25"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c r="W3082" s="6" t="str">
        <f>TEXT(SalesData[[#This Row],[Order Date]],"mmm")</f>
        <v>Sep</v>
      </c>
      <c r="X3082" s="6" t="str">
        <f>TEXT(SalesData[[#This Row],[Order Date]],"mmm yyyy")</f>
        <v>Sep 2014</v>
      </c>
      <c r="Y3082">
        <f>--(COUNTIF($B$2:B3082,B3082)=1)</f>
        <v>0</v>
      </c>
    </row>
    <row r="3083" spans="1:25"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c r="W3083" s="6" t="str">
        <f>TEXT(SalesData[[#This Row],[Order Date]],"mmm")</f>
        <v>May</v>
      </c>
      <c r="X3083" s="6" t="str">
        <f>TEXT(SalesData[[#This Row],[Order Date]],"mmm yyyy")</f>
        <v>May 2014</v>
      </c>
      <c r="Y3083">
        <f>--(COUNTIF($B$2:B3083,B3083)=1)</f>
        <v>1</v>
      </c>
    </row>
    <row r="3084" spans="1:25"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c r="W3084" s="6" t="str">
        <f>TEXT(SalesData[[#This Row],[Order Date]],"mmm")</f>
        <v>May</v>
      </c>
      <c r="X3084" s="6" t="str">
        <f>TEXT(SalesData[[#This Row],[Order Date]],"mmm yyyy")</f>
        <v>May 2014</v>
      </c>
      <c r="Y3084">
        <f>--(COUNTIF($B$2:B3084,B3084)=1)</f>
        <v>0</v>
      </c>
    </row>
    <row r="3085" spans="1:25"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c r="W3085" s="6" t="str">
        <f>TEXT(SalesData[[#This Row],[Order Date]],"mmm")</f>
        <v>Jan</v>
      </c>
      <c r="X3085" s="6" t="str">
        <f>TEXT(SalesData[[#This Row],[Order Date]],"mmm yyyy")</f>
        <v>Jan 2011</v>
      </c>
      <c r="Y3085">
        <f>--(COUNTIF($B$2:B3085,B3085)=1)</f>
        <v>1</v>
      </c>
    </row>
    <row r="3086" spans="1:25"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c r="W3086" s="6" t="str">
        <f>TEXT(SalesData[[#This Row],[Order Date]],"mmm")</f>
        <v>Feb</v>
      </c>
      <c r="X3086" s="6" t="str">
        <f>TEXT(SalesData[[#This Row],[Order Date]],"mmm yyyy")</f>
        <v>Feb 2014</v>
      </c>
      <c r="Y3086">
        <f>--(COUNTIF($B$2:B3086,B3086)=1)</f>
        <v>1</v>
      </c>
    </row>
    <row r="3087" spans="1:25"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c r="W3087" s="6" t="str">
        <f>TEXT(SalesData[[#This Row],[Order Date]],"mmm")</f>
        <v>Feb</v>
      </c>
      <c r="X3087" s="6" t="str">
        <f>TEXT(SalesData[[#This Row],[Order Date]],"mmm yyyy")</f>
        <v>Feb 2014</v>
      </c>
      <c r="Y3087">
        <f>--(COUNTIF($B$2:B3087,B3087)=1)</f>
        <v>0</v>
      </c>
    </row>
    <row r="3088" spans="1:25"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c r="W3088" s="6" t="str">
        <f>TEXT(SalesData[[#This Row],[Order Date]],"mmm")</f>
        <v>Feb</v>
      </c>
      <c r="X3088" s="6" t="str">
        <f>TEXT(SalesData[[#This Row],[Order Date]],"mmm yyyy")</f>
        <v>Feb 2014</v>
      </c>
      <c r="Y3088">
        <f>--(COUNTIF($B$2:B3088,B3088)=1)</f>
        <v>0</v>
      </c>
    </row>
    <row r="3089" spans="1:25"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c r="W3089" s="6" t="str">
        <f>TEXT(SalesData[[#This Row],[Order Date]],"mmm")</f>
        <v>Feb</v>
      </c>
      <c r="X3089" s="6" t="str">
        <f>TEXT(SalesData[[#This Row],[Order Date]],"mmm yyyy")</f>
        <v>Feb 2014</v>
      </c>
      <c r="Y3089">
        <f>--(COUNTIF($B$2:B3089,B3089)=1)</f>
        <v>0</v>
      </c>
    </row>
    <row r="3090" spans="1:25"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c r="W3090" s="6" t="str">
        <f>TEXT(SalesData[[#This Row],[Order Date]],"mmm")</f>
        <v>Apr</v>
      </c>
      <c r="X3090" s="6" t="str">
        <f>TEXT(SalesData[[#This Row],[Order Date]],"mmm yyyy")</f>
        <v>Apr 2014</v>
      </c>
      <c r="Y3090">
        <f>--(COUNTIF($B$2:B3090,B3090)=1)</f>
        <v>1</v>
      </c>
    </row>
    <row r="3091" spans="1:25"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c r="W3091" s="6" t="str">
        <f>TEXT(SalesData[[#This Row],[Order Date]],"mmm")</f>
        <v>Apr</v>
      </c>
      <c r="X3091" s="6" t="str">
        <f>TEXT(SalesData[[#This Row],[Order Date]],"mmm yyyy")</f>
        <v>Apr 2014</v>
      </c>
      <c r="Y3091">
        <f>--(COUNTIF($B$2:B3091,B3091)=1)</f>
        <v>0</v>
      </c>
    </row>
    <row r="3092" spans="1:25"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c r="W3092" s="6" t="str">
        <f>TEXT(SalesData[[#This Row],[Order Date]],"mmm")</f>
        <v>Mar</v>
      </c>
      <c r="X3092" s="6" t="str">
        <f>TEXT(SalesData[[#This Row],[Order Date]],"mmm yyyy")</f>
        <v>Mar 2013</v>
      </c>
      <c r="Y3092">
        <f>--(COUNTIF($B$2:B3092,B3092)=1)</f>
        <v>1</v>
      </c>
    </row>
    <row r="3093" spans="1:25"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c r="W3093" s="6" t="str">
        <f>TEXT(SalesData[[#This Row],[Order Date]],"mmm")</f>
        <v>Mar</v>
      </c>
      <c r="X3093" s="6" t="str">
        <f>TEXT(SalesData[[#This Row],[Order Date]],"mmm yyyy")</f>
        <v>Mar 2013</v>
      </c>
      <c r="Y3093">
        <f>--(COUNTIF($B$2:B3093,B3093)=1)</f>
        <v>0</v>
      </c>
    </row>
    <row r="3094" spans="1:25"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c r="W3094" s="6" t="str">
        <f>TEXT(SalesData[[#This Row],[Order Date]],"mmm")</f>
        <v>Mar</v>
      </c>
      <c r="X3094" s="6" t="str">
        <f>TEXT(SalesData[[#This Row],[Order Date]],"mmm yyyy")</f>
        <v>Mar 2013</v>
      </c>
      <c r="Y3094">
        <f>--(COUNTIF($B$2:B3094,B3094)=1)</f>
        <v>0</v>
      </c>
    </row>
    <row r="3095" spans="1:25"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c r="W3095" s="6" t="str">
        <f>TEXT(SalesData[[#This Row],[Order Date]],"mmm")</f>
        <v>Aug</v>
      </c>
      <c r="X3095" s="6" t="str">
        <f>TEXT(SalesData[[#This Row],[Order Date]],"mmm yyyy")</f>
        <v>Aug 2012</v>
      </c>
      <c r="Y3095">
        <f>--(COUNTIF($B$2:B3095,B3095)=1)</f>
        <v>1</v>
      </c>
    </row>
    <row r="3096" spans="1:25"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c r="W3096" s="6" t="str">
        <f>TEXT(SalesData[[#This Row],[Order Date]],"mmm")</f>
        <v>Aug</v>
      </c>
      <c r="X3096" s="6" t="str">
        <f>TEXT(SalesData[[#This Row],[Order Date]],"mmm yyyy")</f>
        <v>Aug 2012</v>
      </c>
      <c r="Y3096">
        <f>--(COUNTIF($B$2:B3096,B3096)=1)</f>
        <v>0</v>
      </c>
    </row>
    <row r="3097" spans="1:25"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c r="W3097" s="6" t="str">
        <f>TEXT(SalesData[[#This Row],[Order Date]],"mmm")</f>
        <v>Aug</v>
      </c>
      <c r="X3097" s="6" t="str">
        <f>TEXT(SalesData[[#This Row],[Order Date]],"mmm yyyy")</f>
        <v>Aug 2012</v>
      </c>
      <c r="Y3097">
        <f>--(COUNTIF($B$2:B3097,B3097)=1)</f>
        <v>0</v>
      </c>
    </row>
    <row r="3098" spans="1:25"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c r="W3098" s="6" t="str">
        <f>TEXT(SalesData[[#This Row],[Order Date]],"mmm")</f>
        <v>Aug</v>
      </c>
      <c r="X3098" s="6" t="str">
        <f>TEXT(SalesData[[#This Row],[Order Date]],"mmm yyyy")</f>
        <v>Aug 2012</v>
      </c>
      <c r="Y3098">
        <f>--(COUNTIF($B$2:B3098,B3098)=1)</f>
        <v>0</v>
      </c>
    </row>
    <row r="3099" spans="1:25"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c r="W3099" s="6" t="str">
        <f>TEXT(SalesData[[#This Row],[Order Date]],"mmm")</f>
        <v>Apr</v>
      </c>
      <c r="X3099" s="6" t="str">
        <f>TEXT(SalesData[[#This Row],[Order Date]],"mmm yyyy")</f>
        <v>Apr 2014</v>
      </c>
      <c r="Y3099">
        <f>--(COUNTIF($B$2:B3099,B3099)=1)</f>
        <v>1</v>
      </c>
    </row>
    <row r="3100" spans="1:25"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c r="W3100" s="6" t="str">
        <f>TEXT(SalesData[[#This Row],[Order Date]],"mmm")</f>
        <v>Apr</v>
      </c>
      <c r="X3100" s="6" t="str">
        <f>TEXT(SalesData[[#This Row],[Order Date]],"mmm yyyy")</f>
        <v>Apr 2014</v>
      </c>
      <c r="Y3100">
        <f>--(COUNTIF($B$2:B3100,B3100)=1)</f>
        <v>0</v>
      </c>
    </row>
    <row r="3101" spans="1:25"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c r="W3101" s="6" t="str">
        <f>TEXT(SalesData[[#This Row],[Order Date]],"mmm")</f>
        <v>Apr</v>
      </c>
      <c r="X3101" s="6" t="str">
        <f>TEXT(SalesData[[#This Row],[Order Date]],"mmm yyyy")</f>
        <v>Apr 2014</v>
      </c>
      <c r="Y3101">
        <f>--(COUNTIF($B$2:B3101,B3101)=1)</f>
        <v>1</v>
      </c>
    </row>
    <row r="3102" spans="1:25"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c r="W3102" s="6" t="str">
        <f>TEXT(SalesData[[#This Row],[Order Date]],"mmm")</f>
        <v>Apr</v>
      </c>
      <c r="X3102" s="6" t="str">
        <f>TEXT(SalesData[[#This Row],[Order Date]],"mmm yyyy")</f>
        <v>Apr 2014</v>
      </c>
      <c r="Y3102">
        <f>--(COUNTIF($B$2:B3102,B3102)=1)</f>
        <v>0</v>
      </c>
    </row>
    <row r="3103" spans="1:25"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c r="W3103" s="6" t="str">
        <f>TEXT(SalesData[[#This Row],[Order Date]],"mmm")</f>
        <v>Dec</v>
      </c>
      <c r="X3103" s="6" t="str">
        <f>TEXT(SalesData[[#This Row],[Order Date]],"mmm yyyy")</f>
        <v>Dec 2014</v>
      </c>
      <c r="Y3103">
        <f>--(COUNTIF($B$2:B3103,B3103)=1)</f>
        <v>1</v>
      </c>
    </row>
    <row r="3104" spans="1:25"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c r="W3104" s="6" t="str">
        <f>TEXT(SalesData[[#This Row],[Order Date]],"mmm")</f>
        <v>Dec</v>
      </c>
      <c r="X3104" s="6" t="str">
        <f>TEXT(SalesData[[#This Row],[Order Date]],"mmm yyyy")</f>
        <v>Dec 2014</v>
      </c>
      <c r="Y3104">
        <f>--(COUNTIF($B$2:B3104,B3104)=1)</f>
        <v>0</v>
      </c>
    </row>
    <row r="3105" spans="1:25"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c r="W3105" s="6" t="str">
        <f>TEXT(SalesData[[#This Row],[Order Date]],"mmm")</f>
        <v>Dec</v>
      </c>
      <c r="X3105" s="6" t="str">
        <f>TEXT(SalesData[[#This Row],[Order Date]],"mmm yyyy")</f>
        <v>Dec 2013</v>
      </c>
      <c r="Y3105">
        <f>--(COUNTIF($B$2:B3105,B3105)=1)</f>
        <v>1</v>
      </c>
    </row>
    <row r="3106" spans="1:25"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c r="W3106" s="6" t="str">
        <f>TEXT(SalesData[[#This Row],[Order Date]],"mmm")</f>
        <v>Mar</v>
      </c>
      <c r="X3106" s="6" t="str">
        <f>TEXT(SalesData[[#This Row],[Order Date]],"mmm yyyy")</f>
        <v>Mar 2014</v>
      </c>
      <c r="Y3106">
        <f>--(COUNTIF($B$2:B3106,B3106)=1)</f>
        <v>1</v>
      </c>
    </row>
    <row r="3107" spans="1:25"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c r="W3107" s="6" t="str">
        <f>TEXT(SalesData[[#This Row],[Order Date]],"mmm")</f>
        <v>Jul</v>
      </c>
      <c r="X3107" s="6" t="str">
        <f>TEXT(SalesData[[#This Row],[Order Date]],"mmm yyyy")</f>
        <v>Jul 2013</v>
      </c>
      <c r="Y3107">
        <f>--(COUNTIF($B$2:B3107,B3107)=1)</f>
        <v>1</v>
      </c>
    </row>
    <row r="3108" spans="1:25"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c r="W3108" s="6" t="str">
        <f>TEXT(SalesData[[#This Row],[Order Date]],"mmm")</f>
        <v>Jul</v>
      </c>
      <c r="X3108" s="6" t="str">
        <f>TEXT(SalesData[[#This Row],[Order Date]],"mmm yyyy")</f>
        <v>Jul 2014</v>
      </c>
      <c r="Y3108">
        <f>--(COUNTIF($B$2:B3108,B3108)=1)</f>
        <v>1</v>
      </c>
    </row>
    <row r="3109" spans="1:25"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c r="W3109" s="6" t="str">
        <f>TEXT(SalesData[[#This Row],[Order Date]],"mmm")</f>
        <v>Jul</v>
      </c>
      <c r="X3109" s="6" t="str">
        <f>TEXT(SalesData[[#This Row],[Order Date]],"mmm yyyy")</f>
        <v>Jul 2013</v>
      </c>
      <c r="Y3109">
        <f>--(COUNTIF($B$2:B3109,B3109)=1)</f>
        <v>1</v>
      </c>
    </row>
    <row r="3110" spans="1:25"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c r="W3110" s="6" t="str">
        <f>TEXT(SalesData[[#This Row],[Order Date]],"mmm")</f>
        <v>Jul</v>
      </c>
      <c r="X3110" s="6" t="str">
        <f>TEXT(SalesData[[#This Row],[Order Date]],"mmm yyyy")</f>
        <v>Jul 2013</v>
      </c>
      <c r="Y3110">
        <f>--(COUNTIF($B$2:B3110,B3110)=1)</f>
        <v>0</v>
      </c>
    </row>
    <row r="3111" spans="1:25"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c r="W3111" s="6" t="str">
        <f>TEXT(SalesData[[#This Row],[Order Date]],"mmm")</f>
        <v>Jul</v>
      </c>
      <c r="X3111" s="6" t="str">
        <f>TEXT(SalesData[[#This Row],[Order Date]],"mmm yyyy")</f>
        <v>Jul 2013</v>
      </c>
      <c r="Y3111">
        <f>--(COUNTIF($B$2:B3111,B3111)=1)</f>
        <v>0</v>
      </c>
    </row>
    <row r="3112" spans="1:25"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c r="W3112" s="6" t="str">
        <f>TEXT(SalesData[[#This Row],[Order Date]],"mmm")</f>
        <v>Jul</v>
      </c>
      <c r="X3112" s="6" t="str">
        <f>TEXT(SalesData[[#This Row],[Order Date]],"mmm yyyy")</f>
        <v>Jul 2013</v>
      </c>
      <c r="Y3112">
        <f>--(COUNTIF($B$2:B3112,B3112)=1)</f>
        <v>0</v>
      </c>
    </row>
    <row r="3113" spans="1:25"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c r="W3113" s="6" t="str">
        <f>TEXT(SalesData[[#This Row],[Order Date]],"mmm")</f>
        <v>Jul</v>
      </c>
      <c r="X3113" s="6" t="str">
        <f>TEXT(SalesData[[#This Row],[Order Date]],"mmm yyyy")</f>
        <v>Jul 2013</v>
      </c>
      <c r="Y3113">
        <f>--(COUNTIF($B$2:B3113,B3113)=1)</f>
        <v>0</v>
      </c>
    </row>
    <row r="3114" spans="1:25"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c r="W3114" s="6" t="str">
        <f>TEXT(SalesData[[#This Row],[Order Date]],"mmm")</f>
        <v>Aug</v>
      </c>
      <c r="X3114" s="6" t="str">
        <f>TEXT(SalesData[[#This Row],[Order Date]],"mmm yyyy")</f>
        <v>Aug 2013</v>
      </c>
      <c r="Y3114">
        <f>--(COUNTIF($B$2:B3114,B3114)=1)</f>
        <v>1</v>
      </c>
    </row>
    <row r="3115" spans="1:25"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c r="W3115" s="6" t="str">
        <f>TEXT(SalesData[[#This Row],[Order Date]],"mmm")</f>
        <v>Aug</v>
      </c>
      <c r="X3115" s="6" t="str">
        <f>TEXT(SalesData[[#This Row],[Order Date]],"mmm yyyy")</f>
        <v>Aug 2013</v>
      </c>
      <c r="Y3115">
        <f>--(COUNTIF($B$2:B3115,B3115)=1)</f>
        <v>0</v>
      </c>
    </row>
    <row r="3116" spans="1:25"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c r="W3116" s="6" t="str">
        <f>TEXT(SalesData[[#This Row],[Order Date]],"mmm")</f>
        <v>Aug</v>
      </c>
      <c r="X3116" s="6" t="str">
        <f>TEXT(SalesData[[#This Row],[Order Date]],"mmm yyyy")</f>
        <v>Aug 2013</v>
      </c>
      <c r="Y3116">
        <f>--(COUNTIF($B$2:B3116,B3116)=1)</f>
        <v>0</v>
      </c>
    </row>
    <row r="3117" spans="1:25"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c r="W3117" s="6" t="str">
        <f>TEXT(SalesData[[#This Row],[Order Date]],"mmm")</f>
        <v>Aug</v>
      </c>
      <c r="X3117" s="6" t="str">
        <f>TEXT(SalesData[[#This Row],[Order Date]],"mmm yyyy")</f>
        <v>Aug 2013</v>
      </c>
      <c r="Y3117">
        <f>--(COUNTIF($B$2:B3117,B3117)=1)</f>
        <v>0</v>
      </c>
    </row>
    <row r="3118" spans="1:25"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c r="W3118" s="6" t="str">
        <f>TEXT(SalesData[[#This Row],[Order Date]],"mmm")</f>
        <v>Aug</v>
      </c>
      <c r="X3118" s="6" t="str">
        <f>TEXT(SalesData[[#This Row],[Order Date]],"mmm yyyy")</f>
        <v>Aug 2013</v>
      </c>
      <c r="Y3118">
        <f>--(COUNTIF($B$2:B3118,B3118)=1)</f>
        <v>0</v>
      </c>
    </row>
    <row r="3119" spans="1:25"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c r="W3119" s="6" t="str">
        <f>TEXT(SalesData[[#This Row],[Order Date]],"mmm")</f>
        <v>Aug</v>
      </c>
      <c r="X3119" s="6" t="str">
        <f>TEXT(SalesData[[#This Row],[Order Date]],"mmm yyyy")</f>
        <v>Aug 2013</v>
      </c>
      <c r="Y3119">
        <f>--(COUNTIF($B$2:B3119,B3119)=1)</f>
        <v>0</v>
      </c>
    </row>
    <row r="3120" spans="1:25"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c r="W3120" s="6" t="str">
        <f>TEXT(SalesData[[#This Row],[Order Date]],"mmm")</f>
        <v>Jun</v>
      </c>
      <c r="X3120" s="6" t="str">
        <f>TEXT(SalesData[[#This Row],[Order Date]],"mmm yyyy")</f>
        <v>Jun 2012</v>
      </c>
      <c r="Y3120">
        <f>--(COUNTIF($B$2:B3120,B3120)=1)</f>
        <v>1</v>
      </c>
    </row>
    <row r="3121" spans="1:25"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c r="W3121" s="6" t="str">
        <f>TEXT(SalesData[[#This Row],[Order Date]],"mmm")</f>
        <v>Jun</v>
      </c>
      <c r="X3121" s="6" t="str">
        <f>TEXT(SalesData[[#This Row],[Order Date]],"mmm yyyy")</f>
        <v>Jun 2012</v>
      </c>
      <c r="Y3121">
        <f>--(COUNTIF($B$2:B3121,B3121)=1)</f>
        <v>0</v>
      </c>
    </row>
    <row r="3122" spans="1:25"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c r="W3122" s="6" t="str">
        <f>TEXT(SalesData[[#This Row],[Order Date]],"mmm")</f>
        <v>Jun</v>
      </c>
      <c r="X3122" s="6" t="str">
        <f>TEXT(SalesData[[#This Row],[Order Date]],"mmm yyyy")</f>
        <v>Jun 2012</v>
      </c>
      <c r="Y3122">
        <f>--(COUNTIF($B$2:B3122,B3122)=1)</f>
        <v>0</v>
      </c>
    </row>
    <row r="3123" spans="1:25"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c r="W3123" s="6" t="str">
        <f>TEXT(SalesData[[#This Row],[Order Date]],"mmm")</f>
        <v>Jun</v>
      </c>
      <c r="X3123" s="6" t="str">
        <f>TEXT(SalesData[[#This Row],[Order Date]],"mmm yyyy")</f>
        <v>Jun 2012</v>
      </c>
      <c r="Y3123">
        <f>--(COUNTIF($B$2:B3123,B3123)=1)</f>
        <v>0</v>
      </c>
    </row>
    <row r="3124" spans="1:25"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c r="W3124" s="6" t="str">
        <f>TEXT(SalesData[[#This Row],[Order Date]],"mmm")</f>
        <v>Jun</v>
      </c>
      <c r="X3124" s="6" t="str">
        <f>TEXT(SalesData[[#This Row],[Order Date]],"mmm yyyy")</f>
        <v>Jun 2012</v>
      </c>
      <c r="Y3124">
        <f>--(COUNTIF($B$2:B3124,B3124)=1)</f>
        <v>0</v>
      </c>
    </row>
    <row r="3125" spans="1:25"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c r="W3125" s="6" t="str">
        <f>TEXT(SalesData[[#This Row],[Order Date]],"mmm")</f>
        <v>Jun</v>
      </c>
      <c r="X3125" s="6" t="str">
        <f>TEXT(SalesData[[#This Row],[Order Date]],"mmm yyyy")</f>
        <v>Jun 2012</v>
      </c>
      <c r="Y3125">
        <f>--(COUNTIF($B$2:B3125,B3125)=1)</f>
        <v>0</v>
      </c>
    </row>
    <row r="3126" spans="1:25"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c r="W3126" s="6" t="str">
        <f>TEXT(SalesData[[#This Row],[Order Date]],"mmm")</f>
        <v>Jun</v>
      </c>
      <c r="X3126" s="6" t="str">
        <f>TEXT(SalesData[[#This Row],[Order Date]],"mmm yyyy")</f>
        <v>Jun 2012</v>
      </c>
      <c r="Y3126">
        <f>--(COUNTIF($B$2:B3126,B3126)=1)</f>
        <v>0</v>
      </c>
    </row>
    <row r="3127" spans="1:25"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c r="W3127" s="6" t="str">
        <f>TEXT(SalesData[[#This Row],[Order Date]],"mmm")</f>
        <v>Jun</v>
      </c>
      <c r="X3127" s="6" t="str">
        <f>TEXT(SalesData[[#This Row],[Order Date]],"mmm yyyy")</f>
        <v>Jun 2012</v>
      </c>
      <c r="Y3127">
        <f>--(COUNTIF($B$2:B3127,B3127)=1)</f>
        <v>0</v>
      </c>
    </row>
    <row r="3128" spans="1:25"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c r="W3128" s="6" t="str">
        <f>TEXT(SalesData[[#This Row],[Order Date]],"mmm")</f>
        <v>Sep</v>
      </c>
      <c r="X3128" s="6" t="str">
        <f>TEXT(SalesData[[#This Row],[Order Date]],"mmm yyyy")</f>
        <v>Sep 2014</v>
      </c>
      <c r="Y3128">
        <f>--(COUNTIF($B$2:B3128,B3128)=1)</f>
        <v>1</v>
      </c>
    </row>
    <row r="3129" spans="1:25"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c r="W3129" s="6" t="str">
        <f>TEXT(SalesData[[#This Row],[Order Date]],"mmm")</f>
        <v>Oct</v>
      </c>
      <c r="X3129" s="6" t="str">
        <f>TEXT(SalesData[[#This Row],[Order Date]],"mmm yyyy")</f>
        <v>Oct 2014</v>
      </c>
      <c r="Y3129">
        <f>--(COUNTIF($B$2:B3129,B3129)=1)</f>
        <v>1</v>
      </c>
    </row>
    <row r="3130" spans="1:25"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c r="W3130" s="6" t="str">
        <f>TEXT(SalesData[[#This Row],[Order Date]],"mmm")</f>
        <v>Dec</v>
      </c>
      <c r="X3130" s="6" t="str">
        <f>TEXT(SalesData[[#This Row],[Order Date]],"mmm yyyy")</f>
        <v>Dec 2011</v>
      </c>
      <c r="Y3130">
        <f>--(COUNTIF($B$2:B3130,B3130)=1)</f>
        <v>1</v>
      </c>
    </row>
    <row r="3131" spans="1:25"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c r="W3131" s="6" t="str">
        <f>TEXT(SalesData[[#This Row],[Order Date]],"mmm")</f>
        <v>Dec</v>
      </c>
      <c r="X3131" s="6" t="str">
        <f>TEXT(SalesData[[#This Row],[Order Date]],"mmm yyyy")</f>
        <v>Dec 2011</v>
      </c>
      <c r="Y3131">
        <f>--(COUNTIF($B$2:B3131,B3131)=1)</f>
        <v>0</v>
      </c>
    </row>
    <row r="3132" spans="1:25"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c r="W3132" s="6" t="str">
        <f>TEXT(SalesData[[#This Row],[Order Date]],"mmm")</f>
        <v>Dec</v>
      </c>
      <c r="X3132" s="6" t="str">
        <f>TEXT(SalesData[[#This Row],[Order Date]],"mmm yyyy")</f>
        <v>Dec 2011</v>
      </c>
      <c r="Y3132">
        <f>--(COUNTIF($B$2:B3132,B3132)=1)</f>
        <v>0</v>
      </c>
    </row>
    <row r="3133" spans="1:25"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c r="W3133" s="6" t="str">
        <f>TEXT(SalesData[[#This Row],[Order Date]],"mmm")</f>
        <v>Dec</v>
      </c>
      <c r="X3133" s="6" t="str">
        <f>TEXT(SalesData[[#This Row],[Order Date]],"mmm yyyy")</f>
        <v>Dec 2011</v>
      </c>
      <c r="Y3133">
        <f>--(COUNTIF($B$2:B3133,B3133)=1)</f>
        <v>0</v>
      </c>
    </row>
    <row r="3134" spans="1:25"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c r="W3134" s="6" t="str">
        <f>TEXT(SalesData[[#This Row],[Order Date]],"mmm")</f>
        <v>Aug</v>
      </c>
      <c r="X3134" s="6" t="str">
        <f>TEXT(SalesData[[#This Row],[Order Date]],"mmm yyyy")</f>
        <v>Aug 2011</v>
      </c>
      <c r="Y3134">
        <f>--(COUNTIF($B$2:B3134,B3134)=1)</f>
        <v>1</v>
      </c>
    </row>
    <row r="3135" spans="1:25"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c r="W3135" s="6" t="str">
        <f>TEXT(SalesData[[#This Row],[Order Date]],"mmm")</f>
        <v>Aug</v>
      </c>
      <c r="X3135" s="6" t="str">
        <f>TEXT(SalesData[[#This Row],[Order Date]],"mmm yyyy")</f>
        <v>Aug 2011</v>
      </c>
      <c r="Y3135">
        <f>--(COUNTIF($B$2:B3135,B3135)=1)</f>
        <v>0</v>
      </c>
    </row>
    <row r="3136" spans="1:25"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c r="W3136" s="6" t="str">
        <f>TEXT(SalesData[[#This Row],[Order Date]],"mmm")</f>
        <v>Nov</v>
      </c>
      <c r="X3136" s="6" t="str">
        <f>TEXT(SalesData[[#This Row],[Order Date]],"mmm yyyy")</f>
        <v>Nov 2014</v>
      </c>
      <c r="Y3136">
        <f>--(COUNTIF($B$2:B3136,B3136)=1)</f>
        <v>1</v>
      </c>
    </row>
    <row r="3137" spans="1:25"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c r="W3137" s="6" t="str">
        <f>TEXT(SalesData[[#This Row],[Order Date]],"mmm")</f>
        <v>Nov</v>
      </c>
      <c r="X3137" s="6" t="str">
        <f>TEXT(SalesData[[#This Row],[Order Date]],"mmm yyyy")</f>
        <v>Nov 2014</v>
      </c>
      <c r="Y3137">
        <f>--(COUNTIF($B$2:B3137,B3137)=1)</f>
        <v>0</v>
      </c>
    </row>
    <row r="3138" spans="1:25"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c r="W3138" s="6" t="str">
        <f>TEXT(SalesData[[#This Row],[Order Date]],"mmm")</f>
        <v>Nov</v>
      </c>
      <c r="X3138" s="6" t="str">
        <f>TEXT(SalesData[[#This Row],[Order Date]],"mmm yyyy")</f>
        <v>Nov 2014</v>
      </c>
      <c r="Y3138">
        <f>--(COUNTIF($B$2:B3138,B3138)=1)</f>
        <v>0</v>
      </c>
    </row>
    <row r="3139" spans="1:25"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c r="W3139" s="6" t="str">
        <f>TEXT(SalesData[[#This Row],[Order Date]],"mmm")</f>
        <v>Nov</v>
      </c>
      <c r="X3139" s="6" t="str">
        <f>TEXT(SalesData[[#This Row],[Order Date]],"mmm yyyy")</f>
        <v>Nov 2014</v>
      </c>
      <c r="Y3139">
        <f>--(COUNTIF($B$2:B3139,B3139)=1)</f>
        <v>0</v>
      </c>
    </row>
    <row r="3140" spans="1:25"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c r="W3140" s="6" t="str">
        <f>TEXT(SalesData[[#This Row],[Order Date]],"mmm")</f>
        <v>Nov</v>
      </c>
      <c r="X3140" s="6" t="str">
        <f>TEXT(SalesData[[#This Row],[Order Date]],"mmm yyyy")</f>
        <v>Nov 2014</v>
      </c>
      <c r="Y3140">
        <f>--(COUNTIF($B$2:B3140,B3140)=1)</f>
        <v>0</v>
      </c>
    </row>
    <row r="3141" spans="1:25"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c r="W3141" s="6" t="str">
        <f>TEXT(SalesData[[#This Row],[Order Date]],"mmm")</f>
        <v>Nov</v>
      </c>
      <c r="X3141" s="6" t="str">
        <f>TEXT(SalesData[[#This Row],[Order Date]],"mmm yyyy")</f>
        <v>Nov 2014</v>
      </c>
      <c r="Y3141">
        <f>--(COUNTIF($B$2:B3141,B3141)=1)</f>
        <v>0</v>
      </c>
    </row>
    <row r="3142" spans="1:25"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c r="W3142" s="6" t="str">
        <f>TEXT(SalesData[[#This Row],[Order Date]],"mmm")</f>
        <v>Apr</v>
      </c>
      <c r="X3142" s="6" t="str">
        <f>TEXT(SalesData[[#This Row],[Order Date]],"mmm yyyy")</f>
        <v>Apr 2012</v>
      </c>
      <c r="Y3142">
        <f>--(COUNTIF($B$2:B3142,B3142)=1)</f>
        <v>1</v>
      </c>
    </row>
    <row r="3143" spans="1:25"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c r="W3143" s="6" t="str">
        <f>TEXT(SalesData[[#This Row],[Order Date]],"mmm")</f>
        <v>Dec</v>
      </c>
      <c r="X3143" s="6" t="str">
        <f>TEXT(SalesData[[#This Row],[Order Date]],"mmm yyyy")</f>
        <v>Dec 2011</v>
      </c>
      <c r="Y3143">
        <f>--(COUNTIF($B$2:B3143,B3143)=1)</f>
        <v>1</v>
      </c>
    </row>
    <row r="3144" spans="1:25"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c r="W3144" s="6" t="str">
        <f>TEXT(SalesData[[#This Row],[Order Date]],"mmm")</f>
        <v>Sep</v>
      </c>
      <c r="X3144" s="6" t="str">
        <f>TEXT(SalesData[[#This Row],[Order Date]],"mmm yyyy")</f>
        <v>Sep 2014</v>
      </c>
      <c r="Y3144">
        <f>--(COUNTIF($B$2:B3144,B3144)=1)</f>
        <v>1</v>
      </c>
    </row>
    <row r="3145" spans="1:25"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c r="W3145" s="6" t="str">
        <f>TEXT(SalesData[[#This Row],[Order Date]],"mmm")</f>
        <v>Sep</v>
      </c>
      <c r="X3145" s="6" t="str">
        <f>TEXT(SalesData[[#This Row],[Order Date]],"mmm yyyy")</f>
        <v>Sep 2014</v>
      </c>
      <c r="Y3145">
        <f>--(COUNTIF($B$2:B3145,B3145)=1)</f>
        <v>0</v>
      </c>
    </row>
    <row r="3146" spans="1:25"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c r="W3146" s="6" t="str">
        <f>TEXT(SalesData[[#This Row],[Order Date]],"mmm")</f>
        <v>Sep</v>
      </c>
      <c r="X3146" s="6" t="str">
        <f>TEXT(SalesData[[#This Row],[Order Date]],"mmm yyyy")</f>
        <v>Sep 2013</v>
      </c>
      <c r="Y3146">
        <f>--(COUNTIF($B$2:B3146,B3146)=1)</f>
        <v>1</v>
      </c>
    </row>
    <row r="3147" spans="1:25"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c r="W3147" s="6" t="str">
        <f>TEXT(SalesData[[#This Row],[Order Date]],"mmm")</f>
        <v>Feb</v>
      </c>
      <c r="X3147" s="6" t="str">
        <f>TEXT(SalesData[[#This Row],[Order Date]],"mmm yyyy")</f>
        <v>Feb 2014</v>
      </c>
      <c r="Y3147">
        <f>--(COUNTIF($B$2:B3147,B3147)=1)</f>
        <v>1</v>
      </c>
    </row>
    <row r="3148" spans="1:25"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c r="W3148" s="6" t="str">
        <f>TEXT(SalesData[[#This Row],[Order Date]],"mmm")</f>
        <v>Feb</v>
      </c>
      <c r="X3148" s="6" t="str">
        <f>TEXT(SalesData[[#This Row],[Order Date]],"mmm yyyy")</f>
        <v>Feb 2014</v>
      </c>
      <c r="Y3148">
        <f>--(COUNTIF($B$2:B3148,B3148)=1)</f>
        <v>0</v>
      </c>
    </row>
    <row r="3149" spans="1:25"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c r="W3149" s="6" t="str">
        <f>TEXT(SalesData[[#This Row],[Order Date]],"mmm")</f>
        <v>Jun</v>
      </c>
      <c r="X3149" s="6" t="str">
        <f>TEXT(SalesData[[#This Row],[Order Date]],"mmm yyyy")</f>
        <v>Jun 2011</v>
      </c>
      <c r="Y3149">
        <f>--(COUNTIF($B$2:B3149,B3149)=1)</f>
        <v>1</v>
      </c>
    </row>
    <row r="3150" spans="1:25"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c r="W3150" s="6" t="str">
        <f>TEXT(SalesData[[#This Row],[Order Date]],"mmm")</f>
        <v>Jun</v>
      </c>
      <c r="X3150" s="6" t="str">
        <f>TEXT(SalesData[[#This Row],[Order Date]],"mmm yyyy")</f>
        <v>Jun 2013</v>
      </c>
      <c r="Y3150">
        <f>--(COUNTIF($B$2:B3150,B3150)=1)</f>
        <v>1</v>
      </c>
    </row>
    <row r="3151" spans="1:25"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c r="W3151" s="6" t="str">
        <f>TEXT(SalesData[[#This Row],[Order Date]],"mmm")</f>
        <v>Dec</v>
      </c>
      <c r="X3151" s="6" t="str">
        <f>TEXT(SalesData[[#This Row],[Order Date]],"mmm yyyy")</f>
        <v>Dec 2011</v>
      </c>
      <c r="Y3151">
        <f>--(COUNTIF($B$2:B3151,B3151)=1)</f>
        <v>1</v>
      </c>
    </row>
    <row r="3152" spans="1:25"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c r="W3152" s="6" t="str">
        <f>TEXT(SalesData[[#This Row],[Order Date]],"mmm")</f>
        <v>Dec</v>
      </c>
      <c r="X3152" s="6" t="str">
        <f>TEXT(SalesData[[#This Row],[Order Date]],"mmm yyyy")</f>
        <v>Dec 2012</v>
      </c>
      <c r="Y3152">
        <f>--(COUNTIF($B$2:B3152,B3152)=1)</f>
        <v>1</v>
      </c>
    </row>
    <row r="3153" spans="1:25"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c r="W3153" s="6" t="str">
        <f>TEXT(SalesData[[#This Row],[Order Date]],"mmm")</f>
        <v>Dec</v>
      </c>
      <c r="X3153" s="6" t="str">
        <f>TEXT(SalesData[[#This Row],[Order Date]],"mmm yyyy")</f>
        <v>Dec 2012</v>
      </c>
      <c r="Y3153">
        <f>--(COUNTIF($B$2:B3153,B3153)=1)</f>
        <v>0</v>
      </c>
    </row>
    <row r="3154" spans="1:25"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c r="W3154" s="6" t="str">
        <f>TEXT(SalesData[[#This Row],[Order Date]],"mmm")</f>
        <v>Dec</v>
      </c>
      <c r="X3154" s="6" t="str">
        <f>TEXT(SalesData[[#This Row],[Order Date]],"mmm yyyy")</f>
        <v>Dec 2012</v>
      </c>
      <c r="Y3154">
        <f>--(COUNTIF($B$2:B3154,B3154)=1)</f>
        <v>0</v>
      </c>
    </row>
    <row r="3155" spans="1:25"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c r="W3155" s="6" t="str">
        <f>TEXT(SalesData[[#This Row],[Order Date]],"mmm")</f>
        <v>Dec</v>
      </c>
      <c r="X3155" s="6" t="str">
        <f>TEXT(SalesData[[#This Row],[Order Date]],"mmm yyyy")</f>
        <v>Dec 2012</v>
      </c>
      <c r="Y3155">
        <f>--(COUNTIF($B$2:B3155,B3155)=1)</f>
        <v>0</v>
      </c>
    </row>
    <row r="3156" spans="1:25"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c r="W3156" s="6" t="str">
        <f>TEXT(SalesData[[#This Row],[Order Date]],"mmm")</f>
        <v>Jul</v>
      </c>
      <c r="X3156" s="6" t="str">
        <f>TEXT(SalesData[[#This Row],[Order Date]],"mmm yyyy")</f>
        <v>Jul 2014</v>
      </c>
      <c r="Y3156">
        <f>--(COUNTIF($B$2:B3156,B3156)=1)</f>
        <v>1</v>
      </c>
    </row>
    <row r="3157" spans="1:25"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c r="W3157" s="6" t="str">
        <f>TEXT(SalesData[[#This Row],[Order Date]],"mmm")</f>
        <v>Aug</v>
      </c>
      <c r="X3157" s="6" t="str">
        <f>TEXT(SalesData[[#This Row],[Order Date]],"mmm yyyy")</f>
        <v>Aug 2011</v>
      </c>
      <c r="Y3157">
        <f>--(COUNTIF($B$2:B3157,B3157)=1)</f>
        <v>1</v>
      </c>
    </row>
    <row r="3158" spans="1:25"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c r="W3158" s="6" t="str">
        <f>TEXT(SalesData[[#This Row],[Order Date]],"mmm")</f>
        <v>Aug</v>
      </c>
      <c r="X3158" s="6" t="str">
        <f>TEXT(SalesData[[#This Row],[Order Date]],"mmm yyyy")</f>
        <v>Aug 2012</v>
      </c>
      <c r="Y3158">
        <f>--(COUNTIF($B$2:B3158,B3158)=1)</f>
        <v>1</v>
      </c>
    </row>
    <row r="3159" spans="1:25"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c r="W3159" s="6" t="str">
        <f>TEXT(SalesData[[#This Row],[Order Date]],"mmm")</f>
        <v>Aug</v>
      </c>
      <c r="X3159" s="6" t="str">
        <f>TEXT(SalesData[[#This Row],[Order Date]],"mmm yyyy")</f>
        <v>Aug 2012</v>
      </c>
      <c r="Y3159">
        <f>--(COUNTIF($B$2:B3159,B3159)=1)</f>
        <v>0</v>
      </c>
    </row>
    <row r="3160" spans="1:25"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c r="W3160" s="6" t="str">
        <f>TEXT(SalesData[[#This Row],[Order Date]],"mmm")</f>
        <v>Mar</v>
      </c>
      <c r="X3160" s="6" t="str">
        <f>TEXT(SalesData[[#This Row],[Order Date]],"mmm yyyy")</f>
        <v>Mar 2013</v>
      </c>
      <c r="Y3160">
        <f>--(COUNTIF($B$2:B3160,B3160)=1)</f>
        <v>1</v>
      </c>
    </row>
    <row r="3161" spans="1:25"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c r="W3161" s="6" t="str">
        <f>TEXT(SalesData[[#This Row],[Order Date]],"mmm")</f>
        <v>Mar</v>
      </c>
      <c r="X3161" s="6" t="str">
        <f>TEXT(SalesData[[#This Row],[Order Date]],"mmm yyyy")</f>
        <v>Mar 2013</v>
      </c>
      <c r="Y3161">
        <f>--(COUNTIF($B$2:B3161,B3161)=1)</f>
        <v>0</v>
      </c>
    </row>
    <row r="3162" spans="1:25"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c r="W3162" s="6" t="str">
        <f>TEXT(SalesData[[#This Row],[Order Date]],"mmm")</f>
        <v>Sep</v>
      </c>
      <c r="X3162" s="6" t="str">
        <f>TEXT(SalesData[[#This Row],[Order Date]],"mmm yyyy")</f>
        <v>Sep 2011</v>
      </c>
      <c r="Y3162">
        <f>--(COUNTIF($B$2:B3162,B3162)=1)</f>
        <v>1</v>
      </c>
    </row>
    <row r="3163" spans="1:25"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c r="W3163" s="6" t="str">
        <f>TEXT(SalesData[[#This Row],[Order Date]],"mmm")</f>
        <v>Sep</v>
      </c>
      <c r="X3163" s="6" t="str">
        <f>TEXT(SalesData[[#This Row],[Order Date]],"mmm yyyy")</f>
        <v>Sep 2011</v>
      </c>
      <c r="Y3163">
        <f>--(COUNTIF($B$2:B3163,B3163)=1)</f>
        <v>1</v>
      </c>
    </row>
    <row r="3164" spans="1:25"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c r="W3164" s="6" t="str">
        <f>TEXT(SalesData[[#This Row],[Order Date]],"mmm")</f>
        <v>Sep</v>
      </c>
      <c r="X3164" s="6" t="str">
        <f>TEXT(SalesData[[#This Row],[Order Date]],"mmm yyyy")</f>
        <v>Sep 2011</v>
      </c>
      <c r="Y3164">
        <f>--(COUNTIF($B$2:B3164,B3164)=1)</f>
        <v>0</v>
      </c>
    </row>
    <row r="3165" spans="1:25"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c r="W3165" s="6" t="str">
        <f>TEXT(SalesData[[#This Row],[Order Date]],"mmm")</f>
        <v>Sep</v>
      </c>
      <c r="X3165" s="6" t="str">
        <f>TEXT(SalesData[[#This Row],[Order Date]],"mmm yyyy")</f>
        <v>Sep 2011</v>
      </c>
      <c r="Y3165">
        <f>--(COUNTIF($B$2:B3165,B3165)=1)</f>
        <v>0</v>
      </c>
    </row>
    <row r="3166" spans="1:25"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c r="W3166" s="6" t="str">
        <f>TEXT(SalesData[[#This Row],[Order Date]],"mmm")</f>
        <v>Sep</v>
      </c>
      <c r="X3166" s="6" t="str">
        <f>TEXT(SalesData[[#This Row],[Order Date]],"mmm yyyy")</f>
        <v>Sep 2011</v>
      </c>
      <c r="Y3166">
        <f>--(COUNTIF($B$2:B3166,B3166)=1)</f>
        <v>0</v>
      </c>
    </row>
    <row r="3167" spans="1:25"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c r="W3167" s="6" t="str">
        <f>TEXT(SalesData[[#This Row],[Order Date]],"mmm")</f>
        <v>Sep</v>
      </c>
      <c r="X3167" s="6" t="str">
        <f>TEXT(SalesData[[#This Row],[Order Date]],"mmm yyyy")</f>
        <v>Sep 2011</v>
      </c>
      <c r="Y3167">
        <f>--(COUNTIF($B$2:B3167,B3167)=1)</f>
        <v>0</v>
      </c>
    </row>
    <row r="3168" spans="1:25"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c r="W3168" s="6" t="str">
        <f>TEXT(SalesData[[#This Row],[Order Date]],"mmm")</f>
        <v>Sep</v>
      </c>
      <c r="X3168" s="6" t="str">
        <f>TEXT(SalesData[[#This Row],[Order Date]],"mmm yyyy")</f>
        <v>Sep 2011</v>
      </c>
      <c r="Y3168">
        <f>--(COUNTIF($B$2:B3168,B3168)=1)</f>
        <v>0</v>
      </c>
    </row>
    <row r="3169" spans="1:25"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c r="W3169" s="6" t="str">
        <f>TEXT(SalesData[[#This Row],[Order Date]],"mmm")</f>
        <v>Oct</v>
      </c>
      <c r="X3169" s="6" t="str">
        <f>TEXT(SalesData[[#This Row],[Order Date]],"mmm yyyy")</f>
        <v>Oct 2013</v>
      </c>
      <c r="Y3169">
        <f>--(COUNTIF($B$2:B3169,B3169)=1)</f>
        <v>1</v>
      </c>
    </row>
    <row r="3170" spans="1:25"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c r="W3170" s="6" t="str">
        <f>TEXT(SalesData[[#This Row],[Order Date]],"mmm")</f>
        <v>May</v>
      </c>
      <c r="X3170" s="6" t="str">
        <f>TEXT(SalesData[[#This Row],[Order Date]],"mmm yyyy")</f>
        <v>May 2013</v>
      </c>
      <c r="Y3170">
        <f>--(COUNTIF($B$2:B3170,B3170)=1)</f>
        <v>1</v>
      </c>
    </row>
    <row r="3171" spans="1:25"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c r="W3171" s="6" t="str">
        <f>TEXT(SalesData[[#This Row],[Order Date]],"mmm")</f>
        <v>May</v>
      </c>
      <c r="X3171" s="6" t="str">
        <f>TEXT(SalesData[[#This Row],[Order Date]],"mmm yyyy")</f>
        <v>May 2013</v>
      </c>
      <c r="Y3171">
        <f>--(COUNTIF($B$2:B3171,B3171)=1)</f>
        <v>0</v>
      </c>
    </row>
    <row r="3172" spans="1:25"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c r="W3172" s="6" t="str">
        <f>TEXT(SalesData[[#This Row],[Order Date]],"mmm")</f>
        <v>Dec</v>
      </c>
      <c r="X3172" s="6" t="str">
        <f>TEXT(SalesData[[#This Row],[Order Date]],"mmm yyyy")</f>
        <v>Dec 2014</v>
      </c>
      <c r="Y3172">
        <f>--(COUNTIF($B$2:B3172,B3172)=1)</f>
        <v>1</v>
      </c>
    </row>
    <row r="3173" spans="1:25"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c r="W3173" s="6" t="str">
        <f>TEXT(SalesData[[#This Row],[Order Date]],"mmm")</f>
        <v>Mar</v>
      </c>
      <c r="X3173" s="6" t="str">
        <f>TEXT(SalesData[[#This Row],[Order Date]],"mmm yyyy")</f>
        <v>Mar 2013</v>
      </c>
      <c r="Y3173">
        <f>--(COUNTIF($B$2:B3173,B3173)=1)</f>
        <v>1</v>
      </c>
    </row>
    <row r="3174" spans="1:25"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c r="W3174" s="6" t="str">
        <f>TEXT(SalesData[[#This Row],[Order Date]],"mmm")</f>
        <v>Mar</v>
      </c>
      <c r="X3174" s="6" t="str">
        <f>TEXT(SalesData[[#This Row],[Order Date]],"mmm yyyy")</f>
        <v>Mar 2013</v>
      </c>
      <c r="Y3174">
        <f>--(COUNTIF($B$2:B3174,B3174)=1)</f>
        <v>0</v>
      </c>
    </row>
    <row r="3175" spans="1:25"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c r="W3175" s="6" t="str">
        <f>TEXT(SalesData[[#This Row],[Order Date]],"mmm")</f>
        <v>Mar</v>
      </c>
      <c r="X3175" s="6" t="str">
        <f>TEXT(SalesData[[#This Row],[Order Date]],"mmm yyyy")</f>
        <v>Mar 2013</v>
      </c>
      <c r="Y3175">
        <f>--(COUNTIF($B$2:B3175,B3175)=1)</f>
        <v>0</v>
      </c>
    </row>
    <row r="3176" spans="1:25"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c r="W3176" s="6" t="str">
        <f>TEXT(SalesData[[#This Row],[Order Date]],"mmm")</f>
        <v>Nov</v>
      </c>
      <c r="X3176" s="6" t="str">
        <f>TEXT(SalesData[[#This Row],[Order Date]],"mmm yyyy")</f>
        <v>Nov 2014</v>
      </c>
      <c r="Y3176">
        <f>--(COUNTIF($B$2:B3176,B3176)=1)</f>
        <v>1</v>
      </c>
    </row>
    <row r="3177" spans="1:25"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c r="W3177" s="6" t="str">
        <f>TEXT(SalesData[[#This Row],[Order Date]],"mmm")</f>
        <v>Sep</v>
      </c>
      <c r="X3177" s="6" t="str">
        <f>TEXT(SalesData[[#This Row],[Order Date]],"mmm yyyy")</f>
        <v>Sep 2014</v>
      </c>
      <c r="Y3177">
        <f>--(COUNTIF($B$2:B3177,B3177)=1)</f>
        <v>1</v>
      </c>
    </row>
    <row r="3178" spans="1:25"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c r="W3178" s="6" t="str">
        <f>TEXT(SalesData[[#This Row],[Order Date]],"mmm")</f>
        <v>Sep</v>
      </c>
      <c r="X3178" s="6" t="str">
        <f>TEXT(SalesData[[#This Row],[Order Date]],"mmm yyyy")</f>
        <v>Sep 2014</v>
      </c>
      <c r="Y3178">
        <f>--(COUNTIF($B$2:B3178,B3178)=1)</f>
        <v>0</v>
      </c>
    </row>
    <row r="3179" spans="1:25"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c r="W3179" s="6" t="str">
        <f>TEXT(SalesData[[#This Row],[Order Date]],"mmm")</f>
        <v>Sep</v>
      </c>
      <c r="X3179" s="6" t="str">
        <f>TEXT(SalesData[[#This Row],[Order Date]],"mmm yyyy")</f>
        <v>Sep 2014</v>
      </c>
      <c r="Y3179">
        <f>--(COUNTIF($B$2:B3179,B3179)=1)</f>
        <v>1</v>
      </c>
    </row>
    <row r="3180" spans="1:25"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c r="W3180" s="6" t="str">
        <f>TEXT(SalesData[[#This Row],[Order Date]],"mmm")</f>
        <v>Dec</v>
      </c>
      <c r="X3180" s="6" t="str">
        <f>TEXT(SalesData[[#This Row],[Order Date]],"mmm yyyy")</f>
        <v>Dec 2014</v>
      </c>
      <c r="Y3180">
        <f>--(COUNTIF($B$2:B3180,B3180)=1)</f>
        <v>1</v>
      </c>
    </row>
    <row r="3181" spans="1:25"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c r="W3181" s="6" t="str">
        <f>TEXT(SalesData[[#This Row],[Order Date]],"mmm")</f>
        <v>Dec</v>
      </c>
      <c r="X3181" s="6" t="str">
        <f>TEXT(SalesData[[#This Row],[Order Date]],"mmm yyyy")</f>
        <v>Dec 2014</v>
      </c>
      <c r="Y3181">
        <f>--(COUNTIF($B$2:B3181,B3181)=1)</f>
        <v>0</v>
      </c>
    </row>
    <row r="3182" spans="1:25"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c r="W3182" s="6" t="str">
        <f>TEXT(SalesData[[#This Row],[Order Date]],"mmm")</f>
        <v>Dec</v>
      </c>
      <c r="X3182" s="6" t="str">
        <f>TEXT(SalesData[[#This Row],[Order Date]],"mmm yyyy")</f>
        <v>Dec 2014</v>
      </c>
      <c r="Y3182">
        <f>--(COUNTIF($B$2:B3182,B3182)=1)</f>
        <v>0</v>
      </c>
    </row>
    <row r="3183" spans="1:25"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c r="W3183" s="6" t="str">
        <f>TEXT(SalesData[[#This Row],[Order Date]],"mmm")</f>
        <v>Nov</v>
      </c>
      <c r="X3183" s="6" t="str">
        <f>TEXT(SalesData[[#This Row],[Order Date]],"mmm yyyy")</f>
        <v>Nov 2014</v>
      </c>
      <c r="Y3183">
        <f>--(COUNTIF($B$2:B3183,B3183)=1)</f>
        <v>1</v>
      </c>
    </row>
    <row r="3184" spans="1:25"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c r="W3184" s="6" t="str">
        <f>TEXT(SalesData[[#This Row],[Order Date]],"mmm")</f>
        <v>Nov</v>
      </c>
      <c r="X3184" s="6" t="str">
        <f>TEXT(SalesData[[#This Row],[Order Date]],"mmm yyyy")</f>
        <v>Nov 2014</v>
      </c>
      <c r="Y3184">
        <f>--(COUNTIF($B$2:B3184,B3184)=1)</f>
        <v>0</v>
      </c>
    </row>
    <row r="3185" spans="1:25"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c r="W3185" s="6" t="str">
        <f>TEXT(SalesData[[#This Row],[Order Date]],"mmm")</f>
        <v>Nov</v>
      </c>
      <c r="X3185" s="6" t="str">
        <f>TEXT(SalesData[[#This Row],[Order Date]],"mmm yyyy")</f>
        <v>Nov 2014</v>
      </c>
      <c r="Y3185">
        <f>--(COUNTIF($B$2:B3185,B3185)=1)</f>
        <v>0</v>
      </c>
    </row>
    <row r="3186" spans="1:25"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c r="W3186" s="6" t="str">
        <f>TEXT(SalesData[[#This Row],[Order Date]],"mmm")</f>
        <v>Nov</v>
      </c>
      <c r="X3186" s="6" t="str">
        <f>TEXT(SalesData[[#This Row],[Order Date]],"mmm yyyy")</f>
        <v>Nov 2014</v>
      </c>
      <c r="Y3186">
        <f>--(COUNTIF($B$2:B3186,B3186)=1)</f>
        <v>0</v>
      </c>
    </row>
    <row r="3187" spans="1:25"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c r="W3187" s="6" t="str">
        <f>TEXT(SalesData[[#This Row],[Order Date]],"mmm")</f>
        <v>Nov</v>
      </c>
      <c r="X3187" s="6" t="str">
        <f>TEXT(SalesData[[#This Row],[Order Date]],"mmm yyyy")</f>
        <v>Nov 2011</v>
      </c>
      <c r="Y3187">
        <f>--(COUNTIF($B$2:B3187,B3187)=1)</f>
        <v>1</v>
      </c>
    </row>
    <row r="3188" spans="1:25"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c r="W3188" s="6" t="str">
        <f>TEXT(SalesData[[#This Row],[Order Date]],"mmm")</f>
        <v>Nov</v>
      </c>
      <c r="X3188" s="6" t="str">
        <f>TEXT(SalesData[[#This Row],[Order Date]],"mmm yyyy")</f>
        <v>Nov 2011</v>
      </c>
      <c r="Y3188">
        <f>--(COUNTIF($B$2:B3188,B3188)=1)</f>
        <v>0</v>
      </c>
    </row>
    <row r="3189" spans="1:25"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c r="W3189" s="6" t="str">
        <f>TEXT(SalesData[[#This Row],[Order Date]],"mmm")</f>
        <v>Mar</v>
      </c>
      <c r="X3189" s="6" t="str">
        <f>TEXT(SalesData[[#This Row],[Order Date]],"mmm yyyy")</f>
        <v>Mar 2014</v>
      </c>
      <c r="Y3189">
        <f>--(COUNTIF($B$2:B3189,B3189)=1)</f>
        <v>1</v>
      </c>
    </row>
    <row r="3190" spans="1:25"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c r="W3190" s="6" t="str">
        <f>TEXT(SalesData[[#This Row],[Order Date]],"mmm")</f>
        <v>Oct</v>
      </c>
      <c r="X3190" s="6" t="str">
        <f>TEXT(SalesData[[#This Row],[Order Date]],"mmm yyyy")</f>
        <v>Oct 2014</v>
      </c>
      <c r="Y3190">
        <f>--(COUNTIF($B$2:B3190,B3190)=1)</f>
        <v>1</v>
      </c>
    </row>
    <row r="3191" spans="1:25"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c r="W3191" s="6" t="str">
        <f>TEXT(SalesData[[#This Row],[Order Date]],"mmm")</f>
        <v>Oct</v>
      </c>
      <c r="X3191" s="6" t="str">
        <f>TEXT(SalesData[[#This Row],[Order Date]],"mmm yyyy")</f>
        <v>Oct 2014</v>
      </c>
      <c r="Y3191">
        <f>--(COUNTIF($B$2:B3191,B3191)=1)</f>
        <v>0</v>
      </c>
    </row>
    <row r="3192" spans="1:25"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c r="W3192" s="6" t="str">
        <f>TEXT(SalesData[[#This Row],[Order Date]],"mmm")</f>
        <v>Dec</v>
      </c>
      <c r="X3192" s="6" t="str">
        <f>TEXT(SalesData[[#This Row],[Order Date]],"mmm yyyy")</f>
        <v>Dec 2012</v>
      </c>
      <c r="Y3192">
        <f>--(COUNTIF($B$2:B3192,B3192)=1)</f>
        <v>1</v>
      </c>
    </row>
    <row r="3193" spans="1:25"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c r="W3193" s="6" t="str">
        <f>TEXT(SalesData[[#This Row],[Order Date]],"mmm")</f>
        <v>Oct</v>
      </c>
      <c r="X3193" s="6" t="str">
        <f>TEXT(SalesData[[#This Row],[Order Date]],"mmm yyyy")</f>
        <v>Oct 2014</v>
      </c>
      <c r="Y3193">
        <f>--(COUNTIF($B$2:B3193,B3193)=1)</f>
        <v>1</v>
      </c>
    </row>
    <row r="3194" spans="1:25"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c r="W3194" s="6" t="str">
        <f>TEXT(SalesData[[#This Row],[Order Date]],"mmm")</f>
        <v>Jun</v>
      </c>
      <c r="X3194" s="6" t="str">
        <f>TEXT(SalesData[[#This Row],[Order Date]],"mmm yyyy")</f>
        <v>Jun 2014</v>
      </c>
      <c r="Y3194">
        <f>--(COUNTIF($B$2:B3194,B3194)=1)</f>
        <v>1</v>
      </c>
    </row>
    <row r="3195" spans="1:25"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c r="W3195" s="6" t="str">
        <f>TEXT(SalesData[[#This Row],[Order Date]],"mmm")</f>
        <v>Sep</v>
      </c>
      <c r="X3195" s="6" t="str">
        <f>TEXT(SalesData[[#This Row],[Order Date]],"mmm yyyy")</f>
        <v>Sep 2011</v>
      </c>
      <c r="Y3195">
        <f>--(COUNTIF($B$2:B3195,B3195)=1)</f>
        <v>1</v>
      </c>
    </row>
    <row r="3196" spans="1:25"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c r="W3196" s="6" t="str">
        <f>TEXT(SalesData[[#This Row],[Order Date]],"mmm")</f>
        <v>Sep</v>
      </c>
      <c r="X3196" s="6" t="str">
        <f>TEXT(SalesData[[#This Row],[Order Date]],"mmm yyyy")</f>
        <v>Sep 2011</v>
      </c>
      <c r="Y3196">
        <f>--(COUNTIF($B$2:B3196,B3196)=1)</f>
        <v>0</v>
      </c>
    </row>
    <row r="3197" spans="1:25"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c r="W3197" s="6" t="str">
        <f>TEXT(SalesData[[#This Row],[Order Date]],"mmm")</f>
        <v>Aug</v>
      </c>
      <c r="X3197" s="6" t="str">
        <f>TEXT(SalesData[[#This Row],[Order Date]],"mmm yyyy")</f>
        <v>Aug 2013</v>
      </c>
      <c r="Y3197">
        <f>--(COUNTIF($B$2:B3197,B3197)=1)</f>
        <v>1</v>
      </c>
    </row>
    <row r="3198" spans="1:25"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c r="W3198" s="6" t="str">
        <f>TEXT(SalesData[[#This Row],[Order Date]],"mmm")</f>
        <v>Jul</v>
      </c>
      <c r="X3198" s="6" t="str">
        <f>TEXT(SalesData[[#This Row],[Order Date]],"mmm yyyy")</f>
        <v>Jul 2014</v>
      </c>
      <c r="Y3198">
        <f>--(COUNTIF($B$2:B3198,B3198)=1)</f>
        <v>1</v>
      </c>
    </row>
    <row r="3199" spans="1:25"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c r="W3199" s="6" t="str">
        <f>TEXT(SalesData[[#This Row],[Order Date]],"mmm")</f>
        <v>Jul</v>
      </c>
      <c r="X3199" s="6" t="str">
        <f>TEXT(SalesData[[#This Row],[Order Date]],"mmm yyyy")</f>
        <v>Jul 2012</v>
      </c>
      <c r="Y3199">
        <f>--(COUNTIF($B$2:B3199,B3199)=1)</f>
        <v>1</v>
      </c>
    </row>
    <row r="3200" spans="1:25"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c r="W3200" s="6" t="str">
        <f>TEXT(SalesData[[#This Row],[Order Date]],"mmm")</f>
        <v>Dec</v>
      </c>
      <c r="X3200" s="6" t="str">
        <f>TEXT(SalesData[[#This Row],[Order Date]],"mmm yyyy")</f>
        <v>Dec 2011</v>
      </c>
      <c r="Y3200">
        <f>--(COUNTIF($B$2:B3200,B3200)=1)</f>
        <v>1</v>
      </c>
    </row>
    <row r="3201" spans="1:25"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c r="W3201" s="6" t="str">
        <f>TEXT(SalesData[[#This Row],[Order Date]],"mmm")</f>
        <v>Dec</v>
      </c>
      <c r="X3201" s="6" t="str">
        <f>TEXT(SalesData[[#This Row],[Order Date]],"mmm yyyy")</f>
        <v>Dec 2014</v>
      </c>
      <c r="Y3201">
        <f>--(COUNTIF($B$2:B3201,B3201)=1)</f>
        <v>1</v>
      </c>
    </row>
    <row r="3202" spans="1:25"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c r="W3202" s="6" t="str">
        <f>TEXT(SalesData[[#This Row],[Order Date]],"mmm")</f>
        <v>May</v>
      </c>
      <c r="X3202" s="6" t="str">
        <f>TEXT(SalesData[[#This Row],[Order Date]],"mmm yyyy")</f>
        <v>May 2011</v>
      </c>
      <c r="Y3202">
        <f>--(COUNTIF($B$2:B3202,B3202)=1)</f>
        <v>1</v>
      </c>
    </row>
    <row r="3203" spans="1:25"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c r="W3203" s="6" t="str">
        <f>TEXT(SalesData[[#This Row],[Order Date]],"mmm")</f>
        <v>May</v>
      </c>
      <c r="X3203" s="6" t="str">
        <f>TEXT(SalesData[[#This Row],[Order Date]],"mmm yyyy")</f>
        <v>May 2011</v>
      </c>
      <c r="Y3203">
        <f>--(COUNTIF($B$2:B3203,B3203)=1)</f>
        <v>0</v>
      </c>
    </row>
    <row r="3204" spans="1:25"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c r="W3204" s="6" t="str">
        <f>TEXT(SalesData[[#This Row],[Order Date]],"mmm")</f>
        <v>Nov</v>
      </c>
      <c r="X3204" s="6" t="str">
        <f>TEXT(SalesData[[#This Row],[Order Date]],"mmm yyyy")</f>
        <v>Nov 2011</v>
      </c>
      <c r="Y3204">
        <f>--(COUNTIF($B$2:B3204,B3204)=1)</f>
        <v>1</v>
      </c>
    </row>
    <row r="3205" spans="1:25"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c r="W3205" s="6" t="str">
        <f>TEXT(SalesData[[#This Row],[Order Date]],"mmm")</f>
        <v>Nov</v>
      </c>
      <c r="X3205" s="6" t="str">
        <f>TEXT(SalesData[[#This Row],[Order Date]],"mmm yyyy")</f>
        <v>Nov 2011</v>
      </c>
      <c r="Y3205">
        <f>--(COUNTIF($B$2:B3205,B3205)=1)</f>
        <v>0</v>
      </c>
    </row>
    <row r="3206" spans="1:25"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c r="W3206" s="6" t="str">
        <f>TEXT(SalesData[[#This Row],[Order Date]],"mmm")</f>
        <v>Nov</v>
      </c>
      <c r="X3206" s="6" t="str">
        <f>TEXT(SalesData[[#This Row],[Order Date]],"mmm yyyy")</f>
        <v>Nov 2011</v>
      </c>
      <c r="Y3206">
        <f>--(COUNTIF($B$2:B3206,B3206)=1)</f>
        <v>0</v>
      </c>
    </row>
    <row r="3207" spans="1:25"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c r="W3207" s="6" t="str">
        <f>TEXT(SalesData[[#This Row],[Order Date]],"mmm")</f>
        <v>Nov</v>
      </c>
      <c r="X3207" s="6" t="str">
        <f>TEXT(SalesData[[#This Row],[Order Date]],"mmm yyyy")</f>
        <v>Nov 2011</v>
      </c>
      <c r="Y3207">
        <f>--(COUNTIF($B$2:B3207,B3207)=1)</f>
        <v>0</v>
      </c>
    </row>
    <row r="3208" spans="1:25"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c r="W3208" s="6" t="str">
        <f>TEXT(SalesData[[#This Row],[Order Date]],"mmm")</f>
        <v>Nov</v>
      </c>
      <c r="X3208" s="6" t="str">
        <f>TEXT(SalesData[[#This Row],[Order Date]],"mmm yyyy")</f>
        <v>Nov 2011</v>
      </c>
      <c r="Y3208">
        <f>--(COUNTIF($B$2:B3208,B3208)=1)</f>
        <v>0</v>
      </c>
    </row>
    <row r="3209" spans="1:25"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c r="W3209" s="6" t="str">
        <f>TEXT(SalesData[[#This Row],[Order Date]],"mmm")</f>
        <v>Nov</v>
      </c>
      <c r="X3209" s="6" t="str">
        <f>TEXT(SalesData[[#This Row],[Order Date]],"mmm yyyy")</f>
        <v>Nov 2011</v>
      </c>
      <c r="Y3209">
        <f>--(COUNTIF($B$2:B3209,B3209)=1)</f>
        <v>0</v>
      </c>
    </row>
    <row r="3210" spans="1:25"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c r="W3210" s="6" t="str">
        <f>TEXT(SalesData[[#This Row],[Order Date]],"mmm")</f>
        <v>Jan</v>
      </c>
      <c r="X3210" s="6" t="str">
        <f>TEXT(SalesData[[#This Row],[Order Date]],"mmm yyyy")</f>
        <v>Jan 2013</v>
      </c>
      <c r="Y3210">
        <f>--(COUNTIF($B$2:B3210,B3210)=1)</f>
        <v>1</v>
      </c>
    </row>
    <row r="3211" spans="1:25"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c r="W3211" s="6" t="str">
        <f>TEXT(SalesData[[#This Row],[Order Date]],"mmm")</f>
        <v>Jan</v>
      </c>
      <c r="X3211" s="6" t="str">
        <f>TEXT(SalesData[[#This Row],[Order Date]],"mmm yyyy")</f>
        <v>Jan 2013</v>
      </c>
      <c r="Y3211">
        <f>--(COUNTIF($B$2:B3211,B3211)=1)</f>
        <v>0</v>
      </c>
    </row>
    <row r="3212" spans="1:25"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c r="W3212" s="6" t="str">
        <f>TEXT(SalesData[[#This Row],[Order Date]],"mmm")</f>
        <v>Sep</v>
      </c>
      <c r="X3212" s="6" t="str">
        <f>TEXT(SalesData[[#This Row],[Order Date]],"mmm yyyy")</f>
        <v>Sep 2014</v>
      </c>
      <c r="Y3212">
        <f>--(COUNTIF($B$2:B3212,B3212)=1)</f>
        <v>1</v>
      </c>
    </row>
    <row r="3213" spans="1:25"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c r="W3213" s="6" t="str">
        <f>TEXT(SalesData[[#This Row],[Order Date]],"mmm")</f>
        <v>Sep</v>
      </c>
      <c r="X3213" s="6" t="str">
        <f>TEXT(SalesData[[#This Row],[Order Date]],"mmm yyyy")</f>
        <v>Sep 2014</v>
      </c>
      <c r="Y3213">
        <f>--(COUNTIF($B$2:B3213,B3213)=1)</f>
        <v>0</v>
      </c>
    </row>
    <row r="3214" spans="1:25"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c r="W3214" s="6" t="str">
        <f>TEXT(SalesData[[#This Row],[Order Date]],"mmm")</f>
        <v>Dec</v>
      </c>
      <c r="X3214" s="6" t="str">
        <f>TEXT(SalesData[[#This Row],[Order Date]],"mmm yyyy")</f>
        <v>Dec 2011</v>
      </c>
      <c r="Y3214">
        <f>--(COUNTIF($B$2:B3214,B3214)=1)</f>
        <v>1</v>
      </c>
    </row>
    <row r="3215" spans="1:25"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c r="W3215" s="6" t="str">
        <f>TEXT(SalesData[[#This Row],[Order Date]],"mmm")</f>
        <v>May</v>
      </c>
      <c r="X3215" s="6" t="str">
        <f>TEXT(SalesData[[#This Row],[Order Date]],"mmm yyyy")</f>
        <v>May 2013</v>
      </c>
      <c r="Y3215">
        <f>--(COUNTIF($B$2:B3215,B3215)=1)</f>
        <v>1</v>
      </c>
    </row>
    <row r="3216" spans="1:25"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c r="W3216" s="6" t="str">
        <f>TEXT(SalesData[[#This Row],[Order Date]],"mmm")</f>
        <v>May</v>
      </c>
      <c r="X3216" s="6" t="str">
        <f>TEXT(SalesData[[#This Row],[Order Date]],"mmm yyyy")</f>
        <v>May 2013</v>
      </c>
      <c r="Y3216">
        <f>--(COUNTIF($B$2:B3216,B3216)=1)</f>
        <v>0</v>
      </c>
    </row>
    <row r="3217" spans="1:25"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c r="W3217" s="6" t="str">
        <f>TEXT(SalesData[[#This Row],[Order Date]],"mmm")</f>
        <v>Jul</v>
      </c>
      <c r="X3217" s="6" t="str">
        <f>TEXT(SalesData[[#This Row],[Order Date]],"mmm yyyy")</f>
        <v>Jul 2014</v>
      </c>
      <c r="Y3217">
        <f>--(COUNTIF($B$2:B3217,B3217)=1)</f>
        <v>1</v>
      </c>
    </row>
    <row r="3218" spans="1:25"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c r="W3218" s="6" t="str">
        <f>TEXT(SalesData[[#This Row],[Order Date]],"mmm")</f>
        <v>May</v>
      </c>
      <c r="X3218" s="6" t="str">
        <f>TEXT(SalesData[[#This Row],[Order Date]],"mmm yyyy")</f>
        <v>May 2011</v>
      </c>
      <c r="Y3218">
        <f>--(COUNTIF($B$2:B3218,B3218)=1)</f>
        <v>1</v>
      </c>
    </row>
    <row r="3219" spans="1:25"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c r="W3219" s="6" t="str">
        <f>TEXT(SalesData[[#This Row],[Order Date]],"mmm")</f>
        <v>Nov</v>
      </c>
      <c r="X3219" s="6" t="str">
        <f>TEXT(SalesData[[#This Row],[Order Date]],"mmm yyyy")</f>
        <v>Nov 2014</v>
      </c>
      <c r="Y3219">
        <f>--(COUNTIF($B$2:B3219,B3219)=1)</f>
        <v>1</v>
      </c>
    </row>
    <row r="3220" spans="1:25"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c r="W3220" s="6" t="str">
        <f>TEXT(SalesData[[#This Row],[Order Date]],"mmm")</f>
        <v>Nov</v>
      </c>
      <c r="X3220" s="6" t="str">
        <f>TEXT(SalesData[[#This Row],[Order Date]],"mmm yyyy")</f>
        <v>Nov 2014</v>
      </c>
      <c r="Y3220">
        <f>--(COUNTIF($B$2:B3220,B3220)=1)</f>
        <v>0</v>
      </c>
    </row>
    <row r="3221" spans="1:25"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c r="W3221" s="6" t="str">
        <f>TEXT(SalesData[[#This Row],[Order Date]],"mmm")</f>
        <v>Oct</v>
      </c>
      <c r="X3221" s="6" t="str">
        <f>TEXT(SalesData[[#This Row],[Order Date]],"mmm yyyy")</f>
        <v>Oct 2012</v>
      </c>
      <c r="Y3221">
        <f>--(COUNTIF($B$2:B3221,B3221)=1)</f>
        <v>1</v>
      </c>
    </row>
    <row r="3222" spans="1:25"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c r="W3222" s="6" t="str">
        <f>TEXT(SalesData[[#This Row],[Order Date]],"mmm")</f>
        <v>Oct</v>
      </c>
      <c r="X3222" s="6" t="str">
        <f>TEXT(SalesData[[#This Row],[Order Date]],"mmm yyyy")</f>
        <v>Oct 2012</v>
      </c>
      <c r="Y3222">
        <f>--(COUNTIF($B$2:B3222,B3222)=1)</f>
        <v>0</v>
      </c>
    </row>
    <row r="3223" spans="1:25"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c r="W3223" s="6" t="str">
        <f>TEXT(SalesData[[#This Row],[Order Date]],"mmm")</f>
        <v>Oct</v>
      </c>
      <c r="X3223" s="6" t="str">
        <f>TEXT(SalesData[[#This Row],[Order Date]],"mmm yyyy")</f>
        <v>Oct 2012</v>
      </c>
      <c r="Y3223">
        <f>--(COUNTIF($B$2:B3223,B3223)=1)</f>
        <v>0</v>
      </c>
    </row>
    <row r="3224" spans="1:25"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c r="W3224" s="6" t="str">
        <f>TEXT(SalesData[[#This Row],[Order Date]],"mmm")</f>
        <v>Oct</v>
      </c>
      <c r="X3224" s="6" t="str">
        <f>TEXT(SalesData[[#This Row],[Order Date]],"mmm yyyy")</f>
        <v>Oct 2011</v>
      </c>
      <c r="Y3224">
        <f>--(COUNTIF($B$2:B3224,B3224)=1)</f>
        <v>1</v>
      </c>
    </row>
    <row r="3225" spans="1:25"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c r="W3225" s="6" t="str">
        <f>TEXT(SalesData[[#This Row],[Order Date]],"mmm")</f>
        <v>Oct</v>
      </c>
      <c r="X3225" s="6" t="str">
        <f>TEXT(SalesData[[#This Row],[Order Date]],"mmm yyyy")</f>
        <v>Oct 2011</v>
      </c>
      <c r="Y3225">
        <f>--(COUNTIF($B$2:B3225,B3225)=1)</f>
        <v>0</v>
      </c>
    </row>
    <row r="3226" spans="1:25"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c r="W3226" s="6" t="str">
        <f>TEXT(SalesData[[#This Row],[Order Date]],"mmm")</f>
        <v>Oct</v>
      </c>
      <c r="X3226" s="6" t="str">
        <f>TEXT(SalesData[[#This Row],[Order Date]],"mmm yyyy")</f>
        <v>Oct 2011</v>
      </c>
      <c r="Y3226">
        <f>--(COUNTIF($B$2:B3226,B3226)=1)</f>
        <v>0</v>
      </c>
    </row>
    <row r="3227" spans="1:25"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c r="W3227" s="6" t="str">
        <f>TEXT(SalesData[[#This Row],[Order Date]],"mmm")</f>
        <v>Oct</v>
      </c>
      <c r="X3227" s="6" t="str">
        <f>TEXT(SalesData[[#This Row],[Order Date]],"mmm yyyy")</f>
        <v>Oct 2011</v>
      </c>
      <c r="Y3227">
        <f>--(COUNTIF($B$2:B3227,B3227)=1)</f>
        <v>0</v>
      </c>
    </row>
    <row r="3228" spans="1:25"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c r="W3228" s="6" t="str">
        <f>TEXT(SalesData[[#This Row],[Order Date]],"mmm")</f>
        <v>Oct</v>
      </c>
      <c r="X3228" s="6" t="str">
        <f>TEXT(SalesData[[#This Row],[Order Date]],"mmm yyyy")</f>
        <v>Oct 2011</v>
      </c>
      <c r="Y3228">
        <f>--(COUNTIF($B$2:B3228,B3228)=1)</f>
        <v>0</v>
      </c>
    </row>
    <row r="3229" spans="1:25"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c r="W3229" s="6" t="str">
        <f>TEXT(SalesData[[#This Row],[Order Date]],"mmm")</f>
        <v>Oct</v>
      </c>
      <c r="X3229" s="6" t="str">
        <f>TEXT(SalesData[[#This Row],[Order Date]],"mmm yyyy")</f>
        <v>Oct 2011</v>
      </c>
      <c r="Y3229">
        <f>--(COUNTIF($B$2:B3229,B3229)=1)</f>
        <v>0</v>
      </c>
    </row>
    <row r="3230" spans="1:25"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c r="W3230" s="6" t="str">
        <f>TEXT(SalesData[[#This Row],[Order Date]],"mmm")</f>
        <v>Oct</v>
      </c>
      <c r="X3230" s="6" t="str">
        <f>TEXT(SalesData[[#This Row],[Order Date]],"mmm yyyy")</f>
        <v>Oct 2011</v>
      </c>
      <c r="Y3230">
        <f>--(COUNTIF($B$2:B3230,B3230)=1)</f>
        <v>0</v>
      </c>
    </row>
    <row r="3231" spans="1:25"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c r="W3231" s="6" t="str">
        <f>TEXT(SalesData[[#This Row],[Order Date]],"mmm")</f>
        <v>Aug</v>
      </c>
      <c r="X3231" s="6" t="str">
        <f>TEXT(SalesData[[#This Row],[Order Date]],"mmm yyyy")</f>
        <v>Aug 2011</v>
      </c>
      <c r="Y3231">
        <f>--(COUNTIF($B$2:B3231,B3231)=1)</f>
        <v>1</v>
      </c>
    </row>
    <row r="3232" spans="1:25"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c r="W3232" s="6" t="str">
        <f>TEXT(SalesData[[#This Row],[Order Date]],"mmm")</f>
        <v>Sep</v>
      </c>
      <c r="X3232" s="6" t="str">
        <f>TEXT(SalesData[[#This Row],[Order Date]],"mmm yyyy")</f>
        <v>Sep 2014</v>
      </c>
      <c r="Y3232">
        <f>--(COUNTIF($B$2:B3232,B3232)=1)</f>
        <v>1</v>
      </c>
    </row>
    <row r="3233" spans="1:25"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c r="W3233" s="6" t="str">
        <f>TEXT(SalesData[[#This Row],[Order Date]],"mmm")</f>
        <v>Apr</v>
      </c>
      <c r="X3233" s="6" t="str">
        <f>TEXT(SalesData[[#This Row],[Order Date]],"mmm yyyy")</f>
        <v>Apr 2014</v>
      </c>
      <c r="Y3233">
        <f>--(COUNTIF($B$2:B3233,B3233)=1)</f>
        <v>1</v>
      </c>
    </row>
    <row r="3234" spans="1:25"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c r="W3234" s="6" t="str">
        <f>TEXT(SalesData[[#This Row],[Order Date]],"mmm")</f>
        <v>Apr</v>
      </c>
      <c r="X3234" s="6" t="str">
        <f>TEXT(SalesData[[#This Row],[Order Date]],"mmm yyyy")</f>
        <v>Apr 2014</v>
      </c>
      <c r="Y3234">
        <f>--(COUNTIF($B$2:B3234,B3234)=1)</f>
        <v>0</v>
      </c>
    </row>
    <row r="3235" spans="1:25"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c r="W3235" s="6" t="str">
        <f>TEXT(SalesData[[#This Row],[Order Date]],"mmm")</f>
        <v>Apr</v>
      </c>
      <c r="X3235" s="6" t="str">
        <f>TEXT(SalesData[[#This Row],[Order Date]],"mmm yyyy")</f>
        <v>Apr 2014</v>
      </c>
      <c r="Y3235">
        <f>--(COUNTIF($B$2:B3235,B3235)=1)</f>
        <v>0</v>
      </c>
    </row>
    <row r="3236" spans="1:25"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c r="W3236" s="6" t="str">
        <f>TEXT(SalesData[[#This Row],[Order Date]],"mmm")</f>
        <v>Apr</v>
      </c>
      <c r="X3236" s="6" t="str">
        <f>TEXT(SalesData[[#This Row],[Order Date]],"mmm yyyy")</f>
        <v>Apr 2013</v>
      </c>
      <c r="Y3236">
        <f>--(COUNTIF($B$2:B3236,B3236)=1)</f>
        <v>1</v>
      </c>
    </row>
    <row r="3237" spans="1:25"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c r="W3237" s="6" t="str">
        <f>TEXT(SalesData[[#This Row],[Order Date]],"mmm")</f>
        <v>Jan</v>
      </c>
      <c r="X3237" s="6" t="str">
        <f>TEXT(SalesData[[#This Row],[Order Date]],"mmm yyyy")</f>
        <v>Jan 2013</v>
      </c>
      <c r="Y3237">
        <f>--(COUNTIF($B$2:B3237,B3237)=1)</f>
        <v>1</v>
      </c>
    </row>
    <row r="3238" spans="1:25"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c r="W3238" s="6" t="str">
        <f>TEXT(SalesData[[#This Row],[Order Date]],"mmm")</f>
        <v>May</v>
      </c>
      <c r="X3238" s="6" t="str">
        <f>TEXT(SalesData[[#This Row],[Order Date]],"mmm yyyy")</f>
        <v>May 2013</v>
      </c>
      <c r="Y3238">
        <f>--(COUNTIF($B$2:B3238,B3238)=1)</f>
        <v>1</v>
      </c>
    </row>
    <row r="3239" spans="1:25"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c r="W3239" s="6" t="str">
        <f>TEXT(SalesData[[#This Row],[Order Date]],"mmm")</f>
        <v>May</v>
      </c>
      <c r="X3239" s="6" t="str">
        <f>TEXT(SalesData[[#This Row],[Order Date]],"mmm yyyy")</f>
        <v>May 2013</v>
      </c>
      <c r="Y3239">
        <f>--(COUNTIF($B$2:B3239,B3239)=1)</f>
        <v>0</v>
      </c>
    </row>
    <row r="3240" spans="1:25"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c r="W3240" s="6" t="str">
        <f>TEXT(SalesData[[#This Row],[Order Date]],"mmm")</f>
        <v>Nov</v>
      </c>
      <c r="X3240" s="6" t="str">
        <f>TEXT(SalesData[[#This Row],[Order Date]],"mmm yyyy")</f>
        <v>Nov 2013</v>
      </c>
      <c r="Y3240">
        <f>--(COUNTIF($B$2:B3240,B3240)=1)</f>
        <v>1</v>
      </c>
    </row>
    <row r="3241" spans="1:25"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c r="W3241" s="6" t="str">
        <f>TEXT(SalesData[[#This Row],[Order Date]],"mmm")</f>
        <v>Nov</v>
      </c>
      <c r="X3241" s="6" t="str">
        <f>TEXT(SalesData[[#This Row],[Order Date]],"mmm yyyy")</f>
        <v>Nov 2013</v>
      </c>
      <c r="Y3241">
        <f>--(COUNTIF($B$2:B3241,B3241)=1)</f>
        <v>0</v>
      </c>
    </row>
    <row r="3242" spans="1:25"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c r="W3242" s="6" t="str">
        <f>TEXT(SalesData[[#This Row],[Order Date]],"mmm")</f>
        <v>Nov</v>
      </c>
      <c r="X3242" s="6" t="str">
        <f>TEXT(SalesData[[#This Row],[Order Date]],"mmm yyyy")</f>
        <v>Nov 2013</v>
      </c>
      <c r="Y3242">
        <f>--(COUNTIF($B$2:B3242,B3242)=1)</f>
        <v>0</v>
      </c>
    </row>
    <row r="3243" spans="1:25"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c r="W3243" s="6" t="str">
        <f>TEXT(SalesData[[#This Row],[Order Date]],"mmm")</f>
        <v>Feb</v>
      </c>
      <c r="X3243" s="6" t="str">
        <f>TEXT(SalesData[[#This Row],[Order Date]],"mmm yyyy")</f>
        <v>Feb 2013</v>
      </c>
      <c r="Y3243">
        <f>--(COUNTIF($B$2:B3243,B3243)=1)</f>
        <v>1</v>
      </c>
    </row>
    <row r="3244" spans="1:25"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c r="W3244" s="6" t="str">
        <f>TEXT(SalesData[[#This Row],[Order Date]],"mmm")</f>
        <v>Apr</v>
      </c>
      <c r="X3244" s="6" t="str">
        <f>TEXT(SalesData[[#This Row],[Order Date]],"mmm yyyy")</f>
        <v>Apr 2014</v>
      </c>
      <c r="Y3244">
        <f>--(COUNTIF($B$2:B3244,B3244)=1)</f>
        <v>1</v>
      </c>
    </row>
    <row r="3245" spans="1:25"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c r="W3245" s="6" t="str">
        <f>TEXT(SalesData[[#This Row],[Order Date]],"mmm")</f>
        <v>Dec</v>
      </c>
      <c r="X3245" s="6" t="str">
        <f>TEXT(SalesData[[#This Row],[Order Date]],"mmm yyyy")</f>
        <v>Dec 2014</v>
      </c>
      <c r="Y3245">
        <f>--(COUNTIF($B$2:B3245,B3245)=1)</f>
        <v>1</v>
      </c>
    </row>
    <row r="3246" spans="1:25"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c r="W3246" s="6" t="str">
        <f>TEXT(SalesData[[#This Row],[Order Date]],"mmm")</f>
        <v>Dec</v>
      </c>
      <c r="X3246" s="6" t="str">
        <f>TEXT(SalesData[[#This Row],[Order Date]],"mmm yyyy")</f>
        <v>Dec 2014</v>
      </c>
      <c r="Y3246">
        <f>--(COUNTIF($B$2:B3246,B3246)=1)</f>
        <v>0</v>
      </c>
    </row>
    <row r="3247" spans="1:25"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c r="W3247" s="6" t="str">
        <f>TEXT(SalesData[[#This Row],[Order Date]],"mmm")</f>
        <v>Dec</v>
      </c>
      <c r="X3247" s="6" t="str">
        <f>TEXT(SalesData[[#This Row],[Order Date]],"mmm yyyy")</f>
        <v>Dec 2014</v>
      </c>
      <c r="Y3247">
        <f>--(COUNTIF($B$2:B3247,B3247)=1)</f>
        <v>1</v>
      </c>
    </row>
    <row r="3248" spans="1:25"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c r="W3248" s="6" t="str">
        <f>TEXT(SalesData[[#This Row],[Order Date]],"mmm")</f>
        <v>Dec</v>
      </c>
      <c r="X3248" s="6" t="str">
        <f>TEXT(SalesData[[#This Row],[Order Date]],"mmm yyyy")</f>
        <v>Dec 2014</v>
      </c>
      <c r="Y3248">
        <f>--(COUNTIF($B$2:B3248,B3248)=1)</f>
        <v>0</v>
      </c>
    </row>
    <row r="3249" spans="1:25"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c r="W3249" s="6" t="str">
        <f>TEXT(SalesData[[#This Row],[Order Date]],"mmm")</f>
        <v>Dec</v>
      </c>
      <c r="X3249" s="6" t="str">
        <f>TEXT(SalesData[[#This Row],[Order Date]],"mmm yyyy")</f>
        <v>Dec 2014</v>
      </c>
      <c r="Y3249">
        <f>--(COUNTIF($B$2:B3249,B3249)=1)</f>
        <v>0</v>
      </c>
    </row>
    <row r="3250" spans="1:25"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c r="W3250" s="6" t="str">
        <f>TEXT(SalesData[[#This Row],[Order Date]],"mmm")</f>
        <v>Sep</v>
      </c>
      <c r="X3250" s="6" t="str">
        <f>TEXT(SalesData[[#This Row],[Order Date]],"mmm yyyy")</f>
        <v>Sep 2013</v>
      </c>
      <c r="Y3250">
        <f>--(COUNTIF($B$2:B3250,B3250)=1)</f>
        <v>1</v>
      </c>
    </row>
    <row r="3251" spans="1:25"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c r="W3251" s="6" t="str">
        <f>TEXT(SalesData[[#This Row],[Order Date]],"mmm")</f>
        <v>Sep</v>
      </c>
      <c r="X3251" s="6" t="str">
        <f>TEXT(SalesData[[#This Row],[Order Date]],"mmm yyyy")</f>
        <v>Sep 2013</v>
      </c>
      <c r="Y3251">
        <f>--(COUNTIF($B$2:B3251,B3251)=1)</f>
        <v>0</v>
      </c>
    </row>
    <row r="3252" spans="1:25"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c r="W3252" s="6" t="str">
        <f>TEXT(SalesData[[#This Row],[Order Date]],"mmm")</f>
        <v>Dec</v>
      </c>
      <c r="X3252" s="6" t="str">
        <f>TEXT(SalesData[[#This Row],[Order Date]],"mmm yyyy")</f>
        <v>Dec 2013</v>
      </c>
      <c r="Y3252">
        <f>--(COUNTIF($B$2:B3252,B3252)=1)</f>
        <v>1</v>
      </c>
    </row>
    <row r="3253" spans="1:25"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c r="W3253" s="6" t="str">
        <f>TEXT(SalesData[[#This Row],[Order Date]],"mmm")</f>
        <v>Apr</v>
      </c>
      <c r="X3253" s="6" t="str">
        <f>TEXT(SalesData[[#This Row],[Order Date]],"mmm yyyy")</f>
        <v>Apr 2014</v>
      </c>
      <c r="Y3253">
        <f>--(COUNTIF($B$2:B3253,B3253)=1)</f>
        <v>1</v>
      </c>
    </row>
    <row r="3254" spans="1:25"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c r="W3254" s="6" t="str">
        <f>TEXT(SalesData[[#This Row],[Order Date]],"mmm")</f>
        <v>Oct</v>
      </c>
      <c r="X3254" s="6" t="str">
        <f>TEXT(SalesData[[#This Row],[Order Date]],"mmm yyyy")</f>
        <v>Oct 2014</v>
      </c>
      <c r="Y3254">
        <f>--(COUNTIF($B$2:B3254,B3254)=1)</f>
        <v>1</v>
      </c>
    </row>
    <row r="3255" spans="1:25"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c r="W3255" s="6" t="str">
        <f>TEXT(SalesData[[#This Row],[Order Date]],"mmm")</f>
        <v>Oct</v>
      </c>
      <c r="X3255" s="6" t="str">
        <f>TEXT(SalesData[[#This Row],[Order Date]],"mmm yyyy")</f>
        <v>Oct 2014</v>
      </c>
      <c r="Y3255">
        <f>--(COUNTIF($B$2:B3255,B3255)=1)</f>
        <v>0</v>
      </c>
    </row>
    <row r="3256" spans="1:25"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c r="W3256" s="6" t="str">
        <f>TEXT(SalesData[[#This Row],[Order Date]],"mmm")</f>
        <v>Jul</v>
      </c>
      <c r="X3256" s="6" t="str">
        <f>TEXT(SalesData[[#This Row],[Order Date]],"mmm yyyy")</f>
        <v>Jul 2013</v>
      </c>
      <c r="Y3256">
        <f>--(COUNTIF($B$2:B3256,B3256)=1)</f>
        <v>1</v>
      </c>
    </row>
    <row r="3257" spans="1:25"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c r="W3257" s="6" t="str">
        <f>TEXT(SalesData[[#This Row],[Order Date]],"mmm")</f>
        <v>Jul</v>
      </c>
      <c r="X3257" s="6" t="str">
        <f>TEXT(SalesData[[#This Row],[Order Date]],"mmm yyyy")</f>
        <v>Jul 2013</v>
      </c>
      <c r="Y3257">
        <f>--(COUNTIF($B$2:B3257,B3257)=1)</f>
        <v>0</v>
      </c>
    </row>
    <row r="3258" spans="1:25"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c r="W3258" s="6" t="str">
        <f>TEXT(SalesData[[#This Row],[Order Date]],"mmm")</f>
        <v>Aug</v>
      </c>
      <c r="X3258" s="6" t="str">
        <f>TEXT(SalesData[[#This Row],[Order Date]],"mmm yyyy")</f>
        <v>Aug 2012</v>
      </c>
      <c r="Y3258">
        <f>--(COUNTIF($B$2:B3258,B3258)=1)</f>
        <v>1</v>
      </c>
    </row>
    <row r="3259" spans="1:25"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c r="W3259" s="6" t="str">
        <f>TEXT(SalesData[[#This Row],[Order Date]],"mmm")</f>
        <v>Dec</v>
      </c>
      <c r="X3259" s="6" t="str">
        <f>TEXT(SalesData[[#This Row],[Order Date]],"mmm yyyy")</f>
        <v>Dec 2013</v>
      </c>
      <c r="Y3259">
        <f>--(COUNTIF($B$2:B3259,B3259)=1)</f>
        <v>1</v>
      </c>
    </row>
    <row r="3260" spans="1:25"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c r="W3260" s="6" t="str">
        <f>TEXT(SalesData[[#This Row],[Order Date]],"mmm")</f>
        <v>Dec</v>
      </c>
      <c r="X3260" s="6" t="str">
        <f>TEXT(SalesData[[#This Row],[Order Date]],"mmm yyyy")</f>
        <v>Dec 2013</v>
      </c>
      <c r="Y3260">
        <f>--(COUNTIF($B$2:B3260,B3260)=1)</f>
        <v>0</v>
      </c>
    </row>
    <row r="3261" spans="1:25"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c r="W3261" s="6" t="str">
        <f>TEXT(SalesData[[#This Row],[Order Date]],"mmm")</f>
        <v>Nov</v>
      </c>
      <c r="X3261" s="6" t="str">
        <f>TEXT(SalesData[[#This Row],[Order Date]],"mmm yyyy")</f>
        <v>Nov 2013</v>
      </c>
      <c r="Y3261">
        <f>--(COUNTIF($B$2:B3261,B3261)=1)</f>
        <v>1</v>
      </c>
    </row>
    <row r="3262" spans="1:25"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c r="W3262" s="6" t="str">
        <f>TEXT(SalesData[[#This Row],[Order Date]],"mmm")</f>
        <v>Nov</v>
      </c>
      <c r="X3262" s="6" t="str">
        <f>TEXT(SalesData[[#This Row],[Order Date]],"mmm yyyy")</f>
        <v>Nov 2011</v>
      </c>
      <c r="Y3262">
        <f>--(COUNTIF($B$2:B3262,B3262)=1)</f>
        <v>1</v>
      </c>
    </row>
    <row r="3263" spans="1:25"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c r="W3263" s="6" t="str">
        <f>TEXT(SalesData[[#This Row],[Order Date]],"mmm")</f>
        <v>Nov</v>
      </c>
      <c r="X3263" s="6" t="str">
        <f>TEXT(SalesData[[#This Row],[Order Date]],"mmm yyyy")</f>
        <v>Nov 2011</v>
      </c>
      <c r="Y3263">
        <f>--(COUNTIF($B$2:B3263,B3263)=1)</f>
        <v>1</v>
      </c>
    </row>
    <row r="3264" spans="1:25"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c r="W3264" s="6" t="str">
        <f>TEXT(SalesData[[#This Row],[Order Date]],"mmm")</f>
        <v>Nov</v>
      </c>
      <c r="X3264" s="6" t="str">
        <f>TEXT(SalesData[[#This Row],[Order Date]],"mmm yyyy")</f>
        <v>Nov 2011</v>
      </c>
      <c r="Y3264">
        <f>--(COUNTIF($B$2:B3264,B3264)=1)</f>
        <v>0</v>
      </c>
    </row>
    <row r="3265" spans="1:25"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c r="W3265" s="6" t="str">
        <f>TEXT(SalesData[[#This Row],[Order Date]],"mmm")</f>
        <v>Nov</v>
      </c>
      <c r="X3265" s="6" t="str">
        <f>TEXT(SalesData[[#This Row],[Order Date]],"mmm yyyy")</f>
        <v>Nov 2011</v>
      </c>
      <c r="Y3265">
        <f>--(COUNTIF($B$2:B3265,B3265)=1)</f>
        <v>0</v>
      </c>
    </row>
    <row r="3266" spans="1:25"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c r="W3266" s="6" t="str">
        <f>TEXT(SalesData[[#This Row],[Order Date]],"mmm")</f>
        <v>Mar</v>
      </c>
      <c r="X3266" s="6" t="str">
        <f>TEXT(SalesData[[#This Row],[Order Date]],"mmm yyyy")</f>
        <v>Mar 2013</v>
      </c>
      <c r="Y3266">
        <f>--(COUNTIF($B$2:B3266,B3266)=1)</f>
        <v>1</v>
      </c>
    </row>
    <row r="3267" spans="1:25"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c r="W3267" s="6" t="str">
        <f>TEXT(SalesData[[#This Row],[Order Date]],"mmm")</f>
        <v>Oct</v>
      </c>
      <c r="X3267" s="6" t="str">
        <f>TEXT(SalesData[[#This Row],[Order Date]],"mmm yyyy")</f>
        <v>Oct 2011</v>
      </c>
      <c r="Y3267">
        <f>--(COUNTIF($B$2:B3267,B3267)=1)</f>
        <v>1</v>
      </c>
    </row>
    <row r="3268" spans="1:25"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c r="W3268" s="6" t="str">
        <f>TEXT(SalesData[[#This Row],[Order Date]],"mmm")</f>
        <v>Oct</v>
      </c>
      <c r="X3268" s="6" t="str">
        <f>TEXT(SalesData[[#This Row],[Order Date]],"mmm yyyy")</f>
        <v>Oct 2011</v>
      </c>
      <c r="Y3268">
        <f>--(COUNTIF($B$2:B3268,B3268)=1)</f>
        <v>0</v>
      </c>
    </row>
    <row r="3269" spans="1:25"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c r="W3269" s="6" t="str">
        <f>TEXT(SalesData[[#This Row],[Order Date]],"mmm")</f>
        <v>May</v>
      </c>
      <c r="X3269" s="6" t="str">
        <f>TEXT(SalesData[[#This Row],[Order Date]],"mmm yyyy")</f>
        <v>May 2011</v>
      </c>
      <c r="Y3269">
        <f>--(COUNTIF($B$2:B3269,B3269)=1)</f>
        <v>1</v>
      </c>
    </row>
    <row r="3270" spans="1:25"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c r="W3270" s="6" t="str">
        <f>TEXT(SalesData[[#This Row],[Order Date]],"mmm")</f>
        <v>May</v>
      </c>
      <c r="X3270" s="6" t="str">
        <f>TEXT(SalesData[[#This Row],[Order Date]],"mmm yyyy")</f>
        <v>May 2011</v>
      </c>
      <c r="Y3270">
        <f>--(COUNTIF($B$2:B3270,B3270)=1)</f>
        <v>0</v>
      </c>
    </row>
    <row r="3271" spans="1:25"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c r="W3271" s="6" t="str">
        <f>TEXT(SalesData[[#This Row],[Order Date]],"mmm")</f>
        <v>Jul</v>
      </c>
      <c r="X3271" s="6" t="str">
        <f>TEXT(SalesData[[#This Row],[Order Date]],"mmm yyyy")</f>
        <v>Jul 2011</v>
      </c>
      <c r="Y3271">
        <f>--(COUNTIF($B$2:B3271,B3271)=1)</f>
        <v>1</v>
      </c>
    </row>
    <row r="3272" spans="1:25"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c r="W3272" s="6" t="str">
        <f>TEXT(SalesData[[#This Row],[Order Date]],"mmm")</f>
        <v>Jul</v>
      </c>
      <c r="X3272" s="6" t="str">
        <f>TEXT(SalesData[[#This Row],[Order Date]],"mmm yyyy")</f>
        <v>Jul 2011</v>
      </c>
      <c r="Y3272">
        <f>--(COUNTIF($B$2:B3272,B3272)=1)</f>
        <v>0</v>
      </c>
    </row>
    <row r="3273" spans="1:25"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c r="W3273" s="6" t="str">
        <f>TEXT(SalesData[[#This Row],[Order Date]],"mmm")</f>
        <v>Dec</v>
      </c>
      <c r="X3273" s="6" t="str">
        <f>TEXT(SalesData[[#This Row],[Order Date]],"mmm yyyy")</f>
        <v>Dec 2012</v>
      </c>
      <c r="Y3273">
        <f>--(COUNTIF($B$2:B3273,B3273)=1)</f>
        <v>1</v>
      </c>
    </row>
    <row r="3274" spans="1:25"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c r="W3274" s="6" t="str">
        <f>TEXT(SalesData[[#This Row],[Order Date]],"mmm")</f>
        <v>Feb</v>
      </c>
      <c r="X3274" s="6" t="str">
        <f>TEXT(SalesData[[#This Row],[Order Date]],"mmm yyyy")</f>
        <v>Feb 2012</v>
      </c>
      <c r="Y3274">
        <f>--(COUNTIF($B$2:B3274,B3274)=1)</f>
        <v>1</v>
      </c>
    </row>
    <row r="3275" spans="1:25"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c r="W3275" s="6" t="str">
        <f>TEXT(SalesData[[#This Row],[Order Date]],"mmm")</f>
        <v>May</v>
      </c>
      <c r="X3275" s="6" t="str">
        <f>TEXT(SalesData[[#This Row],[Order Date]],"mmm yyyy")</f>
        <v>May 2014</v>
      </c>
      <c r="Y3275">
        <f>--(COUNTIF($B$2:B3275,B3275)=1)</f>
        <v>1</v>
      </c>
    </row>
    <row r="3276" spans="1:25"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c r="W3276" s="6" t="str">
        <f>TEXT(SalesData[[#This Row],[Order Date]],"mmm")</f>
        <v>Nov</v>
      </c>
      <c r="X3276" s="6" t="str">
        <f>TEXT(SalesData[[#This Row],[Order Date]],"mmm yyyy")</f>
        <v>Nov 2014</v>
      </c>
      <c r="Y3276">
        <f>--(COUNTIF($B$2:B3276,B3276)=1)</f>
        <v>1</v>
      </c>
    </row>
    <row r="3277" spans="1:25"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c r="W3277" s="6" t="str">
        <f>TEXT(SalesData[[#This Row],[Order Date]],"mmm")</f>
        <v>Nov</v>
      </c>
      <c r="X3277" s="6" t="str">
        <f>TEXT(SalesData[[#This Row],[Order Date]],"mmm yyyy")</f>
        <v>Nov 2014</v>
      </c>
      <c r="Y3277">
        <f>--(COUNTIF($B$2:B3277,B3277)=1)</f>
        <v>0</v>
      </c>
    </row>
    <row r="3278" spans="1:25"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c r="W3278" s="6" t="str">
        <f>TEXT(SalesData[[#This Row],[Order Date]],"mmm")</f>
        <v>Apr</v>
      </c>
      <c r="X3278" s="6" t="str">
        <f>TEXT(SalesData[[#This Row],[Order Date]],"mmm yyyy")</f>
        <v>Apr 2011</v>
      </c>
      <c r="Y3278">
        <f>--(COUNTIF($B$2:B3278,B3278)=1)</f>
        <v>1</v>
      </c>
    </row>
    <row r="3279" spans="1:25"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c r="W3279" s="6" t="str">
        <f>TEXT(SalesData[[#This Row],[Order Date]],"mmm")</f>
        <v>Apr</v>
      </c>
      <c r="X3279" s="6" t="str">
        <f>TEXT(SalesData[[#This Row],[Order Date]],"mmm yyyy")</f>
        <v>Apr 2011</v>
      </c>
      <c r="Y3279">
        <f>--(COUNTIF($B$2:B3279,B3279)=1)</f>
        <v>0</v>
      </c>
    </row>
    <row r="3280" spans="1:25"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c r="W3280" s="6" t="str">
        <f>TEXT(SalesData[[#This Row],[Order Date]],"mmm")</f>
        <v>Apr</v>
      </c>
      <c r="X3280" s="6" t="str">
        <f>TEXT(SalesData[[#This Row],[Order Date]],"mmm yyyy")</f>
        <v>Apr 2011</v>
      </c>
      <c r="Y3280">
        <f>--(COUNTIF($B$2:B3280,B3280)=1)</f>
        <v>0</v>
      </c>
    </row>
    <row r="3281" spans="1:25"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c r="W3281" s="6" t="str">
        <f>TEXT(SalesData[[#This Row],[Order Date]],"mmm")</f>
        <v>Apr</v>
      </c>
      <c r="X3281" s="6" t="str">
        <f>TEXT(SalesData[[#This Row],[Order Date]],"mmm yyyy")</f>
        <v>Apr 2011</v>
      </c>
      <c r="Y3281">
        <f>--(COUNTIF($B$2:B3281,B3281)=1)</f>
        <v>0</v>
      </c>
    </row>
    <row r="3282" spans="1:25"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c r="W3282" s="6" t="str">
        <f>TEXT(SalesData[[#This Row],[Order Date]],"mmm")</f>
        <v>Apr</v>
      </c>
      <c r="X3282" s="6" t="str">
        <f>TEXT(SalesData[[#This Row],[Order Date]],"mmm yyyy")</f>
        <v>Apr 2011</v>
      </c>
      <c r="Y3282">
        <f>--(COUNTIF($B$2:B3282,B3282)=1)</f>
        <v>0</v>
      </c>
    </row>
    <row r="3283" spans="1:25"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c r="W3283" s="6" t="str">
        <f>TEXT(SalesData[[#This Row],[Order Date]],"mmm")</f>
        <v>Sep</v>
      </c>
      <c r="X3283" s="6" t="str">
        <f>TEXT(SalesData[[#This Row],[Order Date]],"mmm yyyy")</f>
        <v>Sep 2011</v>
      </c>
      <c r="Y3283">
        <f>--(COUNTIF($B$2:B3283,B3283)=1)</f>
        <v>1</v>
      </c>
    </row>
    <row r="3284" spans="1:25"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c r="W3284" s="6" t="str">
        <f>TEXT(SalesData[[#This Row],[Order Date]],"mmm")</f>
        <v>Sep</v>
      </c>
      <c r="X3284" s="6" t="str">
        <f>TEXT(SalesData[[#This Row],[Order Date]],"mmm yyyy")</f>
        <v>Sep 2011</v>
      </c>
      <c r="Y3284">
        <f>--(COUNTIF($B$2:B3284,B3284)=1)</f>
        <v>0</v>
      </c>
    </row>
    <row r="3285" spans="1:25"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c r="W3285" s="6" t="str">
        <f>TEXT(SalesData[[#This Row],[Order Date]],"mmm")</f>
        <v>Sep</v>
      </c>
      <c r="X3285" s="6" t="str">
        <f>TEXT(SalesData[[#This Row],[Order Date]],"mmm yyyy")</f>
        <v>Sep 2011</v>
      </c>
      <c r="Y3285">
        <f>--(COUNTIF($B$2:B3285,B3285)=1)</f>
        <v>1</v>
      </c>
    </row>
    <row r="3286" spans="1:25"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c r="W3286" s="6" t="str">
        <f>TEXT(SalesData[[#This Row],[Order Date]],"mmm")</f>
        <v>Sep</v>
      </c>
      <c r="X3286" s="6" t="str">
        <f>TEXT(SalesData[[#This Row],[Order Date]],"mmm yyyy")</f>
        <v>Sep 2011</v>
      </c>
      <c r="Y3286">
        <f>--(COUNTIF($B$2:B3286,B3286)=1)</f>
        <v>1</v>
      </c>
    </row>
    <row r="3287" spans="1:25"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c r="W3287" s="6" t="str">
        <f>TEXT(SalesData[[#This Row],[Order Date]],"mmm")</f>
        <v>Feb</v>
      </c>
      <c r="X3287" s="6" t="str">
        <f>TEXT(SalesData[[#This Row],[Order Date]],"mmm yyyy")</f>
        <v>Feb 2014</v>
      </c>
      <c r="Y3287">
        <f>--(COUNTIF($B$2:B3287,B3287)=1)</f>
        <v>1</v>
      </c>
    </row>
    <row r="3288" spans="1:25"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c r="W3288" s="6" t="str">
        <f>TEXT(SalesData[[#This Row],[Order Date]],"mmm")</f>
        <v>Feb</v>
      </c>
      <c r="X3288" s="6" t="str">
        <f>TEXT(SalesData[[#This Row],[Order Date]],"mmm yyyy")</f>
        <v>Feb 2014</v>
      </c>
      <c r="Y3288">
        <f>--(COUNTIF($B$2:B3288,B3288)=1)</f>
        <v>0</v>
      </c>
    </row>
    <row r="3289" spans="1:25"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c r="W3289" s="6" t="str">
        <f>TEXT(SalesData[[#This Row],[Order Date]],"mmm")</f>
        <v>Dec</v>
      </c>
      <c r="X3289" s="6" t="str">
        <f>TEXT(SalesData[[#This Row],[Order Date]],"mmm yyyy")</f>
        <v>Dec 2012</v>
      </c>
      <c r="Y3289">
        <f>--(COUNTIF($B$2:B3289,B3289)=1)</f>
        <v>1</v>
      </c>
    </row>
    <row r="3290" spans="1:25"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c r="W3290" s="6" t="str">
        <f>TEXT(SalesData[[#This Row],[Order Date]],"mmm")</f>
        <v>Dec</v>
      </c>
      <c r="X3290" s="6" t="str">
        <f>TEXT(SalesData[[#This Row],[Order Date]],"mmm yyyy")</f>
        <v>Dec 2012</v>
      </c>
      <c r="Y3290">
        <f>--(COUNTIF($B$2:B3290,B3290)=1)</f>
        <v>0</v>
      </c>
    </row>
    <row r="3291" spans="1:25"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c r="W3291" s="6" t="str">
        <f>TEXT(SalesData[[#This Row],[Order Date]],"mmm")</f>
        <v>Dec</v>
      </c>
      <c r="X3291" s="6" t="str">
        <f>TEXT(SalesData[[#This Row],[Order Date]],"mmm yyyy")</f>
        <v>Dec 2012</v>
      </c>
      <c r="Y3291">
        <f>--(COUNTIF($B$2:B3291,B3291)=1)</f>
        <v>0</v>
      </c>
    </row>
    <row r="3292" spans="1:25"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c r="W3292" s="6" t="str">
        <f>TEXT(SalesData[[#This Row],[Order Date]],"mmm")</f>
        <v>Dec</v>
      </c>
      <c r="X3292" s="6" t="str">
        <f>TEXT(SalesData[[#This Row],[Order Date]],"mmm yyyy")</f>
        <v>Dec 2012</v>
      </c>
      <c r="Y3292">
        <f>--(COUNTIF($B$2:B3292,B3292)=1)</f>
        <v>0</v>
      </c>
    </row>
    <row r="3293" spans="1:25"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c r="W3293" s="6" t="str">
        <f>TEXT(SalesData[[#This Row],[Order Date]],"mmm")</f>
        <v>Oct</v>
      </c>
      <c r="X3293" s="6" t="str">
        <f>TEXT(SalesData[[#This Row],[Order Date]],"mmm yyyy")</f>
        <v>Oct 2013</v>
      </c>
      <c r="Y3293">
        <f>--(COUNTIF($B$2:B3293,B3293)=1)</f>
        <v>1</v>
      </c>
    </row>
    <row r="3294" spans="1:25"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c r="W3294" s="6" t="str">
        <f>TEXT(SalesData[[#This Row],[Order Date]],"mmm")</f>
        <v>Dec</v>
      </c>
      <c r="X3294" s="6" t="str">
        <f>TEXT(SalesData[[#This Row],[Order Date]],"mmm yyyy")</f>
        <v>Dec 2011</v>
      </c>
      <c r="Y3294">
        <f>--(COUNTIF($B$2:B3294,B3294)=1)</f>
        <v>1</v>
      </c>
    </row>
    <row r="3295" spans="1:25"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c r="W3295" s="6" t="str">
        <f>TEXT(SalesData[[#This Row],[Order Date]],"mmm")</f>
        <v>Dec</v>
      </c>
      <c r="X3295" s="6" t="str">
        <f>TEXT(SalesData[[#This Row],[Order Date]],"mmm yyyy")</f>
        <v>Dec 2011</v>
      </c>
      <c r="Y3295">
        <f>--(COUNTIF($B$2:B3295,B3295)=1)</f>
        <v>0</v>
      </c>
    </row>
    <row r="3296" spans="1:25"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c r="W3296" s="6" t="str">
        <f>TEXT(SalesData[[#This Row],[Order Date]],"mmm")</f>
        <v>Aug</v>
      </c>
      <c r="X3296" s="6" t="str">
        <f>TEXT(SalesData[[#This Row],[Order Date]],"mmm yyyy")</f>
        <v>Aug 2011</v>
      </c>
      <c r="Y3296">
        <f>--(COUNTIF($B$2:B3296,B3296)=1)</f>
        <v>1</v>
      </c>
    </row>
    <row r="3297" spans="1:25"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c r="W3297" s="6" t="str">
        <f>TEXT(SalesData[[#This Row],[Order Date]],"mmm")</f>
        <v>Oct</v>
      </c>
      <c r="X3297" s="6" t="str">
        <f>TEXT(SalesData[[#This Row],[Order Date]],"mmm yyyy")</f>
        <v>Oct 2014</v>
      </c>
      <c r="Y3297">
        <f>--(COUNTIF($B$2:B3297,B3297)=1)</f>
        <v>1</v>
      </c>
    </row>
    <row r="3298" spans="1:25"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c r="W3298" s="6" t="str">
        <f>TEXT(SalesData[[#This Row],[Order Date]],"mmm")</f>
        <v>May</v>
      </c>
      <c r="X3298" s="6" t="str">
        <f>TEXT(SalesData[[#This Row],[Order Date]],"mmm yyyy")</f>
        <v>May 2012</v>
      </c>
      <c r="Y3298">
        <f>--(COUNTIF($B$2:B3298,B3298)=1)</f>
        <v>1</v>
      </c>
    </row>
    <row r="3299" spans="1:25"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c r="W3299" s="6" t="str">
        <f>TEXT(SalesData[[#This Row],[Order Date]],"mmm")</f>
        <v>May</v>
      </c>
      <c r="X3299" s="6" t="str">
        <f>TEXT(SalesData[[#This Row],[Order Date]],"mmm yyyy")</f>
        <v>May 2012</v>
      </c>
      <c r="Y3299">
        <f>--(COUNTIF($B$2:B3299,B3299)=1)</f>
        <v>0</v>
      </c>
    </row>
    <row r="3300" spans="1:25"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c r="W3300" s="6" t="str">
        <f>TEXT(SalesData[[#This Row],[Order Date]],"mmm")</f>
        <v>Nov</v>
      </c>
      <c r="X3300" s="6" t="str">
        <f>TEXT(SalesData[[#This Row],[Order Date]],"mmm yyyy")</f>
        <v>Nov 2014</v>
      </c>
      <c r="Y3300">
        <f>--(COUNTIF($B$2:B3300,B3300)=1)</f>
        <v>1</v>
      </c>
    </row>
    <row r="3301" spans="1:25"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c r="W3301" s="6" t="str">
        <f>TEXT(SalesData[[#This Row],[Order Date]],"mmm")</f>
        <v>Nov</v>
      </c>
      <c r="X3301" s="6" t="str">
        <f>TEXT(SalesData[[#This Row],[Order Date]],"mmm yyyy")</f>
        <v>Nov 2011</v>
      </c>
      <c r="Y3301">
        <f>--(COUNTIF($B$2:B3301,B3301)=1)</f>
        <v>1</v>
      </c>
    </row>
    <row r="3302" spans="1:25"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c r="W3302" s="6" t="str">
        <f>TEXT(SalesData[[#This Row],[Order Date]],"mmm")</f>
        <v>Nov</v>
      </c>
      <c r="X3302" s="6" t="str">
        <f>TEXT(SalesData[[#This Row],[Order Date]],"mmm yyyy")</f>
        <v>Nov 2011</v>
      </c>
      <c r="Y3302">
        <f>--(COUNTIF($B$2:B3302,B3302)=1)</f>
        <v>0</v>
      </c>
    </row>
    <row r="3303" spans="1:25"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c r="W3303" s="6" t="str">
        <f>TEXT(SalesData[[#This Row],[Order Date]],"mmm")</f>
        <v>Nov</v>
      </c>
      <c r="X3303" s="6" t="str">
        <f>TEXT(SalesData[[#This Row],[Order Date]],"mmm yyyy")</f>
        <v>Nov 2011</v>
      </c>
      <c r="Y3303">
        <f>--(COUNTIF($B$2:B3303,B3303)=1)</f>
        <v>0</v>
      </c>
    </row>
    <row r="3304" spans="1:25"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c r="W3304" s="6" t="str">
        <f>TEXT(SalesData[[#This Row],[Order Date]],"mmm")</f>
        <v>Nov</v>
      </c>
      <c r="X3304" s="6" t="str">
        <f>TEXT(SalesData[[#This Row],[Order Date]],"mmm yyyy")</f>
        <v>Nov 2011</v>
      </c>
      <c r="Y3304">
        <f>--(COUNTIF($B$2:B3304,B3304)=1)</f>
        <v>0</v>
      </c>
    </row>
    <row r="3305" spans="1:25"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c r="W3305" s="6" t="str">
        <f>TEXT(SalesData[[#This Row],[Order Date]],"mmm")</f>
        <v>Nov</v>
      </c>
      <c r="X3305" s="6" t="str">
        <f>TEXT(SalesData[[#This Row],[Order Date]],"mmm yyyy")</f>
        <v>Nov 2011</v>
      </c>
      <c r="Y3305">
        <f>--(COUNTIF($B$2:B3305,B3305)=1)</f>
        <v>0</v>
      </c>
    </row>
    <row r="3306" spans="1:25"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c r="W3306" s="6" t="str">
        <f>TEXT(SalesData[[#This Row],[Order Date]],"mmm")</f>
        <v>Dec</v>
      </c>
      <c r="X3306" s="6" t="str">
        <f>TEXT(SalesData[[#This Row],[Order Date]],"mmm yyyy")</f>
        <v>Dec 2011</v>
      </c>
      <c r="Y3306">
        <f>--(COUNTIF($B$2:B3306,B3306)=1)</f>
        <v>1</v>
      </c>
    </row>
    <row r="3307" spans="1:25"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c r="W3307" s="6" t="str">
        <f>TEXT(SalesData[[#This Row],[Order Date]],"mmm")</f>
        <v>Dec</v>
      </c>
      <c r="X3307" s="6" t="str">
        <f>TEXT(SalesData[[#This Row],[Order Date]],"mmm yyyy")</f>
        <v>Dec 2011</v>
      </c>
      <c r="Y3307">
        <f>--(COUNTIF($B$2:B3307,B3307)=1)</f>
        <v>0</v>
      </c>
    </row>
    <row r="3308" spans="1:25"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c r="W3308" s="6" t="str">
        <f>TEXT(SalesData[[#This Row],[Order Date]],"mmm")</f>
        <v>Dec</v>
      </c>
      <c r="X3308" s="6" t="str">
        <f>TEXT(SalesData[[#This Row],[Order Date]],"mmm yyyy")</f>
        <v>Dec 2011</v>
      </c>
      <c r="Y3308">
        <f>--(COUNTIF($B$2:B3308,B3308)=1)</f>
        <v>0</v>
      </c>
    </row>
    <row r="3309" spans="1:25"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c r="W3309" s="6" t="str">
        <f>TEXT(SalesData[[#This Row],[Order Date]],"mmm")</f>
        <v>Dec</v>
      </c>
      <c r="X3309" s="6" t="str">
        <f>TEXT(SalesData[[#This Row],[Order Date]],"mmm yyyy")</f>
        <v>Dec 2011</v>
      </c>
      <c r="Y3309">
        <f>--(COUNTIF($B$2:B3309,B3309)=1)</f>
        <v>0</v>
      </c>
    </row>
    <row r="3310" spans="1:25"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c r="W3310" s="6" t="str">
        <f>TEXT(SalesData[[#This Row],[Order Date]],"mmm")</f>
        <v>Dec</v>
      </c>
      <c r="X3310" s="6" t="str">
        <f>TEXT(SalesData[[#This Row],[Order Date]],"mmm yyyy")</f>
        <v>Dec 2011</v>
      </c>
      <c r="Y3310">
        <f>--(COUNTIF($B$2:B3310,B3310)=1)</f>
        <v>0</v>
      </c>
    </row>
    <row r="3311" spans="1:25"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c r="W3311" s="6" t="str">
        <f>TEXT(SalesData[[#This Row],[Order Date]],"mmm")</f>
        <v>Nov</v>
      </c>
      <c r="X3311" s="6" t="str">
        <f>TEXT(SalesData[[#This Row],[Order Date]],"mmm yyyy")</f>
        <v>Nov 2012</v>
      </c>
      <c r="Y3311">
        <f>--(COUNTIF($B$2:B3311,B3311)=1)</f>
        <v>1</v>
      </c>
    </row>
    <row r="3312" spans="1:25"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c r="W3312" s="6" t="str">
        <f>TEXT(SalesData[[#This Row],[Order Date]],"mmm")</f>
        <v>Sep</v>
      </c>
      <c r="X3312" s="6" t="str">
        <f>TEXT(SalesData[[#This Row],[Order Date]],"mmm yyyy")</f>
        <v>Sep 2013</v>
      </c>
      <c r="Y3312">
        <f>--(COUNTIF($B$2:B3312,B3312)=1)</f>
        <v>1</v>
      </c>
    </row>
    <row r="3313" spans="1:25"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c r="W3313" s="6" t="str">
        <f>TEXT(SalesData[[#This Row],[Order Date]],"mmm")</f>
        <v>Mar</v>
      </c>
      <c r="X3313" s="6" t="str">
        <f>TEXT(SalesData[[#This Row],[Order Date]],"mmm yyyy")</f>
        <v>Mar 2013</v>
      </c>
      <c r="Y3313">
        <f>--(COUNTIF($B$2:B3313,B3313)=1)</f>
        <v>1</v>
      </c>
    </row>
    <row r="3314" spans="1:25"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c r="W3314" s="6" t="str">
        <f>TEXT(SalesData[[#This Row],[Order Date]],"mmm")</f>
        <v>Sep</v>
      </c>
      <c r="X3314" s="6" t="str">
        <f>TEXT(SalesData[[#This Row],[Order Date]],"mmm yyyy")</f>
        <v>Sep 2011</v>
      </c>
      <c r="Y3314">
        <f>--(COUNTIF($B$2:B3314,B3314)=1)</f>
        <v>1</v>
      </c>
    </row>
    <row r="3315" spans="1:25"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c r="W3315" s="6" t="str">
        <f>TEXT(SalesData[[#This Row],[Order Date]],"mmm")</f>
        <v>Sep</v>
      </c>
      <c r="X3315" s="6" t="str">
        <f>TEXT(SalesData[[#This Row],[Order Date]],"mmm yyyy")</f>
        <v>Sep 2011</v>
      </c>
      <c r="Y3315">
        <f>--(COUNTIF($B$2:B3315,B3315)=1)</f>
        <v>0</v>
      </c>
    </row>
    <row r="3316" spans="1:25"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c r="W3316" s="6" t="str">
        <f>TEXT(SalesData[[#This Row],[Order Date]],"mmm")</f>
        <v>Dec</v>
      </c>
      <c r="X3316" s="6" t="str">
        <f>TEXT(SalesData[[#This Row],[Order Date]],"mmm yyyy")</f>
        <v>Dec 2014</v>
      </c>
      <c r="Y3316">
        <f>--(COUNTIF($B$2:B3316,B3316)=1)</f>
        <v>1</v>
      </c>
    </row>
    <row r="3317" spans="1:25"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c r="W3317" s="6" t="str">
        <f>TEXT(SalesData[[#This Row],[Order Date]],"mmm")</f>
        <v>Dec</v>
      </c>
      <c r="X3317" s="6" t="str">
        <f>TEXT(SalesData[[#This Row],[Order Date]],"mmm yyyy")</f>
        <v>Dec 2014</v>
      </c>
      <c r="Y3317">
        <f>--(COUNTIF($B$2:B3317,B3317)=1)</f>
        <v>0</v>
      </c>
    </row>
    <row r="3318" spans="1:25"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c r="W3318" s="6" t="str">
        <f>TEXT(SalesData[[#This Row],[Order Date]],"mmm")</f>
        <v>Nov</v>
      </c>
      <c r="X3318" s="6" t="str">
        <f>TEXT(SalesData[[#This Row],[Order Date]],"mmm yyyy")</f>
        <v>Nov 2014</v>
      </c>
      <c r="Y3318">
        <f>--(COUNTIF($B$2:B3318,B3318)=1)</f>
        <v>1</v>
      </c>
    </row>
    <row r="3319" spans="1:25"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c r="W3319" s="6" t="str">
        <f>TEXT(SalesData[[#This Row],[Order Date]],"mmm")</f>
        <v>Sep</v>
      </c>
      <c r="X3319" s="6" t="str">
        <f>TEXT(SalesData[[#This Row],[Order Date]],"mmm yyyy")</f>
        <v>Sep 2012</v>
      </c>
      <c r="Y3319">
        <f>--(COUNTIF($B$2:B3319,B3319)=1)</f>
        <v>1</v>
      </c>
    </row>
    <row r="3320" spans="1:25"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c r="W3320" s="6" t="str">
        <f>TEXT(SalesData[[#This Row],[Order Date]],"mmm")</f>
        <v>Sep</v>
      </c>
      <c r="X3320" s="6" t="str">
        <f>TEXT(SalesData[[#This Row],[Order Date]],"mmm yyyy")</f>
        <v>Sep 2012</v>
      </c>
      <c r="Y3320">
        <f>--(COUNTIF($B$2:B3320,B3320)=1)</f>
        <v>0</v>
      </c>
    </row>
    <row r="3321" spans="1:25"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c r="W3321" s="6" t="str">
        <f>TEXT(SalesData[[#This Row],[Order Date]],"mmm")</f>
        <v>Dec</v>
      </c>
      <c r="X3321" s="6" t="str">
        <f>TEXT(SalesData[[#This Row],[Order Date]],"mmm yyyy")</f>
        <v>Dec 2011</v>
      </c>
      <c r="Y3321">
        <f>--(COUNTIF($B$2:B3321,B3321)=1)</f>
        <v>1</v>
      </c>
    </row>
    <row r="3322" spans="1:25"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c r="W3322" s="6" t="str">
        <f>TEXT(SalesData[[#This Row],[Order Date]],"mmm")</f>
        <v>Dec</v>
      </c>
      <c r="X3322" s="6" t="str">
        <f>TEXT(SalesData[[#This Row],[Order Date]],"mmm yyyy")</f>
        <v>Dec 2011</v>
      </c>
      <c r="Y3322">
        <f>--(COUNTIF($B$2:B3322,B3322)=1)</f>
        <v>0</v>
      </c>
    </row>
    <row r="3323" spans="1:25"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c r="W3323" s="6" t="str">
        <f>TEXT(SalesData[[#This Row],[Order Date]],"mmm")</f>
        <v>Dec</v>
      </c>
      <c r="X3323" s="6" t="str">
        <f>TEXT(SalesData[[#This Row],[Order Date]],"mmm yyyy")</f>
        <v>Dec 2011</v>
      </c>
      <c r="Y3323">
        <f>--(COUNTIF($B$2:B3323,B3323)=1)</f>
        <v>0</v>
      </c>
    </row>
    <row r="3324" spans="1:25"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c r="W3324" s="6" t="str">
        <f>TEXT(SalesData[[#This Row],[Order Date]],"mmm")</f>
        <v>Jul</v>
      </c>
      <c r="X3324" s="6" t="str">
        <f>TEXT(SalesData[[#This Row],[Order Date]],"mmm yyyy")</f>
        <v>Jul 2012</v>
      </c>
      <c r="Y3324">
        <f>--(COUNTIF($B$2:B3324,B3324)=1)</f>
        <v>1</v>
      </c>
    </row>
    <row r="3325" spans="1:25"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c r="W3325" s="6" t="str">
        <f>TEXT(SalesData[[#This Row],[Order Date]],"mmm")</f>
        <v>Jul</v>
      </c>
      <c r="X3325" s="6" t="str">
        <f>TEXT(SalesData[[#This Row],[Order Date]],"mmm yyyy")</f>
        <v>Jul 2012</v>
      </c>
      <c r="Y3325">
        <f>--(COUNTIF($B$2:B3325,B3325)=1)</f>
        <v>0</v>
      </c>
    </row>
    <row r="3326" spans="1:25"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c r="W3326" s="6" t="str">
        <f>TEXT(SalesData[[#This Row],[Order Date]],"mmm")</f>
        <v>Nov</v>
      </c>
      <c r="X3326" s="6" t="str">
        <f>TEXT(SalesData[[#This Row],[Order Date]],"mmm yyyy")</f>
        <v>Nov 2011</v>
      </c>
      <c r="Y3326">
        <f>--(COUNTIF($B$2:B3326,B3326)=1)</f>
        <v>1</v>
      </c>
    </row>
    <row r="3327" spans="1:25"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c r="W3327" s="6" t="str">
        <f>TEXT(SalesData[[#This Row],[Order Date]],"mmm")</f>
        <v>Nov</v>
      </c>
      <c r="X3327" s="6" t="str">
        <f>TEXT(SalesData[[#This Row],[Order Date]],"mmm yyyy")</f>
        <v>Nov 2011</v>
      </c>
      <c r="Y3327">
        <f>--(COUNTIF($B$2:B3327,B3327)=1)</f>
        <v>0</v>
      </c>
    </row>
    <row r="3328" spans="1:25"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c r="W3328" s="6" t="str">
        <f>TEXT(SalesData[[#This Row],[Order Date]],"mmm")</f>
        <v>Nov</v>
      </c>
      <c r="X3328" s="6" t="str">
        <f>TEXT(SalesData[[#This Row],[Order Date]],"mmm yyyy")</f>
        <v>Nov 2011</v>
      </c>
      <c r="Y3328">
        <f>--(COUNTIF($B$2:B3328,B3328)=1)</f>
        <v>0</v>
      </c>
    </row>
    <row r="3329" spans="1:25"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c r="W3329" s="6" t="str">
        <f>TEXT(SalesData[[#This Row],[Order Date]],"mmm")</f>
        <v>Nov</v>
      </c>
      <c r="X3329" s="6" t="str">
        <f>TEXT(SalesData[[#This Row],[Order Date]],"mmm yyyy")</f>
        <v>Nov 2011</v>
      </c>
      <c r="Y3329">
        <f>--(COUNTIF($B$2:B3329,B3329)=1)</f>
        <v>0</v>
      </c>
    </row>
    <row r="3330" spans="1:25"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c r="W3330" s="6" t="str">
        <f>TEXT(SalesData[[#This Row],[Order Date]],"mmm")</f>
        <v>Nov</v>
      </c>
      <c r="X3330" s="6" t="str">
        <f>TEXT(SalesData[[#This Row],[Order Date]],"mmm yyyy")</f>
        <v>Nov 2011</v>
      </c>
      <c r="Y3330">
        <f>--(COUNTIF($B$2:B3330,B3330)=1)</f>
        <v>0</v>
      </c>
    </row>
    <row r="3331" spans="1:25"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c r="W3331" s="6" t="str">
        <f>TEXT(SalesData[[#This Row],[Order Date]],"mmm")</f>
        <v>Nov</v>
      </c>
      <c r="X3331" s="6" t="str">
        <f>TEXT(SalesData[[#This Row],[Order Date]],"mmm yyyy")</f>
        <v>Nov 2011</v>
      </c>
      <c r="Y3331">
        <f>--(COUNTIF($B$2:B3331,B3331)=1)</f>
        <v>0</v>
      </c>
    </row>
    <row r="3332" spans="1:25"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c r="W3332" s="6" t="str">
        <f>TEXT(SalesData[[#This Row],[Order Date]],"mmm")</f>
        <v>Nov</v>
      </c>
      <c r="X3332" s="6" t="str">
        <f>TEXT(SalesData[[#This Row],[Order Date]],"mmm yyyy")</f>
        <v>Nov 2011</v>
      </c>
      <c r="Y3332">
        <f>--(COUNTIF($B$2:B3332,B3332)=1)</f>
        <v>0</v>
      </c>
    </row>
    <row r="3333" spans="1:25"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c r="W3333" s="6" t="str">
        <f>TEXT(SalesData[[#This Row],[Order Date]],"mmm")</f>
        <v>Dec</v>
      </c>
      <c r="X3333" s="6" t="str">
        <f>TEXT(SalesData[[#This Row],[Order Date]],"mmm yyyy")</f>
        <v>Dec 2014</v>
      </c>
      <c r="Y3333">
        <f>--(COUNTIF($B$2:B3333,B3333)=1)</f>
        <v>1</v>
      </c>
    </row>
    <row r="3334" spans="1:25"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c r="W3334" s="6" t="str">
        <f>TEXT(SalesData[[#This Row],[Order Date]],"mmm")</f>
        <v>Dec</v>
      </c>
      <c r="X3334" s="6" t="str">
        <f>TEXT(SalesData[[#This Row],[Order Date]],"mmm yyyy")</f>
        <v>Dec 2014</v>
      </c>
      <c r="Y3334">
        <f>--(COUNTIF($B$2:B3334,B3334)=1)</f>
        <v>0</v>
      </c>
    </row>
    <row r="3335" spans="1:25"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c r="W3335" s="6" t="str">
        <f>TEXT(SalesData[[#This Row],[Order Date]],"mmm")</f>
        <v>Dec</v>
      </c>
      <c r="X3335" s="6" t="str">
        <f>TEXT(SalesData[[#This Row],[Order Date]],"mmm yyyy")</f>
        <v>Dec 2014</v>
      </c>
      <c r="Y3335">
        <f>--(COUNTIF($B$2:B3335,B3335)=1)</f>
        <v>0</v>
      </c>
    </row>
    <row r="3336" spans="1:25"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c r="W3336" s="6" t="str">
        <f>TEXT(SalesData[[#This Row],[Order Date]],"mmm")</f>
        <v>Aug</v>
      </c>
      <c r="X3336" s="6" t="str">
        <f>TEXT(SalesData[[#This Row],[Order Date]],"mmm yyyy")</f>
        <v>Aug 2014</v>
      </c>
      <c r="Y3336">
        <f>--(COUNTIF($B$2:B3336,B3336)=1)</f>
        <v>1</v>
      </c>
    </row>
    <row r="3337" spans="1:25"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c r="W3337" s="6" t="str">
        <f>TEXT(SalesData[[#This Row],[Order Date]],"mmm")</f>
        <v>Aug</v>
      </c>
      <c r="X3337" s="6" t="str">
        <f>TEXT(SalesData[[#This Row],[Order Date]],"mmm yyyy")</f>
        <v>Aug 2014</v>
      </c>
      <c r="Y3337">
        <f>--(COUNTIF($B$2:B3337,B3337)=1)</f>
        <v>0</v>
      </c>
    </row>
    <row r="3338" spans="1:25"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c r="W3338" s="6" t="str">
        <f>TEXT(SalesData[[#This Row],[Order Date]],"mmm")</f>
        <v>Aug</v>
      </c>
      <c r="X3338" s="6" t="str">
        <f>TEXT(SalesData[[#This Row],[Order Date]],"mmm yyyy")</f>
        <v>Aug 2014</v>
      </c>
      <c r="Y3338">
        <f>--(COUNTIF($B$2:B3338,B3338)=1)</f>
        <v>0</v>
      </c>
    </row>
    <row r="3339" spans="1:25"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c r="W3339" s="6" t="str">
        <f>TEXT(SalesData[[#This Row],[Order Date]],"mmm")</f>
        <v>Aug</v>
      </c>
      <c r="X3339" s="6" t="str">
        <f>TEXT(SalesData[[#This Row],[Order Date]],"mmm yyyy")</f>
        <v>Aug 2014</v>
      </c>
      <c r="Y3339">
        <f>--(COUNTIF($B$2:B3339,B3339)=1)</f>
        <v>0</v>
      </c>
    </row>
    <row r="3340" spans="1:25"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c r="W3340" s="6" t="str">
        <f>TEXT(SalesData[[#This Row],[Order Date]],"mmm")</f>
        <v>Aug</v>
      </c>
      <c r="X3340" s="6" t="str">
        <f>TEXT(SalesData[[#This Row],[Order Date]],"mmm yyyy")</f>
        <v>Aug 2014</v>
      </c>
      <c r="Y3340">
        <f>--(COUNTIF($B$2:B3340,B3340)=1)</f>
        <v>0</v>
      </c>
    </row>
    <row r="3341" spans="1:25"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c r="W3341" s="6" t="str">
        <f>TEXT(SalesData[[#This Row],[Order Date]],"mmm")</f>
        <v>Aug</v>
      </c>
      <c r="X3341" s="6" t="str">
        <f>TEXT(SalesData[[#This Row],[Order Date]],"mmm yyyy")</f>
        <v>Aug 2014</v>
      </c>
      <c r="Y3341">
        <f>--(COUNTIF($B$2:B3341,B3341)=1)</f>
        <v>0</v>
      </c>
    </row>
    <row r="3342" spans="1:25"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c r="W3342" s="6" t="str">
        <f>TEXT(SalesData[[#This Row],[Order Date]],"mmm")</f>
        <v>Aug</v>
      </c>
      <c r="X3342" s="6" t="str">
        <f>TEXT(SalesData[[#This Row],[Order Date]],"mmm yyyy")</f>
        <v>Aug 2014</v>
      </c>
      <c r="Y3342">
        <f>--(COUNTIF($B$2:B3342,B3342)=1)</f>
        <v>0</v>
      </c>
    </row>
    <row r="3343" spans="1:25"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c r="W3343" s="6" t="str">
        <f>TEXT(SalesData[[#This Row],[Order Date]],"mmm")</f>
        <v>Aug</v>
      </c>
      <c r="X3343" s="6" t="str">
        <f>TEXT(SalesData[[#This Row],[Order Date]],"mmm yyyy")</f>
        <v>Aug 2013</v>
      </c>
      <c r="Y3343">
        <f>--(COUNTIF($B$2:B3343,B3343)=1)</f>
        <v>1</v>
      </c>
    </row>
    <row r="3344" spans="1:25"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c r="W3344" s="6" t="str">
        <f>TEXT(SalesData[[#This Row],[Order Date]],"mmm")</f>
        <v>Aug</v>
      </c>
      <c r="X3344" s="6" t="str">
        <f>TEXT(SalesData[[#This Row],[Order Date]],"mmm yyyy")</f>
        <v>Aug 2013</v>
      </c>
      <c r="Y3344">
        <f>--(COUNTIF($B$2:B3344,B3344)=1)</f>
        <v>0</v>
      </c>
    </row>
    <row r="3345" spans="1:25"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c r="W3345" s="6" t="str">
        <f>TEXT(SalesData[[#This Row],[Order Date]],"mmm")</f>
        <v>Aug</v>
      </c>
      <c r="X3345" s="6" t="str">
        <f>TEXT(SalesData[[#This Row],[Order Date]],"mmm yyyy")</f>
        <v>Aug 2013</v>
      </c>
      <c r="Y3345">
        <f>--(COUNTIF($B$2:B3345,B3345)=1)</f>
        <v>0</v>
      </c>
    </row>
    <row r="3346" spans="1:25"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c r="W3346" s="6" t="str">
        <f>TEXT(SalesData[[#This Row],[Order Date]],"mmm")</f>
        <v>Aug</v>
      </c>
      <c r="X3346" s="6" t="str">
        <f>TEXT(SalesData[[#This Row],[Order Date]],"mmm yyyy")</f>
        <v>Aug 2013</v>
      </c>
      <c r="Y3346">
        <f>--(COUNTIF($B$2:B3346,B3346)=1)</f>
        <v>0</v>
      </c>
    </row>
    <row r="3347" spans="1:25"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c r="W3347" s="6" t="str">
        <f>TEXT(SalesData[[#This Row],[Order Date]],"mmm")</f>
        <v>Aug</v>
      </c>
      <c r="X3347" s="6" t="str">
        <f>TEXT(SalesData[[#This Row],[Order Date]],"mmm yyyy")</f>
        <v>Aug 2013</v>
      </c>
      <c r="Y3347">
        <f>--(COUNTIF($B$2:B3347,B3347)=1)</f>
        <v>0</v>
      </c>
    </row>
    <row r="3348" spans="1:25"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c r="W3348" s="6" t="str">
        <f>TEXT(SalesData[[#This Row],[Order Date]],"mmm")</f>
        <v>Aug</v>
      </c>
      <c r="X3348" s="6" t="str">
        <f>TEXT(SalesData[[#This Row],[Order Date]],"mmm yyyy")</f>
        <v>Aug 2013</v>
      </c>
      <c r="Y3348">
        <f>--(COUNTIF($B$2:B3348,B3348)=1)</f>
        <v>0</v>
      </c>
    </row>
    <row r="3349" spans="1:25"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c r="W3349" s="6" t="str">
        <f>TEXT(SalesData[[#This Row],[Order Date]],"mmm")</f>
        <v>Aug</v>
      </c>
      <c r="X3349" s="6" t="str">
        <f>TEXT(SalesData[[#This Row],[Order Date]],"mmm yyyy")</f>
        <v>Aug 2012</v>
      </c>
      <c r="Y3349">
        <f>--(COUNTIF($B$2:B3349,B3349)=1)</f>
        <v>1</v>
      </c>
    </row>
    <row r="3350" spans="1:25"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c r="W3350" s="6" t="str">
        <f>TEXT(SalesData[[#This Row],[Order Date]],"mmm")</f>
        <v>Nov</v>
      </c>
      <c r="X3350" s="6" t="str">
        <f>TEXT(SalesData[[#This Row],[Order Date]],"mmm yyyy")</f>
        <v>Nov 2014</v>
      </c>
      <c r="Y3350">
        <f>--(COUNTIF($B$2:B3350,B3350)=1)</f>
        <v>1</v>
      </c>
    </row>
    <row r="3351" spans="1:25"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c r="W3351" s="6" t="str">
        <f>TEXT(SalesData[[#This Row],[Order Date]],"mmm")</f>
        <v>Aug</v>
      </c>
      <c r="X3351" s="6" t="str">
        <f>TEXT(SalesData[[#This Row],[Order Date]],"mmm yyyy")</f>
        <v>Aug 2013</v>
      </c>
      <c r="Y3351">
        <f>--(COUNTIF($B$2:B3351,B3351)=1)</f>
        <v>1</v>
      </c>
    </row>
    <row r="3352" spans="1:25"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c r="W3352" s="6" t="str">
        <f>TEXT(SalesData[[#This Row],[Order Date]],"mmm")</f>
        <v>Dec</v>
      </c>
      <c r="X3352" s="6" t="str">
        <f>TEXT(SalesData[[#This Row],[Order Date]],"mmm yyyy")</f>
        <v>Dec 2013</v>
      </c>
      <c r="Y3352">
        <f>--(COUNTIF($B$2:B3352,B3352)=1)</f>
        <v>1</v>
      </c>
    </row>
    <row r="3353" spans="1:25"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c r="W3353" s="6" t="str">
        <f>TEXT(SalesData[[#This Row],[Order Date]],"mmm")</f>
        <v>Sep</v>
      </c>
      <c r="X3353" s="6" t="str">
        <f>TEXT(SalesData[[#This Row],[Order Date]],"mmm yyyy")</f>
        <v>Sep 2011</v>
      </c>
      <c r="Y3353">
        <f>--(COUNTIF($B$2:B3353,B3353)=1)</f>
        <v>1</v>
      </c>
    </row>
    <row r="3354" spans="1:25"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c r="W3354" s="6" t="str">
        <f>TEXT(SalesData[[#This Row],[Order Date]],"mmm")</f>
        <v>Sep</v>
      </c>
      <c r="X3354" s="6" t="str">
        <f>TEXT(SalesData[[#This Row],[Order Date]],"mmm yyyy")</f>
        <v>Sep 2011</v>
      </c>
      <c r="Y3354">
        <f>--(COUNTIF($B$2:B3354,B3354)=1)</f>
        <v>0</v>
      </c>
    </row>
    <row r="3355" spans="1:25"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c r="W3355" s="6" t="str">
        <f>TEXT(SalesData[[#This Row],[Order Date]],"mmm")</f>
        <v>Jul</v>
      </c>
      <c r="X3355" s="6" t="str">
        <f>TEXT(SalesData[[#This Row],[Order Date]],"mmm yyyy")</f>
        <v>Jul 2011</v>
      </c>
      <c r="Y3355">
        <f>--(COUNTIF($B$2:B3355,B3355)=1)</f>
        <v>1</v>
      </c>
    </row>
    <row r="3356" spans="1:25"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c r="W3356" s="6" t="str">
        <f>TEXT(SalesData[[#This Row],[Order Date]],"mmm")</f>
        <v>Jul</v>
      </c>
      <c r="X3356" s="6" t="str">
        <f>TEXT(SalesData[[#This Row],[Order Date]],"mmm yyyy")</f>
        <v>Jul 2011</v>
      </c>
      <c r="Y3356">
        <f>--(COUNTIF($B$2:B3356,B3356)=1)</f>
        <v>0</v>
      </c>
    </row>
    <row r="3357" spans="1:25"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c r="W3357" s="6" t="str">
        <f>TEXT(SalesData[[#This Row],[Order Date]],"mmm")</f>
        <v>Jul</v>
      </c>
      <c r="X3357" s="6" t="str">
        <f>TEXT(SalesData[[#This Row],[Order Date]],"mmm yyyy")</f>
        <v>Jul 2011</v>
      </c>
      <c r="Y3357">
        <f>--(COUNTIF($B$2:B3357,B3357)=1)</f>
        <v>0</v>
      </c>
    </row>
    <row r="3358" spans="1:25"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c r="W3358" s="6" t="str">
        <f>TEXT(SalesData[[#This Row],[Order Date]],"mmm")</f>
        <v>Jul</v>
      </c>
      <c r="X3358" s="6" t="str">
        <f>TEXT(SalesData[[#This Row],[Order Date]],"mmm yyyy")</f>
        <v>Jul 2011</v>
      </c>
      <c r="Y3358">
        <f>--(COUNTIF($B$2:B3358,B3358)=1)</f>
        <v>0</v>
      </c>
    </row>
    <row r="3359" spans="1:25"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c r="W3359" s="6" t="str">
        <f>TEXT(SalesData[[#This Row],[Order Date]],"mmm")</f>
        <v>Sep</v>
      </c>
      <c r="X3359" s="6" t="str">
        <f>TEXT(SalesData[[#This Row],[Order Date]],"mmm yyyy")</f>
        <v>Sep 2014</v>
      </c>
      <c r="Y3359">
        <f>--(COUNTIF($B$2:B3359,B3359)=1)</f>
        <v>1</v>
      </c>
    </row>
    <row r="3360" spans="1:25"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c r="W3360" s="6" t="str">
        <f>TEXT(SalesData[[#This Row],[Order Date]],"mmm")</f>
        <v>May</v>
      </c>
      <c r="X3360" s="6" t="str">
        <f>TEXT(SalesData[[#This Row],[Order Date]],"mmm yyyy")</f>
        <v>May 2013</v>
      </c>
      <c r="Y3360">
        <f>--(COUNTIF($B$2:B3360,B3360)=1)</f>
        <v>1</v>
      </c>
    </row>
    <row r="3361" spans="1:25"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c r="W3361" s="6" t="str">
        <f>TEXT(SalesData[[#This Row],[Order Date]],"mmm")</f>
        <v>May</v>
      </c>
      <c r="X3361" s="6" t="str">
        <f>TEXT(SalesData[[#This Row],[Order Date]],"mmm yyyy")</f>
        <v>May 2013</v>
      </c>
      <c r="Y3361">
        <f>--(COUNTIF($B$2:B3361,B3361)=1)</f>
        <v>0</v>
      </c>
    </row>
    <row r="3362" spans="1:25"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c r="W3362" s="6" t="str">
        <f>TEXT(SalesData[[#This Row],[Order Date]],"mmm")</f>
        <v>Jun</v>
      </c>
      <c r="X3362" s="6" t="str">
        <f>TEXT(SalesData[[#This Row],[Order Date]],"mmm yyyy")</f>
        <v>Jun 2012</v>
      </c>
      <c r="Y3362">
        <f>--(COUNTIF($B$2:B3362,B3362)=1)</f>
        <v>1</v>
      </c>
    </row>
    <row r="3363" spans="1:25"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c r="W3363" s="6" t="str">
        <f>TEXT(SalesData[[#This Row],[Order Date]],"mmm")</f>
        <v>Jun</v>
      </c>
      <c r="X3363" s="6" t="str">
        <f>TEXT(SalesData[[#This Row],[Order Date]],"mmm yyyy")</f>
        <v>Jun 2012</v>
      </c>
      <c r="Y3363">
        <f>--(COUNTIF($B$2:B3363,B3363)=1)</f>
        <v>0</v>
      </c>
    </row>
    <row r="3364" spans="1:25"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c r="W3364" s="6" t="str">
        <f>TEXT(SalesData[[#This Row],[Order Date]],"mmm")</f>
        <v>Dec</v>
      </c>
      <c r="X3364" s="6" t="str">
        <f>TEXT(SalesData[[#This Row],[Order Date]],"mmm yyyy")</f>
        <v>Dec 2012</v>
      </c>
      <c r="Y3364">
        <f>--(COUNTIF($B$2:B3364,B3364)=1)</f>
        <v>1</v>
      </c>
    </row>
    <row r="3365" spans="1:25"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c r="W3365" s="6" t="str">
        <f>TEXT(SalesData[[#This Row],[Order Date]],"mmm")</f>
        <v>Dec</v>
      </c>
      <c r="X3365" s="6" t="str">
        <f>TEXT(SalesData[[#This Row],[Order Date]],"mmm yyyy")</f>
        <v>Dec 2012</v>
      </c>
      <c r="Y3365">
        <f>--(COUNTIF($B$2:B3365,B3365)=1)</f>
        <v>0</v>
      </c>
    </row>
    <row r="3366" spans="1:25"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c r="W3366" s="6" t="str">
        <f>TEXT(SalesData[[#This Row],[Order Date]],"mmm")</f>
        <v>Jul</v>
      </c>
      <c r="X3366" s="6" t="str">
        <f>TEXT(SalesData[[#This Row],[Order Date]],"mmm yyyy")</f>
        <v>Jul 2013</v>
      </c>
      <c r="Y3366">
        <f>--(COUNTIF($B$2:B3366,B3366)=1)</f>
        <v>1</v>
      </c>
    </row>
    <row r="3367" spans="1:25"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c r="W3367" s="6" t="str">
        <f>TEXT(SalesData[[#This Row],[Order Date]],"mmm")</f>
        <v>Feb</v>
      </c>
      <c r="X3367" s="6" t="str">
        <f>TEXT(SalesData[[#This Row],[Order Date]],"mmm yyyy")</f>
        <v>Feb 2011</v>
      </c>
      <c r="Y3367">
        <f>--(COUNTIF($B$2:B3367,B3367)=1)</f>
        <v>1</v>
      </c>
    </row>
    <row r="3368" spans="1:25"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c r="W3368" s="6" t="str">
        <f>TEXT(SalesData[[#This Row],[Order Date]],"mmm")</f>
        <v>Jul</v>
      </c>
      <c r="X3368" s="6" t="str">
        <f>TEXT(SalesData[[#This Row],[Order Date]],"mmm yyyy")</f>
        <v>Jul 2011</v>
      </c>
      <c r="Y3368">
        <f>--(COUNTIF($B$2:B3368,B3368)=1)</f>
        <v>1</v>
      </c>
    </row>
    <row r="3369" spans="1:25"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c r="W3369" s="6" t="str">
        <f>TEXT(SalesData[[#This Row],[Order Date]],"mmm")</f>
        <v>Jul</v>
      </c>
      <c r="X3369" s="6" t="str">
        <f>TEXT(SalesData[[#This Row],[Order Date]],"mmm yyyy")</f>
        <v>Jul 2011</v>
      </c>
      <c r="Y3369">
        <f>--(COUNTIF($B$2:B3369,B3369)=1)</f>
        <v>0</v>
      </c>
    </row>
    <row r="3370" spans="1:25"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c r="W3370" s="6" t="str">
        <f>TEXT(SalesData[[#This Row],[Order Date]],"mmm")</f>
        <v>Nov</v>
      </c>
      <c r="X3370" s="6" t="str">
        <f>TEXT(SalesData[[#This Row],[Order Date]],"mmm yyyy")</f>
        <v>Nov 2012</v>
      </c>
      <c r="Y3370">
        <f>--(COUNTIF($B$2:B3370,B3370)=1)</f>
        <v>1</v>
      </c>
    </row>
    <row r="3371" spans="1:25"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c r="W3371" s="6" t="str">
        <f>TEXT(SalesData[[#This Row],[Order Date]],"mmm")</f>
        <v>Nov</v>
      </c>
      <c r="X3371" s="6" t="str">
        <f>TEXT(SalesData[[#This Row],[Order Date]],"mmm yyyy")</f>
        <v>Nov 2012</v>
      </c>
      <c r="Y3371">
        <f>--(COUNTIF($B$2:B3371,B3371)=1)</f>
        <v>0</v>
      </c>
    </row>
    <row r="3372" spans="1:25"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c r="W3372" s="6" t="str">
        <f>TEXT(SalesData[[#This Row],[Order Date]],"mmm")</f>
        <v>Mar</v>
      </c>
      <c r="X3372" s="6" t="str">
        <f>TEXT(SalesData[[#This Row],[Order Date]],"mmm yyyy")</f>
        <v>Mar 2013</v>
      </c>
      <c r="Y3372">
        <f>--(COUNTIF($B$2:B3372,B3372)=1)</f>
        <v>1</v>
      </c>
    </row>
    <row r="3373" spans="1:25"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c r="W3373" s="6" t="str">
        <f>TEXT(SalesData[[#This Row],[Order Date]],"mmm")</f>
        <v>Sep</v>
      </c>
      <c r="X3373" s="6" t="str">
        <f>TEXT(SalesData[[#This Row],[Order Date]],"mmm yyyy")</f>
        <v>Sep 2014</v>
      </c>
      <c r="Y3373">
        <f>--(COUNTIF($B$2:B3373,B3373)=1)</f>
        <v>1</v>
      </c>
    </row>
    <row r="3374" spans="1:25"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c r="W3374" s="6" t="str">
        <f>TEXT(SalesData[[#This Row],[Order Date]],"mmm")</f>
        <v>Sep</v>
      </c>
      <c r="X3374" s="6" t="str">
        <f>TEXT(SalesData[[#This Row],[Order Date]],"mmm yyyy")</f>
        <v>Sep 2014</v>
      </c>
      <c r="Y3374">
        <f>--(COUNTIF($B$2:B3374,B3374)=1)</f>
        <v>0</v>
      </c>
    </row>
    <row r="3375" spans="1:25"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c r="W3375" s="6" t="str">
        <f>TEXT(SalesData[[#This Row],[Order Date]],"mmm")</f>
        <v>Dec</v>
      </c>
      <c r="X3375" s="6" t="str">
        <f>TEXT(SalesData[[#This Row],[Order Date]],"mmm yyyy")</f>
        <v>Dec 2012</v>
      </c>
      <c r="Y3375">
        <f>--(COUNTIF($B$2:B3375,B3375)=1)</f>
        <v>1</v>
      </c>
    </row>
    <row r="3376" spans="1:25"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c r="W3376" s="6" t="str">
        <f>TEXT(SalesData[[#This Row],[Order Date]],"mmm")</f>
        <v>Dec</v>
      </c>
      <c r="X3376" s="6" t="str">
        <f>TEXT(SalesData[[#This Row],[Order Date]],"mmm yyyy")</f>
        <v>Dec 2012</v>
      </c>
      <c r="Y3376">
        <f>--(COUNTIF($B$2:B3376,B3376)=1)</f>
        <v>0</v>
      </c>
    </row>
    <row r="3377" spans="1:25"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c r="W3377" s="6" t="str">
        <f>TEXT(SalesData[[#This Row],[Order Date]],"mmm")</f>
        <v>Dec</v>
      </c>
      <c r="X3377" s="6" t="str">
        <f>TEXT(SalesData[[#This Row],[Order Date]],"mmm yyyy")</f>
        <v>Dec 2012</v>
      </c>
      <c r="Y3377">
        <f>--(COUNTIF($B$2:B3377,B3377)=1)</f>
        <v>0</v>
      </c>
    </row>
    <row r="3378" spans="1:25"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c r="W3378" s="6" t="str">
        <f>TEXT(SalesData[[#This Row],[Order Date]],"mmm")</f>
        <v>Dec</v>
      </c>
      <c r="X3378" s="6" t="str">
        <f>TEXT(SalesData[[#This Row],[Order Date]],"mmm yyyy")</f>
        <v>Dec 2012</v>
      </c>
      <c r="Y3378">
        <f>--(COUNTIF($B$2:B3378,B3378)=1)</f>
        <v>0</v>
      </c>
    </row>
    <row r="3379" spans="1:25"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c r="W3379" s="6" t="str">
        <f>TEXT(SalesData[[#This Row],[Order Date]],"mmm")</f>
        <v>Nov</v>
      </c>
      <c r="X3379" s="6" t="str">
        <f>TEXT(SalesData[[#This Row],[Order Date]],"mmm yyyy")</f>
        <v>Nov 2013</v>
      </c>
      <c r="Y3379">
        <f>--(COUNTIF($B$2:B3379,B3379)=1)</f>
        <v>1</v>
      </c>
    </row>
    <row r="3380" spans="1:25"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c r="W3380" s="6" t="str">
        <f>TEXT(SalesData[[#This Row],[Order Date]],"mmm")</f>
        <v>Mar</v>
      </c>
      <c r="X3380" s="6" t="str">
        <f>TEXT(SalesData[[#This Row],[Order Date]],"mmm yyyy")</f>
        <v>Mar 2014</v>
      </c>
      <c r="Y3380">
        <f>--(COUNTIF($B$2:B3380,B3380)=1)</f>
        <v>1</v>
      </c>
    </row>
    <row r="3381" spans="1:25"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c r="W3381" s="6" t="str">
        <f>TEXT(SalesData[[#This Row],[Order Date]],"mmm")</f>
        <v>Mar</v>
      </c>
      <c r="X3381" s="6" t="str">
        <f>TEXT(SalesData[[#This Row],[Order Date]],"mmm yyyy")</f>
        <v>Mar 2014</v>
      </c>
      <c r="Y3381">
        <f>--(COUNTIF($B$2:B3381,B3381)=1)</f>
        <v>0</v>
      </c>
    </row>
    <row r="3382" spans="1:25"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c r="W3382" s="6" t="str">
        <f>TEXT(SalesData[[#This Row],[Order Date]],"mmm")</f>
        <v>Nov</v>
      </c>
      <c r="X3382" s="6" t="str">
        <f>TEXT(SalesData[[#This Row],[Order Date]],"mmm yyyy")</f>
        <v>Nov 2014</v>
      </c>
      <c r="Y3382">
        <f>--(COUNTIF($B$2:B3382,B3382)=1)</f>
        <v>1</v>
      </c>
    </row>
    <row r="3383" spans="1:25"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c r="W3383" s="6" t="str">
        <f>TEXT(SalesData[[#This Row],[Order Date]],"mmm")</f>
        <v>Aug</v>
      </c>
      <c r="X3383" s="6" t="str">
        <f>TEXT(SalesData[[#This Row],[Order Date]],"mmm yyyy")</f>
        <v>Aug 2014</v>
      </c>
      <c r="Y3383">
        <f>--(COUNTIF($B$2:B3383,B3383)=1)</f>
        <v>1</v>
      </c>
    </row>
    <row r="3384" spans="1:25"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c r="W3384" s="6" t="str">
        <f>TEXT(SalesData[[#This Row],[Order Date]],"mmm")</f>
        <v>Dec</v>
      </c>
      <c r="X3384" s="6" t="str">
        <f>TEXT(SalesData[[#This Row],[Order Date]],"mmm yyyy")</f>
        <v>Dec 2012</v>
      </c>
      <c r="Y3384">
        <f>--(COUNTIF($B$2:B3384,B3384)=1)</f>
        <v>1</v>
      </c>
    </row>
    <row r="3385" spans="1:25"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c r="W3385" s="6" t="str">
        <f>TEXT(SalesData[[#This Row],[Order Date]],"mmm")</f>
        <v>Dec</v>
      </c>
      <c r="X3385" s="6" t="str">
        <f>TEXT(SalesData[[#This Row],[Order Date]],"mmm yyyy")</f>
        <v>Dec 2012</v>
      </c>
      <c r="Y3385">
        <f>--(COUNTIF($B$2:B3385,B3385)=1)</f>
        <v>0</v>
      </c>
    </row>
    <row r="3386" spans="1:25"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c r="W3386" s="6" t="str">
        <f>TEXT(SalesData[[#This Row],[Order Date]],"mmm")</f>
        <v>Dec</v>
      </c>
      <c r="X3386" s="6" t="str">
        <f>TEXT(SalesData[[#This Row],[Order Date]],"mmm yyyy")</f>
        <v>Dec 2012</v>
      </c>
      <c r="Y3386">
        <f>--(COUNTIF($B$2:B3386,B3386)=1)</f>
        <v>0</v>
      </c>
    </row>
    <row r="3387" spans="1:25"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c r="W3387" s="6" t="str">
        <f>TEXT(SalesData[[#This Row],[Order Date]],"mmm")</f>
        <v>Oct</v>
      </c>
      <c r="X3387" s="6" t="str">
        <f>TEXT(SalesData[[#This Row],[Order Date]],"mmm yyyy")</f>
        <v>Oct 2014</v>
      </c>
      <c r="Y3387">
        <f>--(COUNTIF($B$2:B3387,B3387)=1)</f>
        <v>1</v>
      </c>
    </row>
    <row r="3388" spans="1:25"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c r="W3388" s="6" t="str">
        <f>TEXT(SalesData[[#This Row],[Order Date]],"mmm")</f>
        <v>Oct</v>
      </c>
      <c r="X3388" s="6" t="str">
        <f>TEXT(SalesData[[#This Row],[Order Date]],"mmm yyyy")</f>
        <v>Oct 2014</v>
      </c>
      <c r="Y3388">
        <f>--(COUNTIF($B$2:B3388,B3388)=1)</f>
        <v>0</v>
      </c>
    </row>
    <row r="3389" spans="1:25"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c r="W3389" s="6" t="str">
        <f>TEXT(SalesData[[#This Row],[Order Date]],"mmm")</f>
        <v>Oct</v>
      </c>
      <c r="X3389" s="6" t="str">
        <f>TEXT(SalesData[[#This Row],[Order Date]],"mmm yyyy")</f>
        <v>Oct 2014</v>
      </c>
      <c r="Y3389">
        <f>--(COUNTIF($B$2:B3389,B3389)=1)</f>
        <v>0</v>
      </c>
    </row>
    <row r="3390" spans="1:25"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c r="W3390" s="6" t="str">
        <f>TEXT(SalesData[[#This Row],[Order Date]],"mmm")</f>
        <v>Oct</v>
      </c>
      <c r="X3390" s="6" t="str">
        <f>TEXT(SalesData[[#This Row],[Order Date]],"mmm yyyy")</f>
        <v>Oct 2014</v>
      </c>
      <c r="Y3390">
        <f>--(COUNTIF($B$2:B3390,B3390)=1)</f>
        <v>0</v>
      </c>
    </row>
    <row r="3391" spans="1:25"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c r="W3391" s="6" t="str">
        <f>TEXT(SalesData[[#This Row],[Order Date]],"mmm")</f>
        <v>Oct</v>
      </c>
      <c r="X3391" s="6" t="str">
        <f>TEXT(SalesData[[#This Row],[Order Date]],"mmm yyyy")</f>
        <v>Oct 2014</v>
      </c>
      <c r="Y3391">
        <f>--(COUNTIF($B$2:B3391,B3391)=1)</f>
        <v>0</v>
      </c>
    </row>
    <row r="3392" spans="1:25"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c r="W3392" s="6" t="str">
        <f>TEXT(SalesData[[#This Row],[Order Date]],"mmm")</f>
        <v>Mar</v>
      </c>
      <c r="X3392" s="6" t="str">
        <f>TEXT(SalesData[[#This Row],[Order Date]],"mmm yyyy")</f>
        <v>Mar 2014</v>
      </c>
      <c r="Y3392">
        <f>--(COUNTIF($B$2:B3392,B3392)=1)</f>
        <v>1</v>
      </c>
    </row>
    <row r="3393" spans="1:25"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c r="W3393" s="6" t="str">
        <f>TEXT(SalesData[[#This Row],[Order Date]],"mmm")</f>
        <v>Aug</v>
      </c>
      <c r="X3393" s="6" t="str">
        <f>TEXT(SalesData[[#This Row],[Order Date]],"mmm yyyy")</f>
        <v>Aug 2011</v>
      </c>
      <c r="Y3393">
        <f>--(COUNTIF($B$2:B3393,B3393)=1)</f>
        <v>1</v>
      </c>
    </row>
    <row r="3394" spans="1:25"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c r="W3394" s="6" t="str">
        <f>TEXT(SalesData[[#This Row],[Order Date]],"mmm")</f>
        <v>Aug</v>
      </c>
      <c r="X3394" s="6" t="str">
        <f>TEXT(SalesData[[#This Row],[Order Date]],"mmm yyyy")</f>
        <v>Aug 2011</v>
      </c>
      <c r="Y3394">
        <f>--(COUNTIF($B$2:B3394,B3394)=1)</f>
        <v>0</v>
      </c>
    </row>
    <row r="3395" spans="1:25"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c r="W3395" s="6" t="str">
        <f>TEXT(SalesData[[#This Row],[Order Date]],"mmm")</f>
        <v>Nov</v>
      </c>
      <c r="X3395" s="6" t="str">
        <f>TEXT(SalesData[[#This Row],[Order Date]],"mmm yyyy")</f>
        <v>Nov 2011</v>
      </c>
      <c r="Y3395">
        <f>--(COUNTIF($B$2:B3395,B3395)=1)</f>
        <v>1</v>
      </c>
    </row>
    <row r="3396" spans="1:25"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c r="W3396" s="6" t="str">
        <f>TEXT(SalesData[[#This Row],[Order Date]],"mmm")</f>
        <v>Jun</v>
      </c>
      <c r="X3396" s="6" t="str">
        <f>TEXT(SalesData[[#This Row],[Order Date]],"mmm yyyy")</f>
        <v>Jun 2014</v>
      </c>
      <c r="Y3396">
        <f>--(COUNTIF($B$2:B3396,B3396)=1)</f>
        <v>1</v>
      </c>
    </row>
    <row r="3397" spans="1:25"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c r="W3397" s="6" t="str">
        <f>TEXT(SalesData[[#This Row],[Order Date]],"mmm")</f>
        <v>Jul</v>
      </c>
      <c r="X3397" s="6" t="str">
        <f>TEXT(SalesData[[#This Row],[Order Date]],"mmm yyyy")</f>
        <v>Jul 2014</v>
      </c>
      <c r="Y3397">
        <f>--(COUNTIF($B$2:B3397,B3397)=1)</f>
        <v>1</v>
      </c>
    </row>
    <row r="3398" spans="1:25"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c r="W3398" s="6" t="str">
        <f>TEXT(SalesData[[#This Row],[Order Date]],"mmm")</f>
        <v>Jul</v>
      </c>
      <c r="X3398" s="6" t="str">
        <f>TEXT(SalesData[[#This Row],[Order Date]],"mmm yyyy")</f>
        <v>Jul 2014</v>
      </c>
      <c r="Y3398">
        <f>--(COUNTIF($B$2:B3398,B3398)=1)</f>
        <v>0</v>
      </c>
    </row>
    <row r="3399" spans="1:25"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c r="W3399" s="6" t="str">
        <f>TEXT(SalesData[[#This Row],[Order Date]],"mmm")</f>
        <v>Jul</v>
      </c>
      <c r="X3399" s="6" t="str">
        <f>TEXT(SalesData[[#This Row],[Order Date]],"mmm yyyy")</f>
        <v>Jul 2014</v>
      </c>
      <c r="Y3399">
        <f>--(COUNTIF($B$2:B3399,B3399)=1)</f>
        <v>0</v>
      </c>
    </row>
    <row r="3400" spans="1:25"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c r="W3400" s="6" t="str">
        <f>TEXT(SalesData[[#This Row],[Order Date]],"mmm")</f>
        <v>Nov</v>
      </c>
      <c r="X3400" s="6" t="str">
        <f>TEXT(SalesData[[#This Row],[Order Date]],"mmm yyyy")</f>
        <v>Nov 2011</v>
      </c>
      <c r="Y3400">
        <f>--(COUNTIF($B$2:B3400,B3400)=1)</f>
        <v>1</v>
      </c>
    </row>
    <row r="3401" spans="1:25"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c r="W3401" s="6" t="str">
        <f>TEXT(SalesData[[#This Row],[Order Date]],"mmm")</f>
        <v>Nov</v>
      </c>
      <c r="X3401" s="6" t="str">
        <f>TEXT(SalesData[[#This Row],[Order Date]],"mmm yyyy")</f>
        <v>Nov 2011</v>
      </c>
      <c r="Y3401">
        <f>--(COUNTIF($B$2:B3401,B3401)=1)</f>
        <v>0</v>
      </c>
    </row>
    <row r="3402" spans="1:25"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c r="W3402" s="6" t="str">
        <f>TEXT(SalesData[[#This Row],[Order Date]],"mmm")</f>
        <v>Nov</v>
      </c>
      <c r="X3402" s="6" t="str">
        <f>TEXT(SalesData[[#This Row],[Order Date]],"mmm yyyy")</f>
        <v>Nov 2011</v>
      </c>
      <c r="Y3402">
        <f>--(COUNTIF($B$2:B3402,B3402)=1)</f>
        <v>0</v>
      </c>
    </row>
    <row r="3403" spans="1:25"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c r="W3403" s="6" t="str">
        <f>TEXT(SalesData[[#This Row],[Order Date]],"mmm")</f>
        <v>Nov</v>
      </c>
      <c r="X3403" s="6" t="str">
        <f>TEXT(SalesData[[#This Row],[Order Date]],"mmm yyyy")</f>
        <v>Nov 2011</v>
      </c>
      <c r="Y3403">
        <f>--(COUNTIF($B$2:B3403,B3403)=1)</f>
        <v>0</v>
      </c>
    </row>
    <row r="3404" spans="1:25"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c r="W3404" s="6" t="str">
        <f>TEXT(SalesData[[#This Row],[Order Date]],"mmm")</f>
        <v>May</v>
      </c>
      <c r="X3404" s="6" t="str">
        <f>TEXT(SalesData[[#This Row],[Order Date]],"mmm yyyy")</f>
        <v>May 2012</v>
      </c>
      <c r="Y3404">
        <f>--(COUNTIF($B$2:B3404,B3404)=1)</f>
        <v>1</v>
      </c>
    </row>
    <row r="3405" spans="1:25"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c r="W3405" s="6" t="str">
        <f>TEXT(SalesData[[#This Row],[Order Date]],"mmm")</f>
        <v>May</v>
      </c>
      <c r="X3405" s="6" t="str">
        <f>TEXT(SalesData[[#This Row],[Order Date]],"mmm yyyy")</f>
        <v>May 2014</v>
      </c>
      <c r="Y3405">
        <f>--(COUNTIF($B$2:B3405,B3405)=1)</f>
        <v>1</v>
      </c>
    </row>
    <row r="3406" spans="1:25"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c r="W3406" s="6" t="str">
        <f>TEXT(SalesData[[#This Row],[Order Date]],"mmm")</f>
        <v>Oct</v>
      </c>
      <c r="X3406" s="6" t="str">
        <f>TEXT(SalesData[[#This Row],[Order Date]],"mmm yyyy")</f>
        <v>Oct 2012</v>
      </c>
      <c r="Y3406">
        <f>--(COUNTIF($B$2:B3406,B3406)=1)</f>
        <v>1</v>
      </c>
    </row>
    <row r="3407" spans="1:25"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c r="W3407" s="6" t="str">
        <f>TEXT(SalesData[[#This Row],[Order Date]],"mmm")</f>
        <v>Apr</v>
      </c>
      <c r="X3407" s="6" t="str">
        <f>TEXT(SalesData[[#This Row],[Order Date]],"mmm yyyy")</f>
        <v>Apr 2011</v>
      </c>
      <c r="Y3407">
        <f>--(COUNTIF($B$2:B3407,B3407)=1)</f>
        <v>1</v>
      </c>
    </row>
    <row r="3408" spans="1:25"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c r="W3408" s="6" t="str">
        <f>TEXT(SalesData[[#This Row],[Order Date]],"mmm")</f>
        <v>Apr</v>
      </c>
      <c r="X3408" s="6" t="str">
        <f>TEXT(SalesData[[#This Row],[Order Date]],"mmm yyyy")</f>
        <v>Apr 2011</v>
      </c>
      <c r="Y3408">
        <f>--(COUNTIF($B$2:B3408,B3408)=1)</f>
        <v>0</v>
      </c>
    </row>
    <row r="3409" spans="1:25"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c r="W3409" s="6" t="str">
        <f>TEXT(SalesData[[#This Row],[Order Date]],"mmm")</f>
        <v>Apr</v>
      </c>
      <c r="X3409" s="6" t="str">
        <f>TEXT(SalesData[[#This Row],[Order Date]],"mmm yyyy")</f>
        <v>Apr 2011</v>
      </c>
      <c r="Y3409">
        <f>--(COUNTIF($B$2:B3409,B3409)=1)</f>
        <v>0</v>
      </c>
    </row>
    <row r="3410" spans="1:25"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c r="W3410" s="6" t="str">
        <f>TEXT(SalesData[[#This Row],[Order Date]],"mmm")</f>
        <v>Apr</v>
      </c>
      <c r="X3410" s="6" t="str">
        <f>TEXT(SalesData[[#This Row],[Order Date]],"mmm yyyy")</f>
        <v>Apr 2011</v>
      </c>
      <c r="Y3410">
        <f>--(COUNTIF($B$2:B3410,B3410)=1)</f>
        <v>0</v>
      </c>
    </row>
    <row r="3411" spans="1:25"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c r="W3411" s="6" t="str">
        <f>TEXT(SalesData[[#This Row],[Order Date]],"mmm")</f>
        <v>May</v>
      </c>
      <c r="X3411" s="6" t="str">
        <f>TEXT(SalesData[[#This Row],[Order Date]],"mmm yyyy")</f>
        <v>May 2014</v>
      </c>
      <c r="Y3411">
        <f>--(COUNTIF($B$2:B3411,B3411)=1)</f>
        <v>1</v>
      </c>
    </row>
    <row r="3412" spans="1:25"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c r="W3412" s="6" t="str">
        <f>TEXT(SalesData[[#This Row],[Order Date]],"mmm")</f>
        <v>Sep</v>
      </c>
      <c r="X3412" s="6" t="str">
        <f>TEXT(SalesData[[#This Row],[Order Date]],"mmm yyyy")</f>
        <v>Sep 2013</v>
      </c>
      <c r="Y3412">
        <f>--(COUNTIF($B$2:B3412,B3412)=1)</f>
        <v>1</v>
      </c>
    </row>
    <row r="3413" spans="1:25"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c r="W3413" s="6" t="str">
        <f>TEXT(SalesData[[#This Row],[Order Date]],"mmm")</f>
        <v>Sep</v>
      </c>
      <c r="X3413" s="6" t="str">
        <f>TEXT(SalesData[[#This Row],[Order Date]],"mmm yyyy")</f>
        <v>Sep 2013</v>
      </c>
      <c r="Y3413">
        <f>--(COUNTIF($B$2:B3413,B3413)=1)</f>
        <v>0</v>
      </c>
    </row>
    <row r="3414" spans="1:25"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c r="W3414" s="6" t="str">
        <f>TEXT(SalesData[[#This Row],[Order Date]],"mmm")</f>
        <v>Sep</v>
      </c>
      <c r="X3414" s="6" t="str">
        <f>TEXT(SalesData[[#This Row],[Order Date]],"mmm yyyy")</f>
        <v>Sep 2013</v>
      </c>
      <c r="Y3414">
        <f>--(COUNTIF($B$2:B3414,B3414)=1)</f>
        <v>0</v>
      </c>
    </row>
    <row r="3415" spans="1:25"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c r="W3415" s="6" t="str">
        <f>TEXT(SalesData[[#This Row],[Order Date]],"mmm")</f>
        <v>Sep</v>
      </c>
      <c r="X3415" s="6" t="str">
        <f>TEXT(SalesData[[#This Row],[Order Date]],"mmm yyyy")</f>
        <v>Sep 2013</v>
      </c>
      <c r="Y3415">
        <f>--(COUNTIF($B$2:B3415,B3415)=1)</f>
        <v>0</v>
      </c>
    </row>
    <row r="3416" spans="1:25"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c r="W3416" s="6" t="str">
        <f>TEXT(SalesData[[#This Row],[Order Date]],"mmm")</f>
        <v>Sep</v>
      </c>
      <c r="X3416" s="6" t="str">
        <f>TEXT(SalesData[[#This Row],[Order Date]],"mmm yyyy")</f>
        <v>Sep 2013</v>
      </c>
      <c r="Y3416">
        <f>--(COUNTIF($B$2:B3416,B3416)=1)</f>
        <v>0</v>
      </c>
    </row>
    <row r="3417" spans="1:25"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c r="W3417" s="6" t="str">
        <f>TEXT(SalesData[[#This Row],[Order Date]],"mmm")</f>
        <v>Sep</v>
      </c>
      <c r="X3417" s="6" t="str">
        <f>TEXT(SalesData[[#This Row],[Order Date]],"mmm yyyy")</f>
        <v>Sep 2013</v>
      </c>
      <c r="Y3417">
        <f>--(COUNTIF($B$2:B3417,B3417)=1)</f>
        <v>1</v>
      </c>
    </row>
    <row r="3418" spans="1:25"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c r="W3418" s="6" t="str">
        <f>TEXT(SalesData[[#This Row],[Order Date]],"mmm")</f>
        <v>Sep</v>
      </c>
      <c r="X3418" s="6" t="str">
        <f>TEXT(SalesData[[#This Row],[Order Date]],"mmm yyyy")</f>
        <v>Sep 2013</v>
      </c>
      <c r="Y3418">
        <f>--(COUNTIF($B$2:B3418,B3418)=1)</f>
        <v>0</v>
      </c>
    </row>
    <row r="3419" spans="1:25"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c r="W3419" s="6" t="str">
        <f>TEXT(SalesData[[#This Row],[Order Date]],"mmm")</f>
        <v>Apr</v>
      </c>
      <c r="X3419" s="6" t="str">
        <f>TEXT(SalesData[[#This Row],[Order Date]],"mmm yyyy")</f>
        <v>Apr 2012</v>
      </c>
      <c r="Y3419">
        <f>--(COUNTIF($B$2:B3419,B3419)=1)</f>
        <v>1</v>
      </c>
    </row>
    <row r="3420" spans="1:25"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c r="W3420" s="6" t="str">
        <f>TEXT(SalesData[[#This Row],[Order Date]],"mmm")</f>
        <v>Apr</v>
      </c>
      <c r="X3420" s="6" t="str">
        <f>TEXT(SalesData[[#This Row],[Order Date]],"mmm yyyy")</f>
        <v>Apr 2012</v>
      </c>
      <c r="Y3420">
        <f>--(COUNTIF($B$2:B3420,B3420)=1)</f>
        <v>0</v>
      </c>
    </row>
    <row r="3421" spans="1:25"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c r="W3421" s="6" t="str">
        <f>TEXT(SalesData[[#This Row],[Order Date]],"mmm")</f>
        <v>Sep</v>
      </c>
      <c r="X3421" s="6" t="str">
        <f>TEXT(SalesData[[#This Row],[Order Date]],"mmm yyyy")</f>
        <v>Sep 2012</v>
      </c>
      <c r="Y3421">
        <f>--(COUNTIF($B$2:B3421,B3421)=1)</f>
        <v>1</v>
      </c>
    </row>
    <row r="3422" spans="1:25"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c r="W3422" s="6" t="str">
        <f>TEXT(SalesData[[#This Row],[Order Date]],"mmm")</f>
        <v>May</v>
      </c>
      <c r="X3422" s="6" t="str">
        <f>TEXT(SalesData[[#This Row],[Order Date]],"mmm yyyy")</f>
        <v>May 2013</v>
      </c>
      <c r="Y3422">
        <f>--(COUNTIF($B$2:B3422,B3422)=1)</f>
        <v>1</v>
      </c>
    </row>
    <row r="3423" spans="1:25"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c r="W3423" s="6" t="str">
        <f>TEXT(SalesData[[#This Row],[Order Date]],"mmm")</f>
        <v>May</v>
      </c>
      <c r="X3423" s="6" t="str">
        <f>TEXT(SalesData[[#This Row],[Order Date]],"mmm yyyy")</f>
        <v>May 2013</v>
      </c>
      <c r="Y3423">
        <f>--(COUNTIF($B$2:B3423,B3423)=1)</f>
        <v>0</v>
      </c>
    </row>
    <row r="3424" spans="1:25"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c r="W3424" s="6" t="str">
        <f>TEXT(SalesData[[#This Row],[Order Date]],"mmm")</f>
        <v>May</v>
      </c>
      <c r="X3424" s="6" t="str">
        <f>TEXT(SalesData[[#This Row],[Order Date]],"mmm yyyy")</f>
        <v>May 2013</v>
      </c>
      <c r="Y3424">
        <f>--(COUNTIF($B$2:B3424,B3424)=1)</f>
        <v>0</v>
      </c>
    </row>
    <row r="3425" spans="1:25"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c r="W3425" s="6" t="str">
        <f>TEXT(SalesData[[#This Row],[Order Date]],"mmm")</f>
        <v>May</v>
      </c>
      <c r="X3425" s="6" t="str">
        <f>TEXT(SalesData[[#This Row],[Order Date]],"mmm yyyy")</f>
        <v>May 2013</v>
      </c>
      <c r="Y3425">
        <f>--(COUNTIF($B$2:B3425,B3425)=1)</f>
        <v>0</v>
      </c>
    </row>
    <row r="3426" spans="1:25"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c r="W3426" s="6" t="str">
        <f>TEXT(SalesData[[#This Row],[Order Date]],"mmm")</f>
        <v>May</v>
      </c>
      <c r="X3426" s="6" t="str">
        <f>TEXT(SalesData[[#This Row],[Order Date]],"mmm yyyy")</f>
        <v>May 2013</v>
      </c>
      <c r="Y3426">
        <f>--(COUNTIF($B$2:B3426,B3426)=1)</f>
        <v>0</v>
      </c>
    </row>
    <row r="3427" spans="1:25"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c r="W3427" s="6" t="str">
        <f>TEXT(SalesData[[#This Row],[Order Date]],"mmm")</f>
        <v>Sep</v>
      </c>
      <c r="X3427" s="6" t="str">
        <f>TEXT(SalesData[[#This Row],[Order Date]],"mmm yyyy")</f>
        <v>Sep 2012</v>
      </c>
      <c r="Y3427">
        <f>--(COUNTIF($B$2:B3427,B3427)=1)</f>
        <v>1</v>
      </c>
    </row>
    <row r="3428" spans="1:25"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c r="W3428" s="6" t="str">
        <f>TEXT(SalesData[[#This Row],[Order Date]],"mmm")</f>
        <v>Sep</v>
      </c>
      <c r="X3428" s="6" t="str">
        <f>TEXT(SalesData[[#This Row],[Order Date]],"mmm yyyy")</f>
        <v>Sep 2012</v>
      </c>
      <c r="Y3428">
        <f>--(COUNTIF($B$2:B3428,B3428)=1)</f>
        <v>0</v>
      </c>
    </row>
    <row r="3429" spans="1:25"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c r="W3429" s="6" t="str">
        <f>TEXT(SalesData[[#This Row],[Order Date]],"mmm")</f>
        <v>Jul</v>
      </c>
      <c r="X3429" s="6" t="str">
        <f>TEXT(SalesData[[#This Row],[Order Date]],"mmm yyyy")</f>
        <v>Jul 2014</v>
      </c>
      <c r="Y3429">
        <f>--(COUNTIF($B$2:B3429,B3429)=1)</f>
        <v>1</v>
      </c>
    </row>
    <row r="3430" spans="1:25"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c r="W3430" s="6" t="str">
        <f>TEXT(SalesData[[#This Row],[Order Date]],"mmm")</f>
        <v>Jul</v>
      </c>
      <c r="X3430" s="6" t="str">
        <f>TEXT(SalesData[[#This Row],[Order Date]],"mmm yyyy")</f>
        <v>Jul 2014</v>
      </c>
      <c r="Y3430">
        <f>--(COUNTIF($B$2:B3430,B3430)=1)</f>
        <v>0</v>
      </c>
    </row>
    <row r="3431" spans="1:25"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c r="W3431" s="6" t="str">
        <f>TEXT(SalesData[[#This Row],[Order Date]],"mmm")</f>
        <v>Jul</v>
      </c>
      <c r="X3431" s="6" t="str">
        <f>TEXT(SalesData[[#This Row],[Order Date]],"mmm yyyy")</f>
        <v>Jul 2014</v>
      </c>
      <c r="Y3431">
        <f>--(COUNTIF($B$2:B3431,B3431)=1)</f>
        <v>0</v>
      </c>
    </row>
    <row r="3432" spans="1:25"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c r="W3432" s="6" t="str">
        <f>TEXT(SalesData[[#This Row],[Order Date]],"mmm")</f>
        <v>Dec</v>
      </c>
      <c r="X3432" s="6" t="str">
        <f>TEXT(SalesData[[#This Row],[Order Date]],"mmm yyyy")</f>
        <v>Dec 2014</v>
      </c>
      <c r="Y3432">
        <f>--(COUNTIF($B$2:B3432,B3432)=1)</f>
        <v>1</v>
      </c>
    </row>
    <row r="3433" spans="1:25"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c r="W3433" s="6" t="str">
        <f>TEXT(SalesData[[#This Row],[Order Date]],"mmm")</f>
        <v>Dec</v>
      </c>
      <c r="X3433" s="6" t="str">
        <f>TEXT(SalesData[[#This Row],[Order Date]],"mmm yyyy")</f>
        <v>Dec 2014</v>
      </c>
      <c r="Y3433">
        <f>--(COUNTIF($B$2:B3433,B3433)=1)</f>
        <v>0</v>
      </c>
    </row>
    <row r="3434" spans="1:25"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c r="W3434" s="6" t="str">
        <f>TEXT(SalesData[[#This Row],[Order Date]],"mmm")</f>
        <v>Dec</v>
      </c>
      <c r="X3434" s="6" t="str">
        <f>TEXT(SalesData[[#This Row],[Order Date]],"mmm yyyy")</f>
        <v>Dec 2014</v>
      </c>
      <c r="Y3434">
        <f>--(COUNTIF($B$2:B3434,B3434)=1)</f>
        <v>0</v>
      </c>
    </row>
    <row r="3435" spans="1:25"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c r="W3435" s="6" t="str">
        <f>TEXT(SalesData[[#This Row],[Order Date]],"mmm")</f>
        <v>Dec</v>
      </c>
      <c r="X3435" s="6" t="str">
        <f>TEXT(SalesData[[#This Row],[Order Date]],"mmm yyyy")</f>
        <v>Dec 2014</v>
      </c>
      <c r="Y3435">
        <f>--(COUNTIF($B$2:B3435,B3435)=1)</f>
        <v>1</v>
      </c>
    </row>
    <row r="3436" spans="1:25"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c r="W3436" s="6" t="str">
        <f>TEXT(SalesData[[#This Row],[Order Date]],"mmm")</f>
        <v>Dec</v>
      </c>
      <c r="X3436" s="6" t="str">
        <f>TEXT(SalesData[[#This Row],[Order Date]],"mmm yyyy")</f>
        <v>Dec 2014</v>
      </c>
      <c r="Y3436">
        <f>--(COUNTIF($B$2:B3436,B3436)=1)</f>
        <v>0</v>
      </c>
    </row>
    <row r="3437" spans="1:25"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c r="W3437" s="6" t="str">
        <f>TEXT(SalesData[[#This Row],[Order Date]],"mmm")</f>
        <v>Sep</v>
      </c>
      <c r="X3437" s="6" t="str">
        <f>TEXT(SalesData[[#This Row],[Order Date]],"mmm yyyy")</f>
        <v>Sep 2012</v>
      </c>
      <c r="Y3437">
        <f>--(COUNTIF($B$2:B3437,B3437)=1)</f>
        <v>1</v>
      </c>
    </row>
    <row r="3438" spans="1:25"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c r="W3438" s="6" t="str">
        <f>TEXT(SalesData[[#This Row],[Order Date]],"mmm")</f>
        <v>Sep</v>
      </c>
      <c r="X3438" s="6" t="str">
        <f>TEXT(SalesData[[#This Row],[Order Date]],"mmm yyyy")</f>
        <v>Sep 2012</v>
      </c>
      <c r="Y3438">
        <f>--(COUNTIF($B$2:B3438,B3438)=1)</f>
        <v>0</v>
      </c>
    </row>
    <row r="3439" spans="1:25"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c r="W3439" s="6" t="str">
        <f>TEXT(SalesData[[#This Row],[Order Date]],"mmm")</f>
        <v>Oct</v>
      </c>
      <c r="X3439" s="6" t="str">
        <f>TEXT(SalesData[[#This Row],[Order Date]],"mmm yyyy")</f>
        <v>Oct 2014</v>
      </c>
      <c r="Y3439">
        <f>--(COUNTIF($B$2:B3439,B3439)=1)</f>
        <v>1</v>
      </c>
    </row>
    <row r="3440" spans="1:25"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c r="W3440" s="6" t="str">
        <f>TEXT(SalesData[[#This Row],[Order Date]],"mmm")</f>
        <v>Oct</v>
      </c>
      <c r="X3440" s="6" t="str">
        <f>TEXT(SalesData[[#This Row],[Order Date]],"mmm yyyy")</f>
        <v>Oct 2014</v>
      </c>
      <c r="Y3440">
        <f>--(COUNTIF($B$2:B3440,B3440)=1)</f>
        <v>0</v>
      </c>
    </row>
    <row r="3441" spans="1:25"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c r="W3441" s="6" t="str">
        <f>TEXT(SalesData[[#This Row],[Order Date]],"mmm")</f>
        <v>Oct</v>
      </c>
      <c r="X3441" s="6" t="str">
        <f>TEXT(SalesData[[#This Row],[Order Date]],"mmm yyyy")</f>
        <v>Oct 2014</v>
      </c>
      <c r="Y3441">
        <f>--(COUNTIF($B$2:B3441,B3441)=1)</f>
        <v>0</v>
      </c>
    </row>
    <row r="3442" spans="1:25"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c r="W3442" s="6" t="str">
        <f>TEXT(SalesData[[#This Row],[Order Date]],"mmm")</f>
        <v>Nov</v>
      </c>
      <c r="X3442" s="6" t="str">
        <f>TEXT(SalesData[[#This Row],[Order Date]],"mmm yyyy")</f>
        <v>Nov 2012</v>
      </c>
      <c r="Y3442">
        <f>--(COUNTIF($B$2:B3442,B3442)=1)</f>
        <v>1</v>
      </c>
    </row>
    <row r="3443" spans="1:25"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c r="W3443" s="6" t="str">
        <f>TEXT(SalesData[[#This Row],[Order Date]],"mmm")</f>
        <v>Mar</v>
      </c>
      <c r="X3443" s="6" t="str">
        <f>TEXT(SalesData[[#This Row],[Order Date]],"mmm yyyy")</f>
        <v>Mar 2011</v>
      </c>
      <c r="Y3443">
        <f>--(COUNTIF($B$2:B3443,B3443)=1)</f>
        <v>1</v>
      </c>
    </row>
    <row r="3444" spans="1:25"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c r="W3444" s="6" t="str">
        <f>TEXT(SalesData[[#This Row],[Order Date]],"mmm")</f>
        <v>Nov</v>
      </c>
      <c r="X3444" s="6" t="str">
        <f>TEXT(SalesData[[#This Row],[Order Date]],"mmm yyyy")</f>
        <v>Nov 2014</v>
      </c>
      <c r="Y3444">
        <f>--(COUNTIF($B$2:B3444,B3444)=1)</f>
        <v>1</v>
      </c>
    </row>
    <row r="3445" spans="1:25"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c r="W3445" s="6" t="str">
        <f>TEXT(SalesData[[#This Row],[Order Date]],"mmm")</f>
        <v>Nov</v>
      </c>
      <c r="X3445" s="6" t="str">
        <f>TEXT(SalesData[[#This Row],[Order Date]],"mmm yyyy")</f>
        <v>Nov 2014</v>
      </c>
      <c r="Y3445">
        <f>--(COUNTIF($B$2:B3445,B3445)=1)</f>
        <v>0</v>
      </c>
    </row>
    <row r="3446" spans="1:25"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c r="W3446" s="6" t="str">
        <f>TEXT(SalesData[[#This Row],[Order Date]],"mmm")</f>
        <v>Jul</v>
      </c>
      <c r="X3446" s="6" t="str">
        <f>TEXT(SalesData[[#This Row],[Order Date]],"mmm yyyy")</f>
        <v>Jul 2013</v>
      </c>
      <c r="Y3446">
        <f>--(COUNTIF($B$2:B3446,B3446)=1)</f>
        <v>1</v>
      </c>
    </row>
    <row r="3447" spans="1:25"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c r="W3447" s="6" t="str">
        <f>TEXT(SalesData[[#This Row],[Order Date]],"mmm")</f>
        <v>Jun</v>
      </c>
      <c r="X3447" s="6" t="str">
        <f>TEXT(SalesData[[#This Row],[Order Date]],"mmm yyyy")</f>
        <v>Jun 2012</v>
      </c>
      <c r="Y3447">
        <f>--(COUNTIF($B$2:B3447,B3447)=1)</f>
        <v>1</v>
      </c>
    </row>
    <row r="3448" spans="1:25"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c r="W3448" s="6" t="str">
        <f>TEXT(SalesData[[#This Row],[Order Date]],"mmm")</f>
        <v>Aug</v>
      </c>
      <c r="X3448" s="6" t="str">
        <f>TEXT(SalesData[[#This Row],[Order Date]],"mmm yyyy")</f>
        <v>Aug 2013</v>
      </c>
      <c r="Y3448">
        <f>--(COUNTIF($B$2:B3448,B3448)=1)</f>
        <v>1</v>
      </c>
    </row>
    <row r="3449" spans="1:25"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c r="W3449" s="6" t="str">
        <f>TEXT(SalesData[[#This Row],[Order Date]],"mmm")</f>
        <v>Jun</v>
      </c>
      <c r="X3449" s="6" t="str">
        <f>TEXT(SalesData[[#This Row],[Order Date]],"mmm yyyy")</f>
        <v>Jun 2014</v>
      </c>
      <c r="Y3449">
        <f>--(COUNTIF($B$2:B3449,B3449)=1)</f>
        <v>1</v>
      </c>
    </row>
    <row r="3450" spans="1:25"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c r="W3450" s="6" t="str">
        <f>TEXT(SalesData[[#This Row],[Order Date]],"mmm")</f>
        <v>Oct</v>
      </c>
      <c r="X3450" s="6" t="str">
        <f>TEXT(SalesData[[#This Row],[Order Date]],"mmm yyyy")</f>
        <v>Oct 2013</v>
      </c>
      <c r="Y3450">
        <f>--(COUNTIF($B$2:B3450,B3450)=1)</f>
        <v>1</v>
      </c>
    </row>
    <row r="3451" spans="1:25"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c r="W3451" s="6" t="str">
        <f>TEXT(SalesData[[#This Row],[Order Date]],"mmm")</f>
        <v>Sep</v>
      </c>
      <c r="X3451" s="6" t="str">
        <f>TEXT(SalesData[[#This Row],[Order Date]],"mmm yyyy")</f>
        <v>Sep 2011</v>
      </c>
      <c r="Y3451">
        <f>--(COUNTIF($B$2:B3451,B3451)=1)</f>
        <v>1</v>
      </c>
    </row>
    <row r="3452" spans="1:25"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c r="W3452" s="6" t="str">
        <f>TEXT(SalesData[[#This Row],[Order Date]],"mmm")</f>
        <v>Sep</v>
      </c>
      <c r="X3452" s="6" t="str">
        <f>TEXT(SalesData[[#This Row],[Order Date]],"mmm yyyy")</f>
        <v>Sep 2011</v>
      </c>
      <c r="Y3452">
        <f>--(COUNTIF($B$2:B3452,B3452)=1)</f>
        <v>0</v>
      </c>
    </row>
    <row r="3453" spans="1:25"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c r="W3453" s="6" t="str">
        <f>TEXT(SalesData[[#This Row],[Order Date]],"mmm")</f>
        <v>Sep</v>
      </c>
      <c r="X3453" s="6" t="str">
        <f>TEXT(SalesData[[#This Row],[Order Date]],"mmm yyyy")</f>
        <v>Sep 2011</v>
      </c>
      <c r="Y3453">
        <f>--(COUNTIF($B$2:B3453,B3453)=1)</f>
        <v>0</v>
      </c>
    </row>
    <row r="3454" spans="1:25"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c r="W3454" s="6" t="str">
        <f>TEXT(SalesData[[#This Row],[Order Date]],"mmm")</f>
        <v>Mar</v>
      </c>
      <c r="X3454" s="6" t="str">
        <f>TEXT(SalesData[[#This Row],[Order Date]],"mmm yyyy")</f>
        <v>Mar 2011</v>
      </c>
      <c r="Y3454">
        <f>--(COUNTIF($B$2:B3454,B3454)=1)</f>
        <v>1</v>
      </c>
    </row>
    <row r="3455" spans="1:25"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c r="W3455" s="6" t="str">
        <f>TEXT(SalesData[[#This Row],[Order Date]],"mmm")</f>
        <v>Feb</v>
      </c>
      <c r="X3455" s="6" t="str">
        <f>TEXT(SalesData[[#This Row],[Order Date]],"mmm yyyy")</f>
        <v>Feb 2012</v>
      </c>
      <c r="Y3455">
        <f>--(COUNTIF($B$2:B3455,B3455)=1)</f>
        <v>1</v>
      </c>
    </row>
    <row r="3456" spans="1:25"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c r="W3456" s="6" t="str">
        <f>TEXT(SalesData[[#This Row],[Order Date]],"mmm")</f>
        <v>Jul</v>
      </c>
      <c r="X3456" s="6" t="str">
        <f>TEXT(SalesData[[#This Row],[Order Date]],"mmm yyyy")</f>
        <v>Jul 2012</v>
      </c>
      <c r="Y3456">
        <f>--(COUNTIF($B$2:B3456,B3456)=1)</f>
        <v>1</v>
      </c>
    </row>
    <row r="3457" spans="1:25"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c r="W3457" s="6" t="str">
        <f>TEXT(SalesData[[#This Row],[Order Date]],"mmm")</f>
        <v>Feb</v>
      </c>
      <c r="X3457" s="6" t="str">
        <f>TEXT(SalesData[[#This Row],[Order Date]],"mmm yyyy")</f>
        <v>Feb 2013</v>
      </c>
      <c r="Y3457">
        <f>--(COUNTIF($B$2:B3457,B3457)=1)</f>
        <v>1</v>
      </c>
    </row>
    <row r="3458" spans="1:25"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c r="W3458" s="6" t="str">
        <f>TEXT(SalesData[[#This Row],[Order Date]],"mmm")</f>
        <v>Sep</v>
      </c>
      <c r="X3458" s="6" t="str">
        <f>TEXT(SalesData[[#This Row],[Order Date]],"mmm yyyy")</f>
        <v>Sep 2014</v>
      </c>
      <c r="Y3458">
        <f>--(COUNTIF($B$2:B3458,B3458)=1)</f>
        <v>1</v>
      </c>
    </row>
    <row r="3459" spans="1:25"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c r="W3459" s="6" t="str">
        <f>TEXT(SalesData[[#This Row],[Order Date]],"mmm")</f>
        <v>Sep</v>
      </c>
      <c r="X3459" s="6" t="str">
        <f>TEXT(SalesData[[#This Row],[Order Date]],"mmm yyyy")</f>
        <v>Sep 2014</v>
      </c>
      <c r="Y3459">
        <f>--(COUNTIF($B$2:B3459,B3459)=1)</f>
        <v>0</v>
      </c>
    </row>
    <row r="3460" spans="1:25"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c r="W3460" s="6" t="str">
        <f>TEXT(SalesData[[#This Row],[Order Date]],"mmm")</f>
        <v>Sep</v>
      </c>
      <c r="X3460" s="6" t="str">
        <f>TEXT(SalesData[[#This Row],[Order Date]],"mmm yyyy")</f>
        <v>Sep 2014</v>
      </c>
      <c r="Y3460">
        <f>--(COUNTIF($B$2:B3460,B3460)=1)</f>
        <v>0</v>
      </c>
    </row>
    <row r="3461" spans="1:25"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c r="W3461" s="6" t="str">
        <f>TEXT(SalesData[[#This Row],[Order Date]],"mmm")</f>
        <v>Sep</v>
      </c>
      <c r="X3461" s="6" t="str">
        <f>TEXT(SalesData[[#This Row],[Order Date]],"mmm yyyy")</f>
        <v>Sep 2014</v>
      </c>
      <c r="Y3461">
        <f>--(COUNTIF($B$2:B3461,B3461)=1)</f>
        <v>0</v>
      </c>
    </row>
    <row r="3462" spans="1:25"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c r="W3462" s="6" t="str">
        <f>TEXT(SalesData[[#This Row],[Order Date]],"mmm")</f>
        <v>Sep</v>
      </c>
      <c r="X3462" s="6" t="str">
        <f>TEXT(SalesData[[#This Row],[Order Date]],"mmm yyyy")</f>
        <v>Sep 2014</v>
      </c>
      <c r="Y3462">
        <f>--(COUNTIF($B$2:B3462,B3462)=1)</f>
        <v>0</v>
      </c>
    </row>
    <row r="3463" spans="1:25"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c r="W3463" s="6" t="str">
        <f>TEXT(SalesData[[#This Row],[Order Date]],"mmm")</f>
        <v>Nov</v>
      </c>
      <c r="X3463" s="6" t="str">
        <f>TEXT(SalesData[[#This Row],[Order Date]],"mmm yyyy")</f>
        <v>Nov 2014</v>
      </c>
      <c r="Y3463">
        <f>--(COUNTIF($B$2:B3463,B3463)=1)</f>
        <v>1</v>
      </c>
    </row>
    <row r="3464" spans="1:25"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c r="W3464" s="6" t="str">
        <f>TEXT(SalesData[[#This Row],[Order Date]],"mmm")</f>
        <v>Feb</v>
      </c>
      <c r="X3464" s="6" t="str">
        <f>TEXT(SalesData[[#This Row],[Order Date]],"mmm yyyy")</f>
        <v>Feb 2012</v>
      </c>
      <c r="Y3464">
        <f>--(COUNTIF($B$2:B3464,B3464)=1)</f>
        <v>1</v>
      </c>
    </row>
    <row r="3465" spans="1:25"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c r="W3465" s="6" t="str">
        <f>TEXT(SalesData[[#This Row],[Order Date]],"mmm")</f>
        <v>Nov</v>
      </c>
      <c r="X3465" s="6" t="str">
        <f>TEXT(SalesData[[#This Row],[Order Date]],"mmm yyyy")</f>
        <v>Nov 2013</v>
      </c>
      <c r="Y3465">
        <f>--(COUNTIF($B$2:B3465,B3465)=1)</f>
        <v>1</v>
      </c>
    </row>
    <row r="3466" spans="1:25"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c r="W3466" s="6" t="str">
        <f>TEXT(SalesData[[#This Row],[Order Date]],"mmm")</f>
        <v>Dec</v>
      </c>
      <c r="X3466" s="6" t="str">
        <f>TEXT(SalesData[[#This Row],[Order Date]],"mmm yyyy")</f>
        <v>Dec 2014</v>
      </c>
      <c r="Y3466">
        <f>--(COUNTIF($B$2:B3466,B3466)=1)</f>
        <v>1</v>
      </c>
    </row>
    <row r="3467" spans="1:25"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c r="W3467" s="6" t="str">
        <f>TEXT(SalesData[[#This Row],[Order Date]],"mmm")</f>
        <v>Sep</v>
      </c>
      <c r="X3467" s="6" t="str">
        <f>TEXT(SalesData[[#This Row],[Order Date]],"mmm yyyy")</f>
        <v>Sep 2012</v>
      </c>
      <c r="Y3467">
        <f>--(COUNTIF($B$2:B3467,B3467)=1)</f>
        <v>1</v>
      </c>
    </row>
    <row r="3468" spans="1:25"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c r="W3468" s="6" t="str">
        <f>TEXT(SalesData[[#This Row],[Order Date]],"mmm")</f>
        <v>Sep</v>
      </c>
      <c r="X3468" s="6" t="str">
        <f>TEXT(SalesData[[#This Row],[Order Date]],"mmm yyyy")</f>
        <v>Sep 2012</v>
      </c>
      <c r="Y3468">
        <f>--(COUNTIF($B$2:B3468,B3468)=1)</f>
        <v>0</v>
      </c>
    </row>
    <row r="3469" spans="1:25"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c r="W3469" s="6" t="str">
        <f>TEXT(SalesData[[#This Row],[Order Date]],"mmm")</f>
        <v>Sep</v>
      </c>
      <c r="X3469" s="6" t="str">
        <f>TEXT(SalesData[[#This Row],[Order Date]],"mmm yyyy")</f>
        <v>Sep 2012</v>
      </c>
      <c r="Y3469">
        <f>--(COUNTIF($B$2:B3469,B3469)=1)</f>
        <v>0</v>
      </c>
    </row>
    <row r="3470" spans="1:25"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c r="W3470" s="6" t="str">
        <f>TEXT(SalesData[[#This Row],[Order Date]],"mmm")</f>
        <v>Dec</v>
      </c>
      <c r="X3470" s="6" t="str">
        <f>TEXT(SalesData[[#This Row],[Order Date]],"mmm yyyy")</f>
        <v>Dec 2013</v>
      </c>
      <c r="Y3470">
        <f>--(COUNTIF($B$2:B3470,B3470)=1)</f>
        <v>1</v>
      </c>
    </row>
    <row r="3471" spans="1:25"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c r="W3471" s="6" t="str">
        <f>TEXT(SalesData[[#This Row],[Order Date]],"mmm")</f>
        <v>Apr</v>
      </c>
      <c r="X3471" s="6" t="str">
        <f>TEXT(SalesData[[#This Row],[Order Date]],"mmm yyyy")</f>
        <v>Apr 2012</v>
      </c>
      <c r="Y3471">
        <f>--(COUNTIF($B$2:B3471,B3471)=1)</f>
        <v>1</v>
      </c>
    </row>
    <row r="3472" spans="1:25"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c r="W3472" s="6" t="str">
        <f>TEXT(SalesData[[#This Row],[Order Date]],"mmm")</f>
        <v>Dec</v>
      </c>
      <c r="X3472" s="6" t="str">
        <f>TEXT(SalesData[[#This Row],[Order Date]],"mmm yyyy")</f>
        <v>Dec 2013</v>
      </c>
      <c r="Y3472">
        <f>--(COUNTIF($B$2:B3472,B3472)=1)</f>
        <v>1</v>
      </c>
    </row>
    <row r="3473" spans="1:25"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c r="W3473" s="6" t="str">
        <f>TEXT(SalesData[[#This Row],[Order Date]],"mmm")</f>
        <v>Nov</v>
      </c>
      <c r="X3473" s="6" t="str">
        <f>TEXT(SalesData[[#This Row],[Order Date]],"mmm yyyy")</f>
        <v>Nov 2014</v>
      </c>
      <c r="Y3473">
        <f>--(COUNTIF($B$2:B3473,B3473)=1)</f>
        <v>1</v>
      </c>
    </row>
    <row r="3474" spans="1:25"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c r="W3474" s="6" t="str">
        <f>TEXT(SalesData[[#This Row],[Order Date]],"mmm")</f>
        <v>Nov</v>
      </c>
      <c r="X3474" s="6" t="str">
        <f>TEXT(SalesData[[#This Row],[Order Date]],"mmm yyyy")</f>
        <v>Nov 2014</v>
      </c>
      <c r="Y3474">
        <f>--(COUNTIF($B$2:B3474,B3474)=1)</f>
        <v>0</v>
      </c>
    </row>
    <row r="3475" spans="1:25"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c r="W3475" s="6" t="str">
        <f>TEXT(SalesData[[#This Row],[Order Date]],"mmm")</f>
        <v>Mar</v>
      </c>
      <c r="X3475" s="6" t="str">
        <f>TEXT(SalesData[[#This Row],[Order Date]],"mmm yyyy")</f>
        <v>Mar 2014</v>
      </c>
      <c r="Y3475">
        <f>--(COUNTIF($B$2:B3475,B3475)=1)</f>
        <v>1</v>
      </c>
    </row>
    <row r="3476" spans="1:25"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c r="W3476" s="6" t="str">
        <f>TEXT(SalesData[[#This Row],[Order Date]],"mmm")</f>
        <v>Mar</v>
      </c>
      <c r="X3476" s="6" t="str">
        <f>TEXT(SalesData[[#This Row],[Order Date]],"mmm yyyy")</f>
        <v>Mar 2014</v>
      </c>
      <c r="Y3476">
        <f>--(COUNTIF($B$2:B3476,B3476)=1)</f>
        <v>0</v>
      </c>
    </row>
    <row r="3477" spans="1:25"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c r="W3477" s="6" t="str">
        <f>TEXT(SalesData[[#This Row],[Order Date]],"mmm")</f>
        <v>Nov</v>
      </c>
      <c r="X3477" s="6" t="str">
        <f>TEXT(SalesData[[#This Row],[Order Date]],"mmm yyyy")</f>
        <v>Nov 2013</v>
      </c>
      <c r="Y3477">
        <f>--(COUNTIF($B$2:B3477,B3477)=1)</f>
        <v>1</v>
      </c>
    </row>
    <row r="3478" spans="1:25"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c r="W3478" s="6" t="str">
        <f>TEXT(SalesData[[#This Row],[Order Date]],"mmm")</f>
        <v>Nov</v>
      </c>
      <c r="X3478" s="6" t="str">
        <f>TEXT(SalesData[[#This Row],[Order Date]],"mmm yyyy")</f>
        <v>Nov 2013</v>
      </c>
      <c r="Y3478">
        <f>--(COUNTIF($B$2:B3478,B3478)=1)</f>
        <v>0</v>
      </c>
    </row>
    <row r="3479" spans="1:25"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c r="W3479" s="6" t="str">
        <f>TEXT(SalesData[[#This Row],[Order Date]],"mmm")</f>
        <v>Aug</v>
      </c>
      <c r="X3479" s="6" t="str">
        <f>TEXT(SalesData[[#This Row],[Order Date]],"mmm yyyy")</f>
        <v>Aug 2011</v>
      </c>
      <c r="Y3479">
        <f>--(COUNTIF($B$2:B3479,B3479)=1)</f>
        <v>1</v>
      </c>
    </row>
    <row r="3480" spans="1:25"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c r="W3480" s="6" t="str">
        <f>TEXT(SalesData[[#This Row],[Order Date]],"mmm")</f>
        <v>Dec</v>
      </c>
      <c r="X3480" s="6" t="str">
        <f>TEXT(SalesData[[#This Row],[Order Date]],"mmm yyyy")</f>
        <v>Dec 2013</v>
      </c>
      <c r="Y3480">
        <f>--(COUNTIF($B$2:B3480,B3480)=1)</f>
        <v>1</v>
      </c>
    </row>
    <row r="3481" spans="1:25"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c r="W3481" s="6" t="str">
        <f>TEXT(SalesData[[#This Row],[Order Date]],"mmm")</f>
        <v>Dec</v>
      </c>
      <c r="X3481" s="6" t="str">
        <f>TEXT(SalesData[[#This Row],[Order Date]],"mmm yyyy")</f>
        <v>Dec 2013</v>
      </c>
      <c r="Y3481">
        <f>--(COUNTIF($B$2:B3481,B3481)=1)</f>
        <v>0</v>
      </c>
    </row>
    <row r="3482" spans="1:25"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c r="W3482" s="6" t="str">
        <f>TEXT(SalesData[[#This Row],[Order Date]],"mmm")</f>
        <v>Dec</v>
      </c>
      <c r="X3482" s="6" t="str">
        <f>TEXT(SalesData[[#This Row],[Order Date]],"mmm yyyy")</f>
        <v>Dec 2013</v>
      </c>
      <c r="Y3482">
        <f>--(COUNTIF($B$2:B3482,B3482)=1)</f>
        <v>0</v>
      </c>
    </row>
    <row r="3483" spans="1:25"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c r="W3483" s="6" t="str">
        <f>TEXT(SalesData[[#This Row],[Order Date]],"mmm")</f>
        <v>Apr</v>
      </c>
      <c r="X3483" s="6" t="str">
        <f>TEXT(SalesData[[#This Row],[Order Date]],"mmm yyyy")</f>
        <v>Apr 2011</v>
      </c>
      <c r="Y3483">
        <f>--(COUNTIF($B$2:B3483,B3483)=1)</f>
        <v>1</v>
      </c>
    </row>
    <row r="3484" spans="1:25"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c r="W3484" s="6" t="str">
        <f>TEXT(SalesData[[#This Row],[Order Date]],"mmm")</f>
        <v>Aug</v>
      </c>
      <c r="X3484" s="6" t="str">
        <f>TEXT(SalesData[[#This Row],[Order Date]],"mmm yyyy")</f>
        <v>Aug 2011</v>
      </c>
      <c r="Y3484">
        <f>--(COUNTIF($B$2:B3484,B3484)=1)</f>
        <v>1</v>
      </c>
    </row>
    <row r="3485" spans="1:25"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c r="W3485" s="6" t="str">
        <f>TEXT(SalesData[[#This Row],[Order Date]],"mmm")</f>
        <v>Aug</v>
      </c>
      <c r="X3485" s="6" t="str">
        <f>TEXT(SalesData[[#This Row],[Order Date]],"mmm yyyy")</f>
        <v>Aug 2011</v>
      </c>
      <c r="Y3485">
        <f>--(COUNTIF($B$2:B3485,B3485)=1)</f>
        <v>0</v>
      </c>
    </row>
    <row r="3486" spans="1:25"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c r="W3486" s="6" t="str">
        <f>TEXT(SalesData[[#This Row],[Order Date]],"mmm")</f>
        <v>Aug</v>
      </c>
      <c r="X3486" s="6" t="str">
        <f>TEXT(SalesData[[#This Row],[Order Date]],"mmm yyyy")</f>
        <v>Aug 2011</v>
      </c>
      <c r="Y3486">
        <f>--(COUNTIF($B$2:B3486,B3486)=1)</f>
        <v>0</v>
      </c>
    </row>
    <row r="3487" spans="1:25"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c r="W3487" s="6" t="str">
        <f>TEXT(SalesData[[#This Row],[Order Date]],"mmm")</f>
        <v>Oct</v>
      </c>
      <c r="X3487" s="6" t="str">
        <f>TEXT(SalesData[[#This Row],[Order Date]],"mmm yyyy")</f>
        <v>Oct 2013</v>
      </c>
      <c r="Y3487">
        <f>--(COUNTIF($B$2:B3487,B3487)=1)</f>
        <v>1</v>
      </c>
    </row>
    <row r="3488" spans="1:25"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c r="W3488" s="6" t="str">
        <f>TEXT(SalesData[[#This Row],[Order Date]],"mmm")</f>
        <v>Dec</v>
      </c>
      <c r="X3488" s="6" t="str">
        <f>TEXT(SalesData[[#This Row],[Order Date]],"mmm yyyy")</f>
        <v>Dec 2013</v>
      </c>
      <c r="Y3488">
        <f>--(COUNTIF($B$2:B3488,B3488)=1)</f>
        <v>1</v>
      </c>
    </row>
    <row r="3489" spans="1:25"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c r="W3489" s="6" t="str">
        <f>TEXT(SalesData[[#This Row],[Order Date]],"mmm")</f>
        <v>Sep</v>
      </c>
      <c r="X3489" s="6" t="str">
        <f>TEXT(SalesData[[#This Row],[Order Date]],"mmm yyyy")</f>
        <v>Sep 2014</v>
      </c>
      <c r="Y3489">
        <f>--(COUNTIF($B$2:B3489,B3489)=1)</f>
        <v>1</v>
      </c>
    </row>
    <row r="3490" spans="1:25"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c r="W3490" s="6" t="str">
        <f>TEXT(SalesData[[#This Row],[Order Date]],"mmm")</f>
        <v>Jul</v>
      </c>
      <c r="X3490" s="6" t="str">
        <f>TEXT(SalesData[[#This Row],[Order Date]],"mmm yyyy")</f>
        <v>Jul 2012</v>
      </c>
      <c r="Y3490">
        <f>--(COUNTIF($B$2:B3490,B3490)=1)</f>
        <v>1</v>
      </c>
    </row>
    <row r="3491" spans="1:25"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c r="W3491" s="6" t="str">
        <f>TEXT(SalesData[[#This Row],[Order Date]],"mmm")</f>
        <v>Jul</v>
      </c>
      <c r="X3491" s="6" t="str">
        <f>TEXT(SalesData[[#This Row],[Order Date]],"mmm yyyy")</f>
        <v>Jul 2012</v>
      </c>
      <c r="Y3491">
        <f>--(COUNTIF($B$2:B3491,B3491)=1)</f>
        <v>0</v>
      </c>
    </row>
    <row r="3492" spans="1:25"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c r="W3492" s="6" t="str">
        <f>TEXT(SalesData[[#This Row],[Order Date]],"mmm")</f>
        <v>Jul</v>
      </c>
      <c r="X3492" s="6" t="str">
        <f>TEXT(SalesData[[#This Row],[Order Date]],"mmm yyyy")</f>
        <v>Jul 2012</v>
      </c>
      <c r="Y3492">
        <f>--(COUNTIF($B$2:B3492,B3492)=1)</f>
        <v>0</v>
      </c>
    </row>
    <row r="3493" spans="1:25"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c r="W3493" s="6" t="str">
        <f>TEXT(SalesData[[#This Row],[Order Date]],"mmm")</f>
        <v>Jul</v>
      </c>
      <c r="X3493" s="6" t="str">
        <f>TEXT(SalesData[[#This Row],[Order Date]],"mmm yyyy")</f>
        <v>Jul 2012</v>
      </c>
      <c r="Y3493">
        <f>--(COUNTIF($B$2:B3493,B3493)=1)</f>
        <v>0</v>
      </c>
    </row>
    <row r="3494" spans="1:25"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c r="W3494" s="6" t="str">
        <f>TEXT(SalesData[[#This Row],[Order Date]],"mmm")</f>
        <v>Jul</v>
      </c>
      <c r="X3494" s="6" t="str">
        <f>TEXT(SalesData[[#This Row],[Order Date]],"mmm yyyy")</f>
        <v>Jul 2012</v>
      </c>
      <c r="Y3494">
        <f>--(COUNTIF($B$2:B3494,B3494)=1)</f>
        <v>0</v>
      </c>
    </row>
    <row r="3495" spans="1:25"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c r="W3495" s="6" t="str">
        <f>TEXT(SalesData[[#This Row],[Order Date]],"mmm")</f>
        <v>Sep</v>
      </c>
      <c r="X3495" s="6" t="str">
        <f>TEXT(SalesData[[#This Row],[Order Date]],"mmm yyyy")</f>
        <v>Sep 2014</v>
      </c>
      <c r="Y3495">
        <f>--(COUNTIF($B$2:B3495,B3495)=1)</f>
        <v>1</v>
      </c>
    </row>
    <row r="3496" spans="1:25"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c r="W3496" s="6" t="str">
        <f>TEXT(SalesData[[#This Row],[Order Date]],"mmm")</f>
        <v>Sep</v>
      </c>
      <c r="X3496" s="6" t="str">
        <f>TEXT(SalesData[[#This Row],[Order Date]],"mmm yyyy")</f>
        <v>Sep 2014</v>
      </c>
      <c r="Y3496">
        <f>--(COUNTIF($B$2:B3496,B3496)=1)</f>
        <v>0</v>
      </c>
    </row>
    <row r="3497" spans="1:25"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c r="W3497" s="6" t="str">
        <f>TEXT(SalesData[[#This Row],[Order Date]],"mmm")</f>
        <v>Sep</v>
      </c>
      <c r="X3497" s="6" t="str">
        <f>TEXT(SalesData[[#This Row],[Order Date]],"mmm yyyy")</f>
        <v>Sep 2014</v>
      </c>
      <c r="Y3497">
        <f>--(COUNTIF($B$2:B3497,B3497)=1)</f>
        <v>0</v>
      </c>
    </row>
    <row r="3498" spans="1:25"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c r="W3498" s="6" t="str">
        <f>TEXT(SalesData[[#This Row],[Order Date]],"mmm")</f>
        <v>Aug</v>
      </c>
      <c r="X3498" s="6" t="str">
        <f>TEXT(SalesData[[#This Row],[Order Date]],"mmm yyyy")</f>
        <v>Aug 2013</v>
      </c>
      <c r="Y3498">
        <f>--(COUNTIF($B$2:B3498,B3498)=1)</f>
        <v>1</v>
      </c>
    </row>
    <row r="3499" spans="1:25"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c r="W3499" s="6" t="str">
        <f>TEXT(SalesData[[#This Row],[Order Date]],"mmm")</f>
        <v>Aug</v>
      </c>
      <c r="X3499" s="6" t="str">
        <f>TEXT(SalesData[[#This Row],[Order Date]],"mmm yyyy")</f>
        <v>Aug 2013</v>
      </c>
      <c r="Y3499">
        <f>--(COUNTIF($B$2:B3499,B3499)=1)</f>
        <v>0</v>
      </c>
    </row>
    <row r="3500" spans="1:25"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c r="W3500" s="6" t="str">
        <f>TEXT(SalesData[[#This Row],[Order Date]],"mmm")</f>
        <v>Aug</v>
      </c>
      <c r="X3500" s="6" t="str">
        <f>TEXT(SalesData[[#This Row],[Order Date]],"mmm yyyy")</f>
        <v>Aug 2013</v>
      </c>
      <c r="Y3500">
        <f>--(COUNTIF($B$2:B3500,B3500)=1)</f>
        <v>0</v>
      </c>
    </row>
    <row r="3501" spans="1:25"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c r="W3501" s="6" t="str">
        <f>TEXT(SalesData[[#This Row],[Order Date]],"mmm")</f>
        <v>Sep</v>
      </c>
      <c r="X3501" s="6" t="str">
        <f>TEXT(SalesData[[#This Row],[Order Date]],"mmm yyyy")</f>
        <v>Sep 2013</v>
      </c>
      <c r="Y3501">
        <f>--(COUNTIF($B$2:B3501,B3501)=1)</f>
        <v>1</v>
      </c>
    </row>
    <row r="3502" spans="1:25"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c r="W3502" s="6" t="str">
        <f>TEXT(SalesData[[#This Row],[Order Date]],"mmm")</f>
        <v>Sep</v>
      </c>
      <c r="X3502" s="6" t="str">
        <f>TEXT(SalesData[[#This Row],[Order Date]],"mmm yyyy")</f>
        <v>Sep 2013</v>
      </c>
      <c r="Y3502">
        <f>--(COUNTIF($B$2:B3502,B3502)=1)</f>
        <v>0</v>
      </c>
    </row>
    <row r="3503" spans="1:25"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c r="W3503" s="6" t="str">
        <f>TEXT(SalesData[[#This Row],[Order Date]],"mmm")</f>
        <v>Sep</v>
      </c>
      <c r="X3503" s="6" t="str">
        <f>TEXT(SalesData[[#This Row],[Order Date]],"mmm yyyy")</f>
        <v>Sep 2013</v>
      </c>
      <c r="Y3503">
        <f>--(COUNTIF($B$2:B3503,B3503)=1)</f>
        <v>0</v>
      </c>
    </row>
    <row r="3504" spans="1:25"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c r="W3504" s="6" t="str">
        <f>TEXT(SalesData[[#This Row],[Order Date]],"mmm")</f>
        <v>Apr</v>
      </c>
      <c r="X3504" s="6" t="str">
        <f>TEXT(SalesData[[#This Row],[Order Date]],"mmm yyyy")</f>
        <v>Apr 2014</v>
      </c>
      <c r="Y3504">
        <f>--(COUNTIF($B$2:B3504,B3504)=1)</f>
        <v>1</v>
      </c>
    </row>
    <row r="3505" spans="1:25"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c r="W3505" s="6" t="str">
        <f>TEXT(SalesData[[#This Row],[Order Date]],"mmm")</f>
        <v>Apr</v>
      </c>
      <c r="X3505" s="6" t="str">
        <f>TEXT(SalesData[[#This Row],[Order Date]],"mmm yyyy")</f>
        <v>Apr 2014</v>
      </c>
      <c r="Y3505">
        <f>--(COUNTIF($B$2:B3505,B3505)=1)</f>
        <v>0</v>
      </c>
    </row>
    <row r="3506" spans="1:25"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c r="W3506" s="6" t="str">
        <f>TEXT(SalesData[[#This Row],[Order Date]],"mmm")</f>
        <v>Dec</v>
      </c>
      <c r="X3506" s="6" t="str">
        <f>TEXT(SalesData[[#This Row],[Order Date]],"mmm yyyy")</f>
        <v>Dec 2013</v>
      </c>
      <c r="Y3506">
        <f>--(COUNTIF($B$2:B3506,B3506)=1)</f>
        <v>1</v>
      </c>
    </row>
    <row r="3507" spans="1:25"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c r="W3507" s="6" t="str">
        <f>TEXT(SalesData[[#This Row],[Order Date]],"mmm")</f>
        <v>Jun</v>
      </c>
      <c r="X3507" s="6" t="str">
        <f>TEXT(SalesData[[#This Row],[Order Date]],"mmm yyyy")</f>
        <v>Jun 2011</v>
      </c>
      <c r="Y3507">
        <f>--(COUNTIF($B$2:B3507,B3507)=1)</f>
        <v>1</v>
      </c>
    </row>
    <row r="3508" spans="1:25"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c r="W3508" s="6" t="str">
        <f>TEXT(SalesData[[#This Row],[Order Date]],"mmm")</f>
        <v>Jun</v>
      </c>
      <c r="X3508" s="6" t="str">
        <f>TEXT(SalesData[[#This Row],[Order Date]],"mmm yyyy")</f>
        <v>Jun 2011</v>
      </c>
      <c r="Y3508">
        <f>--(COUNTIF($B$2:B3508,B3508)=1)</f>
        <v>0</v>
      </c>
    </row>
    <row r="3509" spans="1:25"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c r="W3509" s="6" t="str">
        <f>TEXT(SalesData[[#This Row],[Order Date]],"mmm")</f>
        <v>Jun</v>
      </c>
      <c r="X3509" s="6" t="str">
        <f>TEXT(SalesData[[#This Row],[Order Date]],"mmm yyyy")</f>
        <v>Jun 2011</v>
      </c>
      <c r="Y3509">
        <f>--(COUNTIF($B$2:B3509,B3509)=1)</f>
        <v>0</v>
      </c>
    </row>
    <row r="3510" spans="1:25"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c r="W3510" s="6" t="str">
        <f>TEXT(SalesData[[#This Row],[Order Date]],"mmm")</f>
        <v>Jun</v>
      </c>
      <c r="X3510" s="6" t="str">
        <f>TEXT(SalesData[[#This Row],[Order Date]],"mmm yyyy")</f>
        <v>Jun 2011</v>
      </c>
      <c r="Y3510">
        <f>--(COUNTIF($B$2:B3510,B3510)=1)</f>
        <v>0</v>
      </c>
    </row>
    <row r="3511" spans="1:25"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c r="W3511" s="6" t="str">
        <f>TEXT(SalesData[[#This Row],[Order Date]],"mmm")</f>
        <v>Jun</v>
      </c>
      <c r="X3511" s="6" t="str">
        <f>TEXT(SalesData[[#This Row],[Order Date]],"mmm yyyy")</f>
        <v>Jun 2011</v>
      </c>
      <c r="Y3511">
        <f>--(COUNTIF($B$2:B3511,B3511)=1)</f>
        <v>0</v>
      </c>
    </row>
    <row r="3512" spans="1:25"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c r="W3512" s="6" t="str">
        <f>TEXT(SalesData[[#This Row],[Order Date]],"mmm")</f>
        <v>Jun</v>
      </c>
      <c r="X3512" s="6" t="str">
        <f>TEXT(SalesData[[#This Row],[Order Date]],"mmm yyyy")</f>
        <v>Jun 2011</v>
      </c>
      <c r="Y3512">
        <f>--(COUNTIF($B$2:B3512,B3512)=1)</f>
        <v>0</v>
      </c>
    </row>
    <row r="3513" spans="1:25"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c r="W3513" s="6" t="str">
        <f>TEXT(SalesData[[#This Row],[Order Date]],"mmm")</f>
        <v>Jun</v>
      </c>
      <c r="X3513" s="6" t="str">
        <f>TEXT(SalesData[[#This Row],[Order Date]],"mmm yyyy")</f>
        <v>Jun 2011</v>
      </c>
      <c r="Y3513">
        <f>--(COUNTIF($B$2:B3513,B3513)=1)</f>
        <v>0</v>
      </c>
    </row>
    <row r="3514" spans="1:25"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c r="W3514" s="6" t="str">
        <f>TEXT(SalesData[[#This Row],[Order Date]],"mmm")</f>
        <v>Sep</v>
      </c>
      <c r="X3514" s="6" t="str">
        <f>TEXT(SalesData[[#This Row],[Order Date]],"mmm yyyy")</f>
        <v>Sep 2014</v>
      </c>
      <c r="Y3514">
        <f>--(COUNTIF($B$2:B3514,B3514)=1)</f>
        <v>1</v>
      </c>
    </row>
    <row r="3515" spans="1:25"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c r="W3515" s="6" t="str">
        <f>TEXT(SalesData[[#This Row],[Order Date]],"mmm")</f>
        <v>Sep</v>
      </c>
      <c r="X3515" s="6" t="str">
        <f>TEXT(SalesData[[#This Row],[Order Date]],"mmm yyyy")</f>
        <v>Sep 2014</v>
      </c>
      <c r="Y3515">
        <f>--(COUNTIF($B$2:B3515,B3515)=1)</f>
        <v>0</v>
      </c>
    </row>
    <row r="3516" spans="1:25"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c r="W3516" s="6" t="str">
        <f>TEXT(SalesData[[#This Row],[Order Date]],"mmm")</f>
        <v>Sep</v>
      </c>
      <c r="X3516" s="6" t="str">
        <f>TEXT(SalesData[[#This Row],[Order Date]],"mmm yyyy")</f>
        <v>Sep 2014</v>
      </c>
      <c r="Y3516">
        <f>--(COUNTIF($B$2:B3516,B3516)=1)</f>
        <v>0</v>
      </c>
    </row>
    <row r="3517" spans="1:25"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c r="W3517" s="6" t="str">
        <f>TEXT(SalesData[[#This Row],[Order Date]],"mmm")</f>
        <v>Dec</v>
      </c>
      <c r="X3517" s="6" t="str">
        <f>TEXT(SalesData[[#This Row],[Order Date]],"mmm yyyy")</f>
        <v>Dec 2013</v>
      </c>
      <c r="Y3517">
        <f>--(COUNTIF($B$2:B3517,B3517)=1)</f>
        <v>1</v>
      </c>
    </row>
    <row r="3518" spans="1:25"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c r="W3518" s="6" t="str">
        <f>TEXT(SalesData[[#This Row],[Order Date]],"mmm")</f>
        <v>Aug</v>
      </c>
      <c r="X3518" s="6" t="str">
        <f>TEXT(SalesData[[#This Row],[Order Date]],"mmm yyyy")</f>
        <v>Aug 2013</v>
      </c>
      <c r="Y3518">
        <f>--(COUNTIF($B$2:B3518,B3518)=1)</f>
        <v>1</v>
      </c>
    </row>
    <row r="3519" spans="1:25"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c r="W3519" s="6" t="str">
        <f>TEXT(SalesData[[#This Row],[Order Date]],"mmm")</f>
        <v>Aug</v>
      </c>
      <c r="X3519" s="6" t="str">
        <f>TEXT(SalesData[[#This Row],[Order Date]],"mmm yyyy")</f>
        <v>Aug 2013</v>
      </c>
      <c r="Y3519">
        <f>--(COUNTIF($B$2:B3519,B3519)=1)</f>
        <v>0</v>
      </c>
    </row>
    <row r="3520" spans="1:25"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c r="W3520" s="6" t="str">
        <f>TEXT(SalesData[[#This Row],[Order Date]],"mmm")</f>
        <v>Aug</v>
      </c>
      <c r="X3520" s="6" t="str">
        <f>TEXT(SalesData[[#This Row],[Order Date]],"mmm yyyy")</f>
        <v>Aug 2013</v>
      </c>
      <c r="Y3520">
        <f>--(COUNTIF($B$2:B3520,B3520)=1)</f>
        <v>0</v>
      </c>
    </row>
    <row r="3521" spans="1:25"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c r="W3521" s="6" t="str">
        <f>TEXT(SalesData[[#This Row],[Order Date]],"mmm")</f>
        <v>Jun</v>
      </c>
      <c r="X3521" s="6" t="str">
        <f>TEXT(SalesData[[#This Row],[Order Date]],"mmm yyyy")</f>
        <v>Jun 2012</v>
      </c>
      <c r="Y3521">
        <f>--(COUNTIF($B$2:B3521,B3521)=1)</f>
        <v>1</v>
      </c>
    </row>
    <row r="3522" spans="1:25"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c r="W3522" s="6" t="str">
        <f>TEXT(SalesData[[#This Row],[Order Date]],"mmm")</f>
        <v>Apr</v>
      </c>
      <c r="X3522" s="6" t="str">
        <f>TEXT(SalesData[[#This Row],[Order Date]],"mmm yyyy")</f>
        <v>Apr 2012</v>
      </c>
      <c r="Y3522">
        <f>--(COUNTIF($B$2:B3522,B3522)=1)</f>
        <v>1</v>
      </c>
    </row>
    <row r="3523" spans="1:25"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c r="W3523" s="6" t="str">
        <f>TEXT(SalesData[[#This Row],[Order Date]],"mmm")</f>
        <v>Nov</v>
      </c>
      <c r="X3523" s="6" t="str">
        <f>TEXT(SalesData[[#This Row],[Order Date]],"mmm yyyy")</f>
        <v>Nov 2013</v>
      </c>
      <c r="Y3523">
        <f>--(COUNTIF($B$2:B3523,B3523)=1)</f>
        <v>1</v>
      </c>
    </row>
    <row r="3524" spans="1:25"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c r="W3524" s="6" t="str">
        <f>TEXT(SalesData[[#This Row],[Order Date]],"mmm")</f>
        <v>Nov</v>
      </c>
      <c r="X3524" s="6" t="str">
        <f>TEXT(SalesData[[#This Row],[Order Date]],"mmm yyyy")</f>
        <v>Nov 2013</v>
      </c>
      <c r="Y3524">
        <f>--(COUNTIF($B$2:B3524,B3524)=1)</f>
        <v>0</v>
      </c>
    </row>
    <row r="3525" spans="1:25"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c r="W3525" s="6" t="str">
        <f>TEXT(SalesData[[#This Row],[Order Date]],"mmm")</f>
        <v>Sep</v>
      </c>
      <c r="X3525" s="6" t="str">
        <f>TEXT(SalesData[[#This Row],[Order Date]],"mmm yyyy")</f>
        <v>Sep 2013</v>
      </c>
      <c r="Y3525">
        <f>--(COUNTIF($B$2:B3525,B3525)=1)</f>
        <v>1</v>
      </c>
    </row>
    <row r="3526" spans="1:25"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c r="W3526" s="6" t="str">
        <f>TEXT(SalesData[[#This Row],[Order Date]],"mmm")</f>
        <v>Nov</v>
      </c>
      <c r="X3526" s="6" t="str">
        <f>TEXT(SalesData[[#This Row],[Order Date]],"mmm yyyy")</f>
        <v>Nov 2013</v>
      </c>
      <c r="Y3526">
        <f>--(COUNTIF($B$2:B3526,B3526)=1)</f>
        <v>1</v>
      </c>
    </row>
    <row r="3527" spans="1:25"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c r="W3527" s="6" t="str">
        <f>TEXT(SalesData[[#This Row],[Order Date]],"mmm")</f>
        <v>Dec</v>
      </c>
      <c r="X3527" s="6" t="str">
        <f>TEXT(SalesData[[#This Row],[Order Date]],"mmm yyyy")</f>
        <v>Dec 2014</v>
      </c>
      <c r="Y3527">
        <f>--(COUNTIF($B$2:B3527,B3527)=1)</f>
        <v>1</v>
      </c>
    </row>
    <row r="3528" spans="1:25"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c r="W3528" s="6" t="str">
        <f>TEXT(SalesData[[#This Row],[Order Date]],"mmm")</f>
        <v>Dec</v>
      </c>
      <c r="X3528" s="6" t="str">
        <f>TEXT(SalesData[[#This Row],[Order Date]],"mmm yyyy")</f>
        <v>Dec 2014</v>
      </c>
      <c r="Y3528">
        <f>--(COUNTIF($B$2:B3528,B3528)=1)</f>
        <v>0</v>
      </c>
    </row>
    <row r="3529" spans="1:25"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c r="W3529" s="6" t="str">
        <f>TEXT(SalesData[[#This Row],[Order Date]],"mmm")</f>
        <v>Dec</v>
      </c>
      <c r="X3529" s="6" t="str">
        <f>TEXT(SalesData[[#This Row],[Order Date]],"mmm yyyy")</f>
        <v>Dec 2014</v>
      </c>
      <c r="Y3529">
        <f>--(COUNTIF($B$2:B3529,B3529)=1)</f>
        <v>0</v>
      </c>
    </row>
    <row r="3530" spans="1:25"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c r="W3530" s="6" t="str">
        <f>TEXT(SalesData[[#This Row],[Order Date]],"mmm")</f>
        <v>Jun</v>
      </c>
      <c r="X3530" s="6" t="str">
        <f>TEXT(SalesData[[#This Row],[Order Date]],"mmm yyyy")</f>
        <v>Jun 2013</v>
      </c>
      <c r="Y3530">
        <f>--(COUNTIF($B$2:B3530,B3530)=1)</f>
        <v>1</v>
      </c>
    </row>
    <row r="3531" spans="1:25"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c r="W3531" s="6" t="str">
        <f>TEXT(SalesData[[#This Row],[Order Date]],"mmm")</f>
        <v>Sep</v>
      </c>
      <c r="X3531" s="6" t="str">
        <f>TEXT(SalesData[[#This Row],[Order Date]],"mmm yyyy")</f>
        <v>Sep 2012</v>
      </c>
      <c r="Y3531">
        <f>--(COUNTIF($B$2:B3531,B3531)=1)</f>
        <v>1</v>
      </c>
    </row>
    <row r="3532" spans="1:25"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c r="W3532" s="6" t="str">
        <f>TEXT(SalesData[[#This Row],[Order Date]],"mmm")</f>
        <v>May</v>
      </c>
      <c r="X3532" s="6" t="str">
        <f>TEXT(SalesData[[#This Row],[Order Date]],"mmm yyyy")</f>
        <v>May 2013</v>
      </c>
      <c r="Y3532">
        <f>--(COUNTIF($B$2:B3532,B3532)=1)</f>
        <v>1</v>
      </c>
    </row>
    <row r="3533" spans="1:25"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c r="W3533" s="6" t="str">
        <f>TEXT(SalesData[[#This Row],[Order Date]],"mmm")</f>
        <v>May</v>
      </c>
      <c r="X3533" s="6" t="str">
        <f>TEXT(SalesData[[#This Row],[Order Date]],"mmm yyyy")</f>
        <v>May 2013</v>
      </c>
      <c r="Y3533">
        <f>--(COUNTIF($B$2:B3533,B3533)=1)</f>
        <v>1</v>
      </c>
    </row>
    <row r="3534" spans="1:25"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c r="W3534" s="6" t="str">
        <f>TEXT(SalesData[[#This Row],[Order Date]],"mmm")</f>
        <v>Apr</v>
      </c>
      <c r="X3534" s="6" t="str">
        <f>TEXT(SalesData[[#This Row],[Order Date]],"mmm yyyy")</f>
        <v>Apr 2011</v>
      </c>
      <c r="Y3534">
        <f>--(COUNTIF($B$2:B3534,B3534)=1)</f>
        <v>1</v>
      </c>
    </row>
    <row r="3535" spans="1:25"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c r="W3535" s="6" t="str">
        <f>TEXT(SalesData[[#This Row],[Order Date]],"mmm")</f>
        <v>Apr</v>
      </c>
      <c r="X3535" s="6" t="str">
        <f>TEXT(SalesData[[#This Row],[Order Date]],"mmm yyyy")</f>
        <v>Apr 2011</v>
      </c>
      <c r="Y3535">
        <f>--(COUNTIF($B$2:B3535,B3535)=1)</f>
        <v>0</v>
      </c>
    </row>
    <row r="3536" spans="1:25"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c r="W3536" s="6" t="str">
        <f>TEXT(SalesData[[#This Row],[Order Date]],"mmm")</f>
        <v>Apr</v>
      </c>
      <c r="X3536" s="6" t="str">
        <f>TEXT(SalesData[[#This Row],[Order Date]],"mmm yyyy")</f>
        <v>Apr 2011</v>
      </c>
      <c r="Y3536">
        <f>--(COUNTIF($B$2:B3536,B3536)=1)</f>
        <v>0</v>
      </c>
    </row>
    <row r="3537" spans="1:25"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c r="W3537" s="6" t="str">
        <f>TEXT(SalesData[[#This Row],[Order Date]],"mmm")</f>
        <v>Apr</v>
      </c>
      <c r="X3537" s="6" t="str">
        <f>TEXT(SalesData[[#This Row],[Order Date]],"mmm yyyy")</f>
        <v>Apr 2011</v>
      </c>
      <c r="Y3537">
        <f>--(COUNTIF($B$2:B3537,B3537)=1)</f>
        <v>0</v>
      </c>
    </row>
    <row r="3538" spans="1:25"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c r="W3538" s="6" t="str">
        <f>TEXT(SalesData[[#This Row],[Order Date]],"mmm")</f>
        <v>Jun</v>
      </c>
      <c r="X3538" s="6" t="str">
        <f>TEXT(SalesData[[#This Row],[Order Date]],"mmm yyyy")</f>
        <v>Jun 2013</v>
      </c>
      <c r="Y3538">
        <f>--(COUNTIF($B$2:B3538,B3538)=1)</f>
        <v>1</v>
      </c>
    </row>
    <row r="3539" spans="1:25"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c r="W3539" s="6" t="str">
        <f>TEXT(SalesData[[#This Row],[Order Date]],"mmm")</f>
        <v>May</v>
      </c>
      <c r="X3539" s="6" t="str">
        <f>TEXT(SalesData[[#This Row],[Order Date]],"mmm yyyy")</f>
        <v>May 2011</v>
      </c>
      <c r="Y3539">
        <f>--(COUNTIF($B$2:B3539,B3539)=1)</f>
        <v>1</v>
      </c>
    </row>
    <row r="3540" spans="1:25"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c r="W3540" s="6" t="str">
        <f>TEXT(SalesData[[#This Row],[Order Date]],"mmm")</f>
        <v>May</v>
      </c>
      <c r="X3540" s="6" t="str">
        <f>TEXT(SalesData[[#This Row],[Order Date]],"mmm yyyy")</f>
        <v>May 2011</v>
      </c>
      <c r="Y3540">
        <f>--(COUNTIF($B$2:B3540,B3540)=1)</f>
        <v>0</v>
      </c>
    </row>
    <row r="3541" spans="1:25"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c r="W3541" s="6" t="str">
        <f>TEXT(SalesData[[#This Row],[Order Date]],"mmm")</f>
        <v>May</v>
      </c>
      <c r="X3541" s="6" t="str">
        <f>TEXT(SalesData[[#This Row],[Order Date]],"mmm yyyy")</f>
        <v>May 2011</v>
      </c>
      <c r="Y3541">
        <f>--(COUNTIF($B$2:B3541,B3541)=1)</f>
        <v>0</v>
      </c>
    </row>
    <row r="3542" spans="1:25"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c r="W3542" s="6" t="str">
        <f>TEXT(SalesData[[#This Row],[Order Date]],"mmm")</f>
        <v>May</v>
      </c>
      <c r="X3542" s="6" t="str">
        <f>TEXT(SalesData[[#This Row],[Order Date]],"mmm yyyy")</f>
        <v>May 2011</v>
      </c>
      <c r="Y3542">
        <f>--(COUNTIF($B$2:B3542,B3542)=1)</f>
        <v>0</v>
      </c>
    </row>
    <row r="3543" spans="1:25"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c r="W3543" s="6" t="str">
        <f>TEXT(SalesData[[#This Row],[Order Date]],"mmm")</f>
        <v>Sep</v>
      </c>
      <c r="X3543" s="6" t="str">
        <f>TEXT(SalesData[[#This Row],[Order Date]],"mmm yyyy")</f>
        <v>Sep 2013</v>
      </c>
      <c r="Y3543">
        <f>--(COUNTIF($B$2:B3543,B3543)=1)</f>
        <v>1</v>
      </c>
    </row>
    <row r="3544" spans="1:25"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c r="W3544" s="6" t="str">
        <f>TEXT(SalesData[[#This Row],[Order Date]],"mmm")</f>
        <v>Sep</v>
      </c>
      <c r="X3544" s="6" t="str">
        <f>TEXT(SalesData[[#This Row],[Order Date]],"mmm yyyy")</f>
        <v>Sep 2013</v>
      </c>
      <c r="Y3544">
        <f>--(COUNTIF($B$2:B3544,B3544)=1)</f>
        <v>0</v>
      </c>
    </row>
    <row r="3545" spans="1:25"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c r="W3545" s="6" t="str">
        <f>TEXT(SalesData[[#This Row],[Order Date]],"mmm")</f>
        <v>Sep</v>
      </c>
      <c r="X3545" s="6" t="str">
        <f>TEXT(SalesData[[#This Row],[Order Date]],"mmm yyyy")</f>
        <v>Sep 2013</v>
      </c>
      <c r="Y3545">
        <f>--(COUNTIF($B$2:B3545,B3545)=1)</f>
        <v>0</v>
      </c>
    </row>
    <row r="3546" spans="1:25"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c r="W3546" s="6" t="str">
        <f>TEXT(SalesData[[#This Row],[Order Date]],"mmm")</f>
        <v>Dec</v>
      </c>
      <c r="X3546" s="6" t="str">
        <f>TEXT(SalesData[[#This Row],[Order Date]],"mmm yyyy")</f>
        <v>Dec 2014</v>
      </c>
      <c r="Y3546">
        <f>--(COUNTIF($B$2:B3546,B3546)=1)</f>
        <v>1</v>
      </c>
    </row>
    <row r="3547" spans="1:25"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c r="W3547" s="6" t="str">
        <f>TEXT(SalesData[[#This Row],[Order Date]],"mmm")</f>
        <v>Dec</v>
      </c>
      <c r="X3547" s="6" t="str">
        <f>TEXT(SalesData[[#This Row],[Order Date]],"mmm yyyy")</f>
        <v>Dec 2014</v>
      </c>
      <c r="Y3547">
        <f>--(COUNTIF($B$2:B3547,B3547)=1)</f>
        <v>0</v>
      </c>
    </row>
    <row r="3548" spans="1:25"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c r="W3548" s="6" t="str">
        <f>TEXT(SalesData[[#This Row],[Order Date]],"mmm")</f>
        <v>Oct</v>
      </c>
      <c r="X3548" s="6" t="str">
        <f>TEXT(SalesData[[#This Row],[Order Date]],"mmm yyyy")</f>
        <v>Oct 2014</v>
      </c>
      <c r="Y3548">
        <f>--(COUNTIF($B$2:B3548,B3548)=1)</f>
        <v>1</v>
      </c>
    </row>
    <row r="3549" spans="1:25"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c r="W3549" s="6" t="str">
        <f>TEXT(SalesData[[#This Row],[Order Date]],"mmm")</f>
        <v>Oct</v>
      </c>
      <c r="X3549" s="6" t="str">
        <f>TEXT(SalesData[[#This Row],[Order Date]],"mmm yyyy")</f>
        <v>Oct 2014</v>
      </c>
      <c r="Y3549">
        <f>--(COUNTIF($B$2:B3549,B3549)=1)</f>
        <v>0</v>
      </c>
    </row>
    <row r="3550" spans="1:25"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c r="W3550" s="6" t="str">
        <f>TEXT(SalesData[[#This Row],[Order Date]],"mmm")</f>
        <v>Oct</v>
      </c>
      <c r="X3550" s="6" t="str">
        <f>TEXT(SalesData[[#This Row],[Order Date]],"mmm yyyy")</f>
        <v>Oct 2014</v>
      </c>
      <c r="Y3550">
        <f>--(COUNTIF($B$2:B3550,B3550)=1)</f>
        <v>0</v>
      </c>
    </row>
    <row r="3551" spans="1:25"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c r="W3551" s="6" t="str">
        <f>TEXT(SalesData[[#This Row],[Order Date]],"mmm")</f>
        <v>Oct</v>
      </c>
      <c r="X3551" s="6" t="str">
        <f>TEXT(SalesData[[#This Row],[Order Date]],"mmm yyyy")</f>
        <v>Oct 2014</v>
      </c>
      <c r="Y3551">
        <f>--(COUNTIF($B$2:B3551,B3551)=1)</f>
        <v>0</v>
      </c>
    </row>
    <row r="3552" spans="1:25"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c r="W3552" s="6" t="str">
        <f>TEXT(SalesData[[#This Row],[Order Date]],"mmm")</f>
        <v>Mar</v>
      </c>
      <c r="X3552" s="6" t="str">
        <f>TEXT(SalesData[[#This Row],[Order Date]],"mmm yyyy")</f>
        <v>Mar 2013</v>
      </c>
      <c r="Y3552">
        <f>--(COUNTIF($B$2:B3552,B3552)=1)</f>
        <v>1</v>
      </c>
    </row>
    <row r="3553" spans="1:25"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c r="W3553" s="6" t="str">
        <f>TEXT(SalesData[[#This Row],[Order Date]],"mmm")</f>
        <v>Mar</v>
      </c>
      <c r="X3553" s="6" t="str">
        <f>TEXT(SalesData[[#This Row],[Order Date]],"mmm yyyy")</f>
        <v>Mar 2013</v>
      </c>
      <c r="Y3553">
        <f>--(COUNTIF($B$2:B3553,B3553)=1)</f>
        <v>0</v>
      </c>
    </row>
    <row r="3554" spans="1:25"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c r="W3554" s="6" t="str">
        <f>TEXT(SalesData[[#This Row],[Order Date]],"mmm")</f>
        <v>Mar</v>
      </c>
      <c r="X3554" s="6" t="str">
        <f>TEXT(SalesData[[#This Row],[Order Date]],"mmm yyyy")</f>
        <v>Mar 2013</v>
      </c>
      <c r="Y3554">
        <f>--(COUNTIF($B$2:B3554,B3554)=1)</f>
        <v>0</v>
      </c>
    </row>
    <row r="3555" spans="1:25"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c r="W3555" s="6" t="str">
        <f>TEXT(SalesData[[#This Row],[Order Date]],"mmm")</f>
        <v>Nov</v>
      </c>
      <c r="X3555" s="6" t="str">
        <f>TEXT(SalesData[[#This Row],[Order Date]],"mmm yyyy")</f>
        <v>Nov 2014</v>
      </c>
      <c r="Y3555">
        <f>--(COUNTIF($B$2:B3555,B3555)=1)</f>
        <v>1</v>
      </c>
    </row>
    <row r="3556" spans="1:25"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c r="W3556" s="6" t="str">
        <f>TEXT(SalesData[[#This Row],[Order Date]],"mmm")</f>
        <v>Mar</v>
      </c>
      <c r="X3556" s="6" t="str">
        <f>TEXT(SalesData[[#This Row],[Order Date]],"mmm yyyy")</f>
        <v>Mar 2011</v>
      </c>
      <c r="Y3556">
        <f>--(COUNTIF($B$2:B3556,B3556)=1)</f>
        <v>1</v>
      </c>
    </row>
    <row r="3557" spans="1:25"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c r="W3557" s="6" t="str">
        <f>TEXT(SalesData[[#This Row],[Order Date]],"mmm")</f>
        <v>Mar</v>
      </c>
      <c r="X3557" s="6" t="str">
        <f>TEXT(SalesData[[#This Row],[Order Date]],"mmm yyyy")</f>
        <v>Mar 2011</v>
      </c>
      <c r="Y3557">
        <f>--(COUNTIF($B$2:B3557,B3557)=1)</f>
        <v>0</v>
      </c>
    </row>
    <row r="3558" spans="1:25"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c r="W3558" s="6" t="str">
        <f>TEXT(SalesData[[#This Row],[Order Date]],"mmm")</f>
        <v>Dec</v>
      </c>
      <c r="X3558" s="6" t="str">
        <f>TEXT(SalesData[[#This Row],[Order Date]],"mmm yyyy")</f>
        <v>Dec 2014</v>
      </c>
      <c r="Y3558">
        <f>--(COUNTIF($B$2:B3558,B3558)=1)</f>
        <v>1</v>
      </c>
    </row>
    <row r="3559" spans="1:25"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c r="W3559" s="6" t="str">
        <f>TEXT(SalesData[[#This Row],[Order Date]],"mmm")</f>
        <v>Dec</v>
      </c>
      <c r="X3559" s="6" t="str">
        <f>TEXT(SalesData[[#This Row],[Order Date]],"mmm yyyy")</f>
        <v>Dec 2014</v>
      </c>
      <c r="Y3559">
        <f>--(COUNTIF($B$2:B3559,B3559)=1)</f>
        <v>0</v>
      </c>
    </row>
    <row r="3560" spans="1:25"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c r="W3560" s="6" t="str">
        <f>TEXT(SalesData[[#This Row],[Order Date]],"mmm")</f>
        <v>Nov</v>
      </c>
      <c r="X3560" s="6" t="str">
        <f>TEXT(SalesData[[#This Row],[Order Date]],"mmm yyyy")</f>
        <v>Nov 2014</v>
      </c>
      <c r="Y3560">
        <f>--(COUNTIF($B$2:B3560,B3560)=1)</f>
        <v>1</v>
      </c>
    </row>
    <row r="3561" spans="1:25"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c r="W3561" s="6" t="str">
        <f>TEXT(SalesData[[#This Row],[Order Date]],"mmm")</f>
        <v>Nov</v>
      </c>
      <c r="X3561" s="6" t="str">
        <f>TEXT(SalesData[[#This Row],[Order Date]],"mmm yyyy")</f>
        <v>Nov 2014</v>
      </c>
      <c r="Y3561">
        <f>--(COUNTIF($B$2:B3561,B3561)=1)</f>
        <v>0</v>
      </c>
    </row>
    <row r="3562" spans="1:25"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c r="W3562" s="6" t="str">
        <f>TEXT(SalesData[[#This Row],[Order Date]],"mmm")</f>
        <v>Sep</v>
      </c>
      <c r="X3562" s="6" t="str">
        <f>TEXT(SalesData[[#This Row],[Order Date]],"mmm yyyy")</f>
        <v>Sep 2014</v>
      </c>
      <c r="Y3562">
        <f>--(COUNTIF($B$2:B3562,B3562)=1)</f>
        <v>1</v>
      </c>
    </row>
    <row r="3563" spans="1:25"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c r="W3563" s="6" t="str">
        <f>TEXT(SalesData[[#This Row],[Order Date]],"mmm")</f>
        <v>Sep</v>
      </c>
      <c r="X3563" s="6" t="str">
        <f>TEXT(SalesData[[#This Row],[Order Date]],"mmm yyyy")</f>
        <v>Sep 2014</v>
      </c>
      <c r="Y3563">
        <f>--(COUNTIF($B$2:B3563,B3563)=1)</f>
        <v>0</v>
      </c>
    </row>
    <row r="3564" spans="1:25"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c r="W3564" s="6" t="str">
        <f>TEXT(SalesData[[#This Row],[Order Date]],"mmm")</f>
        <v>Sep</v>
      </c>
      <c r="X3564" s="6" t="str">
        <f>TEXT(SalesData[[#This Row],[Order Date]],"mmm yyyy")</f>
        <v>Sep 2014</v>
      </c>
      <c r="Y3564">
        <f>--(COUNTIF($B$2:B3564,B3564)=1)</f>
        <v>0</v>
      </c>
    </row>
    <row r="3565" spans="1:25"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c r="W3565" s="6" t="str">
        <f>TEXT(SalesData[[#This Row],[Order Date]],"mmm")</f>
        <v>Sep</v>
      </c>
      <c r="X3565" s="6" t="str">
        <f>TEXT(SalesData[[#This Row],[Order Date]],"mmm yyyy")</f>
        <v>Sep 2014</v>
      </c>
      <c r="Y3565">
        <f>--(COUNTIF($B$2:B3565,B3565)=1)</f>
        <v>0</v>
      </c>
    </row>
    <row r="3566" spans="1:25"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c r="W3566" s="6" t="str">
        <f>TEXT(SalesData[[#This Row],[Order Date]],"mmm")</f>
        <v>Jul</v>
      </c>
      <c r="X3566" s="6" t="str">
        <f>TEXT(SalesData[[#This Row],[Order Date]],"mmm yyyy")</f>
        <v>Jul 2013</v>
      </c>
      <c r="Y3566">
        <f>--(COUNTIF($B$2:B3566,B3566)=1)</f>
        <v>1</v>
      </c>
    </row>
    <row r="3567" spans="1:25"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c r="W3567" s="6" t="str">
        <f>TEXT(SalesData[[#This Row],[Order Date]],"mmm")</f>
        <v>Jul</v>
      </c>
      <c r="X3567" s="6" t="str">
        <f>TEXT(SalesData[[#This Row],[Order Date]],"mmm yyyy")</f>
        <v>Jul 2013</v>
      </c>
      <c r="Y3567">
        <f>--(COUNTIF($B$2:B3567,B3567)=1)</f>
        <v>0</v>
      </c>
    </row>
    <row r="3568" spans="1:25"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c r="W3568" s="6" t="str">
        <f>TEXT(SalesData[[#This Row],[Order Date]],"mmm")</f>
        <v>Sep</v>
      </c>
      <c r="X3568" s="6" t="str">
        <f>TEXT(SalesData[[#This Row],[Order Date]],"mmm yyyy")</f>
        <v>Sep 2014</v>
      </c>
      <c r="Y3568">
        <f>--(COUNTIF($B$2:B3568,B3568)=1)</f>
        <v>1</v>
      </c>
    </row>
    <row r="3569" spans="1:25"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c r="W3569" s="6" t="str">
        <f>TEXT(SalesData[[#This Row],[Order Date]],"mmm")</f>
        <v>Sep</v>
      </c>
      <c r="X3569" s="6" t="str">
        <f>TEXT(SalesData[[#This Row],[Order Date]],"mmm yyyy")</f>
        <v>Sep 2013</v>
      </c>
      <c r="Y3569">
        <f>--(COUNTIF($B$2:B3569,B3569)=1)</f>
        <v>1</v>
      </c>
    </row>
    <row r="3570" spans="1:25"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c r="W3570" s="6" t="str">
        <f>TEXT(SalesData[[#This Row],[Order Date]],"mmm")</f>
        <v>Jul</v>
      </c>
      <c r="X3570" s="6" t="str">
        <f>TEXT(SalesData[[#This Row],[Order Date]],"mmm yyyy")</f>
        <v>Jul 2014</v>
      </c>
      <c r="Y3570">
        <f>--(COUNTIF($B$2:B3570,B3570)=1)</f>
        <v>1</v>
      </c>
    </row>
    <row r="3571" spans="1:25"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c r="W3571" s="6" t="str">
        <f>TEXT(SalesData[[#This Row],[Order Date]],"mmm")</f>
        <v>Jul</v>
      </c>
      <c r="X3571" s="6" t="str">
        <f>TEXT(SalesData[[#This Row],[Order Date]],"mmm yyyy")</f>
        <v>Jul 2014</v>
      </c>
      <c r="Y3571">
        <f>--(COUNTIF($B$2:B3571,B3571)=1)</f>
        <v>0</v>
      </c>
    </row>
    <row r="3572" spans="1:25"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c r="W3572" s="6" t="str">
        <f>TEXT(SalesData[[#This Row],[Order Date]],"mmm")</f>
        <v>Jul</v>
      </c>
      <c r="X3572" s="6" t="str">
        <f>TEXT(SalesData[[#This Row],[Order Date]],"mmm yyyy")</f>
        <v>Jul 2014</v>
      </c>
      <c r="Y3572">
        <f>--(COUNTIF($B$2:B3572,B3572)=1)</f>
        <v>0</v>
      </c>
    </row>
    <row r="3573" spans="1:25"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c r="W3573" s="6" t="str">
        <f>TEXT(SalesData[[#This Row],[Order Date]],"mmm")</f>
        <v>Jul</v>
      </c>
      <c r="X3573" s="6" t="str">
        <f>TEXT(SalesData[[#This Row],[Order Date]],"mmm yyyy")</f>
        <v>Jul 2014</v>
      </c>
      <c r="Y3573">
        <f>--(COUNTIF($B$2:B3573,B3573)=1)</f>
        <v>0</v>
      </c>
    </row>
    <row r="3574" spans="1:25"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c r="W3574" s="6" t="str">
        <f>TEXT(SalesData[[#This Row],[Order Date]],"mmm")</f>
        <v>Jun</v>
      </c>
      <c r="X3574" s="6" t="str">
        <f>TEXT(SalesData[[#This Row],[Order Date]],"mmm yyyy")</f>
        <v>Jun 2014</v>
      </c>
      <c r="Y3574">
        <f>--(COUNTIF($B$2:B3574,B3574)=1)</f>
        <v>1</v>
      </c>
    </row>
    <row r="3575" spans="1:25"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c r="W3575" s="6" t="str">
        <f>TEXT(SalesData[[#This Row],[Order Date]],"mmm")</f>
        <v>Aug</v>
      </c>
      <c r="X3575" s="6" t="str">
        <f>TEXT(SalesData[[#This Row],[Order Date]],"mmm yyyy")</f>
        <v>Aug 2014</v>
      </c>
      <c r="Y3575">
        <f>--(COUNTIF($B$2:B3575,B3575)=1)</f>
        <v>1</v>
      </c>
    </row>
    <row r="3576" spans="1:25"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c r="W3576" s="6" t="str">
        <f>TEXT(SalesData[[#This Row],[Order Date]],"mmm")</f>
        <v>Aug</v>
      </c>
      <c r="X3576" s="6" t="str">
        <f>TEXT(SalesData[[#This Row],[Order Date]],"mmm yyyy")</f>
        <v>Aug 2014</v>
      </c>
      <c r="Y3576">
        <f>--(COUNTIF($B$2:B3576,B3576)=1)</f>
        <v>0</v>
      </c>
    </row>
    <row r="3577" spans="1:25"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c r="W3577" s="6" t="str">
        <f>TEXT(SalesData[[#This Row],[Order Date]],"mmm")</f>
        <v>Mar</v>
      </c>
      <c r="X3577" s="6" t="str">
        <f>TEXT(SalesData[[#This Row],[Order Date]],"mmm yyyy")</f>
        <v>Mar 2012</v>
      </c>
      <c r="Y3577">
        <f>--(COUNTIF($B$2:B3577,B3577)=1)</f>
        <v>1</v>
      </c>
    </row>
    <row r="3578" spans="1:25"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c r="W3578" s="6" t="str">
        <f>TEXT(SalesData[[#This Row],[Order Date]],"mmm")</f>
        <v>Jun</v>
      </c>
      <c r="X3578" s="6" t="str">
        <f>TEXT(SalesData[[#This Row],[Order Date]],"mmm yyyy")</f>
        <v>Jun 2013</v>
      </c>
      <c r="Y3578">
        <f>--(COUNTIF($B$2:B3578,B3578)=1)</f>
        <v>1</v>
      </c>
    </row>
    <row r="3579" spans="1:25"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c r="W3579" s="6" t="str">
        <f>TEXT(SalesData[[#This Row],[Order Date]],"mmm")</f>
        <v>Jun</v>
      </c>
      <c r="X3579" s="6" t="str">
        <f>TEXT(SalesData[[#This Row],[Order Date]],"mmm yyyy")</f>
        <v>Jun 2013</v>
      </c>
      <c r="Y3579">
        <f>--(COUNTIF($B$2:B3579,B3579)=1)</f>
        <v>0</v>
      </c>
    </row>
    <row r="3580" spans="1:25"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c r="W3580" s="6" t="str">
        <f>TEXT(SalesData[[#This Row],[Order Date]],"mmm")</f>
        <v>Jul</v>
      </c>
      <c r="X3580" s="6" t="str">
        <f>TEXT(SalesData[[#This Row],[Order Date]],"mmm yyyy")</f>
        <v>Jul 2013</v>
      </c>
      <c r="Y3580">
        <f>--(COUNTIF($B$2:B3580,B3580)=1)</f>
        <v>1</v>
      </c>
    </row>
    <row r="3581" spans="1:25"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c r="W3581" s="6" t="str">
        <f>TEXT(SalesData[[#This Row],[Order Date]],"mmm")</f>
        <v>Jul</v>
      </c>
      <c r="X3581" s="6" t="str">
        <f>TEXT(SalesData[[#This Row],[Order Date]],"mmm yyyy")</f>
        <v>Jul 2013</v>
      </c>
      <c r="Y3581">
        <f>--(COUNTIF($B$2:B3581,B3581)=1)</f>
        <v>0</v>
      </c>
    </row>
    <row r="3582" spans="1:25"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c r="W3582" s="6" t="str">
        <f>TEXT(SalesData[[#This Row],[Order Date]],"mmm")</f>
        <v>Jul</v>
      </c>
      <c r="X3582" s="6" t="str">
        <f>TEXT(SalesData[[#This Row],[Order Date]],"mmm yyyy")</f>
        <v>Jul 2013</v>
      </c>
      <c r="Y3582">
        <f>--(COUNTIF($B$2:B3582,B3582)=1)</f>
        <v>0</v>
      </c>
    </row>
    <row r="3583" spans="1:25"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c r="W3583" s="6" t="str">
        <f>TEXT(SalesData[[#This Row],[Order Date]],"mmm")</f>
        <v>Oct</v>
      </c>
      <c r="X3583" s="6" t="str">
        <f>TEXT(SalesData[[#This Row],[Order Date]],"mmm yyyy")</f>
        <v>Oct 2014</v>
      </c>
      <c r="Y3583">
        <f>--(COUNTIF($B$2:B3583,B3583)=1)</f>
        <v>1</v>
      </c>
    </row>
    <row r="3584" spans="1:25"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c r="W3584" s="6" t="str">
        <f>TEXT(SalesData[[#This Row],[Order Date]],"mmm")</f>
        <v>Dec</v>
      </c>
      <c r="X3584" s="6" t="str">
        <f>TEXT(SalesData[[#This Row],[Order Date]],"mmm yyyy")</f>
        <v>Dec 2012</v>
      </c>
      <c r="Y3584">
        <f>--(COUNTIF($B$2:B3584,B3584)=1)</f>
        <v>1</v>
      </c>
    </row>
    <row r="3585" spans="1:25"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c r="W3585" s="6" t="str">
        <f>TEXT(SalesData[[#This Row],[Order Date]],"mmm")</f>
        <v>Dec</v>
      </c>
      <c r="X3585" s="6" t="str">
        <f>TEXT(SalesData[[#This Row],[Order Date]],"mmm yyyy")</f>
        <v>Dec 2012</v>
      </c>
      <c r="Y3585">
        <f>--(COUNTIF($B$2:B3585,B3585)=1)</f>
        <v>0</v>
      </c>
    </row>
    <row r="3586" spans="1:25"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c r="W3586" s="6" t="str">
        <f>TEXT(SalesData[[#This Row],[Order Date]],"mmm")</f>
        <v>Dec</v>
      </c>
      <c r="X3586" s="6" t="str">
        <f>TEXT(SalesData[[#This Row],[Order Date]],"mmm yyyy")</f>
        <v>Dec 2012</v>
      </c>
      <c r="Y3586">
        <f>--(COUNTIF($B$2:B3586,B3586)=1)</f>
        <v>0</v>
      </c>
    </row>
    <row r="3587" spans="1:25"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c r="W3587" s="6" t="str">
        <f>TEXT(SalesData[[#This Row],[Order Date]],"mmm")</f>
        <v>Dec</v>
      </c>
      <c r="X3587" s="6" t="str">
        <f>TEXT(SalesData[[#This Row],[Order Date]],"mmm yyyy")</f>
        <v>Dec 2012</v>
      </c>
      <c r="Y3587">
        <f>--(COUNTIF($B$2:B3587,B3587)=1)</f>
        <v>0</v>
      </c>
    </row>
    <row r="3588" spans="1:25"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c r="W3588" s="6" t="str">
        <f>TEXT(SalesData[[#This Row],[Order Date]],"mmm")</f>
        <v>Sep</v>
      </c>
      <c r="X3588" s="6" t="str">
        <f>TEXT(SalesData[[#This Row],[Order Date]],"mmm yyyy")</f>
        <v>Sep 2014</v>
      </c>
      <c r="Y3588">
        <f>--(COUNTIF($B$2:B3588,B3588)=1)</f>
        <v>1</v>
      </c>
    </row>
    <row r="3589" spans="1:25"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c r="W3589" s="6" t="str">
        <f>TEXT(SalesData[[#This Row],[Order Date]],"mmm")</f>
        <v>Sep</v>
      </c>
      <c r="X3589" s="6" t="str">
        <f>TEXT(SalesData[[#This Row],[Order Date]],"mmm yyyy")</f>
        <v>Sep 2014</v>
      </c>
      <c r="Y3589">
        <f>--(COUNTIF($B$2:B3589,B3589)=1)</f>
        <v>1</v>
      </c>
    </row>
    <row r="3590" spans="1:25"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c r="W3590" s="6" t="str">
        <f>TEXT(SalesData[[#This Row],[Order Date]],"mmm")</f>
        <v>Dec</v>
      </c>
      <c r="X3590" s="6" t="str">
        <f>TEXT(SalesData[[#This Row],[Order Date]],"mmm yyyy")</f>
        <v>Dec 2014</v>
      </c>
      <c r="Y3590">
        <f>--(COUNTIF($B$2:B3590,B3590)=1)</f>
        <v>1</v>
      </c>
    </row>
    <row r="3591" spans="1:25"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c r="W3591" s="6" t="str">
        <f>TEXT(SalesData[[#This Row],[Order Date]],"mmm")</f>
        <v>Nov</v>
      </c>
      <c r="X3591" s="6" t="str">
        <f>TEXT(SalesData[[#This Row],[Order Date]],"mmm yyyy")</f>
        <v>Nov 2014</v>
      </c>
      <c r="Y3591">
        <f>--(COUNTIF($B$2:B3591,B3591)=1)</f>
        <v>1</v>
      </c>
    </row>
    <row r="3592" spans="1:25"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c r="W3592" s="6" t="str">
        <f>TEXT(SalesData[[#This Row],[Order Date]],"mmm")</f>
        <v>Nov</v>
      </c>
      <c r="X3592" s="6" t="str">
        <f>TEXT(SalesData[[#This Row],[Order Date]],"mmm yyyy")</f>
        <v>Nov 2014</v>
      </c>
      <c r="Y3592">
        <f>--(COUNTIF($B$2:B3592,B3592)=1)</f>
        <v>0</v>
      </c>
    </row>
    <row r="3593" spans="1:25"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c r="W3593" s="6" t="str">
        <f>TEXT(SalesData[[#This Row],[Order Date]],"mmm")</f>
        <v>Dec</v>
      </c>
      <c r="X3593" s="6" t="str">
        <f>TEXT(SalesData[[#This Row],[Order Date]],"mmm yyyy")</f>
        <v>Dec 2011</v>
      </c>
      <c r="Y3593">
        <f>--(COUNTIF($B$2:B3593,B3593)=1)</f>
        <v>1</v>
      </c>
    </row>
    <row r="3594" spans="1:25"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c r="W3594" s="6" t="str">
        <f>TEXT(SalesData[[#This Row],[Order Date]],"mmm")</f>
        <v>Dec</v>
      </c>
      <c r="X3594" s="6" t="str">
        <f>TEXT(SalesData[[#This Row],[Order Date]],"mmm yyyy")</f>
        <v>Dec 2013</v>
      </c>
      <c r="Y3594">
        <f>--(COUNTIF($B$2:B3594,B3594)=1)</f>
        <v>1</v>
      </c>
    </row>
    <row r="3595" spans="1:25"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c r="W3595" s="6" t="str">
        <f>TEXT(SalesData[[#This Row],[Order Date]],"mmm")</f>
        <v>Sep</v>
      </c>
      <c r="X3595" s="6" t="str">
        <f>TEXT(SalesData[[#This Row],[Order Date]],"mmm yyyy")</f>
        <v>Sep 2013</v>
      </c>
      <c r="Y3595">
        <f>--(COUNTIF($B$2:B3595,B3595)=1)</f>
        <v>1</v>
      </c>
    </row>
    <row r="3596" spans="1:25"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c r="W3596" s="6" t="str">
        <f>TEXT(SalesData[[#This Row],[Order Date]],"mmm")</f>
        <v>Sep</v>
      </c>
      <c r="X3596" s="6" t="str">
        <f>TEXT(SalesData[[#This Row],[Order Date]],"mmm yyyy")</f>
        <v>Sep 2013</v>
      </c>
      <c r="Y3596">
        <f>--(COUNTIF($B$2:B3596,B3596)=1)</f>
        <v>0</v>
      </c>
    </row>
    <row r="3597" spans="1:25"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c r="W3597" s="6" t="str">
        <f>TEXT(SalesData[[#This Row],[Order Date]],"mmm")</f>
        <v>Dec</v>
      </c>
      <c r="X3597" s="6" t="str">
        <f>TEXT(SalesData[[#This Row],[Order Date]],"mmm yyyy")</f>
        <v>Dec 2014</v>
      </c>
      <c r="Y3597">
        <f>--(COUNTIF($B$2:B3597,B3597)=1)</f>
        <v>1</v>
      </c>
    </row>
    <row r="3598" spans="1:25"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c r="W3598" s="6" t="str">
        <f>TEXT(SalesData[[#This Row],[Order Date]],"mmm")</f>
        <v>Sep</v>
      </c>
      <c r="X3598" s="6" t="str">
        <f>TEXT(SalesData[[#This Row],[Order Date]],"mmm yyyy")</f>
        <v>Sep 2011</v>
      </c>
      <c r="Y3598">
        <f>--(COUNTIF($B$2:B3598,B3598)=1)</f>
        <v>1</v>
      </c>
    </row>
    <row r="3599" spans="1:25"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c r="W3599" s="6" t="str">
        <f>TEXT(SalesData[[#This Row],[Order Date]],"mmm")</f>
        <v>Sep</v>
      </c>
      <c r="X3599" s="6" t="str">
        <f>TEXT(SalesData[[#This Row],[Order Date]],"mmm yyyy")</f>
        <v>Sep 2011</v>
      </c>
      <c r="Y3599">
        <f>--(COUNTIF($B$2:B3599,B3599)=1)</f>
        <v>0</v>
      </c>
    </row>
    <row r="3600" spans="1:25"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c r="W3600" s="6" t="str">
        <f>TEXT(SalesData[[#This Row],[Order Date]],"mmm")</f>
        <v>Sep</v>
      </c>
      <c r="X3600" s="6" t="str">
        <f>TEXT(SalesData[[#This Row],[Order Date]],"mmm yyyy")</f>
        <v>Sep 2011</v>
      </c>
      <c r="Y3600">
        <f>--(COUNTIF($B$2:B3600,B3600)=1)</f>
        <v>0</v>
      </c>
    </row>
    <row r="3601" spans="1:25"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c r="W3601" s="6" t="str">
        <f>TEXT(SalesData[[#This Row],[Order Date]],"mmm")</f>
        <v>Sep</v>
      </c>
      <c r="X3601" s="6" t="str">
        <f>TEXT(SalesData[[#This Row],[Order Date]],"mmm yyyy")</f>
        <v>Sep 2011</v>
      </c>
      <c r="Y3601">
        <f>--(COUNTIF($B$2:B3601,B3601)=1)</f>
        <v>0</v>
      </c>
    </row>
    <row r="3602" spans="1:25"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c r="W3602" s="6" t="str">
        <f>TEXT(SalesData[[#This Row],[Order Date]],"mmm")</f>
        <v>Jun</v>
      </c>
      <c r="X3602" s="6" t="str">
        <f>TEXT(SalesData[[#This Row],[Order Date]],"mmm yyyy")</f>
        <v>Jun 2014</v>
      </c>
      <c r="Y3602">
        <f>--(COUNTIF($B$2:B3602,B3602)=1)</f>
        <v>1</v>
      </c>
    </row>
    <row r="3603" spans="1:25"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c r="W3603" s="6" t="str">
        <f>TEXT(SalesData[[#This Row],[Order Date]],"mmm")</f>
        <v>Nov</v>
      </c>
      <c r="X3603" s="6" t="str">
        <f>TEXT(SalesData[[#This Row],[Order Date]],"mmm yyyy")</f>
        <v>Nov 2011</v>
      </c>
      <c r="Y3603">
        <f>--(COUNTIF($B$2:B3603,B3603)=1)</f>
        <v>1</v>
      </c>
    </row>
    <row r="3604" spans="1:25"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c r="W3604" s="6" t="str">
        <f>TEXT(SalesData[[#This Row],[Order Date]],"mmm")</f>
        <v>Nov</v>
      </c>
      <c r="X3604" s="6" t="str">
        <f>TEXT(SalesData[[#This Row],[Order Date]],"mmm yyyy")</f>
        <v>Nov 2011</v>
      </c>
      <c r="Y3604">
        <f>--(COUNTIF($B$2:B3604,B3604)=1)</f>
        <v>0</v>
      </c>
    </row>
    <row r="3605" spans="1:25"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c r="W3605" s="6" t="str">
        <f>TEXT(SalesData[[#This Row],[Order Date]],"mmm")</f>
        <v>Aug</v>
      </c>
      <c r="X3605" s="6" t="str">
        <f>TEXT(SalesData[[#This Row],[Order Date]],"mmm yyyy")</f>
        <v>Aug 2014</v>
      </c>
      <c r="Y3605">
        <f>--(COUNTIF($B$2:B3605,B3605)=1)</f>
        <v>1</v>
      </c>
    </row>
    <row r="3606" spans="1:25"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c r="W3606" s="6" t="str">
        <f>TEXT(SalesData[[#This Row],[Order Date]],"mmm")</f>
        <v>Aug</v>
      </c>
      <c r="X3606" s="6" t="str">
        <f>TEXT(SalesData[[#This Row],[Order Date]],"mmm yyyy")</f>
        <v>Aug 2014</v>
      </c>
      <c r="Y3606">
        <f>--(COUNTIF($B$2:B3606,B3606)=1)</f>
        <v>0</v>
      </c>
    </row>
    <row r="3607" spans="1:25"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c r="W3607" s="6" t="str">
        <f>TEXT(SalesData[[#This Row],[Order Date]],"mmm")</f>
        <v>Aug</v>
      </c>
      <c r="X3607" s="6" t="str">
        <f>TEXT(SalesData[[#This Row],[Order Date]],"mmm yyyy")</f>
        <v>Aug 2014</v>
      </c>
      <c r="Y3607">
        <f>--(COUNTIF($B$2:B3607,B3607)=1)</f>
        <v>0</v>
      </c>
    </row>
    <row r="3608" spans="1:25"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c r="W3608" s="6" t="str">
        <f>TEXT(SalesData[[#This Row],[Order Date]],"mmm")</f>
        <v>Mar</v>
      </c>
      <c r="X3608" s="6" t="str">
        <f>TEXT(SalesData[[#This Row],[Order Date]],"mmm yyyy")</f>
        <v>Mar 2013</v>
      </c>
      <c r="Y3608">
        <f>--(COUNTIF($B$2:B3608,B3608)=1)</f>
        <v>1</v>
      </c>
    </row>
    <row r="3609" spans="1:25"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c r="W3609" s="6" t="str">
        <f>TEXT(SalesData[[#This Row],[Order Date]],"mmm")</f>
        <v>Sep</v>
      </c>
      <c r="X3609" s="6" t="str">
        <f>TEXT(SalesData[[#This Row],[Order Date]],"mmm yyyy")</f>
        <v>Sep 2011</v>
      </c>
      <c r="Y3609">
        <f>--(COUNTIF($B$2:B3609,B3609)=1)</f>
        <v>1</v>
      </c>
    </row>
    <row r="3610" spans="1:25"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c r="W3610" s="6" t="str">
        <f>TEXT(SalesData[[#This Row],[Order Date]],"mmm")</f>
        <v>Apr</v>
      </c>
      <c r="X3610" s="6" t="str">
        <f>TEXT(SalesData[[#This Row],[Order Date]],"mmm yyyy")</f>
        <v>Apr 2011</v>
      </c>
      <c r="Y3610">
        <f>--(COUNTIF($B$2:B3610,B3610)=1)</f>
        <v>1</v>
      </c>
    </row>
    <row r="3611" spans="1:25"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c r="W3611" s="6" t="str">
        <f>TEXT(SalesData[[#This Row],[Order Date]],"mmm")</f>
        <v>Apr</v>
      </c>
      <c r="X3611" s="6" t="str">
        <f>TEXT(SalesData[[#This Row],[Order Date]],"mmm yyyy")</f>
        <v>Apr 2011</v>
      </c>
      <c r="Y3611">
        <f>--(COUNTIF($B$2:B3611,B3611)=1)</f>
        <v>0</v>
      </c>
    </row>
    <row r="3612" spans="1:25"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c r="W3612" s="6" t="str">
        <f>TEXT(SalesData[[#This Row],[Order Date]],"mmm")</f>
        <v>Apr</v>
      </c>
      <c r="X3612" s="6" t="str">
        <f>TEXT(SalesData[[#This Row],[Order Date]],"mmm yyyy")</f>
        <v>Apr 2011</v>
      </c>
      <c r="Y3612">
        <f>--(COUNTIF($B$2:B3612,B3612)=1)</f>
        <v>0</v>
      </c>
    </row>
    <row r="3613" spans="1:25"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c r="W3613" s="6" t="str">
        <f>TEXT(SalesData[[#This Row],[Order Date]],"mmm")</f>
        <v>Nov</v>
      </c>
      <c r="X3613" s="6" t="str">
        <f>TEXT(SalesData[[#This Row],[Order Date]],"mmm yyyy")</f>
        <v>Nov 2013</v>
      </c>
      <c r="Y3613">
        <f>--(COUNTIF($B$2:B3613,B3613)=1)</f>
        <v>1</v>
      </c>
    </row>
    <row r="3614" spans="1:25"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c r="W3614" s="6" t="str">
        <f>TEXT(SalesData[[#This Row],[Order Date]],"mmm")</f>
        <v>Dec</v>
      </c>
      <c r="X3614" s="6" t="str">
        <f>TEXT(SalesData[[#This Row],[Order Date]],"mmm yyyy")</f>
        <v>Dec 2012</v>
      </c>
      <c r="Y3614">
        <f>--(COUNTIF($B$2:B3614,B3614)=1)</f>
        <v>1</v>
      </c>
    </row>
    <row r="3615" spans="1:25"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c r="W3615" s="6" t="str">
        <f>TEXT(SalesData[[#This Row],[Order Date]],"mmm")</f>
        <v>Dec</v>
      </c>
      <c r="X3615" s="6" t="str">
        <f>TEXT(SalesData[[#This Row],[Order Date]],"mmm yyyy")</f>
        <v>Dec 2012</v>
      </c>
      <c r="Y3615">
        <f>--(COUNTIF($B$2:B3615,B3615)=1)</f>
        <v>0</v>
      </c>
    </row>
    <row r="3616" spans="1:25"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c r="W3616" s="6" t="str">
        <f>TEXT(SalesData[[#This Row],[Order Date]],"mmm")</f>
        <v>Nov</v>
      </c>
      <c r="X3616" s="6" t="str">
        <f>TEXT(SalesData[[#This Row],[Order Date]],"mmm yyyy")</f>
        <v>Nov 2014</v>
      </c>
      <c r="Y3616">
        <f>--(COUNTIF($B$2:B3616,B3616)=1)</f>
        <v>1</v>
      </c>
    </row>
    <row r="3617" spans="1:25"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c r="W3617" s="6" t="str">
        <f>TEXT(SalesData[[#This Row],[Order Date]],"mmm")</f>
        <v>Nov</v>
      </c>
      <c r="X3617" s="6" t="str">
        <f>TEXT(SalesData[[#This Row],[Order Date]],"mmm yyyy")</f>
        <v>Nov 2014</v>
      </c>
      <c r="Y3617">
        <f>--(COUNTIF($B$2:B3617,B3617)=1)</f>
        <v>0</v>
      </c>
    </row>
    <row r="3618" spans="1:25"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c r="W3618" s="6" t="str">
        <f>TEXT(SalesData[[#This Row],[Order Date]],"mmm")</f>
        <v>Sep</v>
      </c>
      <c r="X3618" s="6" t="str">
        <f>TEXT(SalesData[[#This Row],[Order Date]],"mmm yyyy")</f>
        <v>Sep 2013</v>
      </c>
      <c r="Y3618">
        <f>--(COUNTIF($B$2:B3618,B3618)=1)</f>
        <v>1</v>
      </c>
    </row>
    <row r="3619" spans="1:25"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c r="W3619" s="6" t="str">
        <f>TEXT(SalesData[[#This Row],[Order Date]],"mmm")</f>
        <v>Sep</v>
      </c>
      <c r="X3619" s="6" t="str">
        <f>TEXT(SalesData[[#This Row],[Order Date]],"mmm yyyy")</f>
        <v>Sep 2014</v>
      </c>
      <c r="Y3619">
        <f>--(COUNTIF($B$2:B3619,B3619)=1)</f>
        <v>1</v>
      </c>
    </row>
    <row r="3620" spans="1:25"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c r="W3620" s="6" t="str">
        <f>TEXT(SalesData[[#This Row],[Order Date]],"mmm")</f>
        <v>Sep</v>
      </c>
      <c r="X3620" s="6" t="str">
        <f>TEXT(SalesData[[#This Row],[Order Date]],"mmm yyyy")</f>
        <v>Sep 2014</v>
      </c>
      <c r="Y3620">
        <f>--(COUNTIF($B$2:B3620,B3620)=1)</f>
        <v>0</v>
      </c>
    </row>
    <row r="3621" spans="1:25"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c r="W3621" s="6" t="str">
        <f>TEXT(SalesData[[#This Row],[Order Date]],"mmm")</f>
        <v>Sep</v>
      </c>
      <c r="X3621" s="6" t="str">
        <f>TEXT(SalesData[[#This Row],[Order Date]],"mmm yyyy")</f>
        <v>Sep 2014</v>
      </c>
      <c r="Y3621">
        <f>--(COUNTIF($B$2:B3621,B3621)=1)</f>
        <v>0</v>
      </c>
    </row>
    <row r="3622" spans="1:25"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c r="W3622" s="6" t="str">
        <f>TEXT(SalesData[[#This Row],[Order Date]],"mmm")</f>
        <v>Sep</v>
      </c>
      <c r="X3622" s="6" t="str">
        <f>TEXT(SalesData[[#This Row],[Order Date]],"mmm yyyy")</f>
        <v>Sep 2013</v>
      </c>
      <c r="Y3622">
        <f>--(COUNTIF($B$2:B3622,B3622)=1)</f>
        <v>1</v>
      </c>
    </row>
    <row r="3623" spans="1:25"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c r="W3623" s="6" t="str">
        <f>TEXT(SalesData[[#This Row],[Order Date]],"mmm")</f>
        <v>Sep</v>
      </c>
      <c r="X3623" s="6" t="str">
        <f>TEXT(SalesData[[#This Row],[Order Date]],"mmm yyyy")</f>
        <v>Sep 2013</v>
      </c>
      <c r="Y3623">
        <f>--(COUNTIF($B$2:B3623,B3623)=1)</f>
        <v>0</v>
      </c>
    </row>
    <row r="3624" spans="1:25"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c r="W3624" s="6" t="str">
        <f>TEXT(SalesData[[#This Row],[Order Date]],"mmm")</f>
        <v>Sep</v>
      </c>
      <c r="X3624" s="6" t="str">
        <f>TEXT(SalesData[[#This Row],[Order Date]],"mmm yyyy")</f>
        <v>Sep 2011</v>
      </c>
      <c r="Y3624">
        <f>--(COUNTIF($B$2:B3624,B3624)=1)</f>
        <v>1</v>
      </c>
    </row>
    <row r="3625" spans="1:25"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c r="W3625" s="6" t="str">
        <f>TEXT(SalesData[[#This Row],[Order Date]],"mmm")</f>
        <v>Sep</v>
      </c>
      <c r="X3625" s="6" t="str">
        <f>TEXT(SalesData[[#This Row],[Order Date]],"mmm yyyy")</f>
        <v>Sep 2011</v>
      </c>
      <c r="Y3625">
        <f>--(COUNTIF($B$2:B3625,B3625)=1)</f>
        <v>0</v>
      </c>
    </row>
    <row r="3626" spans="1:25"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c r="W3626" s="6" t="str">
        <f>TEXT(SalesData[[#This Row],[Order Date]],"mmm")</f>
        <v>May</v>
      </c>
      <c r="X3626" s="6" t="str">
        <f>TEXT(SalesData[[#This Row],[Order Date]],"mmm yyyy")</f>
        <v>May 2014</v>
      </c>
      <c r="Y3626">
        <f>--(COUNTIF($B$2:B3626,B3626)=1)</f>
        <v>1</v>
      </c>
    </row>
    <row r="3627" spans="1:25"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c r="W3627" s="6" t="str">
        <f>TEXT(SalesData[[#This Row],[Order Date]],"mmm")</f>
        <v>May</v>
      </c>
      <c r="X3627" s="6" t="str">
        <f>TEXT(SalesData[[#This Row],[Order Date]],"mmm yyyy")</f>
        <v>May 2014</v>
      </c>
      <c r="Y3627">
        <f>--(COUNTIF($B$2:B3627,B3627)=1)</f>
        <v>0</v>
      </c>
    </row>
    <row r="3628" spans="1:25"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c r="W3628" s="6" t="str">
        <f>TEXT(SalesData[[#This Row],[Order Date]],"mmm")</f>
        <v>May</v>
      </c>
      <c r="X3628" s="6" t="str">
        <f>TEXT(SalesData[[#This Row],[Order Date]],"mmm yyyy")</f>
        <v>May 2014</v>
      </c>
      <c r="Y3628">
        <f>--(COUNTIF($B$2:B3628,B3628)=1)</f>
        <v>0</v>
      </c>
    </row>
    <row r="3629" spans="1:25"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c r="W3629" s="6" t="str">
        <f>TEXT(SalesData[[#This Row],[Order Date]],"mmm")</f>
        <v>May</v>
      </c>
      <c r="X3629" s="6" t="str">
        <f>TEXT(SalesData[[#This Row],[Order Date]],"mmm yyyy")</f>
        <v>May 2014</v>
      </c>
      <c r="Y3629">
        <f>--(COUNTIF($B$2:B3629,B3629)=1)</f>
        <v>0</v>
      </c>
    </row>
    <row r="3630" spans="1:25"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c r="W3630" s="6" t="str">
        <f>TEXT(SalesData[[#This Row],[Order Date]],"mmm")</f>
        <v>Aug</v>
      </c>
      <c r="X3630" s="6" t="str">
        <f>TEXT(SalesData[[#This Row],[Order Date]],"mmm yyyy")</f>
        <v>Aug 2011</v>
      </c>
      <c r="Y3630">
        <f>--(COUNTIF($B$2:B3630,B3630)=1)</f>
        <v>1</v>
      </c>
    </row>
    <row r="3631" spans="1:25"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c r="W3631" s="6" t="str">
        <f>TEXT(SalesData[[#This Row],[Order Date]],"mmm")</f>
        <v>Nov</v>
      </c>
      <c r="X3631" s="6" t="str">
        <f>TEXT(SalesData[[#This Row],[Order Date]],"mmm yyyy")</f>
        <v>Nov 2014</v>
      </c>
      <c r="Y3631">
        <f>--(COUNTIF($B$2:B3631,B3631)=1)</f>
        <v>1</v>
      </c>
    </row>
    <row r="3632" spans="1:25"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c r="W3632" s="6" t="str">
        <f>TEXT(SalesData[[#This Row],[Order Date]],"mmm")</f>
        <v>Nov</v>
      </c>
      <c r="X3632" s="6" t="str">
        <f>TEXT(SalesData[[#This Row],[Order Date]],"mmm yyyy")</f>
        <v>Nov 2014</v>
      </c>
      <c r="Y3632">
        <f>--(COUNTIF($B$2:B3632,B3632)=1)</f>
        <v>0</v>
      </c>
    </row>
    <row r="3633" spans="1:25"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c r="W3633" s="6" t="str">
        <f>TEXT(SalesData[[#This Row],[Order Date]],"mmm")</f>
        <v>May</v>
      </c>
      <c r="X3633" s="6" t="str">
        <f>TEXT(SalesData[[#This Row],[Order Date]],"mmm yyyy")</f>
        <v>May 2014</v>
      </c>
      <c r="Y3633">
        <f>--(COUNTIF($B$2:B3633,B3633)=1)</f>
        <v>1</v>
      </c>
    </row>
    <row r="3634" spans="1:25"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c r="W3634" s="6" t="str">
        <f>TEXT(SalesData[[#This Row],[Order Date]],"mmm")</f>
        <v>May</v>
      </c>
      <c r="X3634" s="6" t="str">
        <f>TEXT(SalesData[[#This Row],[Order Date]],"mmm yyyy")</f>
        <v>May 2014</v>
      </c>
      <c r="Y3634">
        <f>--(COUNTIF($B$2:B3634,B3634)=1)</f>
        <v>0</v>
      </c>
    </row>
    <row r="3635" spans="1:25"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c r="W3635" s="6" t="str">
        <f>TEXT(SalesData[[#This Row],[Order Date]],"mmm")</f>
        <v>Nov</v>
      </c>
      <c r="X3635" s="6" t="str">
        <f>TEXT(SalesData[[#This Row],[Order Date]],"mmm yyyy")</f>
        <v>Nov 2013</v>
      </c>
      <c r="Y3635">
        <f>--(COUNTIF($B$2:B3635,B3635)=1)</f>
        <v>1</v>
      </c>
    </row>
    <row r="3636" spans="1:25"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c r="W3636" s="6" t="str">
        <f>TEXT(SalesData[[#This Row],[Order Date]],"mmm")</f>
        <v>Nov</v>
      </c>
      <c r="X3636" s="6" t="str">
        <f>TEXT(SalesData[[#This Row],[Order Date]],"mmm yyyy")</f>
        <v>Nov 2013</v>
      </c>
      <c r="Y3636">
        <f>--(COUNTIF($B$2:B3636,B3636)=1)</f>
        <v>0</v>
      </c>
    </row>
    <row r="3637" spans="1:25"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c r="W3637" s="6" t="str">
        <f>TEXT(SalesData[[#This Row],[Order Date]],"mmm")</f>
        <v>Nov</v>
      </c>
      <c r="X3637" s="6" t="str">
        <f>TEXT(SalesData[[#This Row],[Order Date]],"mmm yyyy")</f>
        <v>Nov 2013</v>
      </c>
      <c r="Y3637">
        <f>--(COUNTIF($B$2:B3637,B3637)=1)</f>
        <v>0</v>
      </c>
    </row>
    <row r="3638" spans="1:25"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c r="W3638" s="6" t="str">
        <f>TEXT(SalesData[[#This Row],[Order Date]],"mmm")</f>
        <v>Nov</v>
      </c>
      <c r="X3638" s="6" t="str">
        <f>TEXT(SalesData[[#This Row],[Order Date]],"mmm yyyy")</f>
        <v>Nov 2013</v>
      </c>
      <c r="Y3638">
        <f>--(COUNTIF($B$2:B3638,B3638)=1)</f>
        <v>0</v>
      </c>
    </row>
    <row r="3639" spans="1:25"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c r="W3639" s="6" t="str">
        <f>TEXT(SalesData[[#This Row],[Order Date]],"mmm")</f>
        <v>Nov</v>
      </c>
      <c r="X3639" s="6" t="str">
        <f>TEXT(SalesData[[#This Row],[Order Date]],"mmm yyyy")</f>
        <v>Nov 2013</v>
      </c>
      <c r="Y3639">
        <f>--(COUNTIF($B$2:B3639,B3639)=1)</f>
        <v>0</v>
      </c>
    </row>
    <row r="3640" spans="1:25"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c r="W3640" s="6" t="str">
        <f>TEXT(SalesData[[#This Row],[Order Date]],"mmm")</f>
        <v>Nov</v>
      </c>
      <c r="X3640" s="6" t="str">
        <f>TEXT(SalesData[[#This Row],[Order Date]],"mmm yyyy")</f>
        <v>Nov 2013</v>
      </c>
      <c r="Y3640">
        <f>--(COUNTIF($B$2:B3640,B3640)=1)</f>
        <v>0</v>
      </c>
    </row>
    <row r="3641" spans="1:25"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c r="W3641" s="6" t="str">
        <f>TEXT(SalesData[[#This Row],[Order Date]],"mmm")</f>
        <v>Nov</v>
      </c>
      <c r="X3641" s="6" t="str">
        <f>TEXT(SalesData[[#This Row],[Order Date]],"mmm yyyy")</f>
        <v>Nov 2013</v>
      </c>
      <c r="Y3641">
        <f>--(COUNTIF($B$2:B3641,B3641)=1)</f>
        <v>0</v>
      </c>
    </row>
    <row r="3642" spans="1:25"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c r="W3642" s="6" t="str">
        <f>TEXT(SalesData[[#This Row],[Order Date]],"mmm")</f>
        <v>Nov</v>
      </c>
      <c r="X3642" s="6" t="str">
        <f>TEXT(SalesData[[#This Row],[Order Date]],"mmm yyyy")</f>
        <v>Nov 2013</v>
      </c>
      <c r="Y3642">
        <f>--(COUNTIF($B$2:B3642,B3642)=1)</f>
        <v>0</v>
      </c>
    </row>
    <row r="3643" spans="1:25"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c r="W3643" s="6" t="str">
        <f>TEXT(SalesData[[#This Row],[Order Date]],"mmm")</f>
        <v>Nov</v>
      </c>
      <c r="X3643" s="6" t="str">
        <f>TEXT(SalesData[[#This Row],[Order Date]],"mmm yyyy")</f>
        <v>Nov 2013</v>
      </c>
      <c r="Y3643">
        <f>--(COUNTIF($B$2:B3643,B3643)=1)</f>
        <v>0</v>
      </c>
    </row>
    <row r="3644" spans="1:25"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c r="W3644" s="6" t="str">
        <f>TEXT(SalesData[[#This Row],[Order Date]],"mmm")</f>
        <v>Dec</v>
      </c>
      <c r="X3644" s="6" t="str">
        <f>TEXT(SalesData[[#This Row],[Order Date]],"mmm yyyy")</f>
        <v>Dec 2011</v>
      </c>
      <c r="Y3644">
        <f>--(COUNTIF($B$2:B3644,B3644)=1)</f>
        <v>1</v>
      </c>
    </row>
    <row r="3645" spans="1:25"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c r="W3645" s="6" t="str">
        <f>TEXT(SalesData[[#This Row],[Order Date]],"mmm")</f>
        <v>Dec</v>
      </c>
      <c r="X3645" s="6" t="str">
        <f>TEXT(SalesData[[#This Row],[Order Date]],"mmm yyyy")</f>
        <v>Dec 2011</v>
      </c>
      <c r="Y3645">
        <f>--(COUNTIF($B$2:B3645,B3645)=1)</f>
        <v>0</v>
      </c>
    </row>
    <row r="3646" spans="1:25"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c r="W3646" s="6" t="str">
        <f>TEXT(SalesData[[#This Row],[Order Date]],"mmm")</f>
        <v>Dec</v>
      </c>
      <c r="X3646" s="6" t="str">
        <f>TEXT(SalesData[[#This Row],[Order Date]],"mmm yyyy")</f>
        <v>Dec 2011</v>
      </c>
      <c r="Y3646">
        <f>--(COUNTIF($B$2:B3646,B3646)=1)</f>
        <v>0</v>
      </c>
    </row>
    <row r="3647" spans="1:25"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c r="W3647" s="6" t="str">
        <f>TEXT(SalesData[[#This Row],[Order Date]],"mmm")</f>
        <v>Dec</v>
      </c>
      <c r="X3647" s="6" t="str">
        <f>TEXT(SalesData[[#This Row],[Order Date]],"mmm yyyy")</f>
        <v>Dec 2011</v>
      </c>
      <c r="Y3647">
        <f>--(COUNTIF($B$2:B3647,B3647)=1)</f>
        <v>0</v>
      </c>
    </row>
    <row r="3648" spans="1:25"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c r="W3648" s="6" t="str">
        <f>TEXT(SalesData[[#This Row],[Order Date]],"mmm")</f>
        <v>Jul</v>
      </c>
      <c r="X3648" s="6" t="str">
        <f>TEXT(SalesData[[#This Row],[Order Date]],"mmm yyyy")</f>
        <v>Jul 2011</v>
      </c>
      <c r="Y3648">
        <f>--(COUNTIF($B$2:B3648,B3648)=1)</f>
        <v>1</v>
      </c>
    </row>
    <row r="3649" spans="1:25"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c r="W3649" s="6" t="str">
        <f>TEXT(SalesData[[#This Row],[Order Date]],"mmm")</f>
        <v>Jul</v>
      </c>
      <c r="X3649" s="6" t="str">
        <f>TEXT(SalesData[[#This Row],[Order Date]],"mmm yyyy")</f>
        <v>Jul 2011</v>
      </c>
      <c r="Y3649">
        <f>--(COUNTIF($B$2:B3649,B3649)=1)</f>
        <v>0</v>
      </c>
    </row>
    <row r="3650" spans="1:25"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c r="W3650" s="6" t="str">
        <f>TEXT(SalesData[[#This Row],[Order Date]],"mmm")</f>
        <v>Nov</v>
      </c>
      <c r="X3650" s="6" t="str">
        <f>TEXT(SalesData[[#This Row],[Order Date]],"mmm yyyy")</f>
        <v>Nov 2012</v>
      </c>
      <c r="Y3650">
        <f>--(COUNTIF($B$2:B3650,B3650)=1)</f>
        <v>1</v>
      </c>
    </row>
    <row r="3651" spans="1:25"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c r="W3651" s="6" t="str">
        <f>TEXT(SalesData[[#This Row],[Order Date]],"mmm")</f>
        <v>Nov</v>
      </c>
      <c r="X3651" s="6" t="str">
        <f>TEXT(SalesData[[#This Row],[Order Date]],"mmm yyyy")</f>
        <v>Nov 2012</v>
      </c>
      <c r="Y3651">
        <f>--(COUNTIF($B$2:B3651,B3651)=1)</f>
        <v>0</v>
      </c>
    </row>
    <row r="3652" spans="1:25"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c r="W3652" s="6" t="str">
        <f>TEXT(SalesData[[#This Row],[Order Date]],"mmm")</f>
        <v>Dec</v>
      </c>
      <c r="X3652" s="6" t="str">
        <f>TEXT(SalesData[[#This Row],[Order Date]],"mmm yyyy")</f>
        <v>Dec 2014</v>
      </c>
      <c r="Y3652">
        <f>--(COUNTIF($B$2:B3652,B3652)=1)</f>
        <v>1</v>
      </c>
    </row>
    <row r="3653" spans="1:25"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c r="W3653" s="6" t="str">
        <f>TEXT(SalesData[[#This Row],[Order Date]],"mmm")</f>
        <v>Dec</v>
      </c>
      <c r="X3653" s="6" t="str">
        <f>TEXT(SalesData[[#This Row],[Order Date]],"mmm yyyy")</f>
        <v>Dec 2014</v>
      </c>
      <c r="Y3653">
        <f>--(COUNTIF($B$2:B3653,B3653)=1)</f>
        <v>0</v>
      </c>
    </row>
    <row r="3654" spans="1:25"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c r="W3654" s="6" t="str">
        <f>TEXT(SalesData[[#This Row],[Order Date]],"mmm")</f>
        <v>Dec</v>
      </c>
      <c r="X3654" s="6" t="str">
        <f>TEXT(SalesData[[#This Row],[Order Date]],"mmm yyyy")</f>
        <v>Dec 2014</v>
      </c>
      <c r="Y3654">
        <f>--(COUNTIF($B$2:B3654,B3654)=1)</f>
        <v>0</v>
      </c>
    </row>
    <row r="3655" spans="1:25"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c r="W3655" s="6" t="str">
        <f>TEXT(SalesData[[#This Row],[Order Date]],"mmm")</f>
        <v>Dec</v>
      </c>
      <c r="X3655" s="6" t="str">
        <f>TEXT(SalesData[[#This Row],[Order Date]],"mmm yyyy")</f>
        <v>Dec 2014</v>
      </c>
      <c r="Y3655">
        <f>--(COUNTIF($B$2:B3655,B3655)=1)</f>
        <v>0</v>
      </c>
    </row>
    <row r="3656" spans="1:25"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c r="W3656" s="6" t="str">
        <f>TEXT(SalesData[[#This Row],[Order Date]],"mmm")</f>
        <v>Sep</v>
      </c>
      <c r="X3656" s="6" t="str">
        <f>TEXT(SalesData[[#This Row],[Order Date]],"mmm yyyy")</f>
        <v>Sep 2014</v>
      </c>
      <c r="Y3656">
        <f>--(COUNTIF($B$2:B3656,B3656)=1)</f>
        <v>1</v>
      </c>
    </row>
    <row r="3657" spans="1:25"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c r="W3657" s="6" t="str">
        <f>TEXT(SalesData[[#This Row],[Order Date]],"mmm")</f>
        <v>Apr</v>
      </c>
      <c r="X3657" s="6" t="str">
        <f>TEXT(SalesData[[#This Row],[Order Date]],"mmm yyyy")</f>
        <v>Apr 2014</v>
      </c>
      <c r="Y3657">
        <f>--(COUNTIF($B$2:B3657,B3657)=1)</f>
        <v>1</v>
      </c>
    </row>
    <row r="3658" spans="1:25"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c r="W3658" s="6" t="str">
        <f>TEXT(SalesData[[#This Row],[Order Date]],"mmm")</f>
        <v>Sep</v>
      </c>
      <c r="X3658" s="6" t="str">
        <f>TEXT(SalesData[[#This Row],[Order Date]],"mmm yyyy")</f>
        <v>Sep 2014</v>
      </c>
      <c r="Y3658">
        <f>--(COUNTIF($B$2:B3658,B3658)=1)</f>
        <v>1</v>
      </c>
    </row>
    <row r="3659" spans="1:25"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c r="W3659" s="6" t="str">
        <f>TEXT(SalesData[[#This Row],[Order Date]],"mmm")</f>
        <v>Mar</v>
      </c>
      <c r="X3659" s="6" t="str">
        <f>TEXT(SalesData[[#This Row],[Order Date]],"mmm yyyy")</f>
        <v>Mar 2012</v>
      </c>
      <c r="Y3659">
        <f>--(COUNTIF($B$2:B3659,B3659)=1)</f>
        <v>1</v>
      </c>
    </row>
    <row r="3660" spans="1:25"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c r="W3660" s="6" t="str">
        <f>TEXT(SalesData[[#This Row],[Order Date]],"mmm")</f>
        <v>Mar</v>
      </c>
      <c r="X3660" s="6" t="str">
        <f>TEXT(SalesData[[#This Row],[Order Date]],"mmm yyyy")</f>
        <v>Mar 2012</v>
      </c>
      <c r="Y3660">
        <f>--(COUNTIF($B$2:B3660,B3660)=1)</f>
        <v>0</v>
      </c>
    </row>
    <row r="3661" spans="1:25"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c r="W3661" s="6" t="str">
        <f>TEXT(SalesData[[#This Row],[Order Date]],"mmm")</f>
        <v>Mar</v>
      </c>
      <c r="X3661" s="6" t="str">
        <f>TEXT(SalesData[[#This Row],[Order Date]],"mmm yyyy")</f>
        <v>Mar 2012</v>
      </c>
      <c r="Y3661">
        <f>--(COUNTIF($B$2:B3661,B3661)=1)</f>
        <v>0</v>
      </c>
    </row>
    <row r="3662" spans="1:25"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c r="W3662" s="6" t="str">
        <f>TEXT(SalesData[[#This Row],[Order Date]],"mmm")</f>
        <v>Jul</v>
      </c>
      <c r="X3662" s="6" t="str">
        <f>TEXT(SalesData[[#This Row],[Order Date]],"mmm yyyy")</f>
        <v>Jul 2013</v>
      </c>
      <c r="Y3662">
        <f>--(COUNTIF($B$2:B3662,B3662)=1)</f>
        <v>1</v>
      </c>
    </row>
    <row r="3663" spans="1:25"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c r="W3663" s="6" t="str">
        <f>TEXT(SalesData[[#This Row],[Order Date]],"mmm")</f>
        <v>Jun</v>
      </c>
      <c r="X3663" s="6" t="str">
        <f>TEXT(SalesData[[#This Row],[Order Date]],"mmm yyyy")</f>
        <v>Jun 2013</v>
      </c>
      <c r="Y3663">
        <f>--(COUNTIF($B$2:B3663,B3663)=1)</f>
        <v>1</v>
      </c>
    </row>
    <row r="3664" spans="1:25"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c r="W3664" s="6" t="str">
        <f>TEXT(SalesData[[#This Row],[Order Date]],"mmm")</f>
        <v>Jul</v>
      </c>
      <c r="X3664" s="6" t="str">
        <f>TEXT(SalesData[[#This Row],[Order Date]],"mmm yyyy")</f>
        <v>Jul 2014</v>
      </c>
      <c r="Y3664">
        <f>--(COUNTIF($B$2:B3664,B3664)=1)</f>
        <v>1</v>
      </c>
    </row>
    <row r="3665" spans="1:25"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c r="W3665" s="6" t="str">
        <f>TEXT(SalesData[[#This Row],[Order Date]],"mmm")</f>
        <v>Jul</v>
      </c>
      <c r="X3665" s="6" t="str">
        <f>TEXT(SalesData[[#This Row],[Order Date]],"mmm yyyy")</f>
        <v>Jul 2014</v>
      </c>
      <c r="Y3665">
        <f>--(COUNTIF($B$2:B3665,B3665)=1)</f>
        <v>0</v>
      </c>
    </row>
    <row r="3666" spans="1:25"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c r="W3666" s="6" t="str">
        <f>TEXT(SalesData[[#This Row],[Order Date]],"mmm")</f>
        <v>Dec</v>
      </c>
      <c r="X3666" s="6" t="str">
        <f>TEXT(SalesData[[#This Row],[Order Date]],"mmm yyyy")</f>
        <v>Dec 2011</v>
      </c>
      <c r="Y3666">
        <f>--(COUNTIF($B$2:B3666,B3666)=1)</f>
        <v>1</v>
      </c>
    </row>
    <row r="3667" spans="1:25"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c r="W3667" s="6" t="str">
        <f>TEXT(SalesData[[#This Row],[Order Date]],"mmm")</f>
        <v>Dec</v>
      </c>
      <c r="X3667" s="6" t="str">
        <f>TEXT(SalesData[[#This Row],[Order Date]],"mmm yyyy")</f>
        <v>Dec 2011</v>
      </c>
      <c r="Y3667">
        <f>--(COUNTIF($B$2:B3667,B3667)=1)</f>
        <v>0</v>
      </c>
    </row>
    <row r="3668" spans="1:25"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c r="W3668" s="6" t="str">
        <f>TEXT(SalesData[[#This Row],[Order Date]],"mmm")</f>
        <v>Dec</v>
      </c>
      <c r="X3668" s="6" t="str">
        <f>TEXT(SalesData[[#This Row],[Order Date]],"mmm yyyy")</f>
        <v>Dec 2011</v>
      </c>
      <c r="Y3668">
        <f>--(COUNTIF($B$2:B3668,B3668)=1)</f>
        <v>0</v>
      </c>
    </row>
    <row r="3669" spans="1:25"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c r="W3669" s="6" t="str">
        <f>TEXT(SalesData[[#This Row],[Order Date]],"mmm")</f>
        <v>Dec</v>
      </c>
      <c r="X3669" s="6" t="str">
        <f>TEXT(SalesData[[#This Row],[Order Date]],"mmm yyyy")</f>
        <v>Dec 2011</v>
      </c>
      <c r="Y3669">
        <f>--(COUNTIF($B$2:B3669,B3669)=1)</f>
        <v>0</v>
      </c>
    </row>
    <row r="3670" spans="1:25"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c r="W3670" s="6" t="str">
        <f>TEXT(SalesData[[#This Row],[Order Date]],"mmm")</f>
        <v>Dec</v>
      </c>
      <c r="X3670" s="6" t="str">
        <f>TEXT(SalesData[[#This Row],[Order Date]],"mmm yyyy")</f>
        <v>Dec 2011</v>
      </c>
      <c r="Y3670">
        <f>--(COUNTIF($B$2:B3670,B3670)=1)</f>
        <v>0</v>
      </c>
    </row>
    <row r="3671" spans="1:25"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c r="W3671" s="6" t="str">
        <f>TEXT(SalesData[[#This Row],[Order Date]],"mmm")</f>
        <v>Dec</v>
      </c>
      <c r="X3671" s="6" t="str">
        <f>TEXT(SalesData[[#This Row],[Order Date]],"mmm yyyy")</f>
        <v>Dec 2011</v>
      </c>
      <c r="Y3671">
        <f>--(COUNTIF($B$2:B3671,B3671)=1)</f>
        <v>0</v>
      </c>
    </row>
    <row r="3672" spans="1:25"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c r="W3672" s="6" t="str">
        <f>TEXT(SalesData[[#This Row],[Order Date]],"mmm")</f>
        <v>Dec</v>
      </c>
      <c r="X3672" s="6" t="str">
        <f>TEXT(SalesData[[#This Row],[Order Date]],"mmm yyyy")</f>
        <v>Dec 2011</v>
      </c>
      <c r="Y3672">
        <f>--(COUNTIF($B$2:B3672,B3672)=1)</f>
        <v>0</v>
      </c>
    </row>
    <row r="3673" spans="1:25"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c r="W3673" s="6" t="str">
        <f>TEXT(SalesData[[#This Row],[Order Date]],"mmm")</f>
        <v>Dec</v>
      </c>
      <c r="X3673" s="6" t="str">
        <f>TEXT(SalesData[[#This Row],[Order Date]],"mmm yyyy")</f>
        <v>Dec 2011</v>
      </c>
      <c r="Y3673">
        <f>--(COUNTIF($B$2:B3673,B3673)=1)</f>
        <v>0</v>
      </c>
    </row>
    <row r="3674" spans="1:25"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c r="W3674" s="6" t="str">
        <f>TEXT(SalesData[[#This Row],[Order Date]],"mmm")</f>
        <v>Apr</v>
      </c>
      <c r="X3674" s="6" t="str">
        <f>TEXT(SalesData[[#This Row],[Order Date]],"mmm yyyy")</f>
        <v>Apr 2013</v>
      </c>
      <c r="Y3674">
        <f>--(COUNTIF($B$2:B3674,B3674)=1)</f>
        <v>1</v>
      </c>
    </row>
    <row r="3675" spans="1:25"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c r="W3675" s="6" t="str">
        <f>TEXT(SalesData[[#This Row],[Order Date]],"mmm")</f>
        <v>Apr</v>
      </c>
      <c r="X3675" s="6" t="str">
        <f>TEXT(SalesData[[#This Row],[Order Date]],"mmm yyyy")</f>
        <v>Apr 2013</v>
      </c>
      <c r="Y3675">
        <f>--(COUNTIF($B$2:B3675,B3675)=1)</f>
        <v>0</v>
      </c>
    </row>
    <row r="3676" spans="1:25"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c r="W3676" s="6" t="str">
        <f>TEXT(SalesData[[#This Row],[Order Date]],"mmm")</f>
        <v>Nov</v>
      </c>
      <c r="X3676" s="6" t="str">
        <f>TEXT(SalesData[[#This Row],[Order Date]],"mmm yyyy")</f>
        <v>Nov 2014</v>
      </c>
      <c r="Y3676">
        <f>--(COUNTIF($B$2:B3676,B3676)=1)</f>
        <v>1</v>
      </c>
    </row>
    <row r="3677" spans="1:25"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c r="W3677" s="6" t="str">
        <f>TEXT(SalesData[[#This Row],[Order Date]],"mmm")</f>
        <v>Nov</v>
      </c>
      <c r="X3677" s="6" t="str">
        <f>TEXT(SalesData[[#This Row],[Order Date]],"mmm yyyy")</f>
        <v>Nov 2014</v>
      </c>
      <c r="Y3677">
        <f>--(COUNTIF($B$2:B3677,B3677)=1)</f>
        <v>0</v>
      </c>
    </row>
    <row r="3678" spans="1:25"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c r="W3678" s="6" t="str">
        <f>TEXT(SalesData[[#This Row],[Order Date]],"mmm")</f>
        <v>Dec</v>
      </c>
      <c r="X3678" s="6" t="str">
        <f>TEXT(SalesData[[#This Row],[Order Date]],"mmm yyyy")</f>
        <v>Dec 2012</v>
      </c>
      <c r="Y3678">
        <f>--(COUNTIF($B$2:B3678,B3678)=1)</f>
        <v>1</v>
      </c>
    </row>
    <row r="3679" spans="1:25"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c r="W3679" s="6" t="str">
        <f>TEXT(SalesData[[#This Row],[Order Date]],"mmm")</f>
        <v>Jul</v>
      </c>
      <c r="X3679" s="6" t="str">
        <f>TEXT(SalesData[[#This Row],[Order Date]],"mmm yyyy")</f>
        <v>Jul 2012</v>
      </c>
      <c r="Y3679">
        <f>--(COUNTIF($B$2:B3679,B3679)=1)</f>
        <v>1</v>
      </c>
    </row>
    <row r="3680" spans="1:25"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c r="W3680" s="6" t="str">
        <f>TEXT(SalesData[[#This Row],[Order Date]],"mmm")</f>
        <v>Jul</v>
      </c>
      <c r="X3680" s="6" t="str">
        <f>TEXT(SalesData[[#This Row],[Order Date]],"mmm yyyy")</f>
        <v>Jul 2012</v>
      </c>
      <c r="Y3680">
        <f>--(COUNTIF($B$2:B3680,B3680)=1)</f>
        <v>0</v>
      </c>
    </row>
    <row r="3681" spans="1:25"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c r="W3681" s="6" t="str">
        <f>TEXT(SalesData[[#This Row],[Order Date]],"mmm")</f>
        <v>Jul</v>
      </c>
      <c r="X3681" s="6" t="str">
        <f>TEXT(SalesData[[#This Row],[Order Date]],"mmm yyyy")</f>
        <v>Jul 2012</v>
      </c>
      <c r="Y3681">
        <f>--(COUNTIF($B$2:B3681,B3681)=1)</f>
        <v>0</v>
      </c>
    </row>
    <row r="3682" spans="1:25"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c r="W3682" s="6" t="str">
        <f>TEXT(SalesData[[#This Row],[Order Date]],"mmm")</f>
        <v>Jul</v>
      </c>
      <c r="X3682" s="6" t="str">
        <f>TEXT(SalesData[[#This Row],[Order Date]],"mmm yyyy")</f>
        <v>Jul 2012</v>
      </c>
      <c r="Y3682">
        <f>--(COUNTIF($B$2:B3682,B3682)=1)</f>
        <v>0</v>
      </c>
    </row>
    <row r="3683" spans="1:25"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c r="W3683" s="6" t="str">
        <f>TEXT(SalesData[[#This Row],[Order Date]],"mmm")</f>
        <v>Jul</v>
      </c>
      <c r="X3683" s="6" t="str">
        <f>TEXT(SalesData[[#This Row],[Order Date]],"mmm yyyy")</f>
        <v>Jul 2012</v>
      </c>
      <c r="Y3683">
        <f>--(COUNTIF($B$2:B3683,B3683)=1)</f>
        <v>0</v>
      </c>
    </row>
    <row r="3684" spans="1:25"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c r="W3684" s="6" t="str">
        <f>TEXT(SalesData[[#This Row],[Order Date]],"mmm")</f>
        <v>Jul</v>
      </c>
      <c r="X3684" s="6" t="str">
        <f>TEXT(SalesData[[#This Row],[Order Date]],"mmm yyyy")</f>
        <v>Jul 2012</v>
      </c>
      <c r="Y3684">
        <f>--(COUNTIF($B$2:B3684,B3684)=1)</f>
        <v>0</v>
      </c>
    </row>
    <row r="3685" spans="1:25"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c r="W3685" s="6" t="str">
        <f>TEXT(SalesData[[#This Row],[Order Date]],"mmm")</f>
        <v>Jul</v>
      </c>
      <c r="X3685" s="6" t="str">
        <f>TEXT(SalesData[[#This Row],[Order Date]],"mmm yyyy")</f>
        <v>Jul 2012</v>
      </c>
      <c r="Y3685">
        <f>--(COUNTIF($B$2:B3685,B3685)=1)</f>
        <v>0</v>
      </c>
    </row>
    <row r="3686" spans="1:25"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c r="W3686" s="6" t="str">
        <f>TEXT(SalesData[[#This Row],[Order Date]],"mmm")</f>
        <v>Jul</v>
      </c>
      <c r="X3686" s="6" t="str">
        <f>TEXT(SalesData[[#This Row],[Order Date]],"mmm yyyy")</f>
        <v>Jul 2012</v>
      </c>
      <c r="Y3686">
        <f>--(COUNTIF($B$2:B3686,B3686)=1)</f>
        <v>0</v>
      </c>
    </row>
    <row r="3687" spans="1:25"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c r="W3687" s="6" t="str">
        <f>TEXT(SalesData[[#This Row],[Order Date]],"mmm")</f>
        <v>Jul</v>
      </c>
      <c r="X3687" s="6" t="str">
        <f>TEXT(SalesData[[#This Row],[Order Date]],"mmm yyyy")</f>
        <v>Jul 2012</v>
      </c>
      <c r="Y3687">
        <f>--(COUNTIF($B$2:B3687,B3687)=1)</f>
        <v>0</v>
      </c>
    </row>
    <row r="3688" spans="1:25"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c r="W3688" s="6" t="str">
        <f>TEXT(SalesData[[#This Row],[Order Date]],"mmm")</f>
        <v>Dec</v>
      </c>
      <c r="X3688" s="6" t="str">
        <f>TEXT(SalesData[[#This Row],[Order Date]],"mmm yyyy")</f>
        <v>Dec 2013</v>
      </c>
      <c r="Y3688">
        <f>--(COUNTIF($B$2:B3688,B3688)=1)</f>
        <v>1</v>
      </c>
    </row>
    <row r="3689" spans="1:25"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c r="W3689" s="6" t="str">
        <f>TEXT(SalesData[[#This Row],[Order Date]],"mmm")</f>
        <v>May</v>
      </c>
      <c r="X3689" s="6" t="str">
        <f>TEXT(SalesData[[#This Row],[Order Date]],"mmm yyyy")</f>
        <v>May 2013</v>
      </c>
      <c r="Y3689">
        <f>--(COUNTIF($B$2:B3689,B3689)=1)</f>
        <v>1</v>
      </c>
    </row>
    <row r="3690" spans="1:25"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c r="W3690" s="6" t="str">
        <f>TEXT(SalesData[[#This Row],[Order Date]],"mmm")</f>
        <v>Jun</v>
      </c>
      <c r="X3690" s="6" t="str">
        <f>TEXT(SalesData[[#This Row],[Order Date]],"mmm yyyy")</f>
        <v>Jun 2014</v>
      </c>
      <c r="Y3690">
        <f>--(COUNTIF($B$2:B3690,B3690)=1)</f>
        <v>1</v>
      </c>
    </row>
    <row r="3691" spans="1:25"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c r="W3691" s="6" t="str">
        <f>TEXT(SalesData[[#This Row],[Order Date]],"mmm")</f>
        <v>Jun</v>
      </c>
      <c r="X3691" s="6" t="str">
        <f>TEXT(SalesData[[#This Row],[Order Date]],"mmm yyyy")</f>
        <v>Jun 2014</v>
      </c>
      <c r="Y3691">
        <f>--(COUNTIF($B$2:B3691,B3691)=1)</f>
        <v>0</v>
      </c>
    </row>
    <row r="3692" spans="1:25"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c r="W3692" s="6" t="str">
        <f>TEXT(SalesData[[#This Row],[Order Date]],"mmm")</f>
        <v>Oct</v>
      </c>
      <c r="X3692" s="6" t="str">
        <f>TEXT(SalesData[[#This Row],[Order Date]],"mmm yyyy")</f>
        <v>Oct 2012</v>
      </c>
      <c r="Y3692">
        <f>--(COUNTIF($B$2:B3692,B3692)=1)</f>
        <v>1</v>
      </c>
    </row>
    <row r="3693" spans="1:25"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c r="W3693" s="6" t="str">
        <f>TEXT(SalesData[[#This Row],[Order Date]],"mmm")</f>
        <v>Oct</v>
      </c>
      <c r="X3693" s="6" t="str">
        <f>TEXT(SalesData[[#This Row],[Order Date]],"mmm yyyy")</f>
        <v>Oct 2012</v>
      </c>
      <c r="Y3693">
        <f>--(COUNTIF($B$2:B3693,B3693)=1)</f>
        <v>0</v>
      </c>
    </row>
    <row r="3694" spans="1:25"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c r="W3694" s="6" t="str">
        <f>TEXT(SalesData[[#This Row],[Order Date]],"mmm")</f>
        <v>Oct</v>
      </c>
      <c r="X3694" s="6" t="str">
        <f>TEXT(SalesData[[#This Row],[Order Date]],"mmm yyyy")</f>
        <v>Oct 2012</v>
      </c>
      <c r="Y3694">
        <f>--(COUNTIF($B$2:B3694,B3694)=1)</f>
        <v>0</v>
      </c>
    </row>
    <row r="3695" spans="1:25"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c r="W3695" s="6" t="str">
        <f>TEXT(SalesData[[#This Row],[Order Date]],"mmm")</f>
        <v>Oct</v>
      </c>
      <c r="X3695" s="6" t="str">
        <f>TEXT(SalesData[[#This Row],[Order Date]],"mmm yyyy")</f>
        <v>Oct 2012</v>
      </c>
      <c r="Y3695">
        <f>--(COUNTIF($B$2:B3695,B3695)=1)</f>
        <v>0</v>
      </c>
    </row>
    <row r="3696" spans="1:25"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c r="W3696" s="6" t="str">
        <f>TEXT(SalesData[[#This Row],[Order Date]],"mmm")</f>
        <v>Oct</v>
      </c>
      <c r="X3696" s="6" t="str">
        <f>TEXT(SalesData[[#This Row],[Order Date]],"mmm yyyy")</f>
        <v>Oct 2013</v>
      </c>
      <c r="Y3696">
        <f>--(COUNTIF($B$2:B3696,B3696)=1)</f>
        <v>1</v>
      </c>
    </row>
    <row r="3697" spans="1:25"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c r="W3697" s="6" t="str">
        <f>TEXT(SalesData[[#This Row],[Order Date]],"mmm")</f>
        <v>Oct</v>
      </c>
      <c r="X3697" s="6" t="str">
        <f>TEXT(SalesData[[#This Row],[Order Date]],"mmm yyyy")</f>
        <v>Oct 2013</v>
      </c>
      <c r="Y3697">
        <f>--(COUNTIF($B$2:B3697,B3697)=1)</f>
        <v>0</v>
      </c>
    </row>
    <row r="3698" spans="1:25"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c r="W3698" s="6" t="str">
        <f>TEXT(SalesData[[#This Row],[Order Date]],"mmm")</f>
        <v>Oct</v>
      </c>
      <c r="X3698" s="6" t="str">
        <f>TEXT(SalesData[[#This Row],[Order Date]],"mmm yyyy")</f>
        <v>Oct 2013</v>
      </c>
      <c r="Y3698">
        <f>--(COUNTIF($B$2:B3698,B3698)=1)</f>
        <v>0</v>
      </c>
    </row>
    <row r="3699" spans="1:25"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c r="W3699" s="6" t="str">
        <f>TEXT(SalesData[[#This Row],[Order Date]],"mmm")</f>
        <v>Nov</v>
      </c>
      <c r="X3699" s="6" t="str">
        <f>TEXT(SalesData[[#This Row],[Order Date]],"mmm yyyy")</f>
        <v>Nov 2012</v>
      </c>
      <c r="Y3699">
        <f>--(COUNTIF($B$2:B3699,B3699)=1)</f>
        <v>1</v>
      </c>
    </row>
    <row r="3700" spans="1:25"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c r="W3700" s="6" t="str">
        <f>TEXT(SalesData[[#This Row],[Order Date]],"mmm")</f>
        <v>Sep</v>
      </c>
      <c r="X3700" s="6" t="str">
        <f>TEXT(SalesData[[#This Row],[Order Date]],"mmm yyyy")</f>
        <v>Sep 2011</v>
      </c>
      <c r="Y3700">
        <f>--(COUNTIF($B$2:B3700,B3700)=1)</f>
        <v>1</v>
      </c>
    </row>
    <row r="3701" spans="1:25"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c r="W3701" s="6" t="str">
        <f>TEXT(SalesData[[#This Row],[Order Date]],"mmm")</f>
        <v>Nov</v>
      </c>
      <c r="X3701" s="6" t="str">
        <f>TEXT(SalesData[[#This Row],[Order Date]],"mmm yyyy")</f>
        <v>Nov 2014</v>
      </c>
      <c r="Y3701">
        <f>--(COUNTIF($B$2:B3701,B3701)=1)</f>
        <v>1</v>
      </c>
    </row>
    <row r="3702" spans="1:25"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c r="W3702" s="6" t="str">
        <f>TEXT(SalesData[[#This Row],[Order Date]],"mmm")</f>
        <v>Dec</v>
      </c>
      <c r="X3702" s="6" t="str">
        <f>TEXT(SalesData[[#This Row],[Order Date]],"mmm yyyy")</f>
        <v>Dec 2014</v>
      </c>
      <c r="Y3702">
        <f>--(COUNTIF($B$2:B3702,B3702)=1)</f>
        <v>1</v>
      </c>
    </row>
    <row r="3703" spans="1:25"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c r="W3703" s="6" t="str">
        <f>TEXT(SalesData[[#This Row],[Order Date]],"mmm")</f>
        <v>Jan</v>
      </c>
      <c r="X3703" s="6" t="str">
        <f>TEXT(SalesData[[#This Row],[Order Date]],"mmm yyyy")</f>
        <v>Jan 2013</v>
      </c>
      <c r="Y3703">
        <f>--(COUNTIF($B$2:B3703,B3703)=1)</f>
        <v>1</v>
      </c>
    </row>
    <row r="3704" spans="1:25"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c r="W3704" s="6" t="str">
        <f>TEXT(SalesData[[#This Row],[Order Date]],"mmm")</f>
        <v>Jun</v>
      </c>
      <c r="X3704" s="6" t="str">
        <f>TEXT(SalesData[[#This Row],[Order Date]],"mmm yyyy")</f>
        <v>Jun 2012</v>
      </c>
      <c r="Y3704">
        <f>--(COUNTIF($B$2:B3704,B3704)=1)</f>
        <v>1</v>
      </c>
    </row>
    <row r="3705" spans="1:25"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c r="W3705" s="6" t="str">
        <f>TEXT(SalesData[[#This Row],[Order Date]],"mmm")</f>
        <v>Jun</v>
      </c>
      <c r="X3705" s="6" t="str">
        <f>TEXT(SalesData[[#This Row],[Order Date]],"mmm yyyy")</f>
        <v>Jun 2012</v>
      </c>
      <c r="Y3705">
        <f>--(COUNTIF($B$2:B3705,B3705)=1)</f>
        <v>0</v>
      </c>
    </row>
    <row r="3706" spans="1:25"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c r="W3706" s="6" t="str">
        <f>TEXT(SalesData[[#This Row],[Order Date]],"mmm")</f>
        <v>Jun</v>
      </c>
      <c r="X3706" s="6" t="str">
        <f>TEXT(SalesData[[#This Row],[Order Date]],"mmm yyyy")</f>
        <v>Jun 2012</v>
      </c>
      <c r="Y3706">
        <f>--(COUNTIF($B$2:B3706,B3706)=1)</f>
        <v>0</v>
      </c>
    </row>
    <row r="3707" spans="1:25"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c r="W3707" s="6" t="str">
        <f>TEXT(SalesData[[#This Row],[Order Date]],"mmm")</f>
        <v>Jun</v>
      </c>
      <c r="X3707" s="6" t="str">
        <f>TEXT(SalesData[[#This Row],[Order Date]],"mmm yyyy")</f>
        <v>Jun 2012</v>
      </c>
      <c r="Y3707">
        <f>--(COUNTIF($B$2:B3707,B3707)=1)</f>
        <v>0</v>
      </c>
    </row>
    <row r="3708" spans="1:25"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c r="W3708" s="6" t="str">
        <f>TEXT(SalesData[[#This Row],[Order Date]],"mmm")</f>
        <v>Mar</v>
      </c>
      <c r="X3708" s="6" t="str">
        <f>TEXT(SalesData[[#This Row],[Order Date]],"mmm yyyy")</f>
        <v>Mar 2014</v>
      </c>
      <c r="Y3708">
        <f>--(COUNTIF($B$2:B3708,B3708)=1)</f>
        <v>1</v>
      </c>
    </row>
    <row r="3709" spans="1:25"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c r="W3709" s="6" t="str">
        <f>TEXT(SalesData[[#This Row],[Order Date]],"mmm")</f>
        <v>Nov</v>
      </c>
      <c r="X3709" s="6" t="str">
        <f>TEXT(SalesData[[#This Row],[Order Date]],"mmm yyyy")</f>
        <v>Nov 2011</v>
      </c>
      <c r="Y3709">
        <f>--(COUNTIF($B$2:B3709,B3709)=1)</f>
        <v>1</v>
      </c>
    </row>
    <row r="3710" spans="1:25"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c r="W3710" s="6" t="str">
        <f>TEXT(SalesData[[#This Row],[Order Date]],"mmm")</f>
        <v>Nov</v>
      </c>
      <c r="X3710" s="6" t="str">
        <f>TEXT(SalesData[[#This Row],[Order Date]],"mmm yyyy")</f>
        <v>Nov 2011</v>
      </c>
      <c r="Y3710">
        <f>--(COUNTIF($B$2:B3710,B3710)=1)</f>
        <v>0</v>
      </c>
    </row>
    <row r="3711" spans="1:25"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c r="W3711" s="6" t="str">
        <f>TEXT(SalesData[[#This Row],[Order Date]],"mmm")</f>
        <v>Nov</v>
      </c>
      <c r="X3711" s="6" t="str">
        <f>TEXT(SalesData[[#This Row],[Order Date]],"mmm yyyy")</f>
        <v>Nov 2011</v>
      </c>
      <c r="Y3711">
        <f>--(COUNTIF($B$2:B3711,B3711)=1)</f>
        <v>0</v>
      </c>
    </row>
    <row r="3712" spans="1:25"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c r="W3712" s="6" t="str">
        <f>TEXT(SalesData[[#This Row],[Order Date]],"mmm")</f>
        <v>Oct</v>
      </c>
      <c r="X3712" s="6" t="str">
        <f>TEXT(SalesData[[#This Row],[Order Date]],"mmm yyyy")</f>
        <v>Oct 2014</v>
      </c>
      <c r="Y3712">
        <f>--(COUNTIF($B$2:B3712,B3712)=1)</f>
        <v>1</v>
      </c>
    </row>
    <row r="3713" spans="1:25"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c r="W3713" s="6" t="str">
        <f>TEXT(SalesData[[#This Row],[Order Date]],"mmm")</f>
        <v>Oct</v>
      </c>
      <c r="X3713" s="6" t="str">
        <f>TEXT(SalesData[[#This Row],[Order Date]],"mmm yyyy")</f>
        <v>Oct 2014</v>
      </c>
      <c r="Y3713">
        <f>--(COUNTIF($B$2:B3713,B3713)=1)</f>
        <v>0</v>
      </c>
    </row>
    <row r="3714" spans="1:25"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c r="W3714" s="6" t="str">
        <f>TEXT(SalesData[[#This Row],[Order Date]],"mmm")</f>
        <v>Apr</v>
      </c>
      <c r="X3714" s="6" t="str">
        <f>TEXT(SalesData[[#This Row],[Order Date]],"mmm yyyy")</f>
        <v>Apr 2014</v>
      </c>
      <c r="Y3714">
        <f>--(COUNTIF($B$2:B3714,B3714)=1)</f>
        <v>1</v>
      </c>
    </row>
    <row r="3715" spans="1:25"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c r="W3715" s="6" t="str">
        <f>TEXT(SalesData[[#This Row],[Order Date]],"mmm")</f>
        <v>Apr</v>
      </c>
      <c r="X3715" s="6" t="str">
        <f>TEXT(SalesData[[#This Row],[Order Date]],"mmm yyyy")</f>
        <v>Apr 2014</v>
      </c>
      <c r="Y3715">
        <f>--(COUNTIF($B$2:B3715,B3715)=1)</f>
        <v>0</v>
      </c>
    </row>
    <row r="3716" spans="1:25"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c r="W3716" s="6" t="str">
        <f>TEXT(SalesData[[#This Row],[Order Date]],"mmm")</f>
        <v>Dec</v>
      </c>
      <c r="X3716" s="6" t="str">
        <f>TEXT(SalesData[[#This Row],[Order Date]],"mmm yyyy")</f>
        <v>Dec 2011</v>
      </c>
      <c r="Y3716">
        <f>--(COUNTIF($B$2:B3716,B3716)=1)</f>
        <v>1</v>
      </c>
    </row>
    <row r="3717" spans="1:25"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c r="W3717" s="6" t="str">
        <f>TEXT(SalesData[[#This Row],[Order Date]],"mmm")</f>
        <v>Dec</v>
      </c>
      <c r="X3717" s="6" t="str">
        <f>TEXT(SalesData[[#This Row],[Order Date]],"mmm yyyy")</f>
        <v>Dec 2011</v>
      </c>
      <c r="Y3717">
        <f>--(COUNTIF($B$2:B3717,B3717)=1)</f>
        <v>0</v>
      </c>
    </row>
    <row r="3718" spans="1:25"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c r="W3718" s="6" t="str">
        <f>TEXT(SalesData[[#This Row],[Order Date]],"mmm")</f>
        <v>May</v>
      </c>
      <c r="X3718" s="6" t="str">
        <f>TEXT(SalesData[[#This Row],[Order Date]],"mmm yyyy")</f>
        <v>May 2014</v>
      </c>
      <c r="Y3718">
        <f>--(COUNTIF($B$2:B3718,B3718)=1)</f>
        <v>1</v>
      </c>
    </row>
    <row r="3719" spans="1:25"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c r="W3719" s="6" t="str">
        <f>TEXT(SalesData[[#This Row],[Order Date]],"mmm")</f>
        <v>Sep</v>
      </c>
      <c r="X3719" s="6" t="str">
        <f>TEXT(SalesData[[#This Row],[Order Date]],"mmm yyyy")</f>
        <v>Sep 2013</v>
      </c>
      <c r="Y3719">
        <f>--(COUNTIF($B$2:B3719,B3719)=1)</f>
        <v>1</v>
      </c>
    </row>
    <row r="3720" spans="1:25"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c r="W3720" s="6" t="str">
        <f>TEXT(SalesData[[#This Row],[Order Date]],"mmm")</f>
        <v>Sep</v>
      </c>
      <c r="X3720" s="6" t="str">
        <f>TEXT(SalesData[[#This Row],[Order Date]],"mmm yyyy")</f>
        <v>Sep 2013</v>
      </c>
      <c r="Y3720">
        <f>--(COUNTIF($B$2:B3720,B3720)=1)</f>
        <v>0</v>
      </c>
    </row>
    <row r="3721" spans="1:25"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c r="W3721" s="6" t="str">
        <f>TEXT(SalesData[[#This Row],[Order Date]],"mmm")</f>
        <v>Sep</v>
      </c>
      <c r="X3721" s="6" t="str">
        <f>TEXT(SalesData[[#This Row],[Order Date]],"mmm yyyy")</f>
        <v>Sep 2013</v>
      </c>
      <c r="Y3721">
        <f>--(COUNTIF($B$2:B3721,B3721)=1)</f>
        <v>1</v>
      </c>
    </row>
    <row r="3722" spans="1:25"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c r="W3722" s="6" t="str">
        <f>TEXT(SalesData[[#This Row],[Order Date]],"mmm")</f>
        <v>Dec</v>
      </c>
      <c r="X3722" s="6" t="str">
        <f>TEXT(SalesData[[#This Row],[Order Date]],"mmm yyyy")</f>
        <v>Dec 2013</v>
      </c>
      <c r="Y3722">
        <f>--(COUNTIF($B$2:B3722,B3722)=1)</f>
        <v>1</v>
      </c>
    </row>
    <row r="3723" spans="1:25"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c r="W3723" s="6" t="str">
        <f>TEXT(SalesData[[#This Row],[Order Date]],"mmm")</f>
        <v>Dec</v>
      </c>
      <c r="X3723" s="6" t="str">
        <f>TEXT(SalesData[[#This Row],[Order Date]],"mmm yyyy")</f>
        <v>Dec 2013</v>
      </c>
      <c r="Y3723">
        <f>--(COUNTIF($B$2:B3723,B3723)=1)</f>
        <v>0</v>
      </c>
    </row>
    <row r="3724" spans="1:25"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c r="W3724" s="6" t="str">
        <f>TEXT(SalesData[[#This Row],[Order Date]],"mmm")</f>
        <v>Nov</v>
      </c>
      <c r="X3724" s="6" t="str">
        <f>TEXT(SalesData[[#This Row],[Order Date]],"mmm yyyy")</f>
        <v>Nov 2014</v>
      </c>
      <c r="Y3724">
        <f>--(COUNTIF($B$2:B3724,B3724)=1)</f>
        <v>1</v>
      </c>
    </row>
    <row r="3725" spans="1:25"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c r="W3725" s="6" t="str">
        <f>TEXT(SalesData[[#This Row],[Order Date]],"mmm")</f>
        <v>Dec</v>
      </c>
      <c r="X3725" s="6" t="str">
        <f>TEXT(SalesData[[#This Row],[Order Date]],"mmm yyyy")</f>
        <v>Dec 2011</v>
      </c>
      <c r="Y3725">
        <f>--(COUNTIF($B$2:B3725,B3725)=1)</f>
        <v>1</v>
      </c>
    </row>
    <row r="3726" spans="1:25"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c r="W3726" s="6" t="str">
        <f>TEXT(SalesData[[#This Row],[Order Date]],"mmm")</f>
        <v>Apr</v>
      </c>
      <c r="X3726" s="6" t="str">
        <f>TEXT(SalesData[[#This Row],[Order Date]],"mmm yyyy")</f>
        <v>Apr 2014</v>
      </c>
      <c r="Y3726">
        <f>--(COUNTIF($B$2:B3726,B3726)=1)</f>
        <v>1</v>
      </c>
    </row>
    <row r="3727" spans="1:25"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c r="W3727" s="6" t="str">
        <f>TEXT(SalesData[[#This Row],[Order Date]],"mmm")</f>
        <v>Dec</v>
      </c>
      <c r="X3727" s="6" t="str">
        <f>TEXT(SalesData[[#This Row],[Order Date]],"mmm yyyy")</f>
        <v>Dec 2013</v>
      </c>
      <c r="Y3727">
        <f>--(COUNTIF($B$2:B3727,B3727)=1)</f>
        <v>1</v>
      </c>
    </row>
    <row r="3728" spans="1:25"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c r="W3728" s="6" t="str">
        <f>TEXT(SalesData[[#This Row],[Order Date]],"mmm")</f>
        <v>Jun</v>
      </c>
      <c r="X3728" s="6" t="str">
        <f>TEXT(SalesData[[#This Row],[Order Date]],"mmm yyyy")</f>
        <v>Jun 2013</v>
      </c>
      <c r="Y3728">
        <f>--(COUNTIF($B$2:B3728,B3728)=1)</f>
        <v>1</v>
      </c>
    </row>
    <row r="3729" spans="1:25"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c r="W3729" s="6" t="str">
        <f>TEXT(SalesData[[#This Row],[Order Date]],"mmm")</f>
        <v>Jun</v>
      </c>
      <c r="X3729" s="6" t="str">
        <f>TEXT(SalesData[[#This Row],[Order Date]],"mmm yyyy")</f>
        <v>Jun 2013</v>
      </c>
      <c r="Y3729">
        <f>--(COUNTIF($B$2:B3729,B3729)=1)</f>
        <v>0</v>
      </c>
    </row>
    <row r="3730" spans="1:25"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c r="W3730" s="6" t="str">
        <f>TEXT(SalesData[[#This Row],[Order Date]],"mmm")</f>
        <v>Jun</v>
      </c>
      <c r="X3730" s="6" t="str">
        <f>TEXT(SalesData[[#This Row],[Order Date]],"mmm yyyy")</f>
        <v>Jun 2013</v>
      </c>
      <c r="Y3730">
        <f>--(COUNTIF($B$2:B3730,B3730)=1)</f>
        <v>0</v>
      </c>
    </row>
    <row r="3731" spans="1:25"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c r="W3731" s="6" t="str">
        <f>TEXT(SalesData[[#This Row],[Order Date]],"mmm")</f>
        <v>Sep</v>
      </c>
      <c r="X3731" s="6" t="str">
        <f>TEXT(SalesData[[#This Row],[Order Date]],"mmm yyyy")</f>
        <v>Sep 2012</v>
      </c>
      <c r="Y3731">
        <f>--(COUNTIF($B$2:B3731,B3731)=1)</f>
        <v>1</v>
      </c>
    </row>
    <row r="3732" spans="1:25"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c r="W3732" s="6" t="str">
        <f>TEXT(SalesData[[#This Row],[Order Date]],"mmm")</f>
        <v>Sep</v>
      </c>
      <c r="X3732" s="6" t="str">
        <f>TEXT(SalesData[[#This Row],[Order Date]],"mmm yyyy")</f>
        <v>Sep 2012</v>
      </c>
      <c r="Y3732">
        <f>--(COUNTIF($B$2:B3732,B3732)=1)</f>
        <v>0</v>
      </c>
    </row>
    <row r="3733" spans="1:25"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c r="W3733" s="6" t="str">
        <f>TEXT(SalesData[[#This Row],[Order Date]],"mmm")</f>
        <v>Sep</v>
      </c>
      <c r="X3733" s="6" t="str">
        <f>TEXT(SalesData[[#This Row],[Order Date]],"mmm yyyy")</f>
        <v>Sep 2012</v>
      </c>
      <c r="Y3733">
        <f>--(COUNTIF($B$2:B3733,B3733)=1)</f>
        <v>0</v>
      </c>
    </row>
    <row r="3734" spans="1:25"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c r="W3734" s="6" t="str">
        <f>TEXT(SalesData[[#This Row],[Order Date]],"mmm")</f>
        <v>Sep</v>
      </c>
      <c r="X3734" s="6" t="str">
        <f>TEXT(SalesData[[#This Row],[Order Date]],"mmm yyyy")</f>
        <v>Sep 2012</v>
      </c>
      <c r="Y3734">
        <f>--(COUNTIF($B$2:B3734,B3734)=1)</f>
        <v>0</v>
      </c>
    </row>
    <row r="3735" spans="1:25"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c r="W3735" s="6" t="str">
        <f>TEXT(SalesData[[#This Row],[Order Date]],"mmm")</f>
        <v>Sep</v>
      </c>
      <c r="X3735" s="6" t="str">
        <f>TEXT(SalesData[[#This Row],[Order Date]],"mmm yyyy")</f>
        <v>Sep 2012</v>
      </c>
      <c r="Y3735">
        <f>--(COUNTIF($B$2:B3735,B3735)=1)</f>
        <v>0</v>
      </c>
    </row>
    <row r="3736" spans="1:25"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c r="W3736" s="6" t="str">
        <f>TEXT(SalesData[[#This Row],[Order Date]],"mmm")</f>
        <v>Mar</v>
      </c>
      <c r="X3736" s="6" t="str">
        <f>TEXT(SalesData[[#This Row],[Order Date]],"mmm yyyy")</f>
        <v>Mar 2014</v>
      </c>
      <c r="Y3736">
        <f>--(COUNTIF($B$2:B3736,B3736)=1)</f>
        <v>1</v>
      </c>
    </row>
    <row r="3737" spans="1:25"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c r="W3737" s="6" t="str">
        <f>TEXT(SalesData[[#This Row],[Order Date]],"mmm")</f>
        <v>Mar</v>
      </c>
      <c r="X3737" s="6" t="str">
        <f>TEXT(SalesData[[#This Row],[Order Date]],"mmm yyyy")</f>
        <v>Mar 2014</v>
      </c>
      <c r="Y3737">
        <f>--(COUNTIF($B$2:B3737,B3737)=1)</f>
        <v>0</v>
      </c>
    </row>
    <row r="3738" spans="1:25"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c r="W3738" s="6" t="str">
        <f>TEXT(SalesData[[#This Row],[Order Date]],"mmm")</f>
        <v>Mar</v>
      </c>
      <c r="X3738" s="6" t="str">
        <f>TEXT(SalesData[[#This Row],[Order Date]],"mmm yyyy")</f>
        <v>Mar 2013</v>
      </c>
      <c r="Y3738">
        <f>--(COUNTIF($B$2:B3738,B3738)=1)</f>
        <v>1</v>
      </c>
    </row>
    <row r="3739" spans="1:25"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c r="W3739" s="6" t="str">
        <f>TEXT(SalesData[[#This Row],[Order Date]],"mmm")</f>
        <v>Mar</v>
      </c>
      <c r="X3739" s="6" t="str">
        <f>TEXT(SalesData[[#This Row],[Order Date]],"mmm yyyy")</f>
        <v>Mar 2013</v>
      </c>
      <c r="Y3739">
        <f>--(COUNTIF($B$2:B3739,B3739)=1)</f>
        <v>0</v>
      </c>
    </row>
    <row r="3740" spans="1:25"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c r="W3740" s="6" t="str">
        <f>TEXT(SalesData[[#This Row],[Order Date]],"mmm")</f>
        <v>Dec</v>
      </c>
      <c r="X3740" s="6" t="str">
        <f>TEXT(SalesData[[#This Row],[Order Date]],"mmm yyyy")</f>
        <v>Dec 2013</v>
      </c>
      <c r="Y3740">
        <f>--(COUNTIF($B$2:B3740,B3740)=1)</f>
        <v>1</v>
      </c>
    </row>
    <row r="3741" spans="1:25"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c r="W3741" s="6" t="str">
        <f>TEXT(SalesData[[#This Row],[Order Date]],"mmm")</f>
        <v>Dec</v>
      </c>
      <c r="X3741" s="6" t="str">
        <f>TEXT(SalesData[[#This Row],[Order Date]],"mmm yyyy")</f>
        <v>Dec 2013</v>
      </c>
      <c r="Y3741">
        <f>--(COUNTIF($B$2:B3741,B3741)=1)</f>
        <v>0</v>
      </c>
    </row>
    <row r="3742" spans="1:25"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c r="W3742" s="6" t="str">
        <f>TEXT(SalesData[[#This Row],[Order Date]],"mmm")</f>
        <v>Dec</v>
      </c>
      <c r="X3742" s="6" t="str">
        <f>TEXT(SalesData[[#This Row],[Order Date]],"mmm yyyy")</f>
        <v>Dec 2013</v>
      </c>
      <c r="Y3742">
        <f>--(COUNTIF($B$2:B3742,B3742)=1)</f>
        <v>0</v>
      </c>
    </row>
    <row r="3743" spans="1:25"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c r="W3743" s="6" t="str">
        <f>TEXT(SalesData[[#This Row],[Order Date]],"mmm")</f>
        <v>Jan</v>
      </c>
      <c r="X3743" s="6" t="str">
        <f>TEXT(SalesData[[#This Row],[Order Date]],"mmm yyyy")</f>
        <v>Jan 2013</v>
      </c>
      <c r="Y3743">
        <f>--(COUNTIF($B$2:B3743,B3743)=1)</f>
        <v>1</v>
      </c>
    </row>
    <row r="3744" spans="1:25"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c r="W3744" s="6" t="str">
        <f>TEXT(SalesData[[#This Row],[Order Date]],"mmm")</f>
        <v>Jan</v>
      </c>
      <c r="X3744" s="6" t="str">
        <f>TEXT(SalesData[[#This Row],[Order Date]],"mmm yyyy")</f>
        <v>Jan 2013</v>
      </c>
      <c r="Y3744">
        <f>--(COUNTIF($B$2:B3744,B3744)=1)</f>
        <v>0</v>
      </c>
    </row>
    <row r="3745" spans="1:25"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c r="W3745" s="6" t="str">
        <f>TEXT(SalesData[[#This Row],[Order Date]],"mmm")</f>
        <v>Jan</v>
      </c>
      <c r="X3745" s="6" t="str">
        <f>TEXT(SalesData[[#This Row],[Order Date]],"mmm yyyy")</f>
        <v>Jan 2013</v>
      </c>
      <c r="Y3745">
        <f>--(COUNTIF($B$2:B3745,B3745)=1)</f>
        <v>0</v>
      </c>
    </row>
    <row r="3746" spans="1:25"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c r="W3746" s="6" t="str">
        <f>TEXT(SalesData[[#This Row],[Order Date]],"mmm")</f>
        <v>Oct</v>
      </c>
      <c r="X3746" s="6" t="str">
        <f>TEXT(SalesData[[#This Row],[Order Date]],"mmm yyyy")</f>
        <v>Oct 2011</v>
      </c>
      <c r="Y3746">
        <f>--(COUNTIF($B$2:B3746,B3746)=1)</f>
        <v>1</v>
      </c>
    </row>
    <row r="3747" spans="1:25"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c r="W3747" s="6" t="str">
        <f>TEXT(SalesData[[#This Row],[Order Date]],"mmm")</f>
        <v>Sep</v>
      </c>
      <c r="X3747" s="6" t="str">
        <f>TEXT(SalesData[[#This Row],[Order Date]],"mmm yyyy")</f>
        <v>Sep 2013</v>
      </c>
      <c r="Y3747">
        <f>--(COUNTIF($B$2:B3747,B3747)=1)</f>
        <v>1</v>
      </c>
    </row>
    <row r="3748" spans="1:25"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c r="W3748" s="6" t="str">
        <f>TEXT(SalesData[[#This Row],[Order Date]],"mmm")</f>
        <v>Sep</v>
      </c>
      <c r="X3748" s="6" t="str">
        <f>TEXT(SalesData[[#This Row],[Order Date]],"mmm yyyy")</f>
        <v>Sep 2013</v>
      </c>
      <c r="Y3748">
        <f>--(COUNTIF($B$2:B3748,B3748)=1)</f>
        <v>0</v>
      </c>
    </row>
    <row r="3749" spans="1:25"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c r="W3749" s="6" t="str">
        <f>TEXT(SalesData[[#This Row],[Order Date]],"mmm")</f>
        <v>Aug</v>
      </c>
      <c r="X3749" s="6" t="str">
        <f>TEXT(SalesData[[#This Row],[Order Date]],"mmm yyyy")</f>
        <v>Aug 2014</v>
      </c>
      <c r="Y3749">
        <f>--(COUNTIF($B$2:B3749,B3749)=1)</f>
        <v>1</v>
      </c>
    </row>
    <row r="3750" spans="1:25"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c r="W3750" s="6" t="str">
        <f>TEXT(SalesData[[#This Row],[Order Date]],"mmm")</f>
        <v>Aug</v>
      </c>
      <c r="X3750" s="6" t="str">
        <f>TEXT(SalesData[[#This Row],[Order Date]],"mmm yyyy")</f>
        <v>Aug 2014</v>
      </c>
      <c r="Y3750">
        <f>--(COUNTIF($B$2:B3750,B3750)=1)</f>
        <v>0</v>
      </c>
    </row>
    <row r="3751" spans="1:25"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c r="W3751" s="6" t="str">
        <f>TEXT(SalesData[[#This Row],[Order Date]],"mmm")</f>
        <v>Aug</v>
      </c>
      <c r="X3751" s="6" t="str">
        <f>TEXT(SalesData[[#This Row],[Order Date]],"mmm yyyy")</f>
        <v>Aug 2014</v>
      </c>
      <c r="Y3751">
        <f>--(COUNTIF($B$2:B3751,B3751)=1)</f>
        <v>0</v>
      </c>
    </row>
    <row r="3752" spans="1:25"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c r="W3752" s="6" t="str">
        <f>TEXT(SalesData[[#This Row],[Order Date]],"mmm")</f>
        <v>Aug</v>
      </c>
      <c r="X3752" s="6" t="str">
        <f>TEXT(SalesData[[#This Row],[Order Date]],"mmm yyyy")</f>
        <v>Aug 2014</v>
      </c>
      <c r="Y3752">
        <f>--(COUNTIF($B$2:B3752,B3752)=1)</f>
        <v>0</v>
      </c>
    </row>
    <row r="3753" spans="1:25"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c r="W3753" s="6" t="str">
        <f>TEXT(SalesData[[#This Row],[Order Date]],"mmm")</f>
        <v>Aug</v>
      </c>
      <c r="X3753" s="6" t="str">
        <f>TEXT(SalesData[[#This Row],[Order Date]],"mmm yyyy")</f>
        <v>Aug 2014</v>
      </c>
      <c r="Y3753">
        <f>--(COUNTIF($B$2:B3753,B3753)=1)</f>
        <v>0</v>
      </c>
    </row>
    <row r="3754" spans="1:25"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c r="W3754" s="6" t="str">
        <f>TEXT(SalesData[[#This Row],[Order Date]],"mmm")</f>
        <v>Aug</v>
      </c>
      <c r="X3754" s="6" t="str">
        <f>TEXT(SalesData[[#This Row],[Order Date]],"mmm yyyy")</f>
        <v>Aug 2014</v>
      </c>
      <c r="Y3754">
        <f>--(COUNTIF($B$2:B3754,B3754)=1)</f>
        <v>0</v>
      </c>
    </row>
    <row r="3755" spans="1:25"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c r="W3755" s="6" t="str">
        <f>TEXT(SalesData[[#This Row],[Order Date]],"mmm")</f>
        <v>Aug</v>
      </c>
      <c r="X3755" s="6" t="str">
        <f>TEXT(SalesData[[#This Row],[Order Date]],"mmm yyyy")</f>
        <v>Aug 2014</v>
      </c>
      <c r="Y3755">
        <f>--(COUNTIF($B$2:B3755,B3755)=1)</f>
        <v>0</v>
      </c>
    </row>
    <row r="3756" spans="1:25"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c r="W3756" s="6" t="str">
        <f>TEXT(SalesData[[#This Row],[Order Date]],"mmm")</f>
        <v>Aug</v>
      </c>
      <c r="X3756" s="6" t="str">
        <f>TEXT(SalesData[[#This Row],[Order Date]],"mmm yyyy")</f>
        <v>Aug 2014</v>
      </c>
      <c r="Y3756">
        <f>--(COUNTIF($B$2:B3756,B3756)=1)</f>
        <v>0</v>
      </c>
    </row>
    <row r="3757" spans="1:25"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c r="W3757" s="6" t="str">
        <f>TEXT(SalesData[[#This Row],[Order Date]],"mmm")</f>
        <v>Mar</v>
      </c>
      <c r="X3757" s="6" t="str">
        <f>TEXT(SalesData[[#This Row],[Order Date]],"mmm yyyy")</f>
        <v>Mar 2013</v>
      </c>
      <c r="Y3757">
        <f>--(COUNTIF($B$2:B3757,B3757)=1)</f>
        <v>1</v>
      </c>
    </row>
    <row r="3758" spans="1:25"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c r="W3758" s="6" t="str">
        <f>TEXT(SalesData[[#This Row],[Order Date]],"mmm")</f>
        <v>Mar</v>
      </c>
      <c r="X3758" s="6" t="str">
        <f>TEXT(SalesData[[#This Row],[Order Date]],"mmm yyyy")</f>
        <v>Mar 2013</v>
      </c>
      <c r="Y3758">
        <f>--(COUNTIF($B$2:B3758,B3758)=1)</f>
        <v>0</v>
      </c>
    </row>
    <row r="3759" spans="1:25"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c r="W3759" s="6" t="str">
        <f>TEXT(SalesData[[#This Row],[Order Date]],"mmm")</f>
        <v>Mar</v>
      </c>
      <c r="X3759" s="6" t="str">
        <f>TEXT(SalesData[[#This Row],[Order Date]],"mmm yyyy")</f>
        <v>Mar 2013</v>
      </c>
      <c r="Y3759">
        <f>--(COUNTIF($B$2:B3759,B3759)=1)</f>
        <v>1</v>
      </c>
    </row>
    <row r="3760" spans="1:25"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c r="W3760" s="6" t="str">
        <f>TEXT(SalesData[[#This Row],[Order Date]],"mmm")</f>
        <v>Sep</v>
      </c>
      <c r="X3760" s="6" t="str">
        <f>TEXT(SalesData[[#This Row],[Order Date]],"mmm yyyy")</f>
        <v>Sep 2012</v>
      </c>
      <c r="Y3760">
        <f>--(COUNTIF($B$2:B3760,B3760)=1)</f>
        <v>1</v>
      </c>
    </row>
    <row r="3761" spans="1:25"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c r="W3761" s="6" t="str">
        <f>TEXT(SalesData[[#This Row],[Order Date]],"mmm")</f>
        <v>Sep</v>
      </c>
      <c r="X3761" s="6" t="str">
        <f>TEXT(SalesData[[#This Row],[Order Date]],"mmm yyyy")</f>
        <v>Sep 2012</v>
      </c>
      <c r="Y3761">
        <f>--(COUNTIF($B$2:B3761,B3761)=1)</f>
        <v>0</v>
      </c>
    </row>
    <row r="3762" spans="1:25"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c r="W3762" s="6" t="str">
        <f>TEXT(SalesData[[#This Row],[Order Date]],"mmm")</f>
        <v>Sep</v>
      </c>
      <c r="X3762" s="6" t="str">
        <f>TEXT(SalesData[[#This Row],[Order Date]],"mmm yyyy")</f>
        <v>Sep 2012</v>
      </c>
      <c r="Y3762">
        <f>--(COUNTIF($B$2:B3762,B3762)=1)</f>
        <v>0</v>
      </c>
    </row>
    <row r="3763" spans="1:25"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c r="W3763" s="6" t="str">
        <f>TEXT(SalesData[[#This Row],[Order Date]],"mmm")</f>
        <v>May</v>
      </c>
      <c r="X3763" s="6" t="str">
        <f>TEXT(SalesData[[#This Row],[Order Date]],"mmm yyyy")</f>
        <v>May 2014</v>
      </c>
      <c r="Y3763">
        <f>--(COUNTIF($B$2:B3763,B3763)=1)</f>
        <v>1</v>
      </c>
    </row>
    <row r="3764" spans="1:25"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c r="W3764" s="6" t="str">
        <f>TEXT(SalesData[[#This Row],[Order Date]],"mmm")</f>
        <v>Aug</v>
      </c>
      <c r="X3764" s="6" t="str">
        <f>TEXT(SalesData[[#This Row],[Order Date]],"mmm yyyy")</f>
        <v>Aug 2013</v>
      </c>
      <c r="Y3764">
        <f>--(COUNTIF($B$2:B3764,B3764)=1)</f>
        <v>1</v>
      </c>
    </row>
    <row r="3765" spans="1:25"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c r="W3765" s="6" t="str">
        <f>TEXT(SalesData[[#This Row],[Order Date]],"mmm")</f>
        <v>Aug</v>
      </c>
      <c r="X3765" s="6" t="str">
        <f>TEXT(SalesData[[#This Row],[Order Date]],"mmm yyyy")</f>
        <v>Aug 2013</v>
      </c>
      <c r="Y3765">
        <f>--(COUNTIF($B$2:B3765,B3765)=1)</f>
        <v>0</v>
      </c>
    </row>
    <row r="3766" spans="1:25"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c r="W3766" s="6" t="str">
        <f>TEXT(SalesData[[#This Row],[Order Date]],"mmm")</f>
        <v>Feb</v>
      </c>
      <c r="X3766" s="6" t="str">
        <f>TEXT(SalesData[[#This Row],[Order Date]],"mmm yyyy")</f>
        <v>Feb 2014</v>
      </c>
      <c r="Y3766">
        <f>--(COUNTIF($B$2:B3766,B3766)=1)</f>
        <v>1</v>
      </c>
    </row>
    <row r="3767" spans="1:25"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c r="W3767" s="6" t="str">
        <f>TEXT(SalesData[[#This Row],[Order Date]],"mmm")</f>
        <v>Mar</v>
      </c>
      <c r="X3767" s="6" t="str">
        <f>TEXT(SalesData[[#This Row],[Order Date]],"mmm yyyy")</f>
        <v>Mar 2013</v>
      </c>
      <c r="Y3767">
        <f>--(COUNTIF($B$2:B3767,B3767)=1)</f>
        <v>1</v>
      </c>
    </row>
    <row r="3768" spans="1:25"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c r="W3768" s="6" t="str">
        <f>TEXT(SalesData[[#This Row],[Order Date]],"mmm")</f>
        <v>Mar</v>
      </c>
      <c r="X3768" s="6" t="str">
        <f>TEXT(SalesData[[#This Row],[Order Date]],"mmm yyyy")</f>
        <v>Mar 2013</v>
      </c>
      <c r="Y3768">
        <f>--(COUNTIF($B$2:B3768,B3768)=1)</f>
        <v>0</v>
      </c>
    </row>
    <row r="3769" spans="1:25"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c r="W3769" s="6" t="str">
        <f>TEXT(SalesData[[#This Row],[Order Date]],"mmm")</f>
        <v>Dec</v>
      </c>
      <c r="X3769" s="6" t="str">
        <f>TEXT(SalesData[[#This Row],[Order Date]],"mmm yyyy")</f>
        <v>Dec 2012</v>
      </c>
      <c r="Y3769">
        <f>--(COUNTIF($B$2:B3769,B3769)=1)</f>
        <v>1</v>
      </c>
    </row>
    <row r="3770" spans="1:25"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c r="W3770" s="6" t="str">
        <f>TEXT(SalesData[[#This Row],[Order Date]],"mmm")</f>
        <v>Dec</v>
      </c>
      <c r="X3770" s="6" t="str">
        <f>TEXT(SalesData[[#This Row],[Order Date]],"mmm yyyy")</f>
        <v>Dec 2011</v>
      </c>
      <c r="Y3770">
        <f>--(COUNTIF($B$2:B3770,B3770)=1)</f>
        <v>1</v>
      </c>
    </row>
    <row r="3771" spans="1:25"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c r="W3771" s="6" t="str">
        <f>TEXT(SalesData[[#This Row],[Order Date]],"mmm")</f>
        <v>Dec</v>
      </c>
      <c r="X3771" s="6" t="str">
        <f>TEXT(SalesData[[#This Row],[Order Date]],"mmm yyyy")</f>
        <v>Dec 2011</v>
      </c>
      <c r="Y3771">
        <f>--(COUNTIF($B$2:B3771,B3771)=1)</f>
        <v>0</v>
      </c>
    </row>
    <row r="3772" spans="1:25"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c r="W3772" s="6" t="str">
        <f>TEXT(SalesData[[#This Row],[Order Date]],"mmm")</f>
        <v>Dec</v>
      </c>
      <c r="X3772" s="6" t="str">
        <f>TEXT(SalesData[[#This Row],[Order Date]],"mmm yyyy")</f>
        <v>Dec 2013</v>
      </c>
      <c r="Y3772">
        <f>--(COUNTIF($B$2:B3772,B3772)=1)</f>
        <v>1</v>
      </c>
    </row>
    <row r="3773" spans="1:25"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c r="W3773" s="6" t="str">
        <f>TEXT(SalesData[[#This Row],[Order Date]],"mmm")</f>
        <v>May</v>
      </c>
      <c r="X3773" s="6" t="str">
        <f>TEXT(SalesData[[#This Row],[Order Date]],"mmm yyyy")</f>
        <v>May 2013</v>
      </c>
      <c r="Y3773">
        <f>--(COUNTIF($B$2:B3773,B3773)=1)</f>
        <v>1</v>
      </c>
    </row>
    <row r="3774" spans="1:25"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c r="W3774" s="6" t="str">
        <f>TEXT(SalesData[[#This Row],[Order Date]],"mmm")</f>
        <v>Aug</v>
      </c>
      <c r="X3774" s="6" t="str">
        <f>TEXT(SalesData[[#This Row],[Order Date]],"mmm yyyy")</f>
        <v>Aug 2011</v>
      </c>
      <c r="Y3774">
        <f>--(COUNTIF($B$2:B3774,B3774)=1)</f>
        <v>1</v>
      </c>
    </row>
    <row r="3775" spans="1:25"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c r="W3775" s="6" t="str">
        <f>TEXT(SalesData[[#This Row],[Order Date]],"mmm")</f>
        <v>Apr</v>
      </c>
      <c r="X3775" s="6" t="str">
        <f>TEXT(SalesData[[#This Row],[Order Date]],"mmm yyyy")</f>
        <v>Apr 2011</v>
      </c>
      <c r="Y3775">
        <f>--(COUNTIF($B$2:B3775,B3775)=1)</f>
        <v>1</v>
      </c>
    </row>
    <row r="3776" spans="1:25"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c r="W3776" s="6" t="str">
        <f>TEXT(SalesData[[#This Row],[Order Date]],"mmm")</f>
        <v>Apr</v>
      </c>
      <c r="X3776" s="6" t="str">
        <f>TEXT(SalesData[[#This Row],[Order Date]],"mmm yyyy")</f>
        <v>Apr 2011</v>
      </c>
      <c r="Y3776">
        <f>--(COUNTIF($B$2:B3776,B3776)=1)</f>
        <v>0</v>
      </c>
    </row>
    <row r="3777" spans="1:25"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c r="W3777" s="6" t="str">
        <f>TEXT(SalesData[[#This Row],[Order Date]],"mmm")</f>
        <v>Apr</v>
      </c>
      <c r="X3777" s="6" t="str">
        <f>TEXT(SalesData[[#This Row],[Order Date]],"mmm yyyy")</f>
        <v>Apr 2011</v>
      </c>
      <c r="Y3777">
        <f>--(COUNTIF($B$2:B3777,B3777)=1)</f>
        <v>0</v>
      </c>
    </row>
    <row r="3778" spans="1:25"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c r="W3778" s="6" t="str">
        <f>TEXT(SalesData[[#This Row],[Order Date]],"mmm")</f>
        <v>Apr</v>
      </c>
      <c r="X3778" s="6" t="str">
        <f>TEXT(SalesData[[#This Row],[Order Date]],"mmm yyyy")</f>
        <v>Apr 2011</v>
      </c>
      <c r="Y3778">
        <f>--(COUNTIF($B$2:B3778,B3778)=1)</f>
        <v>0</v>
      </c>
    </row>
    <row r="3779" spans="1:25"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c r="W3779" s="6" t="str">
        <f>TEXT(SalesData[[#This Row],[Order Date]],"mmm")</f>
        <v>May</v>
      </c>
      <c r="X3779" s="6" t="str">
        <f>TEXT(SalesData[[#This Row],[Order Date]],"mmm yyyy")</f>
        <v>May 2012</v>
      </c>
      <c r="Y3779">
        <f>--(COUNTIF($B$2:B3779,B3779)=1)</f>
        <v>1</v>
      </c>
    </row>
    <row r="3780" spans="1:25"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c r="W3780" s="6" t="str">
        <f>TEXT(SalesData[[#This Row],[Order Date]],"mmm")</f>
        <v>Dec</v>
      </c>
      <c r="X3780" s="6" t="str">
        <f>TEXT(SalesData[[#This Row],[Order Date]],"mmm yyyy")</f>
        <v>Dec 2014</v>
      </c>
      <c r="Y3780">
        <f>--(COUNTIF($B$2:B3780,B3780)=1)</f>
        <v>1</v>
      </c>
    </row>
    <row r="3781" spans="1:25"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c r="W3781" s="6" t="str">
        <f>TEXT(SalesData[[#This Row],[Order Date]],"mmm")</f>
        <v>Feb</v>
      </c>
      <c r="X3781" s="6" t="str">
        <f>TEXT(SalesData[[#This Row],[Order Date]],"mmm yyyy")</f>
        <v>Feb 2014</v>
      </c>
      <c r="Y3781">
        <f>--(COUNTIF($B$2:B3781,B3781)=1)</f>
        <v>1</v>
      </c>
    </row>
    <row r="3782" spans="1:25"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c r="W3782" s="6" t="str">
        <f>TEXT(SalesData[[#This Row],[Order Date]],"mmm")</f>
        <v>Nov</v>
      </c>
      <c r="X3782" s="6" t="str">
        <f>TEXT(SalesData[[#This Row],[Order Date]],"mmm yyyy")</f>
        <v>Nov 2011</v>
      </c>
      <c r="Y3782">
        <f>--(COUNTIF($B$2:B3782,B3782)=1)</f>
        <v>1</v>
      </c>
    </row>
    <row r="3783" spans="1:25"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c r="W3783" s="6" t="str">
        <f>TEXT(SalesData[[#This Row],[Order Date]],"mmm")</f>
        <v>Jul</v>
      </c>
      <c r="X3783" s="6" t="str">
        <f>TEXT(SalesData[[#This Row],[Order Date]],"mmm yyyy")</f>
        <v>Jul 2012</v>
      </c>
      <c r="Y3783">
        <f>--(COUNTIF($B$2:B3783,B3783)=1)</f>
        <v>1</v>
      </c>
    </row>
    <row r="3784" spans="1:25"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c r="W3784" s="6" t="str">
        <f>TEXT(SalesData[[#This Row],[Order Date]],"mmm")</f>
        <v>Nov</v>
      </c>
      <c r="X3784" s="6" t="str">
        <f>TEXT(SalesData[[#This Row],[Order Date]],"mmm yyyy")</f>
        <v>Nov 2014</v>
      </c>
      <c r="Y3784">
        <f>--(COUNTIF($B$2:B3784,B3784)=1)</f>
        <v>1</v>
      </c>
    </row>
    <row r="3785" spans="1:25"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c r="W3785" s="6" t="str">
        <f>TEXT(SalesData[[#This Row],[Order Date]],"mmm")</f>
        <v>Nov</v>
      </c>
      <c r="X3785" s="6" t="str">
        <f>TEXT(SalesData[[#This Row],[Order Date]],"mmm yyyy")</f>
        <v>Nov 2014</v>
      </c>
      <c r="Y3785">
        <f>--(COUNTIF($B$2:B3785,B3785)=1)</f>
        <v>0</v>
      </c>
    </row>
    <row r="3786" spans="1:25"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c r="W3786" s="6" t="str">
        <f>TEXT(SalesData[[#This Row],[Order Date]],"mmm")</f>
        <v>Aug</v>
      </c>
      <c r="X3786" s="6" t="str">
        <f>TEXT(SalesData[[#This Row],[Order Date]],"mmm yyyy")</f>
        <v>Aug 2014</v>
      </c>
      <c r="Y3786">
        <f>--(COUNTIF($B$2:B3786,B3786)=1)</f>
        <v>1</v>
      </c>
    </row>
    <row r="3787" spans="1:25"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c r="W3787" s="6" t="str">
        <f>TEXT(SalesData[[#This Row],[Order Date]],"mmm")</f>
        <v>Dec</v>
      </c>
      <c r="X3787" s="6" t="str">
        <f>TEXT(SalesData[[#This Row],[Order Date]],"mmm yyyy")</f>
        <v>Dec 2014</v>
      </c>
      <c r="Y3787">
        <f>--(COUNTIF($B$2:B3787,B3787)=1)</f>
        <v>1</v>
      </c>
    </row>
    <row r="3788" spans="1:25"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c r="W3788" s="6" t="str">
        <f>TEXT(SalesData[[#This Row],[Order Date]],"mmm")</f>
        <v>Nov</v>
      </c>
      <c r="X3788" s="6" t="str">
        <f>TEXT(SalesData[[#This Row],[Order Date]],"mmm yyyy")</f>
        <v>Nov 2013</v>
      </c>
      <c r="Y3788">
        <f>--(COUNTIF($B$2:B3788,B3788)=1)</f>
        <v>1</v>
      </c>
    </row>
    <row r="3789" spans="1:25"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c r="W3789" s="6" t="str">
        <f>TEXT(SalesData[[#This Row],[Order Date]],"mmm")</f>
        <v>Sep</v>
      </c>
      <c r="X3789" s="6" t="str">
        <f>TEXT(SalesData[[#This Row],[Order Date]],"mmm yyyy")</f>
        <v>Sep 2013</v>
      </c>
      <c r="Y3789">
        <f>--(COUNTIF($B$2:B3789,B3789)=1)</f>
        <v>1</v>
      </c>
    </row>
    <row r="3790" spans="1:25"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c r="W3790" s="6" t="str">
        <f>TEXT(SalesData[[#This Row],[Order Date]],"mmm")</f>
        <v>Sep</v>
      </c>
      <c r="X3790" s="6" t="str">
        <f>TEXT(SalesData[[#This Row],[Order Date]],"mmm yyyy")</f>
        <v>Sep 2013</v>
      </c>
      <c r="Y3790">
        <f>--(COUNTIF($B$2:B3790,B3790)=1)</f>
        <v>0</v>
      </c>
    </row>
    <row r="3791" spans="1:25"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c r="W3791" s="6" t="str">
        <f>TEXT(SalesData[[#This Row],[Order Date]],"mmm")</f>
        <v>Apr</v>
      </c>
      <c r="X3791" s="6" t="str">
        <f>TEXT(SalesData[[#This Row],[Order Date]],"mmm yyyy")</f>
        <v>Apr 2013</v>
      </c>
      <c r="Y3791">
        <f>--(COUNTIF($B$2:B3791,B3791)=1)</f>
        <v>1</v>
      </c>
    </row>
    <row r="3792" spans="1:25"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c r="W3792" s="6" t="str">
        <f>TEXT(SalesData[[#This Row],[Order Date]],"mmm")</f>
        <v>Jul</v>
      </c>
      <c r="X3792" s="6" t="str">
        <f>TEXT(SalesData[[#This Row],[Order Date]],"mmm yyyy")</f>
        <v>Jul 2011</v>
      </c>
      <c r="Y3792">
        <f>--(COUNTIF($B$2:B3792,B3792)=1)</f>
        <v>1</v>
      </c>
    </row>
    <row r="3793" spans="1:25"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c r="W3793" s="6" t="str">
        <f>TEXT(SalesData[[#This Row],[Order Date]],"mmm")</f>
        <v>Feb</v>
      </c>
      <c r="X3793" s="6" t="str">
        <f>TEXT(SalesData[[#This Row],[Order Date]],"mmm yyyy")</f>
        <v>Feb 2012</v>
      </c>
      <c r="Y3793">
        <f>--(COUNTIF($B$2:B3793,B3793)=1)</f>
        <v>1</v>
      </c>
    </row>
    <row r="3794" spans="1:25"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c r="W3794" s="6" t="str">
        <f>TEXT(SalesData[[#This Row],[Order Date]],"mmm")</f>
        <v>Feb</v>
      </c>
      <c r="X3794" s="6" t="str">
        <f>TEXT(SalesData[[#This Row],[Order Date]],"mmm yyyy")</f>
        <v>Feb 2012</v>
      </c>
      <c r="Y3794">
        <f>--(COUNTIF($B$2:B3794,B3794)=1)</f>
        <v>0</v>
      </c>
    </row>
    <row r="3795" spans="1:25"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c r="W3795" s="6" t="str">
        <f>TEXT(SalesData[[#This Row],[Order Date]],"mmm")</f>
        <v>Nov</v>
      </c>
      <c r="X3795" s="6" t="str">
        <f>TEXT(SalesData[[#This Row],[Order Date]],"mmm yyyy")</f>
        <v>Nov 2012</v>
      </c>
      <c r="Y3795">
        <f>--(COUNTIF($B$2:B3795,B3795)=1)</f>
        <v>1</v>
      </c>
    </row>
    <row r="3796" spans="1:25"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c r="W3796" s="6" t="str">
        <f>TEXT(SalesData[[#This Row],[Order Date]],"mmm")</f>
        <v>Jan</v>
      </c>
      <c r="X3796" s="6" t="str">
        <f>TEXT(SalesData[[#This Row],[Order Date]],"mmm yyyy")</f>
        <v>Jan 2011</v>
      </c>
      <c r="Y3796">
        <f>--(COUNTIF($B$2:B3796,B3796)=1)</f>
        <v>1</v>
      </c>
    </row>
    <row r="3797" spans="1:25"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c r="W3797" s="6" t="str">
        <f>TEXT(SalesData[[#This Row],[Order Date]],"mmm")</f>
        <v>Jan</v>
      </c>
      <c r="X3797" s="6" t="str">
        <f>TEXT(SalesData[[#This Row],[Order Date]],"mmm yyyy")</f>
        <v>Jan 2011</v>
      </c>
      <c r="Y3797">
        <f>--(COUNTIF($B$2:B3797,B3797)=1)</f>
        <v>0</v>
      </c>
    </row>
    <row r="3798" spans="1:25"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c r="W3798" s="6" t="str">
        <f>TEXT(SalesData[[#This Row],[Order Date]],"mmm")</f>
        <v>Jan</v>
      </c>
      <c r="X3798" s="6" t="str">
        <f>TEXT(SalesData[[#This Row],[Order Date]],"mmm yyyy")</f>
        <v>Jan 2011</v>
      </c>
      <c r="Y3798">
        <f>--(COUNTIF($B$2:B3798,B3798)=1)</f>
        <v>0</v>
      </c>
    </row>
    <row r="3799" spans="1:25"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c r="W3799" s="6" t="str">
        <f>TEXT(SalesData[[#This Row],[Order Date]],"mmm")</f>
        <v>Sep</v>
      </c>
      <c r="X3799" s="6" t="str">
        <f>TEXT(SalesData[[#This Row],[Order Date]],"mmm yyyy")</f>
        <v>Sep 2014</v>
      </c>
      <c r="Y3799">
        <f>--(COUNTIF($B$2:B3799,B3799)=1)</f>
        <v>1</v>
      </c>
    </row>
    <row r="3800" spans="1:25"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c r="W3800" s="6" t="str">
        <f>TEXT(SalesData[[#This Row],[Order Date]],"mmm")</f>
        <v>Nov</v>
      </c>
      <c r="X3800" s="6" t="str">
        <f>TEXT(SalesData[[#This Row],[Order Date]],"mmm yyyy")</f>
        <v>Nov 2014</v>
      </c>
      <c r="Y3800">
        <f>--(COUNTIF($B$2:B3800,B3800)=1)</f>
        <v>1</v>
      </c>
    </row>
    <row r="3801" spans="1:25"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c r="W3801" s="6" t="str">
        <f>TEXT(SalesData[[#This Row],[Order Date]],"mmm")</f>
        <v>Nov</v>
      </c>
      <c r="X3801" s="6" t="str">
        <f>TEXT(SalesData[[#This Row],[Order Date]],"mmm yyyy")</f>
        <v>Nov 2014</v>
      </c>
      <c r="Y3801">
        <f>--(COUNTIF($B$2:B3801,B3801)=1)</f>
        <v>0</v>
      </c>
    </row>
    <row r="3802" spans="1:25"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c r="W3802" s="6" t="str">
        <f>TEXT(SalesData[[#This Row],[Order Date]],"mmm")</f>
        <v>Oct</v>
      </c>
      <c r="X3802" s="6" t="str">
        <f>TEXT(SalesData[[#This Row],[Order Date]],"mmm yyyy")</f>
        <v>Oct 2013</v>
      </c>
      <c r="Y3802">
        <f>--(COUNTIF($B$2:B3802,B3802)=1)</f>
        <v>1</v>
      </c>
    </row>
    <row r="3803" spans="1:25"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c r="W3803" s="6" t="str">
        <f>TEXT(SalesData[[#This Row],[Order Date]],"mmm")</f>
        <v>Oct</v>
      </c>
      <c r="X3803" s="6" t="str">
        <f>TEXT(SalesData[[#This Row],[Order Date]],"mmm yyyy")</f>
        <v>Oct 2013</v>
      </c>
      <c r="Y3803">
        <f>--(COUNTIF($B$2:B3803,B3803)=1)</f>
        <v>0</v>
      </c>
    </row>
    <row r="3804" spans="1:25"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c r="W3804" s="6" t="str">
        <f>TEXT(SalesData[[#This Row],[Order Date]],"mmm")</f>
        <v>Oct</v>
      </c>
      <c r="X3804" s="6" t="str">
        <f>TEXT(SalesData[[#This Row],[Order Date]],"mmm yyyy")</f>
        <v>Oct 2013</v>
      </c>
      <c r="Y3804">
        <f>--(COUNTIF($B$2:B3804,B3804)=1)</f>
        <v>0</v>
      </c>
    </row>
    <row r="3805" spans="1:25"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c r="W3805" s="6" t="str">
        <f>TEXT(SalesData[[#This Row],[Order Date]],"mmm")</f>
        <v>Oct</v>
      </c>
      <c r="X3805" s="6" t="str">
        <f>TEXT(SalesData[[#This Row],[Order Date]],"mmm yyyy")</f>
        <v>Oct 2013</v>
      </c>
      <c r="Y3805">
        <f>--(COUNTIF($B$2:B3805,B3805)=1)</f>
        <v>0</v>
      </c>
    </row>
    <row r="3806" spans="1:25"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c r="W3806" s="6" t="str">
        <f>TEXT(SalesData[[#This Row],[Order Date]],"mmm")</f>
        <v>Oct</v>
      </c>
      <c r="X3806" s="6" t="str">
        <f>TEXT(SalesData[[#This Row],[Order Date]],"mmm yyyy")</f>
        <v>Oct 2013</v>
      </c>
      <c r="Y3806">
        <f>--(COUNTIF($B$2:B3806,B3806)=1)</f>
        <v>0</v>
      </c>
    </row>
    <row r="3807" spans="1:25"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c r="W3807" s="6" t="str">
        <f>TEXT(SalesData[[#This Row],[Order Date]],"mmm")</f>
        <v>Oct</v>
      </c>
      <c r="X3807" s="6" t="str">
        <f>TEXT(SalesData[[#This Row],[Order Date]],"mmm yyyy")</f>
        <v>Oct 2013</v>
      </c>
      <c r="Y3807">
        <f>--(COUNTIF($B$2:B3807,B3807)=1)</f>
        <v>0</v>
      </c>
    </row>
    <row r="3808" spans="1:25"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c r="W3808" s="6" t="str">
        <f>TEXT(SalesData[[#This Row],[Order Date]],"mmm")</f>
        <v>Nov</v>
      </c>
      <c r="X3808" s="6" t="str">
        <f>TEXT(SalesData[[#This Row],[Order Date]],"mmm yyyy")</f>
        <v>Nov 2012</v>
      </c>
      <c r="Y3808">
        <f>--(COUNTIF($B$2:B3808,B3808)=1)</f>
        <v>1</v>
      </c>
    </row>
    <row r="3809" spans="1:25"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c r="W3809" s="6" t="str">
        <f>TEXT(SalesData[[#This Row],[Order Date]],"mmm")</f>
        <v>Nov</v>
      </c>
      <c r="X3809" s="6" t="str">
        <f>TEXT(SalesData[[#This Row],[Order Date]],"mmm yyyy")</f>
        <v>Nov 2012</v>
      </c>
      <c r="Y3809">
        <f>--(COUNTIF($B$2:B3809,B3809)=1)</f>
        <v>0</v>
      </c>
    </row>
    <row r="3810" spans="1:25"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c r="W3810" s="6" t="str">
        <f>TEXT(SalesData[[#This Row],[Order Date]],"mmm")</f>
        <v>Nov</v>
      </c>
      <c r="X3810" s="6" t="str">
        <f>TEXT(SalesData[[#This Row],[Order Date]],"mmm yyyy")</f>
        <v>Nov 2012</v>
      </c>
      <c r="Y3810">
        <f>--(COUNTIF($B$2:B3810,B3810)=1)</f>
        <v>0</v>
      </c>
    </row>
    <row r="3811" spans="1:25"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c r="W3811" s="6" t="str">
        <f>TEXT(SalesData[[#This Row],[Order Date]],"mmm")</f>
        <v>Nov</v>
      </c>
      <c r="X3811" s="6" t="str">
        <f>TEXT(SalesData[[#This Row],[Order Date]],"mmm yyyy")</f>
        <v>Nov 2012</v>
      </c>
      <c r="Y3811">
        <f>--(COUNTIF($B$2:B3811,B3811)=1)</f>
        <v>0</v>
      </c>
    </row>
    <row r="3812" spans="1:25"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c r="W3812" s="6" t="str">
        <f>TEXT(SalesData[[#This Row],[Order Date]],"mmm")</f>
        <v>Nov</v>
      </c>
      <c r="X3812" s="6" t="str">
        <f>TEXT(SalesData[[#This Row],[Order Date]],"mmm yyyy")</f>
        <v>Nov 2012</v>
      </c>
      <c r="Y3812">
        <f>--(COUNTIF($B$2:B3812,B3812)=1)</f>
        <v>0</v>
      </c>
    </row>
    <row r="3813" spans="1:25"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c r="W3813" s="6" t="str">
        <f>TEXT(SalesData[[#This Row],[Order Date]],"mmm")</f>
        <v>Nov</v>
      </c>
      <c r="X3813" s="6" t="str">
        <f>TEXT(SalesData[[#This Row],[Order Date]],"mmm yyyy")</f>
        <v>Nov 2012</v>
      </c>
      <c r="Y3813">
        <f>--(COUNTIF($B$2:B3813,B3813)=1)</f>
        <v>0</v>
      </c>
    </row>
    <row r="3814" spans="1:25"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c r="W3814" s="6" t="str">
        <f>TEXT(SalesData[[#This Row],[Order Date]],"mmm")</f>
        <v>Mar</v>
      </c>
      <c r="X3814" s="6" t="str">
        <f>TEXT(SalesData[[#This Row],[Order Date]],"mmm yyyy")</f>
        <v>Mar 2014</v>
      </c>
      <c r="Y3814">
        <f>--(COUNTIF($B$2:B3814,B3814)=1)</f>
        <v>1</v>
      </c>
    </row>
    <row r="3815" spans="1:25"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c r="W3815" s="6" t="str">
        <f>TEXT(SalesData[[#This Row],[Order Date]],"mmm")</f>
        <v>Nov</v>
      </c>
      <c r="X3815" s="6" t="str">
        <f>TEXT(SalesData[[#This Row],[Order Date]],"mmm yyyy")</f>
        <v>Nov 2012</v>
      </c>
      <c r="Y3815">
        <f>--(COUNTIF($B$2:B3815,B3815)=1)</f>
        <v>1</v>
      </c>
    </row>
    <row r="3816" spans="1:25"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c r="W3816" s="6" t="str">
        <f>TEXT(SalesData[[#This Row],[Order Date]],"mmm")</f>
        <v>Jul</v>
      </c>
      <c r="X3816" s="6" t="str">
        <f>TEXT(SalesData[[#This Row],[Order Date]],"mmm yyyy")</f>
        <v>Jul 2013</v>
      </c>
      <c r="Y3816">
        <f>--(COUNTIF($B$2:B3816,B3816)=1)</f>
        <v>1</v>
      </c>
    </row>
    <row r="3817" spans="1:25"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c r="W3817" s="6" t="str">
        <f>TEXT(SalesData[[#This Row],[Order Date]],"mmm")</f>
        <v>Jul</v>
      </c>
      <c r="X3817" s="6" t="str">
        <f>TEXT(SalesData[[#This Row],[Order Date]],"mmm yyyy")</f>
        <v>Jul 2013</v>
      </c>
      <c r="Y3817">
        <f>--(COUNTIF($B$2:B3817,B3817)=1)</f>
        <v>0</v>
      </c>
    </row>
    <row r="3818" spans="1:25"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c r="W3818" s="6" t="str">
        <f>TEXT(SalesData[[#This Row],[Order Date]],"mmm")</f>
        <v>Sep</v>
      </c>
      <c r="X3818" s="6" t="str">
        <f>TEXT(SalesData[[#This Row],[Order Date]],"mmm yyyy")</f>
        <v>Sep 2012</v>
      </c>
      <c r="Y3818">
        <f>--(COUNTIF($B$2:B3818,B3818)=1)</f>
        <v>1</v>
      </c>
    </row>
    <row r="3819" spans="1:25"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c r="W3819" s="6" t="str">
        <f>TEXT(SalesData[[#This Row],[Order Date]],"mmm")</f>
        <v>Sep</v>
      </c>
      <c r="X3819" s="6" t="str">
        <f>TEXT(SalesData[[#This Row],[Order Date]],"mmm yyyy")</f>
        <v>Sep 2012</v>
      </c>
      <c r="Y3819">
        <f>--(COUNTIF($B$2:B3819,B3819)=1)</f>
        <v>0</v>
      </c>
    </row>
    <row r="3820" spans="1:25"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c r="W3820" s="6" t="str">
        <f>TEXT(SalesData[[#This Row],[Order Date]],"mmm")</f>
        <v>Sep</v>
      </c>
      <c r="X3820" s="6" t="str">
        <f>TEXT(SalesData[[#This Row],[Order Date]],"mmm yyyy")</f>
        <v>Sep 2012</v>
      </c>
      <c r="Y3820">
        <f>--(COUNTIF($B$2:B3820,B3820)=1)</f>
        <v>0</v>
      </c>
    </row>
    <row r="3821" spans="1:25"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c r="W3821" s="6" t="str">
        <f>TEXT(SalesData[[#This Row],[Order Date]],"mmm")</f>
        <v>Oct</v>
      </c>
      <c r="X3821" s="6" t="str">
        <f>TEXT(SalesData[[#This Row],[Order Date]],"mmm yyyy")</f>
        <v>Oct 2014</v>
      </c>
      <c r="Y3821">
        <f>--(COUNTIF($B$2:B3821,B3821)=1)</f>
        <v>1</v>
      </c>
    </row>
    <row r="3822" spans="1:25"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c r="W3822" s="6" t="str">
        <f>TEXT(SalesData[[#This Row],[Order Date]],"mmm")</f>
        <v>Oct</v>
      </c>
      <c r="X3822" s="6" t="str">
        <f>TEXT(SalesData[[#This Row],[Order Date]],"mmm yyyy")</f>
        <v>Oct 2014</v>
      </c>
      <c r="Y3822">
        <f>--(COUNTIF($B$2:B3822,B3822)=1)</f>
        <v>0</v>
      </c>
    </row>
    <row r="3823" spans="1:25"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c r="W3823" s="6" t="str">
        <f>TEXT(SalesData[[#This Row],[Order Date]],"mmm")</f>
        <v>Oct</v>
      </c>
      <c r="X3823" s="6" t="str">
        <f>TEXT(SalesData[[#This Row],[Order Date]],"mmm yyyy")</f>
        <v>Oct 2014</v>
      </c>
      <c r="Y3823">
        <f>--(COUNTIF($B$2:B3823,B3823)=1)</f>
        <v>0</v>
      </c>
    </row>
    <row r="3824" spans="1:25"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c r="W3824" s="6" t="str">
        <f>TEXT(SalesData[[#This Row],[Order Date]],"mmm")</f>
        <v>Oct</v>
      </c>
      <c r="X3824" s="6" t="str">
        <f>TEXT(SalesData[[#This Row],[Order Date]],"mmm yyyy")</f>
        <v>Oct 2014</v>
      </c>
      <c r="Y3824">
        <f>--(COUNTIF($B$2:B3824,B3824)=1)</f>
        <v>0</v>
      </c>
    </row>
    <row r="3825" spans="1:25"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c r="W3825" s="6" t="str">
        <f>TEXT(SalesData[[#This Row],[Order Date]],"mmm")</f>
        <v>Sep</v>
      </c>
      <c r="X3825" s="6" t="str">
        <f>TEXT(SalesData[[#This Row],[Order Date]],"mmm yyyy")</f>
        <v>Sep 2012</v>
      </c>
      <c r="Y3825">
        <f>--(COUNTIF($B$2:B3825,B3825)=1)</f>
        <v>1</v>
      </c>
    </row>
    <row r="3826" spans="1:25"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c r="W3826" s="6" t="str">
        <f>TEXT(SalesData[[#This Row],[Order Date]],"mmm")</f>
        <v>Sep</v>
      </c>
      <c r="X3826" s="6" t="str">
        <f>TEXT(SalesData[[#This Row],[Order Date]],"mmm yyyy")</f>
        <v>Sep 2012</v>
      </c>
      <c r="Y3826">
        <f>--(COUNTIF($B$2:B3826,B3826)=1)</f>
        <v>0</v>
      </c>
    </row>
    <row r="3827" spans="1:25"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c r="W3827" s="6" t="str">
        <f>TEXT(SalesData[[#This Row],[Order Date]],"mmm")</f>
        <v>Sep</v>
      </c>
      <c r="X3827" s="6" t="str">
        <f>TEXT(SalesData[[#This Row],[Order Date]],"mmm yyyy")</f>
        <v>Sep 2012</v>
      </c>
      <c r="Y3827">
        <f>--(COUNTIF($B$2:B3827,B3827)=1)</f>
        <v>0</v>
      </c>
    </row>
    <row r="3828" spans="1:25"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c r="W3828" s="6" t="str">
        <f>TEXT(SalesData[[#This Row],[Order Date]],"mmm")</f>
        <v>Oct</v>
      </c>
      <c r="X3828" s="6" t="str">
        <f>TEXT(SalesData[[#This Row],[Order Date]],"mmm yyyy")</f>
        <v>Oct 2011</v>
      </c>
      <c r="Y3828">
        <f>--(COUNTIF($B$2:B3828,B3828)=1)</f>
        <v>1</v>
      </c>
    </row>
    <row r="3829" spans="1:25"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c r="W3829" s="6" t="str">
        <f>TEXT(SalesData[[#This Row],[Order Date]],"mmm")</f>
        <v>May</v>
      </c>
      <c r="X3829" s="6" t="str">
        <f>TEXT(SalesData[[#This Row],[Order Date]],"mmm yyyy")</f>
        <v>May 2014</v>
      </c>
      <c r="Y3829">
        <f>--(COUNTIF($B$2:B3829,B3829)=1)</f>
        <v>1</v>
      </c>
    </row>
    <row r="3830" spans="1:25"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c r="W3830" s="6" t="str">
        <f>TEXT(SalesData[[#This Row],[Order Date]],"mmm")</f>
        <v>May</v>
      </c>
      <c r="X3830" s="6" t="str">
        <f>TEXT(SalesData[[#This Row],[Order Date]],"mmm yyyy")</f>
        <v>May 2014</v>
      </c>
      <c r="Y3830">
        <f>--(COUNTIF($B$2:B3830,B3830)=1)</f>
        <v>0</v>
      </c>
    </row>
    <row r="3831" spans="1:25"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c r="W3831" s="6" t="str">
        <f>TEXT(SalesData[[#This Row],[Order Date]],"mmm")</f>
        <v>May</v>
      </c>
      <c r="X3831" s="6" t="str">
        <f>TEXT(SalesData[[#This Row],[Order Date]],"mmm yyyy")</f>
        <v>May 2014</v>
      </c>
      <c r="Y3831">
        <f>--(COUNTIF($B$2:B3831,B3831)=1)</f>
        <v>0</v>
      </c>
    </row>
    <row r="3832" spans="1:25"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c r="W3832" s="6" t="str">
        <f>TEXT(SalesData[[#This Row],[Order Date]],"mmm")</f>
        <v>May</v>
      </c>
      <c r="X3832" s="6" t="str">
        <f>TEXT(SalesData[[#This Row],[Order Date]],"mmm yyyy")</f>
        <v>May 2014</v>
      </c>
      <c r="Y3832">
        <f>--(COUNTIF($B$2:B3832,B3832)=1)</f>
        <v>0</v>
      </c>
    </row>
    <row r="3833" spans="1:25"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c r="W3833" s="6" t="str">
        <f>TEXT(SalesData[[#This Row],[Order Date]],"mmm")</f>
        <v>Nov</v>
      </c>
      <c r="X3833" s="6" t="str">
        <f>TEXT(SalesData[[#This Row],[Order Date]],"mmm yyyy")</f>
        <v>Nov 2012</v>
      </c>
      <c r="Y3833">
        <f>--(COUNTIF($B$2:B3833,B3833)=1)</f>
        <v>1</v>
      </c>
    </row>
    <row r="3834" spans="1:25"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c r="W3834" s="6" t="str">
        <f>TEXT(SalesData[[#This Row],[Order Date]],"mmm")</f>
        <v>Nov</v>
      </c>
      <c r="X3834" s="6" t="str">
        <f>TEXT(SalesData[[#This Row],[Order Date]],"mmm yyyy")</f>
        <v>Nov 2012</v>
      </c>
      <c r="Y3834">
        <f>--(COUNTIF($B$2:B3834,B3834)=1)</f>
        <v>0</v>
      </c>
    </row>
    <row r="3835" spans="1:25"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c r="W3835" s="6" t="str">
        <f>TEXT(SalesData[[#This Row],[Order Date]],"mmm")</f>
        <v>Nov</v>
      </c>
      <c r="X3835" s="6" t="str">
        <f>TEXT(SalesData[[#This Row],[Order Date]],"mmm yyyy")</f>
        <v>Nov 2011</v>
      </c>
      <c r="Y3835">
        <f>--(COUNTIF($B$2:B3835,B3835)=1)</f>
        <v>1</v>
      </c>
    </row>
    <row r="3836" spans="1:25"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c r="W3836" s="6" t="str">
        <f>TEXT(SalesData[[#This Row],[Order Date]],"mmm")</f>
        <v>Nov</v>
      </c>
      <c r="X3836" s="6" t="str">
        <f>TEXT(SalesData[[#This Row],[Order Date]],"mmm yyyy")</f>
        <v>Nov 2011</v>
      </c>
      <c r="Y3836">
        <f>--(COUNTIF($B$2:B3836,B3836)=1)</f>
        <v>0</v>
      </c>
    </row>
    <row r="3837" spans="1:25"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c r="W3837" s="6" t="str">
        <f>TEXT(SalesData[[#This Row],[Order Date]],"mmm")</f>
        <v>Apr</v>
      </c>
      <c r="X3837" s="6" t="str">
        <f>TEXT(SalesData[[#This Row],[Order Date]],"mmm yyyy")</f>
        <v>Apr 2011</v>
      </c>
      <c r="Y3837">
        <f>--(COUNTIF($B$2:B3837,B3837)=1)</f>
        <v>1</v>
      </c>
    </row>
    <row r="3838" spans="1:25"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c r="W3838" s="6" t="str">
        <f>TEXT(SalesData[[#This Row],[Order Date]],"mmm")</f>
        <v>Apr</v>
      </c>
      <c r="X3838" s="6" t="str">
        <f>TEXT(SalesData[[#This Row],[Order Date]],"mmm yyyy")</f>
        <v>Apr 2011</v>
      </c>
      <c r="Y3838">
        <f>--(COUNTIF($B$2:B3838,B3838)=1)</f>
        <v>0</v>
      </c>
    </row>
    <row r="3839" spans="1:25"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c r="W3839" s="6" t="str">
        <f>TEXT(SalesData[[#This Row],[Order Date]],"mmm")</f>
        <v>Jul</v>
      </c>
      <c r="X3839" s="6" t="str">
        <f>TEXT(SalesData[[#This Row],[Order Date]],"mmm yyyy")</f>
        <v>Jul 2011</v>
      </c>
      <c r="Y3839">
        <f>--(COUNTIF($B$2:B3839,B3839)=1)</f>
        <v>1</v>
      </c>
    </row>
    <row r="3840" spans="1:25"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c r="W3840" s="6" t="str">
        <f>TEXT(SalesData[[#This Row],[Order Date]],"mmm")</f>
        <v>Jul</v>
      </c>
      <c r="X3840" s="6" t="str">
        <f>TEXT(SalesData[[#This Row],[Order Date]],"mmm yyyy")</f>
        <v>Jul 2011</v>
      </c>
      <c r="Y3840">
        <f>--(COUNTIF($B$2:B3840,B3840)=1)</f>
        <v>0</v>
      </c>
    </row>
    <row r="3841" spans="1:25"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c r="W3841" s="6" t="str">
        <f>TEXT(SalesData[[#This Row],[Order Date]],"mmm")</f>
        <v>Jul</v>
      </c>
      <c r="X3841" s="6" t="str">
        <f>TEXT(SalesData[[#This Row],[Order Date]],"mmm yyyy")</f>
        <v>Jul 2011</v>
      </c>
      <c r="Y3841">
        <f>--(COUNTIF($B$2:B3841,B3841)=1)</f>
        <v>0</v>
      </c>
    </row>
    <row r="3842" spans="1:25"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c r="W3842" s="6" t="str">
        <f>TEXT(SalesData[[#This Row],[Order Date]],"mmm")</f>
        <v>Jul</v>
      </c>
      <c r="X3842" s="6" t="str">
        <f>TEXT(SalesData[[#This Row],[Order Date]],"mmm yyyy")</f>
        <v>Jul 2011</v>
      </c>
      <c r="Y3842">
        <f>--(COUNTIF($B$2:B3842,B3842)=1)</f>
        <v>0</v>
      </c>
    </row>
    <row r="3843" spans="1:25"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c r="W3843" s="6" t="str">
        <f>TEXT(SalesData[[#This Row],[Order Date]],"mmm")</f>
        <v>Jun</v>
      </c>
      <c r="X3843" s="6" t="str">
        <f>TEXT(SalesData[[#This Row],[Order Date]],"mmm yyyy")</f>
        <v>Jun 2011</v>
      </c>
      <c r="Y3843">
        <f>--(COUNTIF($B$2:B3843,B3843)=1)</f>
        <v>1</v>
      </c>
    </row>
    <row r="3844" spans="1:25"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c r="W3844" s="6" t="str">
        <f>TEXT(SalesData[[#This Row],[Order Date]],"mmm")</f>
        <v>Oct</v>
      </c>
      <c r="X3844" s="6" t="str">
        <f>TEXT(SalesData[[#This Row],[Order Date]],"mmm yyyy")</f>
        <v>Oct 2011</v>
      </c>
      <c r="Y3844">
        <f>--(COUNTIF($B$2:B3844,B3844)=1)</f>
        <v>1</v>
      </c>
    </row>
    <row r="3845" spans="1:25"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c r="W3845" s="6" t="str">
        <f>TEXT(SalesData[[#This Row],[Order Date]],"mmm")</f>
        <v>Oct</v>
      </c>
      <c r="X3845" s="6" t="str">
        <f>TEXT(SalesData[[#This Row],[Order Date]],"mmm yyyy")</f>
        <v>Oct 2011</v>
      </c>
      <c r="Y3845">
        <f>--(COUNTIF($B$2:B3845,B3845)=1)</f>
        <v>0</v>
      </c>
    </row>
    <row r="3846" spans="1:25"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c r="W3846" s="6" t="str">
        <f>TEXT(SalesData[[#This Row],[Order Date]],"mmm")</f>
        <v>Oct</v>
      </c>
      <c r="X3846" s="6" t="str">
        <f>TEXT(SalesData[[#This Row],[Order Date]],"mmm yyyy")</f>
        <v>Oct 2011</v>
      </c>
      <c r="Y3846">
        <f>--(COUNTIF($B$2:B3846,B3846)=1)</f>
        <v>0</v>
      </c>
    </row>
    <row r="3847" spans="1:25"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c r="W3847" s="6" t="str">
        <f>TEXT(SalesData[[#This Row],[Order Date]],"mmm")</f>
        <v>Oct</v>
      </c>
      <c r="X3847" s="6" t="str">
        <f>TEXT(SalesData[[#This Row],[Order Date]],"mmm yyyy")</f>
        <v>Oct 2011</v>
      </c>
      <c r="Y3847">
        <f>--(COUNTIF($B$2:B3847,B3847)=1)</f>
        <v>0</v>
      </c>
    </row>
    <row r="3848" spans="1:25"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c r="W3848" s="6" t="str">
        <f>TEXT(SalesData[[#This Row],[Order Date]],"mmm")</f>
        <v>Oct</v>
      </c>
      <c r="X3848" s="6" t="str">
        <f>TEXT(SalesData[[#This Row],[Order Date]],"mmm yyyy")</f>
        <v>Oct 2011</v>
      </c>
      <c r="Y3848">
        <f>--(COUNTIF($B$2:B3848,B3848)=1)</f>
        <v>0</v>
      </c>
    </row>
    <row r="3849" spans="1:25"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c r="W3849" s="6" t="str">
        <f>TEXT(SalesData[[#This Row],[Order Date]],"mmm")</f>
        <v>Nov</v>
      </c>
      <c r="X3849" s="6" t="str">
        <f>TEXT(SalesData[[#This Row],[Order Date]],"mmm yyyy")</f>
        <v>Nov 2014</v>
      </c>
      <c r="Y3849">
        <f>--(COUNTIF($B$2:B3849,B3849)=1)</f>
        <v>1</v>
      </c>
    </row>
    <row r="3850" spans="1:25"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c r="W3850" s="6" t="str">
        <f>TEXT(SalesData[[#This Row],[Order Date]],"mmm")</f>
        <v>Sep</v>
      </c>
      <c r="X3850" s="6" t="str">
        <f>TEXT(SalesData[[#This Row],[Order Date]],"mmm yyyy")</f>
        <v>Sep 2014</v>
      </c>
      <c r="Y3850">
        <f>--(COUNTIF($B$2:B3850,B3850)=1)</f>
        <v>1</v>
      </c>
    </row>
    <row r="3851" spans="1:25"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c r="W3851" s="6" t="str">
        <f>TEXT(SalesData[[#This Row],[Order Date]],"mmm")</f>
        <v>Sep</v>
      </c>
      <c r="X3851" s="6" t="str">
        <f>TEXT(SalesData[[#This Row],[Order Date]],"mmm yyyy")</f>
        <v>Sep 2014</v>
      </c>
      <c r="Y3851">
        <f>--(COUNTIF($B$2:B3851,B3851)=1)</f>
        <v>0</v>
      </c>
    </row>
    <row r="3852" spans="1:25"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c r="W3852" s="6" t="str">
        <f>TEXT(SalesData[[#This Row],[Order Date]],"mmm")</f>
        <v>Dec</v>
      </c>
      <c r="X3852" s="6" t="str">
        <f>TEXT(SalesData[[#This Row],[Order Date]],"mmm yyyy")</f>
        <v>Dec 2012</v>
      </c>
      <c r="Y3852">
        <f>--(COUNTIF($B$2:B3852,B3852)=1)</f>
        <v>1</v>
      </c>
    </row>
    <row r="3853" spans="1:25"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c r="W3853" s="6" t="str">
        <f>TEXT(SalesData[[#This Row],[Order Date]],"mmm")</f>
        <v>Sep</v>
      </c>
      <c r="X3853" s="6" t="str">
        <f>TEXT(SalesData[[#This Row],[Order Date]],"mmm yyyy")</f>
        <v>Sep 2012</v>
      </c>
      <c r="Y3853">
        <f>--(COUNTIF($B$2:B3853,B3853)=1)</f>
        <v>1</v>
      </c>
    </row>
    <row r="3854" spans="1:25"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c r="W3854" s="6" t="str">
        <f>TEXT(SalesData[[#This Row],[Order Date]],"mmm")</f>
        <v>Nov</v>
      </c>
      <c r="X3854" s="6" t="str">
        <f>TEXT(SalesData[[#This Row],[Order Date]],"mmm yyyy")</f>
        <v>Nov 2014</v>
      </c>
      <c r="Y3854">
        <f>--(COUNTIF($B$2:B3854,B3854)=1)</f>
        <v>1</v>
      </c>
    </row>
    <row r="3855" spans="1:25"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c r="W3855" s="6" t="str">
        <f>TEXT(SalesData[[#This Row],[Order Date]],"mmm")</f>
        <v>Jun</v>
      </c>
      <c r="X3855" s="6" t="str">
        <f>TEXT(SalesData[[#This Row],[Order Date]],"mmm yyyy")</f>
        <v>Jun 2014</v>
      </c>
      <c r="Y3855">
        <f>--(COUNTIF($B$2:B3855,B3855)=1)</f>
        <v>1</v>
      </c>
    </row>
    <row r="3856" spans="1:25"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c r="W3856" s="6" t="str">
        <f>TEXT(SalesData[[#This Row],[Order Date]],"mmm")</f>
        <v>Jun</v>
      </c>
      <c r="X3856" s="6" t="str">
        <f>TEXT(SalesData[[#This Row],[Order Date]],"mmm yyyy")</f>
        <v>Jun 2014</v>
      </c>
      <c r="Y3856">
        <f>--(COUNTIF($B$2:B3856,B3856)=1)</f>
        <v>0</v>
      </c>
    </row>
    <row r="3857" spans="1:25"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c r="W3857" s="6" t="str">
        <f>TEXT(SalesData[[#This Row],[Order Date]],"mmm")</f>
        <v>Oct</v>
      </c>
      <c r="X3857" s="6" t="str">
        <f>TEXT(SalesData[[#This Row],[Order Date]],"mmm yyyy")</f>
        <v>Oct 2014</v>
      </c>
      <c r="Y3857">
        <f>--(COUNTIF($B$2:B3857,B3857)=1)</f>
        <v>1</v>
      </c>
    </row>
    <row r="3858" spans="1:25"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c r="W3858" s="6" t="str">
        <f>TEXT(SalesData[[#This Row],[Order Date]],"mmm")</f>
        <v>Oct</v>
      </c>
      <c r="X3858" s="6" t="str">
        <f>TEXT(SalesData[[#This Row],[Order Date]],"mmm yyyy")</f>
        <v>Oct 2014</v>
      </c>
      <c r="Y3858">
        <f>--(COUNTIF($B$2:B3858,B3858)=1)</f>
        <v>0</v>
      </c>
    </row>
    <row r="3859" spans="1:25"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c r="W3859" s="6" t="str">
        <f>TEXT(SalesData[[#This Row],[Order Date]],"mmm")</f>
        <v>Oct</v>
      </c>
      <c r="X3859" s="6" t="str">
        <f>TEXT(SalesData[[#This Row],[Order Date]],"mmm yyyy")</f>
        <v>Oct 2014</v>
      </c>
      <c r="Y3859">
        <f>--(COUNTIF($B$2:B3859,B3859)=1)</f>
        <v>0</v>
      </c>
    </row>
    <row r="3860" spans="1:25"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c r="W3860" s="6" t="str">
        <f>TEXT(SalesData[[#This Row],[Order Date]],"mmm")</f>
        <v>Dec</v>
      </c>
      <c r="X3860" s="6" t="str">
        <f>TEXT(SalesData[[#This Row],[Order Date]],"mmm yyyy")</f>
        <v>Dec 2011</v>
      </c>
      <c r="Y3860">
        <f>--(COUNTIF($B$2:B3860,B3860)=1)</f>
        <v>1</v>
      </c>
    </row>
    <row r="3861" spans="1:25"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c r="W3861" s="6" t="str">
        <f>TEXT(SalesData[[#This Row],[Order Date]],"mmm")</f>
        <v>Feb</v>
      </c>
      <c r="X3861" s="6" t="str">
        <f>TEXT(SalesData[[#This Row],[Order Date]],"mmm yyyy")</f>
        <v>Feb 2014</v>
      </c>
      <c r="Y3861">
        <f>--(COUNTIF($B$2:B3861,B3861)=1)</f>
        <v>1</v>
      </c>
    </row>
    <row r="3862" spans="1:25"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c r="W3862" s="6" t="str">
        <f>TEXT(SalesData[[#This Row],[Order Date]],"mmm")</f>
        <v>Feb</v>
      </c>
      <c r="X3862" s="6" t="str">
        <f>TEXT(SalesData[[#This Row],[Order Date]],"mmm yyyy")</f>
        <v>Feb 2014</v>
      </c>
      <c r="Y3862">
        <f>--(COUNTIF($B$2:B3862,B3862)=1)</f>
        <v>0</v>
      </c>
    </row>
    <row r="3863" spans="1:25"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c r="W3863" s="6" t="str">
        <f>TEXT(SalesData[[#This Row],[Order Date]],"mmm")</f>
        <v>May</v>
      </c>
      <c r="X3863" s="6" t="str">
        <f>TEXT(SalesData[[#This Row],[Order Date]],"mmm yyyy")</f>
        <v>May 2011</v>
      </c>
      <c r="Y3863">
        <f>--(COUNTIF($B$2:B3863,B3863)=1)</f>
        <v>1</v>
      </c>
    </row>
    <row r="3864" spans="1:25"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c r="W3864" s="6" t="str">
        <f>TEXT(SalesData[[#This Row],[Order Date]],"mmm")</f>
        <v>May</v>
      </c>
      <c r="X3864" s="6" t="str">
        <f>TEXT(SalesData[[#This Row],[Order Date]],"mmm yyyy")</f>
        <v>May 2011</v>
      </c>
      <c r="Y3864">
        <f>--(COUNTIF($B$2:B3864,B3864)=1)</f>
        <v>0</v>
      </c>
    </row>
    <row r="3865" spans="1:25"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c r="W3865" s="6" t="str">
        <f>TEXT(SalesData[[#This Row],[Order Date]],"mmm")</f>
        <v>Oct</v>
      </c>
      <c r="X3865" s="6" t="str">
        <f>TEXT(SalesData[[#This Row],[Order Date]],"mmm yyyy")</f>
        <v>Oct 2014</v>
      </c>
      <c r="Y3865">
        <f>--(COUNTIF($B$2:B3865,B3865)=1)</f>
        <v>1</v>
      </c>
    </row>
    <row r="3866" spans="1:25"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c r="W3866" s="6" t="str">
        <f>TEXT(SalesData[[#This Row],[Order Date]],"mmm")</f>
        <v>Nov</v>
      </c>
      <c r="X3866" s="6" t="str">
        <f>TEXT(SalesData[[#This Row],[Order Date]],"mmm yyyy")</f>
        <v>Nov 2012</v>
      </c>
      <c r="Y3866">
        <f>--(COUNTIF($B$2:B3866,B3866)=1)</f>
        <v>1</v>
      </c>
    </row>
    <row r="3867" spans="1:25"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c r="W3867" s="6" t="str">
        <f>TEXT(SalesData[[#This Row],[Order Date]],"mmm")</f>
        <v>Jul</v>
      </c>
      <c r="X3867" s="6" t="str">
        <f>TEXT(SalesData[[#This Row],[Order Date]],"mmm yyyy")</f>
        <v>Jul 2011</v>
      </c>
      <c r="Y3867">
        <f>--(COUNTIF($B$2:B3867,B3867)=1)</f>
        <v>1</v>
      </c>
    </row>
    <row r="3868" spans="1:25"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c r="W3868" s="6" t="str">
        <f>TEXT(SalesData[[#This Row],[Order Date]],"mmm")</f>
        <v>Apr</v>
      </c>
      <c r="X3868" s="6" t="str">
        <f>TEXT(SalesData[[#This Row],[Order Date]],"mmm yyyy")</f>
        <v>Apr 2014</v>
      </c>
      <c r="Y3868">
        <f>--(COUNTIF($B$2:B3868,B3868)=1)</f>
        <v>1</v>
      </c>
    </row>
    <row r="3869" spans="1:25"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c r="W3869" s="6" t="str">
        <f>TEXT(SalesData[[#This Row],[Order Date]],"mmm")</f>
        <v>Oct</v>
      </c>
      <c r="X3869" s="6" t="str">
        <f>TEXT(SalesData[[#This Row],[Order Date]],"mmm yyyy")</f>
        <v>Oct 2012</v>
      </c>
      <c r="Y3869">
        <f>--(COUNTIF($B$2:B3869,B3869)=1)</f>
        <v>1</v>
      </c>
    </row>
    <row r="3870" spans="1:25"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c r="W3870" s="6" t="str">
        <f>TEXT(SalesData[[#This Row],[Order Date]],"mmm")</f>
        <v>Oct</v>
      </c>
      <c r="X3870" s="6" t="str">
        <f>TEXT(SalesData[[#This Row],[Order Date]],"mmm yyyy")</f>
        <v>Oct 2012</v>
      </c>
      <c r="Y3870">
        <f>--(COUNTIF($B$2:B3870,B3870)=1)</f>
        <v>0</v>
      </c>
    </row>
    <row r="3871" spans="1:25"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c r="W3871" s="6" t="str">
        <f>TEXT(SalesData[[#This Row],[Order Date]],"mmm")</f>
        <v>Oct</v>
      </c>
      <c r="X3871" s="6" t="str">
        <f>TEXT(SalesData[[#This Row],[Order Date]],"mmm yyyy")</f>
        <v>Oct 2012</v>
      </c>
      <c r="Y3871">
        <f>--(COUNTIF($B$2:B3871,B3871)=1)</f>
        <v>0</v>
      </c>
    </row>
    <row r="3872" spans="1:25"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c r="W3872" s="6" t="str">
        <f>TEXT(SalesData[[#This Row],[Order Date]],"mmm")</f>
        <v>Oct</v>
      </c>
      <c r="X3872" s="6" t="str">
        <f>TEXT(SalesData[[#This Row],[Order Date]],"mmm yyyy")</f>
        <v>Oct 2012</v>
      </c>
      <c r="Y3872">
        <f>--(COUNTIF($B$2:B3872,B3872)=1)</f>
        <v>0</v>
      </c>
    </row>
    <row r="3873" spans="1:25"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c r="W3873" s="6" t="str">
        <f>TEXT(SalesData[[#This Row],[Order Date]],"mmm")</f>
        <v>Oct</v>
      </c>
      <c r="X3873" s="6" t="str">
        <f>TEXT(SalesData[[#This Row],[Order Date]],"mmm yyyy")</f>
        <v>Oct 2012</v>
      </c>
      <c r="Y3873">
        <f>--(COUNTIF($B$2:B3873,B3873)=1)</f>
        <v>0</v>
      </c>
    </row>
    <row r="3874" spans="1:25"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c r="W3874" s="6" t="str">
        <f>TEXT(SalesData[[#This Row],[Order Date]],"mmm")</f>
        <v>Oct</v>
      </c>
      <c r="X3874" s="6" t="str">
        <f>TEXT(SalesData[[#This Row],[Order Date]],"mmm yyyy")</f>
        <v>Oct 2012</v>
      </c>
      <c r="Y3874">
        <f>--(COUNTIF($B$2:B3874,B3874)=1)</f>
        <v>0</v>
      </c>
    </row>
    <row r="3875" spans="1:25"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c r="W3875" s="6" t="str">
        <f>TEXT(SalesData[[#This Row],[Order Date]],"mmm")</f>
        <v>Sep</v>
      </c>
      <c r="X3875" s="6" t="str">
        <f>TEXT(SalesData[[#This Row],[Order Date]],"mmm yyyy")</f>
        <v>Sep 2013</v>
      </c>
      <c r="Y3875">
        <f>--(COUNTIF($B$2:B3875,B3875)=1)</f>
        <v>1</v>
      </c>
    </row>
    <row r="3876" spans="1:25"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c r="W3876" s="6" t="str">
        <f>TEXT(SalesData[[#This Row],[Order Date]],"mmm")</f>
        <v>Sep</v>
      </c>
      <c r="X3876" s="6" t="str">
        <f>TEXT(SalesData[[#This Row],[Order Date]],"mmm yyyy")</f>
        <v>Sep 2013</v>
      </c>
      <c r="Y3876">
        <f>--(COUNTIF($B$2:B3876,B3876)=1)</f>
        <v>0</v>
      </c>
    </row>
    <row r="3877" spans="1:25"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c r="W3877" s="6" t="str">
        <f>TEXT(SalesData[[#This Row],[Order Date]],"mmm")</f>
        <v>Sep</v>
      </c>
      <c r="X3877" s="6" t="str">
        <f>TEXT(SalesData[[#This Row],[Order Date]],"mmm yyyy")</f>
        <v>Sep 2013</v>
      </c>
      <c r="Y3877">
        <f>--(COUNTIF($B$2:B3877,B3877)=1)</f>
        <v>0</v>
      </c>
    </row>
    <row r="3878" spans="1:25"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c r="W3878" s="6" t="str">
        <f>TEXT(SalesData[[#This Row],[Order Date]],"mmm")</f>
        <v>Sep</v>
      </c>
      <c r="X3878" s="6" t="str">
        <f>TEXT(SalesData[[#This Row],[Order Date]],"mmm yyyy")</f>
        <v>Sep 2013</v>
      </c>
      <c r="Y3878">
        <f>--(COUNTIF($B$2:B3878,B3878)=1)</f>
        <v>0</v>
      </c>
    </row>
    <row r="3879" spans="1:25"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c r="W3879" s="6" t="str">
        <f>TEXT(SalesData[[#This Row],[Order Date]],"mmm")</f>
        <v>Oct</v>
      </c>
      <c r="X3879" s="6" t="str">
        <f>TEXT(SalesData[[#This Row],[Order Date]],"mmm yyyy")</f>
        <v>Oct 2013</v>
      </c>
      <c r="Y3879">
        <f>--(COUNTIF($B$2:B3879,B3879)=1)</f>
        <v>1</v>
      </c>
    </row>
    <row r="3880" spans="1:25"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c r="W3880" s="6" t="str">
        <f>TEXT(SalesData[[#This Row],[Order Date]],"mmm")</f>
        <v>Apr</v>
      </c>
      <c r="X3880" s="6" t="str">
        <f>TEXT(SalesData[[#This Row],[Order Date]],"mmm yyyy")</f>
        <v>Apr 2011</v>
      </c>
      <c r="Y3880">
        <f>--(COUNTIF($B$2:B3880,B3880)=1)</f>
        <v>1</v>
      </c>
    </row>
    <row r="3881" spans="1:25"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c r="W3881" s="6" t="str">
        <f>TEXT(SalesData[[#This Row],[Order Date]],"mmm")</f>
        <v>Apr</v>
      </c>
      <c r="X3881" s="6" t="str">
        <f>TEXT(SalesData[[#This Row],[Order Date]],"mmm yyyy")</f>
        <v>Apr 2011</v>
      </c>
      <c r="Y3881">
        <f>--(COUNTIF($B$2:B3881,B3881)=1)</f>
        <v>0</v>
      </c>
    </row>
    <row r="3882" spans="1:25"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c r="W3882" s="6" t="str">
        <f>TEXT(SalesData[[#This Row],[Order Date]],"mmm")</f>
        <v>Jun</v>
      </c>
      <c r="X3882" s="6" t="str">
        <f>TEXT(SalesData[[#This Row],[Order Date]],"mmm yyyy")</f>
        <v>Jun 2012</v>
      </c>
      <c r="Y3882">
        <f>--(COUNTIF($B$2:B3882,B3882)=1)</f>
        <v>1</v>
      </c>
    </row>
    <row r="3883" spans="1:25"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c r="W3883" s="6" t="str">
        <f>TEXT(SalesData[[#This Row],[Order Date]],"mmm")</f>
        <v>Jun</v>
      </c>
      <c r="X3883" s="6" t="str">
        <f>TEXT(SalesData[[#This Row],[Order Date]],"mmm yyyy")</f>
        <v>Jun 2012</v>
      </c>
      <c r="Y3883">
        <f>--(COUNTIF($B$2:B3883,B3883)=1)</f>
        <v>0</v>
      </c>
    </row>
    <row r="3884" spans="1:25"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c r="W3884" s="6" t="str">
        <f>TEXT(SalesData[[#This Row],[Order Date]],"mmm")</f>
        <v>Jun</v>
      </c>
      <c r="X3884" s="6" t="str">
        <f>TEXT(SalesData[[#This Row],[Order Date]],"mmm yyyy")</f>
        <v>Jun 2012</v>
      </c>
      <c r="Y3884">
        <f>--(COUNTIF($B$2:B3884,B3884)=1)</f>
        <v>0</v>
      </c>
    </row>
    <row r="3885" spans="1:25"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c r="W3885" s="6" t="str">
        <f>TEXT(SalesData[[#This Row],[Order Date]],"mmm")</f>
        <v>Jun</v>
      </c>
      <c r="X3885" s="6" t="str">
        <f>TEXT(SalesData[[#This Row],[Order Date]],"mmm yyyy")</f>
        <v>Jun 2012</v>
      </c>
      <c r="Y3885">
        <f>--(COUNTIF($B$2:B3885,B3885)=1)</f>
        <v>0</v>
      </c>
    </row>
    <row r="3886" spans="1:25"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c r="W3886" s="6" t="str">
        <f>TEXT(SalesData[[#This Row],[Order Date]],"mmm")</f>
        <v>Jul</v>
      </c>
      <c r="X3886" s="6" t="str">
        <f>TEXT(SalesData[[#This Row],[Order Date]],"mmm yyyy")</f>
        <v>Jul 2011</v>
      </c>
      <c r="Y3886">
        <f>--(COUNTIF($B$2:B3886,B3886)=1)</f>
        <v>1</v>
      </c>
    </row>
    <row r="3887" spans="1:25"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c r="W3887" s="6" t="str">
        <f>TEXT(SalesData[[#This Row],[Order Date]],"mmm")</f>
        <v>Jan</v>
      </c>
      <c r="X3887" s="6" t="str">
        <f>TEXT(SalesData[[#This Row],[Order Date]],"mmm yyyy")</f>
        <v>Jan 2014</v>
      </c>
      <c r="Y3887">
        <f>--(COUNTIF($B$2:B3887,B3887)=1)</f>
        <v>1</v>
      </c>
    </row>
    <row r="3888" spans="1:25"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c r="W3888" s="6" t="str">
        <f>TEXT(SalesData[[#This Row],[Order Date]],"mmm")</f>
        <v>Mar</v>
      </c>
      <c r="X3888" s="6" t="str">
        <f>TEXT(SalesData[[#This Row],[Order Date]],"mmm yyyy")</f>
        <v>Mar 2013</v>
      </c>
      <c r="Y3888">
        <f>--(COUNTIF($B$2:B3888,B3888)=1)</f>
        <v>1</v>
      </c>
    </row>
    <row r="3889" spans="1:25"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c r="W3889" s="6" t="str">
        <f>TEXT(SalesData[[#This Row],[Order Date]],"mmm")</f>
        <v>Jun</v>
      </c>
      <c r="X3889" s="6" t="str">
        <f>TEXT(SalesData[[#This Row],[Order Date]],"mmm yyyy")</f>
        <v>Jun 2011</v>
      </c>
      <c r="Y3889">
        <f>--(COUNTIF($B$2:B3889,B3889)=1)</f>
        <v>1</v>
      </c>
    </row>
    <row r="3890" spans="1:25"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c r="W3890" s="6" t="str">
        <f>TEXT(SalesData[[#This Row],[Order Date]],"mmm")</f>
        <v>Jun</v>
      </c>
      <c r="X3890" s="6" t="str">
        <f>TEXT(SalesData[[#This Row],[Order Date]],"mmm yyyy")</f>
        <v>Jun 2011</v>
      </c>
      <c r="Y3890">
        <f>--(COUNTIF($B$2:B3890,B3890)=1)</f>
        <v>0</v>
      </c>
    </row>
    <row r="3891" spans="1:25"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c r="W3891" s="6" t="str">
        <f>TEXT(SalesData[[#This Row],[Order Date]],"mmm")</f>
        <v>Jun</v>
      </c>
      <c r="X3891" s="6" t="str">
        <f>TEXT(SalesData[[#This Row],[Order Date]],"mmm yyyy")</f>
        <v>Jun 2011</v>
      </c>
      <c r="Y3891">
        <f>--(COUNTIF($B$2:B3891,B3891)=1)</f>
        <v>0</v>
      </c>
    </row>
    <row r="3892" spans="1:25"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c r="W3892" s="6" t="str">
        <f>TEXT(SalesData[[#This Row],[Order Date]],"mmm")</f>
        <v>Nov</v>
      </c>
      <c r="X3892" s="6" t="str">
        <f>TEXT(SalesData[[#This Row],[Order Date]],"mmm yyyy")</f>
        <v>Nov 2013</v>
      </c>
      <c r="Y3892">
        <f>--(COUNTIF($B$2:B3892,B3892)=1)</f>
        <v>1</v>
      </c>
    </row>
    <row r="3893" spans="1:25"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c r="W3893" s="6" t="str">
        <f>TEXT(SalesData[[#This Row],[Order Date]],"mmm")</f>
        <v>Nov</v>
      </c>
      <c r="X3893" s="6" t="str">
        <f>TEXT(SalesData[[#This Row],[Order Date]],"mmm yyyy")</f>
        <v>Nov 2013</v>
      </c>
      <c r="Y3893">
        <f>--(COUNTIF($B$2:B3893,B3893)=1)</f>
        <v>0</v>
      </c>
    </row>
    <row r="3894" spans="1:25"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c r="W3894" s="6" t="str">
        <f>TEXT(SalesData[[#This Row],[Order Date]],"mmm")</f>
        <v>Nov</v>
      </c>
      <c r="X3894" s="6" t="str">
        <f>TEXT(SalesData[[#This Row],[Order Date]],"mmm yyyy")</f>
        <v>Nov 2013</v>
      </c>
      <c r="Y3894">
        <f>--(COUNTIF($B$2:B3894,B3894)=1)</f>
        <v>0</v>
      </c>
    </row>
    <row r="3895" spans="1:25"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c r="W3895" s="6" t="str">
        <f>TEXT(SalesData[[#This Row],[Order Date]],"mmm")</f>
        <v>Nov</v>
      </c>
      <c r="X3895" s="6" t="str">
        <f>TEXT(SalesData[[#This Row],[Order Date]],"mmm yyyy")</f>
        <v>Nov 2013</v>
      </c>
      <c r="Y3895">
        <f>--(COUNTIF($B$2:B3895,B3895)=1)</f>
        <v>1</v>
      </c>
    </row>
    <row r="3896" spans="1:25"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c r="W3896" s="6" t="str">
        <f>TEXT(SalesData[[#This Row],[Order Date]],"mmm")</f>
        <v>Nov</v>
      </c>
      <c r="X3896" s="6" t="str">
        <f>TEXT(SalesData[[#This Row],[Order Date]],"mmm yyyy")</f>
        <v>Nov 2011</v>
      </c>
      <c r="Y3896">
        <f>--(COUNTIF($B$2:B3896,B3896)=1)</f>
        <v>1</v>
      </c>
    </row>
    <row r="3897" spans="1:25"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c r="W3897" s="6" t="str">
        <f>TEXT(SalesData[[#This Row],[Order Date]],"mmm")</f>
        <v>May</v>
      </c>
      <c r="X3897" s="6" t="str">
        <f>TEXT(SalesData[[#This Row],[Order Date]],"mmm yyyy")</f>
        <v>May 2014</v>
      </c>
      <c r="Y3897">
        <f>--(COUNTIF($B$2:B3897,B3897)=1)</f>
        <v>1</v>
      </c>
    </row>
    <row r="3898" spans="1:25"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c r="W3898" s="6" t="str">
        <f>TEXT(SalesData[[#This Row],[Order Date]],"mmm")</f>
        <v>Dec</v>
      </c>
      <c r="X3898" s="6" t="str">
        <f>TEXT(SalesData[[#This Row],[Order Date]],"mmm yyyy")</f>
        <v>Dec 2014</v>
      </c>
      <c r="Y3898">
        <f>--(COUNTIF($B$2:B3898,B3898)=1)</f>
        <v>1</v>
      </c>
    </row>
    <row r="3899" spans="1:25"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c r="W3899" s="6" t="str">
        <f>TEXT(SalesData[[#This Row],[Order Date]],"mmm")</f>
        <v>Dec</v>
      </c>
      <c r="X3899" s="6" t="str">
        <f>TEXT(SalesData[[#This Row],[Order Date]],"mmm yyyy")</f>
        <v>Dec 2014</v>
      </c>
      <c r="Y3899">
        <f>--(COUNTIF($B$2:B3899,B3899)=1)</f>
        <v>0</v>
      </c>
    </row>
    <row r="3900" spans="1:25"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c r="W3900" s="6" t="str">
        <f>TEXT(SalesData[[#This Row],[Order Date]],"mmm")</f>
        <v>Dec</v>
      </c>
      <c r="X3900" s="6" t="str">
        <f>TEXT(SalesData[[#This Row],[Order Date]],"mmm yyyy")</f>
        <v>Dec 2014</v>
      </c>
      <c r="Y3900">
        <f>--(COUNTIF($B$2:B3900,B3900)=1)</f>
        <v>1</v>
      </c>
    </row>
    <row r="3901" spans="1:25"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c r="W3901" s="6" t="str">
        <f>TEXT(SalesData[[#This Row],[Order Date]],"mmm")</f>
        <v>Dec</v>
      </c>
      <c r="X3901" s="6" t="str">
        <f>TEXT(SalesData[[#This Row],[Order Date]],"mmm yyyy")</f>
        <v>Dec 2014</v>
      </c>
      <c r="Y3901">
        <f>--(COUNTIF($B$2:B3901,B3901)=1)</f>
        <v>1</v>
      </c>
    </row>
    <row r="3902" spans="1:25"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c r="W3902" s="6" t="str">
        <f>TEXT(SalesData[[#This Row],[Order Date]],"mmm")</f>
        <v>Jan</v>
      </c>
      <c r="X3902" s="6" t="str">
        <f>TEXT(SalesData[[#This Row],[Order Date]],"mmm yyyy")</f>
        <v>Jan 2012</v>
      </c>
      <c r="Y3902">
        <f>--(COUNTIF($B$2:B3902,B3902)=1)</f>
        <v>1</v>
      </c>
    </row>
    <row r="3903" spans="1:25"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c r="W3903" s="6" t="str">
        <f>TEXT(SalesData[[#This Row],[Order Date]],"mmm")</f>
        <v>Nov</v>
      </c>
      <c r="X3903" s="6" t="str">
        <f>TEXT(SalesData[[#This Row],[Order Date]],"mmm yyyy")</f>
        <v>Nov 2012</v>
      </c>
      <c r="Y3903">
        <f>--(COUNTIF($B$2:B3903,B3903)=1)</f>
        <v>1</v>
      </c>
    </row>
    <row r="3904" spans="1:25"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c r="W3904" s="6" t="str">
        <f>TEXT(SalesData[[#This Row],[Order Date]],"mmm")</f>
        <v>Oct</v>
      </c>
      <c r="X3904" s="6" t="str">
        <f>TEXT(SalesData[[#This Row],[Order Date]],"mmm yyyy")</f>
        <v>Oct 2012</v>
      </c>
      <c r="Y3904">
        <f>--(COUNTIF($B$2:B3904,B3904)=1)</f>
        <v>1</v>
      </c>
    </row>
    <row r="3905" spans="1:25"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c r="W3905" s="6" t="str">
        <f>TEXT(SalesData[[#This Row],[Order Date]],"mmm")</f>
        <v>Apr</v>
      </c>
      <c r="X3905" s="6" t="str">
        <f>TEXT(SalesData[[#This Row],[Order Date]],"mmm yyyy")</f>
        <v>Apr 2012</v>
      </c>
      <c r="Y3905">
        <f>--(COUNTIF($B$2:B3905,B3905)=1)</f>
        <v>1</v>
      </c>
    </row>
    <row r="3906" spans="1:25"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c r="W3906" s="6" t="str">
        <f>TEXT(SalesData[[#This Row],[Order Date]],"mmm")</f>
        <v>Apr</v>
      </c>
      <c r="X3906" s="6" t="str">
        <f>TEXT(SalesData[[#This Row],[Order Date]],"mmm yyyy")</f>
        <v>Apr 2012</v>
      </c>
      <c r="Y3906">
        <f>--(COUNTIF($B$2:B3906,B3906)=1)</f>
        <v>0</v>
      </c>
    </row>
    <row r="3907" spans="1:25"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c r="W3907" s="6" t="str">
        <f>TEXT(SalesData[[#This Row],[Order Date]],"mmm")</f>
        <v>Apr</v>
      </c>
      <c r="X3907" s="6" t="str">
        <f>TEXT(SalesData[[#This Row],[Order Date]],"mmm yyyy")</f>
        <v>Apr 2012</v>
      </c>
      <c r="Y3907">
        <f>--(COUNTIF($B$2:B3907,B3907)=1)</f>
        <v>0</v>
      </c>
    </row>
    <row r="3908" spans="1:25"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c r="W3908" s="6" t="str">
        <f>TEXT(SalesData[[#This Row],[Order Date]],"mmm")</f>
        <v>Apr</v>
      </c>
      <c r="X3908" s="6" t="str">
        <f>TEXT(SalesData[[#This Row],[Order Date]],"mmm yyyy")</f>
        <v>Apr 2012</v>
      </c>
      <c r="Y3908">
        <f>--(COUNTIF($B$2:B3908,B3908)=1)</f>
        <v>0</v>
      </c>
    </row>
    <row r="3909" spans="1:25"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c r="W3909" s="6" t="str">
        <f>TEXT(SalesData[[#This Row],[Order Date]],"mmm")</f>
        <v>Apr</v>
      </c>
      <c r="X3909" s="6" t="str">
        <f>TEXT(SalesData[[#This Row],[Order Date]],"mmm yyyy")</f>
        <v>Apr 2012</v>
      </c>
      <c r="Y3909">
        <f>--(COUNTIF($B$2:B3909,B3909)=1)</f>
        <v>0</v>
      </c>
    </row>
    <row r="3910" spans="1:25"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c r="W3910" s="6" t="str">
        <f>TEXT(SalesData[[#This Row],[Order Date]],"mmm")</f>
        <v>Apr</v>
      </c>
      <c r="X3910" s="6" t="str">
        <f>TEXT(SalesData[[#This Row],[Order Date]],"mmm yyyy")</f>
        <v>Apr 2012</v>
      </c>
      <c r="Y3910">
        <f>--(COUNTIF($B$2:B3910,B3910)=1)</f>
        <v>0</v>
      </c>
    </row>
    <row r="3911" spans="1:25"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c r="W3911" s="6" t="str">
        <f>TEXT(SalesData[[#This Row],[Order Date]],"mmm")</f>
        <v>Apr</v>
      </c>
      <c r="X3911" s="6" t="str">
        <f>TEXT(SalesData[[#This Row],[Order Date]],"mmm yyyy")</f>
        <v>Apr 2012</v>
      </c>
      <c r="Y3911">
        <f>--(COUNTIF($B$2:B3911,B3911)=1)</f>
        <v>0</v>
      </c>
    </row>
    <row r="3912" spans="1:25"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c r="W3912" s="6" t="str">
        <f>TEXT(SalesData[[#This Row],[Order Date]],"mmm")</f>
        <v>Apr</v>
      </c>
      <c r="X3912" s="6" t="str">
        <f>TEXT(SalesData[[#This Row],[Order Date]],"mmm yyyy")</f>
        <v>Apr 2012</v>
      </c>
      <c r="Y3912">
        <f>--(COUNTIF($B$2:B3912,B3912)=1)</f>
        <v>0</v>
      </c>
    </row>
    <row r="3913" spans="1:25"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c r="W3913" s="6" t="str">
        <f>TEXT(SalesData[[#This Row],[Order Date]],"mmm")</f>
        <v>Jun</v>
      </c>
      <c r="X3913" s="6" t="str">
        <f>TEXT(SalesData[[#This Row],[Order Date]],"mmm yyyy")</f>
        <v>Jun 2014</v>
      </c>
      <c r="Y3913">
        <f>--(COUNTIF($B$2:B3913,B3913)=1)</f>
        <v>1</v>
      </c>
    </row>
    <row r="3914" spans="1:25"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c r="W3914" s="6" t="str">
        <f>TEXT(SalesData[[#This Row],[Order Date]],"mmm")</f>
        <v>Sep</v>
      </c>
      <c r="X3914" s="6" t="str">
        <f>TEXT(SalesData[[#This Row],[Order Date]],"mmm yyyy")</f>
        <v>Sep 2014</v>
      </c>
      <c r="Y3914">
        <f>--(COUNTIF($B$2:B3914,B3914)=1)</f>
        <v>1</v>
      </c>
    </row>
    <row r="3915" spans="1:25"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c r="W3915" s="6" t="str">
        <f>TEXT(SalesData[[#This Row],[Order Date]],"mmm")</f>
        <v>Sep</v>
      </c>
      <c r="X3915" s="6" t="str">
        <f>TEXT(SalesData[[#This Row],[Order Date]],"mmm yyyy")</f>
        <v>Sep 2014</v>
      </c>
      <c r="Y3915">
        <f>--(COUNTIF($B$2:B3915,B3915)=1)</f>
        <v>0</v>
      </c>
    </row>
    <row r="3916" spans="1:25"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c r="W3916" s="6" t="str">
        <f>TEXT(SalesData[[#This Row],[Order Date]],"mmm")</f>
        <v>Jul</v>
      </c>
      <c r="X3916" s="6" t="str">
        <f>TEXT(SalesData[[#This Row],[Order Date]],"mmm yyyy")</f>
        <v>Jul 2014</v>
      </c>
      <c r="Y3916">
        <f>--(COUNTIF($B$2:B3916,B3916)=1)</f>
        <v>1</v>
      </c>
    </row>
    <row r="3917" spans="1:25"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c r="W3917" s="6" t="str">
        <f>TEXT(SalesData[[#This Row],[Order Date]],"mmm")</f>
        <v>Jul</v>
      </c>
      <c r="X3917" s="6" t="str">
        <f>TEXT(SalesData[[#This Row],[Order Date]],"mmm yyyy")</f>
        <v>Jul 2014</v>
      </c>
      <c r="Y3917">
        <f>--(COUNTIF($B$2:B3917,B3917)=1)</f>
        <v>0</v>
      </c>
    </row>
    <row r="3918" spans="1:25"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c r="W3918" s="6" t="str">
        <f>TEXT(SalesData[[#This Row],[Order Date]],"mmm")</f>
        <v>Jul</v>
      </c>
      <c r="X3918" s="6" t="str">
        <f>TEXT(SalesData[[#This Row],[Order Date]],"mmm yyyy")</f>
        <v>Jul 2014</v>
      </c>
      <c r="Y3918">
        <f>--(COUNTIF($B$2:B3918,B3918)=1)</f>
        <v>0</v>
      </c>
    </row>
    <row r="3919" spans="1:25"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c r="W3919" s="6" t="str">
        <f>TEXT(SalesData[[#This Row],[Order Date]],"mmm")</f>
        <v>Jul</v>
      </c>
      <c r="X3919" s="6" t="str">
        <f>TEXT(SalesData[[#This Row],[Order Date]],"mmm yyyy")</f>
        <v>Jul 2014</v>
      </c>
      <c r="Y3919">
        <f>--(COUNTIF($B$2:B3919,B3919)=1)</f>
        <v>0</v>
      </c>
    </row>
    <row r="3920" spans="1:25"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c r="W3920" s="6" t="str">
        <f>TEXT(SalesData[[#This Row],[Order Date]],"mmm")</f>
        <v>Jul</v>
      </c>
      <c r="X3920" s="6" t="str">
        <f>TEXT(SalesData[[#This Row],[Order Date]],"mmm yyyy")</f>
        <v>Jul 2014</v>
      </c>
      <c r="Y3920">
        <f>--(COUNTIF($B$2:B3920,B3920)=1)</f>
        <v>0</v>
      </c>
    </row>
    <row r="3921" spans="1:25"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c r="W3921" s="6" t="str">
        <f>TEXT(SalesData[[#This Row],[Order Date]],"mmm")</f>
        <v>Dec</v>
      </c>
      <c r="X3921" s="6" t="str">
        <f>TEXT(SalesData[[#This Row],[Order Date]],"mmm yyyy")</f>
        <v>Dec 2012</v>
      </c>
      <c r="Y3921">
        <f>--(COUNTIF($B$2:B3921,B3921)=1)</f>
        <v>1</v>
      </c>
    </row>
    <row r="3922" spans="1:25"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c r="W3922" s="6" t="str">
        <f>TEXT(SalesData[[#This Row],[Order Date]],"mmm")</f>
        <v>Dec</v>
      </c>
      <c r="X3922" s="6" t="str">
        <f>TEXT(SalesData[[#This Row],[Order Date]],"mmm yyyy")</f>
        <v>Dec 2012</v>
      </c>
      <c r="Y3922">
        <f>--(COUNTIF($B$2:B3922,B3922)=1)</f>
        <v>0</v>
      </c>
    </row>
    <row r="3923" spans="1:25"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c r="W3923" s="6" t="str">
        <f>TEXT(SalesData[[#This Row],[Order Date]],"mmm")</f>
        <v>Jun</v>
      </c>
      <c r="X3923" s="6" t="str">
        <f>TEXT(SalesData[[#This Row],[Order Date]],"mmm yyyy")</f>
        <v>Jun 2013</v>
      </c>
      <c r="Y3923">
        <f>--(COUNTIF($B$2:B3923,B3923)=1)</f>
        <v>1</v>
      </c>
    </row>
    <row r="3924" spans="1:25"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c r="W3924" s="6" t="str">
        <f>TEXT(SalesData[[#This Row],[Order Date]],"mmm")</f>
        <v>Aug</v>
      </c>
      <c r="X3924" s="6" t="str">
        <f>TEXT(SalesData[[#This Row],[Order Date]],"mmm yyyy")</f>
        <v>Aug 2014</v>
      </c>
      <c r="Y3924">
        <f>--(COUNTIF($B$2:B3924,B3924)=1)</f>
        <v>1</v>
      </c>
    </row>
    <row r="3925" spans="1:25"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c r="W3925" s="6" t="str">
        <f>TEXT(SalesData[[#This Row],[Order Date]],"mmm")</f>
        <v>Aug</v>
      </c>
      <c r="X3925" s="6" t="str">
        <f>TEXT(SalesData[[#This Row],[Order Date]],"mmm yyyy")</f>
        <v>Aug 2014</v>
      </c>
      <c r="Y3925">
        <f>--(COUNTIF($B$2:B3925,B3925)=1)</f>
        <v>0</v>
      </c>
    </row>
    <row r="3926" spans="1:25"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c r="W3926" s="6" t="str">
        <f>TEXT(SalesData[[#This Row],[Order Date]],"mmm")</f>
        <v>Sep</v>
      </c>
      <c r="X3926" s="6" t="str">
        <f>TEXT(SalesData[[#This Row],[Order Date]],"mmm yyyy")</f>
        <v>Sep 2011</v>
      </c>
      <c r="Y3926">
        <f>--(COUNTIF($B$2:B3926,B3926)=1)</f>
        <v>1</v>
      </c>
    </row>
    <row r="3927" spans="1:25"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c r="W3927" s="6" t="str">
        <f>TEXT(SalesData[[#This Row],[Order Date]],"mmm")</f>
        <v>Sep</v>
      </c>
      <c r="X3927" s="6" t="str">
        <f>TEXT(SalesData[[#This Row],[Order Date]],"mmm yyyy")</f>
        <v>Sep 2011</v>
      </c>
      <c r="Y3927">
        <f>--(COUNTIF($B$2:B3927,B3927)=1)</f>
        <v>0</v>
      </c>
    </row>
    <row r="3928" spans="1:25"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c r="W3928" s="6" t="str">
        <f>TEXT(SalesData[[#This Row],[Order Date]],"mmm")</f>
        <v>Sep</v>
      </c>
      <c r="X3928" s="6" t="str">
        <f>TEXT(SalesData[[#This Row],[Order Date]],"mmm yyyy")</f>
        <v>Sep 2011</v>
      </c>
      <c r="Y3928">
        <f>--(COUNTIF($B$2:B3928,B3928)=1)</f>
        <v>0</v>
      </c>
    </row>
    <row r="3929" spans="1:25"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c r="W3929" s="6" t="str">
        <f>TEXT(SalesData[[#This Row],[Order Date]],"mmm")</f>
        <v>Sep</v>
      </c>
      <c r="X3929" s="6" t="str">
        <f>TEXT(SalesData[[#This Row],[Order Date]],"mmm yyyy")</f>
        <v>Sep 2011</v>
      </c>
      <c r="Y3929">
        <f>--(COUNTIF($B$2:B3929,B3929)=1)</f>
        <v>0</v>
      </c>
    </row>
    <row r="3930" spans="1:25"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c r="W3930" s="6" t="str">
        <f>TEXT(SalesData[[#This Row],[Order Date]],"mmm")</f>
        <v>Mar</v>
      </c>
      <c r="X3930" s="6" t="str">
        <f>TEXT(SalesData[[#This Row],[Order Date]],"mmm yyyy")</f>
        <v>Mar 2013</v>
      </c>
      <c r="Y3930">
        <f>--(COUNTIF($B$2:B3930,B3930)=1)</f>
        <v>1</v>
      </c>
    </row>
    <row r="3931" spans="1:25"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c r="W3931" s="6" t="str">
        <f>TEXT(SalesData[[#This Row],[Order Date]],"mmm")</f>
        <v>Mar</v>
      </c>
      <c r="X3931" s="6" t="str">
        <f>TEXT(SalesData[[#This Row],[Order Date]],"mmm yyyy")</f>
        <v>Mar 2013</v>
      </c>
      <c r="Y3931">
        <f>--(COUNTIF($B$2:B3931,B3931)=1)</f>
        <v>0</v>
      </c>
    </row>
    <row r="3932" spans="1:25"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c r="W3932" s="6" t="str">
        <f>TEXT(SalesData[[#This Row],[Order Date]],"mmm")</f>
        <v>Mar</v>
      </c>
      <c r="X3932" s="6" t="str">
        <f>TEXT(SalesData[[#This Row],[Order Date]],"mmm yyyy")</f>
        <v>Mar 2013</v>
      </c>
      <c r="Y3932">
        <f>--(COUNTIF($B$2:B3932,B3932)=1)</f>
        <v>0</v>
      </c>
    </row>
    <row r="3933" spans="1:25"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c r="W3933" s="6" t="str">
        <f>TEXT(SalesData[[#This Row],[Order Date]],"mmm")</f>
        <v>Aug</v>
      </c>
      <c r="X3933" s="6" t="str">
        <f>TEXT(SalesData[[#This Row],[Order Date]],"mmm yyyy")</f>
        <v>Aug 2013</v>
      </c>
      <c r="Y3933">
        <f>--(COUNTIF($B$2:B3933,B3933)=1)</f>
        <v>1</v>
      </c>
    </row>
    <row r="3934" spans="1:25"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c r="W3934" s="6" t="str">
        <f>TEXT(SalesData[[#This Row],[Order Date]],"mmm")</f>
        <v>Aug</v>
      </c>
      <c r="X3934" s="6" t="str">
        <f>TEXT(SalesData[[#This Row],[Order Date]],"mmm yyyy")</f>
        <v>Aug 2013</v>
      </c>
      <c r="Y3934">
        <f>--(COUNTIF($B$2:B3934,B3934)=1)</f>
        <v>0</v>
      </c>
    </row>
    <row r="3935" spans="1:25"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c r="W3935" s="6" t="str">
        <f>TEXT(SalesData[[#This Row],[Order Date]],"mmm")</f>
        <v>Sep</v>
      </c>
      <c r="X3935" s="6" t="str">
        <f>TEXT(SalesData[[#This Row],[Order Date]],"mmm yyyy")</f>
        <v>Sep 2014</v>
      </c>
      <c r="Y3935">
        <f>--(COUNTIF($B$2:B3935,B3935)=1)</f>
        <v>1</v>
      </c>
    </row>
    <row r="3936" spans="1:25"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c r="W3936" s="6" t="str">
        <f>TEXT(SalesData[[#This Row],[Order Date]],"mmm")</f>
        <v>Sep</v>
      </c>
      <c r="X3936" s="6" t="str">
        <f>TEXT(SalesData[[#This Row],[Order Date]],"mmm yyyy")</f>
        <v>Sep 2014</v>
      </c>
      <c r="Y3936">
        <f>--(COUNTIF($B$2:B3936,B3936)=1)</f>
        <v>0</v>
      </c>
    </row>
    <row r="3937" spans="1:25"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c r="W3937" s="6" t="str">
        <f>TEXT(SalesData[[#This Row],[Order Date]],"mmm")</f>
        <v>Sep</v>
      </c>
      <c r="X3937" s="6" t="str">
        <f>TEXT(SalesData[[#This Row],[Order Date]],"mmm yyyy")</f>
        <v>Sep 2014</v>
      </c>
      <c r="Y3937">
        <f>--(COUNTIF($B$2:B3937,B3937)=1)</f>
        <v>0</v>
      </c>
    </row>
    <row r="3938" spans="1:25"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c r="W3938" s="6" t="str">
        <f>TEXT(SalesData[[#This Row],[Order Date]],"mmm")</f>
        <v>Jun</v>
      </c>
      <c r="X3938" s="6" t="str">
        <f>TEXT(SalesData[[#This Row],[Order Date]],"mmm yyyy")</f>
        <v>Jun 2012</v>
      </c>
      <c r="Y3938">
        <f>--(COUNTIF($B$2:B3938,B3938)=1)</f>
        <v>1</v>
      </c>
    </row>
    <row r="3939" spans="1:25"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c r="W3939" s="6" t="str">
        <f>TEXT(SalesData[[#This Row],[Order Date]],"mmm")</f>
        <v>Jun</v>
      </c>
      <c r="X3939" s="6" t="str">
        <f>TEXT(SalesData[[#This Row],[Order Date]],"mmm yyyy")</f>
        <v>Jun 2012</v>
      </c>
      <c r="Y3939">
        <f>--(COUNTIF($B$2:B3939,B3939)=1)</f>
        <v>0</v>
      </c>
    </row>
    <row r="3940" spans="1:25"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c r="W3940" s="6" t="str">
        <f>TEXT(SalesData[[#This Row],[Order Date]],"mmm")</f>
        <v>Jun</v>
      </c>
      <c r="X3940" s="6" t="str">
        <f>TEXT(SalesData[[#This Row],[Order Date]],"mmm yyyy")</f>
        <v>Jun 2012</v>
      </c>
      <c r="Y3940">
        <f>--(COUNTIF($B$2:B3940,B3940)=1)</f>
        <v>0</v>
      </c>
    </row>
    <row r="3941" spans="1:25"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c r="W3941" s="6" t="str">
        <f>TEXT(SalesData[[#This Row],[Order Date]],"mmm")</f>
        <v>Dec</v>
      </c>
      <c r="X3941" s="6" t="str">
        <f>TEXT(SalesData[[#This Row],[Order Date]],"mmm yyyy")</f>
        <v>Dec 2013</v>
      </c>
      <c r="Y3941">
        <f>--(COUNTIF($B$2:B3941,B3941)=1)</f>
        <v>1</v>
      </c>
    </row>
    <row r="3942" spans="1:25"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c r="W3942" s="6" t="str">
        <f>TEXT(SalesData[[#This Row],[Order Date]],"mmm")</f>
        <v>May</v>
      </c>
      <c r="X3942" s="6" t="str">
        <f>TEXT(SalesData[[#This Row],[Order Date]],"mmm yyyy")</f>
        <v>May 2014</v>
      </c>
      <c r="Y3942">
        <f>--(COUNTIF($B$2:B3942,B3942)=1)</f>
        <v>1</v>
      </c>
    </row>
    <row r="3943" spans="1:25"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c r="W3943" s="6" t="str">
        <f>TEXT(SalesData[[#This Row],[Order Date]],"mmm")</f>
        <v>May</v>
      </c>
      <c r="X3943" s="6" t="str">
        <f>TEXT(SalesData[[#This Row],[Order Date]],"mmm yyyy")</f>
        <v>May 2014</v>
      </c>
      <c r="Y3943">
        <f>--(COUNTIF($B$2:B3943,B3943)=1)</f>
        <v>0</v>
      </c>
    </row>
    <row r="3944" spans="1:25"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c r="W3944" s="6" t="str">
        <f>TEXT(SalesData[[#This Row],[Order Date]],"mmm")</f>
        <v>May</v>
      </c>
      <c r="X3944" s="6" t="str">
        <f>TEXT(SalesData[[#This Row],[Order Date]],"mmm yyyy")</f>
        <v>May 2014</v>
      </c>
      <c r="Y3944">
        <f>--(COUNTIF($B$2:B3944,B3944)=1)</f>
        <v>1</v>
      </c>
    </row>
    <row r="3945" spans="1:25"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c r="W3945" s="6" t="str">
        <f>TEXT(SalesData[[#This Row],[Order Date]],"mmm")</f>
        <v>Jun</v>
      </c>
      <c r="X3945" s="6" t="str">
        <f>TEXT(SalesData[[#This Row],[Order Date]],"mmm yyyy")</f>
        <v>Jun 2013</v>
      </c>
      <c r="Y3945">
        <f>--(COUNTIF($B$2:B3945,B3945)=1)</f>
        <v>1</v>
      </c>
    </row>
    <row r="3946" spans="1:25"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c r="W3946" s="6" t="str">
        <f>TEXT(SalesData[[#This Row],[Order Date]],"mmm")</f>
        <v>May</v>
      </c>
      <c r="X3946" s="6" t="str">
        <f>TEXT(SalesData[[#This Row],[Order Date]],"mmm yyyy")</f>
        <v>May 2013</v>
      </c>
      <c r="Y3946">
        <f>--(COUNTIF($B$2:B3946,B3946)=1)</f>
        <v>1</v>
      </c>
    </row>
    <row r="3947" spans="1:25"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c r="W3947" s="6" t="str">
        <f>TEXT(SalesData[[#This Row],[Order Date]],"mmm")</f>
        <v>Nov</v>
      </c>
      <c r="X3947" s="6" t="str">
        <f>TEXT(SalesData[[#This Row],[Order Date]],"mmm yyyy")</f>
        <v>Nov 2014</v>
      </c>
      <c r="Y3947">
        <f>--(COUNTIF($B$2:B3947,B3947)=1)</f>
        <v>1</v>
      </c>
    </row>
    <row r="3948" spans="1:25"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c r="W3948" s="6" t="str">
        <f>TEXT(SalesData[[#This Row],[Order Date]],"mmm")</f>
        <v>Nov</v>
      </c>
      <c r="X3948" s="6" t="str">
        <f>TEXT(SalesData[[#This Row],[Order Date]],"mmm yyyy")</f>
        <v>Nov 2014</v>
      </c>
      <c r="Y3948">
        <f>--(COUNTIF($B$2:B3948,B3948)=1)</f>
        <v>0</v>
      </c>
    </row>
    <row r="3949" spans="1:25"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c r="W3949" s="6" t="str">
        <f>TEXT(SalesData[[#This Row],[Order Date]],"mmm")</f>
        <v>Nov</v>
      </c>
      <c r="X3949" s="6" t="str">
        <f>TEXT(SalesData[[#This Row],[Order Date]],"mmm yyyy")</f>
        <v>Nov 2013</v>
      </c>
      <c r="Y3949">
        <f>--(COUNTIF($B$2:B3949,B3949)=1)</f>
        <v>1</v>
      </c>
    </row>
    <row r="3950" spans="1:25"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c r="W3950" s="6" t="str">
        <f>TEXT(SalesData[[#This Row],[Order Date]],"mmm")</f>
        <v>Nov</v>
      </c>
      <c r="X3950" s="6" t="str">
        <f>TEXT(SalesData[[#This Row],[Order Date]],"mmm yyyy")</f>
        <v>Nov 2013</v>
      </c>
      <c r="Y3950">
        <f>--(COUNTIF($B$2:B3950,B3950)=1)</f>
        <v>0</v>
      </c>
    </row>
    <row r="3951" spans="1:25"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c r="W3951" s="6" t="str">
        <f>TEXT(SalesData[[#This Row],[Order Date]],"mmm")</f>
        <v>Nov</v>
      </c>
      <c r="X3951" s="6" t="str">
        <f>TEXT(SalesData[[#This Row],[Order Date]],"mmm yyyy")</f>
        <v>Nov 2013</v>
      </c>
      <c r="Y3951">
        <f>--(COUNTIF($B$2:B3951,B3951)=1)</f>
        <v>0</v>
      </c>
    </row>
    <row r="3952" spans="1:25"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c r="W3952" s="6" t="str">
        <f>TEXT(SalesData[[#This Row],[Order Date]],"mmm")</f>
        <v>Nov</v>
      </c>
      <c r="X3952" s="6" t="str">
        <f>TEXT(SalesData[[#This Row],[Order Date]],"mmm yyyy")</f>
        <v>Nov 2013</v>
      </c>
      <c r="Y3952">
        <f>--(COUNTIF($B$2:B3952,B3952)=1)</f>
        <v>0</v>
      </c>
    </row>
    <row r="3953" spans="1:25"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c r="W3953" s="6" t="str">
        <f>TEXT(SalesData[[#This Row],[Order Date]],"mmm")</f>
        <v>Nov</v>
      </c>
      <c r="X3953" s="6" t="str">
        <f>TEXT(SalesData[[#This Row],[Order Date]],"mmm yyyy")</f>
        <v>Nov 2011</v>
      </c>
      <c r="Y3953">
        <f>--(COUNTIF($B$2:B3953,B3953)=1)</f>
        <v>1</v>
      </c>
    </row>
    <row r="3954" spans="1:25"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c r="W3954" s="6" t="str">
        <f>TEXT(SalesData[[#This Row],[Order Date]],"mmm")</f>
        <v>Mar</v>
      </c>
      <c r="X3954" s="6" t="str">
        <f>TEXT(SalesData[[#This Row],[Order Date]],"mmm yyyy")</f>
        <v>Mar 2013</v>
      </c>
      <c r="Y3954">
        <f>--(COUNTIF($B$2:B3954,B3954)=1)</f>
        <v>1</v>
      </c>
    </row>
    <row r="3955" spans="1:25"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c r="W3955" s="6" t="str">
        <f>TEXT(SalesData[[#This Row],[Order Date]],"mmm")</f>
        <v>Jan</v>
      </c>
      <c r="X3955" s="6" t="str">
        <f>TEXT(SalesData[[#This Row],[Order Date]],"mmm yyyy")</f>
        <v>Jan 2014</v>
      </c>
      <c r="Y3955">
        <f>--(COUNTIF($B$2:B3955,B3955)=1)</f>
        <v>1</v>
      </c>
    </row>
    <row r="3956" spans="1:25"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c r="W3956" s="6" t="str">
        <f>TEXT(SalesData[[#This Row],[Order Date]],"mmm")</f>
        <v>Apr</v>
      </c>
      <c r="X3956" s="6" t="str">
        <f>TEXT(SalesData[[#This Row],[Order Date]],"mmm yyyy")</f>
        <v>Apr 2011</v>
      </c>
      <c r="Y3956">
        <f>--(COUNTIF($B$2:B3956,B3956)=1)</f>
        <v>1</v>
      </c>
    </row>
    <row r="3957" spans="1:25"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c r="W3957" s="6" t="str">
        <f>TEXT(SalesData[[#This Row],[Order Date]],"mmm")</f>
        <v>Apr</v>
      </c>
      <c r="X3957" s="6" t="str">
        <f>TEXT(SalesData[[#This Row],[Order Date]],"mmm yyyy")</f>
        <v>Apr 2011</v>
      </c>
      <c r="Y3957">
        <f>--(COUNTIF($B$2:B3957,B3957)=1)</f>
        <v>0</v>
      </c>
    </row>
    <row r="3958" spans="1:25"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c r="W3958" s="6" t="str">
        <f>TEXT(SalesData[[#This Row],[Order Date]],"mmm")</f>
        <v>Jun</v>
      </c>
      <c r="X3958" s="6" t="str">
        <f>TEXT(SalesData[[#This Row],[Order Date]],"mmm yyyy")</f>
        <v>Jun 2013</v>
      </c>
      <c r="Y3958">
        <f>--(COUNTIF($B$2:B3958,B3958)=1)</f>
        <v>1</v>
      </c>
    </row>
    <row r="3959" spans="1:25"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c r="W3959" s="6" t="str">
        <f>TEXT(SalesData[[#This Row],[Order Date]],"mmm")</f>
        <v>May</v>
      </c>
      <c r="X3959" s="6" t="str">
        <f>TEXT(SalesData[[#This Row],[Order Date]],"mmm yyyy")</f>
        <v>May 2013</v>
      </c>
      <c r="Y3959">
        <f>--(COUNTIF($B$2:B3959,B3959)=1)</f>
        <v>1</v>
      </c>
    </row>
    <row r="3960" spans="1:25"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c r="W3960" s="6" t="str">
        <f>TEXT(SalesData[[#This Row],[Order Date]],"mmm")</f>
        <v>May</v>
      </c>
      <c r="X3960" s="6" t="str">
        <f>TEXT(SalesData[[#This Row],[Order Date]],"mmm yyyy")</f>
        <v>May 2013</v>
      </c>
      <c r="Y3960">
        <f>--(COUNTIF($B$2:B3960,B3960)=1)</f>
        <v>0</v>
      </c>
    </row>
    <row r="3961" spans="1:25"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c r="W3961" s="6" t="str">
        <f>TEXT(SalesData[[#This Row],[Order Date]],"mmm")</f>
        <v>May</v>
      </c>
      <c r="X3961" s="6" t="str">
        <f>TEXT(SalesData[[#This Row],[Order Date]],"mmm yyyy")</f>
        <v>May 2013</v>
      </c>
      <c r="Y3961">
        <f>--(COUNTIF($B$2:B3961,B3961)=1)</f>
        <v>0</v>
      </c>
    </row>
    <row r="3962" spans="1:25"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c r="W3962" s="6" t="str">
        <f>TEXT(SalesData[[#This Row],[Order Date]],"mmm")</f>
        <v>Oct</v>
      </c>
      <c r="X3962" s="6" t="str">
        <f>TEXT(SalesData[[#This Row],[Order Date]],"mmm yyyy")</f>
        <v>Oct 2012</v>
      </c>
      <c r="Y3962">
        <f>--(COUNTIF($B$2:B3962,B3962)=1)</f>
        <v>1</v>
      </c>
    </row>
    <row r="3963" spans="1:25"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c r="W3963" s="6" t="str">
        <f>TEXT(SalesData[[#This Row],[Order Date]],"mmm")</f>
        <v>Oct</v>
      </c>
      <c r="X3963" s="6" t="str">
        <f>TEXT(SalesData[[#This Row],[Order Date]],"mmm yyyy")</f>
        <v>Oct 2012</v>
      </c>
      <c r="Y3963">
        <f>--(COUNTIF($B$2:B3963,B3963)=1)</f>
        <v>0</v>
      </c>
    </row>
    <row r="3964" spans="1:25"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c r="W3964" s="6" t="str">
        <f>TEXT(SalesData[[#This Row],[Order Date]],"mmm")</f>
        <v>Feb</v>
      </c>
      <c r="X3964" s="6" t="str">
        <f>TEXT(SalesData[[#This Row],[Order Date]],"mmm yyyy")</f>
        <v>Feb 2014</v>
      </c>
      <c r="Y3964">
        <f>--(COUNTIF($B$2:B3964,B3964)=1)</f>
        <v>1</v>
      </c>
    </row>
    <row r="3965" spans="1:25"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c r="W3965" s="6" t="str">
        <f>TEXT(SalesData[[#This Row],[Order Date]],"mmm")</f>
        <v>Feb</v>
      </c>
      <c r="X3965" s="6" t="str">
        <f>TEXT(SalesData[[#This Row],[Order Date]],"mmm yyyy")</f>
        <v>Feb 2014</v>
      </c>
      <c r="Y3965">
        <f>--(COUNTIF($B$2:B3965,B3965)=1)</f>
        <v>0</v>
      </c>
    </row>
    <row r="3966" spans="1:25"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c r="W3966" s="6" t="str">
        <f>TEXT(SalesData[[#This Row],[Order Date]],"mmm")</f>
        <v>Sep</v>
      </c>
      <c r="X3966" s="6" t="str">
        <f>TEXT(SalesData[[#This Row],[Order Date]],"mmm yyyy")</f>
        <v>Sep 2013</v>
      </c>
      <c r="Y3966">
        <f>--(COUNTIF($B$2:B3966,B3966)=1)</f>
        <v>1</v>
      </c>
    </row>
    <row r="3967" spans="1:25"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c r="W3967" s="6" t="str">
        <f>TEXT(SalesData[[#This Row],[Order Date]],"mmm")</f>
        <v>Nov</v>
      </c>
      <c r="X3967" s="6" t="str">
        <f>TEXT(SalesData[[#This Row],[Order Date]],"mmm yyyy")</f>
        <v>Nov 2011</v>
      </c>
      <c r="Y3967">
        <f>--(COUNTIF($B$2:B3967,B3967)=1)</f>
        <v>1</v>
      </c>
    </row>
    <row r="3968" spans="1:25"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c r="W3968" s="6" t="str">
        <f>TEXT(SalesData[[#This Row],[Order Date]],"mmm")</f>
        <v>Apr</v>
      </c>
      <c r="X3968" s="6" t="str">
        <f>TEXT(SalesData[[#This Row],[Order Date]],"mmm yyyy")</f>
        <v>Apr 2013</v>
      </c>
      <c r="Y3968">
        <f>--(COUNTIF($B$2:B3968,B3968)=1)</f>
        <v>1</v>
      </c>
    </row>
    <row r="3969" spans="1:25"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c r="W3969" s="6" t="str">
        <f>TEXT(SalesData[[#This Row],[Order Date]],"mmm")</f>
        <v>May</v>
      </c>
      <c r="X3969" s="6" t="str">
        <f>TEXT(SalesData[[#This Row],[Order Date]],"mmm yyyy")</f>
        <v>May 2013</v>
      </c>
      <c r="Y3969">
        <f>--(COUNTIF($B$2:B3969,B3969)=1)</f>
        <v>1</v>
      </c>
    </row>
    <row r="3970" spans="1:25"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c r="W3970" s="6" t="str">
        <f>TEXT(SalesData[[#This Row],[Order Date]],"mmm")</f>
        <v>Jun</v>
      </c>
      <c r="X3970" s="6" t="str">
        <f>TEXT(SalesData[[#This Row],[Order Date]],"mmm yyyy")</f>
        <v>Jun 2012</v>
      </c>
      <c r="Y3970">
        <f>--(COUNTIF($B$2:B3970,B3970)=1)</f>
        <v>1</v>
      </c>
    </row>
    <row r="3971" spans="1:25"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c r="W3971" s="6" t="str">
        <f>TEXT(SalesData[[#This Row],[Order Date]],"mmm")</f>
        <v>Jun</v>
      </c>
      <c r="X3971" s="6" t="str">
        <f>TEXT(SalesData[[#This Row],[Order Date]],"mmm yyyy")</f>
        <v>Jun 2012</v>
      </c>
      <c r="Y3971">
        <f>--(COUNTIF($B$2:B3971,B3971)=1)</f>
        <v>0</v>
      </c>
    </row>
    <row r="3972" spans="1:25"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c r="W3972" s="6" t="str">
        <f>TEXT(SalesData[[#This Row],[Order Date]],"mmm")</f>
        <v>Nov</v>
      </c>
      <c r="X3972" s="6" t="str">
        <f>TEXT(SalesData[[#This Row],[Order Date]],"mmm yyyy")</f>
        <v>Nov 2011</v>
      </c>
      <c r="Y3972">
        <f>--(COUNTIF($B$2:B3972,B3972)=1)</f>
        <v>1</v>
      </c>
    </row>
    <row r="3973" spans="1:25"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c r="W3973" s="6" t="str">
        <f>TEXT(SalesData[[#This Row],[Order Date]],"mmm")</f>
        <v>Feb</v>
      </c>
      <c r="X3973" s="6" t="str">
        <f>TEXT(SalesData[[#This Row],[Order Date]],"mmm yyyy")</f>
        <v>Feb 2012</v>
      </c>
      <c r="Y3973">
        <f>--(COUNTIF($B$2:B3973,B3973)=1)</f>
        <v>1</v>
      </c>
    </row>
    <row r="3974" spans="1:25"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c r="W3974" s="6" t="str">
        <f>TEXT(SalesData[[#This Row],[Order Date]],"mmm")</f>
        <v>Mar</v>
      </c>
      <c r="X3974" s="6" t="str">
        <f>TEXT(SalesData[[#This Row],[Order Date]],"mmm yyyy")</f>
        <v>Mar 2013</v>
      </c>
      <c r="Y3974">
        <f>--(COUNTIF($B$2:B3974,B3974)=1)</f>
        <v>1</v>
      </c>
    </row>
    <row r="3975" spans="1:25"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c r="W3975" s="6" t="str">
        <f>TEXT(SalesData[[#This Row],[Order Date]],"mmm")</f>
        <v>Mar</v>
      </c>
      <c r="X3975" s="6" t="str">
        <f>TEXT(SalesData[[#This Row],[Order Date]],"mmm yyyy")</f>
        <v>Mar 2013</v>
      </c>
      <c r="Y3975">
        <f>--(COUNTIF($B$2:B3975,B3975)=1)</f>
        <v>0</v>
      </c>
    </row>
    <row r="3976" spans="1:25"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c r="W3976" s="6" t="str">
        <f>TEXT(SalesData[[#This Row],[Order Date]],"mmm")</f>
        <v>Mar</v>
      </c>
      <c r="X3976" s="6" t="str">
        <f>TEXT(SalesData[[#This Row],[Order Date]],"mmm yyyy")</f>
        <v>Mar 2013</v>
      </c>
      <c r="Y3976">
        <f>--(COUNTIF($B$2:B3976,B3976)=1)</f>
        <v>0</v>
      </c>
    </row>
    <row r="3977" spans="1:25"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c r="W3977" s="6" t="str">
        <f>TEXT(SalesData[[#This Row],[Order Date]],"mmm")</f>
        <v>Mar</v>
      </c>
      <c r="X3977" s="6" t="str">
        <f>TEXT(SalesData[[#This Row],[Order Date]],"mmm yyyy")</f>
        <v>Mar 2013</v>
      </c>
      <c r="Y3977">
        <f>--(COUNTIF($B$2:B3977,B3977)=1)</f>
        <v>0</v>
      </c>
    </row>
    <row r="3978" spans="1:25"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c r="W3978" s="6" t="str">
        <f>TEXT(SalesData[[#This Row],[Order Date]],"mmm")</f>
        <v>Oct</v>
      </c>
      <c r="X3978" s="6" t="str">
        <f>TEXT(SalesData[[#This Row],[Order Date]],"mmm yyyy")</f>
        <v>Oct 2013</v>
      </c>
      <c r="Y3978">
        <f>--(COUNTIF($B$2:B3978,B3978)=1)</f>
        <v>1</v>
      </c>
    </row>
    <row r="3979" spans="1:25"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c r="W3979" s="6" t="str">
        <f>TEXT(SalesData[[#This Row],[Order Date]],"mmm")</f>
        <v>Oct</v>
      </c>
      <c r="X3979" s="6" t="str">
        <f>TEXT(SalesData[[#This Row],[Order Date]],"mmm yyyy")</f>
        <v>Oct 2014</v>
      </c>
      <c r="Y3979">
        <f>--(COUNTIF($B$2:B3979,B3979)=1)</f>
        <v>1</v>
      </c>
    </row>
    <row r="3980" spans="1:25"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c r="W3980" s="6" t="str">
        <f>TEXT(SalesData[[#This Row],[Order Date]],"mmm")</f>
        <v>Oct</v>
      </c>
      <c r="X3980" s="6" t="str">
        <f>TEXT(SalesData[[#This Row],[Order Date]],"mmm yyyy")</f>
        <v>Oct 2014</v>
      </c>
      <c r="Y3980">
        <f>--(COUNTIF($B$2:B3980,B3980)=1)</f>
        <v>0</v>
      </c>
    </row>
    <row r="3981" spans="1:25"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c r="W3981" s="6" t="str">
        <f>TEXT(SalesData[[#This Row],[Order Date]],"mmm")</f>
        <v>Dec</v>
      </c>
      <c r="X3981" s="6" t="str">
        <f>TEXT(SalesData[[#This Row],[Order Date]],"mmm yyyy")</f>
        <v>Dec 2011</v>
      </c>
      <c r="Y3981">
        <f>--(COUNTIF($B$2:B3981,B3981)=1)</f>
        <v>1</v>
      </c>
    </row>
    <row r="3982" spans="1:25"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c r="W3982" s="6" t="str">
        <f>TEXT(SalesData[[#This Row],[Order Date]],"mmm")</f>
        <v>Dec</v>
      </c>
      <c r="X3982" s="6" t="str">
        <f>TEXT(SalesData[[#This Row],[Order Date]],"mmm yyyy")</f>
        <v>Dec 2011</v>
      </c>
      <c r="Y3982">
        <f>--(COUNTIF($B$2:B3982,B3982)=1)</f>
        <v>0</v>
      </c>
    </row>
    <row r="3983" spans="1:25"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c r="W3983" s="6" t="str">
        <f>TEXT(SalesData[[#This Row],[Order Date]],"mmm")</f>
        <v>Dec</v>
      </c>
      <c r="X3983" s="6" t="str">
        <f>TEXT(SalesData[[#This Row],[Order Date]],"mmm yyyy")</f>
        <v>Dec 2014</v>
      </c>
      <c r="Y3983">
        <f>--(COUNTIF($B$2:B3983,B3983)=1)</f>
        <v>1</v>
      </c>
    </row>
    <row r="3984" spans="1:25"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c r="W3984" s="6" t="str">
        <f>TEXT(SalesData[[#This Row],[Order Date]],"mmm")</f>
        <v>Jul</v>
      </c>
      <c r="X3984" s="6" t="str">
        <f>TEXT(SalesData[[#This Row],[Order Date]],"mmm yyyy")</f>
        <v>Jul 2013</v>
      </c>
      <c r="Y3984">
        <f>--(COUNTIF($B$2:B3984,B3984)=1)</f>
        <v>1</v>
      </c>
    </row>
    <row r="3985" spans="1:25"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c r="W3985" s="6" t="str">
        <f>TEXT(SalesData[[#This Row],[Order Date]],"mmm")</f>
        <v>Jul</v>
      </c>
      <c r="X3985" s="6" t="str">
        <f>TEXT(SalesData[[#This Row],[Order Date]],"mmm yyyy")</f>
        <v>Jul 2013</v>
      </c>
      <c r="Y3985">
        <f>--(COUNTIF($B$2:B3985,B3985)=1)</f>
        <v>0</v>
      </c>
    </row>
    <row r="3986" spans="1:25"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c r="W3986" s="6" t="str">
        <f>TEXT(SalesData[[#This Row],[Order Date]],"mmm")</f>
        <v>Jul</v>
      </c>
      <c r="X3986" s="6" t="str">
        <f>TEXT(SalesData[[#This Row],[Order Date]],"mmm yyyy")</f>
        <v>Jul 2013</v>
      </c>
      <c r="Y3986">
        <f>--(COUNTIF($B$2:B3986,B3986)=1)</f>
        <v>0</v>
      </c>
    </row>
    <row r="3987" spans="1:25"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c r="W3987" s="6" t="str">
        <f>TEXT(SalesData[[#This Row],[Order Date]],"mmm")</f>
        <v>Apr</v>
      </c>
      <c r="X3987" s="6" t="str">
        <f>TEXT(SalesData[[#This Row],[Order Date]],"mmm yyyy")</f>
        <v>Apr 2013</v>
      </c>
      <c r="Y3987">
        <f>--(COUNTIF($B$2:B3987,B3987)=1)</f>
        <v>1</v>
      </c>
    </row>
    <row r="3988" spans="1:25"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c r="W3988" s="6" t="str">
        <f>TEXT(SalesData[[#This Row],[Order Date]],"mmm")</f>
        <v>Apr</v>
      </c>
      <c r="X3988" s="6" t="str">
        <f>TEXT(SalesData[[#This Row],[Order Date]],"mmm yyyy")</f>
        <v>Apr 2014</v>
      </c>
      <c r="Y3988">
        <f>--(COUNTIF($B$2:B3988,B3988)=1)</f>
        <v>1</v>
      </c>
    </row>
    <row r="3989" spans="1:25"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c r="W3989" s="6" t="str">
        <f>TEXT(SalesData[[#This Row],[Order Date]],"mmm")</f>
        <v>Apr</v>
      </c>
      <c r="X3989" s="6" t="str">
        <f>TEXT(SalesData[[#This Row],[Order Date]],"mmm yyyy")</f>
        <v>Apr 2014</v>
      </c>
      <c r="Y3989">
        <f>--(COUNTIF($B$2:B3989,B3989)=1)</f>
        <v>0</v>
      </c>
    </row>
    <row r="3990" spans="1:25"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c r="W3990" s="6" t="str">
        <f>TEXT(SalesData[[#This Row],[Order Date]],"mmm")</f>
        <v>Apr</v>
      </c>
      <c r="X3990" s="6" t="str">
        <f>TEXT(SalesData[[#This Row],[Order Date]],"mmm yyyy")</f>
        <v>Apr 2013</v>
      </c>
      <c r="Y3990">
        <f>--(COUNTIF($B$2:B3990,B3990)=1)</f>
        <v>1</v>
      </c>
    </row>
    <row r="3991" spans="1:25"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c r="W3991" s="6" t="str">
        <f>TEXT(SalesData[[#This Row],[Order Date]],"mmm")</f>
        <v>Nov</v>
      </c>
      <c r="X3991" s="6" t="str">
        <f>TEXT(SalesData[[#This Row],[Order Date]],"mmm yyyy")</f>
        <v>Nov 2011</v>
      </c>
      <c r="Y3991">
        <f>--(COUNTIF($B$2:B3991,B3991)=1)</f>
        <v>1</v>
      </c>
    </row>
    <row r="3992" spans="1:25"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c r="W3992" s="6" t="str">
        <f>TEXT(SalesData[[#This Row],[Order Date]],"mmm")</f>
        <v>Nov</v>
      </c>
      <c r="X3992" s="6" t="str">
        <f>TEXT(SalesData[[#This Row],[Order Date]],"mmm yyyy")</f>
        <v>Nov 2011</v>
      </c>
      <c r="Y3992">
        <f>--(COUNTIF($B$2:B3992,B3992)=1)</f>
        <v>1</v>
      </c>
    </row>
    <row r="3993" spans="1:25"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c r="W3993" s="6" t="str">
        <f>TEXT(SalesData[[#This Row],[Order Date]],"mmm")</f>
        <v>May</v>
      </c>
      <c r="X3993" s="6" t="str">
        <f>TEXT(SalesData[[#This Row],[Order Date]],"mmm yyyy")</f>
        <v>May 2012</v>
      </c>
      <c r="Y3993">
        <f>--(COUNTIF($B$2:B3993,B3993)=1)</f>
        <v>1</v>
      </c>
    </row>
    <row r="3994" spans="1:25"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c r="W3994" s="6" t="str">
        <f>TEXT(SalesData[[#This Row],[Order Date]],"mmm")</f>
        <v>May</v>
      </c>
      <c r="X3994" s="6" t="str">
        <f>TEXT(SalesData[[#This Row],[Order Date]],"mmm yyyy")</f>
        <v>May 2012</v>
      </c>
      <c r="Y3994">
        <f>--(COUNTIF($B$2:B3994,B3994)=1)</f>
        <v>0</v>
      </c>
    </row>
    <row r="3995" spans="1:25"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c r="W3995" s="6" t="str">
        <f>TEXT(SalesData[[#This Row],[Order Date]],"mmm")</f>
        <v>May</v>
      </c>
      <c r="X3995" s="6" t="str">
        <f>TEXT(SalesData[[#This Row],[Order Date]],"mmm yyyy")</f>
        <v>May 2012</v>
      </c>
      <c r="Y3995">
        <f>--(COUNTIF($B$2:B3995,B3995)=1)</f>
        <v>0</v>
      </c>
    </row>
    <row r="3996" spans="1:25"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c r="W3996" s="6" t="str">
        <f>TEXT(SalesData[[#This Row],[Order Date]],"mmm")</f>
        <v>Mar</v>
      </c>
      <c r="X3996" s="6" t="str">
        <f>TEXT(SalesData[[#This Row],[Order Date]],"mmm yyyy")</f>
        <v>Mar 2012</v>
      </c>
      <c r="Y3996">
        <f>--(COUNTIF($B$2:B3996,B3996)=1)</f>
        <v>1</v>
      </c>
    </row>
    <row r="3997" spans="1:25"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c r="W3997" s="6" t="str">
        <f>TEXT(SalesData[[#This Row],[Order Date]],"mmm")</f>
        <v>Mar</v>
      </c>
      <c r="X3997" s="6" t="str">
        <f>TEXT(SalesData[[#This Row],[Order Date]],"mmm yyyy")</f>
        <v>Mar 2012</v>
      </c>
      <c r="Y3997">
        <f>--(COUNTIF($B$2:B3997,B3997)=1)</f>
        <v>0</v>
      </c>
    </row>
    <row r="3998" spans="1:25"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c r="W3998" s="6" t="str">
        <f>TEXT(SalesData[[#This Row],[Order Date]],"mmm")</f>
        <v>Mar</v>
      </c>
      <c r="X3998" s="6" t="str">
        <f>TEXT(SalesData[[#This Row],[Order Date]],"mmm yyyy")</f>
        <v>Mar 2012</v>
      </c>
      <c r="Y3998">
        <f>--(COUNTIF($B$2:B3998,B3998)=1)</f>
        <v>0</v>
      </c>
    </row>
    <row r="3999" spans="1:25"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c r="W3999" s="6" t="str">
        <f>TEXT(SalesData[[#This Row],[Order Date]],"mmm")</f>
        <v>Mar</v>
      </c>
      <c r="X3999" s="6" t="str">
        <f>TEXT(SalesData[[#This Row],[Order Date]],"mmm yyyy")</f>
        <v>Mar 2012</v>
      </c>
      <c r="Y3999">
        <f>--(COUNTIF($B$2:B3999,B3999)=1)</f>
        <v>0</v>
      </c>
    </row>
    <row r="4000" spans="1:25"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c r="W4000" s="6" t="str">
        <f>TEXT(SalesData[[#This Row],[Order Date]],"mmm")</f>
        <v>Mar</v>
      </c>
      <c r="X4000" s="6" t="str">
        <f>TEXT(SalesData[[#This Row],[Order Date]],"mmm yyyy")</f>
        <v>Mar 2012</v>
      </c>
      <c r="Y4000">
        <f>--(COUNTIF($B$2:B4000,B4000)=1)</f>
        <v>0</v>
      </c>
    </row>
    <row r="4001" spans="1:25"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c r="W4001" s="6" t="str">
        <f>TEXT(SalesData[[#This Row],[Order Date]],"mmm")</f>
        <v>Jul</v>
      </c>
      <c r="X4001" s="6" t="str">
        <f>TEXT(SalesData[[#This Row],[Order Date]],"mmm yyyy")</f>
        <v>Jul 2012</v>
      </c>
      <c r="Y4001">
        <f>--(COUNTIF($B$2:B4001,B4001)=1)</f>
        <v>1</v>
      </c>
    </row>
    <row r="4002" spans="1:25"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c r="W4002" s="6" t="str">
        <f>TEXT(SalesData[[#This Row],[Order Date]],"mmm")</f>
        <v>Oct</v>
      </c>
      <c r="X4002" s="6" t="str">
        <f>TEXT(SalesData[[#This Row],[Order Date]],"mmm yyyy")</f>
        <v>Oct 2011</v>
      </c>
      <c r="Y4002">
        <f>--(COUNTIF($B$2:B4002,B4002)=1)</f>
        <v>1</v>
      </c>
    </row>
    <row r="4003" spans="1:25"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c r="W4003" s="6" t="str">
        <f>TEXT(SalesData[[#This Row],[Order Date]],"mmm")</f>
        <v>Oct</v>
      </c>
      <c r="X4003" s="6" t="str">
        <f>TEXT(SalesData[[#This Row],[Order Date]],"mmm yyyy")</f>
        <v>Oct 2011</v>
      </c>
      <c r="Y4003">
        <f>--(COUNTIF($B$2:B4003,B4003)=1)</f>
        <v>0</v>
      </c>
    </row>
    <row r="4004" spans="1:25"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c r="W4004" s="6" t="str">
        <f>TEXT(SalesData[[#This Row],[Order Date]],"mmm")</f>
        <v>Mar</v>
      </c>
      <c r="X4004" s="6" t="str">
        <f>TEXT(SalesData[[#This Row],[Order Date]],"mmm yyyy")</f>
        <v>Mar 2013</v>
      </c>
      <c r="Y4004">
        <f>--(COUNTIF($B$2:B4004,B4004)=1)</f>
        <v>1</v>
      </c>
    </row>
    <row r="4005" spans="1:25"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c r="W4005" s="6" t="str">
        <f>TEXT(SalesData[[#This Row],[Order Date]],"mmm")</f>
        <v>Mar</v>
      </c>
      <c r="X4005" s="6" t="str">
        <f>TEXT(SalesData[[#This Row],[Order Date]],"mmm yyyy")</f>
        <v>Mar 2013</v>
      </c>
      <c r="Y4005">
        <f>--(COUNTIF($B$2:B4005,B4005)=1)</f>
        <v>0</v>
      </c>
    </row>
    <row r="4006" spans="1:25"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c r="W4006" s="6" t="str">
        <f>TEXT(SalesData[[#This Row],[Order Date]],"mmm")</f>
        <v>Mar</v>
      </c>
      <c r="X4006" s="6" t="str">
        <f>TEXT(SalesData[[#This Row],[Order Date]],"mmm yyyy")</f>
        <v>Mar 2013</v>
      </c>
      <c r="Y4006">
        <f>--(COUNTIF($B$2:B4006,B4006)=1)</f>
        <v>0</v>
      </c>
    </row>
    <row r="4007" spans="1:25"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c r="W4007" s="6" t="str">
        <f>TEXT(SalesData[[#This Row],[Order Date]],"mmm")</f>
        <v>Dec</v>
      </c>
      <c r="X4007" s="6" t="str">
        <f>TEXT(SalesData[[#This Row],[Order Date]],"mmm yyyy")</f>
        <v>Dec 2012</v>
      </c>
      <c r="Y4007">
        <f>--(COUNTIF($B$2:B4007,B4007)=1)</f>
        <v>1</v>
      </c>
    </row>
    <row r="4008" spans="1:25"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c r="W4008" s="6" t="str">
        <f>TEXT(SalesData[[#This Row],[Order Date]],"mmm")</f>
        <v>Dec</v>
      </c>
      <c r="X4008" s="6" t="str">
        <f>TEXT(SalesData[[#This Row],[Order Date]],"mmm yyyy")</f>
        <v>Dec 2012</v>
      </c>
      <c r="Y4008">
        <f>--(COUNTIF($B$2:B4008,B4008)=1)</f>
        <v>0</v>
      </c>
    </row>
    <row r="4009" spans="1:25"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c r="W4009" s="6" t="str">
        <f>TEXT(SalesData[[#This Row],[Order Date]],"mmm")</f>
        <v>Dec</v>
      </c>
      <c r="X4009" s="6" t="str">
        <f>TEXT(SalesData[[#This Row],[Order Date]],"mmm yyyy")</f>
        <v>Dec 2012</v>
      </c>
      <c r="Y4009">
        <f>--(COUNTIF($B$2:B4009,B4009)=1)</f>
        <v>0</v>
      </c>
    </row>
    <row r="4010" spans="1:25"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c r="W4010" s="6" t="str">
        <f>TEXT(SalesData[[#This Row],[Order Date]],"mmm")</f>
        <v>Dec</v>
      </c>
      <c r="X4010" s="6" t="str">
        <f>TEXT(SalesData[[#This Row],[Order Date]],"mmm yyyy")</f>
        <v>Dec 2012</v>
      </c>
      <c r="Y4010">
        <f>--(COUNTIF($B$2:B4010,B4010)=1)</f>
        <v>1</v>
      </c>
    </row>
    <row r="4011" spans="1:25"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c r="W4011" s="6" t="str">
        <f>TEXT(SalesData[[#This Row],[Order Date]],"mmm")</f>
        <v>Jan</v>
      </c>
      <c r="X4011" s="6" t="str">
        <f>TEXT(SalesData[[#This Row],[Order Date]],"mmm yyyy")</f>
        <v>Jan 2014</v>
      </c>
      <c r="Y4011">
        <f>--(COUNTIF($B$2:B4011,B4011)=1)</f>
        <v>1</v>
      </c>
    </row>
    <row r="4012" spans="1:25"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c r="W4012" s="6" t="str">
        <f>TEXT(SalesData[[#This Row],[Order Date]],"mmm")</f>
        <v>Nov</v>
      </c>
      <c r="X4012" s="6" t="str">
        <f>TEXT(SalesData[[#This Row],[Order Date]],"mmm yyyy")</f>
        <v>Nov 2014</v>
      </c>
      <c r="Y4012">
        <f>--(COUNTIF($B$2:B4012,B4012)=1)</f>
        <v>1</v>
      </c>
    </row>
    <row r="4013" spans="1:25"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c r="W4013" s="6" t="str">
        <f>TEXT(SalesData[[#This Row],[Order Date]],"mmm")</f>
        <v>Nov</v>
      </c>
      <c r="X4013" s="6" t="str">
        <f>TEXT(SalesData[[#This Row],[Order Date]],"mmm yyyy")</f>
        <v>Nov 2014</v>
      </c>
      <c r="Y4013">
        <f>--(COUNTIF($B$2:B4013,B4013)=1)</f>
        <v>0</v>
      </c>
    </row>
    <row r="4014" spans="1:25"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c r="W4014" s="6" t="str">
        <f>TEXT(SalesData[[#This Row],[Order Date]],"mmm")</f>
        <v>Dec</v>
      </c>
      <c r="X4014" s="6" t="str">
        <f>TEXT(SalesData[[#This Row],[Order Date]],"mmm yyyy")</f>
        <v>Dec 2012</v>
      </c>
      <c r="Y4014">
        <f>--(COUNTIF($B$2:B4014,B4014)=1)</f>
        <v>1</v>
      </c>
    </row>
    <row r="4015" spans="1:25"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c r="W4015" s="6" t="str">
        <f>TEXT(SalesData[[#This Row],[Order Date]],"mmm")</f>
        <v>Aug</v>
      </c>
      <c r="X4015" s="6" t="str">
        <f>TEXT(SalesData[[#This Row],[Order Date]],"mmm yyyy")</f>
        <v>Aug 2012</v>
      </c>
      <c r="Y4015">
        <f>--(COUNTIF($B$2:B4015,B4015)=1)</f>
        <v>1</v>
      </c>
    </row>
    <row r="4016" spans="1:25"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c r="W4016" s="6" t="str">
        <f>TEXT(SalesData[[#This Row],[Order Date]],"mmm")</f>
        <v>Aug</v>
      </c>
      <c r="X4016" s="6" t="str">
        <f>TEXT(SalesData[[#This Row],[Order Date]],"mmm yyyy")</f>
        <v>Aug 2012</v>
      </c>
      <c r="Y4016">
        <f>--(COUNTIF($B$2:B4016,B4016)=1)</f>
        <v>0</v>
      </c>
    </row>
    <row r="4017" spans="1:25"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c r="W4017" s="6" t="str">
        <f>TEXT(SalesData[[#This Row],[Order Date]],"mmm")</f>
        <v>Aug</v>
      </c>
      <c r="X4017" s="6" t="str">
        <f>TEXT(SalesData[[#This Row],[Order Date]],"mmm yyyy")</f>
        <v>Aug 2012</v>
      </c>
      <c r="Y4017">
        <f>--(COUNTIF($B$2:B4017,B4017)=1)</f>
        <v>0</v>
      </c>
    </row>
    <row r="4018" spans="1:25"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c r="W4018" s="6" t="str">
        <f>TEXT(SalesData[[#This Row],[Order Date]],"mmm")</f>
        <v>Aug</v>
      </c>
      <c r="X4018" s="6" t="str">
        <f>TEXT(SalesData[[#This Row],[Order Date]],"mmm yyyy")</f>
        <v>Aug 2012</v>
      </c>
      <c r="Y4018">
        <f>--(COUNTIF($B$2:B4018,B4018)=1)</f>
        <v>0</v>
      </c>
    </row>
    <row r="4019" spans="1:25"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c r="W4019" s="6" t="str">
        <f>TEXT(SalesData[[#This Row],[Order Date]],"mmm")</f>
        <v>Aug</v>
      </c>
      <c r="X4019" s="6" t="str">
        <f>TEXT(SalesData[[#This Row],[Order Date]],"mmm yyyy")</f>
        <v>Aug 2012</v>
      </c>
      <c r="Y4019">
        <f>--(COUNTIF($B$2:B4019,B4019)=1)</f>
        <v>0</v>
      </c>
    </row>
    <row r="4020" spans="1:25"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c r="W4020" s="6" t="str">
        <f>TEXT(SalesData[[#This Row],[Order Date]],"mmm")</f>
        <v>Aug</v>
      </c>
      <c r="X4020" s="6" t="str">
        <f>TEXT(SalesData[[#This Row],[Order Date]],"mmm yyyy")</f>
        <v>Aug 2012</v>
      </c>
      <c r="Y4020">
        <f>--(COUNTIF($B$2:B4020,B4020)=1)</f>
        <v>0</v>
      </c>
    </row>
    <row r="4021" spans="1:25"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c r="W4021" s="6" t="str">
        <f>TEXT(SalesData[[#This Row],[Order Date]],"mmm")</f>
        <v>Aug</v>
      </c>
      <c r="X4021" s="6" t="str">
        <f>TEXT(SalesData[[#This Row],[Order Date]],"mmm yyyy")</f>
        <v>Aug 2012</v>
      </c>
      <c r="Y4021">
        <f>--(COUNTIF($B$2:B4021,B4021)=1)</f>
        <v>0</v>
      </c>
    </row>
    <row r="4022" spans="1:25"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c r="W4022" s="6" t="str">
        <f>TEXT(SalesData[[#This Row],[Order Date]],"mmm")</f>
        <v>Jun</v>
      </c>
      <c r="X4022" s="6" t="str">
        <f>TEXT(SalesData[[#This Row],[Order Date]],"mmm yyyy")</f>
        <v>Jun 2011</v>
      </c>
      <c r="Y4022">
        <f>--(COUNTIF($B$2:B4022,B4022)=1)</f>
        <v>1</v>
      </c>
    </row>
    <row r="4023" spans="1:25"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c r="W4023" s="6" t="str">
        <f>TEXT(SalesData[[#This Row],[Order Date]],"mmm")</f>
        <v>Jun</v>
      </c>
      <c r="X4023" s="6" t="str">
        <f>TEXT(SalesData[[#This Row],[Order Date]],"mmm yyyy")</f>
        <v>Jun 2011</v>
      </c>
      <c r="Y4023">
        <f>--(COUNTIF($B$2:B4023,B4023)=1)</f>
        <v>0</v>
      </c>
    </row>
    <row r="4024" spans="1:25"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c r="W4024" s="6" t="str">
        <f>TEXT(SalesData[[#This Row],[Order Date]],"mmm")</f>
        <v>Jun</v>
      </c>
      <c r="X4024" s="6" t="str">
        <f>TEXT(SalesData[[#This Row],[Order Date]],"mmm yyyy")</f>
        <v>Jun 2011</v>
      </c>
      <c r="Y4024">
        <f>--(COUNTIF($B$2:B4024,B4024)=1)</f>
        <v>0</v>
      </c>
    </row>
    <row r="4025" spans="1:25"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c r="W4025" s="6" t="str">
        <f>TEXT(SalesData[[#This Row],[Order Date]],"mmm")</f>
        <v>Oct</v>
      </c>
      <c r="X4025" s="6" t="str">
        <f>TEXT(SalesData[[#This Row],[Order Date]],"mmm yyyy")</f>
        <v>Oct 2014</v>
      </c>
      <c r="Y4025">
        <f>--(COUNTIF($B$2:B4025,B4025)=1)</f>
        <v>1</v>
      </c>
    </row>
    <row r="4026" spans="1:25"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c r="W4026" s="6" t="str">
        <f>TEXT(SalesData[[#This Row],[Order Date]],"mmm")</f>
        <v>Oct</v>
      </c>
      <c r="X4026" s="6" t="str">
        <f>TEXT(SalesData[[#This Row],[Order Date]],"mmm yyyy")</f>
        <v>Oct 2014</v>
      </c>
      <c r="Y4026">
        <f>--(COUNTIF($B$2:B4026,B4026)=1)</f>
        <v>0</v>
      </c>
    </row>
    <row r="4027" spans="1:25"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c r="W4027" s="6" t="str">
        <f>TEXT(SalesData[[#This Row],[Order Date]],"mmm")</f>
        <v>Aug</v>
      </c>
      <c r="X4027" s="6" t="str">
        <f>TEXT(SalesData[[#This Row],[Order Date]],"mmm yyyy")</f>
        <v>Aug 2014</v>
      </c>
      <c r="Y4027">
        <f>--(COUNTIF($B$2:B4027,B4027)=1)</f>
        <v>1</v>
      </c>
    </row>
    <row r="4028" spans="1:25"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c r="W4028" s="6" t="str">
        <f>TEXT(SalesData[[#This Row],[Order Date]],"mmm")</f>
        <v>Aug</v>
      </c>
      <c r="X4028" s="6" t="str">
        <f>TEXT(SalesData[[#This Row],[Order Date]],"mmm yyyy")</f>
        <v>Aug 2014</v>
      </c>
      <c r="Y4028">
        <f>--(COUNTIF($B$2:B4028,B4028)=1)</f>
        <v>0</v>
      </c>
    </row>
    <row r="4029" spans="1:25"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c r="W4029" s="6" t="str">
        <f>TEXT(SalesData[[#This Row],[Order Date]],"mmm")</f>
        <v>Aug</v>
      </c>
      <c r="X4029" s="6" t="str">
        <f>TEXT(SalesData[[#This Row],[Order Date]],"mmm yyyy")</f>
        <v>Aug 2014</v>
      </c>
      <c r="Y4029">
        <f>--(COUNTIF($B$2:B4029,B4029)=1)</f>
        <v>0</v>
      </c>
    </row>
    <row r="4030" spans="1:25"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c r="W4030" s="6" t="str">
        <f>TEXT(SalesData[[#This Row],[Order Date]],"mmm")</f>
        <v>Aug</v>
      </c>
      <c r="X4030" s="6" t="str">
        <f>TEXT(SalesData[[#This Row],[Order Date]],"mmm yyyy")</f>
        <v>Aug 2014</v>
      </c>
      <c r="Y4030">
        <f>--(COUNTIF($B$2:B4030,B4030)=1)</f>
        <v>0</v>
      </c>
    </row>
    <row r="4031" spans="1:25"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c r="W4031" s="6" t="str">
        <f>TEXT(SalesData[[#This Row],[Order Date]],"mmm")</f>
        <v>Dec</v>
      </c>
      <c r="X4031" s="6" t="str">
        <f>TEXT(SalesData[[#This Row],[Order Date]],"mmm yyyy")</f>
        <v>Dec 2014</v>
      </c>
      <c r="Y4031">
        <f>--(COUNTIF($B$2:B4031,B4031)=1)</f>
        <v>1</v>
      </c>
    </row>
    <row r="4032" spans="1:25"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c r="W4032" s="6" t="str">
        <f>TEXT(SalesData[[#This Row],[Order Date]],"mmm")</f>
        <v>Dec</v>
      </c>
      <c r="X4032" s="6" t="str">
        <f>TEXT(SalesData[[#This Row],[Order Date]],"mmm yyyy")</f>
        <v>Dec 2014</v>
      </c>
      <c r="Y4032">
        <f>--(COUNTIF($B$2:B4032,B4032)=1)</f>
        <v>0</v>
      </c>
    </row>
    <row r="4033" spans="1:25"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c r="W4033" s="6" t="str">
        <f>TEXT(SalesData[[#This Row],[Order Date]],"mmm")</f>
        <v>Sep</v>
      </c>
      <c r="X4033" s="6" t="str">
        <f>TEXT(SalesData[[#This Row],[Order Date]],"mmm yyyy")</f>
        <v>Sep 2013</v>
      </c>
      <c r="Y4033">
        <f>--(COUNTIF($B$2:B4033,B4033)=1)</f>
        <v>1</v>
      </c>
    </row>
    <row r="4034" spans="1:25"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c r="W4034" s="6" t="str">
        <f>TEXT(SalesData[[#This Row],[Order Date]],"mmm")</f>
        <v>Sep</v>
      </c>
      <c r="X4034" s="6" t="str">
        <f>TEXT(SalesData[[#This Row],[Order Date]],"mmm yyyy")</f>
        <v>Sep 2013</v>
      </c>
      <c r="Y4034">
        <f>--(COUNTIF($B$2:B4034,B4034)=1)</f>
        <v>0</v>
      </c>
    </row>
    <row r="4035" spans="1:25"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c r="W4035" s="6" t="str">
        <f>TEXT(SalesData[[#This Row],[Order Date]],"mmm")</f>
        <v>Sep</v>
      </c>
      <c r="X4035" s="6" t="str">
        <f>TEXT(SalesData[[#This Row],[Order Date]],"mmm yyyy")</f>
        <v>Sep 2013</v>
      </c>
      <c r="Y4035">
        <f>--(COUNTIF($B$2:B4035,B4035)=1)</f>
        <v>0</v>
      </c>
    </row>
    <row r="4036" spans="1:25"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c r="W4036" s="6" t="str">
        <f>TEXT(SalesData[[#This Row],[Order Date]],"mmm")</f>
        <v>Dec</v>
      </c>
      <c r="X4036" s="6" t="str">
        <f>TEXT(SalesData[[#This Row],[Order Date]],"mmm yyyy")</f>
        <v>Dec 2013</v>
      </c>
      <c r="Y4036">
        <f>--(COUNTIF($B$2:B4036,B4036)=1)</f>
        <v>1</v>
      </c>
    </row>
    <row r="4037" spans="1:25"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c r="W4037" s="6" t="str">
        <f>TEXT(SalesData[[#This Row],[Order Date]],"mmm")</f>
        <v>Dec</v>
      </c>
      <c r="X4037" s="6" t="str">
        <f>TEXT(SalesData[[#This Row],[Order Date]],"mmm yyyy")</f>
        <v>Dec 2013</v>
      </c>
      <c r="Y4037">
        <f>--(COUNTIF($B$2:B4037,B4037)=1)</f>
        <v>0</v>
      </c>
    </row>
    <row r="4038" spans="1:25"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c r="W4038" s="6" t="str">
        <f>TEXT(SalesData[[#This Row],[Order Date]],"mmm")</f>
        <v>Dec</v>
      </c>
      <c r="X4038" s="6" t="str">
        <f>TEXT(SalesData[[#This Row],[Order Date]],"mmm yyyy")</f>
        <v>Dec 2012</v>
      </c>
      <c r="Y4038">
        <f>--(COUNTIF($B$2:B4038,B4038)=1)</f>
        <v>1</v>
      </c>
    </row>
    <row r="4039" spans="1:25"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c r="W4039" s="6" t="str">
        <f>TEXT(SalesData[[#This Row],[Order Date]],"mmm")</f>
        <v>Dec</v>
      </c>
      <c r="X4039" s="6" t="str">
        <f>TEXT(SalesData[[#This Row],[Order Date]],"mmm yyyy")</f>
        <v>Dec 2011</v>
      </c>
      <c r="Y4039">
        <f>--(COUNTIF($B$2:B4039,B4039)=1)</f>
        <v>1</v>
      </c>
    </row>
    <row r="4040" spans="1:25"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c r="W4040" s="6" t="str">
        <f>TEXT(SalesData[[#This Row],[Order Date]],"mmm")</f>
        <v>Dec</v>
      </c>
      <c r="X4040" s="6" t="str">
        <f>TEXT(SalesData[[#This Row],[Order Date]],"mmm yyyy")</f>
        <v>Dec 2011</v>
      </c>
      <c r="Y4040">
        <f>--(COUNTIF($B$2:B4040,B4040)=1)</f>
        <v>0</v>
      </c>
    </row>
    <row r="4041" spans="1:25"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c r="W4041" s="6" t="str">
        <f>TEXT(SalesData[[#This Row],[Order Date]],"mmm")</f>
        <v>Dec</v>
      </c>
      <c r="X4041" s="6" t="str">
        <f>TEXT(SalesData[[#This Row],[Order Date]],"mmm yyyy")</f>
        <v>Dec 2011</v>
      </c>
      <c r="Y4041">
        <f>--(COUNTIF($B$2:B4041,B4041)=1)</f>
        <v>0</v>
      </c>
    </row>
    <row r="4042" spans="1:25"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c r="W4042" s="6" t="str">
        <f>TEXT(SalesData[[#This Row],[Order Date]],"mmm")</f>
        <v>Dec</v>
      </c>
      <c r="X4042" s="6" t="str">
        <f>TEXT(SalesData[[#This Row],[Order Date]],"mmm yyyy")</f>
        <v>Dec 2011</v>
      </c>
      <c r="Y4042">
        <f>--(COUNTIF($B$2:B4042,B4042)=1)</f>
        <v>0</v>
      </c>
    </row>
    <row r="4043" spans="1:25"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c r="W4043" s="6" t="str">
        <f>TEXT(SalesData[[#This Row],[Order Date]],"mmm")</f>
        <v>Dec</v>
      </c>
      <c r="X4043" s="6" t="str">
        <f>TEXT(SalesData[[#This Row],[Order Date]],"mmm yyyy")</f>
        <v>Dec 2011</v>
      </c>
      <c r="Y4043">
        <f>--(COUNTIF($B$2:B4043,B4043)=1)</f>
        <v>0</v>
      </c>
    </row>
    <row r="4044" spans="1:25"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c r="W4044" s="6" t="str">
        <f>TEXT(SalesData[[#This Row],[Order Date]],"mmm")</f>
        <v>Dec</v>
      </c>
      <c r="X4044" s="6" t="str">
        <f>TEXT(SalesData[[#This Row],[Order Date]],"mmm yyyy")</f>
        <v>Dec 2011</v>
      </c>
      <c r="Y4044">
        <f>--(COUNTIF($B$2:B4044,B4044)=1)</f>
        <v>0</v>
      </c>
    </row>
    <row r="4045" spans="1:25"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c r="W4045" s="6" t="str">
        <f>TEXT(SalesData[[#This Row],[Order Date]],"mmm")</f>
        <v>Dec</v>
      </c>
      <c r="X4045" s="6" t="str">
        <f>TEXT(SalesData[[#This Row],[Order Date]],"mmm yyyy")</f>
        <v>Dec 2011</v>
      </c>
      <c r="Y4045">
        <f>--(COUNTIF($B$2:B4045,B4045)=1)</f>
        <v>0</v>
      </c>
    </row>
    <row r="4046" spans="1:25"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c r="W4046" s="6" t="str">
        <f>TEXT(SalesData[[#This Row],[Order Date]],"mmm")</f>
        <v>Jun</v>
      </c>
      <c r="X4046" s="6" t="str">
        <f>TEXT(SalesData[[#This Row],[Order Date]],"mmm yyyy")</f>
        <v>Jun 2012</v>
      </c>
      <c r="Y4046">
        <f>--(COUNTIF($B$2:B4046,B4046)=1)</f>
        <v>1</v>
      </c>
    </row>
    <row r="4047" spans="1:25"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c r="W4047" s="6" t="str">
        <f>TEXT(SalesData[[#This Row],[Order Date]],"mmm")</f>
        <v>Apr</v>
      </c>
      <c r="X4047" s="6" t="str">
        <f>TEXT(SalesData[[#This Row],[Order Date]],"mmm yyyy")</f>
        <v>Apr 2012</v>
      </c>
      <c r="Y4047">
        <f>--(COUNTIF($B$2:B4047,B4047)=1)</f>
        <v>1</v>
      </c>
    </row>
    <row r="4048" spans="1:25"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c r="W4048" s="6" t="str">
        <f>TEXT(SalesData[[#This Row],[Order Date]],"mmm")</f>
        <v>Oct</v>
      </c>
      <c r="X4048" s="6" t="str">
        <f>TEXT(SalesData[[#This Row],[Order Date]],"mmm yyyy")</f>
        <v>Oct 2014</v>
      </c>
      <c r="Y4048">
        <f>--(COUNTIF($B$2:B4048,B4048)=1)</f>
        <v>1</v>
      </c>
    </row>
    <row r="4049" spans="1:25"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c r="W4049" s="6" t="str">
        <f>TEXT(SalesData[[#This Row],[Order Date]],"mmm")</f>
        <v>Jul</v>
      </c>
      <c r="X4049" s="6" t="str">
        <f>TEXT(SalesData[[#This Row],[Order Date]],"mmm yyyy")</f>
        <v>Jul 2012</v>
      </c>
      <c r="Y4049">
        <f>--(COUNTIF($B$2:B4049,B4049)=1)</f>
        <v>1</v>
      </c>
    </row>
    <row r="4050" spans="1:25"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c r="W4050" s="6" t="str">
        <f>TEXT(SalesData[[#This Row],[Order Date]],"mmm")</f>
        <v>Jul</v>
      </c>
      <c r="X4050" s="6" t="str">
        <f>TEXT(SalesData[[#This Row],[Order Date]],"mmm yyyy")</f>
        <v>Jul 2012</v>
      </c>
      <c r="Y4050">
        <f>--(COUNTIF($B$2:B4050,B4050)=1)</f>
        <v>0</v>
      </c>
    </row>
    <row r="4051" spans="1:25"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c r="W4051" s="6" t="str">
        <f>TEXT(SalesData[[#This Row],[Order Date]],"mmm")</f>
        <v>Jun</v>
      </c>
      <c r="X4051" s="6" t="str">
        <f>TEXT(SalesData[[#This Row],[Order Date]],"mmm yyyy")</f>
        <v>Jun 2014</v>
      </c>
      <c r="Y4051">
        <f>--(COUNTIF($B$2:B4051,B4051)=1)</f>
        <v>1</v>
      </c>
    </row>
    <row r="4052" spans="1:25"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c r="W4052" s="6" t="str">
        <f>TEXT(SalesData[[#This Row],[Order Date]],"mmm")</f>
        <v>Jun</v>
      </c>
      <c r="X4052" s="6" t="str">
        <f>TEXT(SalesData[[#This Row],[Order Date]],"mmm yyyy")</f>
        <v>Jun 2014</v>
      </c>
      <c r="Y4052">
        <f>--(COUNTIF($B$2:B4052,B4052)=1)</f>
        <v>0</v>
      </c>
    </row>
    <row r="4053" spans="1:25"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c r="W4053" s="6" t="str">
        <f>TEXT(SalesData[[#This Row],[Order Date]],"mmm")</f>
        <v>Sep</v>
      </c>
      <c r="X4053" s="6" t="str">
        <f>TEXT(SalesData[[#This Row],[Order Date]],"mmm yyyy")</f>
        <v>Sep 2011</v>
      </c>
      <c r="Y4053">
        <f>--(COUNTIF($B$2:B4053,B4053)=1)</f>
        <v>1</v>
      </c>
    </row>
    <row r="4054" spans="1:25"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c r="W4054" s="6" t="str">
        <f>TEXT(SalesData[[#This Row],[Order Date]],"mmm")</f>
        <v>Sep</v>
      </c>
      <c r="X4054" s="6" t="str">
        <f>TEXT(SalesData[[#This Row],[Order Date]],"mmm yyyy")</f>
        <v>Sep 2011</v>
      </c>
      <c r="Y4054">
        <f>--(COUNTIF($B$2:B4054,B4054)=1)</f>
        <v>0</v>
      </c>
    </row>
    <row r="4055" spans="1:25"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c r="W4055" s="6" t="str">
        <f>TEXT(SalesData[[#This Row],[Order Date]],"mmm")</f>
        <v>Sep</v>
      </c>
      <c r="X4055" s="6" t="str">
        <f>TEXT(SalesData[[#This Row],[Order Date]],"mmm yyyy")</f>
        <v>Sep 2011</v>
      </c>
      <c r="Y4055">
        <f>--(COUNTIF($B$2:B4055,B4055)=1)</f>
        <v>0</v>
      </c>
    </row>
    <row r="4056" spans="1:25"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c r="W4056" s="6" t="str">
        <f>TEXT(SalesData[[#This Row],[Order Date]],"mmm")</f>
        <v>Sep</v>
      </c>
      <c r="X4056" s="6" t="str">
        <f>TEXT(SalesData[[#This Row],[Order Date]],"mmm yyyy")</f>
        <v>Sep 2011</v>
      </c>
      <c r="Y4056">
        <f>--(COUNTIF($B$2:B4056,B4056)=1)</f>
        <v>0</v>
      </c>
    </row>
    <row r="4057" spans="1:25"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c r="W4057" s="6" t="str">
        <f>TEXT(SalesData[[#This Row],[Order Date]],"mmm")</f>
        <v>Sep</v>
      </c>
      <c r="X4057" s="6" t="str">
        <f>TEXT(SalesData[[#This Row],[Order Date]],"mmm yyyy")</f>
        <v>Sep 2011</v>
      </c>
      <c r="Y4057">
        <f>--(COUNTIF($B$2:B4057,B4057)=1)</f>
        <v>0</v>
      </c>
    </row>
    <row r="4058" spans="1:25"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c r="W4058" s="6" t="str">
        <f>TEXT(SalesData[[#This Row],[Order Date]],"mmm")</f>
        <v>Sep</v>
      </c>
      <c r="X4058" s="6" t="str">
        <f>TEXT(SalesData[[#This Row],[Order Date]],"mmm yyyy")</f>
        <v>Sep 2011</v>
      </c>
      <c r="Y4058">
        <f>--(COUNTIF($B$2:B4058,B4058)=1)</f>
        <v>0</v>
      </c>
    </row>
    <row r="4059" spans="1:25"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c r="W4059" s="6" t="str">
        <f>TEXT(SalesData[[#This Row],[Order Date]],"mmm")</f>
        <v>Nov</v>
      </c>
      <c r="X4059" s="6" t="str">
        <f>TEXT(SalesData[[#This Row],[Order Date]],"mmm yyyy")</f>
        <v>Nov 2011</v>
      </c>
      <c r="Y4059">
        <f>--(COUNTIF($B$2:B4059,B4059)=1)</f>
        <v>1</v>
      </c>
    </row>
    <row r="4060" spans="1:25"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c r="W4060" s="6" t="str">
        <f>TEXT(SalesData[[#This Row],[Order Date]],"mmm")</f>
        <v>Nov</v>
      </c>
      <c r="X4060" s="6" t="str">
        <f>TEXT(SalesData[[#This Row],[Order Date]],"mmm yyyy")</f>
        <v>Nov 2012</v>
      </c>
      <c r="Y4060">
        <f>--(COUNTIF($B$2:B4060,B4060)=1)</f>
        <v>1</v>
      </c>
    </row>
    <row r="4061" spans="1:25"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c r="W4061" s="6" t="str">
        <f>TEXT(SalesData[[#This Row],[Order Date]],"mmm")</f>
        <v>Nov</v>
      </c>
      <c r="X4061" s="6" t="str">
        <f>TEXT(SalesData[[#This Row],[Order Date]],"mmm yyyy")</f>
        <v>Nov 2012</v>
      </c>
      <c r="Y4061">
        <f>--(COUNTIF($B$2:B4061,B4061)=1)</f>
        <v>0</v>
      </c>
    </row>
    <row r="4062" spans="1:25"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c r="W4062" s="6" t="str">
        <f>TEXT(SalesData[[#This Row],[Order Date]],"mmm")</f>
        <v>Nov</v>
      </c>
      <c r="X4062" s="6" t="str">
        <f>TEXT(SalesData[[#This Row],[Order Date]],"mmm yyyy")</f>
        <v>Nov 2013</v>
      </c>
      <c r="Y4062">
        <f>--(COUNTIF($B$2:B4062,B4062)=1)</f>
        <v>1</v>
      </c>
    </row>
    <row r="4063" spans="1:25"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c r="W4063" s="6" t="str">
        <f>TEXT(SalesData[[#This Row],[Order Date]],"mmm")</f>
        <v>Sep</v>
      </c>
      <c r="X4063" s="6" t="str">
        <f>TEXT(SalesData[[#This Row],[Order Date]],"mmm yyyy")</f>
        <v>Sep 2012</v>
      </c>
      <c r="Y4063">
        <f>--(COUNTIF($B$2:B4063,B4063)=1)</f>
        <v>1</v>
      </c>
    </row>
    <row r="4064" spans="1:25"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c r="W4064" s="6" t="str">
        <f>TEXT(SalesData[[#This Row],[Order Date]],"mmm")</f>
        <v>Mar</v>
      </c>
      <c r="X4064" s="6" t="str">
        <f>TEXT(SalesData[[#This Row],[Order Date]],"mmm yyyy")</f>
        <v>Mar 2013</v>
      </c>
      <c r="Y4064">
        <f>--(COUNTIF($B$2:B4064,B4064)=1)</f>
        <v>1</v>
      </c>
    </row>
    <row r="4065" spans="1:25"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c r="W4065" s="6" t="str">
        <f>TEXT(SalesData[[#This Row],[Order Date]],"mmm")</f>
        <v>Jun</v>
      </c>
      <c r="X4065" s="6" t="str">
        <f>TEXT(SalesData[[#This Row],[Order Date]],"mmm yyyy")</f>
        <v>Jun 2011</v>
      </c>
      <c r="Y4065">
        <f>--(COUNTIF($B$2:B4065,B4065)=1)</f>
        <v>1</v>
      </c>
    </row>
    <row r="4066" spans="1:25"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c r="W4066" s="6" t="str">
        <f>TEXT(SalesData[[#This Row],[Order Date]],"mmm")</f>
        <v>Jun</v>
      </c>
      <c r="X4066" s="6" t="str">
        <f>TEXT(SalesData[[#This Row],[Order Date]],"mmm yyyy")</f>
        <v>Jun 2011</v>
      </c>
      <c r="Y4066">
        <f>--(COUNTIF($B$2:B4066,B4066)=1)</f>
        <v>0</v>
      </c>
    </row>
    <row r="4067" spans="1:25"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c r="W4067" s="6" t="str">
        <f>TEXT(SalesData[[#This Row],[Order Date]],"mmm")</f>
        <v>Nov</v>
      </c>
      <c r="X4067" s="6" t="str">
        <f>TEXT(SalesData[[#This Row],[Order Date]],"mmm yyyy")</f>
        <v>Nov 2011</v>
      </c>
      <c r="Y4067">
        <f>--(COUNTIF($B$2:B4067,B4067)=1)</f>
        <v>1</v>
      </c>
    </row>
    <row r="4068" spans="1:25"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c r="W4068" s="6" t="str">
        <f>TEXT(SalesData[[#This Row],[Order Date]],"mmm")</f>
        <v>Nov</v>
      </c>
      <c r="X4068" s="6" t="str">
        <f>TEXT(SalesData[[#This Row],[Order Date]],"mmm yyyy")</f>
        <v>Nov 2011</v>
      </c>
      <c r="Y4068">
        <f>--(COUNTIF($B$2:B4068,B4068)=1)</f>
        <v>0</v>
      </c>
    </row>
    <row r="4069" spans="1:25"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c r="W4069" s="6" t="str">
        <f>TEXT(SalesData[[#This Row],[Order Date]],"mmm")</f>
        <v>Nov</v>
      </c>
      <c r="X4069" s="6" t="str">
        <f>TEXT(SalesData[[#This Row],[Order Date]],"mmm yyyy")</f>
        <v>Nov 2011</v>
      </c>
      <c r="Y4069">
        <f>--(COUNTIF($B$2:B4069,B4069)=1)</f>
        <v>0</v>
      </c>
    </row>
    <row r="4070" spans="1:25"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c r="W4070" s="6" t="str">
        <f>TEXT(SalesData[[#This Row],[Order Date]],"mmm")</f>
        <v>Nov</v>
      </c>
      <c r="X4070" s="6" t="str">
        <f>TEXT(SalesData[[#This Row],[Order Date]],"mmm yyyy")</f>
        <v>Nov 2011</v>
      </c>
      <c r="Y4070">
        <f>--(COUNTIF($B$2:B4070,B4070)=1)</f>
        <v>0</v>
      </c>
    </row>
    <row r="4071" spans="1:25"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c r="W4071" s="6" t="str">
        <f>TEXT(SalesData[[#This Row],[Order Date]],"mmm")</f>
        <v>Aug</v>
      </c>
      <c r="X4071" s="6" t="str">
        <f>TEXT(SalesData[[#This Row],[Order Date]],"mmm yyyy")</f>
        <v>Aug 2013</v>
      </c>
      <c r="Y4071">
        <f>--(COUNTIF($B$2:B4071,B4071)=1)</f>
        <v>1</v>
      </c>
    </row>
    <row r="4072" spans="1:25"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c r="W4072" s="6" t="str">
        <f>TEXT(SalesData[[#This Row],[Order Date]],"mmm")</f>
        <v>Aug</v>
      </c>
      <c r="X4072" s="6" t="str">
        <f>TEXT(SalesData[[#This Row],[Order Date]],"mmm yyyy")</f>
        <v>Aug 2013</v>
      </c>
      <c r="Y4072">
        <f>--(COUNTIF($B$2:B4072,B4072)=1)</f>
        <v>0</v>
      </c>
    </row>
    <row r="4073" spans="1:25"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c r="W4073" s="6" t="str">
        <f>TEXT(SalesData[[#This Row],[Order Date]],"mmm")</f>
        <v>Aug</v>
      </c>
      <c r="X4073" s="6" t="str">
        <f>TEXT(SalesData[[#This Row],[Order Date]],"mmm yyyy")</f>
        <v>Aug 2013</v>
      </c>
      <c r="Y4073">
        <f>--(COUNTIF($B$2:B4073,B4073)=1)</f>
        <v>0</v>
      </c>
    </row>
    <row r="4074" spans="1:25"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c r="W4074" s="6" t="str">
        <f>TEXT(SalesData[[#This Row],[Order Date]],"mmm")</f>
        <v>Dec</v>
      </c>
      <c r="X4074" s="6" t="str">
        <f>TEXT(SalesData[[#This Row],[Order Date]],"mmm yyyy")</f>
        <v>Dec 2012</v>
      </c>
      <c r="Y4074">
        <f>--(COUNTIF($B$2:B4074,B4074)=1)</f>
        <v>1</v>
      </c>
    </row>
    <row r="4075" spans="1:25"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c r="W4075" s="6" t="str">
        <f>TEXT(SalesData[[#This Row],[Order Date]],"mmm")</f>
        <v>Sep</v>
      </c>
      <c r="X4075" s="6" t="str">
        <f>TEXT(SalesData[[#This Row],[Order Date]],"mmm yyyy")</f>
        <v>Sep 2012</v>
      </c>
      <c r="Y4075">
        <f>--(COUNTIF($B$2:B4075,B4075)=1)</f>
        <v>1</v>
      </c>
    </row>
    <row r="4076" spans="1:25"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c r="W4076" s="6" t="str">
        <f>TEXT(SalesData[[#This Row],[Order Date]],"mmm")</f>
        <v>Nov</v>
      </c>
      <c r="X4076" s="6" t="str">
        <f>TEXT(SalesData[[#This Row],[Order Date]],"mmm yyyy")</f>
        <v>Nov 2014</v>
      </c>
      <c r="Y4076">
        <f>--(COUNTIF($B$2:B4076,B4076)=1)</f>
        <v>1</v>
      </c>
    </row>
    <row r="4077" spans="1:25"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c r="W4077" s="6" t="str">
        <f>TEXT(SalesData[[#This Row],[Order Date]],"mmm")</f>
        <v>Nov</v>
      </c>
      <c r="X4077" s="6" t="str">
        <f>TEXT(SalesData[[#This Row],[Order Date]],"mmm yyyy")</f>
        <v>Nov 2014</v>
      </c>
      <c r="Y4077">
        <f>--(COUNTIF($B$2:B4077,B4077)=1)</f>
        <v>0</v>
      </c>
    </row>
    <row r="4078" spans="1:25"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c r="W4078" s="6" t="str">
        <f>TEXT(SalesData[[#This Row],[Order Date]],"mmm")</f>
        <v>Dec</v>
      </c>
      <c r="X4078" s="6" t="str">
        <f>TEXT(SalesData[[#This Row],[Order Date]],"mmm yyyy")</f>
        <v>Dec 2012</v>
      </c>
      <c r="Y4078">
        <f>--(COUNTIF($B$2:B4078,B4078)=1)</f>
        <v>1</v>
      </c>
    </row>
    <row r="4079" spans="1:25"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c r="W4079" s="6" t="str">
        <f>TEXT(SalesData[[#This Row],[Order Date]],"mmm")</f>
        <v>Dec</v>
      </c>
      <c r="X4079" s="6" t="str">
        <f>TEXT(SalesData[[#This Row],[Order Date]],"mmm yyyy")</f>
        <v>Dec 2012</v>
      </c>
      <c r="Y4079">
        <f>--(COUNTIF($B$2:B4079,B4079)=1)</f>
        <v>0</v>
      </c>
    </row>
    <row r="4080" spans="1:25"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c r="W4080" s="6" t="str">
        <f>TEXT(SalesData[[#This Row],[Order Date]],"mmm")</f>
        <v>Dec</v>
      </c>
      <c r="X4080" s="6" t="str">
        <f>TEXT(SalesData[[#This Row],[Order Date]],"mmm yyyy")</f>
        <v>Dec 2012</v>
      </c>
      <c r="Y4080">
        <f>--(COUNTIF($B$2:B4080,B4080)=1)</f>
        <v>0</v>
      </c>
    </row>
    <row r="4081" spans="1:25"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c r="W4081" s="6" t="str">
        <f>TEXT(SalesData[[#This Row],[Order Date]],"mmm")</f>
        <v>Dec</v>
      </c>
      <c r="X4081" s="6" t="str">
        <f>TEXT(SalesData[[#This Row],[Order Date]],"mmm yyyy")</f>
        <v>Dec 2012</v>
      </c>
      <c r="Y4081">
        <f>--(COUNTIF($B$2:B4081,B4081)=1)</f>
        <v>1</v>
      </c>
    </row>
    <row r="4082" spans="1:25"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c r="W4082" s="6" t="str">
        <f>TEXT(SalesData[[#This Row],[Order Date]],"mmm")</f>
        <v>Sep</v>
      </c>
      <c r="X4082" s="6" t="str">
        <f>TEXT(SalesData[[#This Row],[Order Date]],"mmm yyyy")</f>
        <v>Sep 2013</v>
      </c>
      <c r="Y4082">
        <f>--(COUNTIF($B$2:B4082,B4082)=1)</f>
        <v>1</v>
      </c>
    </row>
    <row r="4083" spans="1:25"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c r="W4083" s="6" t="str">
        <f>TEXT(SalesData[[#This Row],[Order Date]],"mmm")</f>
        <v>Sep</v>
      </c>
      <c r="X4083" s="6" t="str">
        <f>TEXT(SalesData[[#This Row],[Order Date]],"mmm yyyy")</f>
        <v>Sep 2013</v>
      </c>
      <c r="Y4083">
        <f>--(COUNTIF($B$2:B4083,B4083)=1)</f>
        <v>0</v>
      </c>
    </row>
    <row r="4084" spans="1:25"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c r="W4084" s="6" t="str">
        <f>TEXT(SalesData[[#This Row],[Order Date]],"mmm")</f>
        <v>Jun</v>
      </c>
      <c r="X4084" s="6" t="str">
        <f>TEXT(SalesData[[#This Row],[Order Date]],"mmm yyyy")</f>
        <v>Jun 2014</v>
      </c>
      <c r="Y4084">
        <f>--(COUNTIF($B$2:B4084,B4084)=1)</f>
        <v>1</v>
      </c>
    </row>
    <row r="4085" spans="1:25"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c r="W4085" s="6" t="str">
        <f>TEXT(SalesData[[#This Row],[Order Date]],"mmm")</f>
        <v>Jun</v>
      </c>
      <c r="X4085" s="6" t="str">
        <f>TEXT(SalesData[[#This Row],[Order Date]],"mmm yyyy")</f>
        <v>Jun 2014</v>
      </c>
      <c r="Y4085">
        <f>--(COUNTIF($B$2:B4085,B4085)=1)</f>
        <v>0</v>
      </c>
    </row>
    <row r="4086" spans="1:25"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c r="W4086" s="6" t="str">
        <f>TEXT(SalesData[[#This Row],[Order Date]],"mmm")</f>
        <v>Sep</v>
      </c>
      <c r="X4086" s="6" t="str">
        <f>TEXT(SalesData[[#This Row],[Order Date]],"mmm yyyy")</f>
        <v>Sep 2014</v>
      </c>
      <c r="Y4086">
        <f>--(COUNTIF($B$2:B4086,B4086)=1)</f>
        <v>1</v>
      </c>
    </row>
    <row r="4087" spans="1:25"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c r="W4087" s="6" t="str">
        <f>TEXT(SalesData[[#This Row],[Order Date]],"mmm")</f>
        <v>Aug</v>
      </c>
      <c r="X4087" s="6" t="str">
        <f>TEXT(SalesData[[#This Row],[Order Date]],"mmm yyyy")</f>
        <v>Aug 2013</v>
      </c>
      <c r="Y4087">
        <f>--(COUNTIF($B$2:B4087,B4087)=1)</f>
        <v>1</v>
      </c>
    </row>
    <row r="4088" spans="1:25"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c r="W4088" s="6" t="str">
        <f>TEXT(SalesData[[#This Row],[Order Date]],"mmm")</f>
        <v>Aug</v>
      </c>
      <c r="X4088" s="6" t="str">
        <f>TEXT(SalesData[[#This Row],[Order Date]],"mmm yyyy")</f>
        <v>Aug 2013</v>
      </c>
      <c r="Y4088">
        <f>--(COUNTIF($B$2:B4088,B4088)=1)</f>
        <v>0</v>
      </c>
    </row>
    <row r="4089" spans="1:25"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c r="W4089" s="6" t="str">
        <f>TEXT(SalesData[[#This Row],[Order Date]],"mmm")</f>
        <v>Aug</v>
      </c>
      <c r="X4089" s="6" t="str">
        <f>TEXT(SalesData[[#This Row],[Order Date]],"mmm yyyy")</f>
        <v>Aug 2013</v>
      </c>
      <c r="Y4089">
        <f>--(COUNTIF($B$2:B4089,B4089)=1)</f>
        <v>0</v>
      </c>
    </row>
    <row r="4090" spans="1:25"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c r="W4090" s="6" t="str">
        <f>TEXT(SalesData[[#This Row],[Order Date]],"mmm")</f>
        <v>Aug</v>
      </c>
      <c r="X4090" s="6" t="str">
        <f>TEXT(SalesData[[#This Row],[Order Date]],"mmm yyyy")</f>
        <v>Aug 2011</v>
      </c>
      <c r="Y4090">
        <f>--(COUNTIF($B$2:B4090,B4090)=1)</f>
        <v>1</v>
      </c>
    </row>
    <row r="4091" spans="1:25"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c r="W4091" s="6" t="str">
        <f>TEXT(SalesData[[#This Row],[Order Date]],"mmm")</f>
        <v>Apr</v>
      </c>
      <c r="X4091" s="6" t="str">
        <f>TEXT(SalesData[[#This Row],[Order Date]],"mmm yyyy")</f>
        <v>Apr 2013</v>
      </c>
      <c r="Y4091">
        <f>--(COUNTIF($B$2:B4091,B4091)=1)</f>
        <v>1</v>
      </c>
    </row>
    <row r="4092" spans="1:25"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c r="W4092" s="6" t="str">
        <f>TEXT(SalesData[[#This Row],[Order Date]],"mmm")</f>
        <v>Apr</v>
      </c>
      <c r="X4092" s="6" t="str">
        <f>TEXT(SalesData[[#This Row],[Order Date]],"mmm yyyy")</f>
        <v>Apr 2013</v>
      </c>
      <c r="Y4092">
        <f>--(COUNTIF($B$2:B4092,B4092)=1)</f>
        <v>0</v>
      </c>
    </row>
    <row r="4093" spans="1:25"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c r="W4093" s="6" t="str">
        <f>TEXT(SalesData[[#This Row],[Order Date]],"mmm")</f>
        <v>Apr</v>
      </c>
      <c r="X4093" s="6" t="str">
        <f>TEXT(SalesData[[#This Row],[Order Date]],"mmm yyyy")</f>
        <v>Apr 2013</v>
      </c>
      <c r="Y4093">
        <f>--(COUNTIF($B$2:B4093,B4093)=1)</f>
        <v>0</v>
      </c>
    </row>
    <row r="4094" spans="1:25"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c r="W4094" s="6" t="str">
        <f>TEXT(SalesData[[#This Row],[Order Date]],"mmm")</f>
        <v>May</v>
      </c>
      <c r="X4094" s="6" t="str">
        <f>TEXT(SalesData[[#This Row],[Order Date]],"mmm yyyy")</f>
        <v>May 2014</v>
      </c>
      <c r="Y4094">
        <f>--(COUNTIF($B$2:B4094,B4094)=1)</f>
        <v>1</v>
      </c>
    </row>
    <row r="4095" spans="1:25"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c r="W4095" s="6" t="str">
        <f>TEXT(SalesData[[#This Row],[Order Date]],"mmm")</f>
        <v>Aug</v>
      </c>
      <c r="X4095" s="6" t="str">
        <f>TEXT(SalesData[[#This Row],[Order Date]],"mmm yyyy")</f>
        <v>Aug 2012</v>
      </c>
      <c r="Y4095">
        <f>--(COUNTIF($B$2:B4095,B4095)=1)</f>
        <v>1</v>
      </c>
    </row>
    <row r="4096" spans="1:25"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c r="W4096" s="6" t="str">
        <f>TEXT(SalesData[[#This Row],[Order Date]],"mmm")</f>
        <v>Aug</v>
      </c>
      <c r="X4096" s="6" t="str">
        <f>TEXT(SalesData[[#This Row],[Order Date]],"mmm yyyy")</f>
        <v>Aug 2012</v>
      </c>
      <c r="Y4096">
        <f>--(COUNTIF($B$2:B4096,B4096)=1)</f>
        <v>0</v>
      </c>
    </row>
    <row r="4097" spans="1:25"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c r="W4097" s="6" t="str">
        <f>TEXT(SalesData[[#This Row],[Order Date]],"mmm")</f>
        <v>Aug</v>
      </c>
      <c r="X4097" s="6" t="str">
        <f>TEXT(SalesData[[#This Row],[Order Date]],"mmm yyyy")</f>
        <v>Aug 2012</v>
      </c>
      <c r="Y4097">
        <f>--(COUNTIF($B$2:B4097,B4097)=1)</f>
        <v>0</v>
      </c>
    </row>
    <row r="4098" spans="1:25"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c r="W4098" s="6" t="str">
        <f>TEXT(SalesData[[#This Row],[Order Date]],"mmm")</f>
        <v>Sep</v>
      </c>
      <c r="X4098" s="6" t="str">
        <f>TEXT(SalesData[[#This Row],[Order Date]],"mmm yyyy")</f>
        <v>Sep 2011</v>
      </c>
      <c r="Y4098">
        <f>--(COUNTIF($B$2:B4098,B4098)=1)</f>
        <v>1</v>
      </c>
    </row>
    <row r="4099" spans="1:25"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c r="W4099" s="6" t="str">
        <f>TEXT(SalesData[[#This Row],[Order Date]],"mmm")</f>
        <v>Sep</v>
      </c>
      <c r="X4099" s="6" t="str">
        <f>TEXT(SalesData[[#This Row],[Order Date]],"mmm yyyy")</f>
        <v>Sep 2011</v>
      </c>
      <c r="Y4099">
        <f>--(COUNTIF($B$2:B4099,B4099)=1)</f>
        <v>0</v>
      </c>
    </row>
    <row r="4100" spans="1:25"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c r="W4100" s="6" t="str">
        <f>TEXT(SalesData[[#This Row],[Order Date]],"mmm")</f>
        <v>Sep</v>
      </c>
      <c r="X4100" s="6" t="str">
        <f>TEXT(SalesData[[#This Row],[Order Date]],"mmm yyyy")</f>
        <v>Sep 2011</v>
      </c>
      <c r="Y4100">
        <f>--(COUNTIF($B$2:B4100,B4100)=1)</f>
        <v>0</v>
      </c>
    </row>
    <row r="4101" spans="1:25"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c r="W4101" s="6" t="str">
        <f>TEXT(SalesData[[#This Row],[Order Date]],"mmm")</f>
        <v>Sep</v>
      </c>
      <c r="X4101" s="6" t="str">
        <f>TEXT(SalesData[[#This Row],[Order Date]],"mmm yyyy")</f>
        <v>Sep 2011</v>
      </c>
      <c r="Y4101">
        <f>--(COUNTIF($B$2:B4101,B4101)=1)</f>
        <v>0</v>
      </c>
    </row>
    <row r="4102" spans="1:25"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c r="W4102" s="6" t="str">
        <f>TEXT(SalesData[[#This Row],[Order Date]],"mmm")</f>
        <v>Jun</v>
      </c>
      <c r="X4102" s="6" t="str">
        <f>TEXT(SalesData[[#This Row],[Order Date]],"mmm yyyy")</f>
        <v>Jun 2014</v>
      </c>
      <c r="Y4102">
        <f>--(COUNTIF($B$2:B4102,B4102)=1)</f>
        <v>1</v>
      </c>
    </row>
    <row r="4103" spans="1:25"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c r="W4103" s="6" t="str">
        <f>TEXT(SalesData[[#This Row],[Order Date]],"mmm")</f>
        <v>Jun</v>
      </c>
      <c r="X4103" s="6" t="str">
        <f>TEXT(SalesData[[#This Row],[Order Date]],"mmm yyyy")</f>
        <v>Jun 2014</v>
      </c>
      <c r="Y4103">
        <f>--(COUNTIF($B$2:B4103,B4103)=1)</f>
        <v>0</v>
      </c>
    </row>
    <row r="4104" spans="1:25"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c r="W4104" s="6" t="str">
        <f>TEXT(SalesData[[#This Row],[Order Date]],"mmm")</f>
        <v>Jun</v>
      </c>
      <c r="X4104" s="6" t="str">
        <f>TEXT(SalesData[[#This Row],[Order Date]],"mmm yyyy")</f>
        <v>Jun 2014</v>
      </c>
      <c r="Y4104">
        <f>--(COUNTIF($B$2:B4104,B4104)=1)</f>
        <v>0</v>
      </c>
    </row>
    <row r="4105" spans="1:25"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c r="W4105" s="6" t="str">
        <f>TEXT(SalesData[[#This Row],[Order Date]],"mmm")</f>
        <v>Dec</v>
      </c>
      <c r="X4105" s="6" t="str">
        <f>TEXT(SalesData[[#This Row],[Order Date]],"mmm yyyy")</f>
        <v>Dec 2014</v>
      </c>
      <c r="Y4105">
        <f>--(COUNTIF($B$2:B4105,B4105)=1)</f>
        <v>1</v>
      </c>
    </row>
    <row r="4106" spans="1:25"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c r="W4106" s="6" t="str">
        <f>TEXT(SalesData[[#This Row],[Order Date]],"mmm")</f>
        <v>Aug</v>
      </c>
      <c r="X4106" s="6" t="str">
        <f>TEXT(SalesData[[#This Row],[Order Date]],"mmm yyyy")</f>
        <v>Aug 2014</v>
      </c>
      <c r="Y4106">
        <f>--(COUNTIF($B$2:B4106,B4106)=1)</f>
        <v>1</v>
      </c>
    </row>
    <row r="4107" spans="1:25"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c r="W4107" s="6" t="str">
        <f>TEXT(SalesData[[#This Row],[Order Date]],"mmm")</f>
        <v>Aug</v>
      </c>
      <c r="X4107" s="6" t="str">
        <f>TEXT(SalesData[[#This Row],[Order Date]],"mmm yyyy")</f>
        <v>Aug 2014</v>
      </c>
      <c r="Y4107">
        <f>--(COUNTIF($B$2:B4107,B4107)=1)</f>
        <v>0</v>
      </c>
    </row>
    <row r="4108" spans="1:25"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c r="W4108" s="6" t="str">
        <f>TEXT(SalesData[[#This Row],[Order Date]],"mmm")</f>
        <v>Aug</v>
      </c>
      <c r="X4108" s="6" t="str">
        <f>TEXT(SalesData[[#This Row],[Order Date]],"mmm yyyy")</f>
        <v>Aug 2013</v>
      </c>
      <c r="Y4108">
        <f>--(COUNTIF($B$2:B4108,B4108)=1)</f>
        <v>1</v>
      </c>
    </row>
    <row r="4109" spans="1:25"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c r="W4109" s="6" t="str">
        <f>TEXT(SalesData[[#This Row],[Order Date]],"mmm")</f>
        <v>Sep</v>
      </c>
      <c r="X4109" s="6" t="str">
        <f>TEXT(SalesData[[#This Row],[Order Date]],"mmm yyyy")</f>
        <v>Sep 2012</v>
      </c>
      <c r="Y4109">
        <f>--(COUNTIF($B$2:B4109,B4109)=1)</f>
        <v>1</v>
      </c>
    </row>
    <row r="4110" spans="1:25"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c r="W4110" s="6" t="str">
        <f>TEXT(SalesData[[#This Row],[Order Date]],"mmm")</f>
        <v>Sep</v>
      </c>
      <c r="X4110" s="6" t="str">
        <f>TEXT(SalesData[[#This Row],[Order Date]],"mmm yyyy")</f>
        <v>Sep 2012</v>
      </c>
      <c r="Y4110">
        <f>--(COUNTIF($B$2:B4110,B4110)=1)</f>
        <v>0</v>
      </c>
    </row>
    <row r="4111" spans="1:25"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c r="W4111" s="6" t="str">
        <f>TEXT(SalesData[[#This Row],[Order Date]],"mmm")</f>
        <v>Dec</v>
      </c>
      <c r="X4111" s="6" t="str">
        <f>TEXT(SalesData[[#This Row],[Order Date]],"mmm yyyy")</f>
        <v>Dec 2012</v>
      </c>
      <c r="Y4111">
        <f>--(COUNTIF($B$2:B4111,B4111)=1)</f>
        <v>1</v>
      </c>
    </row>
    <row r="4112" spans="1:25"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c r="W4112" s="6" t="str">
        <f>TEXT(SalesData[[#This Row],[Order Date]],"mmm")</f>
        <v>Dec</v>
      </c>
      <c r="X4112" s="6" t="str">
        <f>TEXT(SalesData[[#This Row],[Order Date]],"mmm yyyy")</f>
        <v>Dec 2012</v>
      </c>
      <c r="Y4112">
        <f>--(COUNTIF($B$2:B4112,B4112)=1)</f>
        <v>0</v>
      </c>
    </row>
    <row r="4113" spans="1:25"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c r="W4113" s="6" t="str">
        <f>TEXT(SalesData[[#This Row],[Order Date]],"mmm")</f>
        <v>Dec</v>
      </c>
      <c r="X4113" s="6" t="str">
        <f>TEXT(SalesData[[#This Row],[Order Date]],"mmm yyyy")</f>
        <v>Dec 2012</v>
      </c>
      <c r="Y4113">
        <f>--(COUNTIF($B$2:B4113,B4113)=1)</f>
        <v>0</v>
      </c>
    </row>
    <row r="4114" spans="1:25"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c r="W4114" s="6" t="str">
        <f>TEXT(SalesData[[#This Row],[Order Date]],"mmm")</f>
        <v>Dec</v>
      </c>
      <c r="X4114" s="6" t="str">
        <f>TEXT(SalesData[[#This Row],[Order Date]],"mmm yyyy")</f>
        <v>Dec 2012</v>
      </c>
      <c r="Y4114">
        <f>--(COUNTIF($B$2:B4114,B4114)=1)</f>
        <v>0</v>
      </c>
    </row>
    <row r="4115" spans="1:25"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c r="W4115" s="6" t="str">
        <f>TEXT(SalesData[[#This Row],[Order Date]],"mmm")</f>
        <v>May</v>
      </c>
      <c r="X4115" s="6" t="str">
        <f>TEXT(SalesData[[#This Row],[Order Date]],"mmm yyyy")</f>
        <v>May 2012</v>
      </c>
      <c r="Y4115">
        <f>--(COUNTIF($B$2:B4115,B4115)=1)</f>
        <v>1</v>
      </c>
    </row>
    <row r="4116" spans="1:25"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c r="W4116" s="6" t="str">
        <f>TEXT(SalesData[[#This Row],[Order Date]],"mmm")</f>
        <v>May</v>
      </c>
      <c r="X4116" s="6" t="str">
        <f>TEXT(SalesData[[#This Row],[Order Date]],"mmm yyyy")</f>
        <v>May 2012</v>
      </c>
      <c r="Y4116">
        <f>--(COUNTIF($B$2:B4116,B4116)=1)</f>
        <v>0</v>
      </c>
    </row>
    <row r="4117" spans="1:25"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c r="W4117" s="6" t="str">
        <f>TEXT(SalesData[[#This Row],[Order Date]],"mmm")</f>
        <v>Nov</v>
      </c>
      <c r="X4117" s="6" t="str">
        <f>TEXT(SalesData[[#This Row],[Order Date]],"mmm yyyy")</f>
        <v>Nov 2013</v>
      </c>
      <c r="Y4117">
        <f>--(COUNTIF($B$2:B4117,B4117)=1)</f>
        <v>1</v>
      </c>
    </row>
    <row r="4118" spans="1:25"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c r="W4118" s="6" t="str">
        <f>TEXT(SalesData[[#This Row],[Order Date]],"mmm")</f>
        <v>Nov</v>
      </c>
      <c r="X4118" s="6" t="str">
        <f>TEXT(SalesData[[#This Row],[Order Date]],"mmm yyyy")</f>
        <v>Nov 2012</v>
      </c>
      <c r="Y4118">
        <f>--(COUNTIF($B$2:B4118,B4118)=1)</f>
        <v>1</v>
      </c>
    </row>
    <row r="4119" spans="1:25"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c r="W4119" s="6" t="str">
        <f>TEXT(SalesData[[#This Row],[Order Date]],"mmm")</f>
        <v>Nov</v>
      </c>
      <c r="X4119" s="6" t="str">
        <f>TEXT(SalesData[[#This Row],[Order Date]],"mmm yyyy")</f>
        <v>Nov 2012</v>
      </c>
      <c r="Y4119">
        <f>--(COUNTIF($B$2:B4119,B4119)=1)</f>
        <v>0</v>
      </c>
    </row>
    <row r="4120" spans="1:25"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c r="W4120" s="6" t="str">
        <f>TEXT(SalesData[[#This Row],[Order Date]],"mmm")</f>
        <v>Nov</v>
      </c>
      <c r="X4120" s="6" t="str">
        <f>TEXT(SalesData[[#This Row],[Order Date]],"mmm yyyy")</f>
        <v>Nov 2012</v>
      </c>
      <c r="Y4120">
        <f>--(COUNTIF($B$2:B4120,B4120)=1)</f>
        <v>0</v>
      </c>
    </row>
    <row r="4121" spans="1:25"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c r="W4121" s="6" t="str">
        <f>TEXT(SalesData[[#This Row],[Order Date]],"mmm")</f>
        <v>Nov</v>
      </c>
      <c r="X4121" s="6" t="str">
        <f>TEXT(SalesData[[#This Row],[Order Date]],"mmm yyyy")</f>
        <v>Nov 2012</v>
      </c>
      <c r="Y4121">
        <f>--(COUNTIF($B$2:B4121,B4121)=1)</f>
        <v>0</v>
      </c>
    </row>
    <row r="4122" spans="1:25"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c r="W4122" s="6" t="str">
        <f>TEXT(SalesData[[#This Row],[Order Date]],"mmm")</f>
        <v>Sep</v>
      </c>
      <c r="X4122" s="6" t="str">
        <f>TEXT(SalesData[[#This Row],[Order Date]],"mmm yyyy")</f>
        <v>Sep 2014</v>
      </c>
      <c r="Y4122">
        <f>--(COUNTIF($B$2:B4122,B4122)=1)</f>
        <v>1</v>
      </c>
    </row>
    <row r="4123" spans="1:25"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c r="W4123" s="6" t="str">
        <f>TEXT(SalesData[[#This Row],[Order Date]],"mmm")</f>
        <v>May</v>
      </c>
      <c r="X4123" s="6" t="str">
        <f>TEXT(SalesData[[#This Row],[Order Date]],"mmm yyyy")</f>
        <v>May 2014</v>
      </c>
      <c r="Y4123">
        <f>--(COUNTIF($B$2:B4123,B4123)=1)</f>
        <v>1</v>
      </c>
    </row>
    <row r="4124" spans="1:25"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c r="W4124" s="6" t="str">
        <f>TEXT(SalesData[[#This Row],[Order Date]],"mmm")</f>
        <v>May</v>
      </c>
      <c r="X4124" s="6" t="str">
        <f>TEXT(SalesData[[#This Row],[Order Date]],"mmm yyyy")</f>
        <v>May 2014</v>
      </c>
      <c r="Y4124">
        <f>--(COUNTIF($B$2:B4124,B4124)=1)</f>
        <v>0</v>
      </c>
    </row>
    <row r="4125" spans="1:25"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c r="W4125" s="6" t="str">
        <f>TEXT(SalesData[[#This Row],[Order Date]],"mmm")</f>
        <v>May</v>
      </c>
      <c r="X4125" s="6" t="str">
        <f>TEXT(SalesData[[#This Row],[Order Date]],"mmm yyyy")</f>
        <v>May 2014</v>
      </c>
      <c r="Y4125">
        <f>--(COUNTIF($B$2:B4125,B4125)=1)</f>
        <v>0</v>
      </c>
    </row>
    <row r="4126" spans="1:25"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c r="W4126" s="6" t="str">
        <f>TEXT(SalesData[[#This Row],[Order Date]],"mmm")</f>
        <v>May</v>
      </c>
      <c r="X4126" s="6" t="str">
        <f>TEXT(SalesData[[#This Row],[Order Date]],"mmm yyyy")</f>
        <v>May 2011</v>
      </c>
      <c r="Y4126">
        <f>--(COUNTIF($B$2:B4126,B4126)=1)</f>
        <v>1</v>
      </c>
    </row>
    <row r="4127" spans="1:25"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c r="W4127" s="6" t="str">
        <f>TEXT(SalesData[[#This Row],[Order Date]],"mmm")</f>
        <v>Jul</v>
      </c>
      <c r="X4127" s="6" t="str">
        <f>TEXT(SalesData[[#This Row],[Order Date]],"mmm yyyy")</f>
        <v>Jul 2014</v>
      </c>
      <c r="Y4127">
        <f>--(COUNTIF($B$2:B4127,B4127)=1)</f>
        <v>1</v>
      </c>
    </row>
    <row r="4128" spans="1:25"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c r="W4128" s="6" t="str">
        <f>TEXT(SalesData[[#This Row],[Order Date]],"mmm")</f>
        <v>May</v>
      </c>
      <c r="X4128" s="6" t="str">
        <f>TEXT(SalesData[[#This Row],[Order Date]],"mmm yyyy")</f>
        <v>May 2014</v>
      </c>
      <c r="Y4128">
        <f>--(COUNTIF($B$2:B4128,B4128)=1)</f>
        <v>1</v>
      </c>
    </row>
    <row r="4129" spans="1:25"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c r="W4129" s="6" t="str">
        <f>TEXT(SalesData[[#This Row],[Order Date]],"mmm")</f>
        <v>Sep</v>
      </c>
      <c r="X4129" s="6" t="str">
        <f>TEXT(SalesData[[#This Row],[Order Date]],"mmm yyyy")</f>
        <v>Sep 2011</v>
      </c>
      <c r="Y4129">
        <f>--(COUNTIF($B$2:B4129,B4129)=1)</f>
        <v>1</v>
      </c>
    </row>
    <row r="4130" spans="1:25"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c r="W4130" s="6" t="str">
        <f>TEXT(SalesData[[#This Row],[Order Date]],"mmm")</f>
        <v>Sep</v>
      </c>
      <c r="X4130" s="6" t="str">
        <f>TEXT(SalesData[[#This Row],[Order Date]],"mmm yyyy")</f>
        <v>Sep 2011</v>
      </c>
      <c r="Y4130">
        <f>--(COUNTIF($B$2:B4130,B4130)=1)</f>
        <v>0</v>
      </c>
    </row>
    <row r="4131" spans="1:25"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c r="W4131" s="6" t="str">
        <f>TEXT(SalesData[[#This Row],[Order Date]],"mmm")</f>
        <v>Mar</v>
      </c>
      <c r="X4131" s="6" t="str">
        <f>TEXT(SalesData[[#This Row],[Order Date]],"mmm yyyy")</f>
        <v>Mar 2012</v>
      </c>
      <c r="Y4131">
        <f>--(COUNTIF($B$2:B4131,B4131)=1)</f>
        <v>1</v>
      </c>
    </row>
    <row r="4132" spans="1:25"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c r="W4132" s="6" t="str">
        <f>TEXT(SalesData[[#This Row],[Order Date]],"mmm")</f>
        <v>Nov</v>
      </c>
      <c r="X4132" s="6" t="str">
        <f>TEXT(SalesData[[#This Row],[Order Date]],"mmm yyyy")</f>
        <v>Nov 2011</v>
      </c>
      <c r="Y4132">
        <f>--(COUNTIF($B$2:B4132,B4132)=1)</f>
        <v>1</v>
      </c>
    </row>
    <row r="4133" spans="1:25"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c r="W4133" s="6" t="str">
        <f>TEXT(SalesData[[#This Row],[Order Date]],"mmm")</f>
        <v>Jul</v>
      </c>
      <c r="X4133" s="6" t="str">
        <f>TEXT(SalesData[[#This Row],[Order Date]],"mmm yyyy")</f>
        <v>Jul 2012</v>
      </c>
      <c r="Y4133">
        <f>--(COUNTIF($B$2:B4133,B4133)=1)</f>
        <v>1</v>
      </c>
    </row>
    <row r="4134" spans="1:25"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c r="W4134" s="6" t="str">
        <f>TEXT(SalesData[[#This Row],[Order Date]],"mmm")</f>
        <v>Jul</v>
      </c>
      <c r="X4134" s="6" t="str">
        <f>TEXT(SalesData[[#This Row],[Order Date]],"mmm yyyy")</f>
        <v>Jul 2012</v>
      </c>
      <c r="Y4134">
        <f>--(COUNTIF($B$2:B4134,B4134)=1)</f>
        <v>0</v>
      </c>
    </row>
    <row r="4135" spans="1:25"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c r="W4135" s="6" t="str">
        <f>TEXT(SalesData[[#This Row],[Order Date]],"mmm")</f>
        <v>Sep</v>
      </c>
      <c r="X4135" s="6" t="str">
        <f>TEXT(SalesData[[#This Row],[Order Date]],"mmm yyyy")</f>
        <v>Sep 2011</v>
      </c>
      <c r="Y4135">
        <f>--(COUNTIF($B$2:B4135,B4135)=1)</f>
        <v>1</v>
      </c>
    </row>
    <row r="4136" spans="1:25"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c r="W4136" s="6" t="str">
        <f>TEXT(SalesData[[#This Row],[Order Date]],"mmm")</f>
        <v>Sep</v>
      </c>
      <c r="X4136" s="6" t="str">
        <f>TEXT(SalesData[[#This Row],[Order Date]],"mmm yyyy")</f>
        <v>Sep 2011</v>
      </c>
      <c r="Y4136">
        <f>--(COUNTIF($B$2:B4136,B4136)=1)</f>
        <v>0</v>
      </c>
    </row>
    <row r="4137" spans="1:25"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c r="W4137" s="6" t="str">
        <f>TEXT(SalesData[[#This Row],[Order Date]],"mmm")</f>
        <v>Oct</v>
      </c>
      <c r="X4137" s="6" t="str">
        <f>TEXT(SalesData[[#This Row],[Order Date]],"mmm yyyy")</f>
        <v>Oct 2014</v>
      </c>
      <c r="Y4137">
        <f>--(COUNTIF($B$2:B4137,B4137)=1)</f>
        <v>1</v>
      </c>
    </row>
    <row r="4138" spans="1:25"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c r="W4138" s="6" t="str">
        <f>TEXT(SalesData[[#This Row],[Order Date]],"mmm")</f>
        <v>Oct</v>
      </c>
      <c r="X4138" s="6" t="str">
        <f>TEXT(SalesData[[#This Row],[Order Date]],"mmm yyyy")</f>
        <v>Oct 2014</v>
      </c>
      <c r="Y4138">
        <f>--(COUNTIF($B$2:B4138,B4138)=1)</f>
        <v>0</v>
      </c>
    </row>
    <row r="4139" spans="1:25"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c r="W4139" s="6" t="str">
        <f>TEXT(SalesData[[#This Row],[Order Date]],"mmm")</f>
        <v>Nov</v>
      </c>
      <c r="X4139" s="6" t="str">
        <f>TEXT(SalesData[[#This Row],[Order Date]],"mmm yyyy")</f>
        <v>Nov 2014</v>
      </c>
      <c r="Y4139">
        <f>--(COUNTIF($B$2:B4139,B4139)=1)</f>
        <v>1</v>
      </c>
    </row>
    <row r="4140" spans="1:25"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c r="W4140" s="6" t="str">
        <f>TEXT(SalesData[[#This Row],[Order Date]],"mmm")</f>
        <v>Dec</v>
      </c>
      <c r="X4140" s="6" t="str">
        <f>TEXT(SalesData[[#This Row],[Order Date]],"mmm yyyy")</f>
        <v>Dec 2013</v>
      </c>
      <c r="Y4140">
        <f>--(COUNTIF($B$2:B4140,B4140)=1)</f>
        <v>1</v>
      </c>
    </row>
    <row r="4141" spans="1:25"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c r="W4141" s="6" t="str">
        <f>TEXT(SalesData[[#This Row],[Order Date]],"mmm")</f>
        <v>Dec</v>
      </c>
      <c r="X4141" s="6" t="str">
        <f>TEXT(SalesData[[#This Row],[Order Date]],"mmm yyyy")</f>
        <v>Dec 2014</v>
      </c>
      <c r="Y4141">
        <f>--(COUNTIF($B$2:B4141,B4141)=1)</f>
        <v>1</v>
      </c>
    </row>
    <row r="4142" spans="1:25"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c r="W4142" s="6" t="str">
        <f>TEXT(SalesData[[#This Row],[Order Date]],"mmm")</f>
        <v>Dec</v>
      </c>
      <c r="X4142" s="6" t="str">
        <f>TEXT(SalesData[[#This Row],[Order Date]],"mmm yyyy")</f>
        <v>Dec 2014</v>
      </c>
      <c r="Y4142">
        <f>--(COUNTIF($B$2:B4142,B4142)=1)</f>
        <v>0</v>
      </c>
    </row>
    <row r="4143" spans="1:25"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c r="W4143" s="6" t="str">
        <f>TEXT(SalesData[[#This Row],[Order Date]],"mmm")</f>
        <v>Jun</v>
      </c>
      <c r="X4143" s="6" t="str">
        <f>TEXT(SalesData[[#This Row],[Order Date]],"mmm yyyy")</f>
        <v>Jun 2013</v>
      </c>
      <c r="Y4143">
        <f>--(COUNTIF($B$2:B4143,B4143)=1)</f>
        <v>1</v>
      </c>
    </row>
    <row r="4144" spans="1:25"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c r="W4144" s="6" t="str">
        <f>TEXT(SalesData[[#This Row],[Order Date]],"mmm")</f>
        <v>May</v>
      </c>
      <c r="X4144" s="6" t="str">
        <f>TEXT(SalesData[[#This Row],[Order Date]],"mmm yyyy")</f>
        <v>May 2011</v>
      </c>
      <c r="Y4144">
        <f>--(COUNTIF($B$2:B4144,B4144)=1)</f>
        <v>1</v>
      </c>
    </row>
    <row r="4145" spans="1:25"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c r="W4145" s="6" t="str">
        <f>TEXT(SalesData[[#This Row],[Order Date]],"mmm")</f>
        <v>Jan</v>
      </c>
      <c r="X4145" s="6" t="str">
        <f>TEXT(SalesData[[#This Row],[Order Date]],"mmm yyyy")</f>
        <v>Jan 2014</v>
      </c>
      <c r="Y4145">
        <f>--(COUNTIF($B$2:B4145,B4145)=1)</f>
        <v>1</v>
      </c>
    </row>
    <row r="4146" spans="1:25"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c r="W4146" s="6" t="str">
        <f>TEXT(SalesData[[#This Row],[Order Date]],"mmm")</f>
        <v>Jan</v>
      </c>
      <c r="X4146" s="6" t="str">
        <f>TEXT(SalesData[[#This Row],[Order Date]],"mmm yyyy")</f>
        <v>Jan 2014</v>
      </c>
      <c r="Y4146">
        <f>--(COUNTIF($B$2:B4146,B4146)=1)</f>
        <v>0</v>
      </c>
    </row>
    <row r="4147" spans="1:25"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c r="W4147" s="6" t="str">
        <f>TEXT(SalesData[[#This Row],[Order Date]],"mmm")</f>
        <v>Jan</v>
      </c>
      <c r="X4147" s="6" t="str">
        <f>TEXT(SalesData[[#This Row],[Order Date]],"mmm yyyy")</f>
        <v>Jan 2014</v>
      </c>
      <c r="Y4147">
        <f>--(COUNTIF($B$2:B4147,B4147)=1)</f>
        <v>0</v>
      </c>
    </row>
    <row r="4148" spans="1:25"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c r="W4148" s="6" t="str">
        <f>TEXT(SalesData[[#This Row],[Order Date]],"mmm")</f>
        <v>Nov</v>
      </c>
      <c r="X4148" s="6" t="str">
        <f>TEXT(SalesData[[#This Row],[Order Date]],"mmm yyyy")</f>
        <v>Nov 2012</v>
      </c>
      <c r="Y4148">
        <f>--(COUNTIF($B$2:B4148,B4148)=1)</f>
        <v>1</v>
      </c>
    </row>
    <row r="4149" spans="1:25"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c r="W4149" s="6" t="str">
        <f>TEXT(SalesData[[#This Row],[Order Date]],"mmm")</f>
        <v>Oct</v>
      </c>
      <c r="X4149" s="6" t="str">
        <f>TEXT(SalesData[[#This Row],[Order Date]],"mmm yyyy")</f>
        <v>Oct 2014</v>
      </c>
      <c r="Y4149">
        <f>--(COUNTIF($B$2:B4149,B4149)=1)</f>
        <v>1</v>
      </c>
    </row>
    <row r="4150" spans="1:25"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c r="W4150" s="6" t="str">
        <f>TEXT(SalesData[[#This Row],[Order Date]],"mmm")</f>
        <v>Oct</v>
      </c>
      <c r="X4150" s="6" t="str">
        <f>TEXT(SalesData[[#This Row],[Order Date]],"mmm yyyy")</f>
        <v>Oct 2014</v>
      </c>
      <c r="Y4150">
        <f>--(COUNTIF($B$2:B4150,B4150)=1)</f>
        <v>0</v>
      </c>
    </row>
    <row r="4151" spans="1:25"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c r="W4151" s="6" t="str">
        <f>TEXT(SalesData[[#This Row],[Order Date]],"mmm")</f>
        <v>Oct</v>
      </c>
      <c r="X4151" s="6" t="str">
        <f>TEXT(SalesData[[#This Row],[Order Date]],"mmm yyyy")</f>
        <v>Oct 2014</v>
      </c>
      <c r="Y4151">
        <f>--(COUNTIF($B$2:B4151,B4151)=1)</f>
        <v>0</v>
      </c>
    </row>
    <row r="4152" spans="1:25"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c r="W4152" s="6" t="str">
        <f>TEXT(SalesData[[#This Row],[Order Date]],"mmm")</f>
        <v>Oct</v>
      </c>
      <c r="X4152" s="6" t="str">
        <f>TEXT(SalesData[[#This Row],[Order Date]],"mmm yyyy")</f>
        <v>Oct 2014</v>
      </c>
      <c r="Y4152">
        <f>--(COUNTIF($B$2:B4152,B4152)=1)</f>
        <v>0</v>
      </c>
    </row>
    <row r="4153" spans="1:25"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c r="W4153" s="6" t="str">
        <f>TEXT(SalesData[[#This Row],[Order Date]],"mmm")</f>
        <v>Sep</v>
      </c>
      <c r="X4153" s="6" t="str">
        <f>TEXT(SalesData[[#This Row],[Order Date]],"mmm yyyy")</f>
        <v>Sep 2014</v>
      </c>
      <c r="Y4153">
        <f>--(COUNTIF($B$2:B4153,B4153)=1)</f>
        <v>1</v>
      </c>
    </row>
    <row r="4154" spans="1:25"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c r="W4154" s="6" t="str">
        <f>TEXT(SalesData[[#This Row],[Order Date]],"mmm")</f>
        <v>Sep</v>
      </c>
      <c r="X4154" s="6" t="str">
        <f>TEXT(SalesData[[#This Row],[Order Date]],"mmm yyyy")</f>
        <v>Sep 2014</v>
      </c>
      <c r="Y4154">
        <f>--(COUNTIF($B$2:B4154,B4154)=1)</f>
        <v>0</v>
      </c>
    </row>
    <row r="4155" spans="1:25"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c r="W4155" s="6" t="str">
        <f>TEXT(SalesData[[#This Row],[Order Date]],"mmm")</f>
        <v>Sep</v>
      </c>
      <c r="X4155" s="6" t="str">
        <f>TEXT(SalesData[[#This Row],[Order Date]],"mmm yyyy")</f>
        <v>Sep 2014</v>
      </c>
      <c r="Y4155">
        <f>--(COUNTIF($B$2:B4155,B4155)=1)</f>
        <v>0</v>
      </c>
    </row>
    <row r="4156" spans="1:25"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c r="W4156" s="6" t="str">
        <f>TEXT(SalesData[[#This Row],[Order Date]],"mmm")</f>
        <v>Dec</v>
      </c>
      <c r="X4156" s="6" t="str">
        <f>TEXT(SalesData[[#This Row],[Order Date]],"mmm yyyy")</f>
        <v>Dec 2013</v>
      </c>
      <c r="Y4156">
        <f>--(COUNTIF($B$2:B4156,B4156)=1)</f>
        <v>1</v>
      </c>
    </row>
    <row r="4157" spans="1:25"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c r="W4157" s="6" t="str">
        <f>TEXT(SalesData[[#This Row],[Order Date]],"mmm")</f>
        <v>Dec</v>
      </c>
      <c r="X4157" s="6" t="str">
        <f>TEXT(SalesData[[#This Row],[Order Date]],"mmm yyyy")</f>
        <v>Dec 2013</v>
      </c>
      <c r="Y4157">
        <f>--(COUNTIF($B$2:B4157,B4157)=1)</f>
        <v>0</v>
      </c>
    </row>
    <row r="4158" spans="1:25"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c r="W4158" s="6" t="str">
        <f>TEXT(SalesData[[#This Row],[Order Date]],"mmm")</f>
        <v>Dec</v>
      </c>
      <c r="X4158" s="6" t="str">
        <f>TEXT(SalesData[[#This Row],[Order Date]],"mmm yyyy")</f>
        <v>Dec 2012</v>
      </c>
      <c r="Y4158">
        <f>--(COUNTIF($B$2:B4158,B4158)=1)</f>
        <v>1</v>
      </c>
    </row>
    <row r="4159" spans="1:25"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c r="W4159" s="6" t="str">
        <f>TEXT(SalesData[[#This Row],[Order Date]],"mmm")</f>
        <v>Dec</v>
      </c>
      <c r="X4159" s="6" t="str">
        <f>TEXT(SalesData[[#This Row],[Order Date]],"mmm yyyy")</f>
        <v>Dec 2012</v>
      </c>
      <c r="Y4159">
        <f>--(COUNTIF($B$2:B4159,B4159)=1)</f>
        <v>0</v>
      </c>
    </row>
    <row r="4160" spans="1:25"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c r="W4160" s="6" t="str">
        <f>TEXT(SalesData[[#This Row],[Order Date]],"mmm")</f>
        <v>Nov</v>
      </c>
      <c r="X4160" s="6" t="str">
        <f>TEXT(SalesData[[#This Row],[Order Date]],"mmm yyyy")</f>
        <v>Nov 2011</v>
      </c>
      <c r="Y4160">
        <f>--(COUNTIF($B$2:B4160,B4160)=1)</f>
        <v>1</v>
      </c>
    </row>
    <row r="4161" spans="1:25"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c r="W4161" s="6" t="str">
        <f>TEXT(SalesData[[#This Row],[Order Date]],"mmm")</f>
        <v>Apr</v>
      </c>
      <c r="X4161" s="6" t="str">
        <f>TEXT(SalesData[[#This Row],[Order Date]],"mmm yyyy")</f>
        <v>Apr 2013</v>
      </c>
      <c r="Y4161">
        <f>--(COUNTIF($B$2:B4161,B4161)=1)</f>
        <v>1</v>
      </c>
    </row>
    <row r="4162" spans="1:25"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c r="W4162" s="6" t="str">
        <f>TEXT(SalesData[[#This Row],[Order Date]],"mmm")</f>
        <v>May</v>
      </c>
      <c r="X4162" s="6" t="str">
        <f>TEXT(SalesData[[#This Row],[Order Date]],"mmm yyyy")</f>
        <v>May 2014</v>
      </c>
      <c r="Y4162">
        <f>--(COUNTIF($B$2:B4162,B4162)=1)</f>
        <v>1</v>
      </c>
    </row>
    <row r="4163" spans="1:25"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c r="W4163" s="6" t="str">
        <f>TEXT(SalesData[[#This Row],[Order Date]],"mmm")</f>
        <v>May</v>
      </c>
      <c r="X4163" s="6" t="str">
        <f>TEXT(SalesData[[#This Row],[Order Date]],"mmm yyyy")</f>
        <v>May 2014</v>
      </c>
      <c r="Y4163">
        <f>--(COUNTIF($B$2:B4163,B4163)=1)</f>
        <v>0</v>
      </c>
    </row>
    <row r="4164" spans="1:25"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c r="W4164" s="6" t="str">
        <f>TEXT(SalesData[[#This Row],[Order Date]],"mmm")</f>
        <v>Mar</v>
      </c>
      <c r="X4164" s="6" t="str">
        <f>TEXT(SalesData[[#This Row],[Order Date]],"mmm yyyy")</f>
        <v>Mar 2012</v>
      </c>
      <c r="Y4164">
        <f>--(COUNTIF($B$2:B4164,B4164)=1)</f>
        <v>1</v>
      </c>
    </row>
    <row r="4165" spans="1:25"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c r="W4165" s="6" t="str">
        <f>TEXT(SalesData[[#This Row],[Order Date]],"mmm")</f>
        <v>Mar</v>
      </c>
      <c r="X4165" s="6" t="str">
        <f>TEXT(SalesData[[#This Row],[Order Date]],"mmm yyyy")</f>
        <v>Mar 2012</v>
      </c>
      <c r="Y4165">
        <f>--(COUNTIF($B$2:B4165,B4165)=1)</f>
        <v>0</v>
      </c>
    </row>
    <row r="4166" spans="1:25"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c r="W4166" s="6" t="str">
        <f>TEXT(SalesData[[#This Row],[Order Date]],"mmm")</f>
        <v>Jan</v>
      </c>
      <c r="X4166" s="6" t="str">
        <f>TEXT(SalesData[[#This Row],[Order Date]],"mmm yyyy")</f>
        <v>Jan 2014</v>
      </c>
      <c r="Y4166">
        <f>--(COUNTIF($B$2:B4166,B4166)=1)</f>
        <v>1</v>
      </c>
    </row>
    <row r="4167" spans="1:25"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c r="W4167" s="6" t="str">
        <f>TEXT(SalesData[[#This Row],[Order Date]],"mmm")</f>
        <v>Jan</v>
      </c>
      <c r="X4167" s="6" t="str">
        <f>TEXT(SalesData[[#This Row],[Order Date]],"mmm yyyy")</f>
        <v>Jan 2014</v>
      </c>
      <c r="Y4167">
        <f>--(COUNTIF($B$2:B4167,B4167)=1)</f>
        <v>0</v>
      </c>
    </row>
    <row r="4168" spans="1:25"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c r="W4168" s="6" t="str">
        <f>TEXT(SalesData[[#This Row],[Order Date]],"mmm")</f>
        <v>Mar</v>
      </c>
      <c r="X4168" s="6" t="str">
        <f>TEXT(SalesData[[#This Row],[Order Date]],"mmm yyyy")</f>
        <v>Mar 2012</v>
      </c>
      <c r="Y4168">
        <f>--(COUNTIF($B$2:B4168,B4168)=1)</f>
        <v>1</v>
      </c>
    </row>
    <row r="4169" spans="1:25"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c r="W4169" s="6" t="str">
        <f>TEXT(SalesData[[#This Row],[Order Date]],"mmm")</f>
        <v>Oct</v>
      </c>
      <c r="X4169" s="6" t="str">
        <f>TEXT(SalesData[[#This Row],[Order Date]],"mmm yyyy")</f>
        <v>Oct 2011</v>
      </c>
      <c r="Y4169">
        <f>--(COUNTIF($B$2:B4169,B4169)=1)</f>
        <v>1</v>
      </c>
    </row>
    <row r="4170" spans="1:25"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c r="W4170" s="6" t="str">
        <f>TEXT(SalesData[[#This Row],[Order Date]],"mmm")</f>
        <v>Oct</v>
      </c>
      <c r="X4170" s="6" t="str">
        <f>TEXT(SalesData[[#This Row],[Order Date]],"mmm yyyy")</f>
        <v>Oct 2011</v>
      </c>
      <c r="Y4170">
        <f>--(COUNTIF($B$2:B4170,B4170)=1)</f>
        <v>0</v>
      </c>
    </row>
    <row r="4171" spans="1:25"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c r="W4171" s="6" t="str">
        <f>TEXT(SalesData[[#This Row],[Order Date]],"mmm")</f>
        <v>Apr</v>
      </c>
      <c r="X4171" s="6" t="str">
        <f>TEXT(SalesData[[#This Row],[Order Date]],"mmm yyyy")</f>
        <v>Apr 2012</v>
      </c>
      <c r="Y4171">
        <f>--(COUNTIF($B$2:B4171,B4171)=1)</f>
        <v>1</v>
      </c>
    </row>
    <row r="4172" spans="1:25"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c r="W4172" s="6" t="str">
        <f>TEXT(SalesData[[#This Row],[Order Date]],"mmm")</f>
        <v>Apr</v>
      </c>
      <c r="X4172" s="6" t="str">
        <f>TEXT(SalesData[[#This Row],[Order Date]],"mmm yyyy")</f>
        <v>Apr 2012</v>
      </c>
      <c r="Y4172">
        <f>--(COUNTIF($B$2:B4172,B4172)=1)</f>
        <v>0</v>
      </c>
    </row>
    <row r="4173" spans="1:25"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c r="W4173" s="6" t="str">
        <f>TEXT(SalesData[[#This Row],[Order Date]],"mmm")</f>
        <v>Nov</v>
      </c>
      <c r="X4173" s="6" t="str">
        <f>TEXT(SalesData[[#This Row],[Order Date]],"mmm yyyy")</f>
        <v>Nov 2014</v>
      </c>
      <c r="Y4173">
        <f>--(COUNTIF($B$2:B4173,B4173)=1)</f>
        <v>1</v>
      </c>
    </row>
    <row r="4174" spans="1:25"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c r="W4174" s="6" t="str">
        <f>TEXT(SalesData[[#This Row],[Order Date]],"mmm")</f>
        <v>Jul</v>
      </c>
      <c r="X4174" s="6" t="str">
        <f>TEXT(SalesData[[#This Row],[Order Date]],"mmm yyyy")</f>
        <v>Jul 2013</v>
      </c>
      <c r="Y4174">
        <f>--(COUNTIF($B$2:B4174,B4174)=1)</f>
        <v>1</v>
      </c>
    </row>
    <row r="4175" spans="1:25"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c r="W4175" s="6" t="str">
        <f>TEXT(SalesData[[#This Row],[Order Date]],"mmm")</f>
        <v>Jul</v>
      </c>
      <c r="X4175" s="6" t="str">
        <f>TEXT(SalesData[[#This Row],[Order Date]],"mmm yyyy")</f>
        <v>Jul 2013</v>
      </c>
      <c r="Y4175">
        <f>--(COUNTIF($B$2:B4175,B4175)=1)</f>
        <v>0</v>
      </c>
    </row>
    <row r="4176" spans="1:25"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c r="W4176" s="6" t="str">
        <f>TEXT(SalesData[[#This Row],[Order Date]],"mmm")</f>
        <v>Jul</v>
      </c>
      <c r="X4176" s="6" t="str">
        <f>TEXT(SalesData[[#This Row],[Order Date]],"mmm yyyy")</f>
        <v>Jul 2013</v>
      </c>
      <c r="Y4176">
        <f>--(COUNTIF($B$2:B4176,B4176)=1)</f>
        <v>0</v>
      </c>
    </row>
    <row r="4177" spans="1:25"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c r="W4177" s="6" t="str">
        <f>TEXT(SalesData[[#This Row],[Order Date]],"mmm")</f>
        <v>Nov</v>
      </c>
      <c r="X4177" s="6" t="str">
        <f>TEXT(SalesData[[#This Row],[Order Date]],"mmm yyyy")</f>
        <v>Nov 2012</v>
      </c>
      <c r="Y4177">
        <f>--(COUNTIF($B$2:B4177,B4177)=1)</f>
        <v>1</v>
      </c>
    </row>
    <row r="4178" spans="1:25"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c r="W4178" s="6" t="str">
        <f>TEXT(SalesData[[#This Row],[Order Date]],"mmm")</f>
        <v>Apr</v>
      </c>
      <c r="X4178" s="6" t="str">
        <f>TEXT(SalesData[[#This Row],[Order Date]],"mmm yyyy")</f>
        <v>Apr 2011</v>
      </c>
      <c r="Y4178">
        <f>--(COUNTIF($B$2:B4178,B4178)=1)</f>
        <v>1</v>
      </c>
    </row>
    <row r="4179" spans="1:25"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c r="W4179" s="6" t="str">
        <f>TEXT(SalesData[[#This Row],[Order Date]],"mmm")</f>
        <v>Apr</v>
      </c>
      <c r="X4179" s="6" t="str">
        <f>TEXT(SalesData[[#This Row],[Order Date]],"mmm yyyy")</f>
        <v>Apr 2011</v>
      </c>
      <c r="Y4179">
        <f>--(COUNTIF($B$2:B4179,B4179)=1)</f>
        <v>0</v>
      </c>
    </row>
    <row r="4180" spans="1:25"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c r="W4180" s="6" t="str">
        <f>TEXT(SalesData[[#This Row],[Order Date]],"mmm")</f>
        <v>Jun</v>
      </c>
      <c r="X4180" s="6" t="str">
        <f>TEXT(SalesData[[#This Row],[Order Date]],"mmm yyyy")</f>
        <v>Jun 2013</v>
      </c>
      <c r="Y4180">
        <f>--(COUNTIF($B$2:B4180,B4180)=1)</f>
        <v>1</v>
      </c>
    </row>
    <row r="4181" spans="1:25"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c r="W4181" s="6" t="str">
        <f>TEXT(SalesData[[#This Row],[Order Date]],"mmm")</f>
        <v>Mar</v>
      </c>
      <c r="X4181" s="6" t="str">
        <f>TEXT(SalesData[[#This Row],[Order Date]],"mmm yyyy")</f>
        <v>Mar 2014</v>
      </c>
      <c r="Y4181">
        <f>--(COUNTIF($B$2:B4181,B4181)=1)</f>
        <v>1</v>
      </c>
    </row>
    <row r="4182" spans="1:25"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c r="W4182" s="6" t="str">
        <f>TEXT(SalesData[[#This Row],[Order Date]],"mmm")</f>
        <v>Oct</v>
      </c>
      <c r="X4182" s="6" t="str">
        <f>TEXT(SalesData[[#This Row],[Order Date]],"mmm yyyy")</f>
        <v>Oct 2014</v>
      </c>
      <c r="Y4182">
        <f>--(COUNTIF($B$2:B4182,B4182)=1)</f>
        <v>1</v>
      </c>
    </row>
    <row r="4183" spans="1:25"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c r="W4183" s="6" t="str">
        <f>TEXT(SalesData[[#This Row],[Order Date]],"mmm")</f>
        <v>Oct</v>
      </c>
      <c r="X4183" s="6" t="str">
        <f>TEXT(SalesData[[#This Row],[Order Date]],"mmm yyyy")</f>
        <v>Oct 2014</v>
      </c>
      <c r="Y4183">
        <f>--(COUNTIF($B$2:B4183,B4183)=1)</f>
        <v>1</v>
      </c>
    </row>
    <row r="4184" spans="1:25"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c r="W4184" s="6" t="str">
        <f>TEXT(SalesData[[#This Row],[Order Date]],"mmm")</f>
        <v>Oct</v>
      </c>
      <c r="X4184" s="6" t="str">
        <f>TEXT(SalesData[[#This Row],[Order Date]],"mmm yyyy")</f>
        <v>Oct 2014</v>
      </c>
      <c r="Y4184">
        <f>--(COUNTIF($B$2:B4184,B4184)=1)</f>
        <v>0</v>
      </c>
    </row>
    <row r="4185" spans="1:25"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c r="W4185" s="6" t="str">
        <f>TEXT(SalesData[[#This Row],[Order Date]],"mmm")</f>
        <v>Oct</v>
      </c>
      <c r="X4185" s="6" t="str">
        <f>TEXT(SalesData[[#This Row],[Order Date]],"mmm yyyy")</f>
        <v>Oct 2014</v>
      </c>
      <c r="Y4185">
        <f>--(COUNTIF($B$2:B4185,B4185)=1)</f>
        <v>0</v>
      </c>
    </row>
    <row r="4186" spans="1:25"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c r="W4186" s="6" t="str">
        <f>TEXT(SalesData[[#This Row],[Order Date]],"mmm")</f>
        <v>Dec</v>
      </c>
      <c r="X4186" s="6" t="str">
        <f>TEXT(SalesData[[#This Row],[Order Date]],"mmm yyyy")</f>
        <v>Dec 2013</v>
      </c>
      <c r="Y4186">
        <f>--(COUNTIF($B$2:B4186,B4186)=1)</f>
        <v>1</v>
      </c>
    </row>
    <row r="4187" spans="1:25"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c r="W4187" s="6" t="str">
        <f>TEXT(SalesData[[#This Row],[Order Date]],"mmm")</f>
        <v>Oct</v>
      </c>
      <c r="X4187" s="6" t="str">
        <f>TEXT(SalesData[[#This Row],[Order Date]],"mmm yyyy")</f>
        <v>Oct 2013</v>
      </c>
      <c r="Y4187">
        <f>--(COUNTIF($B$2:B4187,B4187)=1)</f>
        <v>1</v>
      </c>
    </row>
    <row r="4188" spans="1:25"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c r="W4188" s="6" t="str">
        <f>TEXT(SalesData[[#This Row],[Order Date]],"mmm")</f>
        <v>May</v>
      </c>
      <c r="X4188" s="6" t="str">
        <f>TEXT(SalesData[[#This Row],[Order Date]],"mmm yyyy")</f>
        <v>May 2014</v>
      </c>
      <c r="Y4188">
        <f>--(COUNTIF($B$2:B4188,B4188)=1)</f>
        <v>1</v>
      </c>
    </row>
    <row r="4189" spans="1:25"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c r="W4189" s="6" t="str">
        <f>TEXT(SalesData[[#This Row],[Order Date]],"mmm")</f>
        <v>May</v>
      </c>
      <c r="X4189" s="6" t="str">
        <f>TEXT(SalesData[[#This Row],[Order Date]],"mmm yyyy")</f>
        <v>May 2014</v>
      </c>
      <c r="Y4189">
        <f>--(COUNTIF($B$2:B4189,B4189)=1)</f>
        <v>0</v>
      </c>
    </row>
    <row r="4190" spans="1:25"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c r="W4190" s="6" t="str">
        <f>TEXT(SalesData[[#This Row],[Order Date]],"mmm")</f>
        <v>May</v>
      </c>
      <c r="X4190" s="6" t="str">
        <f>TEXT(SalesData[[#This Row],[Order Date]],"mmm yyyy")</f>
        <v>May 2014</v>
      </c>
      <c r="Y4190">
        <f>--(COUNTIF($B$2:B4190,B4190)=1)</f>
        <v>0</v>
      </c>
    </row>
    <row r="4191" spans="1:25"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c r="W4191" s="6" t="str">
        <f>TEXT(SalesData[[#This Row],[Order Date]],"mmm")</f>
        <v>Sep</v>
      </c>
      <c r="X4191" s="6" t="str">
        <f>TEXT(SalesData[[#This Row],[Order Date]],"mmm yyyy")</f>
        <v>Sep 2013</v>
      </c>
      <c r="Y4191">
        <f>--(COUNTIF($B$2:B4191,B4191)=1)</f>
        <v>1</v>
      </c>
    </row>
    <row r="4192" spans="1:25"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c r="W4192" s="6" t="str">
        <f>TEXT(SalesData[[#This Row],[Order Date]],"mmm")</f>
        <v>Nov</v>
      </c>
      <c r="X4192" s="6" t="str">
        <f>TEXT(SalesData[[#This Row],[Order Date]],"mmm yyyy")</f>
        <v>Nov 2014</v>
      </c>
      <c r="Y4192">
        <f>--(COUNTIF($B$2:B4192,B4192)=1)</f>
        <v>1</v>
      </c>
    </row>
    <row r="4193" spans="1:25"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c r="W4193" s="6" t="str">
        <f>TEXT(SalesData[[#This Row],[Order Date]],"mmm")</f>
        <v>Jul</v>
      </c>
      <c r="X4193" s="6" t="str">
        <f>TEXT(SalesData[[#This Row],[Order Date]],"mmm yyyy")</f>
        <v>Jul 2012</v>
      </c>
      <c r="Y4193">
        <f>--(COUNTIF($B$2:B4193,B4193)=1)</f>
        <v>1</v>
      </c>
    </row>
    <row r="4194" spans="1:25"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c r="W4194" s="6" t="str">
        <f>TEXT(SalesData[[#This Row],[Order Date]],"mmm")</f>
        <v>Nov</v>
      </c>
      <c r="X4194" s="6" t="str">
        <f>TEXT(SalesData[[#This Row],[Order Date]],"mmm yyyy")</f>
        <v>Nov 2012</v>
      </c>
      <c r="Y4194">
        <f>--(COUNTIF($B$2:B4194,B4194)=1)</f>
        <v>1</v>
      </c>
    </row>
    <row r="4195" spans="1:25"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c r="W4195" s="6" t="str">
        <f>TEXT(SalesData[[#This Row],[Order Date]],"mmm")</f>
        <v>Nov</v>
      </c>
      <c r="X4195" s="6" t="str">
        <f>TEXT(SalesData[[#This Row],[Order Date]],"mmm yyyy")</f>
        <v>Nov 2012</v>
      </c>
      <c r="Y4195">
        <f>--(COUNTIF($B$2:B4195,B4195)=1)</f>
        <v>0</v>
      </c>
    </row>
    <row r="4196" spans="1:25"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c r="W4196" s="6" t="str">
        <f>TEXT(SalesData[[#This Row],[Order Date]],"mmm")</f>
        <v>Jun</v>
      </c>
      <c r="X4196" s="6" t="str">
        <f>TEXT(SalesData[[#This Row],[Order Date]],"mmm yyyy")</f>
        <v>Jun 2012</v>
      </c>
      <c r="Y4196">
        <f>--(COUNTIF($B$2:B4196,B4196)=1)</f>
        <v>1</v>
      </c>
    </row>
    <row r="4197" spans="1:25"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c r="W4197" s="6" t="str">
        <f>TEXT(SalesData[[#This Row],[Order Date]],"mmm")</f>
        <v>Apr</v>
      </c>
      <c r="X4197" s="6" t="str">
        <f>TEXT(SalesData[[#This Row],[Order Date]],"mmm yyyy")</f>
        <v>Apr 2013</v>
      </c>
      <c r="Y4197">
        <f>--(COUNTIF($B$2:B4197,B4197)=1)</f>
        <v>1</v>
      </c>
    </row>
    <row r="4198" spans="1:25"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c r="W4198" s="6" t="str">
        <f>TEXT(SalesData[[#This Row],[Order Date]],"mmm")</f>
        <v>Apr</v>
      </c>
      <c r="X4198" s="6" t="str">
        <f>TEXT(SalesData[[#This Row],[Order Date]],"mmm yyyy")</f>
        <v>Apr 2012</v>
      </c>
      <c r="Y4198">
        <f>--(COUNTIF($B$2:B4198,B4198)=1)</f>
        <v>1</v>
      </c>
    </row>
    <row r="4199" spans="1:25"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c r="W4199" s="6" t="str">
        <f>TEXT(SalesData[[#This Row],[Order Date]],"mmm")</f>
        <v>Dec</v>
      </c>
      <c r="X4199" s="6" t="str">
        <f>TEXT(SalesData[[#This Row],[Order Date]],"mmm yyyy")</f>
        <v>Dec 2013</v>
      </c>
      <c r="Y4199">
        <f>--(COUNTIF($B$2:B4199,B4199)=1)</f>
        <v>1</v>
      </c>
    </row>
    <row r="4200" spans="1:25"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c r="W4200" s="6" t="str">
        <f>TEXT(SalesData[[#This Row],[Order Date]],"mmm")</f>
        <v>Dec</v>
      </c>
      <c r="X4200" s="6" t="str">
        <f>TEXT(SalesData[[#This Row],[Order Date]],"mmm yyyy")</f>
        <v>Dec 2013</v>
      </c>
      <c r="Y4200">
        <f>--(COUNTIF($B$2:B4200,B4200)=1)</f>
        <v>0</v>
      </c>
    </row>
    <row r="4201" spans="1:25"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c r="W4201" s="6" t="str">
        <f>TEXT(SalesData[[#This Row],[Order Date]],"mmm")</f>
        <v>Dec</v>
      </c>
      <c r="X4201" s="6" t="str">
        <f>TEXT(SalesData[[#This Row],[Order Date]],"mmm yyyy")</f>
        <v>Dec 2012</v>
      </c>
      <c r="Y4201">
        <f>--(COUNTIF($B$2:B4201,B4201)=1)</f>
        <v>1</v>
      </c>
    </row>
    <row r="4202" spans="1:25"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c r="W4202" s="6" t="str">
        <f>TEXT(SalesData[[#This Row],[Order Date]],"mmm")</f>
        <v>Dec</v>
      </c>
      <c r="X4202" s="6" t="str">
        <f>TEXT(SalesData[[#This Row],[Order Date]],"mmm yyyy")</f>
        <v>Dec 2012</v>
      </c>
      <c r="Y4202">
        <f>--(COUNTIF($B$2:B4202,B4202)=1)</f>
        <v>0</v>
      </c>
    </row>
    <row r="4203" spans="1:25"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c r="W4203" s="6" t="str">
        <f>TEXT(SalesData[[#This Row],[Order Date]],"mmm")</f>
        <v>Dec</v>
      </c>
      <c r="X4203" s="6" t="str">
        <f>TEXT(SalesData[[#This Row],[Order Date]],"mmm yyyy")</f>
        <v>Dec 2012</v>
      </c>
      <c r="Y4203">
        <f>--(COUNTIF($B$2:B4203,B4203)=1)</f>
        <v>0</v>
      </c>
    </row>
    <row r="4204" spans="1:25"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c r="W4204" s="6" t="str">
        <f>TEXT(SalesData[[#This Row],[Order Date]],"mmm")</f>
        <v>Dec</v>
      </c>
      <c r="X4204" s="6" t="str">
        <f>TEXT(SalesData[[#This Row],[Order Date]],"mmm yyyy")</f>
        <v>Dec 2012</v>
      </c>
      <c r="Y4204">
        <f>--(COUNTIF($B$2:B4204,B4204)=1)</f>
        <v>0</v>
      </c>
    </row>
    <row r="4205" spans="1:25"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c r="W4205" s="6" t="str">
        <f>TEXT(SalesData[[#This Row],[Order Date]],"mmm")</f>
        <v>Oct</v>
      </c>
      <c r="X4205" s="6" t="str">
        <f>TEXT(SalesData[[#This Row],[Order Date]],"mmm yyyy")</f>
        <v>Oct 2011</v>
      </c>
      <c r="Y4205">
        <f>--(COUNTIF($B$2:B4205,B4205)=1)</f>
        <v>1</v>
      </c>
    </row>
    <row r="4206" spans="1:25"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c r="W4206" s="6" t="str">
        <f>TEXT(SalesData[[#This Row],[Order Date]],"mmm")</f>
        <v>Oct</v>
      </c>
      <c r="X4206" s="6" t="str">
        <f>TEXT(SalesData[[#This Row],[Order Date]],"mmm yyyy")</f>
        <v>Oct 2011</v>
      </c>
      <c r="Y4206">
        <f>--(COUNTIF($B$2:B4206,B4206)=1)</f>
        <v>0</v>
      </c>
    </row>
    <row r="4207" spans="1:25"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c r="W4207" s="6" t="str">
        <f>TEXT(SalesData[[#This Row],[Order Date]],"mmm")</f>
        <v>Oct</v>
      </c>
      <c r="X4207" s="6" t="str">
        <f>TEXT(SalesData[[#This Row],[Order Date]],"mmm yyyy")</f>
        <v>Oct 2011</v>
      </c>
      <c r="Y4207">
        <f>--(COUNTIF($B$2:B4207,B4207)=1)</f>
        <v>0</v>
      </c>
    </row>
    <row r="4208" spans="1:25"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c r="W4208" s="6" t="str">
        <f>TEXT(SalesData[[#This Row],[Order Date]],"mmm")</f>
        <v>Oct</v>
      </c>
      <c r="X4208" s="6" t="str">
        <f>TEXT(SalesData[[#This Row],[Order Date]],"mmm yyyy")</f>
        <v>Oct 2011</v>
      </c>
      <c r="Y4208">
        <f>--(COUNTIF($B$2:B4208,B4208)=1)</f>
        <v>0</v>
      </c>
    </row>
    <row r="4209" spans="1:25"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c r="W4209" s="6" t="str">
        <f>TEXT(SalesData[[#This Row],[Order Date]],"mmm")</f>
        <v>Oct</v>
      </c>
      <c r="X4209" s="6" t="str">
        <f>TEXT(SalesData[[#This Row],[Order Date]],"mmm yyyy")</f>
        <v>Oct 2011</v>
      </c>
      <c r="Y4209">
        <f>--(COUNTIF($B$2:B4209,B4209)=1)</f>
        <v>0</v>
      </c>
    </row>
    <row r="4210" spans="1:25"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c r="W4210" s="6" t="str">
        <f>TEXT(SalesData[[#This Row],[Order Date]],"mmm")</f>
        <v>Oct</v>
      </c>
      <c r="X4210" s="6" t="str">
        <f>TEXT(SalesData[[#This Row],[Order Date]],"mmm yyyy")</f>
        <v>Oct 2011</v>
      </c>
      <c r="Y4210">
        <f>--(COUNTIF($B$2:B4210,B4210)=1)</f>
        <v>0</v>
      </c>
    </row>
    <row r="4211" spans="1:25"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c r="W4211" s="6" t="str">
        <f>TEXT(SalesData[[#This Row],[Order Date]],"mmm")</f>
        <v>Oct</v>
      </c>
      <c r="X4211" s="6" t="str">
        <f>TEXT(SalesData[[#This Row],[Order Date]],"mmm yyyy")</f>
        <v>Oct 2011</v>
      </c>
      <c r="Y4211">
        <f>--(COUNTIF($B$2:B4211,B4211)=1)</f>
        <v>0</v>
      </c>
    </row>
    <row r="4212" spans="1:25"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c r="W4212" s="6" t="str">
        <f>TEXT(SalesData[[#This Row],[Order Date]],"mmm")</f>
        <v>Dec</v>
      </c>
      <c r="X4212" s="6" t="str">
        <f>TEXT(SalesData[[#This Row],[Order Date]],"mmm yyyy")</f>
        <v>Dec 2014</v>
      </c>
      <c r="Y4212">
        <f>--(COUNTIF($B$2:B4212,B4212)=1)</f>
        <v>1</v>
      </c>
    </row>
    <row r="4213" spans="1:25"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c r="W4213" s="6" t="str">
        <f>TEXT(SalesData[[#This Row],[Order Date]],"mmm")</f>
        <v>May</v>
      </c>
      <c r="X4213" s="6" t="str">
        <f>TEXT(SalesData[[#This Row],[Order Date]],"mmm yyyy")</f>
        <v>May 2011</v>
      </c>
      <c r="Y4213">
        <f>--(COUNTIF($B$2:B4213,B4213)=1)</f>
        <v>1</v>
      </c>
    </row>
    <row r="4214" spans="1:25"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c r="W4214" s="6" t="str">
        <f>TEXT(SalesData[[#This Row],[Order Date]],"mmm")</f>
        <v>May</v>
      </c>
      <c r="X4214" s="6" t="str">
        <f>TEXT(SalesData[[#This Row],[Order Date]],"mmm yyyy")</f>
        <v>May 2011</v>
      </c>
      <c r="Y4214">
        <f>--(COUNTIF($B$2:B4214,B4214)=1)</f>
        <v>0</v>
      </c>
    </row>
    <row r="4215" spans="1:25"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c r="W4215" s="6" t="str">
        <f>TEXT(SalesData[[#This Row],[Order Date]],"mmm")</f>
        <v>May</v>
      </c>
      <c r="X4215" s="6" t="str">
        <f>TEXT(SalesData[[#This Row],[Order Date]],"mmm yyyy")</f>
        <v>May 2011</v>
      </c>
      <c r="Y4215">
        <f>--(COUNTIF($B$2:B4215,B4215)=1)</f>
        <v>0</v>
      </c>
    </row>
    <row r="4216" spans="1:25"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c r="W4216" s="6" t="str">
        <f>TEXT(SalesData[[#This Row],[Order Date]],"mmm")</f>
        <v>Mar</v>
      </c>
      <c r="X4216" s="6" t="str">
        <f>TEXT(SalesData[[#This Row],[Order Date]],"mmm yyyy")</f>
        <v>Mar 2013</v>
      </c>
      <c r="Y4216">
        <f>--(COUNTIF($B$2:B4216,B4216)=1)</f>
        <v>1</v>
      </c>
    </row>
    <row r="4217" spans="1:25"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c r="W4217" s="6" t="str">
        <f>TEXT(SalesData[[#This Row],[Order Date]],"mmm")</f>
        <v>Nov</v>
      </c>
      <c r="X4217" s="6" t="str">
        <f>TEXT(SalesData[[#This Row],[Order Date]],"mmm yyyy")</f>
        <v>Nov 2011</v>
      </c>
      <c r="Y4217">
        <f>--(COUNTIF($B$2:B4217,B4217)=1)</f>
        <v>1</v>
      </c>
    </row>
    <row r="4218" spans="1:25"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c r="W4218" s="6" t="str">
        <f>TEXT(SalesData[[#This Row],[Order Date]],"mmm")</f>
        <v>Feb</v>
      </c>
      <c r="X4218" s="6" t="str">
        <f>TEXT(SalesData[[#This Row],[Order Date]],"mmm yyyy")</f>
        <v>Feb 2012</v>
      </c>
      <c r="Y4218">
        <f>--(COUNTIF($B$2:B4218,B4218)=1)</f>
        <v>1</v>
      </c>
    </row>
    <row r="4219" spans="1:25"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c r="W4219" s="6" t="str">
        <f>TEXT(SalesData[[#This Row],[Order Date]],"mmm")</f>
        <v>Apr</v>
      </c>
      <c r="X4219" s="6" t="str">
        <f>TEXT(SalesData[[#This Row],[Order Date]],"mmm yyyy")</f>
        <v>Apr 2014</v>
      </c>
      <c r="Y4219">
        <f>--(COUNTIF($B$2:B4219,B4219)=1)</f>
        <v>1</v>
      </c>
    </row>
    <row r="4220" spans="1:25"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c r="W4220" s="6" t="str">
        <f>TEXT(SalesData[[#This Row],[Order Date]],"mmm")</f>
        <v>Apr</v>
      </c>
      <c r="X4220" s="6" t="str">
        <f>TEXT(SalesData[[#This Row],[Order Date]],"mmm yyyy")</f>
        <v>Apr 2014</v>
      </c>
      <c r="Y4220">
        <f>--(COUNTIF($B$2:B4220,B4220)=1)</f>
        <v>0</v>
      </c>
    </row>
    <row r="4221" spans="1:25"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c r="W4221" s="6" t="str">
        <f>TEXT(SalesData[[#This Row],[Order Date]],"mmm")</f>
        <v>Jun</v>
      </c>
      <c r="X4221" s="6" t="str">
        <f>TEXT(SalesData[[#This Row],[Order Date]],"mmm yyyy")</f>
        <v>Jun 2014</v>
      </c>
      <c r="Y4221">
        <f>--(COUNTIF($B$2:B4221,B4221)=1)</f>
        <v>1</v>
      </c>
    </row>
    <row r="4222" spans="1:25"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c r="W4222" s="6" t="str">
        <f>TEXT(SalesData[[#This Row],[Order Date]],"mmm")</f>
        <v>Jun</v>
      </c>
      <c r="X4222" s="6" t="str">
        <f>TEXT(SalesData[[#This Row],[Order Date]],"mmm yyyy")</f>
        <v>Jun 2014</v>
      </c>
      <c r="Y4222">
        <f>--(COUNTIF($B$2:B4222,B4222)=1)</f>
        <v>0</v>
      </c>
    </row>
    <row r="4223" spans="1:25"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c r="W4223" s="6" t="str">
        <f>TEXT(SalesData[[#This Row],[Order Date]],"mmm")</f>
        <v>Jun</v>
      </c>
      <c r="X4223" s="6" t="str">
        <f>TEXT(SalesData[[#This Row],[Order Date]],"mmm yyyy")</f>
        <v>Jun 2014</v>
      </c>
      <c r="Y4223">
        <f>--(COUNTIF($B$2:B4223,B4223)=1)</f>
        <v>0</v>
      </c>
    </row>
    <row r="4224" spans="1:25"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c r="W4224" s="6" t="str">
        <f>TEXT(SalesData[[#This Row],[Order Date]],"mmm")</f>
        <v>Jun</v>
      </c>
      <c r="X4224" s="6" t="str">
        <f>TEXT(SalesData[[#This Row],[Order Date]],"mmm yyyy")</f>
        <v>Jun 2014</v>
      </c>
      <c r="Y4224">
        <f>--(COUNTIF($B$2:B4224,B4224)=1)</f>
        <v>0</v>
      </c>
    </row>
    <row r="4225" spans="1:25"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c r="W4225" s="6" t="str">
        <f>TEXT(SalesData[[#This Row],[Order Date]],"mmm")</f>
        <v>Jun</v>
      </c>
      <c r="X4225" s="6" t="str">
        <f>TEXT(SalesData[[#This Row],[Order Date]],"mmm yyyy")</f>
        <v>Jun 2014</v>
      </c>
      <c r="Y4225">
        <f>--(COUNTIF($B$2:B4225,B4225)=1)</f>
        <v>0</v>
      </c>
    </row>
    <row r="4226" spans="1:25"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c r="W4226" s="6" t="str">
        <f>TEXT(SalesData[[#This Row],[Order Date]],"mmm")</f>
        <v>Oct</v>
      </c>
      <c r="X4226" s="6" t="str">
        <f>TEXT(SalesData[[#This Row],[Order Date]],"mmm yyyy")</f>
        <v>Oct 2013</v>
      </c>
      <c r="Y4226">
        <f>--(COUNTIF($B$2:B4226,B4226)=1)</f>
        <v>1</v>
      </c>
    </row>
    <row r="4227" spans="1:25"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c r="W4227" s="6" t="str">
        <f>TEXT(SalesData[[#This Row],[Order Date]],"mmm")</f>
        <v>Dec</v>
      </c>
      <c r="X4227" s="6" t="str">
        <f>TEXT(SalesData[[#This Row],[Order Date]],"mmm yyyy")</f>
        <v>Dec 2011</v>
      </c>
      <c r="Y4227">
        <f>--(COUNTIF($B$2:B4227,B4227)=1)</f>
        <v>1</v>
      </c>
    </row>
    <row r="4228" spans="1:25"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c r="W4228" s="6" t="str">
        <f>TEXT(SalesData[[#This Row],[Order Date]],"mmm")</f>
        <v>Nov</v>
      </c>
      <c r="X4228" s="6" t="str">
        <f>TEXT(SalesData[[#This Row],[Order Date]],"mmm yyyy")</f>
        <v>Nov 2014</v>
      </c>
      <c r="Y4228">
        <f>--(COUNTIF($B$2:B4228,B4228)=1)</f>
        <v>1</v>
      </c>
    </row>
    <row r="4229" spans="1:25"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c r="W4229" s="6" t="str">
        <f>TEXT(SalesData[[#This Row],[Order Date]],"mmm")</f>
        <v>Jan</v>
      </c>
      <c r="X4229" s="6" t="str">
        <f>TEXT(SalesData[[#This Row],[Order Date]],"mmm yyyy")</f>
        <v>Jan 2012</v>
      </c>
      <c r="Y4229">
        <f>--(COUNTIF($B$2:B4229,B4229)=1)</f>
        <v>1</v>
      </c>
    </row>
    <row r="4230" spans="1:25"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c r="W4230" s="6" t="str">
        <f>TEXT(SalesData[[#This Row],[Order Date]],"mmm")</f>
        <v>Mar</v>
      </c>
      <c r="X4230" s="6" t="str">
        <f>TEXT(SalesData[[#This Row],[Order Date]],"mmm yyyy")</f>
        <v>Mar 2013</v>
      </c>
      <c r="Y4230">
        <f>--(COUNTIF($B$2:B4230,B4230)=1)</f>
        <v>1</v>
      </c>
    </row>
    <row r="4231" spans="1:25"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c r="W4231" s="6" t="str">
        <f>TEXT(SalesData[[#This Row],[Order Date]],"mmm")</f>
        <v>Jul</v>
      </c>
      <c r="X4231" s="6" t="str">
        <f>TEXT(SalesData[[#This Row],[Order Date]],"mmm yyyy")</f>
        <v>Jul 2014</v>
      </c>
      <c r="Y4231">
        <f>--(COUNTIF($B$2:B4231,B4231)=1)</f>
        <v>1</v>
      </c>
    </row>
    <row r="4232" spans="1:25"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c r="W4232" s="6" t="str">
        <f>TEXT(SalesData[[#This Row],[Order Date]],"mmm")</f>
        <v>Jul</v>
      </c>
      <c r="X4232" s="6" t="str">
        <f>TEXT(SalesData[[#This Row],[Order Date]],"mmm yyyy")</f>
        <v>Jul 2014</v>
      </c>
      <c r="Y4232">
        <f>--(COUNTIF($B$2:B4232,B4232)=1)</f>
        <v>0</v>
      </c>
    </row>
    <row r="4233" spans="1:25"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c r="W4233" s="6" t="str">
        <f>TEXT(SalesData[[#This Row],[Order Date]],"mmm")</f>
        <v>Jul</v>
      </c>
      <c r="X4233" s="6" t="str">
        <f>TEXT(SalesData[[#This Row],[Order Date]],"mmm yyyy")</f>
        <v>Jul 2014</v>
      </c>
      <c r="Y4233">
        <f>--(COUNTIF($B$2:B4233,B4233)=1)</f>
        <v>0</v>
      </c>
    </row>
    <row r="4234" spans="1:25"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c r="W4234" s="6" t="str">
        <f>TEXT(SalesData[[#This Row],[Order Date]],"mmm")</f>
        <v>Jul</v>
      </c>
      <c r="X4234" s="6" t="str">
        <f>TEXT(SalesData[[#This Row],[Order Date]],"mmm yyyy")</f>
        <v>Jul 2014</v>
      </c>
      <c r="Y4234">
        <f>--(COUNTIF($B$2:B4234,B4234)=1)</f>
        <v>0</v>
      </c>
    </row>
    <row r="4235" spans="1:25"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c r="W4235" s="6" t="str">
        <f>TEXT(SalesData[[#This Row],[Order Date]],"mmm")</f>
        <v>Jul</v>
      </c>
      <c r="X4235" s="6" t="str">
        <f>TEXT(SalesData[[#This Row],[Order Date]],"mmm yyyy")</f>
        <v>Jul 2014</v>
      </c>
      <c r="Y4235">
        <f>--(COUNTIF($B$2:B4235,B4235)=1)</f>
        <v>0</v>
      </c>
    </row>
    <row r="4236" spans="1:25"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c r="W4236" s="6" t="str">
        <f>TEXT(SalesData[[#This Row],[Order Date]],"mmm")</f>
        <v>Sep</v>
      </c>
      <c r="X4236" s="6" t="str">
        <f>TEXT(SalesData[[#This Row],[Order Date]],"mmm yyyy")</f>
        <v>Sep 2011</v>
      </c>
      <c r="Y4236">
        <f>--(COUNTIF($B$2:B4236,B4236)=1)</f>
        <v>1</v>
      </c>
    </row>
    <row r="4237" spans="1:25"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c r="W4237" s="6" t="str">
        <f>TEXT(SalesData[[#This Row],[Order Date]],"mmm")</f>
        <v>Sep</v>
      </c>
      <c r="X4237" s="6" t="str">
        <f>TEXT(SalesData[[#This Row],[Order Date]],"mmm yyyy")</f>
        <v>Sep 2011</v>
      </c>
      <c r="Y4237">
        <f>--(COUNTIF($B$2:B4237,B4237)=1)</f>
        <v>0</v>
      </c>
    </row>
    <row r="4238" spans="1:25"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c r="W4238" s="6" t="str">
        <f>TEXT(SalesData[[#This Row],[Order Date]],"mmm")</f>
        <v>Jul</v>
      </c>
      <c r="X4238" s="6" t="str">
        <f>TEXT(SalesData[[#This Row],[Order Date]],"mmm yyyy")</f>
        <v>Jul 2013</v>
      </c>
      <c r="Y4238">
        <f>--(COUNTIF($B$2:B4238,B4238)=1)</f>
        <v>1</v>
      </c>
    </row>
    <row r="4239" spans="1:25"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c r="W4239" s="6" t="str">
        <f>TEXT(SalesData[[#This Row],[Order Date]],"mmm")</f>
        <v>Aug</v>
      </c>
      <c r="X4239" s="6" t="str">
        <f>TEXT(SalesData[[#This Row],[Order Date]],"mmm yyyy")</f>
        <v>Aug 2014</v>
      </c>
      <c r="Y4239">
        <f>--(COUNTIF($B$2:B4239,B4239)=1)</f>
        <v>1</v>
      </c>
    </row>
    <row r="4240" spans="1:25"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c r="W4240" s="6" t="str">
        <f>TEXT(SalesData[[#This Row],[Order Date]],"mmm")</f>
        <v>Mar</v>
      </c>
      <c r="X4240" s="6" t="str">
        <f>TEXT(SalesData[[#This Row],[Order Date]],"mmm yyyy")</f>
        <v>Mar 2014</v>
      </c>
      <c r="Y4240">
        <f>--(COUNTIF($B$2:B4240,B4240)=1)</f>
        <v>1</v>
      </c>
    </row>
    <row r="4241" spans="1:25"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c r="W4241" s="6" t="str">
        <f>TEXT(SalesData[[#This Row],[Order Date]],"mmm")</f>
        <v>Dec</v>
      </c>
      <c r="X4241" s="6" t="str">
        <f>TEXT(SalesData[[#This Row],[Order Date]],"mmm yyyy")</f>
        <v>Dec 2014</v>
      </c>
      <c r="Y4241">
        <f>--(COUNTIF($B$2:B4241,B4241)=1)</f>
        <v>1</v>
      </c>
    </row>
    <row r="4242" spans="1:25"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c r="W4242" s="6" t="str">
        <f>TEXT(SalesData[[#This Row],[Order Date]],"mmm")</f>
        <v>Sep</v>
      </c>
      <c r="X4242" s="6" t="str">
        <f>TEXT(SalesData[[#This Row],[Order Date]],"mmm yyyy")</f>
        <v>Sep 2011</v>
      </c>
      <c r="Y4242">
        <f>--(COUNTIF($B$2:B4242,B4242)=1)</f>
        <v>1</v>
      </c>
    </row>
    <row r="4243" spans="1:25"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c r="W4243" s="6" t="str">
        <f>TEXT(SalesData[[#This Row],[Order Date]],"mmm")</f>
        <v>Sep</v>
      </c>
      <c r="X4243" s="6" t="str">
        <f>TEXT(SalesData[[#This Row],[Order Date]],"mmm yyyy")</f>
        <v>Sep 2011</v>
      </c>
      <c r="Y4243">
        <f>--(COUNTIF($B$2:B4243,B4243)=1)</f>
        <v>0</v>
      </c>
    </row>
    <row r="4244" spans="1:25"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c r="W4244" s="6" t="str">
        <f>TEXT(SalesData[[#This Row],[Order Date]],"mmm")</f>
        <v>Apr</v>
      </c>
      <c r="X4244" s="6" t="str">
        <f>TEXT(SalesData[[#This Row],[Order Date]],"mmm yyyy")</f>
        <v>Apr 2013</v>
      </c>
      <c r="Y4244">
        <f>--(COUNTIF($B$2:B4244,B4244)=1)</f>
        <v>1</v>
      </c>
    </row>
    <row r="4245" spans="1:25"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c r="W4245" s="6" t="str">
        <f>TEXT(SalesData[[#This Row],[Order Date]],"mmm")</f>
        <v>Apr</v>
      </c>
      <c r="X4245" s="6" t="str">
        <f>TEXT(SalesData[[#This Row],[Order Date]],"mmm yyyy")</f>
        <v>Apr 2013</v>
      </c>
      <c r="Y4245">
        <f>--(COUNTIF($B$2:B4245,B4245)=1)</f>
        <v>0</v>
      </c>
    </row>
    <row r="4246" spans="1:25"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c r="W4246" s="6" t="str">
        <f>TEXT(SalesData[[#This Row],[Order Date]],"mmm")</f>
        <v>Mar</v>
      </c>
      <c r="X4246" s="6" t="str">
        <f>TEXT(SalesData[[#This Row],[Order Date]],"mmm yyyy")</f>
        <v>Mar 2011</v>
      </c>
      <c r="Y4246">
        <f>--(COUNTIF($B$2:B4246,B4246)=1)</f>
        <v>1</v>
      </c>
    </row>
    <row r="4247" spans="1:25"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c r="W4247" s="6" t="str">
        <f>TEXT(SalesData[[#This Row],[Order Date]],"mmm")</f>
        <v>Nov</v>
      </c>
      <c r="X4247" s="6" t="str">
        <f>TEXT(SalesData[[#This Row],[Order Date]],"mmm yyyy")</f>
        <v>Nov 2014</v>
      </c>
      <c r="Y4247">
        <f>--(COUNTIF($B$2:B4247,B4247)=1)</f>
        <v>1</v>
      </c>
    </row>
    <row r="4248" spans="1:25"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c r="W4248" s="6" t="str">
        <f>TEXT(SalesData[[#This Row],[Order Date]],"mmm")</f>
        <v>Nov</v>
      </c>
      <c r="X4248" s="6" t="str">
        <f>TEXT(SalesData[[#This Row],[Order Date]],"mmm yyyy")</f>
        <v>Nov 2014</v>
      </c>
      <c r="Y4248">
        <f>--(COUNTIF($B$2:B4248,B4248)=1)</f>
        <v>0</v>
      </c>
    </row>
    <row r="4249" spans="1:25"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c r="W4249" s="6" t="str">
        <f>TEXT(SalesData[[#This Row],[Order Date]],"mmm")</f>
        <v>Nov</v>
      </c>
      <c r="X4249" s="6" t="str">
        <f>TEXT(SalesData[[#This Row],[Order Date]],"mmm yyyy")</f>
        <v>Nov 2014</v>
      </c>
      <c r="Y4249">
        <f>--(COUNTIF($B$2:B4249,B4249)=1)</f>
        <v>0</v>
      </c>
    </row>
    <row r="4250" spans="1:25"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c r="W4250" s="6" t="str">
        <f>TEXT(SalesData[[#This Row],[Order Date]],"mmm")</f>
        <v>Dec</v>
      </c>
      <c r="X4250" s="6" t="str">
        <f>TEXT(SalesData[[#This Row],[Order Date]],"mmm yyyy")</f>
        <v>Dec 2013</v>
      </c>
      <c r="Y4250">
        <f>--(COUNTIF($B$2:B4250,B4250)=1)</f>
        <v>1</v>
      </c>
    </row>
    <row r="4251" spans="1:25"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c r="W4251" s="6" t="str">
        <f>TEXT(SalesData[[#This Row],[Order Date]],"mmm")</f>
        <v>Dec</v>
      </c>
      <c r="X4251" s="6" t="str">
        <f>TEXT(SalesData[[#This Row],[Order Date]],"mmm yyyy")</f>
        <v>Dec 2013</v>
      </c>
      <c r="Y4251">
        <f>--(COUNTIF($B$2:B4251,B4251)=1)</f>
        <v>0</v>
      </c>
    </row>
    <row r="4252" spans="1:25"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c r="W4252" s="6" t="str">
        <f>TEXT(SalesData[[#This Row],[Order Date]],"mmm")</f>
        <v>Sep</v>
      </c>
      <c r="X4252" s="6" t="str">
        <f>TEXT(SalesData[[#This Row],[Order Date]],"mmm yyyy")</f>
        <v>Sep 2011</v>
      </c>
      <c r="Y4252">
        <f>--(COUNTIF($B$2:B4252,B4252)=1)</f>
        <v>1</v>
      </c>
    </row>
    <row r="4253" spans="1:25"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c r="W4253" s="6" t="str">
        <f>TEXT(SalesData[[#This Row],[Order Date]],"mmm")</f>
        <v>Oct</v>
      </c>
      <c r="X4253" s="6" t="str">
        <f>TEXT(SalesData[[#This Row],[Order Date]],"mmm yyyy")</f>
        <v>Oct 2012</v>
      </c>
      <c r="Y4253">
        <f>--(COUNTIF($B$2:B4253,B4253)=1)</f>
        <v>1</v>
      </c>
    </row>
    <row r="4254" spans="1:25"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c r="W4254" s="6" t="str">
        <f>TEXT(SalesData[[#This Row],[Order Date]],"mmm")</f>
        <v>Oct</v>
      </c>
      <c r="X4254" s="6" t="str">
        <f>TEXT(SalesData[[#This Row],[Order Date]],"mmm yyyy")</f>
        <v>Oct 2012</v>
      </c>
      <c r="Y4254">
        <f>--(COUNTIF($B$2:B4254,B4254)=1)</f>
        <v>0</v>
      </c>
    </row>
    <row r="4255" spans="1:25"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c r="W4255" s="6" t="str">
        <f>TEXT(SalesData[[#This Row],[Order Date]],"mmm")</f>
        <v>Oct</v>
      </c>
      <c r="X4255" s="6" t="str">
        <f>TEXT(SalesData[[#This Row],[Order Date]],"mmm yyyy")</f>
        <v>Oct 2012</v>
      </c>
      <c r="Y4255">
        <f>--(COUNTIF($B$2:B4255,B4255)=1)</f>
        <v>0</v>
      </c>
    </row>
    <row r="4256" spans="1:25"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c r="W4256" s="6" t="str">
        <f>TEXT(SalesData[[#This Row],[Order Date]],"mmm")</f>
        <v>Oct</v>
      </c>
      <c r="X4256" s="6" t="str">
        <f>TEXT(SalesData[[#This Row],[Order Date]],"mmm yyyy")</f>
        <v>Oct 2014</v>
      </c>
      <c r="Y4256">
        <f>--(COUNTIF($B$2:B4256,B4256)=1)</f>
        <v>1</v>
      </c>
    </row>
    <row r="4257" spans="1:25"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c r="W4257" s="6" t="str">
        <f>TEXT(SalesData[[#This Row],[Order Date]],"mmm")</f>
        <v>Oct</v>
      </c>
      <c r="X4257" s="6" t="str">
        <f>TEXT(SalesData[[#This Row],[Order Date]],"mmm yyyy")</f>
        <v>Oct 2014</v>
      </c>
      <c r="Y4257">
        <f>--(COUNTIF($B$2:B4257,B4257)=1)</f>
        <v>0</v>
      </c>
    </row>
    <row r="4258" spans="1:25"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c r="W4258" s="6" t="str">
        <f>TEXT(SalesData[[#This Row],[Order Date]],"mmm")</f>
        <v>Oct</v>
      </c>
      <c r="X4258" s="6" t="str">
        <f>TEXT(SalesData[[#This Row],[Order Date]],"mmm yyyy")</f>
        <v>Oct 2014</v>
      </c>
      <c r="Y4258">
        <f>--(COUNTIF($B$2:B4258,B4258)=1)</f>
        <v>0</v>
      </c>
    </row>
    <row r="4259" spans="1:25"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c r="W4259" s="6" t="str">
        <f>TEXT(SalesData[[#This Row],[Order Date]],"mmm")</f>
        <v>Sep</v>
      </c>
      <c r="X4259" s="6" t="str">
        <f>TEXT(SalesData[[#This Row],[Order Date]],"mmm yyyy")</f>
        <v>Sep 2012</v>
      </c>
      <c r="Y4259">
        <f>--(COUNTIF($B$2:B4259,B4259)=1)</f>
        <v>1</v>
      </c>
    </row>
    <row r="4260" spans="1:25"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c r="W4260" s="6" t="str">
        <f>TEXT(SalesData[[#This Row],[Order Date]],"mmm")</f>
        <v>Mar</v>
      </c>
      <c r="X4260" s="6" t="str">
        <f>TEXT(SalesData[[#This Row],[Order Date]],"mmm yyyy")</f>
        <v>Mar 2013</v>
      </c>
      <c r="Y4260">
        <f>--(COUNTIF($B$2:B4260,B4260)=1)</f>
        <v>1</v>
      </c>
    </row>
    <row r="4261" spans="1:25"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c r="W4261" s="6" t="str">
        <f>TEXT(SalesData[[#This Row],[Order Date]],"mmm")</f>
        <v>Oct</v>
      </c>
      <c r="X4261" s="6" t="str">
        <f>TEXT(SalesData[[#This Row],[Order Date]],"mmm yyyy")</f>
        <v>Oct 2014</v>
      </c>
      <c r="Y4261">
        <f>--(COUNTIF($B$2:B4261,B4261)=1)</f>
        <v>1</v>
      </c>
    </row>
    <row r="4262" spans="1:25"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c r="W4262" s="6" t="str">
        <f>TEXT(SalesData[[#This Row],[Order Date]],"mmm")</f>
        <v>Oct</v>
      </c>
      <c r="X4262" s="6" t="str">
        <f>TEXT(SalesData[[#This Row],[Order Date]],"mmm yyyy")</f>
        <v>Oct 2014</v>
      </c>
      <c r="Y4262">
        <f>--(COUNTIF($B$2:B4262,B4262)=1)</f>
        <v>1</v>
      </c>
    </row>
    <row r="4263" spans="1:25"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c r="W4263" s="6" t="str">
        <f>TEXT(SalesData[[#This Row],[Order Date]],"mmm")</f>
        <v>Aug</v>
      </c>
      <c r="X4263" s="6" t="str">
        <f>TEXT(SalesData[[#This Row],[Order Date]],"mmm yyyy")</f>
        <v>Aug 2014</v>
      </c>
      <c r="Y4263">
        <f>--(COUNTIF($B$2:B4263,B4263)=1)</f>
        <v>1</v>
      </c>
    </row>
    <row r="4264" spans="1:25"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c r="W4264" s="6" t="str">
        <f>TEXT(SalesData[[#This Row],[Order Date]],"mmm")</f>
        <v>Sep</v>
      </c>
      <c r="X4264" s="6" t="str">
        <f>TEXT(SalesData[[#This Row],[Order Date]],"mmm yyyy")</f>
        <v>Sep 2014</v>
      </c>
      <c r="Y4264">
        <f>--(COUNTIF($B$2:B4264,B4264)=1)</f>
        <v>1</v>
      </c>
    </row>
    <row r="4265" spans="1:25"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c r="W4265" s="6" t="str">
        <f>TEXT(SalesData[[#This Row],[Order Date]],"mmm")</f>
        <v>Nov</v>
      </c>
      <c r="X4265" s="6" t="str">
        <f>TEXT(SalesData[[#This Row],[Order Date]],"mmm yyyy")</f>
        <v>Nov 2014</v>
      </c>
      <c r="Y4265">
        <f>--(COUNTIF($B$2:B4265,B4265)=1)</f>
        <v>1</v>
      </c>
    </row>
    <row r="4266" spans="1:25"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c r="W4266" s="6" t="str">
        <f>TEXT(SalesData[[#This Row],[Order Date]],"mmm")</f>
        <v>Nov</v>
      </c>
      <c r="X4266" s="6" t="str">
        <f>TEXT(SalesData[[#This Row],[Order Date]],"mmm yyyy")</f>
        <v>Nov 2013</v>
      </c>
      <c r="Y4266">
        <f>--(COUNTIF($B$2:B4266,B4266)=1)</f>
        <v>1</v>
      </c>
    </row>
    <row r="4267" spans="1:25"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c r="W4267" s="6" t="str">
        <f>TEXT(SalesData[[#This Row],[Order Date]],"mmm")</f>
        <v>Nov</v>
      </c>
      <c r="X4267" s="6" t="str">
        <f>TEXT(SalesData[[#This Row],[Order Date]],"mmm yyyy")</f>
        <v>Nov 2013</v>
      </c>
      <c r="Y4267">
        <f>--(COUNTIF($B$2:B4267,B4267)=1)</f>
        <v>0</v>
      </c>
    </row>
    <row r="4268" spans="1:25"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c r="W4268" s="6" t="str">
        <f>TEXT(SalesData[[#This Row],[Order Date]],"mmm")</f>
        <v>Nov</v>
      </c>
      <c r="X4268" s="6" t="str">
        <f>TEXT(SalesData[[#This Row],[Order Date]],"mmm yyyy")</f>
        <v>Nov 2013</v>
      </c>
      <c r="Y4268">
        <f>--(COUNTIF($B$2:B4268,B4268)=1)</f>
        <v>0</v>
      </c>
    </row>
    <row r="4269" spans="1:25"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c r="W4269" s="6" t="str">
        <f>TEXT(SalesData[[#This Row],[Order Date]],"mmm")</f>
        <v>Nov</v>
      </c>
      <c r="X4269" s="6" t="str">
        <f>TEXT(SalesData[[#This Row],[Order Date]],"mmm yyyy")</f>
        <v>Nov 2013</v>
      </c>
      <c r="Y4269">
        <f>--(COUNTIF($B$2:B4269,B4269)=1)</f>
        <v>0</v>
      </c>
    </row>
    <row r="4270" spans="1:25"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c r="W4270" s="6" t="str">
        <f>TEXT(SalesData[[#This Row],[Order Date]],"mmm")</f>
        <v>Nov</v>
      </c>
      <c r="X4270" s="6" t="str">
        <f>TEXT(SalesData[[#This Row],[Order Date]],"mmm yyyy")</f>
        <v>Nov 2013</v>
      </c>
      <c r="Y4270">
        <f>--(COUNTIF($B$2:B4270,B4270)=1)</f>
        <v>0</v>
      </c>
    </row>
    <row r="4271" spans="1:25"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c r="W4271" s="6" t="str">
        <f>TEXT(SalesData[[#This Row],[Order Date]],"mmm")</f>
        <v>Jun</v>
      </c>
      <c r="X4271" s="6" t="str">
        <f>TEXT(SalesData[[#This Row],[Order Date]],"mmm yyyy")</f>
        <v>Jun 2014</v>
      </c>
      <c r="Y4271">
        <f>--(COUNTIF($B$2:B4271,B4271)=1)</f>
        <v>1</v>
      </c>
    </row>
    <row r="4272" spans="1:25"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c r="W4272" s="6" t="str">
        <f>TEXT(SalesData[[#This Row],[Order Date]],"mmm")</f>
        <v>Nov</v>
      </c>
      <c r="X4272" s="6" t="str">
        <f>TEXT(SalesData[[#This Row],[Order Date]],"mmm yyyy")</f>
        <v>Nov 2012</v>
      </c>
      <c r="Y4272">
        <f>--(COUNTIF($B$2:B4272,B4272)=1)</f>
        <v>1</v>
      </c>
    </row>
    <row r="4273" spans="1:25"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c r="W4273" s="6" t="str">
        <f>TEXT(SalesData[[#This Row],[Order Date]],"mmm")</f>
        <v>Nov</v>
      </c>
      <c r="X4273" s="6" t="str">
        <f>TEXT(SalesData[[#This Row],[Order Date]],"mmm yyyy")</f>
        <v>Nov 2013</v>
      </c>
      <c r="Y4273">
        <f>--(COUNTIF($B$2:B4273,B4273)=1)</f>
        <v>1</v>
      </c>
    </row>
    <row r="4274" spans="1:25"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c r="W4274" s="6" t="str">
        <f>TEXT(SalesData[[#This Row],[Order Date]],"mmm")</f>
        <v>Jul</v>
      </c>
      <c r="X4274" s="6" t="str">
        <f>TEXT(SalesData[[#This Row],[Order Date]],"mmm yyyy")</f>
        <v>Jul 2014</v>
      </c>
      <c r="Y4274">
        <f>--(COUNTIF($B$2:B4274,B4274)=1)</f>
        <v>1</v>
      </c>
    </row>
    <row r="4275" spans="1:25"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c r="W4275" s="6" t="str">
        <f>TEXT(SalesData[[#This Row],[Order Date]],"mmm")</f>
        <v>Jul</v>
      </c>
      <c r="X4275" s="6" t="str">
        <f>TEXT(SalesData[[#This Row],[Order Date]],"mmm yyyy")</f>
        <v>Jul 2014</v>
      </c>
      <c r="Y4275">
        <f>--(COUNTIF($B$2:B4275,B4275)=1)</f>
        <v>0</v>
      </c>
    </row>
    <row r="4276" spans="1:25"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c r="W4276" s="6" t="str">
        <f>TEXT(SalesData[[#This Row],[Order Date]],"mmm")</f>
        <v>Oct</v>
      </c>
      <c r="X4276" s="6" t="str">
        <f>TEXT(SalesData[[#This Row],[Order Date]],"mmm yyyy")</f>
        <v>Oct 2012</v>
      </c>
      <c r="Y4276">
        <f>--(COUNTIF($B$2:B4276,B4276)=1)</f>
        <v>1</v>
      </c>
    </row>
    <row r="4277" spans="1:25"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c r="W4277" s="6" t="str">
        <f>TEXT(SalesData[[#This Row],[Order Date]],"mmm")</f>
        <v>Jul</v>
      </c>
      <c r="X4277" s="6" t="str">
        <f>TEXT(SalesData[[#This Row],[Order Date]],"mmm yyyy")</f>
        <v>Jul 2012</v>
      </c>
      <c r="Y4277">
        <f>--(COUNTIF($B$2:B4277,B4277)=1)</f>
        <v>1</v>
      </c>
    </row>
    <row r="4278" spans="1:25"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c r="W4278" s="6" t="str">
        <f>TEXT(SalesData[[#This Row],[Order Date]],"mmm")</f>
        <v>Aug</v>
      </c>
      <c r="X4278" s="6" t="str">
        <f>TEXT(SalesData[[#This Row],[Order Date]],"mmm yyyy")</f>
        <v>Aug 2014</v>
      </c>
      <c r="Y4278">
        <f>--(COUNTIF($B$2:B4278,B4278)=1)</f>
        <v>1</v>
      </c>
    </row>
    <row r="4279" spans="1:25"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c r="W4279" s="6" t="str">
        <f>TEXT(SalesData[[#This Row],[Order Date]],"mmm")</f>
        <v>Apr</v>
      </c>
      <c r="X4279" s="6" t="str">
        <f>TEXT(SalesData[[#This Row],[Order Date]],"mmm yyyy")</f>
        <v>Apr 2013</v>
      </c>
      <c r="Y4279">
        <f>--(COUNTIF($B$2:B4279,B4279)=1)</f>
        <v>1</v>
      </c>
    </row>
    <row r="4280" spans="1:25"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c r="W4280" s="6" t="str">
        <f>TEXT(SalesData[[#This Row],[Order Date]],"mmm")</f>
        <v>Apr</v>
      </c>
      <c r="X4280" s="6" t="str">
        <f>TEXT(SalesData[[#This Row],[Order Date]],"mmm yyyy")</f>
        <v>Apr 2013</v>
      </c>
      <c r="Y4280">
        <f>--(COUNTIF($B$2:B4280,B4280)=1)</f>
        <v>0</v>
      </c>
    </row>
    <row r="4281" spans="1:25"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c r="W4281" s="6" t="str">
        <f>TEXT(SalesData[[#This Row],[Order Date]],"mmm")</f>
        <v>Apr</v>
      </c>
      <c r="X4281" s="6" t="str">
        <f>TEXT(SalesData[[#This Row],[Order Date]],"mmm yyyy")</f>
        <v>Apr 2013</v>
      </c>
      <c r="Y4281">
        <f>--(COUNTIF($B$2:B4281,B4281)=1)</f>
        <v>0</v>
      </c>
    </row>
    <row r="4282" spans="1:25"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c r="W4282" s="6" t="str">
        <f>TEXT(SalesData[[#This Row],[Order Date]],"mmm")</f>
        <v>Nov</v>
      </c>
      <c r="X4282" s="6" t="str">
        <f>TEXT(SalesData[[#This Row],[Order Date]],"mmm yyyy")</f>
        <v>Nov 2011</v>
      </c>
      <c r="Y4282">
        <f>--(COUNTIF($B$2:B4282,B4282)=1)</f>
        <v>1</v>
      </c>
    </row>
    <row r="4283" spans="1:25"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c r="W4283" s="6" t="str">
        <f>TEXT(SalesData[[#This Row],[Order Date]],"mmm")</f>
        <v>Nov</v>
      </c>
      <c r="X4283" s="6" t="str">
        <f>TEXT(SalesData[[#This Row],[Order Date]],"mmm yyyy")</f>
        <v>Nov 2011</v>
      </c>
      <c r="Y4283">
        <f>--(COUNTIF($B$2:B4283,B4283)=1)</f>
        <v>0</v>
      </c>
    </row>
    <row r="4284" spans="1:25"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c r="W4284" s="6" t="str">
        <f>TEXT(SalesData[[#This Row],[Order Date]],"mmm")</f>
        <v>Dec</v>
      </c>
      <c r="X4284" s="6" t="str">
        <f>TEXT(SalesData[[#This Row],[Order Date]],"mmm yyyy")</f>
        <v>Dec 2011</v>
      </c>
      <c r="Y4284">
        <f>--(COUNTIF($B$2:B4284,B4284)=1)</f>
        <v>1</v>
      </c>
    </row>
    <row r="4285" spans="1:25"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c r="W4285" s="6" t="str">
        <f>TEXT(SalesData[[#This Row],[Order Date]],"mmm")</f>
        <v>Dec</v>
      </c>
      <c r="X4285" s="6" t="str">
        <f>TEXT(SalesData[[#This Row],[Order Date]],"mmm yyyy")</f>
        <v>Dec 2011</v>
      </c>
      <c r="Y4285">
        <f>--(COUNTIF($B$2:B4285,B4285)=1)</f>
        <v>0</v>
      </c>
    </row>
    <row r="4286" spans="1:25"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c r="W4286" s="6" t="str">
        <f>TEXT(SalesData[[#This Row],[Order Date]],"mmm")</f>
        <v>Nov</v>
      </c>
      <c r="X4286" s="6" t="str">
        <f>TEXT(SalesData[[#This Row],[Order Date]],"mmm yyyy")</f>
        <v>Nov 2012</v>
      </c>
      <c r="Y4286">
        <f>--(COUNTIF($B$2:B4286,B4286)=1)</f>
        <v>1</v>
      </c>
    </row>
    <row r="4287" spans="1:25"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c r="W4287" s="6" t="str">
        <f>TEXT(SalesData[[#This Row],[Order Date]],"mmm")</f>
        <v>Nov</v>
      </c>
      <c r="X4287" s="6" t="str">
        <f>TEXT(SalesData[[#This Row],[Order Date]],"mmm yyyy")</f>
        <v>Nov 2012</v>
      </c>
      <c r="Y4287">
        <f>--(COUNTIF($B$2:B4287,B4287)=1)</f>
        <v>0</v>
      </c>
    </row>
    <row r="4288" spans="1:25"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c r="W4288" s="6" t="str">
        <f>TEXT(SalesData[[#This Row],[Order Date]],"mmm")</f>
        <v>Nov</v>
      </c>
      <c r="X4288" s="6" t="str">
        <f>TEXT(SalesData[[#This Row],[Order Date]],"mmm yyyy")</f>
        <v>Nov 2012</v>
      </c>
      <c r="Y4288">
        <f>--(COUNTIF($B$2:B4288,B4288)=1)</f>
        <v>0</v>
      </c>
    </row>
    <row r="4289" spans="1:25"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c r="W4289" s="6" t="str">
        <f>TEXT(SalesData[[#This Row],[Order Date]],"mmm")</f>
        <v>Dec</v>
      </c>
      <c r="X4289" s="6" t="str">
        <f>TEXT(SalesData[[#This Row],[Order Date]],"mmm yyyy")</f>
        <v>Dec 2014</v>
      </c>
      <c r="Y4289">
        <f>--(COUNTIF($B$2:B4289,B4289)=1)</f>
        <v>1</v>
      </c>
    </row>
    <row r="4290" spans="1:25"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c r="W4290" s="6" t="str">
        <f>TEXT(SalesData[[#This Row],[Order Date]],"mmm")</f>
        <v>May</v>
      </c>
      <c r="X4290" s="6" t="str">
        <f>TEXT(SalesData[[#This Row],[Order Date]],"mmm yyyy")</f>
        <v>May 2012</v>
      </c>
      <c r="Y4290">
        <f>--(COUNTIF($B$2:B4290,B4290)=1)</f>
        <v>1</v>
      </c>
    </row>
    <row r="4291" spans="1:25"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c r="W4291" s="6" t="str">
        <f>TEXT(SalesData[[#This Row],[Order Date]],"mmm")</f>
        <v>May</v>
      </c>
      <c r="X4291" s="6" t="str">
        <f>TEXT(SalesData[[#This Row],[Order Date]],"mmm yyyy")</f>
        <v>May 2012</v>
      </c>
      <c r="Y4291">
        <f>--(COUNTIF($B$2:B4291,B4291)=1)</f>
        <v>0</v>
      </c>
    </row>
    <row r="4292" spans="1:25"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c r="W4292" s="6" t="str">
        <f>TEXT(SalesData[[#This Row],[Order Date]],"mmm")</f>
        <v>Dec</v>
      </c>
      <c r="X4292" s="6" t="str">
        <f>TEXT(SalesData[[#This Row],[Order Date]],"mmm yyyy")</f>
        <v>Dec 2014</v>
      </c>
      <c r="Y4292">
        <f>--(COUNTIF($B$2:B4292,B4292)=1)</f>
        <v>1</v>
      </c>
    </row>
    <row r="4293" spans="1:25"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c r="W4293" s="6" t="str">
        <f>TEXT(SalesData[[#This Row],[Order Date]],"mmm")</f>
        <v>Dec</v>
      </c>
      <c r="X4293" s="6" t="str">
        <f>TEXT(SalesData[[#This Row],[Order Date]],"mmm yyyy")</f>
        <v>Dec 2014</v>
      </c>
      <c r="Y4293">
        <f>--(COUNTIF($B$2:B4293,B4293)=1)</f>
        <v>0</v>
      </c>
    </row>
    <row r="4294" spans="1:25"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c r="W4294" s="6" t="str">
        <f>TEXT(SalesData[[#This Row],[Order Date]],"mmm")</f>
        <v>Dec</v>
      </c>
      <c r="X4294" s="6" t="str">
        <f>TEXT(SalesData[[#This Row],[Order Date]],"mmm yyyy")</f>
        <v>Dec 2014</v>
      </c>
      <c r="Y4294">
        <f>--(COUNTIF($B$2:B4294,B4294)=1)</f>
        <v>0</v>
      </c>
    </row>
    <row r="4295" spans="1:25"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c r="W4295" s="6" t="str">
        <f>TEXT(SalesData[[#This Row],[Order Date]],"mmm")</f>
        <v>Mar</v>
      </c>
      <c r="X4295" s="6" t="str">
        <f>TEXT(SalesData[[#This Row],[Order Date]],"mmm yyyy")</f>
        <v>Mar 2014</v>
      </c>
      <c r="Y4295">
        <f>--(COUNTIF($B$2:B4295,B4295)=1)</f>
        <v>1</v>
      </c>
    </row>
    <row r="4296" spans="1:25"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c r="W4296" s="6" t="str">
        <f>TEXT(SalesData[[#This Row],[Order Date]],"mmm")</f>
        <v>Oct</v>
      </c>
      <c r="X4296" s="6" t="str">
        <f>TEXT(SalesData[[#This Row],[Order Date]],"mmm yyyy")</f>
        <v>Oct 2014</v>
      </c>
      <c r="Y4296">
        <f>--(COUNTIF($B$2:B4296,B4296)=1)</f>
        <v>1</v>
      </c>
    </row>
    <row r="4297" spans="1:25"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c r="W4297" s="6" t="str">
        <f>TEXT(SalesData[[#This Row],[Order Date]],"mmm")</f>
        <v>Jul</v>
      </c>
      <c r="X4297" s="6" t="str">
        <f>TEXT(SalesData[[#This Row],[Order Date]],"mmm yyyy")</f>
        <v>Jul 2014</v>
      </c>
      <c r="Y4297">
        <f>--(COUNTIF($B$2:B4297,B4297)=1)</f>
        <v>1</v>
      </c>
    </row>
    <row r="4298" spans="1:25"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c r="W4298" s="6" t="str">
        <f>TEXT(SalesData[[#This Row],[Order Date]],"mmm")</f>
        <v>Sep</v>
      </c>
      <c r="X4298" s="6" t="str">
        <f>TEXT(SalesData[[#This Row],[Order Date]],"mmm yyyy")</f>
        <v>Sep 2014</v>
      </c>
      <c r="Y4298">
        <f>--(COUNTIF($B$2:B4298,B4298)=1)</f>
        <v>1</v>
      </c>
    </row>
    <row r="4299" spans="1:25"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c r="W4299" s="6" t="str">
        <f>TEXT(SalesData[[#This Row],[Order Date]],"mmm")</f>
        <v>Aug</v>
      </c>
      <c r="X4299" s="6" t="str">
        <f>TEXT(SalesData[[#This Row],[Order Date]],"mmm yyyy")</f>
        <v>Aug 2014</v>
      </c>
      <c r="Y4299">
        <f>--(COUNTIF($B$2:B4299,B4299)=1)</f>
        <v>1</v>
      </c>
    </row>
    <row r="4300" spans="1:25"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c r="W4300" s="6" t="str">
        <f>TEXT(SalesData[[#This Row],[Order Date]],"mmm")</f>
        <v>Aug</v>
      </c>
      <c r="X4300" s="6" t="str">
        <f>TEXT(SalesData[[#This Row],[Order Date]],"mmm yyyy")</f>
        <v>Aug 2014</v>
      </c>
      <c r="Y4300">
        <f>--(COUNTIF($B$2:B4300,B4300)=1)</f>
        <v>0</v>
      </c>
    </row>
    <row r="4301" spans="1:25"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c r="W4301" s="6" t="str">
        <f>TEXT(SalesData[[#This Row],[Order Date]],"mmm")</f>
        <v>Aug</v>
      </c>
      <c r="X4301" s="6" t="str">
        <f>TEXT(SalesData[[#This Row],[Order Date]],"mmm yyyy")</f>
        <v>Aug 2014</v>
      </c>
      <c r="Y4301">
        <f>--(COUNTIF($B$2:B4301,B4301)=1)</f>
        <v>0</v>
      </c>
    </row>
    <row r="4302" spans="1:25"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c r="W4302" s="6" t="str">
        <f>TEXT(SalesData[[#This Row],[Order Date]],"mmm")</f>
        <v>Aug</v>
      </c>
      <c r="X4302" s="6" t="str">
        <f>TEXT(SalesData[[#This Row],[Order Date]],"mmm yyyy")</f>
        <v>Aug 2014</v>
      </c>
      <c r="Y4302">
        <f>--(COUNTIF($B$2:B4302,B4302)=1)</f>
        <v>0</v>
      </c>
    </row>
    <row r="4303" spans="1:25"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c r="W4303" s="6" t="str">
        <f>TEXT(SalesData[[#This Row],[Order Date]],"mmm")</f>
        <v>Aug</v>
      </c>
      <c r="X4303" s="6" t="str">
        <f>TEXT(SalesData[[#This Row],[Order Date]],"mmm yyyy")</f>
        <v>Aug 2014</v>
      </c>
      <c r="Y4303">
        <f>--(COUNTIF($B$2:B4303,B4303)=1)</f>
        <v>0</v>
      </c>
    </row>
    <row r="4304" spans="1:25"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c r="W4304" s="6" t="str">
        <f>TEXT(SalesData[[#This Row],[Order Date]],"mmm")</f>
        <v>Aug</v>
      </c>
      <c r="X4304" s="6" t="str">
        <f>TEXT(SalesData[[#This Row],[Order Date]],"mmm yyyy")</f>
        <v>Aug 2011</v>
      </c>
      <c r="Y4304">
        <f>--(COUNTIF($B$2:B4304,B4304)=1)</f>
        <v>1</v>
      </c>
    </row>
    <row r="4305" spans="1:25"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c r="W4305" s="6" t="str">
        <f>TEXT(SalesData[[#This Row],[Order Date]],"mmm")</f>
        <v>Oct</v>
      </c>
      <c r="X4305" s="6" t="str">
        <f>TEXT(SalesData[[#This Row],[Order Date]],"mmm yyyy")</f>
        <v>Oct 2013</v>
      </c>
      <c r="Y4305">
        <f>--(COUNTIF($B$2:B4305,B4305)=1)</f>
        <v>1</v>
      </c>
    </row>
    <row r="4306" spans="1:25"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c r="W4306" s="6" t="str">
        <f>TEXT(SalesData[[#This Row],[Order Date]],"mmm")</f>
        <v>Oct</v>
      </c>
      <c r="X4306" s="6" t="str">
        <f>TEXT(SalesData[[#This Row],[Order Date]],"mmm yyyy")</f>
        <v>Oct 2011</v>
      </c>
      <c r="Y4306">
        <f>--(COUNTIF($B$2:B4306,B4306)=1)</f>
        <v>1</v>
      </c>
    </row>
    <row r="4307" spans="1:25"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c r="W4307" s="6" t="str">
        <f>TEXT(SalesData[[#This Row],[Order Date]],"mmm")</f>
        <v>Oct</v>
      </c>
      <c r="X4307" s="6" t="str">
        <f>TEXT(SalesData[[#This Row],[Order Date]],"mmm yyyy")</f>
        <v>Oct 2011</v>
      </c>
      <c r="Y4307">
        <f>--(COUNTIF($B$2:B4307,B4307)=1)</f>
        <v>0</v>
      </c>
    </row>
    <row r="4308" spans="1:25"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c r="W4308" s="6" t="str">
        <f>TEXT(SalesData[[#This Row],[Order Date]],"mmm")</f>
        <v>Jun</v>
      </c>
      <c r="X4308" s="6" t="str">
        <f>TEXT(SalesData[[#This Row],[Order Date]],"mmm yyyy")</f>
        <v>Jun 2013</v>
      </c>
      <c r="Y4308">
        <f>--(COUNTIF($B$2:B4308,B4308)=1)</f>
        <v>1</v>
      </c>
    </row>
    <row r="4309" spans="1:25"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c r="W4309" s="6" t="str">
        <f>TEXT(SalesData[[#This Row],[Order Date]],"mmm")</f>
        <v>Jun</v>
      </c>
      <c r="X4309" s="6" t="str">
        <f>TEXT(SalesData[[#This Row],[Order Date]],"mmm yyyy")</f>
        <v>Jun 2013</v>
      </c>
      <c r="Y4309">
        <f>--(COUNTIF($B$2:B4309,B4309)=1)</f>
        <v>0</v>
      </c>
    </row>
    <row r="4310" spans="1:25"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c r="W4310" s="6" t="str">
        <f>TEXT(SalesData[[#This Row],[Order Date]],"mmm")</f>
        <v>Nov</v>
      </c>
      <c r="X4310" s="6" t="str">
        <f>TEXT(SalesData[[#This Row],[Order Date]],"mmm yyyy")</f>
        <v>Nov 2011</v>
      </c>
      <c r="Y4310">
        <f>--(COUNTIF($B$2:B4310,B4310)=1)</f>
        <v>1</v>
      </c>
    </row>
    <row r="4311" spans="1:25"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c r="W4311" s="6" t="str">
        <f>TEXT(SalesData[[#This Row],[Order Date]],"mmm")</f>
        <v>Nov</v>
      </c>
      <c r="X4311" s="6" t="str">
        <f>TEXT(SalesData[[#This Row],[Order Date]],"mmm yyyy")</f>
        <v>Nov 2011</v>
      </c>
      <c r="Y4311">
        <f>--(COUNTIF($B$2:B4311,B4311)=1)</f>
        <v>0</v>
      </c>
    </row>
    <row r="4312" spans="1:25"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c r="W4312" s="6" t="str">
        <f>TEXT(SalesData[[#This Row],[Order Date]],"mmm")</f>
        <v>Nov</v>
      </c>
      <c r="X4312" s="6" t="str">
        <f>TEXT(SalesData[[#This Row],[Order Date]],"mmm yyyy")</f>
        <v>Nov 2011</v>
      </c>
      <c r="Y4312">
        <f>--(COUNTIF($B$2:B4312,B4312)=1)</f>
        <v>0</v>
      </c>
    </row>
    <row r="4313" spans="1:25"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c r="W4313" s="6" t="str">
        <f>TEXT(SalesData[[#This Row],[Order Date]],"mmm")</f>
        <v>Nov</v>
      </c>
      <c r="X4313" s="6" t="str">
        <f>TEXT(SalesData[[#This Row],[Order Date]],"mmm yyyy")</f>
        <v>Nov 2011</v>
      </c>
      <c r="Y4313">
        <f>--(COUNTIF($B$2:B4313,B4313)=1)</f>
        <v>0</v>
      </c>
    </row>
    <row r="4314" spans="1:25"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c r="W4314" s="6" t="str">
        <f>TEXT(SalesData[[#This Row],[Order Date]],"mmm")</f>
        <v>Nov</v>
      </c>
      <c r="X4314" s="6" t="str">
        <f>TEXT(SalesData[[#This Row],[Order Date]],"mmm yyyy")</f>
        <v>Nov 2011</v>
      </c>
      <c r="Y4314">
        <f>--(COUNTIF($B$2:B4314,B4314)=1)</f>
        <v>0</v>
      </c>
    </row>
    <row r="4315" spans="1:25"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c r="W4315" s="6" t="str">
        <f>TEXT(SalesData[[#This Row],[Order Date]],"mmm")</f>
        <v>Sep</v>
      </c>
      <c r="X4315" s="6" t="str">
        <f>TEXT(SalesData[[#This Row],[Order Date]],"mmm yyyy")</f>
        <v>Sep 2011</v>
      </c>
      <c r="Y4315">
        <f>--(COUNTIF($B$2:B4315,B4315)=1)</f>
        <v>1</v>
      </c>
    </row>
    <row r="4316" spans="1:25"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c r="W4316" s="6" t="str">
        <f>TEXT(SalesData[[#This Row],[Order Date]],"mmm")</f>
        <v>Jun</v>
      </c>
      <c r="X4316" s="6" t="str">
        <f>TEXT(SalesData[[#This Row],[Order Date]],"mmm yyyy")</f>
        <v>Jun 2012</v>
      </c>
      <c r="Y4316">
        <f>--(COUNTIF($B$2:B4316,B4316)=1)</f>
        <v>1</v>
      </c>
    </row>
    <row r="4317" spans="1:25"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c r="W4317" s="6" t="str">
        <f>TEXT(SalesData[[#This Row],[Order Date]],"mmm")</f>
        <v>Jun</v>
      </c>
      <c r="X4317" s="6" t="str">
        <f>TEXT(SalesData[[#This Row],[Order Date]],"mmm yyyy")</f>
        <v>Jun 2012</v>
      </c>
      <c r="Y4317">
        <f>--(COUNTIF($B$2:B4317,B4317)=1)</f>
        <v>0</v>
      </c>
    </row>
    <row r="4318" spans="1:25"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c r="W4318" s="6" t="str">
        <f>TEXT(SalesData[[#This Row],[Order Date]],"mmm")</f>
        <v>Jun</v>
      </c>
      <c r="X4318" s="6" t="str">
        <f>TEXT(SalesData[[#This Row],[Order Date]],"mmm yyyy")</f>
        <v>Jun 2012</v>
      </c>
      <c r="Y4318">
        <f>--(COUNTIF($B$2:B4318,B4318)=1)</f>
        <v>0</v>
      </c>
    </row>
    <row r="4319" spans="1:25"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c r="W4319" s="6" t="str">
        <f>TEXT(SalesData[[#This Row],[Order Date]],"mmm")</f>
        <v>Jul</v>
      </c>
      <c r="X4319" s="6" t="str">
        <f>TEXT(SalesData[[#This Row],[Order Date]],"mmm yyyy")</f>
        <v>Jul 2012</v>
      </c>
      <c r="Y4319">
        <f>--(COUNTIF($B$2:B4319,B4319)=1)</f>
        <v>1</v>
      </c>
    </row>
    <row r="4320" spans="1:25"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c r="W4320" s="6" t="str">
        <f>TEXT(SalesData[[#This Row],[Order Date]],"mmm")</f>
        <v>Dec</v>
      </c>
      <c r="X4320" s="6" t="str">
        <f>TEXT(SalesData[[#This Row],[Order Date]],"mmm yyyy")</f>
        <v>Dec 2014</v>
      </c>
      <c r="Y4320">
        <f>--(COUNTIF($B$2:B4320,B4320)=1)</f>
        <v>1</v>
      </c>
    </row>
    <row r="4321" spans="1:25"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c r="W4321" s="6" t="str">
        <f>TEXT(SalesData[[#This Row],[Order Date]],"mmm")</f>
        <v>Dec</v>
      </c>
      <c r="X4321" s="6" t="str">
        <f>TEXT(SalesData[[#This Row],[Order Date]],"mmm yyyy")</f>
        <v>Dec 2011</v>
      </c>
      <c r="Y4321">
        <f>--(COUNTIF($B$2:B4321,B4321)=1)</f>
        <v>1</v>
      </c>
    </row>
    <row r="4322" spans="1:25"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c r="W4322" s="6" t="str">
        <f>TEXT(SalesData[[#This Row],[Order Date]],"mmm")</f>
        <v>Dec</v>
      </c>
      <c r="X4322" s="6" t="str">
        <f>TEXT(SalesData[[#This Row],[Order Date]],"mmm yyyy")</f>
        <v>Dec 2011</v>
      </c>
      <c r="Y4322">
        <f>--(COUNTIF($B$2:B4322,B4322)=1)</f>
        <v>0</v>
      </c>
    </row>
    <row r="4323" spans="1:25"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c r="W4323" s="6" t="str">
        <f>TEXT(SalesData[[#This Row],[Order Date]],"mmm")</f>
        <v>Feb</v>
      </c>
      <c r="X4323" s="6" t="str">
        <f>TEXT(SalesData[[#This Row],[Order Date]],"mmm yyyy")</f>
        <v>Feb 2012</v>
      </c>
      <c r="Y4323">
        <f>--(COUNTIF($B$2:B4323,B4323)=1)</f>
        <v>1</v>
      </c>
    </row>
    <row r="4324" spans="1:25"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c r="W4324" s="6" t="str">
        <f>TEXT(SalesData[[#This Row],[Order Date]],"mmm")</f>
        <v>Feb</v>
      </c>
      <c r="X4324" s="6" t="str">
        <f>TEXT(SalesData[[#This Row],[Order Date]],"mmm yyyy")</f>
        <v>Feb 2012</v>
      </c>
      <c r="Y4324">
        <f>--(COUNTIF($B$2:B4324,B4324)=1)</f>
        <v>0</v>
      </c>
    </row>
    <row r="4325" spans="1:25"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c r="W4325" s="6" t="str">
        <f>TEXT(SalesData[[#This Row],[Order Date]],"mmm")</f>
        <v>Feb</v>
      </c>
      <c r="X4325" s="6" t="str">
        <f>TEXT(SalesData[[#This Row],[Order Date]],"mmm yyyy")</f>
        <v>Feb 2012</v>
      </c>
      <c r="Y4325">
        <f>--(COUNTIF($B$2:B4325,B4325)=1)</f>
        <v>0</v>
      </c>
    </row>
    <row r="4326" spans="1:25"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c r="W4326" s="6" t="str">
        <f>TEXT(SalesData[[#This Row],[Order Date]],"mmm")</f>
        <v>Feb</v>
      </c>
      <c r="X4326" s="6" t="str">
        <f>TEXT(SalesData[[#This Row],[Order Date]],"mmm yyyy")</f>
        <v>Feb 2012</v>
      </c>
      <c r="Y4326">
        <f>--(COUNTIF($B$2:B4326,B4326)=1)</f>
        <v>0</v>
      </c>
    </row>
    <row r="4327" spans="1:25"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c r="W4327" s="6" t="str">
        <f>TEXT(SalesData[[#This Row],[Order Date]],"mmm")</f>
        <v>Feb</v>
      </c>
      <c r="X4327" s="6" t="str">
        <f>TEXT(SalesData[[#This Row],[Order Date]],"mmm yyyy")</f>
        <v>Feb 2012</v>
      </c>
      <c r="Y4327">
        <f>--(COUNTIF($B$2:B4327,B4327)=1)</f>
        <v>0</v>
      </c>
    </row>
    <row r="4328" spans="1:25"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c r="W4328" s="6" t="str">
        <f>TEXT(SalesData[[#This Row],[Order Date]],"mmm")</f>
        <v>Jan</v>
      </c>
      <c r="X4328" s="6" t="str">
        <f>TEXT(SalesData[[#This Row],[Order Date]],"mmm yyyy")</f>
        <v>Jan 2013</v>
      </c>
      <c r="Y4328">
        <f>--(COUNTIF($B$2:B4328,B4328)=1)</f>
        <v>1</v>
      </c>
    </row>
    <row r="4329" spans="1:25"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c r="W4329" s="6" t="str">
        <f>TEXT(SalesData[[#This Row],[Order Date]],"mmm")</f>
        <v>Jan</v>
      </c>
      <c r="X4329" s="6" t="str">
        <f>TEXT(SalesData[[#This Row],[Order Date]],"mmm yyyy")</f>
        <v>Jan 2013</v>
      </c>
      <c r="Y4329">
        <f>--(COUNTIF($B$2:B4329,B4329)=1)</f>
        <v>0</v>
      </c>
    </row>
    <row r="4330" spans="1:25"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c r="W4330" s="6" t="str">
        <f>TEXT(SalesData[[#This Row],[Order Date]],"mmm")</f>
        <v>Apr</v>
      </c>
      <c r="X4330" s="6" t="str">
        <f>TEXT(SalesData[[#This Row],[Order Date]],"mmm yyyy")</f>
        <v>Apr 2014</v>
      </c>
      <c r="Y4330">
        <f>--(COUNTIF($B$2:B4330,B4330)=1)</f>
        <v>1</v>
      </c>
    </row>
    <row r="4331" spans="1:25"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c r="W4331" s="6" t="str">
        <f>TEXT(SalesData[[#This Row],[Order Date]],"mmm")</f>
        <v>Oct</v>
      </c>
      <c r="X4331" s="6" t="str">
        <f>TEXT(SalesData[[#This Row],[Order Date]],"mmm yyyy")</f>
        <v>Oct 2014</v>
      </c>
      <c r="Y4331">
        <f>--(COUNTIF($B$2:B4331,B4331)=1)</f>
        <v>1</v>
      </c>
    </row>
    <row r="4332" spans="1:25"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c r="W4332" s="6" t="str">
        <f>TEXT(SalesData[[#This Row],[Order Date]],"mmm")</f>
        <v>Oct</v>
      </c>
      <c r="X4332" s="6" t="str">
        <f>TEXT(SalesData[[#This Row],[Order Date]],"mmm yyyy")</f>
        <v>Oct 2014</v>
      </c>
      <c r="Y4332">
        <f>--(COUNTIF($B$2:B4332,B4332)=1)</f>
        <v>0</v>
      </c>
    </row>
    <row r="4333" spans="1:25"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c r="W4333" s="6" t="str">
        <f>TEXT(SalesData[[#This Row],[Order Date]],"mmm")</f>
        <v>Sep</v>
      </c>
      <c r="X4333" s="6" t="str">
        <f>TEXT(SalesData[[#This Row],[Order Date]],"mmm yyyy")</f>
        <v>Sep 2014</v>
      </c>
      <c r="Y4333">
        <f>--(COUNTIF($B$2:B4333,B4333)=1)</f>
        <v>1</v>
      </c>
    </row>
    <row r="4334" spans="1:25"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c r="W4334" s="6" t="str">
        <f>TEXT(SalesData[[#This Row],[Order Date]],"mmm")</f>
        <v>Sep</v>
      </c>
      <c r="X4334" s="6" t="str">
        <f>TEXT(SalesData[[#This Row],[Order Date]],"mmm yyyy")</f>
        <v>Sep 2014</v>
      </c>
      <c r="Y4334">
        <f>--(COUNTIF($B$2:B4334,B4334)=1)</f>
        <v>0</v>
      </c>
    </row>
    <row r="4335" spans="1:25"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c r="W4335" s="6" t="str">
        <f>TEXT(SalesData[[#This Row],[Order Date]],"mmm")</f>
        <v>Dec</v>
      </c>
      <c r="X4335" s="6" t="str">
        <f>TEXT(SalesData[[#This Row],[Order Date]],"mmm yyyy")</f>
        <v>Dec 2012</v>
      </c>
      <c r="Y4335">
        <f>--(COUNTIF($B$2:B4335,B4335)=1)</f>
        <v>1</v>
      </c>
    </row>
    <row r="4336" spans="1:25"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c r="W4336" s="6" t="str">
        <f>TEXT(SalesData[[#This Row],[Order Date]],"mmm")</f>
        <v>Dec</v>
      </c>
      <c r="X4336" s="6" t="str">
        <f>TEXT(SalesData[[#This Row],[Order Date]],"mmm yyyy")</f>
        <v>Dec 2012</v>
      </c>
      <c r="Y4336">
        <f>--(COUNTIF($B$2:B4336,B4336)=1)</f>
        <v>0</v>
      </c>
    </row>
    <row r="4337" spans="1:25"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c r="W4337" s="6" t="str">
        <f>TEXT(SalesData[[#This Row],[Order Date]],"mmm")</f>
        <v>Dec</v>
      </c>
      <c r="X4337" s="6" t="str">
        <f>TEXT(SalesData[[#This Row],[Order Date]],"mmm yyyy")</f>
        <v>Dec 2012</v>
      </c>
      <c r="Y4337">
        <f>--(COUNTIF($B$2:B4337,B4337)=1)</f>
        <v>1</v>
      </c>
    </row>
    <row r="4338" spans="1:25"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c r="W4338" s="6" t="str">
        <f>TEXT(SalesData[[#This Row],[Order Date]],"mmm")</f>
        <v>Dec</v>
      </c>
      <c r="X4338" s="6" t="str">
        <f>TEXT(SalesData[[#This Row],[Order Date]],"mmm yyyy")</f>
        <v>Dec 2012</v>
      </c>
      <c r="Y4338">
        <f>--(COUNTIF($B$2:B4338,B4338)=1)</f>
        <v>0</v>
      </c>
    </row>
    <row r="4339" spans="1:25"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c r="W4339" s="6" t="str">
        <f>TEXT(SalesData[[#This Row],[Order Date]],"mmm")</f>
        <v>Nov</v>
      </c>
      <c r="X4339" s="6" t="str">
        <f>TEXT(SalesData[[#This Row],[Order Date]],"mmm yyyy")</f>
        <v>Nov 2012</v>
      </c>
      <c r="Y4339">
        <f>--(COUNTIF($B$2:B4339,B4339)=1)</f>
        <v>1</v>
      </c>
    </row>
    <row r="4340" spans="1:25"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c r="W4340" s="6" t="str">
        <f>TEXT(SalesData[[#This Row],[Order Date]],"mmm")</f>
        <v>Nov</v>
      </c>
      <c r="X4340" s="6" t="str">
        <f>TEXT(SalesData[[#This Row],[Order Date]],"mmm yyyy")</f>
        <v>Nov 2012</v>
      </c>
      <c r="Y4340">
        <f>--(COUNTIF($B$2:B4340,B4340)=1)</f>
        <v>0</v>
      </c>
    </row>
    <row r="4341" spans="1:25"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c r="W4341" s="6" t="str">
        <f>TEXT(SalesData[[#This Row],[Order Date]],"mmm")</f>
        <v>Aug</v>
      </c>
      <c r="X4341" s="6" t="str">
        <f>TEXT(SalesData[[#This Row],[Order Date]],"mmm yyyy")</f>
        <v>Aug 2014</v>
      </c>
      <c r="Y4341">
        <f>--(COUNTIF($B$2:B4341,B4341)=1)</f>
        <v>1</v>
      </c>
    </row>
    <row r="4342" spans="1:25"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c r="W4342" s="6" t="str">
        <f>TEXT(SalesData[[#This Row],[Order Date]],"mmm")</f>
        <v>Mar</v>
      </c>
      <c r="X4342" s="6" t="str">
        <f>TEXT(SalesData[[#This Row],[Order Date]],"mmm yyyy")</f>
        <v>Mar 2011</v>
      </c>
      <c r="Y4342">
        <f>--(COUNTIF($B$2:B4342,B4342)=1)</f>
        <v>1</v>
      </c>
    </row>
    <row r="4343" spans="1:25"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c r="W4343" s="6" t="str">
        <f>TEXT(SalesData[[#This Row],[Order Date]],"mmm")</f>
        <v>Dec</v>
      </c>
      <c r="X4343" s="6" t="str">
        <f>TEXT(SalesData[[#This Row],[Order Date]],"mmm yyyy")</f>
        <v>Dec 2014</v>
      </c>
      <c r="Y4343">
        <f>--(COUNTIF($B$2:B4343,B4343)=1)</f>
        <v>1</v>
      </c>
    </row>
    <row r="4344" spans="1:25"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c r="W4344" s="6" t="str">
        <f>TEXT(SalesData[[#This Row],[Order Date]],"mmm")</f>
        <v>Mar</v>
      </c>
      <c r="X4344" s="6" t="str">
        <f>TEXT(SalesData[[#This Row],[Order Date]],"mmm yyyy")</f>
        <v>Mar 2014</v>
      </c>
      <c r="Y4344">
        <f>--(COUNTIF($B$2:B4344,B4344)=1)</f>
        <v>1</v>
      </c>
    </row>
    <row r="4345" spans="1:25"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c r="W4345" s="6" t="str">
        <f>TEXT(SalesData[[#This Row],[Order Date]],"mmm")</f>
        <v>Mar</v>
      </c>
      <c r="X4345" s="6" t="str">
        <f>TEXT(SalesData[[#This Row],[Order Date]],"mmm yyyy")</f>
        <v>Mar 2014</v>
      </c>
      <c r="Y4345">
        <f>--(COUNTIF($B$2:B4345,B4345)=1)</f>
        <v>0</v>
      </c>
    </row>
    <row r="4346" spans="1:25"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c r="W4346" s="6" t="str">
        <f>TEXT(SalesData[[#This Row],[Order Date]],"mmm")</f>
        <v>Mar</v>
      </c>
      <c r="X4346" s="6" t="str">
        <f>TEXT(SalesData[[#This Row],[Order Date]],"mmm yyyy")</f>
        <v>Mar 2014</v>
      </c>
      <c r="Y4346">
        <f>--(COUNTIF($B$2:B4346,B4346)=1)</f>
        <v>0</v>
      </c>
    </row>
    <row r="4347" spans="1:25"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c r="W4347" s="6" t="str">
        <f>TEXT(SalesData[[#This Row],[Order Date]],"mmm")</f>
        <v>Mar</v>
      </c>
      <c r="X4347" s="6" t="str">
        <f>TEXT(SalesData[[#This Row],[Order Date]],"mmm yyyy")</f>
        <v>Mar 2014</v>
      </c>
      <c r="Y4347">
        <f>--(COUNTIF($B$2:B4347,B4347)=1)</f>
        <v>0</v>
      </c>
    </row>
    <row r="4348" spans="1:25"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c r="W4348" s="6" t="str">
        <f>TEXT(SalesData[[#This Row],[Order Date]],"mmm")</f>
        <v>Sep</v>
      </c>
      <c r="X4348" s="6" t="str">
        <f>TEXT(SalesData[[#This Row],[Order Date]],"mmm yyyy")</f>
        <v>Sep 2013</v>
      </c>
      <c r="Y4348">
        <f>--(COUNTIF($B$2:B4348,B4348)=1)</f>
        <v>1</v>
      </c>
    </row>
    <row r="4349" spans="1:25"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c r="W4349" s="6" t="str">
        <f>TEXT(SalesData[[#This Row],[Order Date]],"mmm")</f>
        <v>Sep</v>
      </c>
      <c r="X4349" s="6" t="str">
        <f>TEXT(SalesData[[#This Row],[Order Date]],"mmm yyyy")</f>
        <v>Sep 2013</v>
      </c>
      <c r="Y4349">
        <f>--(COUNTIF($B$2:B4349,B4349)=1)</f>
        <v>0</v>
      </c>
    </row>
    <row r="4350" spans="1:25"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c r="W4350" s="6" t="str">
        <f>TEXT(SalesData[[#This Row],[Order Date]],"mmm")</f>
        <v>Nov</v>
      </c>
      <c r="X4350" s="6" t="str">
        <f>TEXT(SalesData[[#This Row],[Order Date]],"mmm yyyy")</f>
        <v>Nov 2014</v>
      </c>
      <c r="Y4350">
        <f>--(COUNTIF($B$2:B4350,B4350)=1)</f>
        <v>1</v>
      </c>
    </row>
    <row r="4351" spans="1:25"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c r="W4351" s="6" t="str">
        <f>TEXT(SalesData[[#This Row],[Order Date]],"mmm")</f>
        <v>Nov</v>
      </c>
      <c r="X4351" s="6" t="str">
        <f>TEXT(SalesData[[#This Row],[Order Date]],"mmm yyyy")</f>
        <v>Nov 2014</v>
      </c>
      <c r="Y4351">
        <f>--(COUNTIF($B$2:B4351,B4351)=1)</f>
        <v>0</v>
      </c>
    </row>
    <row r="4352" spans="1:25"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c r="W4352" s="6" t="str">
        <f>TEXT(SalesData[[#This Row],[Order Date]],"mmm")</f>
        <v>Apr</v>
      </c>
      <c r="X4352" s="6" t="str">
        <f>TEXT(SalesData[[#This Row],[Order Date]],"mmm yyyy")</f>
        <v>Apr 2014</v>
      </c>
      <c r="Y4352">
        <f>--(COUNTIF($B$2:B4352,B4352)=1)</f>
        <v>1</v>
      </c>
    </row>
    <row r="4353" spans="1:25"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c r="W4353" s="6" t="str">
        <f>TEXT(SalesData[[#This Row],[Order Date]],"mmm")</f>
        <v>Apr</v>
      </c>
      <c r="X4353" s="6" t="str">
        <f>TEXT(SalesData[[#This Row],[Order Date]],"mmm yyyy")</f>
        <v>Apr 2014</v>
      </c>
      <c r="Y4353">
        <f>--(COUNTIF($B$2:B4353,B4353)=1)</f>
        <v>0</v>
      </c>
    </row>
    <row r="4354" spans="1:25"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c r="W4354" s="6" t="str">
        <f>TEXT(SalesData[[#This Row],[Order Date]],"mmm")</f>
        <v>Dec</v>
      </c>
      <c r="X4354" s="6" t="str">
        <f>TEXT(SalesData[[#This Row],[Order Date]],"mmm yyyy")</f>
        <v>Dec 2014</v>
      </c>
      <c r="Y4354">
        <f>--(COUNTIF($B$2:B4354,B4354)=1)</f>
        <v>1</v>
      </c>
    </row>
    <row r="4355" spans="1:25"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c r="W4355" s="6" t="str">
        <f>TEXT(SalesData[[#This Row],[Order Date]],"mmm")</f>
        <v>Dec</v>
      </c>
      <c r="X4355" s="6" t="str">
        <f>TEXT(SalesData[[#This Row],[Order Date]],"mmm yyyy")</f>
        <v>Dec 2014</v>
      </c>
      <c r="Y4355">
        <f>--(COUNTIF($B$2:B4355,B4355)=1)</f>
        <v>0</v>
      </c>
    </row>
    <row r="4356" spans="1:25"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c r="W4356" s="6" t="str">
        <f>TEXT(SalesData[[#This Row],[Order Date]],"mmm")</f>
        <v>Nov</v>
      </c>
      <c r="X4356" s="6" t="str">
        <f>TEXT(SalesData[[#This Row],[Order Date]],"mmm yyyy")</f>
        <v>Nov 2014</v>
      </c>
      <c r="Y4356">
        <f>--(COUNTIF($B$2:B4356,B4356)=1)</f>
        <v>1</v>
      </c>
    </row>
    <row r="4357" spans="1:25"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c r="W4357" s="6" t="str">
        <f>TEXT(SalesData[[#This Row],[Order Date]],"mmm")</f>
        <v>Dec</v>
      </c>
      <c r="X4357" s="6" t="str">
        <f>TEXT(SalesData[[#This Row],[Order Date]],"mmm yyyy")</f>
        <v>Dec 2012</v>
      </c>
      <c r="Y4357">
        <f>--(COUNTIF($B$2:B4357,B4357)=1)</f>
        <v>1</v>
      </c>
    </row>
    <row r="4358" spans="1:25"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c r="W4358" s="6" t="str">
        <f>TEXT(SalesData[[#This Row],[Order Date]],"mmm")</f>
        <v>Dec</v>
      </c>
      <c r="X4358" s="6" t="str">
        <f>TEXT(SalesData[[#This Row],[Order Date]],"mmm yyyy")</f>
        <v>Dec 2012</v>
      </c>
      <c r="Y4358">
        <f>--(COUNTIF($B$2:B4358,B4358)=1)</f>
        <v>0</v>
      </c>
    </row>
    <row r="4359" spans="1:25"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c r="W4359" s="6" t="str">
        <f>TEXT(SalesData[[#This Row],[Order Date]],"mmm")</f>
        <v>Dec</v>
      </c>
      <c r="X4359" s="6" t="str">
        <f>TEXT(SalesData[[#This Row],[Order Date]],"mmm yyyy")</f>
        <v>Dec 2014</v>
      </c>
      <c r="Y4359">
        <f>--(COUNTIF($B$2:B4359,B4359)=1)</f>
        <v>1</v>
      </c>
    </row>
    <row r="4360" spans="1:25"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c r="W4360" s="6" t="str">
        <f>TEXT(SalesData[[#This Row],[Order Date]],"mmm")</f>
        <v>Dec</v>
      </c>
      <c r="X4360" s="6" t="str">
        <f>TEXT(SalesData[[#This Row],[Order Date]],"mmm yyyy")</f>
        <v>Dec 2014</v>
      </c>
      <c r="Y4360">
        <f>--(COUNTIF($B$2:B4360,B4360)=1)</f>
        <v>0</v>
      </c>
    </row>
    <row r="4361" spans="1:25"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c r="W4361" s="6" t="str">
        <f>TEXT(SalesData[[#This Row],[Order Date]],"mmm")</f>
        <v>Dec</v>
      </c>
      <c r="X4361" s="6" t="str">
        <f>TEXT(SalesData[[#This Row],[Order Date]],"mmm yyyy")</f>
        <v>Dec 2014</v>
      </c>
      <c r="Y4361">
        <f>--(COUNTIF($B$2:B4361,B4361)=1)</f>
        <v>0</v>
      </c>
    </row>
    <row r="4362" spans="1:25"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c r="W4362" s="6" t="str">
        <f>TEXT(SalesData[[#This Row],[Order Date]],"mmm")</f>
        <v>May</v>
      </c>
      <c r="X4362" s="6" t="str">
        <f>TEXT(SalesData[[#This Row],[Order Date]],"mmm yyyy")</f>
        <v>May 2013</v>
      </c>
      <c r="Y4362">
        <f>--(COUNTIF($B$2:B4362,B4362)=1)</f>
        <v>1</v>
      </c>
    </row>
    <row r="4363" spans="1:25"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c r="W4363" s="6" t="str">
        <f>TEXT(SalesData[[#This Row],[Order Date]],"mmm")</f>
        <v>Feb</v>
      </c>
      <c r="X4363" s="6" t="str">
        <f>TEXT(SalesData[[#This Row],[Order Date]],"mmm yyyy")</f>
        <v>Feb 2014</v>
      </c>
      <c r="Y4363">
        <f>--(COUNTIF($B$2:B4363,B4363)=1)</f>
        <v>1</v>
      </c>
    </row>
    <row r="4364" spans="1:25"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c r="W4364" s="6" t="str">
        <f>TEXT(SalesData[[#This Row],[Order Date]],"mmm")</f>
        <v>May</v>
      </c>
      <c r="X4364" s="6" t="str">
        <f>TEXT(SalesData[[#This Row],[Order Date]],"mmm yyyy")</f>
        <v>May 2014</v>
      </c>
      <c r="Y4364">
        <f>--(COUNTIF($B$2:B4364,B4364)=1)</f>
        <v>1</v>
      </c>
    </row>
    <row r="4365" spans="1:25"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c r="W4365" s="6" t="str">
        <f>TEXT(SalesData[[#This Row],[Order Date]],"mmm")</f>
        <v>May</v>
      </c>
      <c r="X4365" s="6" t="str">
        <f>TEXT(SalesData[[#This Row],[Order Date]],"mmm yyyy")</f>
        <v>May 2014</v>
      </c>
      <c r="Y4365">
        <f>--(COUNTIF($B$2:B4365,B4365)=1)</f>
        <v>0</v>
      </c>
    </row>
    <row r="4366" spans="1:25"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c r="W4366" s="6" t="str">
        <f>TEXT(SalesData[[#This Row],[Order Date]],"mmm")</f>
        <v>May</v>
      </c>
      <c r="X4366" s="6" t="str">
        <f>TEXT(SalesData[[#This Row],[Order Date]],"mmm yyyy")</f>
        <v>May 2014</v>
      </c>
      <c r="Y4366">
        <f>--(COUNTIF($B$2:B4366,B4366)=1)</f>
        <v>0</v>
      </c>
    </row>
    <row r="4367" spans="1:25"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c r="W4367" s="6" t="str">
        <f>TEXT(SalesData[[#This Row],[Order Date]],"mmm")</f>
        <v>May</v>
      </c>
      <c r="X4367" s="6" t="str">
        <f>TEXT(SalesData[[#This Row],[Order Date]],"mmm yyyy")</f>
        <v>May 2014</v>
      </c>
      <c r="Y4367">
        <f>--(COUNTIF($B$2:B4367,B4367)=1)</f>
        <v>0</v>
      </c>
    </row>
    <row r="4368" spans="1:25"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c r="W4368" s="6" t="str">
        <f>TEXT(SalesData[[#This Row],[Order Date]],"mmm")</f>
        <v>May</v>
      </c>
      <c r="X4368" s="6" t="str">
        <f>TEXT(SalesData[[#This Row],[Order Date]],"mmm yyyy")</f>
        <v>May 2014</v>
      </c>
      <c r="Y4368">
        <f>--(COUNTIF($B$2:B4368,B4368)=1)</f>
        <v>0</v>
      </c>
    </row>
    <row r="4369" spans="1:25"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c r="W4369" s="6" t="str">
        <f>TEXT(SalesData[[#This Row],[Order Date]],"mmm")</f>
        <v>Sep</v>
      </c>
      <c r="X4369" s="6" t="str">
        <f>TEXT(SalesData[[#This Row],[Order Date]],"mmm yyyy")</f>
        <v>Sep 2014</v>
      </c>
      <c r="Y4369">
        <f>--(COUNTIF($B$2:B4369,B4369)=1)</f>
        <v>1</v>
      </c>
    </row>
    <row r="4370" spans="1:25"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c r="W4370" s="6" t="str">
        <f>TEXT(SalesData[[#This Row],[Order Date]],"mmm")</f>
        <v>Sep</v>
      </c>
      <c r="X4370" s="6" t="str">
        <f>TEXT(SalesData[[#This Row],[Order Date]],"mmm yyyy")</f>
        <v>Sep 2014</v>
      </c>
      <c r="Y4370">
        <f>--(COUNTIF($B$2:B4370,B4370)=1)</f>
        <v>0</v>
      </c>
    </row>
    <row r="4371" spans="1:25"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c r="W4371" s="6" t="str">
        <f>TEXT(SalesData[[#This Row],[Order Date]],"mmm")</f>
        <v>Nov</v>
      </c>
      <c r="X4371" s="6" t="str">
        <f>TEXT(SalesData[[#This Row],[Order Date]],"mmm yyyy")</f>
        <v>Nov 2013</v>
      </c>
      <c r="Y4371">
        <f>--(COUNTIF($B$2:B4371,B4371)=1)</f>
        <v>1</v>
      </c>
    </row>
    <row r="4372" spans="1:25"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c r="W4372" s="6" t="str">
        <f>TEXT(SalesData[[#This Row],[Order Date]],"mmm")</f>
        <v>Nov</v>
      </c>
      <c r="X4372" s="6" t="str">
        <f>TEXT(SalesData[[#This Row],[Order Date]],"mmm yyyy")</f>
        <v>Nov 2013</v>
      </c>
      <c r="Y4372">
        <f>--(COUNTIF($B$2:B4372,B4372)=1)</f>
        <v>0</v>
      </c>
    </row>
    <row r="4373" spans="1:25"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c r="W4373" s="6" t="str">
        <f>TEXT(SalesData[[#This Row],[Order Date]],"mmm")</f>
        <v>Nov</v>
      </c>
      <c r="X4373" s="6" t="str">
        <f>TEXT(SalesData[[#This Row],[Order Date]],"mmm yyyy")</f>
        <v>Nov 2013</v>
      </c>
      <c r="Y4373">
        <f>--(COUNTIF($B$2:B4373,B4373)=1)</f>
        <v>0</v>
      </c>
    </row>
    <row r="4374" spans="1:25"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c r="W4374" s="6" t="str">
        <f>TEXT(SalesData[[#This Row],[Order Date]],"mmm")</f>
        <v>Jul</v>
      </c>
      <c r="X4374" s="6" t="str">
        <f>TEXT(SalesData[[#This Row],[Order Date]],"mmm yyyy")</f>
        <v>Jul 2014</v>
      </c>
      <c r="Y4374">
        <f>--(COUNTIF($B$2:B4374,B4374)=1)</f>
        <v>1</v>
      </c>
    </row>
    <row r="4375" spans="1:25"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c r="W4375" s="6" t="str">
        <f>TEXT(SalesData[[#This Row],[Order Date]],"mmm")</f>
        <v>Jul</v>
      </c>
      <c r="X4375" s="6" t="str">
        <f>TEXT(SalesData[[#This Row],[Order Date]],"mmm yyyy")</f>
        <v>Jul 2014</v>
      </c>
      <c r="Y4375">
        <f>--(COUNTIF($B$2:B4375,B4375)=1)</f>
        <v>0</v>
      </c>
    </row>
    <row r="4376" spans="1:25"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c r="W4376" s="6" t="str">
        <f>TEXT(SalesData[[#This Row],[Order Date]],"mmm")</f>
        <v>Nov</v>
      </c>
      <c r="X4376" s="6" t="str">
        <f>TEXT(SalesData[[#This Row],[Order Date]],"mmm yyyy")</f>
        <v>Nov 2013</v>
      </c>
      <c r="Y4376">
        <f>--(COUNTIF($B$2:B4376,B4376)=1)</f>
        <v>1</v>
      </c>
    </row>
    <row r="4377" spans="1:25"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c r="W4377" s="6" t="str">
        <f>TEXT(SalesData[[#This Row],[Order Date]],"mmm")</f>
        <v>Apr</v>
      </c>
      <c r="X4377" s="6" t="str">
        <f>TEXT(SalesData[[#This Row],[Order Date]],"mmm yyyy")</f>
        <v>Apr 2011</v>
      </c>
      <c r="Y4377">
        <f>--(COUNTIF($B$2:B4377,B4377)=1)</f>
        <v>1</v>
      </c>
    </row>
    <row r="4378" spans="1:25"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c r="W4378" s="6" t="str">
        <f>TEXT(SalesData[[#This Row],[Order Date]],"mmm")</f>
        <v>Apr</v>
      </c>
      <c r="X4378" s="6" t="str">
        <f>TEXT(SalesData[[#This Row],[Order Date]],"mmm yyyy")</f>
        <v>Apr 2011</v>
      </c>
      <c r="Y4378">
        <f>--(COUNTIF($B$2:B4378,B4378)=1)</f>
        <v>0</v>
      </c>
    </row>
    <row r="4379" spans="1:25"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c r="W4379" s="6" t="str">
        <f>TEXT(SalesData[[#This Row],[Order Date]],"mmm")</f>
        <v>Apr</v>
      </c>
      <c r="X4379" s="6" t="str">
        <f>TEXT(SalesData[[#This Row],[Order Date]],"mmm yyyy")</f>
        <v>Apr 2011</v>
      </c>
      <c r="Y4379">
        <f>--(COUNTIF($B$2:B4379,B4379)=1)</f>
        <v>0</v>
      </c>
    </row>
    <row r="4380" spans="1:25"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c r="W4380" s="6" t="str">
        <f>TEXT(SalesData[[#This Row],[Order Date]],"mmm")</f>
        <v>Nov</v>
      </c>
      <c r="X4380" s="6" t="str">
        <f>TEXT(SalesData[[#This Row],[Order Date]],"mmm yyyy")</f>
        <v>Nov 2012</v>
      </c>
      <c r="Y4380">
        <f>--(COUNTIF($B$2:B4380,B4380)=1)</f>
        <v>1</v>
      </c>
    </row>
    <row r="4381" spans="1:25"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c r="W4381" s="6" t="str">
        <f>TEXT(SalesData[[#This Row],[Order Date]],"mmm")</f>
        <v>Nov</v>
      </c>
      <c r="X4381" s="6" t="str">
        <f>TEXT(SalesData[[#This Row],[Order Date]],"mmm yyyy")</f>
        <v>Nov 2012</v>
      </c>
      <c r="Y4381">
        <f>--(COUNTIF($B$2:B4381,B4381)=1)</f>
        <v>0</v>
      </c>
    </row>
    <row r="4382" spans="1:25"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c r="W4382" s="6" t="str">
        <f>TEXT(SalesData[[#This Row],[Order Date]],"mmm")</f>
        <v>Oct</v>
      </c>
      <c r="X4382" s="6" t="str">
        <f>TEXT(SalesData[[#This Row],[Order Date]],"mmm yyyy")</f>
        <v>Oct 2012</v>
      </c>
      <c r="Y4382">
        <f>--(COUNTIF($B$2:B4382,B4382)=1)</f>
        <v>1</v>
      </c>
    </row>
    <row r="4383" spans="1:25"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c r="W4383" s="6" t="str">
        <f>TEXT(SalesData[[#This Row],[Order Date]],"mmm")</f>
        <v>Oct</v>
      </c>
      <c r="X4383" s="6" t="str">
        <f>TEXT(SalesData[[#This Row],[Order Date]],"mmm yyyy")</f>
        <v>Oct 2012</v>
      </c>
      <c r="Y4383">
        <f>--(COUNTIF($B$2:B4383,B4383)=1)</f>
        <v>0</v>
      </c>
    </row>
    <row r="4384" spans="1:25"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c r="W4384" s="6" t="str">
        <f>TEXT(SalesData[[#This Row],[Order Date]],"mmm")</f>
        <v>Jul</v>
      </c>
      <c r="X4384" s="6" t="str">
        <f>TEXT(SalesData[[#This Row],[Order Date]],"mmm yyyy")</f>
        <v>Jul 2012</v>
      </c>
      <c r="Y4384">
        <f>--(COUNTIF($B$2:B4384,B4384)=1)</f>
        <v>1</v>
      </c>
    </row>
    <row r="4385" spans="1:25"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c r="W4385" s="6" t="str">
        <f>TEXT(SalesData[[#This Row],[Order Date]],"mmm")</f>
        <v>Jul</v>
      </c>
      <c r="X4385" s="6" t="str">
        <f>TEXT(SalesData[[#This Row],[Order Date]],"mmm yyyy")</f>
        <v>Jul 2012</v>
      </c>
      <c r="Y4385">
        <f>--(COUNTIF($B$2:B4385,B4385)=1)</f>
        <v>0</v>
      </c>
    </row>
    <row r="4386" spans="1:25"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c r="W4386" s="6" t="str">
        <f>TEXT(SalesData[[#This Row],[Order Date]],"mmm")</f>
        <v>Jul</v>
      </c>
      <c r="X4386" s="6" t="str">
        <f>TEXT(SalesData[[#This Row],[Order Date]],"mmm yyyy")</f>
        <v>Jul 2012</v>
      </c>
      <c r="Y4386">
        <f>--(COUNTIF($B$2:B4386,B4386)=1)</f>
        <v>0</v>
      </c>
    </row>
    <row r="4387" spans="1:25"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c r="W4387" s="6" t="str">
        <f>TEXT(SalesData[[#This Row],[Order Date]],"mmm")</f>
        <v>Jul</v>
      </c>
      <c r="X4387" s="6" t="str">
        <f>TEXT(SalesData[[#This Row],[Order Date]],"mmm yyyy")</f>
        <v>Jul 2012</v>
      </c>
      <c r="Y4387">
        <f>--(COUNTIF($B$2:B4387,B4387)=1)</f>
        <v>0</v>
      </c>
    </row>
    <row r="4388" spans="1:25"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c r="W4388" s="6" t="str">
        <f>TEXT(SalesData[[#This Row],[Order Date]],"mmm")</f>
        <v>Oct</v>
      </c>
      <c r="X4388" s="6" t="str">
        <f>TEXT(SalesData[[#This Row],[Order Date]],"mmm yyyy")</f>
        <v>Oct 2013</v>
      </c>
      <c r="Y4388">
        <f>--(COUNTIF($B$2:B4388,B4388)=1)</f>
        <v>1</v>
      </c>
    </row>
    <row r="4389" spans="1:25"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c r="W4389" s="6" t="str">
        <f>TEXT(SalesData[[#This Row],[Order Date]],"mmm")</f>
        <v>Oct</v>
      </c>
      <c r="X4389" s="6" t="str">
        <f>TEXT(SalesData[[#This Row],[Order Date]],"mmm yyyy")</f>
        <v>Oct 2013</v>
      </c>
      <c r="Y4389">
        <f>--(COUNTIF($B$2:B4389,B4389)=1)</f>
        <v>0</v>
      </c>
    </row>
    <row r="4390" spans="1:25"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c r="W4390" s="6" t="str">
        <f>TEXT(SalesData[[#This Row],[Order Date]],"mmm")</f>
        <v>Nov</v>
      </c>
      <c r="X4390" s="6" t="str">
        <f>TEXT(SalesData[[#This Row],[Order Date]],"mmm yyyy")</f>
        <v>Nov 2014</v>
      </c>
      <c r="Y4390">
        <f>--(COUNTIF($B$2:B4390,B4390)=1)</f>
        <v>1</v>
      </c>
    </row>
    <row r="4391" spans="1:25"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c r="W4391" s="6" t="str">
        <f>TEXT(SalesData[[#This Row],[Order Date]],"mmm")</f>
        <v>Nov</v>
      </c>
      <c r="X4391" s="6" t="str">
        <f>TEXT(SalesData[[#This Row],[Order Date]],"mmm yyyy")</f>
        <v>Nov 2014</v>
      </c>
      <c r="Y4391">
        <f>--(COUNTIF($B$2:B4391,B4391)=1)</f>
        <v>0</v>
      </c>
    </row>
    <row r="4392" spans="1:25"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c r="W4392" s="6" t="str">
        <f>TEXT(SalesData[[#This Row],[Order Date]],"mmm")</f>
        <v>Nov</v>
      </c>
      <c r="X4392" s="6" t="str">
        <f>TEXT(SalesData[[#This Row],[Order Date]],"mmm yyyy")</f>
        <v>Nov 2014</v>
      </c>
      <c r="Y4392">
        <f>--(COUNTIF($B$2:B4392,B4392)=1)</f>
        <v>0</v>
      </c>
    </row>
    <row r="4393" spans="1:25"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c r="W4393" s="6" t="str">
        <f>TEXT(SalesData[[#This Row],[Order Date]],"mmm")</f>
        <v>Nov</v>
      </c>
      <c r="X4393" s="6" t="str">
        <f>TEXT(SalesData[[#This Row],[Order Date]],"mmm yyyy")</f>
        <v>Nov 2014</v>
      </c>
      <c r="Y4393">
        <f>--(COUNTIF($B$2:B4393,B4393)=1)</f>
        <v>0</v>
      </c>
    </row>
    <row r="4394" spans="1:25"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c r="W4394" s="6" t="str">
        <f>TEXT(SalesData[[#This Row],[Order Date]],"mmm")</f>
        <v>Sep</v>
      </c>
      <c r="X4394" s="6" t="str">
        <f>TEXT(SalesData[[#This Row],[Order Date]],"mmm yyyy")</f>
        <v>Sep 2013</v>
      </c>
      <c r="Y4394">
        <f>--(COUNTIF($B$2:B4394,B4394)=1)</f>
        <v>1</v>
      </c>
    </row>
    <row r="4395" spans="1:25"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c r="W4395" s="6" t="str">
        <f>TEXT(SalesData[[#This Row],[Order Date]],"mmm")</f>
        <v>Sep</v>
      </c>
      <c r="X4395" s="6" t="str">
        <f>TEXT(SalesData[[#This Row],[Order Date]],"mmm yyyy")</f>
        <v>Sep 2013</v>
      </c>
      <c r="Y4395">
        <f>--(COUNTIF($B$2:B4395,B4395)=1)</f>
        <v>0</v>
      </c>
    </row>
    <row r="4396" spans="1:25"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c r="W4396" s="6" t="str">
        <f>TEXT(SalesData[[#This Row],[Order Date]],"mmm")</f>
        <v>Jul</v>
      </c>
      <c r="X4396" s="6" t="str">
        <f>TEXT(SalesData[[#This Row],[Order Date]],"mmm yyyy")</f>
        <v>Jul 2011</v>
      </c>
      <c r="Y4396">
        <f>--(COUNTIF($B$2:B4396,B4396)=1)</f>
        <v>1</v>
      </c>
    </row>
    <row r="4397" spans="1:25"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c r="W4397" s="6" t="str">
        <f>TEXT(SalesData[[#This Row],[Order Date]],"mmm")</f>
        <v>Jul</v>
      </c>
      <c r="X4397" s="6" t="str">
        <f>TEXT(SalesData[[#This Row],[Order Date]],"mmm yyyy")</f>
        <v>Jul 2011</v>
      </c>
      <c r="Y4397">
        <f>--(COUNTIF($B$2:B4397,B4397)=1)</f>
        <v>0</v>
      </c>
    </row>
    <row r="4398" spans="1:25"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c r="W4398" s="6" t="str">
        <f>TEXT(SalesData[[#This Row],[Order Date]],"mmm")</f>
        <v>Nov</v>
      </c>
      <c r="X4398" s="6" t="str">
        <f>TEXT(SalesData[[#This Row],[Order Date]],"mmm yyyy")</f>
        <v>Nov 2013</v>
      </c>
      <c r="Y4398">
        <f>--(COUNTIF($B$2:B4398,B4398)=1)</f>
        <v>1</v>
      </c>
    </row>
    <row r="4399" spans="1:25"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c r="W4399" s="6" t="str">
        <f>TEXT(SalesData[[#This Row],[Order Date]],"mmm")</f>
        <v>Jul</v>
      </c>
      <c r="X4399" s="6" t="str">
        <f>TEXT(SalesData[[#This Row],[Order Date]],"mmm yyyy")</f>
        <v>Jul 2011</v>
      </c>
      <c r="Y4399">
        <f>--(COUNTIF($B$2:B4399,B4399)=1)</f>
        <v>1</v>
      </c>
    </row>
    <row r="4400" spans="1:25"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c r="W4400" s="6" t="str">
        <f>TEXT(SalesData[[#This Row],[Order Date]],"mmm")</f>
        <v>Jul</v>
      </c>
      <c r="X4400" s="6" t="str">
        <f>TEXT(SalesData[[#This Row],[Order Date]],"mmm yyyy")</f>
        <v>Jul 2011</v>
      </c>
      <c r="Y4400">
        <f>--(COUNTIF($B$2:B4400,B4400)=1)</f>
        <v>0</v>
      </c>
    </row>
    <row r="4401" spans="1:25"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c r="W4401" s="6" t="str">
        <f>TEXT(SalesData[[#This Row],[Order Date]],"mmm")</f>
        <v>Mar</v>
      </c>
      <c r="X4401" s="6" t="str">
        <f>TEXT(SalesData[[#This Row],[Order Date]],"mmm yyyy")</f>
        <v>Mar 2013</v>
      </c>
      <c r="Y4401">
        <f>--(COUNTIF($B$2:B4401,B4401)=1)</f>
        <v>1</v>
      </c>
    </row>
    <row r="4402" spans="1:25"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c r="W4402" s="6" t="str">
        <f>TEXT(SalesData[[#This Row],[Order Date]],"mmm")</f>
        <v>Mar</v>
      </c>
      <c r="X4402" s="6" t="str">
        <f>TEXT(SalesData[[#This Row],[Order Date]],"mmm yyyy")</f>
        <v>Mar 2013</v>
      </c>
      <c r="Y4402">
        <f>--(COUNTIF($B$2:B4402,B4402)=1)</f>
        <v>0</v>
      </c>
    </row>
    <row r="4403" spans="1:25"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c r="W4403" s="6" t="str">
        <f>TEXT(SalesData[[#This Row],[Order Date]],"mmm")</f>
        <v>Mar</v>
      </c>
      <c r="X4403" s="6" t="str">
        <f>TEXT(SalesData[[#This Row],[Order Date]],"mmm yyyy")</f>
        <v>Mar 2013</v>
      </c>
      <c r="Y4403">
        <f>--(COUNTIF($B$2:B4403,B4403)=1)</f>
        <v>0</v>
      </c>
    </row>
    <row r="4404" spans="1:25"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c r="W4404" s="6" t="str">
        <f>TEXT(SalesData[[#This Row],[Order Date]],"mmm")</f>
        <v>Dec</v>
      </c>
      <c r="X4404" s="6" t="str">
        <f>TEXT(SalesData[[#This Row],[Order Date]],"mmm yyyy")</f>
        <v>Dec 2013</v>
      </c>
      <c r="Y4404">
        <f>--(COUNTIF($B$2:B4404,B4404)=1)</f>
        <v>1</v>
      </c>
    </row>
    <row r="4405" spans="1:25"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c r="W4405" s="6" t="str">
        <f>TEXT(SalesData[[#This Row],[Order Date]],"mmm")</f>
        <v>Sep</v>
      </c>
      <c r="X4405" s="6" t="str">
        <f>TEXT(SalesData[[#This Row],[Order Date]],"mmm yyyy")</f>
        <v>Sep 2011</v>
      </c>
      <c r="Y4405">
        <f>--(COUNTIF($B$2:B4405,B4405)=1)</f>
        <v>1</v>
      </c>
    </row>
    <row r="4406" spans="1:25"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c r="W4406" s="6" t="str">
        <f>TEXT(SalesData[[#This Row],[Order Date]],"mmm")</f>
        <v>Jul</v>
      </c>
      <c r="X4406" s="6" t="str">
        <f>TEXT(SalesData[[#This Row],[Order Date]],"mmm yyyy")</f>
        <v>Jul 2012</v>
      </c>
      <c r="Y4406">
        <f>--(COUNTIF($B$2:B4406,B4406)=1)</f>
        <v>1</v>
      </c>
    </row>
    <row r="4407" spans="1:25"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c r="W4407" s="6" t="str">
        <f>TEXT(SalesData[[#This Row],[Order Date]],"mmm")</f>
        <v>Jul</v>
      </c>
      <c r="X4407" s="6" t="str">
        <f>TEXT(SalesData[[#This Row],[Order Date]],"mmm yyyy")</f>
        <v>Jul 2012</v>
      </c>
      <c r="Y4407">
        <f>--(COUNTIF($B$2:B4407,B4407)=1)</f>
        <v>0</v>
      </c>
    </row>
    <row r="4408" spans="1:25"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c r="W4408" s="6" t="str">
        <f>TEXT(SalesData[[#This Row],[Order Date]],"mmm")</f>
        <v>Nov</v>
      </c>
      <c r="X4408" s="6" t="str">
        <f>TEXT(SalesData[[#This Row],[Order Date]],"mmm yyyy")</f>
        <v>Nov 2013</v>
      </c>
      <c r="Y4408">
        <f>--(COUNTIF($B$2:B4408,B4408)=1)</f>
        <v>1</v>
      </c>
    </row>
    <row r="4409" spans="1:25"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c r="W4409" s="6" t="str">
        <f>TEXT(SalesData[[#This Row],[Order Date]],"mmm")</f>
        <v>Nov</v>
      </c>
      <c r="X4409" s="6" t="str">
        <f>TEXT(SalesData[[#This Row],[Order Date]],"mmm yyyy")</f>
        <v>Nov 2013</v>
      </c>
      <c r="Y4409">
        <f>--(COUNTIF($B$2:B4409,B4409)=1)</f>
        <v>0</v>
      </c>
    </row>
    <row r="4410" spans="1:25"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c r="W4410" s="6" t="str">
        <f>TEXT(SalesData[[#This Row],[Order Date]],"mmm")</f>
        <v>Nov</v>
      </c>
      <c r="X4410" s="6" t="str">
        <f>TEXT(SalesData[[#This Row],[Order Date]],"mmm yyyy")</f>
        <v>Nov 2013</v>
      </c>
      <c r="Y4410">
        <f>--(COUNTIF($B$2:B4410,B4410)=1)</f>
        <v>0</v>
      </c>
    </row>
    <row r="4411" spans="1:25"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c r="W4411" s="6" t="str">
        <f>TEXT(SalesData[[#This Row],[Order Date]],"mmm")</f>
        <v>May</v>
      </c>
      <c r="X4411" s="6" t="str">
        <f>TEXT(SalesData[[#This Row],[Order Date]],"mmm yyyy")</f>
        <v>May 2011</v>
      </c>
      <c r="Y4411">
        <f>--(COUNTIF($B$2:B4411,B4411)=1)</f>
        <v>1</v>
      </c>
    </row>
    <row r="4412" spans="1:25"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c r="W4412" s="6" t="str">
        <f>TEXT(SalesData[[#This Row],[Order Date]],"mmm")</f>
        <v>May</v>
      </c>
      <c r="X4412" s="6" t="str">
        <f>TEXT(SalesData[[#This Row],[Order Date]],"mmm yyyy")</f>
        <v>May 2011</v>
      </c>
      <c r="Y4412">
        <f>--(COUNTIF($B$2:B4412,B4412)=1)</f>
        <v>0</v>
      </c>
    </row>
    <row r="4413" spans="1:25"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c r="W4413" s="6" t="str">
        <f>TEXT(SalesData[[#This Row],[Order Date]],"mmm")</f>
        <v>Jun</v>
      </c>
      <c r="X4413" s="6" t="str">
        <f>TEXT(SalesData[[#This Row],[Order Date]],"mmm yyyy")</f>
        <v>Jun 2011</v>
      </c>
      <c r="Y4413">
        <f>--(COUNTIF($B$2:B4413,B4413)=1)</f>
        <v>1</v>
      </c>
    </row>
    <row r="4414" spans="1:25"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c r="W4414" s="6" t="str">
        <f>TEXT(SalesData[[#This Row],[Order Date]],"mmm")</f>
        <v>Jun</v>
      </c>
      <c r="X4414" s="6" t="str">
        <f>TEXT(SalesData[[#This Row],[Order Date]],"mmm yyyy")</f>
        <v>Jun 2011</v>
      </c>
      <c r="Y4414">
        <f>--(COUNTIF($B$2:B4414,B4414)=1)</f>
        <v>0</v>
      </c>
    </row>
    <row r="4415" spans="1:25"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c r="W4415" s="6" t="str">
        <f>TEXT(SalesData[[#This Row],[Order Date]],"mmm")</f>
        <v>Jun</v>
      </c>
      <c r="X4415" s="6" t="str">
        <f>TEXT(SalesData[[#This Row],[Order Date]],"mmm yyyy")</f>
        <v>Jun 2011</v>
      </c>
      <c r="Y4415">
        <f>--(COUNTIF($B$2:B4415,B4415)=1)</f>
        <v>0</v>
      </c>
    </row>
    <row r="4416" spans="1:25"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c r="W4416" s="6" t="str">
        <f>TEXT(SalesData[[#This Row],[Order Date]],"mmm")</f>
        <v>Aug</v>
      </c>
      <c r="X4416" s="6" t="str">
        <f>TEXT(SalesData[[#This Row],[Order Date]],"mmm yyyy")</f>
        <v>Aug 2014</v>
      </c>
      <c r="Y4416">
        <f>--(COUNTIF($B$2:B4416,B4416)=1)</f>
        <v>1</v>
      </c>
    </row>
    <row r="4417" spans="1:25"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c r="W4417" s="6" t="str">
        <f>TEXT(SalesData[[#This Row],[Order Date]],"mmm")</f>
        <v>Nov</v>
      </c>
      <c r="X4417" s="6" t="str">
        <f>TEXT(SalesData[[#This Row],[Order Date]],"mmm yyyy")</f>
        <v>Nov 2011</v>
      </c>
      <c r="Y4417">
        <f>--(COUNTIF($B$2:B4417,B4417)=1)</f>
        <v>1</v>
      </c>
    </row>
    <row r="4418" spans="1:25"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c r="W4418" s="6" t="str">
        <f>TEXT(SalesData[[#This Row],[Order Date]],"mmm")</f>
        <v>Nov</v>
      </c>
      <c r="X4418" s="6" t="str">
        <f>TEXT(SalesData[[#This Row],[Order Date]],"mmm yyyy")</f>
        <v>Nov 2011</v>
      </c>
      <c r="Y4418">
        <f>--(COUNTIF($B$2:B4418,B4418)=1)</f>
        <v>0</v>
      </c>
    </row>
    <row r="4419" spans="1:25"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c r="W4419" s="6" t="str">
        <f>TEXT(SalesData[[#This Row],[Order Date]],"mmm")</f>
        <v>Apr</v>
      </c>
      <c r="X4419" s="6" t="str">
        <f>TEXT(SalesData[[#This Row],[Order Date]],"mmm yyyy")</f>
        <v>Apr 2014</v>
      </c>
      <c r="Y4419">
        <f>--(COUNTIF($B$2:B4419,B4419)=1)</f>
        <v>1</v>
      </c>
    </row>
    <row r="4420" spans="1:25"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c r="W4420" s="6" t="str">
        <f>TEXT(SalesData[[#This Row],[Order Date]],"mmm")</f>
        <v>Dec</v>
      </c>
      <c r="X4420" s="6" t="str">
        <f>TEXT(SalesData[[#This Row],[Order Date]],"mmm yyyy")</f>
        <v>Dec 2011</v>
      </c>
      <c r="Y4420">
        <f>--(COUNTIF($B$2:B4420,B4420)=1)</f>
        <v>1</v>
      </c>
    </row>
    <row r="4421" spans="1:25"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c r="W4421" s="6" t="str">
        <f>TEXT(SalesData[[#This Row],[Order Date]],"mmm")</f>
        <v>Dec</v>
      </c>
      <c r="X4421" s="6" t="str">
        <f>TEXT(SalesData[[#This Row],[Order Date]],"mmm yyyy")</f>
        <v>Dec 2011</v>
      </c>
      <c r="Y4421">
        <f>--(COUNTIF($B$2:B4421,B4421)=1)</f>
        <v>1</v>
      </c>
    </row>
    <row r="4422" spans="1:25"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c r="W4422" s="6" t="str">
        <f>TEXT(SalesData[[#This Row],[Order Date]],"mmm")</f>
        <v>Nov</v>
      </c>
      <c r="X4422" s="6" t="str">
        <f>TEXT(SalesData[[#This Row],[Order Date]],"mmm yyyy")</f>
        <v>Nov 2012</v>
      </c>
      <c r="Y4422">
        <f>--(COUNTIF($B$2:B4422,B4422)=1)</f>
        <v>1</v>
      </c>
    </row>
    <row r="4423" spans="1:25"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c r="W4423" s="6" t="str">
        <f>TEXT(SalesData[[#This Row],[Order Date]],"mmm")</f>
        <v>Mar</v>
      </c>
      <c r="X4423" s="6" t="str">
        <f>TEXT(SalesData[[#This Row],[Order Date]],"mmm yyyy")</f>
        <v>Mar 2011</v>
      </c>
      <c r="Y4423">
        <f>--(COUNTIF($B$2:B4423,B4423)=1)</f>
        <v>1</v>
      </c>
    </row>
    <row r="4424" spans="1:25"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c r="W4424" s="6" t="str">
        <f>TEXT(SalesData[[#This Row],[Order Date]],"mmm")</f>
        <v>May</v>
      </c>
      <c r="X4424" s="6" t="str">
        <f>TEXT(SalesData[[#This Row],[Order Date]],"mmm yyyy")</f>
        <v>May 2014</v>
      </c>
      <c r="Y4424">
        <f>--(COUNTIF($B$2:B4424,B4424)=1)</f>
        <v>1</v>
      </c>
    </row>
    <row r="4425" spans="1:25"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c r="W4425" s="6" t="str">
        <f>TEXT(SalesData[[#This Row],[Order Date]],"mmm")</f>
        <v>May</v>
      </c>
      <c r="X4425" s="6" t="str">
        <f>TEXT(SalesData[[#This Row],[Order Date]],"mmm yyyy")</f>
        <v>May 2014</v>
      </c>
      <c r="Y4425">
        <f>--(COUNTIF($B$2:B4425,B4425)=1)</f>
        <v>0</v>
      </c>
    </row>
    <row r="4426" spans="1:25"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c r="W4426" s="6" t="str">
        <f>TEXT(SalesData[[#This Row],[Order Date]],"mmm")</f>
        <v>May</v>
      </c>
      <c r="X4426" s="6" t="str">
        <f>TEXT(SalesData[[#This Row],[Order Date]],"mmm yyyy")</f>
        <v>May 2014</v>
      </c>
      <c r="Y4426">
        <f>--(COUNTIF($B$2:B4426,B4426)=1)</f>
        <v>0</v>
      </c>
    </row>
    <row r="4427" spans="1:25"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c r="W4427" s="6" t="str">
        <f>TEXT(SalesData[[#This Row],[Order Date]],"mmm")</f>
        <v>May</v>
      </c>
      <c r="X4427" s="6" t="str">
        <f>TEXT(SalesData[[#This Row],[Order Date]],"mmm yyyy")</f>
        <v>May 2014</v>
      </c>
      <c r="Y4427">
        <f>--(COUNTIF($B$2:B4427,B4427)=1)</f>
        <v>0</v>
      </c>
    </row>
    <row r="4428" spans="1:25"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c r="W4428" s="6" t="str">
        <f>TEXT(SalesData[[#This Row],[Order Date]],"mmm")</f>
        <v>May</v>
      </c>
      <c r="X4428" s="6" t="str">
        <f>TEXT(SalesData[[#This Row],[Order Date]],"mmm yyyy")</f>
        <v>May 2014</v>
      </c>
      <c r="Y4428">
        <f>--(COUNTIF($B$2:B4428,B4428)=1)</f>
        <v>0</v>
      </c>
    </row>
    <row r="4429" spans="1:25"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c r="W4429" s="6" t="str">
        <f>TEXT(SalesData[[#This Row],[Order Date]],"mmm")</f>
        <v>Sep</v>
      </c>
      <c r="X4429" s="6" t="str">
        <f>TEXT(SalesData[[#This Row],[Order Date]],"mmm yyyy")</f>
        <v>Sep 2014</v>
      </c>
      <c r="Y4429">
        <f>--(COUNTIF($B$2:B4429,B4429)=1)</f>
        <v>1</v>
      </c>
    </row>
    <row r="4430" spans="1:25"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c r="W4430" s="6" t="str">
        <f>TEXT(SalesData[[#This Row],[Order Date]],"mmm")</f>
        <v>Mar</v>
      </c>
      <c r="X4430" s="6" t="str">
        <f>TEXT(SalesData[[#This Row],[Order Date]],"mmm yyyy")</f>
        <v>Mar 2014</v>
      </c>
      <c r="Y4430">
        <f>--(COUNTIF($B$2:B4430,B4430)=1)</f>
        <v>1</v>
      </c>
    </row>
    <row r="4431" spans="1:25"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c r="W4431" s="6" t="str">
        <f>TEXT(SalesData[[#This Row],[Order Date]],"mmm")</f>
        <v>Sep</v>
      </c>
      <c r="X4431" s="6" t="str">
        <f>TEXT(SalesData[[#This Row],[Order Date]],"mmm yyyy")</f>
        <v>Sep 2014</v>
      </c>
      <c r="Y4431">
        <f>--(COUNTIF($B$2:B4431,B4431)=1)</f>
        <v>1</v>
      </c>
    </row>
    <row r="4432" spans="1:25"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c r="W4432" s="6" t="str">
        <f>TEXT(SalesData[[#This Row],[Order Date]],"mmm")</f>
        <v>Nov</v>
      </c>
      <c r="X4432" s="6" t="str">
        <f>TEXT(SalesData[[#This Row],[Order Date]],"mmm yyyy")</f>
        <v>Nov 2013</v>
      </c>
      <c r="Y4432">
        <f>--(COUNTIF($B$2:B4432,B4432)=1)</f>
        <v>1</v>
      </c>
    </row>
    <row r="4433" spans="1:25"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c r="W4433" s="6" t="str">
        <f>TEXT(SalesData[[#This Row],[Order Date]],"mmm")</f>
        <v>Nov</v>
      </c>
      <c r="X4433" s="6" t="str">
        <f>TEXT(SalesData[[#This Row],[Order Date]],"mmm yyyy")</f>
        <v>Nov 2013</v>
      </c>
      <c r="Y4433">
        <f>--(COUNTIF($B$2:B4433,B4433)=1)</f>
        <v>0</v>
      </c>
    </row>
    <row r="4434" spans="1:25"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c r="W4434" s="6" t="str">
        <f>TEXT(SalesData[[#This Row],[Order Date]],"mmm")</f>
        <v>Nov</v>
      </c>
      <c r="X4434" s="6" t="str">
        <f>TEXT(SalesData[[#This Row],[Order Date]],"mmm yyyy")</f>
        <v>Nov 2013</v>
      </c>
      <c r="Y4434">
        <f>--(COUNTIF($B$2:B4434,B4434)=1)</f>
        <v>0</v>
      </c>
    </row>
    <row r="4435" spans="1:25"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c r="W4435" s="6" t="str">
        <f>TEXT(SalesData[[#This Row],[Order Date]],"mmm")</f>
        <v>Nov</v>
      </c>
      <c r="X4435" s="6" t="str">
        <f>TEXT(SalesData[[#This Row],[Order Date]],"mmm yyyy")</f>
        <v>Nov 2013</v>
      </c>
      <c r="Y4435">
        <f>--(COUNTIF($B$2:B4435,B4435)=1)</f>
        <v>0</v>
      </c>
    </row>
    <row r="4436" spans="1:25"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c r="W4436" s="6" t="str">
        <f>TEXT(SalesData[[#This Row],[Order Date]],"mmm")</f>
        <v>Nov</v>
      </c>
      <c r="X4436" s="6" t="str">
        <f>TEXT(SalesData[[#This Row],[Order Date]],"mmm yyyy")</f>
        <v>Nov 2013</v>
      </c>
      <c r="Y4436">
        <f>--(COUNTIF($B$2:B4436,B4436)=1)</f>
        <v>0</v>
      </c>
    </row>
    <row r="4437" spans="1:25"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c r="W4437" s="6" t="str">
        <f>TEXT(SalesData[[#This Row],[Order Date]],"mmm")</f>
        <v>May</v>
      </c>
      <c r="X4437" s="6" t="str">
        <f>TEXT(SalesData[[#This Row],[Order Date]],"mmm yyyy")</f>
        <v>May 2013</v>
      </c>
      <c r="Y4437">
        <f>--(COUNTIF($B$2:B4437,B4437)=1)</f>
        <v>1</v>
      </c>
    </row>
    <row r="4438" spans="1:25"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c r="W4438" s="6" t="str">
        <f>TEXT(SalesData[[#This Row],[Order Date]],"mmm")</f>
        <v>May</v>
      </c>
      <c r="X4438" s="6" t="str">
        <f>TEXT(SalesData[[#This Row],[Order Date]],"mmm yyyy")</f>
        <v>May 2013</v>
      </c>
      <c r="Y4438">
        <f>--(COUNTIF($B$2:B4438,B4438)=1)</f>
        <v>0</v>
      </c>
    </row>
    <row r="4439" spans="1:25"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c r="W4439" s="6" t="str">
        <f>TEXT(SalesData[[#This Row],[Order Date]],"mmm")</f>
        <v>May</v>
      </c>
      <c r="X4439" s="6" t="str">
        <f>TEXT(SalesData[[#This Row],[Order Date]],"mmm yyyy")</f>
        <v>May 2013</v>
      </c>
      <c r="Y4439">
        <f>--(COUNTIF($B$2:B4439,B4439)=1)</f>
        <v>0</v>
      </c>
    </row>
    <row r="4440" spans="1:25"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c r="W4440" s="6" t="str">
        <f>TEXT(SalesData[[#This Row],[Order Date]],"mmm")</f>
        <v>Dec</v>
      </c>
      <c r="X4440" s="6" t="str">
        <f>TEXT(SalesData[[#This Row],[Order Date]],"mmm yyyy")</f>
        <v>Dec 2013</v>
      </c>
      <c r="Y4440">
        <f>--(COUNTIF($B$2:B4440,B4440)=1)</f>
        <v>1</v>
      </c>
    </row>
    <row r="4441" spans="1:25"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c r="W4441" s="6" t="str">
        <f>TEXT(SalesData[[#This Row],[Order Date]],"mmm")</f>
        <v>Dec</v>
      </c>
      <c r="X4441" s="6" t="str">
        <f>TEXT(SalesData[[#This Row],[Order Date]],"mmm yyyy")</f>
        <v>Dec 2013</v>
      </c>
      <c r="Y4441">
        <f>--(COUNTIF($B$2:B4441,B4441)=1)</f>
        <v>0</v>
      </c>
    </row>
    <row r="4442" spans="1:25"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c r="W4442" s="6" t="str">
        <f>TEXT(SalesData[[#This Row],[Order Date]],"mmm")</f>
        <v>Jul</v>
      </c>
      <c r="X4442" s="6" t="str">
        <f>TEXT(SalesData[[#This Row],[Order Date]],"mmm yyyy")</f>
        <v>Jul 2013</v>
      </c>
      <c r="Y4442">
        <f>--(COUNTIF($B$2:B4442,B4442)=1)</f>
        <v>1</v>
      </c>
    </row>
    <row r="4443" spans="1:25"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c r="W4443" s="6" t="str">
        <f>TEXT(SalesData[[#This Row],[Order Date]],"mmm")</f>
        <v>Jul</v>
      </c>
      <c r="X4443" s="6" t="str">
        <f>TEXT(SalesData[[#This Row],[Order Date]],"mmm yyyy")</f>
        <v>Jul 2013</v>
      </c>
      <c r="Y4443">
        <f>--(COUNTIF($B$2:B4443,B4443)=1)</f>
        <v>0</v>
      </c>
    </row>
    <row r="4444" spans="1:25"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c r="W4444" s="6" t="str">
        <f>TEXT(SalesData[[#This Row],[Order Date]],"mmm")</f>
        <v>Jul</v>
      </c>
      <c r="X4444" s="6" t="str">
        <f>TEXT(SalesData[[#This Row],[Order Date]],"mmm yyyy")</f>
        <v>Jul 2013</v>
      </c>
      <c r="Y4444">
        <f>--(COUNTIF($B$2:B4444,B4444)=1)</f>
        <v>0</v>
      </c>
    </row>
    <row r="4445" spans="1:25"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c r="W4445" s="6" t="str">
        <f>TEXT(SalesData[[#This Row],[Order Date]],"mmm")</f>
        <v>Jul</v>
      </c>
      <c r="X4445" s="6" t="str">
        <f>TEXT(SalesData[[#This Row],[Order Date]],"mmm yyyy")</f>
        <v>Jul 2013</v>
      </c>
      <c r="Y4445">
        <f>--(COUNTIF($B$2:B4445,B4445)=1)</f>
        <v>0</v>
      </c>
    </row>
    <row r="4446" spans="1:25"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c r="W4446" s="6" t="str">
        <f>TEXT(SalesData[[#This Row],[Order Date]],"mmm")</f>
        <v>Nov</v>
      </c>
      <c r="X4446" s="6" t="str">
        <f>TEXT(SalesData[[#This Row],[Order Date]],"mmm yyyy")</f>
        <v>Nov 2011</v>
      </c>
      <c r="Y4446">
        <f>--(COUNTIF($B$2:B4446,B4446)=1)</f>
        <v>1</v>
      </c>
    </row>
    <row r="4447" spans="1:25"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c r="W4447" s="6" t="str">
        <f>TEXT(SalesData[[#This Row],[Order Date]],"mmm")</f>
        <v>Nov</v>
      </c>
      <c r="X4447" s="6" t="str">
        <f>TEXT(SalesData[[#This Row],[Order Date]],"mmm yyyy")</f>
        <v>Nov 2011</v>
      </c>
      <c r="Y4447">
        <f>--(COUNTIF($B$2:B4447,B4447)=1)</f>
        <v>0</v>
      </c>
    </row>
    <row r="4448" spans="1:25"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c r="W4448" s="6" t="str">
        <f>TEXT(SalesData[[#This Row],[Order Date]],"mmm")</f>
        <v>Nov</v>
      </c>
      <c r="X4448" s="6" t="str">
        <f>TEXT(SalesData[[#This Row],[Order Date]],"mmm yyyy")</f>
        <v>Nov 2011</v>
      </c>
      <c r="Y4448">
        <f>--(COUNTIF($B$2:B4448,B4448)=1)</f>
        <v>0</v>
      </c>
    </row>
    <row r="4449" spans="1:25"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c r="W4449" s="6" t="str">
        <f>TEXT(SalesData[[#This Row],[Order Date]],"mmm")</f>
        <v>Nov</v>
      </c>
      <c r="X4449" s="6" t="str">
        <f>TEXT(SalesData[[#This Row],[Order Date]],"mmm yyyy")</f>
        <v>Nov 2011</v>
      </c>
      <c r="Y4449">
        <f>--(COUNTIF($B$2:B4449,B4449)=1)</f>
        <v>0</v>
      </c>
    </row>
    <row r="4450" spans="1:25"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c r="W4450" s="6" t="str">
        <f>TEXT(SalesData[[#This Row],[Order Date]],"mmm")</f>
        <v>Jun</v>
      </c>
      <c r="X4450" s="6" t="str">
        <f>TEXT(SalesData[[#This Row],[Order Date]],"mmm yyyy")</f>
        <v>Jun 2012</v>
      </c>
      <c r="Y4450">
        <f>--(COUNTIF($B$2:B4450,B4450)=1)</f>
        <v>1</v>
      </c>
    </row>
    <row r="4451" spans="1:25"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c r="W4451" s="6" t="str">
        <f>TEXT(SalesData[[#This Row],[Order Date]],"mmm")</f>
        <v>Jun</v>
      </c>
      <c r="X4451" s="6" t="str">
        <f>TEXT(SalesData[[#This Row],[Order Date]],"mmm yyyy")</f>
        <v>Jun 2012</v>
      </c>
      <c r="Y4451">
        <f>--(COUNTIF($B$2:B4451,B4451)=1)</f>
        <v>0</v>
      </c>
    </row>
    <row r="4452" spans="1:25"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c r="W4452" s="6" t="str">
        <f>TEXT(SalesData[[#This Row],[Order Date]],"mmm")</f>
        <v>Jun</v>
      </c>
      <c r="X4452" s="6" t="str">
        <f>TEXT(SalesData[[#This Row],[Order Date]],"mmm yyyy")</f>
        <v>Jun 2012</v>
      </c>
      <c r="Y4452">
        <f>--(COUNTIF($B$2:B4452,B4452)=1)</f>
        <v>0</v>
      </c>
    </row>
    <row r="4453" spans="1:25"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c r="W4453" s="6" t="str">
        <f>TEXT(SalesData[[#This Row],[Order Date]],"mmm")</f>
        <v>Jul</v>
      </c>
      <c r="X4453" s="6" t="str">
        <f>TEXT(SalesData[[#This Row],[Order Date]],"mmm yyyy")</f>
        <v>Jul 2013</v>
      </c>
      <c r="Y4453">
        <f>--(COUNTIF($B$2:B4453,B4453)=1)</f>
        <v>1</v>
      </c>
    </row>
    <row r="4454" spans="1:25"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c r="W4454" s="6" t="str">
        <f>TEXT(SalesData[[#This Row],[Order Date]],"mmm")</f>
        <v>Jul</v>
      </c>
      <c r="X4454" s="6" t="str">
        <f>TEXT(SalesData[[#This Row],[Order Date]],"mmm yyyy")</f>
        <v>Jul 2013</v>
      </c>
      <c r="Y4454">
        <f>--(COUNTIF($B$2:B4454,B4454)=1)</f>
        <v>0</v>
      </c>
    </row>
    <row r="4455" spans="1:25"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c r="W4455" s="6" t="str">
        <f>TEXT(SalesData[[#This Row],[Order Date]],"mmm")</f>
        <v>Jul</v>
      </c>
      <c r="X4455" s="6" t="str">
        <f>TEXT(SalesData[[#This Row],[Order Date]],"mmm yyyy")</f>
        <v>Jul 2013</v>
      </c>
      <c r="Y4455">
        <f>--(COUNTIF($B$2:B4455,B4455)=1)</f>
        <v>0</v>
      </c>
    </row>
    <row r="4456" spans="1:25"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c r="W4456" s="6" t="str">
        <f>TEXT(SalesData[[#This Row],[Order Date]],"mmm")</f>
        <v>Jul</v>
      </c>
      <c r="X4456" s="6" t="str">
        <f>TEXT(SalesData[[#This Row],[Order Date]],"mmm yyyy")</f>
        <v>Jul 2013</v>
      </c>
      <c r="Y4456">
        <f>--(COUNTIF($B$2:B4456,B4456)=1)</f>
        <v>0</v>
      </c>
    </row>
    <row r="4457" spans="1:25"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c r="W4457" s="6" t="str">
        <f>TEXT(SalesData[[#This Row],[Order Date]],"mmm")</f>
        <v>Sep</v>
      </c>
      <c r="X4457" s="6" t="str">
        <f>TEXT(SalesData[[#This Row],[Order Date]],"mmm yyyy")</f>
        <v>Sep 2012</v>
      </c>
      <c r="Y4457">
        <f>--(COUNTIF($B$2:B4457,B4457)=1)</f>
        <v>1</v>
      </c>
    </row>
    <row r="4458" spans="1:25"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c r="W4458" s="6" t="str">
        <f>TEXT(SalesData[[#This Row],[Order Date]],"mmm")</f>
        <v>Sep</v>
      </c>
      <c r="X4458" s="6" t="str">
        <f>TEXT(SalesData[[#This Row],[Order Date]],"mmm yyyy")</f>
        <v>Sep 2012</v>
      </c>
      <c r="Y4458">
        <f>--(COUNTIF($B$2:B4458,B4458)=1)</f>
        <v>0</v>
      </c>
    </row>
    <row r="4459" spans="1:25"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c r="W4459" s="6" t="str">
        <f>TEXT(SalesData[[#This Row],[Order Date]],"mmm")</f>
        <v>Aug</v>
      </c>
      <c r="X4459" s="6" t="str">
        <f>TEXT(SalesData[[#This Row],[Order Date]],"mmm yyyy")</f>
        <v>Aug 2014</v>
      </c>
      <c r="Y4459">
        <f>--(COUNTIF($B$2:B4459,B4459)=1)</f>
        <v>1</v>
      </c>
    </row>
    <row r="4460" spans="1:25"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c r="W4460" s="6" t="str">
        <f>TEXT(SalesData[[#This Row],[Order Date]],"mmm")</f>
        <v>Mar</v>
      </c>
      <c r="X4460" s="6" t="str">
        <f>TEXT(SalesData[[#This Row],[Order Date]],"mmm yyyy")</f>
        <v>Mar 2014</v>
      </c>
      <c r="Y4460">
        <f>--(COUNTIF($B$2:B4460,B4460)=1)</f>
        <v>1</v>
      </c>
    </row>
    <row r="4461" spans="1:25"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c r="W4461" s="6" t="str">
        <f>TEXT(SalesData[[#This Row],[Order Date]],"mmm")</f>
        <v>Sep</v>
      </c>
      <c r="X4461" s="6" t="str">
        <f>TEXT(SalesData[[#This Row],[Order Date]],"mmm yyyy")</f>
        <v>Sep 2014</v>
      </c>
      <c r="Y4461">
        <f>--(COUNTIF($B$2:B4461,B4461)=1)</f>
        <v>1</v>
      </c>
    </row>
    <row r="4462" spans="1:25"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c r="W4462" s="6" t="str">
        <f>TEXT(SalesData[[#This Row],[Order Date]],"mmm")</f>
        <v>Sep</v>
      </c>
      <c r="X4462" s="6" t="str">
        <f>TEXT(SalesData[[#This Row],[Order Date]],"mmm yyyy")</f>
        <v>Sep 2014</v>
      </c>
      <c r="Y4462">
        <f>--(COUNTIF($B$2:B4462,B4462)=1)</f>
        <v>0</v>
      </c>
    </row>
    <row r="4463" spans="1:25"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c r="W4463" s="6" t="str">
        <f>TEXT(SalesData[[#This Row],[Order Date]],"mmm")</f>
        <v>Sep</v>
      </c>
      <c r="X4463" s="6" t="str">
        <f>TEXT(SalesData[[#This Row],[Order Date]],"mmm yyyy")</f>
        <v>Sep 2014</v>
      </c>
      <c r="Y4463">
        <f>--(COUNTIF($B$2:B4463,B4463)=1)</f>
        <v>0</v>
      </c>
    </row>
    <row r="4464" spans="1:25"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c r="W4464" s="6" t="str">
        <f>TEXT(SalesData[[#This Row],[Order Date]],"mmm")</f>
        <v>Sep</v>
      </c>
      <c r="X4464" s="6" t="str">
        <f>TEXT(SalesData[[#This Row],[Order Date]],"mmm yyyy")</f>
        <v>Sep 2014</v>
      </c>
      <c r="Y4464">
        <f>--(COUNTIF($B$2:B4464,B4464)=1)</f>
        <v>0</v>
      </c>
    </row>
    <row r="4465" spans="1:25"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c r="W4465" s="6" t="str">
        <f>TEXT(SalesData[[#This Row],[Order Date]],"mmm")</f>
        <v>Sep</v>
      </c>
      <c r="X4465" s="6" t="str">
        <f>TEXT(SalesData[[#This Row],[Order Date]],"mmm yyyy")</f>
        <v>Sep 2014</v>
      </c>
      <c r="Y4465">
        <f>--(COUNTIF($B$2:B4465,B4465)=1)</f>
        <v>0</v>
      </c>
    </row>
    <row r="4466" spans="1:25"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c r="W4466" s="6" t="str">
        <f>TEXT(SalesData[[#This Row],[Order Date]],"mmm")</f>
        <v>Sep</v>
      </c>
      <c r="X4466" s="6" t="str">
        <f>TEXT(SalesData[[#This Row],[Order Date]],"mmm yyyy")</f>
        <v>Sep 2014</v>
      </c>
      <c r="Y4466">
        <f>--(COUNTIF($B$2:B4466,B4466)=1)</f>
        <v>0</v>
      </c>
    </row>
    <row r="4467" spans="1:25"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c r="W4467" s="6" t="str">
        <f>TEXT(SalesData[[#This Row],[Order Date]],"mmm")</f>
        <v>Aug</v>
      </c>
      <c r="X4467" s="6" t="str">
        <f>TEXT(SalesData[[#This Row],[Order Date]],"mmm yyyy")</f>
        <v>Aug 2012</v>
      </c>
      <c r="Y4467">
        <f>--(COUNTIF($B$2:B4467,B4467)=1)</f>
        <v>1</v>
      </c>
    </row>
    <row r="4468" spans="1:25"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c r="W4468" s="6" t="str">
        <f>TEXT(SalesData[[#This Row],[Order Date]],"mmm")</f>
        <v>Nov</v>
      </c>
      <c r="X4468" s="6" t="str">
        <f>TEXT(SalesData[[#This Row],[Order Date]],"mmm yyyy")</f>
        <v>Nov 2014</v>
      </c>
      <c r="Y4468">
        <f>--(COUNTIF($B$2:B4468,B4468)=1)</f>
        <v>1</v>
      </c>
    </row>
    <row r="4469" spans="1:25"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c r="W4469" s="6" t="str">
        <f>TEXT(SalesData[[#This Row],[Order Date]],"mmm")</f>
        <v>Nov</v>
      </c>
      <c r="X4469" s="6" t="str">
        <f>TEXT(SalesData[[#This Row],[Order Date]],"mmm yyyy")</f>
        <v>Nov 2014</v>
      </c>
      <c r="Y4469">
        <f>--(COUNTIF($B$2:B4469,B4469)=1)</f>
        <v>0</v>
      </c>
    </row>
    <row r="4470" spans="1:25"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c r="W4470" s="6" t="str">
        <f>TEXT(SalesData[[#This Row],[Order Date]],"mmm")</f>
        <v>Nov</v>
      </c>
      <c r="X4470" s="6" t="str">
        <f>TEXT(SalesData[[#This Row],[Order Date]],"mmm yyyy")</f>
        <v>Nov 2014</v>
      </c>
      <c r="Y4470">
        <f>--(COUNTIF($B$2:B4470,B4470)=1)</f>
        <v>0</v>
      </c>
    </row>
    <row r="4471" spans="1:25"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c r="W4471" s="6" t="str">
        <f>TEXT(SalesData[[#This Row],[Order Date]],"mmm")</f>
        <v>Nov</v>
      </c>
      <c r="X4471" s="6" t="str">
        <f>TEXT(SalesData[[#This Row],[Order Date]],"mmm yyyy")</f>
        <v>Nov 2014</v>
      </c>
      <c r="Y4471">
        <f>--(COUNTIF($B$2:B4471,B4471)=1)</f>
        <v>0</v>
      </c>
    </row>
    <row r="4472" spans="1:25"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c r="W4472" s="6" t="str">
        <f>TEXT(SalesData[[#This Row],[Order Date]],"mmm")</f>
        <v>May</v>
      </c>
      <c r="X4472" s="6" t="str">
        <f>TEXT(SalesData[[#This Row],[Order Date]],"mmm yyyy")</f>
        <v>May 2014</v>
      </c>
      <c r="Y4472">
        <f>--(COUNTIF($B$2:B4472,B4472)=1)</f>
        <v>1</v>
      </c>
    </row>
    <row r="4473" spans="1:25"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c r="W4473" s="6" t="str">
        <f>TEXT(SalesData[[#This Row],[Order Date]],"mmm")</f>
        <v>Sep</v>
      </c>
      <c r="X4473" s="6" t="str">
        <f>TEXT(SalesData[[#This Row],[Order Date]],"mmm yyyy")</f>
        <v>Sep 2014</v>
      </c>
      <c r="Y4473">
        <f>--(COUNTIF($B$2:B4473,B4473)=1)</f>
        <v>1</v>
      </c>
    </row>
    <row r="4474" spans="1:25"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c r="W4474" s="6" t="str">
        <f>TEXT(SalesData[[#This Row],[Order Date]],"mmm")</f>
        <v>Sep</v>
      </c>
      <c r="X4474" s="6" t="str">
        <f>TEXT(SalesData[[#This Row],[Order Date]],"mmm yyyy")</f>
        <v>Sep 2014</v>
      </c>
      <c r="Y4474">
        <f>--(COUNTIF($B$2:B4474,B4474)=1)</f>
        <v>0</v>
      </c>
    </row>
    <row r="4475" spans="1:25"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c r="W4475" s="6" t="str">
        <f>TEXT(SalesData[[#This Row],[Order Date]],"mmm")</f>
        <v>Sep</v>
      </c>
      <c r="X4475" s="6" t="str">
        <f>TEXT(SalesData[[#This Row],[Order Date]],"mmm yyyy")</f>
        <v>Sep 2014</v>
      </c>
      <c r="Y4475">
        <f>--(COUNTIF($B$2:B4475,B4475)=1)</f>
        <v>0</v>
      </c>
    </row>
    <row r="4476" spans="1:25"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c r="W4476" s="6" t="str">
        <f>TEXT(SalesData[[#This Row],[Order Date]],"mmm")</f>
        <v>Sep</v>
      </c>
      <c r="X4476" s="6" t="str">
        <f>TEXT(SalesData[[#This Row],[Order Date]],"mmm yyyy")</f>
        <v>Sep 2014</v>
      </c>
      <c r="Y4476">
        <f>--(COUNTIF($B$2:B4476,B4476)=1)</f>
        <v>0</v>
      </c>
    </row>
    <row r="4477" spans="1:25"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c r="W4477" s="6" t="str">
        <f>TEXT(SalesData[[#This Row],[Order Date]],"mmm")</f>
        <v>Sep</v>
      </c>
      <c r="X4477" s="6" t="str">
        <f>TEXT(SalesData[[#This Row],[Order Date]],"mmm yyyy")</f>
        <v>Sep 2014</v>
      </c>
      <c r="Y4477">
        <f>--(COUNTIF($B$2:B4477,B4477)=1)</f>
        <v>0</v>
      </c>
    </row>
    <row r="4478" spans="1:25"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c r="W4478" s="6" t="str">
        <f>TEXT(SalesData[[#This Row],[Order Date]],"mmm")</f>
        <v>Sep</v>
      </c>
      <c r="X4478" s="6" t="str">
        <f>TEXT(SalesData[[#This Row],[Order Date]],"mmm yyyy")</f>
        <v>Sep 2014</v>
      </c>
      <c r="Y4478">
        <f>--(COUNTIF($B$2:B4478,B4478)=1)</f>
        <v>0</v>
      </c>
    </row>
    <row r="4479" spans="1:25"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c r="W4479" s="6" t="str">
        <f>TEXT(SalesData[[#This Row],[Order Date]],"mmm")</f>
        <v>Oct</v>
      </c>
      <c r="X4479" s="6" t="str">
        <f>TEXT(SalesData[[#This Row],[Order Date]],"mmm yyyy")</f>
        <v>Oct 2014</v>
      </c>
      <c r="Y4479">
        <f>--(COUNTIF($B$2:B4479,B4479)=1)</f>
        <v>1</v>
      </c>
    </row>
    <row r="4480" spans="1:25"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c r="W4480" s="6" t="str">
        <f>TEXT(SalesData[[#This Row],[Order Date]],"mmm")</f>
        <v>Oct</v>
      </c>
      <c r="X4480" s="6" t="str">
        <f>TEXT(SalesData[[#This Row],[Order Date]],"mmm yyyy")</f>
        <v>Oct 2014</v>
      </c>
      <c r="Y4480">
        <f>--(COUNTIF($B$2:B4480,B4480)=1)</f>
        <v>0</v>
      </c>
    </row>
    <row r="4481" spans="1:25"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c r="W4481" s="6" t="str">
        <f>TEXT(SalesData[[#This Row],[Order Date]],"mmm")</f>
        <v>Mar</v>
      </c>
      <c r="X4481" s="6" t="str">
        <f>TEXT(SalesData[[#This Row],[Order Date]],"mmm yyyy")</f>
        <v>Mar 2011</v>
      </c>
      <c r="Y4481">
        <f>--(COUNTIF($B$2:B4481,B4481)=1)</f>
        <v>1</v>
      </c>
    </row>
    <row r="4482" spans="1:25"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c r="W4482" s="6" t="str">
        <f>TEXT(SalesData[[#This Row],[Order Date]],"mmm")</f>
        <v>Nov</v>
      </c>
      <c r="X4482" s="6" t="str">
        <f>TEXT(SalesData[[#This Row],[Order Date]],"mmm yyyy")</f>
        <v>Nov 2013</v>
      </c>
      <c r="Y4482">
        <f>--(COUNTIF($B$2:B4482,B4482)=1)</f>
        <v>1</v>
      </c>
    </row>
    <row r="4483" spans="1:25"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c r="W4483" s="6" t="str">
        <f>TEXT(SalesData[[#This Row],[Order Date]],"mmm")</f>
        <v>Nov</v>
      </c>
      <c r="X4483" s="6" t="str">
        <f>TEXT(SalesData[[#This Row],[Order Date]],"mmm yyyy")</f>
        <v>Nov 2013</v>
      </c>
      <c r="Y4483">
        <f>--(COUNTIF($B$2:B4483,B4483)=1)</f>
        <v>0</v>
      </c>
    </row>
    <row r="4484" spans="1:25"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c r="W4484" s="6" t="str">
        <f>TEXT(SalesData[[#This Row],[Order Date]],"mmm")</f>
        <v>Nov</v>
      </c>
      <c r="X4484" s="6" t="str">
        <f>TEXT(SalesData[[#This Row],[Order Date]],"mmm yyyy")</f>
        <v>Nov 2013</v>
      </c>
      <c r="Y4484">
        <f>--(COUNTIF($B$2:B4484,B4484)=1)</f>
        <v>0</v>
      </c>
    </row>
    <row r="4485" spans="1:25"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c r="W4485" s="6" t="str">
        <f>TEXT(SalesData[[#This Row],[Order Date]],"mmm")</f>
        <v>Nov</v>
      </c>
      <c r="X4485" s="6" t="str">
        <f>TEXT(SalesData[[#This Row],[Order Date]],"mmm yyyy")</f>
        <v>Nov 2013</v>
      </c>
      <c r="Y4485">
        <f>--(COUNTIF($B$2:B4485,B4485)=1)</f>
        <v>0</v>
      </c>
    </row>
    <row r="4486" spans="1:25"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c r="W4486" s="6" t="str">
        <f>TEXT(SalesData[[#This Row],[Order Date]],"mmm")</f>
        <v>Nov</v>
      </c>
      <c r="X4486" s="6" t="str">
        <f>TEXT(SalesData[[#This Row],[Order Date]],"mmm yyyy")</f>
        <v>Nov 2013</v>
      </c>
      <c r="Y4486">
        <f>--(COUNTIF($B$2:B4486,B4486)=1)</f>
        <v>0</v>
      </c>
    </row>
    <row r="4487" spans="1:25"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c r="W4487" s="6" t="str">
        <f>TEXT(SalesData[[#This Row],[Order Date]],"mmm")</f>
        <v>Nov</v>
      </c>
      <c r="X4487" s="6" t="str">
        <f>TEXT(SalesData[[#This Row],[Order Date]],"mmm yyyy")</f>
        <v>Nov 2013</v>
      </c>
      <c r="Y4487">
        <f>--(COUNTIF($B$2:B4487,B4487)=1)</f>
        <v>0</v>
      </c>
    </row>
    <row r="4488" spans="1:25"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c r="W4488" s="6" t="str">
        <f>TEXT(SalesData[[#This Row],[Order Date]],"mmm")</f>
        <v>Nov</v>
      </c>
      <c r="X4488" s="6" t="str">
        <f>TEXT(SalesData[[#This Row],[Order Date]],"mmm yyyy")</f>
        <v>Nov 2013</v>
      </c>
      <c r="Y4488">
        <f>--(COUNTIF($B$2:B4488,B4488)=1)</f>
        <v>0</v>
      </c>
    </row>
    <row r="4489" spans="1:25"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c r="W4489" s="6" t="str">
        <f>TEXT(SalesData[[#This Row],[Order Date]],"mmm")</f>
        <v>Sep</v>
      </c>
      <c r="X4489" s="6" t="str">
        <f>TEXT(SalesData[[#This Row],[Order Date]],"mmm yyyy")</f>
        <v>Sep 2012</v>
      </c>
      <c r="Y4489">
        <f>--(COUNTIF($B$2:B4489,B4489)=1)</f>
        <v>1</v>
      </c>
    </row>
    <row r="4490" spans="1:25"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c r="W4490" s="6" t="str">
        <f>TEXT(SalesData[[#This Row],[Order Date]],"mmm")</f>
        <v>Sep</v>
      </c>
      <c r="X4490" s="6" t="str">
        <f>TEXT(SalesData[[#This Row],[Order Date]],"mmm yyyy")</f>
        <v>Sep 2012</v>
      </c>
      <c r="Y4490">
        <f>--(COUNTIF($B$2:B4490,B4490)=1)</f>
        <v>0</v>
      </c>
    </row>
    <row r="4491" spans="1:25"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c r="W4491" s="6" t="str">
        <f>TEXT(SalesData[[#This Row],[Order Date]],"mmm")</f>
        <v>Sep</v>
      </c>
      <c r="X4491" s="6" t="str">
        <f>TEXT(SalesData[[#This Row],[Order Date]],"mmm yyyy")</f>
        <v>Sep 2012</v>
      </c>
      <c r="Y4491">
        <f>--(COUNTIF($B$2:B4491,B4491)=1)</f>
        <v>0</v>
      </c>
    </row>
    <row r="4492" spans="1:25"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c r="W4492" s="6" t="str">
        <f>TEXT(SalesData[[#This Row],[Order Date]],"mmm")</f>
        <v>Aug</v>
      </c>
      <c r="X4492" s="6" t="str">
        <f>TEXT(SalesData[[#This Row],[Order Date]],"mmm yyyy")</f>
        <v>Aug 2014</v>
      </c>
      <c r="Y4492">
        <f>--(COUNTIF($B$2:B4492,B4492)=1)</f>
        <v>1</v>
      </c>
    </row>
    <row r="4493" spans="1:25"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c r="W4493" s="6" t="str">
        <f>TEXT(SalesData[[#This Row],[Order Date]],"mmm")</f>
        <v>Dec</v>
      </c>
      <c r="X4493" s="6" t="str">
        <f>TEXT(SalesData[[#This Row],[Order Date]],"mmm yyyy")</f>
        <v>Dec 2011</v>
      </c>
      <c r="Y4493">
        <f>--(COUNTIF($B$2:B4493,B4493)=1)</f>
        <v>1</v>
      </c>
    </row>
    <row r="4494" spans="1:25"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c r="W4494" s="6" t="str">
        <f>TEXT(SalesData[[#This Row],[Order Date]],"mmm")</f>
        <v>Dec</v>
      </c>
      <c r="X4494" s="6" t="str">
        <f>TEXT(SalesData[[#This Row],[Order Date]],"mmm yyyy")</f>
        <v>Dec 2011</v>
      </c>
      <c r="Y4494">
        <f>--(COUNTIF($B$2:B4494,B4494)=1)</f>
        <v>0</v>
      </c>
    </row>
    <row r="4495" spans="1:25"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c r="W4495" s="6" t="str">
        <f>TEXT(SalesData[[#This Row],[Order Date]],"mmm")</f>
        <v>Dec</v>
      </c>
      <c r="X4495" s="6" t="str">
        <f>TEXT(SalesData[[#This Row],[Order Date]],"mmm yyyy")</f>
        <v>Dec 2011</v>
      </c>
      <c r="Y4495">
        <f>--(COUNTIF($B$2:B4495,B4495)=1)</f>
        <v>0</v>
      </c>
    </row>
    <row r="4496" spans="1:25"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c r="W4496" s="6" t="str">
        <f>TEXT(SalesData[[#This Row],[Order Date]],"mmm")</f>
        <v>Dec</v>
      </c>
      <c r="X4496" s="6" t="str">
        <f>TEXT(SalesData[[#This Row],[Order Date]],"mmm yyyy")</f>
        <v>Dec 2011</v>
      </c>
      <c r="Y4496">
        <f>--(COUNTIF($B$2:B4496,B4496)=1)</f>
        <v>0</v>
      </c>
    </row>
    <row r="4497" spans="1:25"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c r="W4497" s="6" t="str">
        <f>TEXT(SalesData[[#This Row],[Order Date]],"mmm")</f>
        <v>Jun</v>
      </c>
      <c r="X4497" s="6" t="str">
        <f>TEXT(SalesData[[#This Row],[Order Date]],"mmm yyyy")</f>
        <v>Jun 2014</v>
      </c>
      <c r="Y4497">
        <f>--(COUNTIF($B$2:B4497,B4497)=1)</f>
        <v>1</v>
      </c>
    </row>
    <row r="4498" spans="1:25"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c r="W4498" s="6" t="str">
        <f>TEXT(SalesData[[#This Row],[Order Date]],"mmm")</f>
        <v>Jun</v>
      </c>
      <c r="X4498" s="6" t="str">
        <f>TEXT(SalesData[[#This Row],[Order Date]],"mmm yyyy")</f>
        <v>Jun 2014</v>
      </c>
      <c r="Y4498">
        <f>--(COUNTIF($B$2:B4498,B4498)=1)</f>
        <v>0</v>
      </c>
    </row>
    <row r="4499" spans="1:25"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c r="W4499" s="6" t="str">
        <f>TEXT(SalesData[[#This Row],[Order Date]],"mmm")</f>
        <v>Dec</v>
      </c>
      <c r="X4499" s="6" t="str">
        <f>TEXT(SalesData[[#This Row],[Order Date]],"mmm yyyy")</f>
        <v>Dec 2014</v>
      </c>
      <c r="Y4499">
        <f>--(COUNTIF($B$2:B4499,B4499)=1)</f>
        <v>1</v>
      </c>
    </row>
    <row r="4500" spans="1:25"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c r="W4500" s="6" t="str">
        <f>TEXT(SalesData[[#This Row],[Order Date]],"mmm")</f>
        <v>Nov</v>
      </c>
      <c r="X4500" s="6" t="str">
        <f>TEXT(SalesData[[#This Row],[Order Date]],"mmm yyyy")</f>
        <v>Nov 2011</v>
      </c>
      <c r="Y4500">
        <f>--(COUNTIF($B$2:B4500,B4500)=1)</f>
        <v>1</v>
      </c>
    </row>
    <row r="4501" spans="1:25"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c r="W4501" s="6" t="str">
        <f>TEXT(SalesData[[#This Row],[Order Date]],"mmm")</f>
        <v>Apr</v>
      </c>
      <c r="X4501" s="6" t="str">
        <f>TEXT(SalesData[[#This Row],[Order Date]],"mmm yyyy")</f>
        <v>Apr 2013</v>
      </c>
      <c r="Y4501">
        <f>--(COUNTIF($B$2:B4501,B4501)=1)</f>
        <v>1</v>
      </c>
    </row>
    <row r="4502" spans="1:25"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c r="W4502" s="6" t="str">
        <f>TEXT(SalesData[[#This Row],[Order Date]],"mmm")</f>
        <v>Apr</v>
      </c>
      <c r="X4502" s="6" t="str">
        <f>TEXT(SalesData[[#This Row],[Order Date]],"mmm yyyy")</f>
        <v>Apr 2013</v>
      </c>
      <c r="Y4502">
        <f>--(COUNTIF($B$2:B4502,B4502)=1)</f>
        <v>0</v>
      </c>
    </row>
    <row r="4503" spans="1:25"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c r="W4503" s="6" t="str">
        <f>TEXT(SalesData[[#This Row],[Order Date]],"mmm")</f>
        <v>Jun</v>
      </c>
      <c r="X4503" s="6" t="str">
        <f>TEXT(SalesData[[#This Row],[Order Date]],"mmm yyyy")</f>
        <v>Jun 2011</v>
      </c>
      <c r="Y4503">
        <f>--(COUNTIF($B$2:B4503,B4503)=1)</f>
        <v>1</v>
      </c>
    </row>
    <row r="4504" spans="1:25"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c r="W4504" s="6" t="str">
        <f>TEXT(SalesData[[#This Row],[Order Date]],"mmm")</f>
        <v>Jun</v>
      </c>
      <c r="X4504" s="6" t="str">
        <f>TEXT(SalesData[[#This Row],[Order Date]],"mmm yyyy")</f>
        <v>Jun 2011</v>
      </c>
      <c r="Y4504">
        <f>--(COUNTIF($B$2:B4504,B4504)=1)</f>
        <v>0</v>
      </c>
    </row>
    <row r="4505" spans="1:25"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c r="W4505" s="6" t="str">
        <f>TEXT(SalesData[[#This Row],[Order Date]],"mmm")</f>
        <v>Dec</v>
      </c>
      <c r="X4505" s="6" t="str">
        <f>TEXT(SalesData[[#This Row],[Order Date]],"mmm yyyy")</f>
        <v>Dec 2011</v>
      </c>
      <c r="Y4505">
        <f>--(COUNTIF($B$2:B4505,B4505)=1)</f>
        <v>1</v>
      </c>
    </row>
    <row r="4506" spans="1:25"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c r="W4506" s="6" t="str">
        <f>TEXT(SalesData[[#This Row],[Order Date]],"mmm")</f>
        <v>Dec</v>
      </c>
      <c r="X4506" s="6" t="str">
        <f>TEXT(SalesData[[#This Row],[Order Date]],"mmm yyyy")</f>
        <v>Dec 2011</v>
      </c>
      <c r="Y4506">
        <f>--(COUNTIF($B$2:B4506,B4506)=1)</f>
        <v>0</v>
      </c>
    </row>
    <row r="4507" spans="1:25"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c r="W4507" s="6" t="str">
        <f>TEXT(SalesData[[#This Row],[Order Date]],"mmm")</f>
        <v>Dec</v>
      </c>
      <c r="X4507" s="6" t="str">
        <f>TEXT(SalesData[[#This Row],[Order Date]],"mmm yyyy")</f>
        <v>Dec 2011</v>
      </c>
      <c r="Y4507">
        <f>--(COUNTIF($B$2:B4507,B4507)=1)</f>
        <v>0</v>
      </c>
    </row>
    <row r="4508" spans="1:25"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c r="W4508" s="6" t="str">
        <f>TEXT(SalesData[[#This Row],[Order Date]],"mmm")</f>
        <v>Dec</v>
      </c>
      <c r="X4508" s="6" t="str">
        <f>TEXT(SalesData[[#This Row],[Order Date]],"mmm yyyy")</f>
        <v>Dec 2011</v>
      </c>
      <c r="Y4508">
        <f>--(COUNTIF($B$2:B4508,B4508)=1)</f>
        <v>0</v>
      </c>
    </row>
    <row r="4509" spans="1:25"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c r="W4509" s="6" t="str">
        <f>TEXT(SalesData[[#This Row],[Order Date]],"mmm")</f>
        <v>Dec</v>
      </c>
      <c r="X4509" s="6" t="str">
        <f>TEXT(SalesData[[#This Row],[Order Date]],"mmm yyyy")</f>
        <v>Dec 2011</v>
      </c>
      <c r="Y4509">
        <f>--(COUNTIF($B$2:B4509,B4509)=1)</f>
        <v>0</v>
      </c>
    </row>
    <row r="4510" spans="1:25"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c r="W4510" s="6" t="str">
        <f>TEXT(SalesData[[#This Row],[Order Date]],"mmm")</f>
        <v>Dec</v>
      </c>
      <c r="X4510" s="6" t="str">
        <f>TEXT(SalesData[[#This Row],[Order Date]],"mmm yyyy")</f>
        <v>Dec 2011</v>
      </c>
      <c r="Y4510">
        <f>--(COUNTIF($B$2:B4510,B4510)=1)</f>
        <v>0</v>
      </c>
    </row>
    <row r="4511" spans="1:25"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c r="W4511" s="6" t="str">
        <f>TEXT(SalesData[[#This Row],[Order Date]],"mmm")</f>
        <v>May</v>
      </c>
      <c r="X4511" s="6" t="str">
        <f>TEXT(SalesData[[#This Row],[Order Date]],"mmm yyyy")</f>
        <v>May 2014</v>
      </c>
      <c r="Y4511">
        <f>--(COUNTIF($B$2:B4511,B4511)=1)</f>
        <v>1</v>
      </c>
    </row>
    <row r="4512" spans="1:25"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c r="W4512" s="6" t="str">
        <f>TEXT(SalesData[[#This Row],[Order Date]],"mmm")</f>
        <v>Nov</v>
      </c>
      <c r="X4512" s="6" t="str">
        <f>TEXT(SalesData[[#This Row],[Order Date]],"mmm yyyy")</f>
        <v>Nov 2013</v>
      </c>
      <c r="Y4512">
        <f>--(COUNTIF($B$2:B4512,B4512)=1)</f>
        <v>1</v>
      </c>
    </row>
    <row r="4513" spans="1:25"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c r="W4513" s="6" t="str">
        <f>TEXT(SalesData[[#This Row],[Order Date]],"mmm")</f>
        <v>Nov</v>
      </c>
      <c r="X4513" s="6" t="str">
        <f>TEXT(SalesData[[#This Row],[Order Date]],"mmm yyyy")</f>
        <v>Nov 2013</v>
      </c>
      <c r="Y4513">
        <f>--(COUNTIF($B$2:B4513,B4513)=1)</f>
        <v>0</v>
      </c>
    </row>
    <row r="4514" spans="1:25"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c r="W4514" s="6" t="str">
        <f>TEXT(SalesData[[#This Row],[Order Date]],"mmm")</f>
        <v>Oct</v>
      </c>
      <c r="X4514" s="6" t="str">
        <f>TEXT(SalesData[[#This Row],[Order Date]],"mmm yyyy")</f>
        <v>Oct 2013</v>
      </c>
      <c r="Y4514">
        <f>--(COUNTIF($B$2:B4514,B4514)=1)</f>
        <v>1</v>
      </c>
    </row>
    <row r="4515" spans="1:25"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c r="W4515" s="6" t="str">
        <f>TEXT(SalesData[[#This Row],[Order Date]],"mmm")</f>
        <v>Sep</v>
      </c>
      <c r="X4515" s="6" t="str">
        <f>TEXT(SalesData[[#This Row],[Order Date]],"mmm yyyy")</f>
        <v>Sep 2013</v>
      </c>
      <c r="Y4515">
        <f>--(COUNTIF($B$2:B4515,B4515)=1)</f>
        <v>1</v>
      </c>
    </row>
    <row r="4516" spans="1:25"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c r="W4516" s="6" t="str">
        <f>TEXT(SalesData[[#This Row],[Order Date]],"mmm")</f>
        <v>Oct</v>
      </c>
      <c r="X4516" s="6" t="str">
        <f>TEXT(SalesData[[#This Row],[Order Date]],"mmm yyyy")</f>
        <v>Oct 2013</v>
      </c>
      <c r="Y4516">
        <f>--(COUNTIF($B$2:B4516,B4516)=1)</f>
        <v>1</v>
      </c>
    </row>
    <row r="4517" spans="1:25"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c r="W4517" s="6" t="str">
        <f>TEXT(SalesData[[#This Row],[Order Date]],"mmm")</f>
        <v>Oct</v>
      </c>
      <c r="X4517" s="6" t="str">
        <f>TEXT(SalesData[[#This Row],[Order Date]],"mmm yyyy")</f>
        <v>Oct 2014</v>
      </c>
      <c r="Y4517">
        <f>--(COUNTIF($B$2:B4517,B4517)=1)</f>
        <v>1</v>
      </c>
    </row>
    <row r="4518" spans="1:25"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c r="W4518" s="6" t="str">
        <f>TEXT(SalesData[[#This Row],[Order Date]],"mmm")</f>
        <v>Sep</v>
      </c>
      <c r="X4518" s="6" t="str">
        <f>TEXT(SalesData[[#This Row],[Order Date]],"mmm yyyy")</f>
        <v>Sep 2013</v>
      </c>
      <c r="Y4518">
        <f>--(COUNTIF($B$2:B4518,B4518)=1)</f>
        <v>1</v>
      </c>
    </row>
    <row r="4519" spans="1:25"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c r="W4519" s="6" t="str">
        <f>TEXT(SalesData[[#This Row],[Order Date]],"mmm")</f>
        <v>Sep</v>
      </c>
      <c r="X4519" s="6" t="str">
        <f>TEXT(SalesData[[#This Row],[Order Date]],"mmm yyyy")</f>
        <v>Sep 2013</v>
      </c>
      <c r="Y4519">
        <f>--(COUNTIF($B$2:B4519,B4519)=1)</f>
        <v>0</v>
      </c>
    </row>
    <row r="4520" spans="1:25"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c r="W4520" s="6" t="str">
        <f>TEXT(SalesData[[#This Row],[Order Date]],"mmm")</f>
        <v>Sep</v>
      </c>
      <c r="X4520" s="6" t="str">
        <f>TEXT(SalesData[[#This Row],[Order Date]],"mmm yyyy")</f>
        <v>Sep 2013</v>
      </c>
      <c r="Y4520">
        <f>--(COUNTIF($B$2:B4520,B4520)=1)</f>
        <v>1</v>
      </c>
    </row>
    <row r="4521" spans="1:25"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c r="W4521" s="6" t="str">
        <f>TEXT(SalesData[[#This Row],[Order Date]],"mmm")</f>
        <v>Jun</v>
      </c>
      <c r="X4521" s="6" t="str">
        <f>TEXT(SalesData[[#This Row],[Order Date]],"mmm yyyy")</f>
        <v>Jun 2014</v>
      </c>
      <c r="Y4521">
        <f>--(COUNTIF($B$2:B4521,B4521)=1)</f>
        <v>1</v>
      </c>
    </row>
    <row r="4522" spans="1:25"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c r="W4522" s="6" t="str">
        <f>TEXT(SalesData[[#This Row],[Order Date]],"mmm")</f>
        <v>Feb</v>
      </c>
      <c r="X4522" s="6" t="str">
        <f>TEXT(SalesData[[#This Row],[Order Date]],"mmm yyyy")</f>
        <v>Feb 2011</v>
      </c>
      <c r="Y4522">
        <f>--(COUNTIF($B$2:B4522,B4522)=1)</f>
        <v>1</v>
      </c>
    </row>
    <row r="4523" spans="1:25"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c r="W4523" s="6" t="str">
        <f>TEXT(SalesData[[#This Row],[Order Date]],"mmm")</f>
        <v>Feb</v>
      </c>
      <c r="X4523" s="6" t="str">
        <f>TEXT(SalesData[[#This Row],[Order Date]],"mmm yyyy")</f>
        <v>Feb 2011</v>
      </c>
      <c r="Y4523">
        <f>--(COUNTIF($B$2:B4523,B4523)=1)</f>
        <v>0</v>
      </c>
    </row>
    <row r="4524" spans="1:25"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c r="W4524" s="6" t="str">
        <f>TEXT(SalesData[[#This Row],[Order Date]],"mmm")</f>
        <v>Feb</v>
      </c>
      <c r="X4524" s="6" t="str">
        <f>TEXT(SalesData[[#This Row],[Order Date]],"mmm yyyy")</f>
        <v>Feb 2014</v>
      </c>
      <c r="Y4524">
        <f>--(COUNTIF($B$2:B4524,B4524)=1)</f>
        <v>1</v>
      </c>
    </row>
    <row r="4525" spans="1:25"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c r="W4525" s="6" t="str">
        <f>TEXT(SalesData[[#This Row],[Order Date]],"mmm")</f>
        <v>Nov</v>
      </c>
      <c r="X4525" s="6" t="str">
        <f>TEXT(SalesData[[#This Row],[Order Date]],"mmm yyyy")</f>
        <v>Nov 2011</v>
      </c>
      <c r="Y4525">
        <f>--(COUNTIF($B$2:B4525,B4525)=1)</f>
        <v>1</v>
      </c>
    </row>
    <row r="4526" spans="1:25"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c r="W4526" s="6" t="str">
        <f>TEXT(SalesData[[#This Row],[Order Date]],"mmm")</f>
        <v>Nov</v>
      </c>
      <c r="X4526" s="6" t="str">
        <f>TEXT(SalesData[[#This Row],[Order Date]],"mmm yyyy")</f>
        <v>Nov 2011</v>
      </c>
      <c r="Y4526">
        <f>--(COUNTIF($B$2:B4526,B4526)=1)</f>
        <v>0</v>
      </c>
    </row>
    <row r="4527" spans="1:25"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c r="W4527" s="6" t="str">
        <f>TEXT(SalesData[[#This Row],[Order Date]],"mmm")</f>
        <v>Jul</v>
      </c>
      <c r="X4527" s="6" t="str">
        <f>TEXT(SalesData[[#This Row],[Order Date]],"mmm yyyy")</f>
        <v>Jul 2014</v>
      </c>
      <c r="Y4527">
        <f>--(COUNTIF($B$2:B4527,B4527)=1)</f>
        <v>1</v>
      </c>
    </row>
    <row r="4528" spans="1:25"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c r="W4528" s="6" t="str">
        <f>TEXT(SalesData[[#This Row],[Order Date]],"mmm")</f>
        <v>Jul</v>
      </c>
      <c r="X4528" s="6" t="str">
        <f>TEXT(SalesData[[#This Row],[Order Date]],"mmm yyyy")</f>
        <v>Jul 2014</v>
      </c>
      <c r="Y4528">
        <f>--(COUNTIF($B$2:B4528,B4528)=1)</f>
        <v>0</v>
      </c>
    </row>
    <row r="4529" spans="1:25"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c r="W4529" s="6" t="str">
        <f>TEXT(SalesData[[#This Row],[Order Date]],"mmm")</f>
        <v>Jul</v>
      </c>
      <c r="X4529" s="6" t="str">
        <f>TEXT(SalesData[[#This Row],[Order Date]],"mmm yyyy")</f>
        <v>Jul 2014</v>
      </c>
      <c r="Y4529">
        <f>--(COUNTIF($B$2:B4529,B4529)=1)</f>
        <v>0</v>
      </c>
    </row>
    <row r="4530" spans="1:25"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c r="W4530" s="6" t="str">
        <f>TEXT(SalesData[[#This Row],[Order Date]],"mmm")</f>
        <v>Sep</v>
      </c>
      <c r="X4530" s="6" t="str">
        <f>TEXT(SalesData[[#This Row],[Order Date]],"mmm yyyy")</f>
        <v>Sep 2014</v>
      </c>
      <c r="Y4530">
        <f>--(COUNTIF($B$2:B4530,B4530)=1)</f>
        <v>1</v>
      </c>
    </row>
    <row r="4531" spans="1:25"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c r="W4531" s="6" t="str">
        <f>TEXT(SalesData[[#This Row],[Order Date]],"mmm")</f>
        <v>Nov</v>
      </c>
      <c r="X4531" s="6" t="str">
        <f>TEXT(SalesData[[#This Row],[Order Date]],"mmm yyyy")</f>
        <v>Nov 2013</v>
      </c>
      <c r="Y4531">
        <f>--(COUNTIF($B$2:B4531,B4531)=1)</f>
        <v>1</v>
      </c>
    </row>
    <row r="4532" spans="1:25"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c r="W4532" s="6" t="str">
        <f>TEXT(SalesData[[#This Row],[Order Date]],"mmm")</f>
        <v>Nov</v>
      </c>
      <c r="X4532" s="6" t="str">
        <f>TEXT(SalesData[[#This Row],[Order Date]],"mmm yyyy")</f>
        <v>Nov 2013</v>
      </c>
      <c r="Y4532">
        <f>--(COUNTIF($B$2:B4532,B4532)=1)</f>
        <v>1</v>
      </c>
    </row>
    <row r="4533" spans="1:25"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c r="W4533" s="6" t="str">
        <f>TEXT(SalesData[[#This Row],[Order Date]],"mmm")</f>
        <v>Nov</v>
      </c>
      <c r="X4533" s="6" t="str">
        <f>TEXT(SalesData[[#This Row],[Order Date]],"mmm yyyy")</f>
        <v>Nov 2013</v>
      </c>
      <c r="Y4533">
        <f>--(COUNTIF($B$2:B4533,B4533)=1)</f>
        <v>0</v>
      </c>
    </row>
    <row r="4534" spans="1:25"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c r="W4534" s="6" t="str">
        <f>TEXT(SalesData[[#This Row],[Order Date]],"mmm")</f>
        <v>Oct</v>
      </c>
      <c r="X4534" s="6" t="str">
        <f>TEXT(SalesData[[#This Row],[Order Date]],"mmm yyyy")</f>
        <v>Oct 2011</v>
      </c>
      <c r="Y4534">
        <f>--(COUNTIF($B$2:B4534,B4534)=1)</f>
        <v>1</v>
      </c>
    </row>
    <row r="4535" spans="1:25"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c r="W4535" s="6" t="str">
        <f>TEXT(SalesData[[#This Row],[Order Date]],"mmm")</f>
        <v>Oct</v>
      </c>
      <c r="X4535" s="6" t="str">
        <f>TEXT(SalesData[[#This Row],[Order Date]],"mmm yyyy")</f>
        <v>Oct 2011</v>
      </c>
      <c r="Y4535">
        <f>--(COUNTIF($B$2:B4535,B4535)=1)</f>
        <v>0</v>
      </c>
    </row>
    <row r="4536" spans="1:25"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c r="W4536" s="6" t="str">
        <f>TEXT(SalesData[[#This Row],[Order Date]],"mmm")</f>
        <v>Mar</v>
      </c>
      <c r="X4536" s="6" t="str">
        <f>TEXT(SalesData[[#This Row],[Order Date]],"mmm yyyy")</f>
        <v>Mar 2012</v>
      </c>
      <c r="Y4536">
        <f>--(COUNTIF($B$2:B4536,B4536)=1)</f>
        <v>1</v>
      </c>
    </row>
    <row r="4537" spans="1:25"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c r="W4537" s="6" t="str">
        <f>TEXT(SalesData[[#This Row],[Order Date]],"mmm")</f>
        <v>Jul</v>
      </c>
      <c r="X4537" s="6" t="str">
        <f>TEXT(SalesData[[#This Row],[Order Date]],"mmm yyyy")</f>
        <v>Jul 2014</v>
      </c>
      <c r="Y4537">
        <f>--(COUNTIF($B$2:B4537,B4537)=1)</f>
        <v>1</v>
      </c>
    </row>
    <row r="4538" spans="1:25"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c r="W4538" s="6" t="str">
        <f>TEXT(SalesData[[#This Row],[Order Date]],"mmm")</f>
        <v>Jul</v>
      </c>
      <c r="X4538" s="6" t="str">
        <f>TEXT(SalesData[[#This Row],[Order Date]],"mmm yyyy")</f>
        <v>Jul 2014</v>
      </c>
      <c r="Y4538">
        <f>--(COUNTIF($B$2:B4538,B4538)=1)</f>
        <v>0</v>
      </c>
    </row>
    <row r="4539" spans="1:25"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c r="W4539" s="6" t="str">
        <f>TEXT(SalesData[[#This Row],[Order Date]],"mmm")</f>
        <v>Jul</v>
      </c>
      <c r="X4539" s="6" t="str">
        <f>TEXT(SalesData[[#This Row],[Order Date]],"mmm yyyy")</f>
        <v>Jul 2014</v>
      </c>
      <c r="Y4539">
        <f>--(COUNTIF($B$2:B4539,B4539)=1)</f>
        <v>0</v>
      </c>
    </row>
    <row r="4540" spans="1:25"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c r="W4540" s="6" t="str">
        <f>TEXT(SalesData[[#This Row],[Order Date]],"mmm")</f>
        <v>Jul</v>
      </c>
      <c r="X4540" s="6" t="str">
        <f>TEXT(SalesData[[#This Row],[Order Date]],"mmm yyyy")</f>
        <v>Jul 2014</v>
      </c>
      <c r="Y4540">
        <f>--(COUNTIF($B$2:B4540,B4540)=1)</f>
        <v>0</v>
      </c>
    </row>
    <row r="4541" spans="1:25"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c r="W4541" s="6" t="str">
        <f>TEXT(SalesData[[#This Row],[Order Date]],"mmm")</f>
        <v>Feb</v>
      </c>
      <c r="X4541" s="6" t="str">
        <f>TEXT(SalesData[[#This Row],[Order Date]],"mmm yyyy")</f>
        <v>Feb 2012</v>
      </c>
      <c r="Y4541">
        <f>--(COUNTIF($B$2:B4541,B4541)=1)</f>
        <v>1</v>
      </c>
    </row>
    <row r="4542" spans="1:25"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c r="W4542" s="6" t="str">
        <f>TEXT(SalesData[[#This Row],[Order Date]],"mmm")</f>
        <v>Feb</v>
      </c>
      <c r="X4542" s="6" t="str">
        <f>TEXT(SalesData[[#This Row],[Order Date]],"mmm yyyy")</f>
        <v>Feb 2012</v>
      </c>
      <c r="Y4542">
        <f>--(COUNTIF($B$2:B4542,B4542)=1)</f>
        <v>0</v>
      </c>
    </row>
    <row r="4543" spans="1:25"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c r="W4543" s="6" t="str">
        <f>TEXT(SalesData[[#This Row],[Order Date]],"mmm")</f>
        <v>Jun</v>
      </c>
      <c r="X4543" s="6" t="str">
        <f>TEXT(SalesData[[#This Row],[Order Date]],"mmm yyyy")</f>
        <v>Jun 2014</v>
      </c>
      <c r="Y4543">
        <f>--(COUNTIF($B$2:B4543,B4543)=1)</f>
        <v>1</v>
      </c>
    </row>
    <row r="4544" spans="1:25"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c r="W4544" s="6" t="str">
        <f>TEXT(SalesData[[#This Row],[Order Date]],"mmm")</f>
        <v>Mar</v>
      </c>
      <c r="X4544" s="6" t="str">
        <f>TEXT(SalesData[[#This Row],[Order Date]],"mmm yyyy")</f>
        <v>Mar 2014</v>
      </c>
      <c r="Y4544">
        <f>--(COUNTIF($B$2:B4544,B4544)=1)</f>
        <v>1</v>
      </c>
    </row>
    <row r="4545" spans="1:25"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c r="W4545" s="6" t="str">
        <f>TEXT(SalesData[[#This Row],[Order Date]],"mmm")</f>
        <v>Jul</v>
      </c>
      <c r="X4545" s="6" t="str">
        <f>TEXT(SalesData[[#This Row],[Order Date]],"mmm yyyy")</f>
        <v>Jul 2012</v>
      </c>
      <c r="Y4545">
        <f>--(COUNTIF($B$2:B4545,B4545)=1)</f>
        <v>1</v>
      </c>
    </row>
    <row r="4546" spans="1:25"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c r="W4546" s="6" t="str">
        <f>TEXT(SalesData[[#This Row],[Order Date]],"mmm")</f>
        <v>Jul</v>
      </c>
      <c r="X4546" s="6" t="str">
        <f>TEXT(SalesData[[#This Row],[Order Date]],"mmm yyyy")</f>
        <v>Jul 2012</v>
      </c>
      <c r="Y4546">
        <f>--(COUNTIF($B$2:B4546,B4546)=1)</f>
        <v>0</v>
      </c>
    </row>
    <row r="4547" spans="1:25"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c r="W4547" s="6" t="str">
        <f>TEXT(SalesData[[#This Row],[Order Date]],"mmm")</f>
        <v>Jul</v>
      </c>
      <c r="X4547" s="6" t="str">
        <f>TEXT(SalesData[[#This Row],[Order Date]],"mmm yyyy")</f>
        <v>Jul 2012</v>
      </c>
      <c r="Y4547">
        <f>--(COUNTIF($B$2:B4547,B4547)=1)</f>
        <v>0</v>
      </c>
    </row>
    <row r="4548" spans="1:25"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c r="W4548" s="6" t="str">
        <f>TEXT(SalesData[[#This Row],[Order Date]],"mmm")</f>
        <v>Jul</v>
      </c>
      <c r="X4548" s="6" t="str">
        <f>TEXT(SalesData[[#This Row],[Order Date]],"mmm yyyy")</f>
        <v>Jul 2012</v>
      </c>
      <c r="Y4548">
        <f>--(COUNTIF($B$2:B4548,B4548)=1)</f>
        <v>0</v>
      </c>
    </row>
    <row r="4549" spans="1:25"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c r="W4549" s="6" t="str">
        <f>TEXT(SalesData[[#This Row],[Order Date]],"mmm")</f>
        <v>Jul</v>
      </c>
      <c r="X4549" s="6" t="str">
        <f>TEXT(SalesData[[#This Row],[Order Date]],"mmm yyyy")</f>
        <v>Jul 2012</v>
      </c>
      <c r="Y4549">
        <f>--(COUNTIF($B$2:B4549,B4549)=1)</f>
        <v>0</v>
      </c>
    </row>
    <row r="4550" spans="1:25"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c r="W4550" s="6" t="str">
        <f>TEXT(SalesData[[#This Row],[Order Date]],"mmm")</f>
        <v>Jul</v>
      </c>
      <c r="X4550" s="6" t="str">
        <f>TEXT(SalesData[[#This Row],[Order Date]],"mmm yyyy")</f>
        <v>Jul 2012</v>
      </c>
      <c r="Y4550">
        <f>--(COUNTIF($B$2:B4550,B4550)=1)</f>
        <v>0</v>
      </c>
    </row>
    <row r="4551" spans="1:25"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c r="W4551" s="6" t="str">
        <f>TEXT(SalesData[[#This Row],[Order Date]],"mmm")</f>
        <v>Jul</v>
      </c>
      <c r="X4551" s="6" t="str">
        <f>TEXT(SalesData[[#This Row],[Order Date]],"mmm yyyy")</f>
        <v>Jul 2012</v>
      </c>
      <c r="Y4551">
        <f>--(COUNTIF($B$2:B4551,B4551)=1)</f>
        <v>0</v>
      </c>
    </row>
    <row r="4552" spans="1:25"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c r="W4552" s="6" t="str">
        <f>TEXT(SalesData[[#This Row],[Order Date]],"mmm")</f>
        <v>May</v>
      </c>
      <c r="X4552" s="6" t="str">
        <f>TEXT(SalesData[[#This Row],[Order Date]],"mmm yyyy")</f>
        <v>May 2014</v>
      </c>
      <c r="Y4552">
        <f>--(COUNTIF($B$2:B4552,B4552)=1)</f>
        <v>1</v>
      </c>
    </row>
    <row r="4553" spans="1:25"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c r="W4553" s="6" t="str">
        <f>TEXT(SalesData[[#This Row],[Order Date]],"mmm")</f>
        <v>Jul</v>
      </c>
      <c r="X4553" s="6" t="str">
        <f>TEXT(SalesData[[#This Row],[Order Date]],"mmm yyyy")</f>
        <v>Jul 2011</v>
      </c>
      <c r="Y4553">
        <f>--(COUNTIF($B$2:B4553,B4553)=1)</f>
        <v>1</v>
      </c>
    </row>
    <row r="4554" spans="1:25"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c r="W4554" s="6" t="str">
        <f>TEXT(SalesData[[#This Row],[Order Date]],"mmm")</f>
        <v>Dec</v>
      </c>
      <c r="X4554" s="6" t="str">
        <f>TEXT(SalesData[[#This Row],[Order Date]],"mmm yyyy")</f>
        <v>Dec 2011</v>
      </c>
      <c r="Y4554">
        <f>--(COUNTIF($B$2:B4554,B4554)=1)</f>
        <v>1</v>
      </c>
    </row>
    <row r="4555" spans="1:25"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c r="W4555" s="6" t="str">
        <f>TEXT(SalesData[[#This Row],[Order Date]],"mmm")</f>
        <v>Dec</v>
      </c>
      <c r="X4555" s="6" t="str">
        <f>TEXT(SalesData[[#This Row],[Order Date]],"mmm yyyy")</f>
        <v>Dec 2011</v>
      </c>
      <c r="Y4555">
        <f>--(COUNTIF($B$2:B4555,B4555)=1)</f>
        <v>0</v>
      </c>
    </row>
    <row r="4556" spans="1:25"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c r="W4556" s="6" t="str">
        <f>TEXT(SalesData[[#This Row],[Order Date]],"mmm")</f>
        <v>Feb</v>
      </c>
      <c r="X4556" s="6" t="str">
        <f>TEXT(SalesData[[#This Row],[Order Date]],"mmm yyyy")</f>
        <v>Feb 2013</v>
      </c>
      <c r="Y4556">
        <f>--(COUNTIF($B$2:B4556,B4556)=1)</f>
        <v>1</v>
      </c>
    </row>
    <row r="4557" spans="1:25"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c r="W4557" s="6" t="str">
        <f>TEXT(SalesData[[#This Row],[Order Date]],"mmm")</f>
        <v>Mar</v>
      </c>
      <c r="X4557" s="6" t="str">
        <f>TEXT(SalesData[[#This Row],[Order Date]],"mmm yyyy")</f>
        <v>Mar 2012</v>
      </c>
      <c r="Y4557">
        <f>--(COUNTIF($B$2:B4557,B4557)=1)</f>
        <v>1</v>
      </c>
    </row>
    <row r="4558" spans="1:25"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c r="W4558" s="6" t="str">
        <f>TEXT(SalesData[[#This Row],[Order Date]],"mmm")</f>
        <v>Mar</v>
      </c>
      <c r="X4558" s="6" t="str">
        <f>TEXT(SalesData[[#This Row],[Order Date]],"mmm yyyy")</f>
        <v>Mar 2012</v>
      </c>
      <c r="Y4558">
        <f>--(COUNTIF($B$2:B4558,B4558)=1)</f>
        <v>0</v>
      </c>
    </row>
    <row r="4559" spans="1:25"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c r="W4559" s="6" t="str">
        <f>TEXT(SalesData[[#This Row],[Order Date]],"mmm")</f>
        <v>Oct</v>
      </c>
      <c r="X4559" s="6" t="str">
        <f>TEXT(SalesData[[#This Row],[Order Date]],"mmm yyyy")</f>
        <v>Oct 2014</v>
      </c>
      <c r="Y4559">
        <f>--(COUNTIF($B$2:B4559,B4559)=1)</f>
        <v>1</v>
      </c>
    </row>
    <row r="4560" spans="1:25"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c r="W4560" s="6" t="str">
        <f>TEXT(SalesData[[#This Row],[Order Date]],"mmm")</f>
        <v>Dec</v>
      </c>
      <c r="X4560" s="6" t="str">
        <f>TEXT(SalesData[[#This Row],[Order Date]],"mmm yyyy")</f>
        <v>Dec 2011</v>
      </c>
      <c r="Y4560">
        <f>--(COUNTIF($B$2:B4560,B4560)=1)</f>
        <v>1</v>
      </c>
    </row>
    <row r="4561" spans="1:25"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c r="W4561" s="6" t="str">
        <f>TEXT(SalesData[[#This Row],[Order Date]],"mmm")</f>
        <v>May</v>
      </c>
      <c r="X4561" s="6" t="str">
        <f>TEXT(SalesData[[#This Row],[Order Date]],"mmm yyyy")</f>
        <v>May 2011</v>
      </c>
      <c r="Y4561">
        <f>--(COUNTIF($B$2:B4561,B4561)=1)</f>
        <v>1</v>
      </c>
    </row>
    <row r="4562" spans="1:25"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c r="W4562" s="6" t="str">
        <f>TEXT(SalesData[[#This Row],[Order Date]],"mmm")</f>
        <v>Dec</v>
      </c>
      <c r="X4562" s="6" t="str">
        <f>TEXT(SalesData[[#This Row],[Order Date]],"mmm yyyy")</f>
        <v>Dec 2012</v>
      </c>
      <c r="Y4562">
        <f>--(COUNTIF($B$2:B4562,B4562)=1)</f>
        <v>1</v>
      </c>
    </row>
    <row r="4563" spans="1:25"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c r="W4563" s="6" t="str">
        <f>TEXT(SalesData[[#This Row],[Order Date]],"mmm")</f>
        <v>Dec</v>
      </c>
      <c r="X4563" s="6" t="str">
        <f>TEXT(SalesData[[#This Row],[Order Date]],"mmm yyyy")</f>
        <v>Dec 2012</v>
      </c>
      <c r="Y4563">
        <f>--(COUNTIF($B$2:B4563,B4563)=1)</f>
        <v>0</v>
      </c>
    </row>
    <row r="4564" spans="1:25"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c r="W4564" s="6" t="str">
        <f>TEXT(SalesData[[#This Row],[Order Date]],"mmm")</f>
        <v>Dec</v>
      </c>
      <c r="X4564" s="6" t="str">
        <f>TEXT(SalesData[[#This Row],[Order Date]],"mmm yyyy")</f>
        <v>Dec 2012</v>
      </c>
      <c r="Y4564">
        <f>--(COUNTIF($B$2:B4564,B4564)=1)</f>
        <v>0</v>
      </c>
    </row>
    <row r="4565" spans="1:25"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c r="W4565" s="6" t="str">
        <f>TEXT(SalesData[[#This Row],[Order Date]],"mmm")</f>
        <v>Sep</v>
      </c>
      <c r="X4565" s="6" t="str">
        <f>TEXT(SalesData[[#This Row],[Order Date]],"mmm yyyy")</f>
        <v>Sep 2014</v>
      </c>
      <c r="Y4565">
        <f>--(COUNTIF($B$2:B4565,B4565)=1)</f>
        <v>1</v>
      </c>
    </row>
    <row r="4566" spans="1:25"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c r="W4566" s="6" t="str">
        <f>TEXT(SalesData[[#This Row],[Order Date]],"mmm")</f>
        <v>Dec</v>
      </c>
      <c r="X4566" s="6" t="str">
        <f>TEXT(SalesData[[#This Row],[Order Date]],"mmm yyyy")</f>
        <v>Dec 2011</v>
      </c>
      <c r="Y4566">
        <f>--(COUNTIF($B$2:B4566,B4566)=1)</f>
        <v>1</v>
      </c>
    </row>
    <row r="4567" spans="1:25"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c r="W4567" s="6" t="str">
        <f>TEXT(SalesData[[#This Row],[Order Date]],"mmm")</f>
        <v>Dec</v>
      </c>
      <c r="X4567" s="6" t="str">
        <f>TEXT(SalesData[[#This Row],[Order Date]],"mmm yyyy")</f>
        <v>Dec 2014</v>
      </c>
      <c r="Y4567">
        <f>--(COUNTIF($B$2:B4567,B4567)=1)</f>
        <v>1</v>
      </c>
    </row>
    <row r="4568" spans="1:25"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c r="W4568" s="6" t="str">
        <f>TEXT(SalesData[[#This Row],[Order Date]],"mmm")</f>
        <v>Dec</v>
      </c>
      <c r="X4568" s="6" t="str">
        <f>TEXT(SalesData[[#This Row],[Order Date]],"mmm yyyy")</f>
        <v>Dec 2014</v>
      </c>
      <c r="Y4568">
        <f>--(COUNTIF($B$2:B4568,B4568)=1)</f>
        <v>0</v>
      </c>
    </row>
    <row r="4569" spans="1:25"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c r="W4569" s="6" t="str">
        <f>TEXT(SalesData[[#This Row],[Order Date]],"mmm")</f>
        <v>Dec</v>
      </c>
      <c r="X4569" s="6" t="str">
        <f>TEXT(SalesData[[#This Row],[Order Date]],"mmm yyyy")</f>
        <v>Dec 2014</v>
      </c>
      <c r="Y4569">
        <f>--(COUNTIF($B$2:B4569,B4569)=1)</f>
        <v>0</v>
      </c>
    </row>
    <row r="4570" spans="1:25"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c r="W4570" s="6" t="str">
        <f>TEXT(SalesData[[#This Row],[Order Date]],"mmm")</f>
        <v>Nov</v>
      </c>
      <c r="X4570" s="6" t="str">
        <f>TEXT(SalesData[[#This Row],[Order Date]],"mmm yyyy")</f>
        <v>Nov 2012</v>
      </c>
      <c r="Y4570">
        <f>--(COUNTIF($B$2:B4570,B4570)=1)</f>
        <v>1</v>
      </c>
    </row>
    <row r="4571" spans="1:25"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c r="W4571" s="6" t="str">
        <f>TEXT(SalesData[[#This Row],[Order Date]],"mmm")</f>
        <v>Apr</v>
      </c>
      <c r="X4571" s="6" t="str">
        <f>TEXT(SalesData[[#This Row],[Order Date]],"mmm yyyy")</f>
        <v>Apr 2011</v>
      </c>
      <c r="Y4571">
        <f>--(COUNTIF($B$2:B4571,B4571)=1)</f>
        <v>1</v>
      </c>
    </row>
    <row r="4572" spans="1:25"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c r="W4572" s="6" t="str">
        <f>TEXT(SalesData[[#This Row],[Order Date]],"mmm")</f>
        <v>May</v>
      </c>
      <c r="X4572" s="6" t="str">
        <f>TEXT(SalesData[[#This Row],[Order Date]],"mmm yyyy")</f>
        <v>May 2012</v>
      </c>
      <c r="Y4572">
        <f>--(COUNTIF($B$2:B4572,B4572)=1)</f>
        <v>1</v>
      </c>
    </row>
    <row r="4573" spans="1:25"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c r="W4573" s="6" t="str">
        <f>TEXT(SalesData[[#This Row],[Order Date]],"mmm")</f>
        <v>May</v>
      </c>
      <c r="X4573" s="6" t="str">
        <f>TEXT(SalesData[[#This Row],[Order Date]],"mmm yyyy")</f>
        <v>May 2012</v>
      </c>
      <c r="Y4573">
        <f>--(COUNTIF($B$2:B4573,B4573)=1)</f>
        <v>0</v>
      </c>
    </row>
    <row r="4574" spans="1:25"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c r="W4574" s="6" t="str">
        <f>TEXT(SalesData[[#This Row],[Order Date]],"mmm")</f>
        <v>Jul</v>
      </c>
      <c r="X4574" s="6" t="str">
        <f>TEXT(SalesData[[#This Row],[Order Date]],"mmm yyyy")</f>
        <v>Jul 2014</v>
      </c>
      <c r="Y4574">
        <f>--(COUNTIF($B$2:B4574,B4574)=1)</f>
        <v>1</v>
      </c>
    </row>
    <row r="4575" spans="1:25"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c r="W4575" s="6" t="str">
        <f>TEXT(SalesData[[#This Row],[Order Date]],"mmm")</f>
        <v>Dec</v>
      </c>
      <c r="X4575" s="6" t="str">
        <f>TEXT(SalesData[[#This Row],[Order Date]],"mmm yyyy")</f>
        <v>Dec 2013</v>
      </c>
      <c r="Y4575">
        <f>--(COUNTIF($B$2:B4575,B4575)=1)</f>
        <v>1</v>
      </c>
    </row>
    <row r="4576" spans="1:25"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c r="W4576" s="6" t="str">
        <f>TEXT(SalesData[[#This Row],[Order Date]],"mmm")</f>
        <v>Dec</v>
      </c>
      <c r="X4576" s="6" t="str">
        <f>TEXT(SalesData[[#This Row],[Order Date]],"mmm yyyy")</f>
        <v>Dec 2013</v>
      </c>
      <c r="Y4576">
        <f>--(COUNTIF($B$2:B4576,B4576)=1)</f>
        <v>0</v>
      </c>
    </row>
    <row r="4577" spans="1:25"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c r="W4577" s="6" t="str">
        <f>TEXT(SalesData[[#This Row],[Order Date]],"mmm")</f>
        <v>Dec</v>
      </c>
      <c r="X4577" s="6" t="str">
        <f>TEXT(SalesData[[#This Row],[Order Date]],"mmm yyyy")</f>
        <v>Dec 2013</v>
      </c>
      <c r="Y4577">
        <f>--(COUNTIF($B$2:B4577,B4577)=1)</f>
        <v>0</v>
      </c>
    </row>
    <row r="4578" spans="1:25"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c r="W4578" s="6" t="str">
        <f>TEXT(SalesData[[#This Row],[Order Date]],"mmm")</f>
        <v>Dec</v>
      </c>
      <c r="X4578" s="6" t="str">
        <f>TEXT(SalesData[[#This Row],[Order Date]],"mmm yyyy")</f>
        <v>Dec 2013</v>
      </c>
      <c r="Y4578">
        <f>--(COUNTIF($B$2:B4578,B4578)=1)</f>
        <v>0</v>
      </c>
    </row>
    <row r="4579" spans="1:25"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c r="W4579" s="6" t="str">
        <f>TEXT(SalesData[[#This Row],[Order Date]],"mmm")</f>
        <v>Apr</v>
      </c>
      <c r="X4579" s="6" t="str">
        <f>TEXT(SalesData[[#This Row],[Order Date]],"mmm yyyy")</f>
        <v>Apr 2011</v>
      </c>
      <c r="Y4579">
        <f>--(COUNTIF($B$2:B4579,B4579)=1)</f>
        <v>1</v>
      </c>
    </row>
    <row r="4580" spans="1:25"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c r="W4580" s="6" t="str">
        <f>TEXT(SalesData[[#This Row],[Order Date]],"mmm")</f>
        <v>Jun</v>
      </c>
      <c r="X4580" s="6" t="str">
        <f>TEXT(SalesData[[#This Row],[Order Date]],"mmm yyyy")</f>
        <v>Jun 2012</v>
      </c>
      <c r="Y4580">
        <f>--(COUNTIF($B$2:B4580,B4580)=1)</f>
        <v>1</v>
      </c>
    </row>
    <row r="4581" spans="1:25"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c r="W4581" s="6" t="str">
        <f>TEXT(SalesData[[#This Row],[Order Date]],"mmm")</f>
        <v>Jul</v>
      </c>
      <c r="X4581" s="6" t="str">
        <f>TEXT(SalesData[[#This Row],[Order Date]],"mmm yyyy")</f>
        <v>Jul 2011</v>
      </c>
      <c r="Y4581">
        <f>--(COUNTIF($B$2:B4581,B4581)=1)</f>
        <v>1</v>
      </c>
    </row>
    <row r="4582" spans="1:25"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c r="W4582" s="6" t="str">
        <f>TEXT(SalesData[[#This Row],[Order Date]],"mmm")</f>
        <v>Jul</v>
      </c>
      <c r="X4582" s="6" t="str">
        <f>TEXT(SalesData[[#This Row],[Order Date]],"mmm yyyy")</f>
        <v>Jul 2012</v>
      </c>
      <c r="Y4582">
        <f>--(COUNTIF($B$2:B4582,B4582)=1)</f>
        <v>1</v>
      </c>
    </row>
    <row r="4583" spans="1:25"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c r="W4583" s="6" t="str">
        <f>TEXT(SalesData[[#This Row],[Order Date]],"mmm")</f>
        <v>Sep</v>
      </c>
      <c r="X4583" s="6" t="str">
        <f>TEXT(SalesData[[#This Row],[Order Date]],"mmm yyyy")</f>
        <v>Sep 2013</v>
      </c>
      <c r="Y4583">
        <f>--(COUNTIF($B$2:B4583,B4583)=1)</f>
        <v>1</v>
      </c>
    </row>
    <row r="4584" spans="1:25"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c r="W4584" s="6" t="str">
        <f>TEXT(SalesData[[#This Row],[Order Date]],"mmm")</f>
        <v>Jun</v>
      </c>
      <c r="X4584" s="6" t="str">
        <f>TEXT(SalesData[[#This Row],[Order Date]],"mmm yyyy")</f>
        <v>Jun 2013</v>
      </c>
      <c r="Y4584">
        <f>--(COUNTIF($B$2:B4584,B4584)=1)</f>
        <v>1</v>
      </c>
    </row>
    <row r="4585" spans="1:25"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c r="W4585" s="6" t="str">
        <f>TEXT(SalesData[[#This Row],[Order Date]],"mmm")</f>
        <v>Aug</v>
      </c>
      <c r="X4585" s="6" t="str">
        <f>TEXT(SalesData[[#This Row],[Order Date]],"mmm yyyy")</f>
        <v>Aug 2013</v>
      </c>
      <c r="Y4585">
        <f>--(COUNTIF($B$2:B4585,B4585)=1)</f>
        <v>1</v>
      </c>
    </row>
    <row r="4586" spans="1:25"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c r="W4586" s="6" t="str">
        <f>TEXT(SalesData[[#This Row],[Order Date]],"mmm")</f>
        <v>Nov</v>
      </c>
      <c r="X4586" s="6" t="str">
        <f>TEXT(SalesData[[#This Row],[Order Date]],"mmm yyyy")</f>
        <v>Nov 2014</v>
      </c>
      <c r="Y4586">
        <f>--(COUNTIF($B$2:B4586,B4586)=1)</f>
        <v>1</v>
      </c>
    </row>
    <row r="4587" spans="1:25"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c r="W4587" s="6" t="str">
        <f>TEXT(SalesData[[#This Row],[Order Date]],"mmm")</f>
        <v>Nov</v>
      </c>
      <c r="X4587" s="6" t="str">
        <f>TEXT(SalesData[[#This Row],[Order Date]],"mmm yyyy")</f>
        <v>Nov 2014</v>
      </c>
      <c r="Y4587">
        <f>--(COUNTIF($B$2:B4587,B4587)=1)</f>
        <v>0</v>
      </c>
    </row>
    <row r="4588" spans="1:25"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c r="W4588" s="6" t="str">
        <f>TEXT(SalesData[[#This Row],[Order Date]],"mmm")</f>
        <v>Nov</v>
      </c>
      <c r="X4588" s="6" t="str">
        <f>TEXT(SalesData[[#This Row],[Order Date]],"mmm yyyy")</f>
        <v>Nov 2014</v>
      </c>
      <c r="Y4588">
        <f>--(COUNTIF($B$2:B4588,B4588)=1)</f>
        <v>0</v>
      </c>
    </row>
    <row r="4589" spans="1:25"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c r="W4589" s="6" t="str">
        <f>TEXT(SalesData[[#This Row],[Order Date]],"mmm")</f>
        <v>Nov</v>
      </c>
      <c r="X4589" s="6" t="str">
        <f>TEXT(SalesData[[#This Row],[Order Date]],"mmm yyyy")</f>
        <v>Nov 2014</v>
      </c>
      <c r="Y4589">
        <f>--(COUNTIF($B$2:B4589,B4589)=1)</f>
        <v>0</v>
      </c>
    </row>
    <row r="4590" spans="1:25"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c r="W4590" s="6" t="str">
        <f>TEXT(SalesData[[#This Row],[Order Date]],"mmm")</f>
        <v>Nov</v>
      </c>
      <c r="X4590" s="6" t="str">
        <f>TEXT(SalesData[[#This Row],[Order Date]],"mmm yyyy")</f>
        <v>Nov 2014</v>
      </c>
      <c r="Y4590">
        <f>--(COUNTIF($B$2:B4590,B4590)=1)</f>
        <v>0</v>
      </c>
    </row>
    <row r="4591" spans="1:25"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c r="W4591" s="6" t="str">
        <f>TEXT(SalesData[[#This Row],[Order Date]],"mmm")</f>
        <v>Nov</v>
      </c>
      <c r="X4591" s="6" t="str">
        <f>TEXT(SalesData[[#This Row],[Order Date]],"mmm yyyy")</f>
        <v>Nov 2014</v>
      </c>
      <c r="Y4591">
        <f>--(COUNTIF($B$2:B4591,B4591)=1)</f>
        <v>0</v>
      </c>
    </row>
    <row r="4592" spans="1:25"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c r="W4592" s="6" t="str">
        <f>TEXT(SalesData[[#This Row],[Order Date]],"mmm")</f>
        <v>Dec</v>
      </c>
      <c r="X4592" s="6" t="str">
        <f>TEXT(SalesData[[#This Row],[Order Date]],"mmm yyyy")</f>
        <v>Dec 2013</v>
      </c>
      <c r="Y4592">
        <f>--(COUNTIF($B$2:B4592,B4592)=1)</f>
        <v>1</v>
      </c>
    </row>
    <row r="4593" spans="1:25"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c r="W4593" s="6" t="str">
        <f>TEXT(SalesData[[#This Row],[Order Date]],"mmm")</f>
        <v>Dec</v>
      </c>
      <c r="X4593" s="6" t="str">
        <f>TEXT(SalesData[[#This Row],[Order Date]],"mmm yyyy")</f>
        <v>Dec 2013</v>
      </c>
      <c r="Y4593">
        <f>--(COUNTIF($B$2:B4593,B4593)=1)</f>
        <v>0</v>
      </c>
    </row>
    <row r="4594" spans="1:25"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c r="W4594" s="6" t="str">
        <f>TEXT(SalesData[[#This Row],[Order Date]],"mmm")</f>
        <v>Dec</v>
      </c>
      <c r="X4594" s="6" t="str">
        <f>TEXT(SalesData[[#This Row],[Order Date]],"mmm yyyy")</f>
        <v>Dec 2013</v>
      </c>
      <c r="Y4594">
        <f>--(COUNTIF($B$2:B4594,B4594)=1)</f>
        <v>0</v>
      </c>
    </row>
    <row r="4595" spans="1:25"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c r="W4595" s="6" t="str">
        <f>TEXT(SalesData[[#This Row],[Order Date]],"mmm")</f>
        <v>Dec</v>
      </c>
      <c r="X4595" s="6" t="str">
        <f>TEXT(SalesData[[#This Row],[Order Date]],"mmm yyyy")</f>
        <v>Dec 2013</v>
      </c>
      <c r="Y4595">
        <f>--(COUNTIF($B$2:B4595,B4595)=1)</f>
        <v>0</v>
      </c>
    </row>
    <row r="4596" spans="1:25"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c r="W4596" s="6" t="str">
        <f>TEXT(SalesData[[#This Row],[Order Date]],"mmm")</f>
        <v>Dec</v>
      </c>
      <c r="X4596" s="6" t="str">
        <f>TEXT(SalesData[[#This Row],[Order Date]],"mmm yyyy")</f>
        <v>Dec 2013</v>
      </c>
      <c r="Y4596">
        <f>--(COUNTIF($B$2:B4596,B4596)=1)</f>
        <v>0</v>
      </c>
    </row>
    <row r="4597" spans="1:25"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c r="W4597" s="6" t="str">
        <f>TEXT(SalesData[[#This Row],[Order Date]],"mmm")</f>
        <v>Dec</v>
      </c>
      <c r="X4597" s="6" t="str">
        <f>TEXT(SalesData[[#This Row],[Order Date]],"mmm yyyy")</f>
        <v>Dec 2013</v>
      </c>
      <c r="Y4597">
        <f>--(COUNTIF($B$2:B4597,B4597)=1)</f>
        <v>0</v>
      </c>
    </row>
    <row r="4598" spans="1:25"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c r="W4598" s="6" t="str">
        <f>TEXT(SalesData[[#This Row],[Order Date]],"mmm")</f>
        <v>Dec</v>
      </c>
      <c r="X4598" s="6" t="str">
        <f>TEXT(SalesData[[#This Row],[Order Date]],"mmm yyyy")</f>
        <v>Dec 2013</v>
      </c>
      <c r="Y4598">
        <f>--(COUNTIF($B$2:B4598,B4598)=1)</f>
        <v>1</v>
      </c>
    </row>
    <row r="4599" spans="1:25"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c r="W4599" s="6" t="str">
        <f>TEXT(SalesData[[#This Row],[Order Date]],"mmm")</f>
        <v>Aug</v>
      </c>
      <c r="X4599" s="6" t="str">
        <f>TEXT(SalesData[[#This Row],[Order Date]],"mmm yyyy")</f>
        <v>Aug 2014</v>
      </c>
      <c r="Y4599">
        <f>--(COUNTIF($B$2:B4599,B4599)=1)</f>
        <v>1</v>
      </c>
    </row>
    <row r="4600" spans="1:25"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c r="W4600" s="6" t="str">
        <f>TEXT(SalesData[[#This Row],[Order Date]],"mmm")</f>
        <v>Aug</v>
      </c>
      <c r="X4600" s="6" t="str">
        <f>TEXT(SalesData[[#This Row],[Order Date]],"mmm yyyy")</f>
        <v>Aug 2014</v>
      </c>
      <c r="Y4600">
        <f>--(COUNTIF($B$2:B4600,B4600)=1)</f>
        <v>0</v>
      </c>
    </row>
    <row r="4601" spans="1:25"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c r="W4601" s="6" t="str">
        <f>TEXT(SalesData[[#This Row],[Order Date]],"mmm")</f>
        <v>Jul</v>
      </c>
      <c r="X4601" s="6" t="str">
        <f>TEXT(SalesData[[#This Row],[Order Date]],"mmm yyyy")</f>
        <v>Jul 2012</v>
      </c>
      <c r="Y4601">
        <f>--(COUNTIF($B$2:B4601,B4601)=1)</f>
        <v>1</v>
      </c>
    </row>
    <row r="4602" spans="1:25"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c r="W4602" s="6" t="str">
        <f>TEXT(SalesData[[#This Row],[Order Date]],"mmm")</f>
        <v>Jul</v>
      </c>
      <c r="X4602" s="6" t="str">
        <f>TEXT(SalesData[[#This Row],[Order Date]],"mmm yyyy")</f>
        <v>Jul 2012</v>
      </c>
      <c r="Y4602">
        <f>--(COUNTIF($B$2:B4602,B4602)=1)</f>
        <v>0</v>
      </c>
    </row>
    <row r="4603" spans="1:25"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c r="W4603" s="6" t="str">
        <f>TEXT(SalesData[[#This Row],[Order Date]],"mmm")</f>
        <v>Jul</v>
      </c>
      <c r="X4603" s="6" t="str">
        <f>TEXT(SalesData[[#This Row],[Order Date]],"mmm yyyy")</f>
        <v>Jul 2012</v>
      </c>
      <c r="Y4603">
        <f>--(COUNTIF($B$2:B4603,B4603)=1)</f>
        <v>0</v>
      </c>
    </row>
    <row r="4604" spans="1:25"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c r="W4604" s="6" t="str">
        <f>TEXT(SalesData[[#This Row],[Order Date]],"mmm")</f>
        <v>May</v>
      </c>
      <c r="X4604" s="6" t="str">
        <f>TEXT(SalesData[[#This Row],[Order Date]],"mmm yyyy")</f>
        <v>May 2012</v>
      </c>
      <c r="Y4604">
        <f>--(COUNTIF($B$2:B4604,B4604)=1)</f>
        <v>1</v>
      </c>
    </row>
    <row r="4605" spans="1:25"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c r="W4605" s="6" t="str">
        <f>TEXT(SalesData[[#This Row],[Order Date]],"mmm")</f>
        <v>May</v>
      </c>
      <c r="X4605" s="6" t="str">
        <f>TEXT(SalesData[[#This Row],[Order Date]],"mmm yyyy")</f>
        <v>May 2012</v>
      </c>
      <c r="Y4605">
        <f>--(COUNTIF($B$2:B4605,B4605)=1)</f>
        <v>0</v>
      </c>
    </row>
    <row r="4606" spans="1:25"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c r="W4606" s="6" t="str">
        <f>TEXT(SalesData[[#This Row],[Order Date]],"mmm")</f>
        <v>May</v>
      </c>
      <c r="X4606" s="6" t="str">
        <f>TEXT(SalesData[[#This Row],[Order Date]],"mmm yyyy")</f>
        <v>May 2012</v>
      </c>
      <c r="Y4606">
        <f>--(COUNTIF($B$2:B4606,B4606)=1)</f>
        <v>0</v>
      </c>
    </row>
    <row r="4607" spans="1:25"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c r="W4607" s="6" t="str">
        <f>TEXT(SalesData[[#This Row],[Order Date]],"mmm")</f>
        <v>May</v>
      </c>
      <c r="X4607" s="6" t="str">
        <f>TEXT(SalesData[[#This Row],[Order Date]],"mmm yyyy")</f>
        <v>May 2012</v>
      </c>
      <c r="Y4607">
        <f>--(COUNTIF($B$2:B4607,B4607)=1)</f>
        <v>0</v>
      </c>
    </row>
    <row r="4608" spans="1:25"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c r="W4608" s="6" t="str">
        <f>TEXT(SalesData[[#This Row],[Order Date]],"mmm")</f>
        <v>May</v>
      </c>
      <c r="X4608" s="6" t="str">
        <f>TEXT(SalesData[[#This Row],[Order Date]],"mmm yyyy")</f>
        <v>May 2012</v>
      </c>
      <c r="Y4608">
        <f>--(COUNTIF($B$2:B4608,B4608)=1)</f>
        <v>1</v>
      </c>
    </row>
    <row r="4609" spans="1:25"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c r="W4609" s="6" t="str">
        <f>TEXT(SalesData[[#This Row],[Order Date]],"mmm")</f>
        <v>May</v>
      </c>
      <c r="X4609" s="6" t="str">
        <f>TEXT(SalesData[[#This Row],[Order Date]],"mmm yyyy")</f>
        <v>May 2012</v>
      </c>
      <c r="Y4609">
        <f>--(COUNTIF($B$2:B4609,B4609)=1)</f>
        <v>0</v>
      </c>
    </row>
    <row r="4610" spans="1:25"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c r="W4610" s="6" t="str">
        <f>TEXT(SalesData[[#This Row],[Order Date]],"mmm")</f>
        <v>May</v>
      </c>
      <c r="X4610" s="6" t="str">
        <f>TEXT(SalesData[[#This Row],[Order Date]],"mmm yyyy")</f>
        <v>May 2012</v>
      </c>
      <c r="Y4610">
        <f>--(COUNTIF($B$2:B4610,B4610)=1)</f>
        <v>0</v>
      </c>
    </row>
    <row r="4611" spans="1:25"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c r="W4611" s="6" t="str">
        <f>TEXT(SalesData[[#This Row],[Order Date]],"mmm")</f>
        <v>May</v>
      </c>
      <c r="X4611" s="6" t="str">
        <f>TEXT(SalesData[[#This Row],[Order Date]],"mmm yyyy")</f>
        <v>May 2012</v>
      </c>
      <c r="Y4611">
        <f>--(COUNTIF($B$2:B4611,B4611)=1)</f>
        <v>0</v>
      </c>
    </row>
    <row r="4612" spans="1:25"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c r="W4612" s="6" t="str">
        <f>TEXT(SalesData[[#This Row],[Order Date]],"mmm")</f>
        <v>Nov</v>
      </c>
      <c r="X4612" s="6" t="str">
        <f>TEXT(SalesData[[#This Row],[Order Date]],"mmm yyyy")</f>
        <v>Nov 2014</v>
      </c>
      <c r="Y4612">
        <f>--(COUNTIF($B$2:B4612,B4612)=1)</f>
        <v>1</v>
      </c>
    </row>
    <row r="4613" spans="1:25"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c r="W4613" s="6" t="str">
        <f>TEXT(SalesData[[#This Row],[Order Date]],"mmm")</f>
        <v>Jan</v>
      </c>
      <c r="X4613" s="6" t="str">
        <f>TEXT(SalesData[[#This Row],[Order Date]],"mmm yyyy")</f>
        <v>Jan 2013</v>
      </c>
      <c r="Y4613">
        <f>--(COUNTIF($B$2:B4613,B4613)=1)</f>
        <v>1</v>
      </c>
    </row>
    <row r="4614" spans="1:25"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c r="W4614" s="6" t="str">
        <f>TEXT(SalesData[[#This Row],[Order Date]],"mmm")</f>
        <v>Jan</v>
      </c>
      <c r="X4614" s="6" t="str">
        <f>TEXT(SalesData[[#This Row],[Order Date]],"mmm yyyy")</f>
        <v>Jan 2014</v>
      </c>
      <c r="Y4614">
        <f>--(COUNTIF($B$2:B4614,B4614)=1)</f>
        <v>1</v>
      </c>
    </row>
    <row r="4615" spans="1:25"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c r="W4615" s="6" t="str">
        <f>TEXT(SalesData[[#This Row],[Order Date]],"mmm")</f>
        <v>Jan</v>
      </c>
      <c r="X4615" s="6" t="str">
        <f>TEXT(SalesData[[#This Row],[Order Date]],"mmm yyyy")</f>
        <v>Jan 2014</v>
      </c>
      <c r="Y4615">
        <f>--(COUNTIF($B$2:B4615,B4615)=1)</f>
        <v>0</v>
      </c>
    </row>
    <row r="4616" spans="1:25"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c r="W4616" s="6" t="str">
        <f>TEXT(SalesData[[#This Row],[Order Date]],"mmm")</f>
        <v>Sep</v>
      </c>
      <c r="X4616" s="6" t="str">
        <f>TEXT(SalesData[[#This Row],[Order Date]],"mmm yyyy")</f>
        <v>Sep 2013</v>
      </c>
      <c r="Y4616">
        <f>--(COUNTIF($B$2:B4616,B4616)=1)</f>
        <v>1</v>
      </c>
    </row>
    <row r="4617" spans="1:25"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c r="W4617" s="6" t="str">
        <f>TEXT(SalesData[[#This Row],[Order Date]],"mmm")</f>
        <v>Sep</v>
      </c>
      <c r="X4617" s="6" t="str">
        <f>TEXT(SalesData[[#This Row],[Order Date]],"mmm yyyy")</f>
        <v>Sep 2013</v>
      </c>
      <c r="Y4617">
        <f>--(COUNTIF($B$2:B4617,B4617)=1)</f>
        <v>0</v>
      </c>
    </row>
    <row r="4618" spans="1:25"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c r="W4618" s="6" t="str">
        <f>TEXT(SalesData[[#This Row],[Order Date]],"mmm")</f>
        <v>Sep</v>
      </c>
      <c r="X4618" s="6" t="str">
        <f>TEXT(SalesData[[#This Row],[Order Date]],"mmm yyyy")</f>
        <v>Sep 2012</v>
      </c>
      <c r="Y4618">
        <f>--(COUNTIF($B$2:B4618,B4618)=1)</f>
        <v>1</v>
      </c>
    </row>
    <row r="4619" spans="1:25"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c r="W4619" s="6" t="str">
        <f>TEXT(SalesData[[#This Row],[Order Date]],"mmm")</f>
        <v>Sep</v>
      </c>
      <c r="X4619" s="6" t="str">
        <f>TEXT(SalesData[[#This Row],[Order Date]],"mmm yyyy")</f>
        <v>Sep 2012</v>
      </c>
      <c r="Y4619">
        <f>--(COUNTIF($B$2:B4619,B4619)=1)</f>
        <v>1</v>
      </c>
    </row>
    <row r="4620" spans="1:25"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c r="W4620" s="6" t="str">
        <f>TEXT(SalesData[[#This Row],[Order Date]],"mmm")</f>
        <v>Sep</v>
      </c>
      <c r="X4620" s="6" t="str">
        <f>TEXT(SalesData[[#This Row],[Order Date]],"mmm yyyy")</f>
        <v>Sep 2012</v>
      </c>
      <c r="Y4620">
        <f>--(COUNTIF($B$2:B4620,B4620)=1)</f>
        <v>0</v>
      </c>
    </row>
    <row r="4621" spans="1:25"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c r="W4621" s="6" t="str">
        <f>TEXT(SalesData[[#This Row],[Order Date]],"mmm")</f>
        <v>Dec</v>
      </c>
      <c r="X4621" s="6" t="str">
        <f>TEXT(SalesData[[#This Row],[Order Date]],"mmm yyyy")</f>
        <v>Dec 2014</v>
      </c>
      <c r="Y4621">
        <f>--(COUNTIF($B$2:B4621,B4621)=1)</f>
        <v>1</v>
      </c>
    </row>
    <row r="4622" spans="1:25"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c r="W4622" s="6" t="str">
        <f>TEXT(SalesData[[#This Row],[Order Date]],"mmm")</f>
        <v>Dec</v>
      </c>
      <c r="X4622" s="6" t="str">
        <f>TEXT(SalesData[[#This Row],[Order Date]],"mmm yyyy")</f>
        <v>Dec 2014</v>
      </c>
      <c r="Y4622">
        <f>--(COUNTIF($B$2:B4622,B4622)=1)</f>
        <v>0</v>
      </c>
    </row>
    <row r="4623" spans="1:25"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c r="W4623" s="6" t="str">
        <f>TEXT(SalesData[[#This Row],[Order Date]],"mmm")</f>
        <v>Oct</v>
      </c>
      <c r="X4623" s="6" t="str">
        <f>TEXT(SalesData[[#This Row],[Order Date]],"mmm yyyy")</f>
        <v>Oct 2012</v>
      </c>
      <c r="Y4623">
        <f>--(COUNTIF($B$2:B4623,B4623)=1)</f>
        <v>1</v>
      </c>
    </row>
    <row r="4624" spans="1:25"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c r="W4624" s="6" t="str">
        <f>TEXT(SalesData[[#This Row],[Order Date]],"mmm")</f>
        <v>Sep</v>
      </c>
      <c r="X4624" s="6" t="str">
        <f>TEXT(SalesData[[#This Row],[Order Date]],"mmm yyyy")</f>
        <v>Sep 2014</v>
      </c>
      <c r="Y4624">
        <f>--(COUNTIF($B$2:B4624,B4624)=1)</f>
        <v>1</v>
      </c>
    </row>
    <row r="4625" spans="1:25"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c r="W4625" s="6" t="str">
        <f>TEXT(SalesData[[#This Row],[Order Date]],"mmm")</f>
        <v>Sep</v>
      </c>
      <c r="X4625" s="6" t="str">
        <f>TEXT(SalesData[[#This Row],[Order Date]],"mmm yyyy")</f>
        <v>Sep 2014</v>
      </c>
      <c r="Y4625">
        <f>--(COUNTIF($B$2:B4625,B4625)=1)</f>
        <v>0</v>
      </c>
    </row>
    <row r="4626" spans="1:25"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c r="W4626" s="6" t="str">
        <f>TEXT(SalesData[[#This Row],[Order Date]],"mmm")</f>
        <v>Sep</v>
      </c>
      <c r="X4626" s="6" t="str">
        <f>TEXT(SalesData[[#This Row],[Order Date]],"mmm yyyy")</f>
        <v>Sep 2014</v>
      </c>
      <c r="Y4626">
        <f>--(COUNTIF($B$2:B4626,B4626)=1)</f>
        <v>0</v>
      </c>
    </row>
    <row r="4627" spans="1:25"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c r="W4627" s="6" t="str">
        <f>TEXT(SalesData[[#This Row],[Order Date]],"mmm")</f>
        <v>Sep</v>
      </c>
      <c r="X4627" s="6" t="str">
        <f>TEXT(SalesData[[#This Row],[Order Date]],"mmm yyyy")</f>
        <v>Sep 2014</v>
      </c>
      <c r="Y4627">
        <f>--(COUNTIF($B$2:B4627,B4627)=1)</f>
        <v>0</v>
      </c>
    </row>
    <row r="4628" spans="1:25"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c r="W4628" s="6" t="str">
        <f>TEXT(SalesData[[#This Row],[Order Date]],"mmm")</f>
        <v>Nov</v>
      </c>
      <c r="X4628" s="6" t="str">
        <f>TEXT(SalesData[[#This Row],[Order Date]],"mmm yyyy")</f>
        <v>Nov 2013</v>
      </c>
      <c r="Y4628">
        <f>--(COUNTIF($B$2:B4628,B4628)=1)</f>
        <v>1</v>
      </c>
    </row>
    <row r="4629" spans="1:25"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c r="W4629" s="6" t="str">
        <f>TEXT(SalesData[[#This Row],[Order Date]],"mmm")</f>
        <v>Nov</v>
      </c>
      <c r="X4629" s="6" t="str">
        <f>TEXT(SalesData[[#This Row],[Order Date]],"mmm yyyy")</f>
        <v>Nov 2013</v>
      </c>
      <c r="Y4629">
        <f>--(COUNTIF($B$2:B4629,B4629)=1)</f>
        <v>0</v>
      </c>
    </row>
    <row r="4630" spans="1:25"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c r="W4630" s="6" t="str">
        <f>TEXT(SalesData[[#This Row],[Order Date]],"mmm")</f>
        <v>Nov</v>
      </c>
      <c r="X4630" s="6" t="str">
        <f>TEXT(SalesData[[#This Row],[Order Date]],"mmm yyyy")</f>
        <v>Nov 2013</v>
      </c>
      <c r="Y4630">
        <f>--(COUNTIF($B$2:B4630,B4630)=1)</f>
        <v>0</v>
      </c>
    </row>
    <row r="4631" spans="1:25"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c r="W4631" s="6" t="str">
        <f>TEXT(SalesData[[#This Row],[Order Date]],"mmm")</f>
        <v>Nov</v>
      </c>
      <c r="X4631" s="6" t="str">
        <f>TEXT(SalesData[[#This Row],[Order Date]],"mmm yyyy")</f>
        <v>Nov 2013</v>
      </c>
      <c r="Y4631">
        <f>--(COUNTIF($B$2:B4631,B4631)=1)</f>
        <v>0</v>
      </c>
    </row>
    <row r="4632" spans="1:25"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c r="W4632" s="6" t="str">
        <f>TEXT(SalesData[[#This Row],[Order Date]],"mmm")</f>
        <v>Oct</v>
      </c>
      <c r="X4632" s="6" t="str">
        <f>TEXT(SalesData[[#This Row],[Order Date]],"mmm yyyy")</f>
        <v>Oct 2012</v>
      </c>
      <c r="Y4632">
        <f>--(COUNTIF($B$2:B4632,B4632)=1)</f>
        <v>1</v>
      </c>
    </row>
    <row r="4633" spans="1:25"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c r="W4633" s="6" t="str">
        <f>TEXT(SalesData[[#This Row],[Order Date]],"mmm")</f>
        <v>Aug</v>
      </c>
      <c r="X4633" s="6" t="str">
        <f>TEXT(SalesData[[#This Row],[Order Date]],"mmm yyyy")</f>
        <v>Aug 2014</v>
      </c>
      <c r="Y4633">
        <f>--(COUNTIF($B$2:B4633,B4633)=1)</f>
        <v>1</v>
      </c>
    </row>
    <row r="4634" spans="1:25"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c r="W4634" s="6" t="str">
        <f>TEXT(SalesData[[#This Row],[Order Date]],"mmm")</f>
        <v>Aug</v>
      </c>
      <c r="X4634" s="6" t="str">
        <f>TEXT(SalesData[[#This Row],[Order Date]],"mmm yyyy")</f>
        <v>Aug 2014</v>
      </c>
      <c r="Y4634">
        <f>--(COUNTIF($B$2:B4634,B4634)=1)</f>
        <v>0</v>
      </c>
    </row>
    <row r="4635" spans="1:25"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c r="W4635" s="6" t="str">
        <f>TEXT(SalesData[[#This Row],[Order Date]],"mmm")</f>
        <v>Aug</v>
      </c>
      <c r="X4635" s="6" t="str">
        <f>TEXT(SalesData[[#This Row],[Order Date]],"mmm yyyy")</f>
        <v>Aug 2012</v>
      </c>
      <c r="Y4635">
        <f>--(COUNTIF($B$2:B4635,B4635)=1)</f>
        <v>1</v>
      </c>
    </row>
    <row r="4636" spans="1:25"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c r="W4636" s="6" t="str">
        <f>TEXT(SalesData[[#This Row],[Order Date]],"mmm")</f>
        <v>Aug</v>
      </c>
      <c r="X4636" s="6" t="str">
        <f>TEXT(SalesData[[#This Row],[Order Date]],"mmm yyyy")</f>
        <v>Aug 2012</v>
      </c>
      <c r="Y4636">
        <f>--(COUNTIF($B$2:B4636,B4636)=1)</f>
        <v>0</v>
      </c>
    </row>
    <row r="4637" spans="1:25"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c r="W4637" s="6" t="str">
        <f>TEXT(SalesData[[#This Row],[Order Date]],"mmm")</f>
        <v>Mar</v>
      </c>
      <c r="X4637" s="6" t="str">
        <f>TEXT(SalesData[[#This Row],[Order Date]],"mmm yyyy")</f>
        <v>Mar 2014</v>
      </c>
      <c r="Y4637">
        <f>--(COUNTIF($B$2:B4637,B4637)=1)</f>
        <v>1</v>
      </c>
    </row>
    <row r="4638" spans="1:25"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c r="W4638" s="6" t="str">
        <f>TEXT(SalesData[[#This Row],[Order Date]],"mmm")</f>
        <v>Apr</v>
      </c>
      <c r="X4638" s="6" t="str">
        <f>TEXT(SalesData[[#This Row],[Order Date]],"mmm yyyy")</f>
        <v>Apr 2014</v>
      </c>
      <c r="Y4638">
        <f>--(COUNTIF($B$2:B4638,B4638)=1)</f>
        <v>1</v>
      </c>
    </row>
    <row r="4639" spans="1:25"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c r="W4639" s="6" t="str">
        <f>TEXT(SalesData[[#This Row],[Order Date]],"mmm")</f>
        <v>Apr</v>
      </c>
      <c r="X4639" s="6" t="str">
        <f>TEXT(SalesData[[#This Row],[Order Date]],"mmm yyyy")</f>
        <v>Apr 2014</v>
      </c>
      <c r="Y4639">
        <f>--(COUNTIF($B$2:B4639,B4639)=1)</f>
        <v>0</v>
      </c>
    </row>
    <row r="4640" spans="1:25"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c r="W4640" s="6" t="str">
        <f>TEXT(SalesData[[#This Row],[Order Date]],"mmm")</f>
        <v>Apr</v>
      </c>
      <c r="X4640" s="6" t="str">
        <f>TEXT(SalesData[[#This Row],[Order Date]],"mmm yyyy")</f>
        <v>Apr 2014</v>
      </c>
      <c r="Y4640">
        <f>--(COUNTIF($B$2:B4640,B4640)=1)</f>
        <v>0</v>
      </c>
    </row>
    <row r="4641" spans="1:25"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c r="W4641" s="6" t="str">
        <f>TEXT(SalesData[[#This Row],[Order Date]],"mmm")</f>
        <v>Sep</v>
      </c>
      <c r="X4641" s="6" t="str">
        <f>TEXT(SalesData[[#This Row],[Order Date]],"mmm yyyy")</f>
        <v>Sep 2013</v>
      </c>
      <c r="Y4641">
        <f>--(COUNTIF($B$2:B4641,B4641)=1)</f>
        <v>1</v>
      </c>
    </row>
    <row r="4642" spans="1:25"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c r="W4642" s="6" t="str">
        <f>TEXT(SalesData[[#This Row],[Order Date]],"mmm")</f>
        <v>Sep</v>
      </c>
      <c r="X4642" s="6" t="str">
        <f>TEXT(SalesData[[#This Row],[Order Date]],"mmm yyyy")</f>
        <v>Sep 2013</v>
      </c>
      <c r="Y4642">
        <f>--(COUNTIF($B$2:B4642,B4642)=1)</f>
        <v>0</v>
      </c>
    </row>
    <row r="4643" spans="1:25"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c r="W4643" s="6" t="str">
        <f>TEXT(SalesData[[#This Row],[Order Date]],"mmm")</f>
        <v>Oct</v>
      </c>
      <c r="X4643" s="6" t="str">
        <f>TEXT(SalesData[[#This Row],[Order Date]],"mmm yyyy")</f>
        <v>Oct 2014</v>
      </c>
      <c r="Y4643">
        <f>--(COUNTIF($B$2:B4643,B4643)=1)</f>
        <v>1</v>
      </c>
    </row>
    <row r="4644" spans="1:25"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c r="W4644" s="6" t="str">
        <f>TEXT(SalesData[[#This Row],[Order Date]],"mmm")</f>
        <v>Oct</v>
      </c>
      <c r="X4644" s="6" t="str">
        <f>TEXT(SalesData[[#This Row],[Order Date]],"mmm yyyy")</f>
        <v>Oct 2014</v>
      </c>
      <c r="Y4644">
        <f>--(COUNTIF($B$2:B4644,B4644)=1)</f>
        <v>0</v>
      </c>
    </row>
    <row r="4645" spans="1:25"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c r="W4645" s="6" t="str">
        <f>TEXT(SalesData[[#This Row],[Order Date]],"mmm")</f>
        <v>Aug</v>
      </c>
      <c r="X4645" s="6" t="str">
        <f>TEXT(SalesData[[#This Row],[Order Date]],"mmm yyyy")</f>
        <v>Aug 2012</v>
      </c>
      <c r="Y4645">
        <f>--(COUNTIF($B$2:B4645,B4645)=1)</f>
        <v>1</v>
      </c>
    </row>
    <row r="4646" spans="1:25"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c r="W4646" s="6" t="str">
        <f>TEXT(SalesData[[#This Row],[Order Date]],"mmm")</f>
        <v>Aug</v>
      </c>
      <c r="X4646" s="6" t="str">
        <f>TEXT(SalesData[[#This Row],[Order Date]],"mmm yyyy")</f>
        <v>Aug 2012</v>
      </c>
      <c r="Y4646">
        <f>--(COUNTIF($B$2:B4646,B4646)=1)</f>
        <v>0</v>
      </c>
    </row>
    <row r="4647" spans="1:25"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c r="W4647" s="6" t="str">
        <f>TEXT(SalesData[[#This Row],[Order Date]],"mmm")</f>
        <v>Aug</v>
      </c>
      <c r="X4647" s="6" t="str">
        <f>TEXT(SalesData[[#This Row],[Order Date]],"mmm yyyy")</f>
        <v>Aug 2013</v>
      </c>
      <c r="Y4647">
        <f>--(COUNTIF($B$2:B4647,B4647)=1)</f>
        <v>1</v>
      </c>
    </row>
    <row r="4648" spans="1:25"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c r="W4648" s="6" t="str">
        <f>TEXT(SalesData[[#This Row],[Order Date]],"mmm")</f>
        <v>May</v>
      </c>
      <c r="X4648" s="6" t="str">
        <f>TEXT(SalesData[[#This Row],[Order Date]],"mmm yyyy")</f>
        <v>May 2011</v>
      </c>
      <c r="Y4648">
        <f>--(COUNTIF($B$2:B4648,B4648)=1)</f>
        <v>1</v>
      </c>
    </row>
    <row r="4649" spans="1:25"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c r="W4649" s="6" t="str">
        <f>TEXT(SalesData[[#This Row],[Order Date]],"mmm")</f>
        <v>Apr</v>
      </c>
      <c r="X4649" s="6" t="str">
        <f>TEXT(SalesData[[#This Row],[Order Date]],"mmm yyyy")</f>
        <v>Apr 2013</v>
      </c>
      <c r="Y4649">
        <f>--(COUNTIF($B$2:B4649,B4649)=1)</f>
        <v>1</v>
      </c>
    </row>
    <row r="4650" spans="1:25"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c r="W4650" s="6" t="str">
        <f>TEXT(SalesData[[#This Row],[Order Date]],"mmm")</f>
        <v>May</v>
      </c>
      <c r="X4650" s="6" t="str">
        <f>TEXT(SalesData[[#This Row],[Order Date]],"mmm yyyy")</f>
        <v>May 2014</v>
      </c>
      <c r="Y4650">
        <f>--(COUNTIF($B$2:B4650,B4650)=1)</f>
        <v>1</v>
      </c>
    </row>
    <row r="4651" spans="1:25"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c r="W4651" s="6" t="str">
        <f>TEXT(SalesData[[#This Row],[Order Date]],"mmm")</f>
        <v>May</v>
      </c>
      <c r="X4651" s="6" t="str">
        <f>TEXT(SalesData[[#This Row],[Order Date]],"mmm yyyy")</f>
        <v>May 2014</v>
      </c>
      <c r="Y4651">
        <f>--(COUNTIF($B$2:B4651,B4651)=1)</f>
        <v>0</v>
      </c>
    </row>
    <row r="4652" spans="1:25"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c r="W4652" s="6" t="str">
        <f>TEXT(SalesData[[#This Row],[Order Date]],"mmm")</f>
        <v>Apr</v>
      </c>
      <c r="X4652" s="6" t="str">
        <f>TEXT(SalesData[[#This Row],[Order Date]],"mmm yyyy")</f>
        <v>Apr 2014</v>
      </c>
      <c r="Y4652">
        <f>--(COUNTIF($B$2:B4652,B4652)=1)</f>
        <v>1</v>
      </c>
    </row>
    <row r="4653" spans="1:25"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c r="W4653" s="6" t="str">
        <f>TEXT(SalesData[[#This Row],[Order Date]],"mmm")</f>
        <v>Apr</v>
      </c>
      <c r="X4653" s="6" t="str">
        <f>TEXT(SalesData[[#This Row],[Order Date]],"mmm yyyy")</f>
        <v>Apr 2014</v>
      </c>
      <c r="Y4653">
        <f>--(COUNTIF($B$2:B4653,B4653)=1)</f>
        <v>0</v>
      </c>
    </row>
    <row r="4654" spans="1:25"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c r="W4654" s="6" t="str">
        <f>TEXT(SalesData[[#This Row],[Order Date]],"mmm")</f>
        <v>Feb</v>
      </c>
      <c r="X4654" s="6" t="str">
        <f>TEXT(SalesData[[#This Row],[Order Date]],"mmm yyyy")</f>
        <v>Feb 2014</v>
      </c>
      <c r="Y4654">
        <f>--(COUNTIF($B$2:B4654,B4654)=1)</f>
        <v>1</v>
      </c>
    </row>
    <row r="4655" spans="1:25"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c r="W4655" s="6" t="str">
        <f>TEXT(SalesData[[#This Row],[Order Date]],"mmm")</f>
        <v>Feb</v>
      </c>
      <c r="X4655" s="6" t="str">
        <f>TEXT(SalesData[[#This Row],[Order Date]],"mmm yyyy")</f>
        <v>Feb 2014</v>
      </c>
      <c r="Y4655">
        <f>--(COUNTIF($B$2:B4655,B4655)=1)</f>
        <v>0</v>
      </c>
    </row>
    <row r="4656" spans="1:25"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c r="W4656" s="6" t="str">
        <f>TEXT(SalesData[[#This Row],[Order Date]],"mmm")</f>
        <v>Jun</v>
      </c>
      <c r="X4656" s="6" t="str">
        <f>TEXT(SalesData[[#This Row],[Order Date]],"mmm yyyy")</f>
        <v>Jun 2014</v>
      </c>
      <c r="Y4656">
        <f>--(COUNTIF($B$2:B4656,B4656)=1)</f>
        <v>1</v>
      </c>
    </row>
    <row r="4657" spans="1:25"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c r="W4657" s="6" t="str">
        <f>TEXT(SalesData[[#This Row],[Order Date]],"mmm")</f>
        <v>May</v>
      </c>
      <c r="X4657" s="6" t="str">
        <f>TEXT(SalesData[[#This Row],[Order Date]],"mmm yyyy")</f>
        <v>May 2011</v>
      </c>
      <c r="Y4657">
        <f>--(COUNTIF($B$2:B4657,B4657)=1)</f>
        <v>1</v>
      </c>
    </row>
    <row r="4658" spans="1:25"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c r="W4658" s="6" t="str">
        <f>TEXT(SalesData[[#This Row],[Order Date]],"mmm")</f>
        <v>May</v>
      </c>
      <c r="X4658" s="6" t="str">
        <f>TEXT(SalesData[[#This Row],[Order Date]],"mmm yyyy")</f>
        <v>May 2012</v>
      </c>
      <c r="Y4658">
        <f>--(COUNTIF($B$2:B4658,B4658)=1)</f>
        <v>1</v>
      </c>
    </row>
    <row r="4659" spans="1:25"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c r="W4659" s="6" t="str">
        <f>TEXT(SalesData[[#This Row],[Order Date]],"mmm")</f>
        <v>May</v>
      </c>
      <c r="X4659" s="6" t="str">
        <f>TEXT(SalesData[[#This Row],[Order Date]],"mmm yyyy")</f>
        <v>May 2012</v>
      </c>
      <c r="Y4659">
        <f>--(COUNTIF($B$2:B4659,B4659)=1)</f>
        <v>0</v>
      </c>
    </row>
    <row r="4660" spans="1:25"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c r="W4660" s="6" t="str">
        <f>TEXT(SalesData[[#This Row],[Order Date]],"mmm")</f>
        <v>May</v>
      </c>
      <c r="X4660" s="6" t="str">
        <f>TEXT(SalesData[[#This Row],[Order Date]],"mmm yyyy")</f>
        <v>May 2012</v>
      </c>
      <c r="Y4660">
        <f>--(COUNTIF($B$2:B4660,B4660)=1)</f>
        <v>0</v>
      </c>
    </row>
    <row r="4661" spans="1:25"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c r="W4661" s="6" t="str">
        <f>TEXT(SalesData[[#This Row],[Order Date]],"mmm")</f>
        <v>May</v>
      </c>
      <c r="X4661" s="6" t="str">
        <f>TEXT(SalesData[[#This Row],[Order Date]],"mmm yyyy")</f>
        <v>May 2012</v>
      </c>
      <c r="Y4661">
        <f>--(COUNTIF($B$2:B4661,B4661)=1)</f>
        <v>0</v>
      </c>
    </row>
    <row r="4662" spans="1:25"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c r="W4662" s="6" t="str">
        <f>TEXT(SalesData[[#This Row],[Order Date]],"mmm")</f>
        <v>May</v>
      </c>
      <c r="X4662" s="6" t="str">
        <f>TEXT(SalesData[[#This Row],[Order Date]],"mmm yyyy")</f>
        <v>May 2012</v>
      </c>
      <c r="Y4662">
        <f>--(COUNTIF($B$2:B4662,B4662)=1)</f>
        <v>0</v>
      </c>
    </row>
    <row r="4663" spans="1:25"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c r="W4663" s="6" t="str">
        <f>TEXT(SalesData[[#This Row],[Order Date]],"mmm")</f>
        <v>May</v>
      </c>
      <c r="X4663" s="6" t="str">
        <f>TEXT(SalesData[[#This Row],[Order Date]],"mmm yyyy")</f>
        <v>May 2012</v>
      </c>
      <c r="Y4663">
        <f>--(COUNTIF($B$2:B4663,B4663)=1)</f>
        <v>0</v>
      </c>
    </row>
    <row r="4664" spans="1:25"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c r="W4664" s="6" t="str">
        <f>TEXT(SalesData[[#This Row],[Order Date]],"mmm")</f>
        <v>May</v>
      </c>
      <c r="X4664" s="6" t="str">
        <f>TEXT(SalesData[[#This Row],[Order Date]],"mmm yyyy")</f>
        <v>May 2012</v>
      </c>
      <c r="Y4664">
        <f>--(COUNTIF($B$2:B4664,B4664)=1)</f>
        <v>0</v>
      </c>
    </row>
    <row r="4665" spans="1:25"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c r="W4665" s="6" t="str">
        <f>TEXT(SalesData[[#This Row],[Order Date]],"mmm")</f>
        <v>Sep</v>
      </c>
      <c r="X4665" s="6" t="str">
        <f>TEXT(SalesData[[#This Row],[Order Date]],"mmm yyyy")</f>
        <v>Sep 2013</v>
      </c>
      <c r="Y4665">
        <f>--(COUNTIF($B$2:B4665,B4665)=1)</f>
        <v>1</v>
      </c>
    </row>
    <row r="4666" spans="1:25"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c r="W4666" s="6" t="str">
        <f>TEXT(SalesData[[#This Row],[Order Date]],"mmm")</f>
        <v>Sep</v>
      </c>
      <c r="X4666" s="6" t="str">
        <f>TEXT(SalesData[[#This Row],[Order Date]],"mmm yyyy")</f>
        <v>Sep 2013</v>
      </c>
      <c r="Y4666">
        <f>--(COUNTIF($B$2:B4666,B4666)=1)</f>
        <v>1</v>
      </c>
    </row>
    <row r="4667" spans="1:25"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c r="W4667" s="6" t="str">
        <f>TEXT(SalesData[[#This Row],[Order Date]],"mmm")</f>
        <v>Sep</v>
      </c>
      <c r="X4667" s="6" t="str">
        <f>TEXT(SalesData[[#This Row],[Order Date]],"mmm yyyy")</f>
        <v>Sep 2013</v>
      </c>
      <c r="Y4667">
        <f>--(COUNTIF($B$2:B4667,B4667)=1)</f>
        <v>0</v>
      </c>
    </row>
    <row r="4668" spans="1:25"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c r="W4668" s="6" t="str">
        <f>TEXT(SalesData[[#This Row],[Order Date]],"mmm")</f>
        <v>Jan</v>
      </c>
      <c r="X4668" s="6" t="str">
        <f>TEXT(SalesData[[#This Row],[Order Date]],"mmm yyyy")</f>
        <v>Jan 2013</v>
      </c>
      <c r="Y4668">
        <f>--(COUNTIF($B$2:B4668,B4668)=1)</f>
        <v>1</v>
      </c>
    </row>
    <row r="4669" spans="1:25"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c r="W4669" s="6" t="str">
        <f>TEXT(SalesData[[#This Row],[Order Date]],"mmm")</f>
        <v>Jan</v>
      </c>
      <c r="X4669" s="6" t="str">
        <f>TEXT(SalesData[[#This Row],[Order Date]],"mmm yyyy")</f>
        <v>Jan 2013</v>
      </c>
      <c r="Y4669">
        <f>--(COUNTIF($B$2:B4669,B4669)=1)</f>
        <v>0</v>
      </c>
    </row>
    <row r="4670" spans="1:25"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c r="W4670" s="6" t="str">
        <f>TEXT(SalesData[[#This Row],[Order Date]],"mmm")</f>
        <v>May</v>
      </c>
      <c r="X4670" s="6" t="str">
        <f>TEXT(SalesData[[#This Row],[Order Date]],"mmm yyyy")</f>
        <v>May 2014</v>
      </c>
      <c r="Y4670">
        <f>--(COUNTIF($B$2:B4670,B4670)=1)</f>
        <v>1</v>
      </c>
    </row>
    <row r="4671" spans="1:25"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c r="W4671" s="6" t="str">
        <f>TEXT(SalesData[[#This Row],[Order Date]],"mmm")</f>
        <v>May</v>
      </c>
      <c r="X4671" s="6" t="str">
        <f>TEXT(SalesData[[#This Row],[Order Date]],"mmm yyyy")</f>
        <v>May 2014</v>
      </c>
      <c r="Y4671">
        <f>--(COUNTIF($B$2:B4671,B4671)=1)</f>
        <v>0</v>
      </c>
    </row>
    <row r="4672" spans="1:25"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c r="W4672" s="6" t="str">
        <f>TEXT(SalesData[[#This Row],[Order Date]],"mmm")</f>
        <v>May</v>
      </c>
      <c r="X4672" s="6" t="str">
        <f>TEXT(SalesData[[#This Row],[Order Date]],"mmm yyyy")</f>
        <v>May 2014</v>
      </c>
      <c r="Y4672">
        <f>--(COUNTIF($B$2:B4672,B4672)=1)</f>
        <v>0</v>
      </c>
    </row>
    <row r="4673" spans="1:25"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c r="W4673" s="6" t="str">
        <f>TEXT(SalesData[[#This Row],[Order Date]],"mmm")</f>
        <v>Aug</v>
      </c>
      <c r="X4673" s="6" t="str">
        <f>TEXT(SalesData[[#This Row],[Order Date]],"mmm yyyy")</f>
        <v>Aug 2013</v>
      </c>
      <c r="Y4673">
        <f>--(COUNTIF($B$2:B4673,B4673)=1)</f>
        <v>1</v>
      </c>
    </row>
    <row r="4674" spans="1:25"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c r="W4674" s="6" t="str">
        <f>TEXT(SalesData[[#This Row],[Order Date]],"mmm")</f>
        <v>Aug</v>
      </c>
      <c r="X4674" s="6" t="str">
        <f>TEXT(SalesData[[#This Row],[Order Date]],"mmm yyyy")</f>
        <v>Aug 2013</v>
      </c>
      <c r="Y4674">
        <f>--(COUNTIF($B$2:B4674,B4674)=1)</f>
        <v>0</v>
      </c>
    </row>
    <row r="4675" spans="1:25"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c r="W4675" s="6" t="str">
        <f>TEXT(SalesData[[#This Row],[Order Date]],"mmm")</f>
        <v>Aug</v>
      </c>
      <c r="X4675" s="6" t="str">
        <f>TEXT(SalesData[[#This Row],[Order Date]],"mmm yyyy")</f>
        <v>Aug 2013</v>
      </c>
      <c r="Y4675">
        <f>--(COUNTIF($B$2:B4675,B4675)=1)</f>
        <v>0</v>
      </c>
    </row>
    <row r="4676" spans="1:25"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c r="W4676" s="6" t="str">
        <f>TEXT(SalesData[[#This Row],[Order Date]],"mmm")</f>
        <v>Aug</v>
      </c>
      <c r="X4676" s="6" t="str">
        <f>TEXT(SalesData[[#This Row],[Order Date]],"mmm yyyy")</f>
        <v>Aug 2013</v>
      </c>
      <c r="Y4676">
        <f>--(COUNTIF($B$2:B4676,B4676)=1)</f>
        <v>0</v>
      </c>
    </row>
    <row r="4677" spans="1:25"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c r="W4677" s="6" t="str">
        <f>TEXT(SalesData[[#This Row],[Order Date]],"mmm")</f>
        <v>Mar</v>
      </c>
      <c r="X4677" s="6" t="str">
        <f>TEXT(SalesData[[#This Row],[Order Date]],"mmm yyyy")</f>
        <v>Mar 2014</v>
      </c>
      <c r="Y4677">
        <f>--(COUNTIF($B$2:B4677,B4677)=1)</f>
        <v>1</v>
      </c>
    </row>
    <row r="4678" spans="1:25"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c r="W4678" s="6" t="str">
        <f>TEXT(SalesData[[#This Row],[Order Date]],"mmm")</f>
        <v>Mar</v>
      </c>
      <c r="X4678" s="6" t="str">
        <f>TEXT(SalesData[[#This Row],[Order Date]],"mmm yyyy")</f>
        <v>Mar 2011</v>
      </c>
      <c r="Y4678">
        <f>--(COUNTIF($B$2:B4678,B4678)=1)</f>
        <v>1</v>
      </c>
    </row>
    <row r="4679" spans="1:25"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c r="W4679" s="6" t="str">
        <f>TEXT(SalesData[[#This Row],[Order Date]],"mmm")</f>
        <v>Mar</v>
      </c>
      <c r="X4679" s="6" t="str">
        <f>TEXT(SalesData[[#This Row],[Order Date]],"mmm yyyy")</f>
        <v>Mar 2011</v>
      </c>
      <c r="Y4679">
        <f>--(COUNTIF($B$2:B4679,B4679)=1)</f>
        <v>0</v>
      </c>
    </row>
    <row r="4680" spans="1:25"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c r="W4680" s="6" t="str">
        <f>TEXT(SalesData[[#This Row],[Order Date]],"mmm")</f>
        <v>Mar</v>
      </c>
      <c r="X4680" s="6" t="str">
        <f>TEXT(SalesData[[#This Row],[Order Date]],"mmm yyyy")</f>
        <v>Mar 2011</v>
      </c>
      <c r="Y4680">
        <f>--(COUNTIF($B$2:B4680,B4680)=1)</f>
        <v>0</v>
      </c>
    </row>
    <row r="4681" spans="1:25"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c r="W4681" s="6" t="str">
        <f>TEXT(SalesData[[#This Row],[Order Date]],"mmm")</f>
        <v>Mar</v>
      </c>
      <c r="X4681" s="6" t="str">
        <f>TEXT(SalesData[[#This Row],[Order Date]],"mmm yyyy")</f>
        <v>Mar 2011</v>
      </c>
      <c r="Y4681">
        <f>--(COUNTIF($B$2:B4681,B4681)=1)</f>
        <v>0</v>
      </c>
    </row>
    <row r="4682" spans="1:25"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c r="W4682" s="6" t="str">
        <f>TEXT(SalesData[[#This Row],[Order Date]],"mmm")</f>
        <v>Mar</v>
      </c>
      <c r="X4682" s="6" t="str">
        <f>TEXT(SalesData[[#This Row],[Order Date]],"mmm yyyy")</f>
        <v>Mar 2011</v>
      </c>
      <c r="Y4682">
        <f>--(COUNTIF($B$2:B4682,B4682)=1)</f>
        <v>0</v>
      </c>
    </row>
    <row r="4683" spans="1:25"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c r="W4683" s="6" t="str">
        <f>TEXT(SalesData[[#This Row],[Order Date]],"mmm")</f>
        <v>Jul</v>
      </c>
      <c r="X4683" s="6" t="str">
        <f>TEXT(SalesData[[#This Row],[Order Date]],"mmm yyyy")</f>
        <v>Jul 2013</v>
      </c>
      <c r="Y4683">
        <f>--(COUNTIF($B$2:B4683,B4683)=1)</f>
        <v>1</v>
      </c>
    </row>
    <row r="4684" spans="1:25"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c r="W4684" s="6" t="str">
        <f>TEXT(SalesData[[#This Row],[Order Date]],"mmm")</f>
        <v>Dec</v>
      </c>
      <c r="X4684" s="6" t="str">
        <f>TEXT(SalesData[[#This Row],[Order Date]],"mmm yyyy")</f>
        <v>Dec 2013</v>
      </c>
      <c r="Y4684">
        <f>--(COUNTIF($B$2:B4684,B4684)=1)</f>
        <v>1</v>
      </c>
    </row>
    <row r="4685" spans="1:25"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c r="W4685" s="6" t="str">
        <f>TEXT(SalesData[[#This Row],[Order Date]],"mmm")</f>
        <v>Aug</v>
      </c>
      <c r="X4685" s="6" t="str">
        <f>TEXT(SalesData[[#This Row],[Order Date]],"mmm yyyy")</f>
        <v>Aug 2013</v>
      </c>
      <c r="Y4685">
        <f>--(COUNTIF($B$2:B4685,B4685)=1)</f>
        <v>1</v>
      </c>
    </row>
    <row r="4686" spans="1:25"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c r="W4686" s="6" t="str">
        <f>TEXT(SalesData[[#This Row],[Order Date]],"mmm")</f>
        <v>Aug</v>
      </c>
      <c r="X4686" s="6" t="str">
        <f>TEXT(SalesData[[#This Row],[Order Date]],"mmm yyyy")</f>
        <v>Aug 2013</v>
      </c>
      <c r="Y4686">
        <f>--(COUNTIF($B$2:B4686,B4686)=1)</f>
        <v>0</v>
      </c>
    </row>
    <row r="4687" spans="1:25"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c r="W4687" s="6" t="str">
        <f>TEXT(SalesData[[#This Row],[Order Date]],"mmm")</f>
        <v>Aug</v>
      </c>
      <c r="X4687" s="6" t="str">
        <f>TEXT(SalesData[[#This Row],[Order Date]],"mmm yyyy")</f>
        <v>Aug 2013</v>
      </c>
      <c r="Y4687">
        <f>--(COUNTIF($B$2:B4687,B4687)=1)</f>
        <v>0</v>
      </c>
    </row>
    <row r="4688" spans="1:25"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c r="W4688" s="6" t="str">
        <f>TEXT(SalesData[[#This Row],[Order Date]],"mmm")</f>
        <v>Aug</v>
      </c>
      <c r="X4688" s="6" t="str">
        <f>TEXT(SalesData[[#This Row],[Order Date]],"mmm yyyy")</f>
        <v>Aug 2013</v>
      </c>
      <c r="Y4688">
        <f>--(COUNTIF($B$2:B4688,B4688)=1)</f>
        <v>0</v>
      </c>
    </row>
    <row r="4689" spans="1:25"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c r="W4689" s="6" t="str">
        <f>TEXT(SalesData[[#This Row],[Order Date]],"mmm")</f>
        <v>Jun</v>
      </c>
      <c r="X4689" s="6" t="str">
        <f>TEXT(SalesData[[#This Row],[Order Date]],"mmm yyyy")</f>
        <v>Jun 2013</v>
      </c>
      <c r="Y4689">
        <f>--(COUNTIF($B$2:B4689,B4689)=1)</f>
        <v>1</v>
      </c>
    </row>
    <row r="4690" spans="1:25"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c r="W4690" s="6" t="str">
        <f>TEXT(SalesData[[#This Row],[Order Date]],"mmm")</f>
        <v>Mar</v>
      </c>
      <c r="X4690" s="6" t="str">
        <f>TEXT(SalesData[[#This Row],[Order Date]],"mmm yyyy")</f>
        <v>Mar 2014</v>
      </c>
      <c r="Y4690">
        <f>--(COUNTIF($B$2:B4690,B4690)=1)</f>
        <v>1</v>
      </c>
    </row>
    <row r="4691" spans="1:25"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c r="W4691" s="6" t="str">
        <f>TEXT(SalesData[[#This Row],[Order Date]],"mmm")</f>
        <v>Dec</v>
      </c>
      <c r="X4691" s="6" t="str">
        <f>TEXT(SalesData[[#This Row],[Order Date]],"mmm yyyy")</f>
        <v>Dec 2011</v>
      </c>
      <c r="Y4691">
        <f>--(COUNTIF($B$2:B4691,B4691)=1)</f>
        <v>1</v>
      </c>
    </row>
    <row r="4692" spans="1:25"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c r="W4692" s="6" t="str">
        <f>TEXT(SalesData[[#This Row],[Order Date]],"mmm")</f>
        <v>Dec</v>
      </c>
      <c r="X4692" s="6" t="str">
        <f>TEXT(SalesData[[#This Row],[Order Date]],"mmm yyyy")</f>
        <v>Dec 2011</v>
      </c>
      <c r="Y4692">
        <f>--(COUNTIF($B$2:B4692,B4692)=1)</f>
        <v>0</v>
      </c>
    </row>
    <row r="4693" spans="1:25"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c r="W4693" s="6" t="str">
        <f>TEXT(SalesData[[#This Row],[Order Date]],"mmm")</f>
        <v>Dec</v>
      </c>
      <c r="X4693" s="6" t="str">
        <f>TEXT(SalesData[[#This Row],[Order Date]],"mmm yyyy")</f>
        <v>Dec 2011</v>
      </c>
      <c r="Y4693">
        <f>--(COUNTIF($B$2:B4693,B4693)=1)</f>
        <v>0</v>
      </c>
    </row>
    <row r="4694" spans="1:25"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c r="W4694" s="6" t="str">
        <f>TEXT(SalesData[[#This Row],[Order Date]],"mmm")</f>
        <v>Dec</v>
      </c>
      <c r="X4694" s="6" t="str">
        <f>TEXT(SalesData[[#This Row],[Order Date]],"mmm yyyy")</f>
        <v>Dec 2011</v>
      </c>
      <c r="Y4694">
        <f>--(COUNTIF($B$2:B4694,B4694)=1)</f>
        <v>0</v>
      </c>
    </row>
    <row r="4695" spans="1:25"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c r="W4695" s="6" t="str">
        <f>TEXT(SalesData[[#This Row],[Order Date]],"mmm")</f>
        <v>Dec</v>
      </c>
      <c r="X4695" s="6" t="str">
        <f>TEXT(SalesData[[#This Row],[Order Date]],"mmm yyyy")</f>
        <v>Dec 2011</v>
      </c>
      <c r="Y4695">
        <f>--(COUNTIF($B$2:B4695,B4695)=1)</f>
        <v>0</v>
      </c>
    </row>
    <row r="4696" spans="1:25"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c r="W4696" s="6" t="str">
        <f>TEXT(SalesData[[#This Row],[Order Date]],"mmm")</f>
        <v>Dec</v>
      </c>
      <c r="X4696" s="6" t="str">
        <f>TEXT(SalesData[[#This Row],[Order Date]],"mmm yyyy")</f>
        <v>Dec 2012</v>
      </c>
      <c r="Y4696">
        <f>--(COUNTIF($B$2:B4696,B4696)=1)</f>
        <v>1</v>
      </c>
    </row>
    <row r="4697" spans="1:25"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c r="W4697" s="6" t="str">
        <f>TEXT(SalesData[[#This Row],[Order Date]],"mmm")</f>
        <v>Dec</v>
      </c>
      <c r="X4697" s="6" t="str">
        <f>TEXT(SalesData[[#This Row],[Order Date]],"mmm yyyy")</f>
        <v>Dec 2012</v>
      </c>
      <c r="Y4697">
        <f>--(COUNTIF($B$2:B4697,B4697)=1)</f>
        <v>0</v>
      </c>
    </row>
    <row r="4698" spans="1:25"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c r="W4698" s="6" t="str">
        <f>TEXT(SalesData[[#This Row],[Order Date]],"mmm")</f>
        <v>Dec</v>
      </c>
      <c r="X4698" s="6" t="str">
        <f>TEXT(SalesData[[#This Row],[Order Date]],"mmm yyyy")</f>
        <v>Dec 2012</v>
      </c>
      <c r="Y4698">
        <f>--(COUNTIF($B$2:B4698,B4698)=1)</f>
        <v>0</v>
      </c>
    </row>
    <row r="4699" spans="1:25"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c r="W4699" s="6" t="str">
        <f>TEXT(SalesData[[#This Row],[Order Date]],"mmm")</f>
        <v>Dec</v>
      </c>
      <c r="X4699" s="6" t="str">
        <f>TEXT(SalesData[[#This Row],[Order Date]],"mmm yyyy")</f>
        <v>Dec 2012</v>
      </c>
      <c r="Y4699">
        <f>--(COUNTIF($B$2:B4699,B4699)=1)</f>
        <v>0</v>
      </c>
    </row>
    <row r="4700" spans="1:25"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c r="W4700" s="6" t="str">
        <f>TEXT(SalesData[[#This Row],[Order Date]],"mmm")</f>
        <v>Dec</v>
      </c>
      <c r="X4700" s="6" t="str">
        <f>TEXT(SalesData[[#This Row],[Order Date]],"mmm yyyy")</f>
        <v>Dec 2012</v>
      </c>
      <c r="Y4700">
        <f>--(COUNTIF($B$2:B4700,B4700)=1)</f>
        <v>0</v>
      </c>
    </row>
    <row r="4701" spans="1:25"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c r="W4701" s="6" t="str">
        <f>TEXT(SalesData[[#This Row],[Order Date]],"mmm")</f>
        <v>May</v>
      </c>
      <c r="X4701" s="6" t="str">
        <f>TEXT(SalesData[[#This Row],[Order Date]],"mmm yyyy")</f>
        <v>May 2014</v>
      </c>
      <c r="Y4701">
        <f>--(COUNTIF($B$2:B4701,B4701)=1)</f>
        <v>1</v>
      </c>
    </row>
    <row r="4702" spans="1:25"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c r="W4702" s="6" t="str">
        <f>TEXT(SalesData[[#This Row],[Order Date]],"mmm")</f>
        <v>May</v>
      </c>
      <c r="X4702" s="6" t="str">
        <f>TEXT(SalesData[[#This Row],[Order Date]],"mmm yyyy")</f>
        <v>May 2014</v>
      </c>
      <c r="Y4702">
        <f>--(COUNTIF($B$2:B4702,B4702)=1)</f>
        <v>0</v>
      </c>
    </row>
    <row r="4703" spans="1:25"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c r="W4703" s="6" t="str">
        <f>TEXT(SalesData[[#This Row],[Order Date]],"mmm")</f>
        <v>May</v>
      </c>
      <c r="X4703" s="6" t="str">
        <f>TEXT(SalesData[[#This Row],[Order Date]],"mmm yyyy")</f>
        <v>May 2014</v>
      </c>
      <c r="Y4703">
        <f>--(COUNTIF($B$2:B4703,B4703)=1)</f>
        <v>0</v>
      </c>
    </row>
    <row r="4704" spans="1:25"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c r="W4704" s="6" t="str">
        <f>TEXT(SalesData[[#This Row],[Order Date]],"mmm")</f>
        <v>May</v>
      </c>
      <c r="X4704" s="6" t="str">
        <f>TEXT(SalesData[[#This Row],[Order Date]],"mmm yyyy")</f>
        <v>May 2014</v>
      </c>
      <c r="Y4704">
        <f>--(COUNTIF($B$2:B4704,B4704)=1)</f>
        <v>0</v>
      </c>
    </row>
    <row r="4705" spans="1:25"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c r="W4705" s="6" t="str">
        <f>TEXT(SalesData[[#This Row],[Order Date]],"mmm")</f>
        <v>Jun</v>
      </c>
      <c r="X4705" s="6" t="str">
        <f>TEXT(SalesData[[#This Row],[Order Date]],"mmm yyyy")</f>
        <v>Jun 2013</v>
      </c>
      <c r="Y4705">
        <f>--(COUNTIF($B$2:B4705,B4705)=1)</f>
        <v>1</v>
      </c>
    </row>
    <row r="4706" spans="1:25"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c r="W4706" s="6" t="str">
        <f>TEXT(SalesData[[#This Row],[Order Date]],"mmm")</f>
        <v>May</v>
      </c>
      <c r="X4706" s="6" t="str">
        <f>TEXT(SalesData[[#This Row],[Order Date]],"mmm yyyy")</f>
        <v>May 2013</v>
      </c>
      <c r="Y4706">
        <f>--(COUNTIF($B$2:B4706,B4706)=1)</f>
        <v>1</v>
      </c>
    </row>
    <row r="4707" spans="1:25"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c r="W4707" s="6" t="str">
        <f>TEXT(SalesData[[#This Row],[Order Date]],"mmm")</f>
        <v>May</v>
      </c>
      <c r="X4707" s="6" t="str">
        <f>TEXT(SalesData[[#This Row],[Order Date]],"mmm yyyy")</f>
        <v>May 2013</v>
      </c>
      <c r="Y4707">
        <f>--(COUNTIF($B$2:B4707,B4707)=1)</f>
        <v>0</v>
      </c>
    </row>
    <row r="4708" spans="1:25"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c r="W4708" s="6" t="str">
        <f>TEXT(SalesData[[#This Row],[Order Date]],"mmm")</f>
        <v>May</v>
      </c>
      <c r="X4708" s="6" t="str">
        <f>TEXT(SalesData[[#This Row],[Order Date]],"mmm yyyy")</f>
        <v>May 2013</v>
      </c>
      <c r="Y4708">
        <f>--(COUNTIF($B$2:B4708,B4708)=1)</f>
        <v>0</v>
      </c>
    </row>
    <row r="4709" spans="1:25"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c r="W4709" s="6" t="str">
        <f>TEXT(SalesData[[#This Row],[Order Date]],"mmm")</f>
        <v>Jun</v>
      </c>
      <c r="X4709" s="6" t="str">
        <f>TEXT(SalesData[[#This Row],[Order Date]],"mmm yyyy")</f>
        <v>Jun 2014</v>
      </c>
      <c r="Y4709">
        <f>--(COUNTIF($B$2:B4709,B4709)=1)</f>
        <v>1</v>
      </c>
    </row>
    <row r="4710" spans="1:25"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c r="W4710" s="6" t="str">
        <f>TEXT(SalesData[[#This Row],[Order Date]],"mmm")</f>
        <v>Jun</v>
      </c>
      <c r="X4710" s="6" t="str">
        <f>TEXT(SalesData[[#This Row],[Order Date]],"mmm yyyy")</f>
        <v>Jun 2014</v>
      </c>
      <c r="Y4710">
        <f>--(COUNTIF($B$2:B4710,B4710)=1)</f>
        <v>0</v>
      </c>
    </row>
    <row r="4711" spans="1:25"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c r="W4711" s="6" t="str">
        <f>TEXT(SalesData[[#This Row],[Order Date]],"mmm")</f>
        <v>Jun</v>
      </c>
      <c r="X4711" s="6" t="str">
        <f>TEXT(SalesData[[#This Row],[Order Date]],"mmm yyyy")</f>
        <v>Jun 2014</v>
      </c>
      <c r="Y4711">
        <f>--(COUNTIF($B$2:B4711,B4711)=1)</f>
        <v>0</v>
      </c>
    </row>
    <row r="4712" spans="1:25"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c r="W4712" s="6" t="str">
        <f>TEXT(SalesData[[#This Row],[Order Date]],"mmm")</f>
        <v>Jun</v>
      </c>
      <c r="X4712" s="6" t="str">
        <f>TEXT(SalesData[[#This Row],[Order Date]],"mmm yyyy")</f>
        <v>Jun 2014</v>
      </c>
      <c r="Y4712">
        <f>--(COUNTIF($B$2:B4712,B4712)=1)</f>
        <v>0</v>
      </c>
    </row>
    <row r="4713" spans="1:25"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c r="W4713" s="6" t="str">
        <f>TEXT(SalesData[[#This Row],[Order Date]],"mmm")</f>
        <v>Mar</v>
      </c>
      <c r="X4713" s="6" t="str">
        <f>TEXT(SalesData[[#This Row],[Order Date]],"mmm yyyy")</f>
        <v>Mar 2011</v>
      </c>
      <c r="Y4713">
        <f>--(COUNTIF($B$2:B4713,B4713)=1)</f>
        <v>1</v>
      </c>
    </row>
    <row r="4714" spans="1:25"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c r="W4714" s="6" t="str">
        <f>TEXT(SalesData[[#This Row],[Order Date]],"mmm")</f>
        <v>Dec</v>
      </c>
      <c r="X4714" s="6" t="str">
        <f>TEXT(SalesData[[#This Row],[Order Date]],"mmm yyyy")</f>
        <v>Dec 2011</v>
      </c>
      <c r="Y4714">
        <f>--(COUNTIF($B$2:B4714,B4714)=1)</f>
        <v>1</v>
      </c>
    </row>
    <row r="4715" spans="1:25"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c r="W4715" s="6" t="str">
        <f>TEXT(SalesData[[#This Row],[Order Date]],"mmm")</f>
        <v>Dec</v>
      </c>
      <c r="X4715" s="6" t="str">
        <f>TEXT(SalesData[[#This Row],[Order Date]],"mmm yyyy")</f>
        <v>Dec 2011</v>
      </c>
      <c r="Y4715">
        <f>--(COUNTIF($B$2:B4715,B4715)=1)</f>
        <v>0</v>
      </c>
    </row>
    <row r="4716" spans="1:25"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c r="W4716" s="6" t="str">
        <f>TEXT(SalesData[[#This Row],[Order Date]],"mmm")</f>
        <v>May</v>
      </c>
      <c r="X4716" s="6" t="str">
        <f>TEXT(SalesData[[#This Row],[Order Date]],"mmm yyyy")</f>
        <v>May 2014</v>
      </c>
      <c r="Y4716">
        <f>--(COUNTIF($B$2:B4716,B4716)=1)</f>
        <v>1</v>
      </c>
    </row>
    <row r="4717" spans="1:25"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c r="W4717" s="6" t="str">
        <f>TEXT(SalesData[[#This Row],[Order Date]],"mmm")</f>
        <v>May</v>
      </c>
      <c r="X4717" s="6" t="str">
        <f>TEXT(SalesData[[#This Row],[Order Date]],"mmm yyyy")</f>
        <v>May 2012</v>
      </c>
      <c r="Y4717">
        <f>--(COUNTIF($B$2:B4717,B4717)=1)</f>
        <v>1</v>
      </c>
    </row>
    <row r="4718" spans="1:25"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c r="W4718" s="6" t="str">
        <f>TEXT(SalesData[[#This Row],[Order Date]],"mmm")</f>
        <v>Dec</v>
      </c>
      <c r="X4718" s="6" t="str">
        <f>TEXT(SalesData[[#This Row],[Order Date]],"mmm yyyy")</f>
        <v>Dec 2014</v>
      </c>
      <c r="Y4718">
        <f>--(COUNTIF($B$2:B4718,B4718)=1)</f>
        <v>1</v>
      </c>
    </row>
    <row r="4719" spans="1:25"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c r="W4719" s="6" t="str">
        <f>TEXT(SalesData[[#This Row],[Order Date]],"mmm")</f>
        <v>Dec</v>
      </c>
      <c r="X4719" s="6" t="str">
        <f>TEXT(SalesData[[#This Row],[Order Date]],"mmm yyyy")</f>
        <v>Dec 2012</v>
      </c>
      <c r="Y4719">
        <f>--(COUNTIF($B$2:B4719,B4719)=1)</f>
        <v>1</v>
      </c>
    </row>
    <row r="4720" spans="1:25"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c r="W4720" s="6" t="str">
        <f>TEXT(SalesData[[#This Row],[Order Date]],"mmm")</f>
        <v>Oct</v>
      </c>
      <c r="X4720" s="6" t="str">
        <f>TEXT(SalesData[[#This Row],[Order Date]],"mmm yyyy")</f>
        <v>Oct 2012</v>
      </c>
      <c r="Y4720">
        <f>--(COUNTIF($B$2:B4720,B4720)=1)</f>
        <v>1</v>
      </c>
    </row>
    <row r="4721" spans="1:25"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c r="W4721" s="6" t="str">
        <f>TEXT(SalesData[[#This Row],[Order Date]],"mmm")</f>
        <v>Apr</v>
      </c>
      <c r="X4721" s="6" t="str">
        <f>TEXT(SalesData[[#This Row],[Order Date]],"mmm yyyy")</f>
        <v>Apr 2012</v>
      </c>
      <c r="Y4721">
        <f>--(COUNTIF($B$2:B4721,B4721)=1)</f>
        <v>1</v>
      </c>
    </row>
    <row r="4722" spans="1:25"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c r="W4722" s="6" t="str">
        <f>TEXT(SalesData[[#This Row],[Order Date]],"mmm")</f>
        <v>Apr</v>
      </c>
      <c r="X4722" s="6" t="str">
        <f>TEXT(SalesData[[#This Row],[Order Date]],"mmm yyyy")</f>
        <v>Apr 2012</v>
      </c>
      <c r="Y4722">
        <f>--(COUNTIF($B$2:B4722,B4722)=1)</f>
        <v>0</v>
      </c>
    </row>
    <row r="4723" spans="1:25"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c r="W4723" s="6" t="str">
        <f>TEXT(SalesData[[#This Row],[Order Date]],"mmm")</f>
        <v>Jun</v>
      </c>
      <c r="X4723" s="6" t="str">
        <f>TEXT(SalesData[[#This Row],[Order Date]],"mmm yyyy")</f>
        <v>Jun 2011</v>
      </c>
      <c r="Y4723">
        <f>--(COUNTIF($B$2:B4723,B4723)=1)</f>
        <v>1</v>
      </c>
    </row>
    <row r="4724" spans="1:25"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c r="W4724" s="6" t="str">
        <f>TEXT(SalesData[[#This Row],[Order Date]],"mmm")</f>
        <v>Sep</v>
      </c>
      <c r="X4724" s="6" t="str">
        <f>TEXT(SalesData[[#This Row],[Order Date]],"mmm yyyy")</f>
        <v>Sep 2014</v>
      </c>
      <c r="Y4724">
        <f>--(COUNTIF($B$2:B4724,B4724)=1)</f>
        <v>1</v>
      </c>
    </row>
    <row r="4725" spans="1:25"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c r="W4725" s="6" t="str">
        <f>TEXT(SalesData[[#This Row],[Order Date]],"mmm")</f>
        <v>May</v>
      </c>
      <c r="X4725" s="6" t="str">
        <f>TEXT(SalesData[[#This Row],[Order Date]],"mmm yyyy")</f>
        <v>May 2013</v>
      </c>
      <c r="Y4725">
        <f>--(COUNTIF($B$2:B4725,B4725)=1)</f>
        <v>1</v>
      </c>
    </row>
    <row r="4726" spans="1:25"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c r="W4726" s="6" t="str">
        <f>TEXT(SalesData[[#This Row],[Order Date]],"mmm")</f>
        <v>Nov</v>
      </c>
      <c r="X4726" s="6" t="str">
        <f>TEXT(SalesData[[#This Row],[Order Date]],"mmm yyyy")</f>
        <v>Nov 2013</v>
      </c>
      <c r="Y4726">
        <f>--(COUNTIF($B$2:B4726,B4726)=1)</f>
        <v>1</v>
      </c>
    </row>
    <row r="4727" spans="1:25"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c r="W4727" s="6" t="str">
        <f>TEXT(SalesData[[#This Row],[Order Date]],"mmm")</f>
        <v>Nov</v>
      </c>
      <c r="X4727" s="6" t="str">
        <f>TEXT(SalesData[[#This Row],[Order Date]],"mmm yyyy")</f>
        <v>Nov 2013</v>
      </c>
      <c r="Y4727">
        <f>--(COUNTIF($B$2:B4727,B4727)=1)</f>
        <v>0</v>
      </c>
    </row>
    <row r="4728" spans="1:25"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c r="W4728" s="6" t="str">
        <f>TEXT(SalesData[[#This Row],[Order Date]],"mmm")</f>
        <v>Nov</v>
      </c>
      <c r="X4728" s="6" t="str">
        <f>TEXT(SalesData[[#This Row],[Order Date]],"mmm yyyy")</f>
        <v>Nov 2011</v>
      </c>
      <c r="Y4728">
        <f>--(COUNTIF($B$2:B4728,B4728)=1)</f>
        <v>1</v>
      </c>
    </row>
    <row r="4729" spans="1:25"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c r="W4729" s="6" t="str">
        <f>TEXT(SalesData[[#This Row],[Order Date]],"mmm")</f>
        <v>Nov</v>
      </c>
      <c r="X4729" s="6" t="str">
        <f>TEXT(SalesData[[#This Row],[Order Date]],"mmm yyyy")</f>
        <v>Nov 2011</v>
      </c>
      <c r="Y4729">
        <f>--(COUNTIF($B$2:B4729,B4729)=1)</f>
        <v>0</v>
      </c>
    </row>
    <row r="4730" spans="1:25"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c r="W4730" s="6" t="str">
        <f>TEXT(SalesData[[#This Row],[Order Date]],"mmm")</f>
        <v>Nov</v>
      </c>
      <c r="X4730" s="6" t="str">
        <f>TEXT(SalesData[[#This Row],[Order Date]],"mmm yyyy")</f>
        <v>Nov 2011</v>
      </c>
      <c r="Y4730">
        <f>--(COUNTIF($B$2:B4730,B4730)=1)</f>
        <v>1</v>
      </c>
    </row>
    <row r="4731" spans="1:25"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c r="W4731" s="6" t="str">
        <f>TEXT(SalesData[[#This Row],[Order Date]],"mmm")</f>
        <v>Jul</v>
      </c>
      <c r="X4731" s="6" t="str">
        <f>TEXT(SalesData[[#This Row],[Order Date]],"mmm yyyy")</f>
        <v>Jul 2013</v>
      </c>
      <c r="Y4731">
        <f>--(COUNTIF($B$2:B4731,B4731)=1)</f>
        <v>1</v>
      </c>
    </row>
    <row r="4732" spans="1:25"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c r="W4732" s="6" t="str">
        <f>TEXT(SalesData[[#This Row],[Order Date]],"mmm")</f>
        <v>Mar</v>
      </c>
      <c r="X4732" s="6" t="str">
        <f>TEXT(SalesData[[#This Row],[Order Date]],"mmm yyyy")</f>
        <v>Mar 2012</v>
      </c>
      <c r="Y4732">
        <f>--(COUNTIF($B$2:B4732,B4732)=1)</f>
        <v>1</v>
      </c>
    </row>
    <row r="4733" spans="1:25"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c r="W4733" s="6" t="str">
        <f>TEXT(SalesData[[#This Row],[Order Date]],"mmm")</f>
        <v>Mar</v>
      </c>
      <c r="X4733" s="6" t="str">
        <f>TEXT(SalesData[[#This Row],[Order Date]],"mmm yyyy")</f>
        <v>Mar 2012</v>
      </c>
      <c r="Y4733">
        <f>--(COUNTIF($B$2:B4733,B4733)=1)</f>
        <v>0</v>
      </c>
    </row>
    <row r="4734" spans="1:25"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c r="W4734" s="6" t="str">
        <f>TEXT(SalesData[[#This Row],[Order Date]],"mmm")</f>
        <v>Mar</v>
      </c>
      <c r="X4734" s="6" t="str">
        <f>TEXT(SalesData[[#This Row],[Order Date]],"mmm yyyy")</f>
        <v>Mar 2012</v>
      </c>
      <c r="Y4734">
        <f>--(COUNTIF($B$2:B4734,B4734)=1)</f>
        <v>0</v>
      </c>
    </row>
    <row r="4735" spans="1:25"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c r="W4735" s="6" t="str">
        <f>TEXT(SalesData[[#This Row],[Order Date]],"mmm")</f>
        <v>Mar</v>
      </c>
      <c r="X4735" s="6" t="str">
        <f>TEXT(SalesData[[#This Row],[Order Date]],"mmm yyyy")</f>
        <v>Mar 2012</v>
      </c>
      <c r="Y4735">
        <f>--(COUNTIF($B$2:B4735,B4735)=1)</f>
        <v>0</v>
      </c>
    </row>
    <row r="4736" spans="1:25"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c r="W4736" s="6" t="str">
        <f>TEXT(SalesData[[#This Row],[Order Date]],"mmm")</f>
        <v>Apr</v>
      </c>
      <c r="X4736" s="6" t="str">
        <f>TEXT(SalesData[[#This Row],[Order Date]],"mmm yyyy")</f>
        <v>Apr 2013</v>
      </c>
      <c r="Y4736">
        <f>--(COUNTIF($B$2:B4736,B4736)=1)</f>
        <v>1</v>
      </c>
    </row>
    <row r="4737" spans="1:25"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c r="W4737" s="6" t="str">
        <f>TEXT(SalesData[[#This Row],[Order Date]],"mmm")</f>
        <v>Jun</v>
      </c>
      <c r="X4737" s="6" t="str">
        <f>TEXT(SalesData[[#This Row],[Order Date]],"mmm yyyy")</f>
        <v>Jun 2012</v>
      </c>
      <c r="Y4737">
        <f>--(COUNTIF($B$2:B4737,B4737)=1)</f>
        <v>1</v>
      </c>
    </row>
    <row r="4738" spans="1:25"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c r="W4738" s="6" t="str">
        <f>TEXT(SalesData[[#This Row],[Order Date]],"mmm")</f>
        <v>Jun</v>
      </c>
      <c r="X4738" s="6" t="str">
        <f>TEXT(SalesData[[#This Row],[Order Date]],"mmm yyyy")</f>
        <v>Jun 2012</v>
      </c>
      <c r="Y4738">
        <f>--(COUNTIF($B$2:B4738,B4738)=1)</f>
        <v>0</v>
      </c>
    </row>
    <row r="4739" spans="1:25"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c r="W4739" s="6" t="str">
        <f>TEXT(SalesData[[#This Row],[Order Date]],"mmm")</f>
        <v>Jun</v>
      </c>
      <c r="X4739" s="6" t="str">
        <f>TEXT(SalesData[[#This Row],[Order Date]],"mmm yyyy")</f>
        <v>Jun 2012</v>
      </c>
      <c r="Y4739">
        <f>--(COUNTIF($B$2:B4739,B4739)=1)</f>
        <v>0</v>
      </c>
    </row>
    <row r="4740" spans="1:25"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c r="W4740" s="6" t="str">
        <f>TEXT(SalesData[[#This Row],[Order Date]],"mmm")</f>
        <v>Feb</v>
      </c>
      <c r="X4740" s="6" t="str">
        <f>TEXT(SalesData[[#This Row],[Order Date]],"mmm yyyy")</f>
        <v>Feb 2012</v>
      </c>
      <c r="Y4740">
        <f>--(COUNTIF($B$2:B4740,B4740)=1)</f>
        <v>1</v>
      </c>
    </row>
    <row r="4741" spans="1:25"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c r="W4741" s="6" t="str">
        <f>TEXT(SalesData[[#This Row],[Order Date]],"mmm")</f>
        <v>Feb</v>
      </c>
      <c r="X4741" s="6" t="str">
        <f>TEXT(SalesData[[#This Row],[Order Date]],"mmm yyyy")</f>
        <v>Feb 2012</v>
      </c>
      <c r="Y4741">
        <f>--(COUNTIF($B$2:B4741,B4741)=1)</f>
        <v>0</v>
      </c>
    </row>
    <row r="4742" spans="1:25"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c r="W4742" s="6" t="str">
        <f>TEXT(SalesData[[#This Row],[Order Date]],"mmm")</f>
        <v>Nov</v>
      </c>
      <c r="X4742" s="6" t="str">
        <f>TEXT(SalesData[[#This Row],[Order Date]],"mmm yyyy")</f>
        <v>Nov 2014</v>
      </c>
      <c r="Y4742">
        <f>--(COUNTIF($B$2:B4742,B4742)=1)</f>
        <v>1</v>
      </c>
    </row>
    <row r="4743" spans="1:25"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c r="W4743" s="6" t="str">
        <f>TEXT(SalesData[[#This Row],[Order Date]],"mmm")</f>
        <v>Nov</v>
      </c>
      <c r="X4743" s="6" t="str">
        <f>TEXT(SalesData[[#This Row],[Order Date]],"mmm yyyy")</f>
        <v>Nov 2014</v>
      </c>
      <c r="Y4743">
        <f>--(COUNTIF($B$2:B4743,B4743)=1)</f>
        <v>0</v>
      </c>
    </row>
    <row r="4744" spans="1:25"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c r="W4744" s="6" t="str">
        <f>TEXT(SalesData[[#This Row],[Order Date]],"mmm")</f>
        <v>Nov</v>
      </c>
      <c r="X4744" s="6" t="str">
        <f>TEXT(SalesData[[#This Row],[Order Date]],"mmm yyyy")</f>
        <v>Nov 2014</v>
      </c>
      <c r="Y4744">
        <f>--(COUNTIF($B$2:B4744,B4744)=1)</f>
        <v>0</v>
      </c>
    </row>
    <row r="4745" spans="1:25"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c r="W4745" s="6" t="str">
        <f>TEXT(SalesData[[#This Row],[Order Date]],"mmm")</f>
        <v>Mar</v>
      </c>
      <c r="X4745" s="6" t="str">
        <f>TEXT(SalesData[[#This Row],[Order Date]],"mmm yyyy")</f>
        <v>Mar 2014</v>
      </c>
      <c r="Y4745">
        <f>--(COUNTIF($B$2:B4745,B4745)=1)</f>
        <v>1</v>
      </c>
    </row>
    <row r="4746" spans="1:25"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c r="W4746" s="6" t="str">
        <f>TEXT(SalesData[[#This Row],[Order Date]],"mmm")</f>
        <v>Mar</v>
      </c>
      <c r="X4746" s="6" t="str">
        <f>TEXT(SalesData[[#This Row],[Order Date]],"mmm yyyy")</f>
        <v>Mar 2014</v>
      </c>
      <c r="Y4746">
        <f>--(COUNTIF($B$2:B4746,B4746)=1)</f>
        <v>0</v>
      </c>
    </row>
    <row r="4747" spans="1:25"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c r="W4747" s="6" t="str">
        <f>TEXT(SalesData[[#This Row],[Order Date]],"mmm")</f>
        <v>Mar</v>
      </c>
      <c r="X4747" s="6" t="str">
        <f>TEXT(SalesData[[#This Row],[Order Date]],"mmm yyyy")</f>
        <v>Mar 2014</v>
      </c>
      <c r="Y4747">
        <f>--(COUNTIF($B$2:B4747,B4747)=1)</f>
        <v>0</v>
      </c>
    </row>
    <row r="4748" spans="1:25"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c r="W4748" s="6" t="str">
        <f>TEXT(SalesData[[#This Row],[Order Date]],"mmm")</f>
        <v>Mar</v>
      </c>
      <c r="X4748" s="6" t="str">
        <f>TEXT(SalesData[[#This Row],[Order Date]],"mmm yyyy")</f>
        <v>Mar 2014</v>
      </c>
      <c r="Y4748">
        <f>--(COUNTIF($B$2:B4748,B4748)=1)</f>
        <v>0</v>
      </c>
    </row>
    <row r="4749" spans="1:25"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c r="W4749" s="6" t="str">
        <f>TEXT(SalesData[[#This Row],[Order Date]],"mmm")</f>
        <v>Mar</v>
      </c>
      <c r="X4749" s="6" t="str">
        <f>TEXT(SalesData[[#This Row],[Order Date]],"mmm yyyy")</f>
        <v>Mar 2013</v>
      </c>
      <c r="Y4749">
        <f>--(COUNTIF($B$2:B4749,B4749)=1)</f>
        <v>1</v>
      </c>
    </row>
    <row r="4750" spans="1:25"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c r="W4750" s="6" t="str">
        <f>TEXT(SalesData[[#This Row],[Order Date]],"mmm")</f>
        <v>Mar</v>
      </c>
      <c r="X4750" s="6" t="str">
        <f>TEXT(SalesData[[#This Row],[Order Date]],"mmm yyyy")</f>
        <v>Mar 2013</v>
      </c>
      <c r="Y4750">
        <f>--(COUNTIF($B$2:B4750,B4750)=1)</f>
        <v>0</v>
      </c>
    </row>
    <row r="4751" spans="1:25"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c r="W4751" s="6" t="str">
        <f>TEXT(SalesData[[#This Row],[Order Date]],"mmm")</f>
        <v>Dec</v>
      </c>
      <c r="X4751" s="6" t="str">
        <f>TEXT(SalesData[[#This Row],[Order Date]],"mmm yyyy")</f>
        <v>Dec 2013</v>
      </c>
      <c r="Y4751">
        <f>--(COUNTIF($B$2:B4751,B4751)=1)</f>
        <v>1</v>
      </c>
    </row>
    <row r="4752" spans="1:25"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c r="W4752" s="6" t="str">
        <f>TEXT(SalesData[[#This Row],[Order Date]],"mmm")</f>
        <v>Oct</v>
      </c>
      <c r="X4752" s="6" t="str">
        <f>TEXT(SalesData[[#This Row],[Order Date]],"mmm yyyy")</f>
        <v>Oct 2013</v>
      </c>
      <c r="Y4752">
        <f>--(COUNTIF($B$2:B4752,B4752)=1)</f>
        <v>1</v>
      </c>
    </row>
    <row r="4753" spans="1:25"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c r="W4753" s="6" t="str">
        <f>TEXT(SalesData[[#This Row],[Order Date]],"mmm")</f>
        <v>Dec</v>
      </c>
      <c r="X4753" s="6" t="str">
        <f>TEXT(SalesData[[#This Row],[Order Date]],"mmm yyyy")</f>
        <v>Dec 2013</v>
      </c>
      <c r="Y4753">
        <f>--(COUNTIF($B$2:B4753,B4753)=1)</f>
        <v>1</v>
      </c>
    </row>
    <row r="4754" spans="1:25"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c r="W4754" s="6" t="str">
        <f>TEXT(SalesData[[#This Row],[Order Date]],"mmm")</f>
        <v>Nov</v>
      </c>
      <c r="X4754" s="6" t="str">
        <f>TEXT(SalesData[[#This Row],[Order Date]],"mmm yyyy")</f>
        <v>Nov 2014</v>
      </c>
      <c r="Y4754">
        <f>--(COUNTIF($B$2:B4754,B4754)=1)</f>
        <v>1</v>
      </c>
    </row>
    <row r="4755" spans="1:25"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c r="W4755" s="6" t="str">
        <f>TEXT(SalesData[[#This Row],[Order Date]],"mmm")</f>
        <v>Dec</v>
      </c>
      <c r="X4755" s="6" t="str">
        <f>TEXT(SalesData[[#This Row],[Order Date]],"mmm yyyy")</f>
        <v>Dec 2012</v>
      </c>
      <c r="Y4755">
        <f>--(COUNTIF($B$2:B4755,B4755)=1)</f>
        <v>1</v>
      </c>
    </row>
    <row r="4756" spans="1:25"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c r="W4756" s="6" t="str">
        <f>TEXT(SalesData[[#This Row],[Order Date]],"mmm")</f>
        <v>Feb</v>
      </c>
      <c r="X4756" s="6" t="str">
        <f>TEXT(SalesData[[#This Row],[Order Date]],"mmm yyyy")</f>
        <v>Feb 2014</v>
      </c>
      <c r="Y4756">
        <f>--(COUNTIF($B$2:B4756,B4756)=1)</f>
        <v>1</v>
      </c>
    </row>
    <row r="4757" spans="1:25"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c r="W4757" s="6" t="str">
        <f>TEXT(SalesData[[#This Row],[Order Date]],"mmm")</f>
        <v>Feb</v>
      </c>
      <c r="X4757" s="6" t="str">
        <f>TEXT(SalesData[[#This Row],[Order Date]],"mmm yyyy")</f>
        <v>Feb 2014</v>
      </c>
      <c r="Y4757">
        <f>--(COUNTIF($B$2:B4757,B4757)=1)</f>
        <v>0</v>
      </c>
    </row>
    <row r="4758" spans="1:25"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c r="W4758" s="6" t="str">
        <f>TEXT(SalesData[[#This Row],[Order Date]],"mmm")</f>
        <v>Sep</v>
      </c>
      <c r="X4758" s="6" t="str">
        <f>TEXT(SalesData[[#This Row],[Order Date]],"mmm yyyy")</f>
        <v>Sep 2014</v>
      </c>
      <c r="Y4758">
        <f>--(COUNTIF($B$2:B4758,B4758)=1)</f>
        <v>1</v>
      </c>
    </row>
    <row r="4759" spans="1:25"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c r="W4759" s="6" t="str">
        <f>TEXT(SalesData[[#This Row],[Order Date]],"mmm")</f>
        <v>May</v>
      </c>
      <c r="X4759" s="6" t="str">
        <f>TEXT(SalesData[[#This Row],[Order Date]],"mmm yyyy")</f>
        <v>May 2014</v>
      </c>
      <c r="Y4759">
        <f>--(COUNTIF($B$2:B4759,B4759)=1)</f>
        <v>1</v>
      </c>
    </row>
    <row r="4760" spans="1:25"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c r="W4760" s="6" t="str">
        <f>TEXT(SalesData[[#This Row],[Order Date]],"mmm")</f>
        <v>Nov</v>
      </c>
      <c r="X4760" s="6" t="str">
        <f>TEXT(SalesData[[#This Row],[Order Date]],"mmm yyyy")</f>
        <v>Nov 2011</v>
      </c>
      <c r="Y4760">
        <f>--(COUNTIF($B$2:B4760,B4760)=1)</f>
        <v>1</v>
      </c>
    </row>
    <row r="4761" spans="1:25"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c r="W4761" s="6" t="str">
        <f>TEXT(SalesData[[#This Row],[Order Date]],"mmm")</f>
        <v>Nov</v>
      </c>
      <c r="X4761" s="6" t="str">
        <f>TEXT(SalesData[[#This Row],[Order Date]],"mmm yyyy")</f>
        <v>Nov 2011</v>
      </c>
      <c r="Y4761">
        <f>--(COUNTIF($B$2:B4761,B4761)=1)</f>
        <v>0</v>
      </c>
    </row>
    <row r="4762" spans="1:25"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c r="W4762" s="6" t="str">
        <f>TEXT(SalesData[[#This Row],[Order Date]],"mmm")</f>
        <v>Nov</v>
      </c>
      <c r="X4762" s="6" t="str">
        <f>TEXT(SalesData[[#This Row],[Order Date]],"mmm yyyy")</f>
        <v>Nov 2011</v>
      </c>
      <c r="Y4762">
        <f>--(COUNTIF($B$2:B4762,B4762)=1)</f>
        <v>0</v>
      </c>
    </row>
    <row r="4763" spans="1:25"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c r="W4763" s="6" t="str">
        <f>TEXT(SalesData[[#This Row],[Order Date]],"mmm")</f>
        <v>Dec</v>
      </c>
      <c r="X4763" s="6" t="str">
        <f>TEXT(SalesData[[#This Row],[Order Date]],"mmm yyyy")</f>
        <v>Dec 2013</v>
      </c>
      <c r="Y4763">
        <f>--(COUNTIF($B$2:B4763,B4763)=1)</f>
        <v>1</v>
      </c>
    </row>
    <row r="4764" spans="1:25"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c r="W4764" s="6" t="str">
        <f>TEXT(SalesData[[#This Row],[Order Date]],"mmm")</f>
        <v>Dec</v>
      </c>
      <c r="X4764" s="6" t="str">
        <f>TEXT(SalesData[[#This Row],[Order Date]],"mmm yyyy")</f>
        <v>Dec 2013</v>
      </c>
      <c r="Y4764">
        <f>--(COUNTIF($B$2:B4764,B4764)=1)</f>
        <v>0</v>
      </c>
    </row>
    <row r="4765" spans="1:25"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c r="W4765" s="6" t="str">
        <f>TEXT(SalesData[[#This Row],[Order Date]],"mmm")</f>
        <v>Sep</v>
      </c>
      <c r="X4765" s="6" t="str">
        <f>TEXT(SalesData[[#This Row],[Order Date]],"mmm yyyy")</f>
        <v>Sep 2011</v>
      </c>
      <c r="Y4765">
        <f>--(COUNTIF($B$2:B4765,B4765)=1)</f>
        <v>1</v>
      </c>
    </row>
    <row r="4766" spans="1:25"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c r="W4766" s="6" t="str">
        <f>TEXT(SalesData[[#This Row],[Order Date]],"mmm")</f>
        <v>Nov</v>
      </c>
      <c r="X4766" s="6" t="str">
        <f>TEXT(SalesData[[#This Row],[Order Date]],"mmm yyyy")</f>
        <v>Nov 2014</v>
      </c>
      <c r="Y4766">
        <f>--(COUNTIF($B$2:B4766,B4766)=1)</f>
        <v>1</v>
      </c>
    </row>
    <row r="4767" spans="1:25"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c r="W4767" s="6" t="str">
        <f>TEXT(SalesData[[#This Row],[Order Date]],"mmm")</f>
        <v>Apr</v>
      </c>
      <c r="X4767" s="6" t="str">
        <f>TEXT(SalesData[[#This Row],[Order Date]],"mmm yyyy")</f>
        <v>Apr 2012</v>
      </c>
      <c r="Y4767">
        <f>--(COUNTIF($B$2:B4767,B4767)=1)</f>
        <v>1</v>
      </c>
    </row>
    <row r="4768" spans="1:25"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c r="W4768" s="6" t="str">
        <f>TEXT(SalesData[[#This Row],[Order Date]],"mmm")</f>
        <v>Mar</v>
      </c>
      <c r="X4768" s="6" t="str">
        <f>TEXT(SalesData[[#This Row],[Order Date]],"mmm yyyy")</f>
        <v>Mar 2012</v>
      </c>
      <c r="Y4768">
        <f>--(COUNTIF($B$2:B4768,B4768)=1)</f>
        <v>1</v>
      </c>
    </row>
    <row r="4769" spans="1:25"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c r="W4769" s="6" t="str">
        <f>TEXT(SalesData[[#This Row],[Order Date]],"mmm")</f>
        <v>Mar</v>
      </c>
      <c r="X4769" s="6" t="str">
        <f>TEXT(SalesData[[#This Row],[Order Date]],"mmm yyyy")</f>
        <v>Mar 2012</v>
      </c>
      <c r="Y4769">
        <f>--(COUNTIF($B$2:B4769,B4769)=1)</f>
        <v>0</v>
      </c>
    </row>
    <row r="4770" spans="1:25"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c r="W4770" s="6" t="str">
        <f>TEXT(SalesData[[#This Row],[Order Date]],"mmm")</f>
        <v>Jun</v>
      </c>
      <c r="X4770" s="6" t="str">
        <f>TEXT(SalesData[[#This Row],[Order Date]],"mmm yyyy")</f>
        <v>Jun 2014</v>
      </c>
      <c r="Y4770">
        <f>--(COUNTIF($B$2:B4770,B4770)=1)</f>
        <v>1</v>
      </c>
    </row>
    <row r="4771" spans="1:25"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c r="W4771" s="6" t="str">
        <f>TEXT(SalesData[[#This Row],[Order Date]],"mmm")</f>
        <v>Sep</v>
      </c>
      <c r="X4771" s="6" t="str">
        <f>TEXT(SalesData[[#This Row],[Order Date]],"mmm yyyy")</f>
        <v>Sep 2013</v>
      </c>
      <c r="Y4771">
        <f>--(COUNTIF($B$2:B4771,B4771)=1)</f>
        <v>1</v>
      </c>
    </row>
    <row r="4772" spans="1:25"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c r="W4772" s="6" t="str">
        <f>TEXT(SalesData[[#This Row],[Order Date]],"mmm")</f>
        <v>Sep</v>
      </c>
      <c r="X4772" s="6" t="str">
        <f>TEXT(SalesData[[#This Row],[Order Date]],"mmm yyyy")</f>
        <v>Sep 2013</v>
      </c>
      <c r="Y4772">
        <f>--(COUNTIF($B$2:B4772,B4772)=1)</f>
        <v>0</v>
      </c>
    </row>
    <row r="4773" spans="1:25"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c r="W4773" s="6" t="str">
        <f>TEXT(SalesData[[#This Row],[Order Date]],"mmm")</f>
        <v>Oct</v>
      </c>
      <c r="X4773" s="6" t="str">
        <f>TEXT(SalesData[[#This Row],[Order Date]],"mmm yyyy")</f>
        <v>Oct 2011</v>
      </c>
      <c r="Y4773">
        <f>--(COUNTIF($B$2:B4773,B4773)=1)</f>
        <v>1</v>
      </c>
    </row>
    <row r="4774" spans="1:25"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c r="W4774" s="6" t="str">
        <f>TEXT(SalesData[[#This Row],[Order Date]],"mmm")</f>
        <v>Nov</v>
      </c>
      <c r="X4774" s="6" t="str">
        <f>TEXT(SalesData[[#This Row],[Order Date]],"mmm yyyy")</f>
        <v>Nov 2014</v>
      </c>
      <c r="Y4774">
        <f>--(COUNTIF($B$2:B4774,B4774)=1)</f>
        <v>1</v>
      </c>
    </row>
    <row r="4775" spans="1:25"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c r="W4775" s="6" t="str">
        <f>TEXT(SalesData[[#This Row],[Order Date]],"mmm")</f>
        <v>Nov</v>
      </c>
      <c r="X4775" s="6" t="str">
        <f>TEXT(SalesData[[#This Row],[Order Date]],"mmm yyyy")</f>
        <v>Nov 2014</v>
      </c>
      <c r="Y4775">
        <f>--(COUNTIF($B$2:B4775,B4775)=1)</f>
        <v>0</v>
      </c>
    </row>
    <row r="4776" spans="1:25"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c r="W4776" s="6" t="str">
        <f>TEXT(SalesData[[#This Row],[Order Date]],"mmm")</f>
        <v>Nov</v>
      </c>
      <c r="X4776" s="6" t="str">
        <f>TEXT(SalesData[[#This Row],[Order Date]],"mmm yyyy")</f>
        <v>Nov 2014</v>
      </c>
      <c r="Y4776">
        <f>--(COUNTIF($B$2:B4776,B4776)=1)</f>
        <v>0</v>
      </c>
    </row>
    <row r="4777" spans="1:25"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c r="W4777" s="6" t="str">
        <f>TEXT(SalesData[[#This Row],[Order Date]],"mmm")</f>
        <v>Nov</v>
      </c>
      <c r="X4777" s="6" t="str">
        <f>TEXT(SalesData[[#This Row],[Order Date]],"mmm yyyy")</f>
        <v>Nov 2014</v>
      </c>
      <c r="Y4777">
        <f>--(COUNTIF($B$2:B4777,B4777)=1)</f>
        <v>1</v>
      </c>
    </row>
    <row r="4778" spans="1:25"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c r="W4778" s="6" t="str">
        <f>TEXT(SalesData[[#This Row],[Order Date]],"mmm")</f>
        <v>Feb</v>
      </c>
      <c r="X4778" s="6" t="str">
        <f>TEXT(SalesData[[#This Row],[Order Date]],"mmm yyyy")</f>
        <v>Feb 2013</v>
      </c>
      <c r="Y4778">
        <f>--(COUNTIF($B$2:B4778,B4778)=1)</f>
        <v>1</v>
      </c>
    </row>
    <row r="4779" spans="1:25"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c r="W4779" s="6" t="str">
        <f>TEXT(SalesData[[#This Row],[Order Date]],"mmm")</f>
        <v>Feb</v>
      </c>
      <c r="X4779" s="6" t="str">
        <f>TEXT(SalesData[[#This Row],[Order Date]],"mmm yyyy")</f>
        <v>Feb 2013</v>
      </c>
      <c r="Y4779">
        <f>--(COUNTIF($B$2:B4779,B4779)=1)</f>
        <v>0</v>
      </c>
    </row>
    <row r="4780" spans="1:25"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c r="W4780" s="6" t="str">
        <f>TEXT(SalesData[[#This Row],[Order Date]],"mmm")</f>
        <v>Nov</v>
      </c>
      <c r="X4780" s="6" t="str">
        <f>TEXT(SalesData[[#This Row],[Order Date]],"mmm yyyy")</f>
        <v>Nov 2014</v>
      </c>
      <c r="Y4780">
        <f>--(COUNTIF($B$2:B4780,B4780)=1)</f>
        <v>1</v>
      </c>
    </row>
    <row r="4781" spans="1:25"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c r="W4781" s="6" t="str">
        <f>TEXT(SalesData[[#This Row],[Order Date]],"mmm")</f>
        <v>Jul</v>
      </c>
      <c r="X4781" s="6" t="str">
        <f>TEXT(SalesData[[#This Row],[Order Date]],"mmm yyyy")</f>
        <v>Jul 2011</v>
      </c>
      <c r="Y4781">
        <f>--(COUNTIF($B$2:B4781,B4781)=1)</f>
        <v>1</v>
      </c>
    </row>
    <row r="4782" spans="1:25"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c r="W4782" s="6" t="str">
        <f>TEXT(SalesData[[#This Row],[Order Date]],"mmm")</f>
        <v>Nov</v>
      </c>
      <c r="X4782" s="6" t="str">
        <f>TEXT(SalesData[[#This Row],[Order Date]],"mmm yyyy")</f>
        <v>Nov 2011</v>
      </c>
      <c r="Y4782">
        <f>--(COUNTIF($B$2:B4782,B4782)=1)</f>
        <v>1</v>
      </c>
    </row>
    <row r="4783" spans="1:25"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c r="W4783" s="6" t="str">
        <f>TEXT(SalesData[[#This Row],[Order Date]],"mmm")</f>
        <v>Nov</v>
      </c>
      <c r="X4783" s="6" t="str">
        <f>TEXT(SalesData[[#This Row],[Order Date]],"mmm yyyy")</f>
        <v>Nov 2011</v>
      </c>
      <c r="Y4783">
        <f>--(COUNTIF($B$2:B4783,B4783)=1)</f>
        <v>0</v>
      </c>
    </row>
    <row r="4784" spans="1:25"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c r="W4784" s="6" t="str">
        <f>TEXT(SalesData[[#This Row],[Order Date]],"mmm")</f>
        <v>Nov</v>
      </c>
      <c r="X4784" s="6" t="str">
        <f>TEXT(SalesData[[#This Row],[Order Date]],"mmm yyyy")</f>
        <v>Nov 2011</v>
      </c>
      <c r="Y4784">
        <f>--(COUNTIF($B$2:B4784,B4784)=1)</f>
        <v>0</v>
      </c>
    </row>
    <row r="4785" spans="1:25"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c r="W4785" s="6" t="str">
        <f>TEXT(SalesData[[#This Row],[Order Date]],"mmm")</f>
        <v>Jan</v>
      </c>
      <c r="X4785" s="6" t="str">
        <f>TEXT(SalesData[[#This Row],[Order Date]],"mmm yyyy")</f>
        <v>Jan 2014</v>
      </c>
      <c r="Y4785">
        <f>--(COUNTIF($B$2:B4785,B4785)=1)</f>
        <v>1</v>
      </c>
    </row>
    <row r="4786" spans="1:25"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c r="W4786" s="6" t="str">
        <f>TEXT(SalesData[[#This Row],[Order Date]],"mmm")</f>
        <v>Dec</v>
      </c>
      <c r="X4786" s="6" t="str">
        <f>TEXT(SalesData[[#This Row],[Order Date]],"mmm yyyy")</f>
        <v>Dec 2012</v>
      </c>
      <c r="Y4786">
        <f>--(COUNTIF($B$2:B4786,B4786)=1)</f>
        <v>1</v>
      </c>
    </row>
    <row r="4787" spans="1:25"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c r="W4787" s="6" t="str">
        <f>TEXT(SalesData[[#This Row],[Order Date]],"mmm")</f>
        <v>Dec</v>
      </c>
      <c r="X4787" s="6" t="str">
        <f>TEXT(SalesData[[#This Row],[Order Date]],"mmm yyyy")</f>
        <v>Dec 2012</v>
      </c>
      <c r="Y4787">
        <f>--(COUNTIF($B$2:B4787,B4787)=1)</f>
        <v>0</v>
      </c>
    </row>
    <row r="4788" spans="1:25"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c r="W4788" s="6" t="str">
        <f>TEXT(SalesData[[#This Row],[Order Date]],"mmm")</f>
        <v>Dec</v>
      </c>
      <c r="X4788" s="6" t="str">
        <f>TEXT(SalesData[[#This Row],[Order Date]],"mmm yyyy")</f>
        <v>Dec 2012</v>
      </c>
      <c r="Y4788">
        <f>--(COUNTIF($B$2:B4788,B4788)=1)</f>
        <v>0</v>
      </c>
    </row>
    <row r="4789" spans="1:25"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c r="W4789" s="6" t="str">
        <f>TEXT(SalesData[[#This Row],[Order Date]],"mmm")</f>
        <v>Dec</v>
      </c>
      <c r="X4789" s="6" t="str">
        <f>TEXT(SalesData[[#This Row],[Order Date]],"mmm yyyy")</f>
        <v>Dec 2012</v>
      </c>
      <c r="Y4789">
        <f>--(COUNTIF($B$2:B4789,B4789)=1)</f>
        <v>0</v>
      </c>
    </row>
    <row r="4790" spans="1:25"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c r="W4790" s="6" t="str">
        <f>TEXT(SalesData[[#This Row],[Order Date]],"mmm")</f>
        <v>Dec</v>
      </c>
      <c r="X4790" s="6" t="str">
        <f>TEXT(SalesData[[#This Row],[Order Date]],"mmm yyyy")</f>
        <v>Dec 2012</v>
      </c>
      <c r="Y4790">
        <f>--(COUNTIF($B$2:B4790,B4790)=1)</f>
        <v>0</v>
      </c>
    </row>
    <row r="4791" spans="1:25"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c r="W4791" s="6" t="str">
        <f>TEXT(SalesData[[#This Row],[Order Date]],"mmm")</f>
        <v>Dec</v>
      </c>
      <c r="X4791" s="6" t="str">
        <f>TEXT(SalesData[[#This Row],[Order Date]],"mmm yyyy")</f>
        <v>Dec 2012</v>
      </c>
      <c r="Y4791">
        <f>--(COUNTIF($B$2:B4791,B4791)=1)</f>
        <v>0</v>
      </c>
    </row>
    <row r="4792" spans="1:25"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c r="W4792" s="6" t="str">
        <f>TEXT(SalesData[[#This Row],[Order Date]],"mmm")</f>
        <v>Dec</v>
      </c>
      <c r="X4792" s="6" t="str">
        <f>TEXT(SalesData[[#This Row],[Order Date]],"mmm yyyy")</f>
        <v>Dec 2012</v>
      </c>
      <c r="Y4792">
        <f>--(COUNTIF($B$2:B4792,B4792)=1)</f>
        <v>0</v>
      </c>
    </row>
    <row r="4793" spans="1:25"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c r="W4793" s="6" t="str">
        <f>TEXT(SalesData[[#This Row],[Order Date]],"mmm")</f>
        <v>Dec</v>
      </c>
      <c r="X4793" s="6" t="str">
        <f>TEXT(SalesData[[#This Row],[Order Date]],"mmm yyyy")</f>
        <v>Dec 2012</v>
      </c>
      <c r="Y4793">
        <f>--(COUNTIF($B$2:B4793,B4793)=1)</f>
        <v>0</v>
      </c>
    </row>
    <row r="4794" spans="1:25"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c r="W4794" s="6" t="str">
        <f>TEXT(SalesData[[#This Row],[Order Date]],"mmm")</f>
        <v>Dec</v>
      </c>
      <c r="X4794" s="6" t="str">
        <f>TEXT(SalesData[[#This Row],[Order Date]],"mmm yyyy")</f>
        <v>Dec 2012</v>
      </c>
      <c r="Y4794">
        <f>--(COUNTIF($B$2:B4794,B4794)=1)</f>
        <v>0</v>
      </c>
    </row>
    <row r="4795" spans="1:25"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c r="W4795" s="6" t="str">
        <f>TEXT(SalesData[[#This Row],[Order Date]],"mmm")</f>
        <v>Jun</v>
      </c>
      <c r="X4795" s="6" t="str">
        <f>TEXT(SalesData[[#This Row],[Order Date]],"mmm yyyy")</f>
        <v>Jun 2012</v>
      </c>
      <c r="Y4795">
        <f>--(COUNTIF($B$2:B4795,B4795)=1)</f>
        <v>1</v>
      </c>
    </row>
    <row r="4796" spans="1:25"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c r="W4796" s="6" t="str">
        <f>TEXT(SalesData[[#This Row],[Order Date]],"mmm")</f>
        <v>Mar</v>
      </c>
      <c r="X4796" s="6" t="str">
        <f>TEXT(SalesData[[#This Row],[Order Date]],"mmm yyyy")</f>
        <v>Mar 2012</v>
      </c>
      <c r="Y4796">
        <f>--(COUNTIF($B$2:B4796,B4796)=1)</f>
        <v>1</v>
      </c>
    </row>
    <row r="4797" spans="1:25"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c r="W4797" s="6" t="str">
        <f>TEXT(SalesData[[#This Row],[Order Date]],"mmm")</f>
        <v>Aug</v>
      </c>
      <c r="X4797" s="6" t="str">
        <f>TEXT(SalesData[[#This Row],[Order Date]],"mmm yyyy")</f>
        <v>Aug 2012</v>
      </c>
      <c r="Y4797">
        <f>--(COUNTIF($B$2:B4797,B4797)=1)</f>
        <v>1</v>
      </c>
    </row>
    <row r="4798" spans="1:25"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c r="W4798" s="6" t="str">
        <f>TEXT(SalesData[[#This Row],[Order Date]],"mmm")</f>
        <v>May</v>
      </c>
      <c r="X4798" s="6" t="str">
        <f>TEXT(SalesData[[#This Row],[Order Date]],"mmm yyyy")</f>
        <v>May 2013</v>
      </c>
      <c r="Y4798">
        <f>--(COUNTIF($B$2:B4798,B4798)=1)</f>
        <v>1</v>
      </c>
    </row>
    <row r="4799" spans="1:25"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c r="W4799" s="6" t="str">
        <f>TEXT(SalesData[[#This Row],[Order Date]],"mmm")</f>
        <v>May</v>
      </c>
      <c r="X4799" s="6" t="str">
        <f>TEXT(SalesData[[#This Row],[Order Date]],"mmm yyyy")</f>
        <v>May 2013</v>
      </c>
      <c r="Y4799">
        <f>--(COUNTIF($B$2:B4799,B4799)=1)</f>
        <v>0</v>
      </c>
    </row>
    <row r="4800" spans="1:25"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c r="W4800" s="6" t="str">
        <f>TEXT(SalesData[[#This Row],[Order Date]],"mmm")</f>
        <v>May</v>
      </c>
      <c r="X4800" s="6" t="str">
        <f>TEXT(SalesData[[#This Row],[Order Date]],"mmm yyyy")</f>
        <v>May 2013</v>
      </c>
      <c r="Y4800">
        <f>--(COUNTIF($B$2:B4800,B4800)=1)</f>
        <v>0</v>
      </c>
    </row>
    <row r="4801" spans="1:25"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c r="W4801" s="6" t="str">
        <f>TEXT(SalesData[[#This Row],[Order Date]],"mmm")</f>
        <v>May</v>
      </c>
      <c r="X4801" s="6" t="str">
        <f>TEXT(SalesData[[#This Row],[Order Date]],"mmm yyyy")</f>
        <v>May 2013</v>
      </c>
      <c r="Y4801">
        <f>--(COUNTIF($B$2:B4801,B4801)=1)</f>
        <v>0</v>
      </c>
    </row>
    <row r="4802" spans="1:25"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c r="W4802" s="6" t="str">
        <f>TEXT(SalesData[[#This Row],[Order Date]],"mmm")</f>
        <v>May</v>
      </c>
      <c r="X4802" s="6" t="str">
        <f>TEXT(SalesData[[#This Row],[Order Date]],"mmm yyyy")</f>
        <v>May 2013</v>
      </c>
      <c r="Y4802">
        <f>--(COUNTIF($B$2:B4802,B4802)=1)</f>
        <v>0</v>
      </c>
    </row>
    <row r="4803" spans="1:25"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c r="W4803" s="6" t="str">
        <f>TEXT(SalesData[[#This Row],[Order Date]],"mmm")</f>
        <v>May</v>
      </c>
      <c r="X4803" s="6" t="str">
        <f>TEXT(SalesData[[#This Row],[Order Date]],"mmm yyyy")</f>
        <v>May 2013</v>
      </c>
      <c r="Y4803">
        <f>--(COUNTIF($B$2:B4803,B4803)=1)</f>
        <v>0</v>
      </c>
    </row>
    <row r="4804" spans="1:25"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c r="W4804" s="6" t="str">
        <f>TEXT(SalesData[[#This Row],[Order Date]],"mmm")</f>
        <v>May</v>
      </c>
      <c r="X4804" s="6" t="str">
        <f>TEXT(SalesData[[#This Row],[Order Date]],"mmm yyyy")</f>
        <v>May 2013</v>
      </c>
      <c r="Y4804">
        <f>--(COUNTIF($B$2:B4804,B4804)=1)</f>
        <v>0</v>
      </c>
    </row>
    <row r="4805" spans="1:25"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c r="W4805" s="6" t="str">
        <f>TEXT(SalesData[[#This Row],[Order Date]],"mmm")</f>
        <v>Jul</v>
      </c>
      <c r="X4805" s="6" t="str">
        <f>TEXT(SalesData[[#This Row],[Order Date]],"mmm yyyy")</f>
        <v>Jul 2014</v>
      </c>
      <c r="Y4805">
        <f>--(COUNTIF($B$2:B4805,B4805)=1)</f>
        <v>1</v>
      </c>
    </row>
    <row r="4806" spans="1:25"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c r="W4806" s="6" t="str">
        <f>TEXT(SalesData[[#This Row],[Order Date]],"mmm")</f>
        <v>Jul</v>
      </c>
      <c r="X4806" s="6" t="str">
        <f>TEXT(SalesData[[#This Row],[Order Date]],"mmm yyyy")</f>
        <v>Jul 2014</v>
      </c>
      <c r="Y4806">
        <f>--(COUNTIF($B$2:B4806,B4806)=1)</f>
        <v>0</v>
      </c>
    </row>
    <row r="4807" spans="1:25"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c r="W4807" s="6" t="str">
        <f>TEXT(SalesData[[#This Row],[Order Date]],"mmm")</f>
        <v>Nov</v>
      </c>
      <c r="X4807" s="6" t="str">
        <f>TEXT(SalesData[[#This Row],[Order Date]],"mmm yyyy")</f>
        <v>Nov 2012</v>
      </c>
      <c r="Y4807">
        <f>--(COUNTIF($B$2:B4807,B4807)=1)</f>
        <v>1</v>
      </c>
    </row>
    <row r="4808" spans="1:25"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c r="W4808" s="6" t="str">
        <f>TEXT(SalesData[[#This Row],[Order Date]],"mmm")</f>
        <v>Nov</v>
      </c>
      <c r="X4808" s="6" t="str">
        <f>TEXT(SalesData[[#This Row],[Order Date]],"mmm yyyy")</f>
        <v>Nov 2012</v>
      </c>
      <c r="Y4808">
        <f>--(COUNTIF($B$2:B4808,B4808)=1)</f>
        <v>0</v>
      </c>
    </row>
    <row r="4809" spans="1:25"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c r="W4809" s="6" t="str">
        <f>TEXT(SalesData[[#This Row],[Order Date]],"mmm")</f>
        <v>Nov</v>
      </c>
      <c r="X4809" s="6" t="str">
        <f>TEXT(SalesData[[#This Row],[Order Date]],"mmm yyyy")</f>
        <v>Nov 2012</v>
      </c>
      <c r="Y4809">
        <f>--(COUNTIF($B$2:B4809,B4809)=1)</f>
        <v>0</v>
      </c>
    </row>
    <row r="4810" spans="1:25"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c r="W4810" s="6" t="str">
        <f>TEXT(SalesData[[#This Row],[Order Date]],"mmm")</f>
        <v>Nov</v>
      </c>
      <c r="X4810" s="6" t="str">
        <f>TEXT(SalesData[[#This Row],[Order Date]],"mmm yyyy")</f>
        <v>Nov 2011</v>
      </c>
      <c r="Y4810">
        <f>--(COUNTIF($B$2:B4810,B4810)=1)</f>
        <v>1</v>
      </c>
    </row>
    <row r="4811" spans="1:25"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c r="W4811" s="6" t="str">
        <f>TEXT(SalesData[[#This Row],[Order Date]],"mmm")</f>
        <v>Dec</v>
      </c>
      <c r="X4811" s="6" t="str">
        <f>TEXT(SalesData[[#This Row],[Order Date]],"mmm yyyy")</f>
        <v>Dec 2012</v>
      </c>
      <c r="Y4811">
        <f>--(COUNTIF($B$2:B4811,B4811)=1)</f>
        <v>1</v>
      </c>
    </row>
    <row r="4812" spans="1:25"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c r="W4812" s="6" t="str">
        <f>TEXT(SalesData[[#This Row],[Order Date]],"mmm")</f>
        <v>Dec</v>
      </c>
      <c r="X4812" s="6" t="str">
        <f>TEXT(SalesData[[#This Row],[Order Date]],"mmm yyyy")</f>
        <v>Dec 2012</v>
      </c>
      <c r="Y4812">
        <f>--(COUNTIF($B$2:B4812,B4812)=1)</f>
        <v>0</v>
      </c>
    </row>
    <row r="4813" spans="1:25"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c r="W4813" s="6" t="str">
        <f>TEXT(SalesData[[#This Row],[Order Date]],"mmm")</f>
        <v>Nov</v>
      </c>
      <c r="X4813" s="6" t="str">
        <f>TEXT(SalesData[[#This Row],[Order Date]],"mmm yyyy")</f>
        <v>Nov 2013</v>
      </c>
      <c r="Y4813">
        <f>--(COUNTIF($B$2:B4813,B4813)=1)</f>
        <v>1</v>
      </c>
    </row>
    <row r="4814" spans="1:25"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c r="W4814" s="6" t="str">
        <f>TEXT(SalesData[[#This Row],[Order Date]],"mmm")</f>
        <v>Nov</v>
      </c>
      <c r="X4814" s="6" t="str">
        <f>TEXT(SalesData[[#This Row],[Order Date]],"mmm yyyy")</f>
        <v>Nov 2013</v>
      </c>
      <c r="Y4814">
        <f>--(COUNTIF($B$2:B4814,B4814)=1)</f>
        <v>0</v>
      </c>
    </row>
    <row r="4815" spans="1:25"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c r="W4815" s="6" t="str">
        <f>TEXT(SalesData[[#This Row],[Order Date]],"mmm")</f>
        <v>Nov</v>
      </c>
      <c r="X4815" s="6" t="str">
        <f>TEXT(SalesData[[#This Row],[Order Date]],"mmm yyyy")</f>
        <v>Nov 2013</v>
      </c>
      <c r="Y4815">
        <f>--(COUNTIF($B$2:B4815,B4815)=1)</f>
        <v>0</v>
      </c>
    </row>
    <row r="4816" spans="1:25"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c r="W4816" s="6" t="str">
        <f>TEXT(SalesData[[#This Row],[Order Date]],"mmm")</f>
        <v>May</v>
      </c>
      <c r="X4816" s="6" t="str">
        <f>TEXT(SalesData[[#This Row],[Order Date]],"mmm yyyy")</f>
        <v>May 2013</v>
      </c>
      <c r="Y4816">
        <f>--(COUNTIF($B$2:B4816,B4816)=1)</f>
        <v>1</v>
      </c>
    </row>
    <row r="4817" spans="1:25"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c r="W4817" s="6" t="str">
        <f>TEXT(SalesData[[#This Row],[Order Date]],"mmm")</f>
        <v>Dec</v>
      </c>
      <c r="X4817" s="6" t="str">
        <f>TEXT(SalesData[[#This Row],[Order Date]],"mmm yyyy")</f>
        <v>Dec 2011</v>
      </c>
      <c r="Y4817">
        <f>--(COUNTIF($B$2:B4817,B4817)=1)</f>
        <v>1</v>
      </c>
    </row>
    <row r="4818" spans="1:25"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c r="W4818" s="6" t="str">
        <f>TEXT(SalesData[[#This Row],[Order Date]],"mmm")</f>
        <v>Dec</v>
      </c>
      <c r="X4818" s="6" t="str">
        <f>TEXT(SalesData[[#This Row],[Order Date]],"mmm yyyy")</f>
        <v>Dec 2011</v>
      </c>
      <c r="Y4818">
        <f>--(COUNTIF($B$2:B4818,B4818)=1)</f>
        <v>0</v>
      </c>
    </row>
    <row r="4819" spans="1:25"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c r="W4819" s="6" t="str">
        <f>TEXT(SalesData[[#This Row],[Order Date]],"mmm")</f>
        <v>Dec</v>
      </c>
      <c r="X4819" s="6" t="str">
        <f>TEXT(SalesData[[#This Row],[Order Date]],"mmm yyyy")</f>
        <v>Dec 2011</v>
      </c>
      <c r="Y4819">
        <f>--(COUNTIF($B$2:B4819,B4819)=1)</f>
        <v>0</v>
      </c>
    </row>
    <row r="4820" spans="1:25"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c r="W4820" s="6" t="str">
        <f>TEXT(SalesData[[#This Row],[Order Date]],"mmm")</f>
        <v>Dec</v>
      </c>
      <c r="X4820" s="6" t="str">
        <f>TEXT(SalesData[[#This Row],[Order Date]],"mmm yyyy")</f>
        <v>Dec 2011</v>
      </c>
      <c r="Y4820">
        <f>--(COUNTIF($B$2:B4820,B4820)=1)</f>
        <v>0</v>
      </c>
    </row>
    <row r="4821" spans="1:25"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c r="W4821" s="6" t="str">
        <f>TEXT(SalesData[[#This Row],[Order Date]],"mmm")</f>
        <v>Jun</v>
      </c>
      <c r="X4821" s="6" t="str">
        <f>TEXT(SalesData[[#This Row],[Order Date]],"mmm yyyy")</f>
        <v>Jun 2014</v>
      </c>
      <c r="Y4821">
        <f>--(COUNTIF($B$2:B4821,B4821)=1)</f>
        <v>1</v>
      </c>
    </row>
    <row r="4822" spans="1:25"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c r="W4822" s="6" t="str">
        <f>TEXT(SalesData[[#This Row],[Order Date]],"mmm")</f>
        <v>Apr</v>
      </c>
      <c r="X4822" s="6" t="str">
        <f>TEXT(SalesData[[#This Row],[Order Date]],"mmm yyyy")</f>
        <v>Apr 2012</v>
      </c>
      <c r="Y4822">
        <f>--(COUNTIF($B$2:B4822,B4822)=1)</f>
        <v>1</v>
      </c>
    </row>
    <row r="4823" spans="1:25"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c r="W4823" s="6" t="str">
        <f>TEXT(SalesData[[#This Row],[Order Date]],"mmm")</f>
        <v>Apr</v>
      </c>
      <c r="X4823" s="6" t="str">
        <f>TEXT(SalesData[[#This Row],[Order Date]],"mmm yyyy")</f>
        <v>Apr 2012</v>
      </c>
      <c r="Y4823">
        <f>--(COUNTIF($B$2:B4823,B4823)=1)</f>
        <v>0</v>
      </c>
    </row>
    <row r="4824" spans="1:25"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c r="W4824" s="6" t="str">
        <f>TEXT(SalesData[[#This Row],[Order Date]],"mmm")</f>
        <v>Jul</v>
      </c>
      <c r="X4824" s="6" t="str">
        <f>TEXT(SalesData[[#This Row],[Order Date]],"mmm yyyy")</f>
        <v>Jul 2013</v>
      </c>
      <c r="Y4824">
        <f>--(COUNTIF($B$2:B4824,B4824)=1)</f>
        <v>1</v>
      </c>
    </row>
    <row r="4825" spans="1:25"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c r="W4825" s="6" t="str">
        <f>TEXT(SalesData[[#This Row],[Order Date]],"mmm")</f>
        <v>Nov</v>
      </c>
      <c r="X4825" s="6" t="str">
        <f>TEXT(SalesData[[#This Row],[Order Date]],"mmm yyyy")</f>
        <v>Nov 2013</v>
      </c>
      <c r="Y4825">
        <f>--(COUNTIF($B$2:B4825,B4825)=1)</f>
        <v>1</v>
      </c>
    </row>
    <row r="4826" spans="1:25"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c r="W4826" s="6" t="str">
        <f>TEXT(SalesData[[#This Row],[Order Date]],"mmm")</f>
        <v>Nov</v>
      </c>
      <c r="X4826" s="6" t="str">
        <f>TEXT(SalesData[[#This Row],[Order Date]],"mmm yyyy")</f>
        <v>Nov 2013</v>
      </c>
      <c r="Y4826">
        <f>--(COUNTIF($B$2:B4826,B4826)=1)</f>
        <v>0</v>
      </c>
    </row>
    <row r="4827" spans="1:25"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c r="W4827" s="6" t="str">
        <f>TEXT(SalesData[[#This Row],[Order Date]],"mmm")</f>
        <v>Nov</v>
      </c>
      <c r="X4827" s="6" t="str">
        <f>TEXT(SalesData[[#This Row],[Order Date]],"mmm yyyy")</f>
        <v>Nov 2013</v>
      </c>
      <c r="Y4827">
        <f>--(COUNTIF($B$2:B4827,B4827)=1)</f>
        <v>0</v>
      </c>
    </row>
    <row r="4828" spans="1:25"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c r="W4828" s="6" t="str">
        <f>TEXT(SalesData[[#This Row],[Order Date]],"mmm")</f>
        <v>Nov</v>
      </c>
      <c r="X4828" s="6" t="str">
        <f>TEXT(SalesData[[#This Row],[Order Date]],"mmm yyyy")</f>
        <v>Nov 2014</v>
      </c>
      <c r="Y4828">
        <f>--(COUNTIF($B$2:B4828,B4828)=1)</f>
        <v>1</v>
      </c>
    </row>
    <row r="4829" spans="1:25"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c r="W4829" s="6" t="str">
        <f>TEXT(SalesData[[#This Row],[Order Date]],"mmm")</f>
        <v>Nov</v>
      </c>
      <c r="X4829" s="6" t="str">
        <f>TEXT(SalesData[[#This Row],[Order Date]],"mmm yyyy")</f>
        <v>Nov 2011</v>
      </c>
      <c r="Y4829">
        <f>--(COUNTIF($B$2:B4829,B4829)=1)</f>
        <v>1</v>
      </c>
    </row>
    <row r="4830" spans="1:25"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c r="W4830" s="6" t="str">
        <f>TEXT(SalesData[[#This Row],[Order Date]],"mmm")</f>
        <v>Nov</v>
      </c>
      <c r="X4830" s="6" t="str">
        <f>TEXT(SalesData[[#This Row],[Order Date]],"mmm yyyy")</f>
        <v>Nov 2011</v>
      </c>
      <c r="Y4830">
        <f>--(COUNTIF($B$2:B4830,B4830)=1)</f>
        <v>0</v>
      </c>
    </row>
    <row r="4831" spans="1:25"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c r="W4831" s="6" t="str">
        <f>TEXT(SalesData[[#This Row],[Order Date]],"mmm")</f>
        <v>May</v>
      </c>
      <c r="X4831" s="6" t="str">
        <f>TEXT(SalesData[[#This Row],[Order Date]],"mmm yyyy")</f>
        <v>May 2013</v>
      </c>
      <c r="Y4831">
        <f>--(COUNTIF($B$2:B4831,B4831)=1)</f>
        <v>1</v>
      </c>
    </row>
    <row r="4832" spans="1:25"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c r="W4832" s="6" t="str">
        <f>TEXT(SalesData[[#This Row],[Order Date]],"mmm")</f>
        <v>Nov</v>
      </c>
      <c r="X4832" s="6" t="str">
        <f>TEXT(SalesData[[#This Row],[Order Date]],"mmm yyyy")</f>
        <v>Nov 2011</v>
      </c>
      <c r="Y4832">
        <f>--(COUNTIF($B$2:B4832,B4832)=1)</f>
        <v>1</v>
      </c>
    </row>
    <row r="4833" spans="1:25"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c r="W4833" s="6" t="str">
        <f>TEXT(SalesData[[#This Row],[Order Date]],"mmm")</f>
        <v>Nov</v>
      </c>
      <c r="X4833" s="6" t="str">
        <f>TEXT(SalesData[[#This Row],[Order Date]],"mmm yyyy")</f>
        <v>Nov 2011</v>
      </c>
      <c r="Y4833">
        <f>--(COUNTIF($B$2:B4833,B4833)=1)</f>
        <v>0</v>
      </c>
    </row>
    <row r="4834" spans="1:25"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c r="W4834" s="6" t="str">
        <f>TEXT(SalesData[[#This Row],[Order Date]],"mmm")</f>
        <v>Nov</v>
      </c>
      <c r="X4834" s="6" t="str">
        <f>TEXT(SalesData[[#This Row],[Order Date]],"mmm yyyy")</f>
        <v>Nov 2011</v>
      </c>
      <c r="Y4834">
        <f>--(COUNTIF($B$2:B4834,B4834)=1)</f>
        <v>0</v>
      </c>
    </row>
    <row r="4835" spans="1:25"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c r="W4835" s="6" t="str">
        <f>TEXT(SalesData[[#This Row],[Order Date]],"mmm")</f>
        <v>Nov</v>
      </c>
      <c r="X4835" s="6" t="str">
        <f>TEXT(SalesData[[#This Row],[Order Date]],"mmm yyyy")</f>
        <v>Nov 2011</v>
      </c>
      <c r="Y4835">
        <f>--(COUNTIF($B$2:B4835,B4835)=1)</f>
        <v>0</v>
      </c>
    </row>
    <row r="4836" spans="1:25"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c r="W4836" s="6" t="str">
        <f>TEXT(SalesData[[#This Row],[Order Date]],"mmm")</f>
        <v>Oct</v>
      </c>
      <c r="X4836" s="6" t="str">
        <f>TEXT(SalesData[[#This Row],[Order Date]],"mmm yyyy")</f>
        <v>Oct 2014</v>
      </c>
      <c r="Y4836">
        <f>--(COUNTIF($B$2:B4836,B4836)=1)</f>
        <v>1</v>
      </c>
    </row>
    <row r="4837" spans="1:25"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c r="W4837" s="6" t="str">
        <f>TEXT(SalesData[[#This Row],[Order Date]],"mmm")</f>
        <v>Oct</v>
      </c>
      <c r="X4837" s="6" t="str">
        <f>TEXT(SalesData[[#This Row],[Order Date]],"mmm yyyy")</f>
        <v>Oct 2014</v>
      </c>
      <c r="Y4837">
        <f>--(COUNTIF($B$2:B4837,B4837)=1)</f>
        <v>0</v>
      </c>
    </row>
    <row r="4838" spans="1:25"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c r="W4838" s="6" t="str">
        <f>TEXT(SalesData[[#This Row],[Order Date]],"mmm")</f>
        <v>Oct</v>
      </c>
      <c r="X4838" s="6" t="str">
        <f>TEXT(SalesData[[#This Row],[Order Date]],"mmm yyyy")</f>
        <v>Oct 2014</v>
      </c>
      <c r="Y4838">
        <f>--(COUNTIF($B$2:B4838,B4838)=1)</f>
        <v>0</v>
      </c>
    </row>
    <row r="4839" spans="1:25"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c r="W4839" s="6" t="str">
        <f>TEXT(SalesData[[#This Row],[Order Date]],"mmm")</f>
        <v>Jun</v>
      </c>
      <c r="X4839" s="6" t="str">
        <f>TEXT(SalesData[[#This Row],[Order Date]],"mmm yyyy")</f>
        <v>Jun 2014</v>
      </c>
      <c r="Y4839">
        <f>--(COUNTIF($B$2:B4839,B4839)=1)</f>
        <v>1</v>
      </c>
    </row>
    <row r="4840" spans="1:25"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c r="W4840" s="6" t="str">
        <f>TEXT(SalesData[[#This Row],[Order Date]],"mmm")</f>
        <v>Jun</v>
      </c>
      <c r="X4840" s="6" t="str">
        <f>TEXT(SalesData[[#This Row],[Order Date]],"mmm yyyy")</f>
        <v>Jun 2014</v>
      </c>
      <c r="Y4840">
        <f>--(COUNTIF($B$2:B4840,B4840)=1)</f>
        <v>0</v>
      </c>
    </row>
    <row r="4841" spans="1:25"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c r="W4841" s="6" t="str">
        <f>TEXT(SalesData[[#This Row],[Order Date]],"mmm")</f>
        <v>Jun</v>
      </c>
      <c r="X4841" s="6" t="str">
        <f>TEXT(SalesData[[#This Row],[Order Date]],"mmm yyyy")</f>
        <v>Jun 2014</v>
      </c>
      <c r="Y4841">
        <f>--(COUNTIF($B$2:B4841,B4841)=1)</f>
        <v>0</v>
      </c>
    </row>
    <row r="4842" spans="1:25"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c r="W4842" s="6" t="str">
        <f>TEXT(SalesData[[#This Row],[Order Date]],"mmm")</f>
        <v>Nov</v>
      </c>
      <c r="X4842" s="6" t="str">
        <f>TEXT(SalesData[[#This Row],[Order Date]],"mmm yyyy")</f>
        <v>Nov 2014</v>
      </c>
      <c r="Y4842">
        <f>--(COUNTIF($B$2:B4842,B4842)=1)</f>
        <v>1</v>
      </c>
    </row>
    <row r="4843" spans="1:25"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c r="W4843" s="6" t="str">
        <f>TEXT(SalesData[[#This Row],[Order Date]],"mmm")</f>
        <v>Dec</v>
      </c>
      <c r="X4843" s="6" t="str">
        <f>TEXT(SalesData[[#This Row],[Order Date]],"mmm yyyy")</f>
        <v>Dec 2013</v>
      </c>
      <c r="Y4843">
        <f>--(COUNTIF($B$2:B4843,B4843)=1)</f>
        <v>1</v>
      </c>
    </row>
    <row r="4844" spans="1:25"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c r="W4844" s="6" t="str">
        <f>TEXT(SalesData[[#This Row],[Order Date]],"mmm")</f>
        <v>Sep</v>
      </c>
      <c r="X4844" s="6" t="str">
        <f>TEXT(SalesData[[#This Row],[Order Date]],"mmm yyyy")</f>
        <v>Sep 2014</v>
      </c>
      <c r="Y4844">
        <f>--(COUNTIF($B$2:B4844,B4844)=1)</f>
        <v>1</v>
      </c>
    </row>
    <row r="4845" spans="1:25"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c r="W4845" s="6" t="str">
        <f>TEXT(SalesData[[#This Row],[Order Date]],"mmm")</f>
        <v>Nov</v>
      </c>
      <c r="X4845" s="6" t="str">
        <f>TEXT(SalesData[[#This Row],[Order Date]],"mmm yyyy")</f>
        <v>Nov 2013</v>
      </c>
      <c r="Y4845">
        <f>--(COUNTIF($B$2:B4845,B4845)=1)</f>
        <v>1</v>
      </c>
    </row>
    <row r="4846" spans="1:25"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c r="W4846" s="6" t="str">
        <f>TEXT(SalesData[[#This Row],[Order Date]],"mmm")</f>
        <v>Apr</v>
      </c>
      <c r="X4846" s="6" t="str">
        <f>TEXT(SalesData[[#This Row],[Order Date]],"mmm yyyy")</f>
        <v>Apr 2011</v>
      </c>
      <c r="Y4846">
        <f>--(COUNTIF($B$2:B4846,B4846)=1)</f>
        <v>1</v>
      </c>
    </row>
    <row r="4847" spans="1:25"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c r="W4847" s="6" t="str">
        <f>TEXT(SalesData[[#This Row],[Order Date]],"mmm")</f>
        <v>Jul</v>
      </c>
      <c r="X4847" s="6" t="str">
        <f>TEXT(SalesData[[#This Row],[Order Date]],"mmm yyyy")</f>
        <v>Jul 2012</v>
      </c>
      <c r="Y4847">
        <f>--(COUNTIF($B$2:B4847,B4847)=1)</f>
        <v>1</v>
      </c>
    </row>
    <row r="4848" spans="1:25"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c r="W4848" s="6" t="str">
        <f>TEXT(SalesData[[#This Row],[Order Date]],"mmm")</f>
        <v>Jun</v>
      </c>
      <c r="X4848" s="6" t="str">
        <f>TEXT(SalesData[[#This Row],[Order Date]],"mmm yyyy")</f>
        <v>Jun 2011</v>
      </c>
      <c r="Y4848">
        <f>--(COUNTIF($B$2:B4848,B4848)=1)</f>
        <v>1</v>
      </c>
    </row>
    <row r="4849" spans="1:25"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c r="W4849" s="6" t="str">
        <f>TEXT(SalesData[[#This Row],[Order Date]],"mmm")</f>
        <v>Jun</v>
      </c>
      <c r="X4849" s="6" t="str">
        <f>TEXT(SalesData[[#This Row],[Order Date]],"mmm yyyy")</f>
        <v>Jun 2011</v>
      </c>
      <c r="Y4849">
        <f>--(COUNTIF($B$2:B4849,B4849)=1)</f>
        <v>0</v>
      </c>
    </row>
    <row r="4850" spans="1:25"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c r="W4850" s="6" t="str">
        <f>TEXT(SalesData[[#This Row],[Order Date]],"mmm")</f>
        <v>Jun</v>
      </c>
      <c r="X4850" s="6" t="str">
        <f>TEXT(SalesData[[#This Row],[Order Date]],"mmm yyyy")</f>
        <v>Jun 2011</v>
      </c>
      <c r="Y4850">
        <f>--(COUNTIF($B$2:B4850,B4850)=1)</f>
        <v>0</v>
      </c>
    </row>
    <row r="4851" spans="1:25"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c r="W4851" s="6" t="str">
        <f>TEXT(SalesData[[#This Row],[Order Date]],"mmm")</f>
        <v>Sep</v>
      </c>
      <c r="X4851" s="6" t="str">
        <f>TEXT(SalesData[[#This Row],[Order Date]],"mmm yyyy")</f>
        <v>Sep 2011</v>
      </c>
      <c r="Y4851">
        <f>--(COUNTIF($B$2:B4851,B4851)=1)</f>
        <v>1</v>
      </c>
    </row>
    <row r="4852" spans="1:25"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c r="W4852" s="6" t="str">
        <f>TEXT(SalesData[[#This Row],[Order Date]],"mmm")</f>
        <v>Sep</v>
      </c>
      <c r="X4852" s="6" t="str">
        <f>TEXT(SalesData[[#This Row],[Order Date]],"mmm yyyy")</f>
        <v>Sep 2011</v>
      </c>
      <c r="Y4852">
        <f>--(COUNTIF($B$2:B4852,B4852)=1)</f>
        <v>0</v>
      </c>
    </row>
    <row r="4853" spans="1:25"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c r="W4853" s="6" t="str">
        <f>TEXT(SalesData[[#This Row],[Order Date]],"mmm")</f>
        <v>Sep</v>
      </c>
      <c r="X4853" s="6" t="str">
        <f>TEXT(SalesData[[#This Row],[Order Date]],"mmm yyyy")</f>
        <v>Sep 2011</v>
      </c>
      <c r="Y4853">
        <f>--(COUNTIF($B$2:B4853,B4853)=1)</f>
        <v>0</v>
      </c>
    </row>
    <row r="4854" spans="1:25"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c r="W4854" s="6" t="str">
        <f>TEXT(SalesData[[#This Row],[Order Date]],"mmm")</f>
        <v>Sep</v>
      </c>
      <c r="X4854" s="6" t="str">
        <f>TEXT(SalesData[[#This Row],[Order Date]],"mmm yyyy")</f>
        <v>Sep 2011</v>
      </c>
      <c r="Y4854">
        <f>--(COUNTIF($B$2:B4854,B4854)=1)</f>
        <v>0</v>
      </c>
    </row>
    <row r="4855" spans="1:25"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c r="W4855" s="6" t="str">
        <f>TEXT(SalesData[[#This Row],[Order Date]],"mmm")</f>
        <v>Dec</v>
      </c>
      <c r="X4855" s="6" t="str">
        <f>TEXT(SalesData[[#This Row],[Order Date]],"mmm yyyy")</f>
        <v>Dec 2011</v>
      </c>
      <c r="Y4855">
        <f>--(COUNTIF($B$2:B4855,B4855)=1)</f>
        <v>1</v>
      </c>
    </row>
    <row r="4856" spans="1:25"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c r="W4856" s="6" t="str">
        <f>TEXT(SalesData[[#This Row],[Order Date]],"mmm")</f>
        <v>Dec</v>
      </c>
      <c r="X4856" s="6" t="str">
        <f>TEXT(SalesData[[#This Row],[Order Date]],"mmm yyyy")</f>
        <v>Dec 2011</v>
      </c>
      <c r="Y4856">
        <f>--(COUNTIF($B$2:B4856,B4856)=1)</f>
        <v>0</v>
      </c>
    </row>
    <row r="4857" spans="1:25"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c r="W4857" s="6" t="str">
        <f>TEXT(SalesData[[#This Row],[Order Date]],"mmm")</f>
        <v>Dec</v>
      </c>
      <c r="X4857" s="6" t="str">
        <f>TEXT(SalesData[[#This Row],[Order Date]],"mmm yyyy")</f>
        <v>Dec 2011</v>
      </c>
      <c r="Y4857">
        <f>--(COUNTIF($B$2:B4857,B4857)=1)</f>
        <v>0</v>
      </c>
    </row>
    <row r="4858" spans="1:25"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c r="W4858" s="6" t="str">
        <f>TEXT(SalesData[[#This Row],[Order Date]],"mmm")</f>
        <v>Jan</v>
      </c>
      <c r="X4858" s="6" t="str">
        <f>TEXT(SalesData[[#This Row],[Order Date]],"mmm yyyy")</f>
        <v>Jan 2012</v>
      </c>
      <c r="Y4858">
        <f>--(COUNTIF($B$2:B4858,B4858)=1)</f>
        <v>1</v>
      </c>
    </row>
    <row r="4859" spans="1:25"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c r="W4859" s="6" t="str">
        <f>TEXT(SalesData[[#This Row],[Order Date]],"mmm")</f>
        <v>Jan</v>
      </c>
      <c r="X4859" s="6" t="str">
        <f>TEXT(SalesData[[#This Row],[Order Date]],"mmm yyyy")</f>
        <v>Jan 2012</v>
      </c>
      <c r="Y4859">
        <f>--(COUNTIF($B$2:B4859,B4859)=1)</f>
        <v>0</v>
      </c>
    </row>
    <row r="4860" spans="1:25"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c r="W4860" s="6" t="str">
        <f>TEXT(SalesData[[#This Row],[Order Date]],"mmm")</f>
        <v>Jan</v>
      </c>
      <c r="X4860" s="6" t="str">
        <f>TEXT(SalesData[[#This Row],[Order Date]],"mmm yyyy")</f>
        <v>Jan 2012</v>
      </c>
      <c r="Y4860">
        <f>--(COUNTIF($B$2:B4860,B4860)=1)</f>
        <v>0</v>
      </c>
    </row>
    <row r="4861" spans="1:25"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c r="W4861" s="6" t="str">
        <f>TEXT(SalesData[[#This Row],[Order Date]],"mmm")</f>
        <v>Dec</v>
      </c>
      <c r="X4861" s="6" t="str">
        <f>TEXT(SalesData[[#This Row],[Order Date]],"mmm yyyy")</f>
        <v>Dec 2014</v>
      </c>
      <c r="Y4861">
        <f>--(COUNTIF($B$2:B4861,B4861)=1)</f>
        <v>1</v>
      </c>
    </row>
    <row r="4862" spans="1:25"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c r="W4862" s="6" t="str">
        <f>TEXT(SalesData[[#This Row],[Order Date]],"mmm")</f>
        <v>Dec</v>
      </c>
      <c r="X4862" s="6" t="str">
        <f>TEXT(SalesData[[#This Row],[Order Date]],"mmm yyyy")</f>
        <v>Dec 2013</v>
      </c>
      <c r="Y4862">
        <f>--(COUNTIF($B$2:B4862,B4862)=1)</f>
        <v>1</v>
      </c>
    </row>
    <row r="4863" spans="1:25"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c r="W4863" s="6" t="str">
        <f>TEXT(SalesData[[#This Row],[Order Date]],"mmm")</f>
        <v>Apr</v>
      </c>
      <c r="X4863" s="6" t="str">
        <f>TEXT(SalesData[[#This Row],[Order Date]],"mmm yyyy")</f>
        <v>Apr 2011</v>
      </c>
      <c r="Y4863">
        <f>--(COUNTIF($B$2:B4863,B4863)=1)</f>
        <v>1</v>
      </c>
    </row>
    <row r="4864" spans="1:25"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c r="W4864" s="6" t="str">
        <f>TEXT(SalesData[[#This Row],[Order Date]],"mmm")</f>
        <v>Nov</v>
      </c>
      <c r="X4864" s="6" t="str">
        <f>TEXT(SalesData[[#This Row],[Order Date]],"mmm yyyy")</f>
        <v>Nov 2013</v>
      </c>
      <c r="Y4864">
        <f>--(COUNTIF($B$2:B4864,B4864)=1)</f>
        <v>1</v>
      </c>
    </row>
    <row r="4865" spans="1:25"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c r="W4865" s="6" t="str">
        <f>TEXT(SalesData[[#This Row],[Order Date]],"mmm")</f>
        <v>Nov</v>
      </c>
      <c r="X4865" s="6" t="str">
        <f>TEXT(SalesData[[#This Row],[Order Date]],"mmm yyyy")</f>
        <v>Nov 2013</v>
      </c>
      <c r="Y4865">
        <f>--(COUNTIF($B$2:B4865,B4865)=1)</f>
        <v>0</v>
      </c>
    </row>
    <row r="4866" spans="1:25"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c r="W4866" s="6" t="str">
        <f>TEXT(SalesData[[#This Row],[Order Date]],"mmm")</f>
        <v>Jun</v>
      </c>
      <c r="X4866" s="6" t="str">
        <f>TEXT(SalesData[[#This Row],[Order Date]],"mmm yyyy")</f>
        <v>Jun 2014</v>
      </c>
      <c r="Y4866">
        <f>--(COUNTIF($B$2:B4866,B4866)=1)</f>
        <v>1</v>
      </c>
    </row>
    <row r="4867" spans="1:25"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c r="W4867" s="6" t="str">
        <f>TEXT(SalesData[[#This Row],[Order Date]],"mmm")</f>
        <v>Nov</v>
      </c>
      <c r="X4867" s="6" t="str">
        <f>TEXT(SalesData[[#This Row],[Order Date]],"mmm yyyy")</f>
        <v>Nov 2014</v>
      </c>
      <c r="Y4867">
        <f>--(COUNTIF($B$2:B4867,B4867)=1)</f>
        <v>1</v>
      </c>
    </row>
    <row r="4868" spans="1:25"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c r="W4868" s="6" t="str">
        <f>TEXT(SalesData[[#This Row],[Order Date]],"mmm")</f>
        <v>Nov</v>
      </c>
      <c r="X4868" s="6" t="str">
        <f>TEXT(SalesData[[#This Row],[Order Date]],"mmm yyyy")</f>
        <v>Nov 2014</v>
      </c>
      <c r="Y4868">
        <f>--(COUNTIF($B$2:B4868,B4868)=1)</f>
        <v>0</v>
      </c>
    </row>
    <row r="4869" spans="1:25"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c r="W4869" s="6" t="str">
        <f>TEXT(SalesData[[#This Row],[Order Date]],"mmm")</f>
        <v>Nov</v>
      </c>
      <c r="X4869" s="6" t="str">
        <f>TEXT(SalesData[[#This Row],[Order Date]],"mmm yyyy")</f>
        <v>Nov 2014</v>
      </c>
      <c r="Y4869">
        <f>--(COUNTIF($B$2:B4869,B4869)=1)</f>
        <v>0</v>
      </c>
    </row>
    <row r="4870" spans="1:25"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c r="W4870" s="6" t="str">
        <f>TEXT(SalesData[[#This Row],[Order Date]],"mmm")</f>
        <v>Nov</v>
      </c>
      <c r="X4870" s="6" t="str">
        <f>TEXT(SalesData[[#This Row],[Order Date]],"mmm yyyy")</f>
        <v>Nov 2014</v>
      </c>
      <c r="Y4870">
        <f>--(COUNTIF($B$2:B4870,B4870)=1)</f>
        <v>0</v>
      </c>
    </row>
    <row r="4871" spans="1:25"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c r="W4871" s="6" t="str">
        <f>TEXT(SalesData[[#This Row],[Order Date]],"mmm")</f>
        <v>Nov</v>
      </c>
      <c r="X4871" s="6" t="str">
        <f>TEXT(SalesData[[#This Row],[Order Date]],"mmm yyyy")</f>
        <v>Nov 2014</v>
      </c>
      <c r="Y4871">
        <f>--(COUNTIF($B$2:B4871,B4871)=1)</f>
        <v>1</v>
      </c>
    </row>
    <row r="4872" spans="1:25"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c r="W4872" s="6" t="str">
        <f>TEXT(SalesData[[#This Row],[Order Date]],"mmm")</f>
        <v>Nov</v>
      </c>
      <c r="X4872" s="6" t="str">
        <f>TEXT(SalesData[[#This Row],[Order Date]],"mmm yyyy")</f>
        <v>Nov 2014</v>
      </c>
      <c r="Y4872">
        <f>--(COUNTIF($B$2:B4872,B4872)=1)</f>
        <v>0</v>
      </c>
    </row>
    <row r="4873" spans="1:25"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c r="W4873" s="6" t="str">
        <f>TEXT(SalesData[[#This Row],[Order Date]],"mmm")</f>
        <v>May</v>
      </c>
      <c r="X4873" s="6" t="str">
        <f>TEXT(SalesData[[#This Row],[Order Date]],"mmm yyyy")</f>
        <v>May 2014</v>
      </c>
      <c r="Y4873">
        <f>--(COUNTIF($B$2:B4873,B4873)=1)</f>
        <v>1</v>
      </c>
    </row>
    <row r="4874" spans="1:25"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c r="W4874" s="6" t="str">
        <f>TEXT(SalesData[[#This Row],[Order Date]],"mmm")</f>
        <v>May</v>
      </c>
      <c r="X4874" s="6" t="str">
        <f>TEXT(SalesData[[#This Row],[Order Date]],"mmm yyyy")</f>
        <v>May 2014</v>
      </c>
      <c r="Y4874">
        <f>--(COUNTIF($B$2:B4874,B4874)=1)</f>
        <v>0</v>
      </c>
    </row>
    <row r="4875" spans="1:25"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c r="W4875" s="6" t="str">
        <f>TEXT(SalesData[[#This Row],[Order Date]],"mmm")</f>
        <v>May</v>
      </c>
      <c r="X4875" s="6" t="str">
        <f>TEXT(SalesData[[#This Row],[Order Date]],"mmm yyyy")</f>
        <v>May 2014</v>
      </c>
      <c r="Y4875">
        <f>--(COUNTIF($B$2:B4875,B4875)=1)</f>
        <v>0</v>
      </c>
    </row>
    <row r="4876" spans="1:25"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c r="W4876" s="6" t="str">
        <f>TEXT(SalesData[[#This Row],[Order Date]],"mmm")</f>
        <v>May</v>
      </c>
      <c r="X4876" s="6" t="str">
        <f>TEXT(SalesData[[#This Row],[Order Date]],"mmm yyyy")</f>
        <v>May 2014</v>
      </c>
      <c r="Y4876">
        <f>--(COUNTIF($B$2:B4876,B4876)=1)</f>
        <v>0</v>
      </c>
    </row>
    <row r="4877" spans="1:25"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c r="W4877" s="6" t="str">
        <f>TEXT(SalesData[[#This Row],[Order Date]],"mmm")</f>
        <v>Dec</v>
      </c>
      <c r="X4877" s="6" t="str">
        <f>TEXT(SalesData[[#This Row],[Order Date]],"mmm yyyy")</f>
        <v>Dec 2011</v>
      </c>
      <c r="Y4877">
        <f>--(COUNTIF($B$2:B4877,B4877)=1)</f>
        <v>1</v>
      </c>
    </row>
    <row r="4878" spans="1:25"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c r="W4878" s="6" t="str">
        <f>TEXT(SalesData[[#This Row],[Order Date]],"mmm")</f>
        <v>Oct</v>
      </c>
      <c r="X4878" s="6" t="str">
        <f>TEXT(SalesData[[#This Row],[Order Date]],"mmm yyyy")</f>
        <v>Oct 2011</v>
      </c>
      <c r="Y4878">
        <f>--(COUNTIF($B$2:B4878,B4878)=1)</f>
        <v>1</v>
      </c>
    </row>
    <row r="4879" spans="1:25"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c r="W4879" s="6" t="str">
        <f>TEXT(SalesData[[#This Row],[Order Date]],"mmm")</f>
        <v>Oct</v>
      </c>
      <c r="X4879" s="6" t="str">
        <f>TEXT(SalesData[[#This Row],[Order Date]],"mmm yyyy")</f>
        <v>Oct 2011</v>
      </c>
      <c r="Y4879">
        <f>--(COUNTIF($B$2:B4879,B4879)=1)</f>
        <v>0</v>
      </c>
    </row>
    <row r="4880" spans="1:25"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c r="W4880" s="6" t="str">
        <f>TEXT(SalesData[[#This Row],[Order Date]],"mmm")</f>
        <v>Jul</v>
      </c>
      <c r="X4880" s="6" t="str">
        <f>TEXT(SalesData[[#This Row],[Order Date]],"mmm yyyy")</f>
        <v>Jul 2013</v>
      </c>
      <c r="Y4880">
        <f>--(COUNTIF($B$2:B4880,B4880)=1)</f>
        <v>1</v>
      </c>
    </row>
    <row r="4881" spans="1:25"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c r="W4881" s="6" t="str">
        <f>TEXT(SalesData[[#This Row],[Order Date]],"mmm")</f>
        <v>Nov</v>
      </c>
      <c r="X4881" s="6" t="str">
        <f>TEXT(SalesData[[#This Row],[Order Date]],"mmm yyyy")</f>
        <v>Nov 2014</v>
      </c>
      <c r="Y4881">
        <f>--(COUNTIF($B$2:B4881,B4881)=1)</f>
        <v>1</v>
      </c>
    </row>
    <row r="4882" spans="1:25"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c r="W4882" s="6" t="str">
        <f>TEXT(SalesData[[#This Row],[Order Date]],"mmm")</f>
        <v>Nov</v>
      </c>
      <c r="X4882" s="6" t="str">
        <f>TEXT(SalesData[[#This Row],[Order Date]],"mmm yyyy")</f>
        <v>Nov 2014</v>
      </c>
      <c r="Y4882">
        <f>--(COUNTIF($B$2:B4882,B4882)=1)</f>
        <v>0</v>
      </c>
    </row>
    <row r="4883" spans="1:25"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c r="W4883" s="6" t="str">
        <f>TEXT(SalesData[[#This Row],[Order Date]],"mmm")</f>
        <v>Nov</v>
      </c>
      <c r="X4883" s="6" t="str">
        <f>TEXT(SalesData[[#This Row],[Order Date]],"mmm yyyy")</f>
        <v>Nov 2014</v>
      </c>
      <c r="Y4883">
        <f>--(COUNTIF($B$2:B4883,B4883)=1)</f>
        <v>0</v>
      </c>
    </row>
    <row r="4884" spans="1:25"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c r="W4884" s="6" t="str">
        <f>TEXT(SalesData[[#This Row],[Order Date]],"mmm")</f>
        <v>Nov</v>
      </c>
      <c r="X4884" s="6" t="str">
        <f>TEXT(SalesData[[#This Row],[Order Date]],"mmm yyyy")</f>
        <v>Nov 2014</v>
      </c>
      <c r="Y4884">
        <f>--(COUNTIF($B$2:B4884,B4884)=1)</f>
        <v>0</v>
      </c>
    </row>
    <row r="4885" spans="1:25"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c r="W4885" s="6" t="str">
        <f>TEXT(SalesData[[#This Row],[Order Date]],"mmm")</f>
        <v>Mar</v>
      </c>
      <c r="X4885" s="6" t="str">
        <f>TEXT(SalesData[[#This Row],[Order Date]],"mmm yyyy")</f>
        <v>Mar 2014</v>
      </c>
      <c r="Y4885">
        <f>--(COUNTIF($B$2:B4885,B4885)=1)</f>
        <v>1</v>
      </c>
    </row>
    <row r="4886" spans="1:25"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c r="W4886" s="6" t="str">
        <f>TEXT(SalesData[[#This Row],[Order Date]],"mmm")</f>
        <v>Mar</v>
      </c>
      <c r="X4886" s="6" t="str">
        <f>TEXT(SalesData[[#This Row],[Order Date]],"mmm yyyy")</f>
        <v>Mar 2014</v>
      </c>
      <c r="Y4886">
        <f>--(COUNTIF($B$2:B4886,B4886)=1)</f>
        <v>0</v>
      </c>
    </row>
    <row r="4887" spans="1:25"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c r="W4887" s="6" t="str">
        <f>TEXT(SalesData[[#This Row],[Order Date]],"mmm")</f>
        <v>Dec</v>
      </c>
      <c r="X4887" s="6" t="str">
        <f>TEXT(SalesData[[#This Row],[Order Date]],"mmm yyyy")</f>
        <v>Dec 2011</v>
      </c>
      <c r="Y4887">
        <f>--(COUNTIF($B$2:B4887,B4887)=1)</f>
        <v>1</v>
      </c>
    </row>
    <row r="4888" spans="1:25"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c r="W4888" s="6" t="str">
        <f>TEXT(SalesData[[#This Row],[Order Date]],"mmm")</f>
        <v>Nov</v>
      </c>
      <c r="X4888" s="6" t="str">
        <f>TEXT(SalesData[[#This Row],[Order Date]],"mmm yyyy")</f>
        <v>Nov 2013</v>
      </c>
      <c r="Y4888">
        <f>--(COUNTIF($B$2:B4888,B4888)=1)</f>
        <v>1</v>
      </c>
    </row>
    <row r="4889" spans="1:25"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c r="W4889" s="6" t="str">
        <f>TEXT(SalesData[[#This Row],[Order Date]],"mmm")</f>
        <v>Nov</v>
      </c>
      <c r="X4889" s="6" t="str">
        <f>TEXT(SalesData[[#This Row],[Order Date]],"mmm yyyy")</f>
        <v>Nov 2013</v>
      </c>
      <c r="Y4889">
        <f>--(COUNTIF($B$2:B4889,B4889)=1)</f>
        <v>0</v>
      </c>
    </row>
    <row r="4890" spans="1:25"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c r="W4890" s="6" t="str">
        <f>TEXT(SalesData[[#This Row],[Order Date]],"mmm")</f>
        <v>Nov</v>
      </c>
      <c r="X4890" s="6" t="str">
        <f>TEXT(SalesData[[#This Row],[Order Date]],"mmm yyyy")</f>
        <v>Nov 2013</v>
      </c>
      <c r="Y4890">
        <f>--(COUNTIF($B$2:B4890,B4890)=1)</f>
        <v>0</v>
      </c>
    </row>
    <row r="4891" spans="1:25"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c r="W4891" s="6" t="str">
        <f>TEXT(SalesData[[#This Row],[Order Date]],"mmm")</f>
        <v>Nov</v>
      </c>
      <c r="X4891" s="6" t="str">
        <f>TEXT(SalesData[[#This Row],[Order Date]],"mmm yyyy")</f>
        <v>Nov 2013</v>
      </c>
      <c r="Y4891">
        <f>--(COUNTIF($B$2:B4891,B4891)=1)</f>
        <v>0</v>
      </c>
    </row>
    <row r="4892" spans="1:25"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c r="W4892" s="6" t="str">
        <f>TEXT(SalesData[[#This Row],[Order Date]],"mmm")</f>
        <v>Dec</v>
      </c>
      <c r="X4892" s="6" t="str">
        <f>TEXT(SalesData[[#This Row],[Order Date]],"mmm yyyy")</f>
        <v>Dec 2013</v>
      </c>
      <c r="Y4892">
        <f>--(COUNTIF($B$2:B4892,B4892)=1)</f>
        <v>1</v>
      </c>
    </row>
    <row r="4893" spans="1:25"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c r="W4893" s="6" t="str">
        <f>TEXT(SalesData[[#This Row],[Order Date]],"mmm")</f>
        <v>Dec</v>
      </c>
      <c r="X4893" s="6" t="str">
        <f>TEXT(SalesData[[#This Row],[Order Date]],"mmm yyyy")</f>
        <v>Dec 2013</v>
      </c>
      <c r="Y4893">
        <f>--(COUNTIF($B$2:B4893,B4893)=1)</f>
        <v>0</v>
      </c>
    </row>
    <row r="4894" spans="1:25"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c r="W4894" s="6" t="str">
        <f>TEXT(SalesData[[#This Row],[Order Date]],"mmm")</f>
        <v>Dec</v>
      </c>
      <c r="X4894" s="6" t="str">
        <f>TEXT(SalesData[[#This Row],[Order Date]],"mmm yyyy")</f>
        <v>Dec 2013</v>
      </c>
      <c r="Y4894">
        <f>--(COUNTIF($B$2:B4894,B4894)=1)</f>
        <v>0</v>
      </c>
    </row>
    <row r="4895" spans="1:25"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c r="W4895" s="6" t="str">
        <f>TEXT(SalesData[[#This Row],[Order Date]],"mmm")</f>
        <v>Dec</v>
      </c>
      <c r="X4895" s="6" t="str">
        <f>TEXT(SalesData[[#This Row],[Order Date]],"mmm yyyy")</f>
        <v>Dec 2013</v>
      </c>
      <c r="Y4895">
        <f>--(COUNTIF($B$2:B4895,B4895)=1)</f>
        <v>0</v>
      </c>
    </row>
    <row r="4896" spans="1:25"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c r="W4896" s="6" t="str">
        <f>TEXT(SalesData[[#This Row],[Order Date]],"mmm")</f>
        <v>Dec</v>
      </c>
      <c r="X4896" s="6" t="str">
        <f>TEXT(SalesData[[#This Row],[Order Date]],"mmm yyyy")</f>
        <v>Dec 2013</v>
      </c>
      <c r="Y4896">
        <f>--(COUNTIF($B$2:B4896,B4896)=1)</f>
        <v>0</v>
      </c>
    </row>
    <row r="4897" spans="1:25"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c r="W4897" s="6" t="str">
        <f>TEXT(SalesData[[#This Row],[Order Date]],"mmm")</f>
        <v>Dec</v>
      </c>
      <c r="X4897" s="6" t="str">
        <f>TEXT(SalesData[[#This Row],[Order Date]],"mmm yyyy")</f>
        <v>Dec 2013</v>
      </c>
      <c r="Y4897">
        <f>--(COUNTIF($B$2:B4897,B4897)=1)</f>
        <v>0</v>
      </c>
    </row>
    <row r="4898" spans="1:25"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c r="W4898" s="6" t="str">
        <f>TEXT(SalesData[[#This Row],[Order Date]],"mmm")</f>
        <v>Dec</v>
      </c>
      <c r="X4898" s="6" t="str">
        <f>TEXT(SalesData[[#This Row],[Order Date]],"mmm yyyy")</f>
        <v>Dec 2013</v>
      </c>
      <c r="Y4898">
        <f>--(COUNTIF($B$2:B4898,B4898)=1)</f>
        <v>0</v>
      </c>
    </row>
    <row r="4899" spans="1:25"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c r="W4899" s="6" t="str">
        <f>TEXT(SalesData[[#This Row],[Order Date]],"mmm")</f>
        <v>Oct</v>
      </c>
      <c r="X4899" s="6" t="str">
        <f>TEXT(SalesData[[#This Row],[Order Date]],"mmm yyyy")</f>
        <v>Oct 2011</v>
      </c>
      <c r="Y4899">
        <f>--(COUNTIF($B$2:B4899,B4899)=1)</f>
        <v>1</v>
      </c>
    </row>
    <row r="4900" spans="1:25"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c r="W4900" s="6" t="str">
        <f>TEXT(SalesData[[#This Row],[Order Date]],"mmm")</f>
        <v>Oct</v>
      </c>
      <c r="X4900" s="6" t="str">
        <f>TEXT(SalesData[[#This Row],[Order Date]],"mmm yyyy")</f>
        <v>Oct 2011</v>
      </c>
      <c r="Y4900">
        <f>--(COUNTIF($B$2:B4900,B4900)=1)</f>
        <v>0</v>
      </c>
    </row>
    <row r="4901" spans="1:25"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c r="W4901" s="6" t="str">
        <f>TEXT(SalesData[[#This Row],[Order Date]],"mmm")</f>
        <v>Aug</v>
      </c>
      <c r="X4901" s="6" t="str">
        <f>TEXT(SalesData[[#This Row],[Order Date]],"mmm yyyy")</f>
        <v>Aug 2013</v>
      </c>
      <c r="Y4901">
        <f>--(COUNTIF($B$2:B4901,B4901)=1)</f>
        <v>1</v>
      </c>
    </row>
    <row r="4902" spans="1:25"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c r="W4902" s="6" t="str">
        <f>TEXT(SalesData[[#This Row],[Order Date]],"mmm")</f>
        <v>Dec</v>
      </c>
      <c r="X4902" s="6" t="str">
        <f>TEXT(SalesData[[#This Row],[Order Date]],"mmm yyyy")</f>
        <v>Dec 2014</v>
      </c>
      <c r="Y4902">
        <f>--(COUNTIF($B$2:B4902,B4902)=1)</f>
        <v>1</v>
      </c>
    </row>
    <row r="4903" spans="1:25"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c r="W4903" s="6" t="str">
        <f>TEXT(SalesData[[#This Row],[Order Date]],"mmm")</f>
        <v>Dec</v>
      </c>
      <c r="X4903" s="6" t="str">
        <f>TEXT(SalesData[[#This Row],[Order Date]],"mmm yyyy")</f>
        <v>Dec 2014</v>
      </c>
      <c r="Y4903">
        <f>--(COUNTIF($B$2:B4903,B4903)=1)</f>
        <v>0</v>
      </c>
    </row>
    <row r="4904" spans="1:25"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c r="W4904" s="6" t="str">
        <f>TEXT(SalesData[[#This Row],[Order Date]],"mmm")</f>
        <v>Mar</v>
      </c>
      <c r="X4904" s="6" t="str">
        <f>TEXT(SalesData[[#This Row],[Order Date]],"mmm yyyy")</f>
        <v>Mar 2014</v>
      </c>
      <c r="Y4904">
        <f>--(COUNTIF($B$2:B4904,B4904)=1)</f>
        <v>1</v>
      </c>
    </row>
    <row r="4905" spans="1:25"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c r="W4905" s="6" t="str">
        <f>TEXT(SalesData[[#This Row],[Order Date]],"mmm")</f>
        <v>Mar</v>
      </c>
      <c r="X4905" s="6" t="str">
        <f>TEXT(SalesData[[#This Row],[Order Date]],"mmm yyyy")</f>
        <v>Mar 2014</v>
      </c>
      <c r="Y4905">
        <f>--(COUNTIF($B$2:B4905,B4905)=1)</f>
        <v>0</v>
      </c>
    </row>
    <row r="4906" spans="1:25"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c r="W4906" s="6" t="str">
        <f>TEXT(SalesData[[#This Row],[Order Date]],"mmm")</f>
        <v>Dec</v>
      </c>
      <c r="X4906" s="6" t="str">
        <f>TEXT(SalesData[[#This Row],[Order Date]],"mmm yyyy")</f>
        <v>Dec 2011</v>
      </c>
      <c r="Y4906">
        <f>--(COUNTIF($B$2:B4906,B4906)=1)</f>
        <v>1</v>
      </c>
    </row>
    <row r="4907" spans="1:25"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c r="W4907" s="6" t="str">
        <f>TEXT(SalesData[[#This Row],[Order Date]],"mmm")</f>
        <v>Oct</v>
      </c>
      <c r="X4907" s="6" t="str">
        <f>TEXT(SalesData[[#This Row],[Order Date]],"mmm yyyy")</f>
        <v>Oct 2011</v>
      </c>
      <c r="Y4907">
        <f>--(COUNTIF($B$2:B4907,B4907)=1)</f>
        <v>1</v>
      </c>
    </row>
    <row r="4908" spans="1:25"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c r="W4908" s="6" t="str">
        <f>TEXT(SalesData[[#This Row],[Order Date]],"mmm")</f>
        <v>Oct</v>
      </c>
      <c r="X4908" s="6" t="str">
        <f>TEXT(SalesData[[#This Row],[Order Date]],"mmm yyyy")</f>
        <v>Oct 2011</v>
      </c>
      <c r="Y4908">
        <f>--(COUNTIF($B$2:B4908,B4908)=1)</f>
        <v>0</v>
      </c>
    </row>
    <row r="4909" spans="1:25"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c r="W4909" s="6" t="str">
        <f>TEXT(SalesData[[#This Row],[Order Date]],"mmm")</f>
        <v>Nov</v>
      </c>
      <c r="X4909" s="6" t="str">
        <f>TEXT(SalesData[[#This Row],[Order Date]],"mmm yyyy")</f>
        <v>Nov 2011</v>
      </c>
      <c r="Y4909">
        <f>--(COUNTIF($B$2:B4909,B4909)=1)</f>
        <v>1</v>
      </c>
    </row>
    <row r="4910" spans="1:25"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c r="W4910" s="6" t="str">
        <f>TEXT(SalesData[[#This Row],[Order Date]],"mmm")</f>
        <v>Nov</v>
      </c>
      <c r="X4910" s="6" t="str">
        <f>TEXT(SalesData[[#This Row],[Order Date]],"mmm yyyy")</f>
        <v>Nov 2011</v>
      </c>
      <c r="Y4910">
        <f>--(COUNTIF($B$2:B4910,B4910)=1)</f>
        <v>0</v>
      </c>
    </row>
    <row r="4911" spans="1:25"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c r="W4911" s="6" t="str">
        <f>TEXT(SalesData[[#This Row],[Order Date]],"mmm")</f>
        <v>Jan</v>
      </c>
      <c r="X4911" s="6" t="str">
        <f>TEXT(SalesData[[#This Row],[Order Date]],"mmm yyyy")</f>
        <v>Jan 2014</v>
      </c>
      <c r="Y4911">
        <f>--(COUNTIF($B$2:B4911,B4911)=1)</f>
        <v>1</v>
      </c>
    </row>
    <row r="4912" spans="1:25"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c r="W4912" s="6" t="str">
        <f>TEXT(SalesData[[#This Row],[Order Date]],"mmm")</f>
        <v>Jan</v>
      </c>
      <c r="X4912" s="6" t="str">
        <f>TEXT(SalesData[[#This Row],[Order Date]],"mmm yyyy")</f>
        <v>Jan 2014</v>
      </c>
      <c r="Y4912">
        <f>--(COUNTIF($B$2:B4912,B4912)=1)</f>
        <v>0</v>
      </c>
    </row>
    <row r="4913" spans="1:25"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c r="W4913" s="6" t="str">
        <f>TEXT(SalesData[[#This Row],[Order Date]],"mmm")</f>
        <v>Jan</v>
      </c>
      <c r="X4913" s="6" t="str">
        <f>TEXT(SalesData[[#This Row],[Order Date]],"mmm yyyy")</f>
        <v>Jan 2014</v>
      </c>
      <c r="Y4913">
        <f>--(COUNTIF($B$2:B4913,B4913)=1)</f>
        <v>0</v>
      </c>
    </row>
    <row r="4914" spans="1:25"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c r="W4914" s="6" t="str">
        <f>TEXT(SalesData[[#This Row],[Order Date]],"mmm")</f>
        <v>Jan</v>
      </c>
      <c r="X4914" s="6" t="str">
        <f>TEXT(SalesData[[#This Row],[Order Date]],"mmm yyyy")</f>
        <v>Jan 2014</v>
      </c>
      <c r="Y4914">
        <f>--(COUNTIF($B$2:B4914,B4914)=1)</f>
        <v>0</v>
      </c>
    </row>
    <row r="4915" spans="1:25"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c r="W4915" s="6" t="str">
        <f>TEXT(SalesData[[#This Row],[Order Date]],"mmm")</f>
        <v>Jan</v>
      </c>
      <c r="X4915" s="6" t="str">
        <f>TEXT(SalesData[[#This Row],[Order Date]],"mmm yyyy")</f>
        <v>Jan 2014</v>
      </c>
      <c r="Y4915">
        <f>--(COUNTIF($B$2:B4915,B4915)=1)</f>
        <v>0</v>
      </c>
    </row>
    <row r="4916" spans="1:25"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c r="W4916" s="6" t="str">
        <f>TEXT(SalesData[[#This Row],[Order Date]],"mmm")</f>
        <v>Sep</v>
      </c>
      <c r="X4916" s="6" t="str">
        <f>TEXT(SalesData[[#This Row],[Order Date]],"mmm yyyy")</f>
        <v>Sep 2012</v>
      </c>
      <c r="Y4916">
        <f>--(COUNTIF($B$2:B4916,B4916)=1)</f>
        <v>1</v>
      </c>
    </row>
    <row r="4917" spans="1:25"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c r="W4917" s="6" t="str">
        <f>TEXT(SalesData[[#This Row],[Order Date]],"mmm")</f>
        <v>Sep</v>
      </c>
      <c r="X4917" s="6" t="str">
        <f>TEXT(SalesData[[#This Row],[Order Date]],"mmm yyyy")</f>
        <v>Sep 2012</v>
      </c>
      <c r="Y4917">
        <f>--(COUNTIF($B$2:B4917,B4917)=1)</f>
        <v>0</v>
      </c>
    </row>
    <row r="4918" spans="1:25"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c r="W4918" s="6" t="str">
        <f>TEXT(SalesData[[#This Row],[Order Date]],"mmm")</f>
        <v>Oct</v>
      </c>
      <c r="X4918" s="6" t="str">
        <f>TEXT(SalesData[[#This Row],[Order Date]],"mmm yyyy")</f>
        <v>Oct 2014</v>
      </c>
      <c r="Y4918">
        <f>--(COUNTIF($B$2:B4918,B4918)=1)</f>
        <v>1</v>
      </c>
    </row>
    <row r="4919" spans="1:25"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c r="W4919" s="6" t="str">
        <f>TEXT(SalesData[[#This Row],[Order Date]],"mmm")</f>
        <v>Oct</v>
      </c>
      <c r="X4919" s="6" t="str">
        <f>TEXT(SalesData[[#This Row],[Order Date]],"mmm yyyy")</f>
        <v>Oct 2014</v>
      </c>
      <c r="Y4919">
        <f>--(COUNTIF($B$2:B4919,B4919)=1)</f>
        <v>0</v>
      </c>
    </row>
    <row r="4920" spans="1:25"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c r="W4920" s="6" t="str">
        <f>TEXT(SalesData[[#This Row],[Order Date]],"mmm")</f>
        <v>Jan</v>
      </c>
      <c r="X4920" s="6" t="str">
        <f>TEXT(SalesData[[#This Row],[Order Date]],"mmm yyyy")</f>
        <v>Jan 2013</v>
      </c>
      <c r="Y4920">
        <f>--(COUNTIF($B$2:B4920,B4920)=1)</f>
        <v>1</v>
      </c>
    </row>
    <row r="4921" spans="1:25"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c r="W4921" s="6" t="str">
        <f>TEXT(SalesData[[#This Row],[Order Date]],"mmm")</f>
        <v>Jan</v>
      </c>
      <c r="X4921" s="6" t="str">
        <f>TEXT(SalesData[[#This Row],[Order Date]],"mmm yyyy")</f>
        <v>Jan 2013</v>
      </c>
      <c r="Y4921">
        <f>--(COUNTIF($B$2:B4921,B4921)=1)</f>
        <v>0</v>
      </c>
    </row>
    <row r="4922" spans="1:25"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c r="W4922" s="6" t="str">
        <f>TEXT(SalesData[[#This Row],[Order Date]],"mmm")</f>
        <v>Aug</v>
      </c>
      <c r="X4922" s="6" t="str">
        <f>TEXT(SalesData[[#This Row],[Order Date]],"mmm yyyy")</f>
        <v>Aug 2014</v>
      </c>
      <c r="Y4922">
        <f>--(COUNTIF($B$2:B4922,B4922)=1)</f>
        <v>1</v>
      </c>
    </row>
    <row r="4923" spans="1:25"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c r="W4923" s="6" t="str">
        <f>TEXT(SalesData[[#This Row],[Order Date]],"mmm")</f>
        <v>Dec</v>
      </c>
      <c r="X4923" s="6" t="str">
        <f>TEXT(SalesData[[#This Row],[Order Date]],"mmm yyyy")</f>
        <v>Dec 2014</v>
      </c>
      <c r="Y4923">
        <f>--(COUNTIF($B$2:B4923,B4923)=1)</f>
        <v>1</v>
      </c>
    </row>
    <row r="4924" spans="1:25"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c r="W4924" s="6" t="str">
        <f>TEXT(SalesData[[#This Row],[Order Date]],"mmm")</f>
        <v>Dec</v>
      </c>
      <c r="X4924" s="6" t="str">
        <f>TEXT(SalesData[[#This Row],[Order Date]],"mmm yyyy")</f>
        <v>Dec 2014</v>
      </c>
      <c r="Y4924">
        <f>--(COUNTIF($B$2:B4924,B4924)=1)</f>
        <v>0</v>
      </c>
    </row>
    <row r="4925" spans="1:25"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c r="W4925" s="6" t="str">
        <f>TEXT(SalesData[[#This Row],[Order Date]],"mmm")</f>
        <v>Dec</v>
      </c>
      <c r="X4925" s="6" t="str">
        <f>TEXT(SalesData[[#This Row],[Order Date]],"mmm yyyy")</f>
        <v>Dec 2014</v>
      </c>
      <c r="Y4925">
        <f>--(COUNTIF($B$2:B4925,B4925)=1)</f>
        <v>0</v>
      </c>
    </row>
    <row r="4926" spans="1:25"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c r="W4926" s="6" t="str">
        <f>TEXT(SalesData[[#This Row],[Order Date]],"mmm")</f>
        <v>Dec</v>
      </c>
      <c r="X4926" s="6" t="str">
        <f>TEXT(SalesData[[#This Row],[Order Date]],"mmm yyyy")</f>
        <v>Dec 2014</v>
      </c>
      <c r="Y4926">
        <f>--(COUNTIF($B$2:B4926,B4926)=1)</f>
        <v>0</v>
      </c>
    </row>
    <row r="4927" spans="1:25"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c r="W4927" s="6" t="str">
        <f>TEXT(SalesData[[#This Row],[Order Date]],"mmm")</f>
        <v>Sep</v>
      </c>
      <c r="X4927" s="6" t="str">
        <f>TEXT(SalesData[[#This Row],[Order Date]],"mmm yyyy")</f>
        <v>Sep 2014</v>
      </c>
      <c r="Y4927">
        <f>--(COUNTIF($B$2:B4927,B4927)=1)</f>
        <v>1</v>
      </c>
    </row>
    <row r="4928" spans="1:25"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c r="W4928" s="6" t="str">
        <f>TEXT(SalesData[[#This Row],[Order Date]],"mmm")</f>
        <v>Oct</v>
      </c>
      <c r="X4928" s="6" t="str">
        <f>TEXT(SalesData[[#This Row],[Order Date]],"mmm yyyy")</f>
        <v>Oct 2014</v>
      </c>
      <c r="Y4928">
        <f>--(COUNTIF($B$2:B4928,B4928)=1)</f>
        <v>1</v>
      </c>
    </row>
    <row r="4929" spans="1:25"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c r="W4929" s="6" t="str">
        <f>TEXT(SalesData[[#This Row],[Order Date]],"mmm")</f>
        <v>Dec</v>
      </c>
      <c r="X4929" s="6" t="str">
        <f>TEXT(SalesData[[#This Row],[Order Date]],"mmm yyyy")</f>
        <v>Dec 2014</v>
      </c>
      <c r="Y4929">
        <f>--(COUNTIF($B$2:B4929,B4929)=1)</f>
        <v>1</v>
      </c>
    </row>
    <row r="4930" spans="1:25"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c r="W4930" s="6" t="str">
        <f>TEXT(SalesData[[#This Row],[Order Date]],"mmm")</f>
        <v>Dec</v>
      </c>
      <c r="X4930" s="6" t="str">
        <f>TEXT(SalesData[[#This Row],[Order Date]],"mmm yyyy")</f>
        <v>Dec 2014</v>
      </c>
      <c r="Y4930">
        <f>--(COUNTIF($B$2:B4930,B4930)=1)</f>
        <v>0</v>
      </c>
    </row>
    <row r="4931" spans="1:25"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c r="W4931" s="6" t="str">
        <f>TEXT(SalesData[[#This Row],[Order Date]],"mmm")</f>
        <v>Sep</v>
      </c>
      <c r="X4931" s="6" t="str">
        <f>TEXT(SalesData[[#This Row],[Order Date]],"mmm yyyy")</f>
        <v>Sep 2011</v>
      </c>
      <c r="Y4931">
        <f>--(COUNTIF($B$2:B4931,B4931)=1)</f>
        <v>1</v>
      </c>
    </row>
    <row r="4932" spans="1:25"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c r="W4932" s="6" t="str">
        <f>TEXT(SalesData[[#This Row],[Order Date]],"mmm")</f>
        <v>Sep</v>
      </c>
      <c r="X4932" s="6" t="str">
        <f>TEXT(SalesData[[#This Row],[Order Date]],"mmm yyyy")</f>
        <v>Sep 2011</v>
      </c>
      <c r="Y4932">
        <f>--(COUNTIF($B$2:B4932,B4932)=1)</f>
        <v>0</v>
      </c>
    </row>
    <row r="4933" spans="1:25"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c r="W4933" s="6" t="str">
        <f>TEXT(SalesData[[#This Row],[Order Date]],"mmm")</f>
        <v>Mar</v>
      </c>
      <c r="X4933" s="6" t="str">
        <f>TEXT(SalesData[[#This Row],[Order Date]],"mmm yyyy")</f>
        <v>Mar 2014</v>
      </c>
      <c r="Y4933">
        <f>--(COUNTIF($B$2:B4933,B4933)=1)</f>
        <v>1</v>
      </c>
    </row>
    <row r="4934" spans="1:25"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c r="W4934" s="6" t="str">
        <f>TEXT(SalesData[[#This Row],[Order Date]],"mmm")</f>
        <v>Sep</v>
      </c>
      <c r="X4934" s="6" t="str">
        <f>TEXT(SalesData[[#This Row],[Order Date]],"mmm yyyy")</f>
        <v>Sep 2012</v>
      </c>
      <c r="Y4934">
        <f>--(COUNTIF($B$2:B4934,B4934)=1)</f>
        <v>1</v>
      </c>
    </row>
    <row r="4935" spans="1:25"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c r="W4935" s="6" t="str">
        <f>TEXT(SalesData[[#This Row],[Order Date]],"mmm")</f>
        <v>Sep</v>
      </c>
      <c r="X4935" s="6" t="str">
        <f>TEXT(SalesData[[#This Row],[Order Date]],"mmm yyyy")</f>
        <v>Sep 2012</v>
      </c>
      <c r="Y4935">
        <f>--(COUNTIF($B$2:B4935,B4935)=1)</f>
        <v>0</v>
      </c>
    </row>
    <row r="4936" spans="1:25"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c r="W4936" s="6" t="str">
        <f>TEXT(SalesData[[#This Row],[Order Date]],"mmm")</f>
        <v>Sep</v>
      </c>
      <c r="X4936" s="6" t="str">
        <f>TEXT(SalesData[[#This Row],[Order Date]],"mmm yyyy")</f>
        <v>Sep 2012</v>
      </c>
      <c r="Y4936">
        <f>--(COUNTIF($B$2:B4936,B4936)=1)</f>
        <v>0</v>
      </c>
    </row>
    <row r="4937" spans="1:25"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c r="W4937" s="6" t="str">
        <f>TEXT(SalesData[[#This Row],[Order Date]],"mmm")</f>
        <v>Mar</v>
      </c>
      <c r="X4937" s="6" t="str">
        <f>TEXT(SalesData[[#This Row],[Order Date]],"mmm yyyy")</f>
        <v>Mar 2012</v>
      </c>
      <c r="Y4937">
        <f>--(COUNTIF($B$2:B4937,B4937)=1)</f>
        <v>1</v>
      </c>
    </row>
    <row r="4938" spans="1:25"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c r="W4938" s="6" t="str">
        <f>TEXT(SalesData[[#This Row],[Order Date]],"mmm")</f>
        <v>Jan</v>
      </c>
      <c r="X4938" s="6" t="str">
        <f>TEXT(SalesData[[#This Row],[Order Date]],"mmm yyyy")</f>
        <v>Jan 2014</v>
      </c>
      <c r="Y4938">
        <f>--(COUNTIF($B$2:B4938,B4938)=1)</f>
        <v>1</v>
      </c>
    </row>
    <row r="4939" spans="1:25"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c r="W4939" s="6" t="str">
        <f>TEXT(SalesData[[#This Row],[Order Date]],"mmm")</f>
        <v>Jan</v>
      </c>
      <c r="X4939" s="6" t="str">
        <f>TEXT(SalesData[[#This Row],[Order Date]],"mmm yyyy")</f>
        <v>Jan 2011</v>
      </c>
      <c r="Y4939">
        <f>--(COUNTIF($B$2:B4939,B4939)=1)</f>
        <v>1</v>
      </c>
    </row>
    <row r="4940" spans="1:25"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c r="W4940" s="6" t="str">
        <f>TEXT(SalesData[[#This Row],[Order Date]],"mmm")</f>
        <v>Jan</v>
      </c>
      <c r="X4940" s="6" t="str">
        <f>TEXT(SalesData[[#This Row],[Order Date]],"mmm yyyy")</f>
        <v>Jan 2011</v>
      </c>
      <c r="Y4940">
        <f>--(COUNTIF($B$2:B4940,B4940)=1)</f>
        <v>0</v>
      </c>
    </row>
    <row r="4941" spans="1:25"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c r="W4941" s="6" t="str">
        <f>TEXT(SalesData[[#This Row],[Order Date]],"mmm")</f>
        <v>Jan</v>
      </c>
      <c r="X4941" s="6" t="str">
        <f>TEXT(SalesData[[#This Row],[Order Date]],"mmm yyyy")</f>
        <v>Jan 2011</v>
      </c>
      <c r="Y4941">
        <f>--(COUNTIF($B$2:B4941,B4941)=1)</f>
        <v>0</v>
      </c>
    </row>
    <row r="4942" spans="1:25"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c r="W4942" s="6" t="str">
        <f>TEXT(SalesData[[#This Row],[Order Date]],"mmm")</f>
        <v>Feb</v>
      </c>
      <c r="X4942" s="6" t="str">
        <f>TEXT(SalesData[[#This Row],[Order Date]],"mmm yyyy")</f>
        <v>Feb 2012</v>
      </c>
      <c r="Y4942">
        <f>--(COUNTIF($B$2:B4942,B4942)=1)</f>
        <v>1</v>
      </c>
    </row>
    <row r="4943" spans="1:25"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c r="W4943" s="6" t="str">
        <f>TEXT(SalesData[[#This Row],[Order Date]],"mmm")</f>
        <v>Feb</v>
      </c>
      <c r="X4943" s="6" t="str">
        <f>TEXT(SalesData[[#This Row],[Order Date]],"mmm yyyy")</f>
        <v>Feb 2012</v>
      </c>
      <c r="Y4943">
        <f>--(COUNTIF($B$2:B4943,B4943)=1)</f>
        <v>0</v>
      </c>
    </row>
    <row r="4944" spans="1:25"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c r="W4944" s="6" t="str">
        <f>TEXT(SalesData[[#This Row],[Order Date]],"mmm")</f>
        <v>Feb</v>
      </c>
      <c r="X4944" s="6" t="str">
        <f>TEXT(SalesData[[#This Row],[Order Date]],"mmm yyyy")</f>
        <v>Feb 2012</v>
      </c>
      <c r="Y4944">
        <f>--(COUNTIF($B$2:B4944,B4944)=1)</f>
        <v>0</v>
      </c>
    </row>
    <row r="4945" spans="1:25"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c r="W4945" s="6" t="str">
        <f>TEXT(SalesData[[#This Row],[Order Date]],"mmm")</f>
        <v>Dec</v>
      </c>
      <c r="X4945" s="6" t="str">
        <f>TEXT(SalesData[[#This Row],[Order Date]],"mmm yyyy")</f>
        <v>Dec 2014</v>
      </c>
      <c r="Y4945">
        <f>--(COUNTIF($B$2:B4945,B4945)=1)</f>
        <v>1</v>
      </c>
    </row>
    <row r="4946" spans="1:25"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c r="W4946" s="6" t="str">
        <f>TEXT(SalesData[[#This Row],[Order Date]],"mmm")</f>
        <v>Sep</v>
      </c>
      <c r="X4946" s="6" t="str">
        <f>TEXT(SalesData[[#This Row],[Order Date]],"mmm yyyy")</f>
        <v>Sep 2013</v>
      </c>
      <c r="Y4946">
        <f>--(COUNTIF($B$2:B4946,B4946)=1)</f>
        <v>1</v>
      </c>
    </row>
    <row r="4947" spans="1:25"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c r="W4947" s="6" t="str">
        <f>TEXT(SalesData[[#This Row],[Order Date]],"mmm")</f>
        <v>Sep</v>
      </c>
      <c r="X4947" s="6" t="str">
        <f>TEXT(SalesData[[#This Row],[Order Date]],"mmm yyyy")</f>
        <v>Sep 2013</v>
      </c>
      <c r="Y4947">
        <f>--(COUNTIF($B$2:B4947,B4947)=1)</f>
        <v>0</v>
      </c>
    </row>
    <row r="4948" spans="1:25"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c r="W4948" s="6" t="str">
        <f>TEXT(SalesData[[#This Row],[Order Date]],"mmm")</f>
        <v>Sep</v>
      </c>
      <c r="X4948" s="6" t="str">
        <f>TEXT(SalesData[[#This Row],[Order Date]],"mmm yyyy")</f>
        <v>Sep 2013</v>
      </c>
      <c r="Y4948">
        <f>--(COUNTIF($B$2:B4948,B4948)=1)</f>
        <v>0</v>
      </c>
    </row>
    <row r="4949" spans="1:25"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c r="W4949" s="6" t="str">
        <f>TEXT(SalesData[[#This Row],[Order Date]],"mmm")</f>
        <v>Oct</v>
      </c>
      <c r="X4949" s="6" t="str">
        <f>TEXT(SalesData[[#This Row],[Order Date]],"mmm yyyy")</f>
        <v>Oct 2011</v>
      </c>
      <c r="Y4949">
        <f>--(COUNTIF($B$2:B4949,B4949)=1)</f>
        <v>1</v>
      </c>
    </row>
    <row r="4950" spans="1:25"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c r="W4950" s="6" t="str">
        <f>TEXT(SalesData[[#This Row],[Order Date]],"mmm")</f>
        <v>Nov</v>
      </c>
      <c r="X4950" s="6" t="str">
        <f>TEXT(SalesData[[#This Row],[Order Date]],"mmm yyyy")</f>
        <v>Nov 2014</v>
      </c>
      <c r="Y4950">
        <f>--(COUNTIF($B$2:B4950,B4950)=1)</f>
        <v>1</v>
      </c>
    </row>
    <row r="4951" spans="1:25"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c r="W4951" s="6" t="str">
        <f>TEXT(SalesData[[#This Row],[Order Date]],"mmm")</f>
        <v>Nov</v>
      </c>
      <c r="X4951" s="6" t="str">
        <f>TEXT(SalesData[[#This Row],[Order Date]],"mmm yyyy")</f>
        <v>Nov 2014</v>
      </c>
      <c r="Y4951">
        <f>--(COUNTIF($B$2:B4951,B4951)=1)</f>
        <v>0</v>
      </c>
    </row>
    <row r="4952" spans="1:25"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c r="W4952" s="6" t="str">
        <f>TEXT(SalesData[[#This Row],[Order Date]],"mmm")</f>
        <v>Oct</v>
      </c>
      <c r="X4952" s="6" t="str">
        <f>TEXT(SalesData[[#This Row],[Order Date]],"mmm yyyy")</f>
        <v>Oct 2013</v>
      </c>
      <c r="Y4952">
        <f>--(COUNTIF($B$2:B4952,B4952)=1)</f>
        <v>1</v>
      </c>
    </row>
    <row r="4953" spans="1:25"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c r="W4953" s="6" t="str">
        <f>TEXT(SalesData[[#This Row],[Order Date]],"mmm")</f>
        <v>Jun</v>
      </c>
      <c r="X4953" s="6" t="str">
        <f>TEXT(SalesData[[#This Row],[Order Date]],"mmm yyyy")</f>
        <v>Jun 2012</v>
      </c>
      <c r="Y4953">
        <f>--(COUNTIF($B$2:B4953,B4953)=1)</f>
        <v>1</v>
      </c>
    </row>
    <row r="4954" spans="1:25"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c r="W4954" s="6" t="str">
        <f>TEXT(SalesData[[#This Row],[Order Date]],"mmm")</f>
        <v>Dec</v>
      </c>
      <c r="X4954" s="6" t="str">
        <f>TEXT(SalesData[[#This Row],[Order Date]],"mmm yyyy")</f>
        <v>Dec 2014</v>
      </c>
      <c r="Y4954">
        <f>--(COUNTIF($B$2:B4954,B4954)=1)</f>
        <v>1</v>
      </c>
    </row>
    <row r="4955" spans="1:25"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c r="W4955" s="6" t="str">
        <f>TEXT(SalesData[[#This Row],[Order Date]],"mmm")</f>
        <v>Mar</v>
      </c>
      <c r="X4955" s="6" t="str">
        <f>TEXT(SalesData[[#This Row],[Order Date]],"mmm yyyy")</f>
        <v>Mar 2012</v>
      </c>
      <c r="Y4955">
        <f>--(COUNTIF($B$2:B4955,B4955)=1)</f>
        <v>1</v>
      </c>
    </row>
    <row r="4956" spans="1:25"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c r="W4956" s="6" t="str">
        <f>TEXT(SalesData[[#This Row],[Order Date]],"mmm")</f>
        <v>Jun</v>
      </c>
      <c r="X4956" s="6" t="str">
        <f>TEXT(SalesData[[#This Row],[Order Date]],"mmm yyyy")</f>
        <v>Jun 2011</v>
      </c>
      <c r="Y4956">
        <f>--(COUNTIF($B$2:B4956,B4956)=1)</f>
        <v>1</v>
      </c>
    </row>
    <row r="4957" spans="1:25"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c r="W4957" s="6" t="str">
        <f>TEXT(SalesData[[#This Row],[Order Date]],"mmm")</f>
        <v>Jun</v>
      </c>
      <c r="X4957" s="6" t="str">
        <f>TEXT(SalesData[[#This Row],[Order Date]],"mmm yyyy")</f>
        <v>Jun 2011</v>
      </c>
      <c r="Y4957">
        <f>--(COUNTIF($B$2:B4957,B4957)=1)</f>
        <v>0</v>
      </c>
    </row>
    <row r="4958" spans="1:25"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c r="W4958" s="6" t="str">
        <f>TEXT(SalesData[[#This Row],[Order Date]],"mmm")</f>
        <v>Jun</v>
      </c>
      <c r="X4958" s="6" t="str">
        <f>TEXT(SalesData[[#This Row],[Order Date]],"mmm yyyy")</f>
        <v>Jun 2011</v>
      </c>
      <c r="Y4958">
        <f>--(COUNTIF($B$2:B4958,B4958)=1)</f>
        <v>0</v>
      </c>
    </row>
    <row r="4959" spans="1:25"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c r="W4959" s="6" t="str">
        <f>TEXT(SalesData[[#This Row],[Order Date]],"mmm")</f>
        <v>Mar</v>
      </c>
      <c r="X4959" s="6" t="str">
        <f>TEXT(SalesData[[#This Row],[Order Date]],"mmm yyyy")</f>
        <v>Mar 2012</v>
      </c>
      <c r="Y4959">
        <f>--(COUNTIF($B$2:B4959,B4959)=1)</f>
        <v>1</v>
      </c>
    </row>
    <row r="4960" spans="1:25"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c r="W4960" s="6" t="str">
        <f>TEXT(SalesData[[#This Row],[Order Date]],"mmm")</f>
        <v>Mar</v>
      </c>
      <c r="X4960" s="6" t="str">
        <f>TEXT(SalesData[[#This Row],[Order Date]],"mmm yyyy")</f>
        <v>Mar 2012</v>
      </c>
      <c r="Y4960">
        <f>--(COUNTIF($B$2:B4960,B4960)=1)</f>
        <v>0</v>
      </c>
    </row>
    <row r="4961" spans="1:25"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c r="W4961" s="6" t="str">
        <f>TEXT(SalesData[[#This Row],[Order Date]],"mmm")</f>
        <v>Nov</v>
      </c>
      <c r="X4961" s="6" t="str">
        <f>TEXT(SalesData[[#This Row],[Order Date]],"mmm yyyy")</f>
        <v>Nov 2013</v>
      </c>
      <c r="Y4961">
        <f>--(COUNTIF($B$2:B4961,B4961)=1)</f>
        <v>1</v>
      </c>
    </row>
    <row r="4962" spans="1:25"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c r="W4962" s="6" t="str">
        <f>TEXT(SalesData[[#This Row],[Order Date]],"mmm")</f>
        <v>Nov</v>
      </c>
      <c r="X4962" s="6" t="str">
        <f>TEXT(SalesData[[#This Row],[Order Date]],"mmm yyyy")</f>
        <v>Nov 2013</v>
      </c>
      <c r="Y4962">
        <f>--(COUNTIF($B$2:B4962,B4962)=1)</f>
        <v>0</v>
      </c>
    </row>
    <row r="4963" spans="1:25"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c r="W4963" s="6" t="str">
        <f>TEXT(SalesData[[#This Row],[Order Date]],"mmm")</f>
        <v>Mar</v>
      </c>
      <c r="X4963" s="6" t="str">
        <f>TEXT(SalesData[[#This Row],[Order Date]],"mmm yyyy")</f>
        <v>Mar 2011</v>
      </c>
      <c r="Y4963">
        <f>--(COUNTIF($B$2:B4963,B4963)=1)</f>
        <v>1</v>
      </c>
    </row>
    <row r="4964" spans="1:25"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c r="W4964" s="6" t="str">
        <f>TEXT(SalesData[[#This Row],[Order Date]],"mmm")</f>
        <v>Mar</v>
      </c>
      <c r="X4964" s="6" t="str">
        <f>TEXT(SalesData[[#This Row],[Order Date]],"mmm yyyy")</f>
        <v>Mar 2011</v>
      </c>
      <c r="Y4964">
        <f>--(COUNTIF($B$2:B4964,B4964)=1)</f>
        <v>0</v>
      </c>
    </row>
    <row r="4965" spans="1:25"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c r="W4965" s="6" t="str">
        <f>TEXT(SalesData[[#This Row],[Order Date]],"mmm")</f>
        <v>Mar</v>
      </c>
      <c r="X4965" s="6" t="str">
        <f>TEXT(SalesData[[#This Row],[Order Date]],"mmm yyyy")</f>
        <v>Mar 2011</v>
      </c>
      <c r="Y4965">
        <f>--(COUNTIF($B$2:B4965,B4965)=1)</f>
        <v>0</v>
      </c>
    </row>
    <row r="4966" spans="1:25"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c r="W4966" s="6" t="str">
        <f>TEXT(SalesData[[#This Row],[Order Date]],"mmm")</f>
        <v>May</v>
      </c>
      <c r="X4966" s="6" t="str">
        <f>TEXT(SalesData[[#This Row],[Order Date]],"mmm yyyy")</f>
        <v>May 2013</v>
      </c>
      <c r="Y4966">
        <f>--(COUNTIF($B$2:B4966,B4966)=1)</f>
        <v>1</v>
      </c>
    </row>
    <row r="4967" spans="1:25"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c r="W4967" s="6" t="str">
        <f>TEXT(SalesData[[#This Row],[Order Date]],"mmm")</f>
        <v>May</v>
      </c>
      <c r="X4967" s="6" t="str">
        <f>TEXT(SalesData[[#This Row],[Order Date]],"mmm yyyy")</f>
        <v>May 2012</v>
      </c>
      <c r="Y4967">
        <f>--(COUNTIF($B$2:B4967,B4967)=1)</f>
        <v>1</v>
      </c>
    </row>
    <row r="4968" spans="1:25"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c r="W4968" s="6" t="str">
        <f>TEXT(SalesData[[#This Row],[Order Date]],"mmm")</f>
        <v>Aug</v>
      </c>
      <c r="X4968" s="6" t="str">
        <f>TEXT(SalesData[[#This Row],[Order Date]],"mmm yyyy")</f>
        <v>Aug 2012</v>
      </c>
      <c r="Y4968">
        <f>--(COUNTIF($B$2:B4968,B4968)=1)</f>
        <v>1</v>
      </c>
    </row>
    <row r="4969" spans="1:25"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c r="W4969" s="6" t="str">
        <f>TEXT(SalesData[[#This Row],[Order Date]],"mmm")</f>
        <v>Aug</v>
      </c>
      <c r="X4969" s="6" t="str">
        <f>TEXT(SalesData[[#This Row],[Order Date]],"mmm yyyy")</f>
        <v>Aug 2012</v>
      </c>
      <c r="Y4969">
        <f>--(COUNTIF($B$2:B4969,B4969)=1)</f>
        <v>0</v>
      </c>
    </row>
    <row r="4970" spans="1:25"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c r="W4970" s="6" t="str">
        <f>TEXT(SalesData[[#This Row],[Order Date]],"mmm")</f>
        <v>Aug</v>
      </c>
      <c r="X4970" s="6" t="str">
        <f>TEXT(SalesData[[#This Row],[Order Date]],"mmm yyyy")</f>
        <v>Aug 2012</v>
      </c>
      <c r="Y4970">
        <f>--(COUNTIF($B$2:B4970,B4970)=1)</f>
        <v>0</v>
      </c>
    </row>
    <row r="4971" spans="1:25"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c r="W4971" s="6" t="str">
        <f>TEXT(SalesData[[#This Row],[Order Date]],"mmm")</f>
        <v>Aug</v>
      </c>
      <c r="X4971" s="6" t="str">
        <f>TEXT(SalesData[[#This Row],[Order Date]],"mmm yyyy")</f>
        <v>Aug 2012</v>
      </c>
      <c r="Y4971">
        <f>--(COUNTIF($B$2:B4971,B4971)=1)</f>
        <v>0</v>
      </c>
    </row>
    <row r="4972" spans="1:25"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c r="W4972" s="6" t="str">
        <f>TEXT(SalesData[[#This Row],[Order Date]],"mmm")</f>
        <v>Nov</v>
      </c>
      <c r="X4972" s="6" t="str">
        <f>TEXT(SalesData[[#This Row],[Order Date]],"mmm yyyy")</f>
        <v>Nov 2013</v>
      </c>
      <c r="Y4972">
        <f>--(COUNTIF($B$2:B4972,B4972)=1)</f>
        <v>1</v>
      </c>
    </row>
    <row r="4973" spans="1:25"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c r="W4973" s="6" t="str">
        <f>TEXT(SalesData[[#This Row],[Order Date]],"mmm")</f>
        <v>Nov</v>
      </c>
      <c r="X4973" s="6" t="str">
        <f>TEXT(SalesData[[#This Row],[Order Date]],"mmm yyyy")</f>
        <v>Nov 2013</v>
      </c>
      <c r="Y4973">
        <f>--(COUNTIF($B$2:B4973,B4973)=1)</f>
        <v>0</v>
      </c>
    </row>
    <row r="4974" spans="1:25"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c r="W4974" s="6" t="str">
        <f>TEXT(SalesData[[#This Row],[Order Date]],"mmm")</f>
        <v>Nov</v>
      </c>
      <c r="X4974" s="6" t="str">
        <f>TEXT(SalesData[[#This Row],[Order Date]],"mmm yyyy")</f>
        <v>Nov 2013</v>
      </c>
      <c r="Y4974">
        <f>--(COUNTIF($B$2:B4974,B4974)=1)</f>
        <v>0</v>
      </c>
    </row>
    <row r="4975" spans="1:25"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c r="W4975" s="6" t="str">
        <f>TEXT(SalesData[[#This Row],[Order Date]],"mmm")</f>
        <v>Nov</v>
      </c>
      <c r="X4975" s="6" t="str">
        <f>TEXT(SalesData[[#This Row],[Order Date]],"mmm yyyy")</f>
        <v>Nov 2013</v>
      </c>
      <c r="Y4975">
        <f>--(COUNTIF($B$2:B4975,B4975)=1)</f>
        <v>0</v>
      </c>
    </row>
    <row r="4976" spans="1:25"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c r="W4976" s="6" t="str">
        <f>TEXT(SalesData[[#This Row],[Order Date]],"mmm")</f>
        <v>Nov</v>
      </c>
      <c r="X4976" s="6" t="str">
        <f>TEXT(SalesData[[#This Row],[Order Date]],"mmm yyyy")</f>
        <v>Nov 2013</v>
      </c>
      <c r="Y4976">
        <f>--(COUNTIF($B$2:B4976,B4976)=1)</f>
        <v>1</v>
      </c>
    </row>
    <row r="4977" spans="1:25"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c r="W4977" s="6" t="str">
        <f>TEXT(SalesData[[#This Row],[Order Date]],"mmm")</f>
        <v>Sep</v>
      </c>
      <c r="X4977" s="6" t="str">
        <f>TEXT(SalesData[[#This Row],[Order Date]],"mmm yyyy")</f>
        <v>Sep 2012</v>
      </c>
      <c r="Y4977">
        <f>--(COUNTIF($B$2:B4977,B4977)=1)</f>
        <v>1</v>
      </c>
    </row>
    <row r="4978" spans="1:25"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c r="W4978" s="6" t="str">
        <f>TEXT(SalesData[[#This Row],[Order Date]],"mmm")</f>
        <v>Dec</v>
      </c>
      <c r="X4978" s="6" t="str">
        <f>TEXT(SalesData[[#This Row],[Order Date]],"mmm yyyy")</f>
        <v>Dec 2012</v>
      </c>
      <c r="Y4978">
        <f>--(COUNTIF($B$2:B4978,B4978)=1)</f>
        <v>1</v>
      </c>
    </row>
    <row r="4979" spans="1:25"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c r="W4979" s="6" t="str">
        <f>TEXT(SalesData[[#This Row],[Order Date]],"mmm")</f>
        <v>Dec</v>
      </c>
      <c r="X4979" s="6" t="str">
        <f>TEXT(SalesData[[#This Row],[Order Date]],"mmm yyyy")</f>
        <v>Dec 2012</v>
      </c>
      <c r="Y4979">
        <f>--(COUNTIF($B$2:B4979,B4979)=1)</f>
        <v>0</v>
      </c>
    </row>
    <row r="4980" spans="1:25"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c r="W4980" s="6" t="str">
        <f>TEXT(SalesData[[#This Row],[Order Date]],"mmm")</f>
        <v>Dec</v>
      </c>
      <c r="X4980" s="6" t="str">
        <f>TEXT(SalesData[[#This Row],[Order Date]],"mmm yyyy")</f>
        <v>Dec 2012</v>
      </c>
      <c r="Y4980">
        <f>--(COUNTIF($B$2:B4980,B4980)=1)</f>
        <v>0</v>
      </c>
    </row>
    <row r="4981" spans="1:25"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c r="W4981" s="6" t="str">
        <f>TEXT(SalesData[[#This Row],[Order Date]],"mmm")</f>
        <v>Dec</v>
      </c>
      <c r="X4981" s="6" t="str">
        <f>TEXT(SalesData[[#This Row],[Order Date]],"mmm yyyy")</f>
        <v>Dec 2013</v>
      </c>
      <c r="Y4981">
        <f>--(COUNTIF($B$2:B4981,B4981)=1)</f>
        <v>1</v>
      </c>
    </row>
    <row r="4982" spans="1:25"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c r="W4982" s="6" t="str">
        <f>TEXT(SalesData[[#This Row],[Order Date]],"mmm")</f>
        <v>Dec</v>
      </c>
      <c r="X4982" s="6" t="str">
        <f>TEXT(SalesData[[#This Row],[Order Date]],"mmm yyyy")</f>
        <v>Dec 2013</v>
      </c>
      <c r="Y4982">
        <f>--(COUNTIF($B$2:B4982,B4982)=1)</f>
        <v>0</v>
      </c>
    </row>
    <row r="4983" spans="1:25"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c r="W4983" s="6" t="str">
        <f>TEXT(SalesData[[#This Row],[Order Date]],"mmm")</f>
        <v>Dec</v>
      </c>
      <c r="X4983" s="6" t="str">
        <f>TEXT(SalesData[[#This Row],[Order Date]],"mmm yyyy")</f>
        <v>Dec 2013</v>
      </c>
      <c r="Y4983">
        <f>--(COUNTIF($B$2:B4983,B4983)=1)</f>
        <v>0</v>
      </c>
    </row>
    <row r="4984" spans="1:25"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c r="W4984" s="6" t="str">
        <f>TEXT(SalesData[[#This Row],[Order Date]],"mmm")</f>
        <v>Nov</v>
      </c>
      <c r="X4984" s="6" t="str">
        <f>TEXT(SalesData[[#This Row],[Order Date]],"mmm yyyy")</f>
        <v>Nov 2011</v>
      </c>
      <c r="Y4984">
        <f>--(COUNTIF($B$2:B4984,B4984)=1)</f>
        <v>1</v>
      </c>
    </row>
    <row r="4985" spans="1:25"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c r="W4985" s="6" t="str">
        <f>TEXT(SalesData[[#This Row],[Order Date]],"mmm")</f>
        <v>Nov</v>
      </c>
      <c r="X4985" s="6" t="str">
        <f>TEXT(SalesData[[#This Row],[Order Date]],"mmm yyyy")</f>
        <v>Nov 2013</v>
      </c>
      <c r="Y4985">
        <f>--(COUNTIF($B$2:B4985,B4985)=1)</f>
        <v>1</v>
      </c>
    </row>
    <row r="4986" spans="1:25"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c r="W4986" s="6" t="str">
        <f>TEXT(SalesData[[#This Row],[Order Date]],"mmm")</f>
        <v>Sep</v>
      </c>
      <c r="X4986" s="6" t="str">
        <f>TEXT(SalesData[[#This Row],[Order Date]],"mmm yyyy")</f>
        <v>Sep 2012</v>
      </c>
      <c r="Y4986">
        <f>--(COUNTIF($B$2:B4986,B4986)=1)</f>
        <v>1</v>
      </c>
    </row>
    <row r="4987" spans="1:25"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c r="W4987" s="6" t="str">
        <f>TEXT(SalesData[[#This Row],[Order Date]],"mmm")</f>
        <v>Sep</v>
      </c>
      <c r="X4987" s="6" t="str">
        <f>TEXT(SalesData[[#This Row],[Order Date]],"mmm yyyy")</f>
        <v>Sep 2011</v>
      </c>
      <c r="Y4987">
        <f>--(COUNTIF($B$2:B4987,B4987)=1)</f>
        <v>1</v>
      </c>
    </row>
    <row r="4988" spans="1:25"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c r="W4988" s="6" t="str">
        <f>TEXT(SalesData[[#This Row],[Order Date]],"mmm")</f>
        <v>Apr</v>
      </c>
      <c r="X4988" s="6" t="str">
        <f>TEXT(SalesData[[#This Row],[Order Date]],"mmm yyyy")</f>
        <v>Apr 2013</v>
      </c>
      <c r="Y4988">
        <f>--(COUNTIF($B$2:B4988,B4988)=1)</f>
        <v>1</v>
      </c>
    </row>
    <row r="4989" spans="1:25"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c r="W4989" s="6" t="str">
        <f>TEXT(SalesData[[#This Row],[Order Date]],"mmm")</f>
        <v>Apr</v>
      </c>
      <c r="X4989" s="6" t="str">
        <f>TEXT(SalesData[[#This Row],[Order Date]],"mmm yyyy")</f>
        <v>Apr 2013</v>
      </c>
      <c r="Y4989">
        <f>--(COUNTIF($B$2:B4989,B4989)=1)</f>
        <v>0</v>
      </c>
    </row>
    <row r="4990" spans="1:25"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c r="W4990" s="6" t="str">
        <f>TEXT(SalesData[[#This Row],[Order Date]],"mmm")</f>
        <v>Apr</v>
      </c>
      <c r="X4990" s="6" t="str">
        <f>TEXT(SalesData[[#This Row],[Order Date]],"mmm yyyy")</f>
        <v>Apr 2013</v>
      </c>
      <c r="Y4990">
        <f>--(COUNTIF($B$2:B4990,B4990)=1)</f>
        <v>0</v>
      </c>
    </row>
    <row r="4991" spans="1:25"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c r="W4991" s="6" t="str">
        <f>TEXT(SalesData[[#This Row],[Order Date]],"mmm")</f>
        <v>Sep</v>
      </c>
      <c r="X4991" s="6" t="str">
        <f>TEXT(SalesData[[#This Row],[Order Date]],"mmm yyyy")</f>
        <v>Sep 2014</v>
      </c>
      <c r="Y4991">
        <f>--(COUNTIF($B$2:B4991,B4991)=1)</f>
        <v>1</v>
      </c>
    </row>
    <row r="4992" spans="1:25"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c r="W4992" s="6" t="str">
        <f>TEXT(SalesData[[#This Row],[Order Date]],"mmm")</f>
        <v>Sep</v>
      </c>
      <c r="X4992" s="6" t="str">
        <f>TEXT(SalesData[[#This Row],[Order Date]],"mmm yyyy")</f>
        <v>Sep 2014</v>
      </c>
      <c r="Y4992">
        <f>--(COUNTIF($B$2:B4992,B4992)=1)</f>
        <v>0</v>
      </c>
    </row>
    <row r="4993" spans="1:25"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c r="W4993" s="6" t="str">
        <f>TEXT(SalesData[[#This Row],[Order Date]],"mmm")</f>
        <v>Dec</v>
      </c>
      <c r="X4993" s="6" t="str">
        <f>TEXT(SalesData[[#This Row],[Order Date]],"mmm yyyy")</f>
        <v>Dec 2014</v>
      </c>
      <c r="Y4993">
        <f>--(COUNTIF($B$2:B4993,B4993)=1)</f>
        <v>1</v>
      </c>
    </row>
    <row r="4994" spans="1:25"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c r="W4994" s="6" t="str">
        <f>TEXT(SalesData[[#This Row],[Order Date]],"mmm")</f>
        <v>Dec</v>
      </c>
      <c r="X4994" s="6" t="str">
        <f>TEXT(SalesData[[#This Row],[Order Date]],"mmm yyyy")</f>
        <v>Dec 2012</v>
      </c>
      <c r="Y4994">
        <f>--(COUNTIF($B$2:B4994,B4994)=1)</f>
        <v>1</v>
      </c>
    </row>
    <row r="4995" spans="1:25"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c r="W4995" s="6" t="str">
        <f>TEXT(SalesData[[#This Row],[Order Date]],"mmm")</f>
        <v>Dec</v>
      </c>
      <c r="X4995" s="6" t="str">
        <f>TEXT(SalesData[[#This Row],[Order Date]],"mmm yyyy")</f>
        <v>Dec 2012</v>
      </c>
      <c r="Y4995">
        <f>--(COUNTIF($B$2:B4995,B4995)=1)</f>
        <v>0</v>
      </c>
    </row>
    <row r="4996" spans="1:25"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c r="W4996" s="6" t="str">
        <f>TEXT(SalesData[[#This Row],[Order Date]],"mmm")</f>
        <v>Dec</v>
      </c>
      <c r="X4996" s="6" t="str">
        <f>TEXT(SalesData[[#This Row],[Order Date]],"mmm yyyy")</f>
        <v>Dec 2012</v>
      </c>
      <c r="Y4996">
        <f>--(COUNTIF($B$2:B4996,B4996)=1)</f>
        <v>0</v>
      </c>
    </row>
    <row r="4997" spans="1:25"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c r="W4997" s="6" t="str">
        <f>TEXT(SalesData[[#This Row],[Order Date]],"mmm")</f>
        <v>Nov</v>
      </c>
      <c r="X4997" s="6" t="str">
        <f>TEXT(SalesData[[#This Row],[Order Date]],"mmm yyyy")</f>
        <v>Nov 2011</v>
      </c>
      <c r="Y4997">
        <f>--(COUNTIF($B$2:B4997,B4997)=1)</f>
        <v>1</v>
      </c>
    </row>
    <row r="4998" spans="1:25"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c r="W4998" s="6" t="str">
        <f>TEXT(SalesData[[#This Row],[Order Date]],"mmm")</f>
        <v>Mar</v>
      </c>
      <c r="X4998" s="6" t="str">
        <f>TEXT(SalesData[[#This Row],[Order Date]],"mmm yyyy")</f>
        <v>Mar 2014</v>
      </c>
      <c r="Y4998">
        <f>--(COUNTIF($B$2:B4998,B4998)=1)</f>
        <v>1</v>
      </c>
    </row>
    <row r="4999" spans="1:25"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c r="W4999" s="6" t="str">
        <f>TEXT(SalesData[[#This Row],[Order Date]],"mmm")</f>
        <v>Mar</v>
      </c>
      <c r="X4999" s="6" t="str">
        <f>TEXT(SalesData[[#This Row],[Order Date]],"mmm yyyy")</f>
        <v>Mar 2014</v>
      </c>
      <c r="Y4999">
        <f>--(COUNTIF($B$2:B4999,B4999)=1)</f>
        <v>0</v>
      </c>
    </row>
    <row r="5000" spans="1:25"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c r="W5000" s="6" t="str">
        <f>TEXT(SalesData[[#This Row],[Order Date]],"mmm")</f>
        <v>Jan</v>
      </c>
      <c r="X5000" s="6" t="str">
        <f>TEXT(SalesData[[#This Row],[Order Date]],"mmm yyyy")</f>
        <v>Jan 2013</v>
      </c>
      <c r="Y5000">
        <f>--(COUNTIF($B$2:B5000,B5000)=1)</f>
        <v>1</v>
      </c>
    </row>
    <row r="5001" spans="1:25"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c r="W5001" s="6" t="str">
        <f>TEXT(SalesData[[#This Row],[Order Date]],"mmm")</f>
        <v>Jan</v>
      </c>
      <c r="X5001" s="6" t="str">
        <f>TEXT(SalesData[[#This Row],[Order Date]],"mmm yyyy")</f>
        <v>Jan 2013</v>
      </c>
      <c r="Y5001">
        <f>--(COUNTIF($B$2:B5001,B5001)=1)</f>
        <v>0</v>
      </c>
    </row>
    <row r="5002" spans="1:25"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c r="W5002" s="6" t="str">
        <f>TEXT(SalesData[[#This Row],[Order Date]],"mmm")</f>
        <v>May</v>
      </c>
      <c r="X5002" s="6" t="str">
        <f>TEXT(SalesData[[#This Row],[Order Date]],"mmm yyyy")</f>
        <v>May 2014</v>
      </c>
      <c r="Y5002">
        <f>--(COUNTIF($B$2:B5002,B5002)=1)</f>
        <v>1</v>
      </c>
    </row>
    <row r="5003" spans="1:25"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c r="W5003" s="6" t="str">
        <f>TEXT(SalesData[[#This Row],[Order Date]],"mmm")</f>
        <v>May</v>
      </c>
      <c r="X5003" s="6" t="str">
        <f>TEXT(SalesData[[#This Row],[Order Date]],"mmm yyyy")</f>
        <v>May 2013</v>
      </c>
      <c r="Y5003">
        <f>--(COUNTIF($B$2:B5003,B5003)=1)</f>
        <v>1</v>
      </c>
    </row>
    <row r="5004" spans="1:25"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c r="W5004" s="6" t="str">
        <f>TEXT(SalesData[[#This Row],[Order Date]],"mmm")</f>
        <v>May</v>
      </c>
      <c r="X5004" s="6" t="str">
        <f>TEXT(SalesData[[#This Row],[Order Date]],"mmm yyyy")</f>
        <v>May 2013</v>
      </c>
      <c r="Y5004">
        <f>--(COUNTIF($B$2:B5004,B5004)=1)</f>
        <v>0</v>
      </c>
    </row>
    <row r="5005" spans="1:25"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c r="W5005" s="6" t="str">
        <f>TEXT(SalesData[[#This Row],[Order Date]],"mmm")</f>
        <v>Oct</v>
      </c>
      <c r="X5005" s="6" t="str">
        <f>TEXT(SalesData[[#This Row],[Order Date]],"mmm yyyy")</f>
        <v>Oct 2013</v>
      </c>
      <c r="Y5005">
        <f>--(COUNTIF($B$2:B5005,B5005)=1)</f>
        <v>1</v>
      </c>
    </row>
    <row r="5006" spans="1:25"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c r="W5006" s="6" t="str">
        <f>TEXT(SalesData[[#This Row],[Order Date]],"mmm")</f>
        <v>Apr</v>
      </c>
      <c r="X5006" s="6" t="str">
        <f>TEXT(SalesData[[#This Row],[Order Date]],"mmm yyyy")</f>
        <v>Apr 2011</v>
      </c>
      <c r="Y5006">
        <f>--(COUNTIF($B$2:B5006,B5006)=1)</f>
        <v>1</v>
      </c>
    </row>
    <row r="5007" spans="1:25"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c r="W5007" s="6" t="str">
        <f>TEXT(SalesData[[#This Row],[Order Date]],"mmm")</f>
        <v>Nov</v>
      </c>
      <c r="X5007" s="6" t="str">
        <f>TEXT(SalesData[[#This Row],[Order Date]],"mmm yyyy")</f>
        <v>Nov 2012</v>
      </c>
      <c r="Y5007">
        <f>--(COUNTIF($B$2:B5007,B5007)=1)</f>
        <v>1</v>
      </c>
    </row>
    <row r="5008" spans="1:25"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c r="W5008" s="6" t="str">
        <f>TEXT(SalesData[[#This Row],[Order Date]],"mmm")</f>
        <v>Nov</v>
      </c>
      <c r="X5008" s="6" t="str">
        <f>TEXT(SalesData[[#This Row],[Order Date]],"mmm yyyy")</f>
        <v>Nov 2012</v>
      </c>
      <c r="Y5008">
        <f>--(COUNTIF($B$2:B5008,B5008)=1)</f>
        <v>1</v>
      </c>
    </row>
    <row r="5009" spans="1:25"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c r="W5009" s="6" t="str">
        <f>TEXT(SalesData[[#This Row],[Order Date]],"mmm")</f>
        <v>Nov</v>
      </c>
      <c r="X5009" s="6" t="str">
        <f>TEXT(SalesData[[#This Row],[Order Date]],"mmm yyyy")</f>
        <v>Nov 2012</v>
      </c>
      <c r="Y5009">
        <f>--(COUNTIF($B$2:B5009,B5009)=1)</f>
        <v>0</v>
      </c>
    </row>
    <row r="5010" spans="1:25"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c r="W5010" s="6" t="str">
        <f>TEXT(SalesData[[#This Row],[Order Date]],"mmm")</f>
        <v>Sep</v>
      </c>
      <c r="X5010" s="6" t="str">
        <f>TEXT(SalesData[[#This Row],[Order Date]],"mmm yyyy")</f>
        <v>Sep 2012</v>
      </c>
      <c r="Y5010">
        <f>--(COUNTIF($B$2:B5010,B5010)=1)</f>
        <v>1</v>
      </c>
    </row>
    <row r="5011" spans="1:25"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c r="W5011" s="6" t="str">
        <f>TEXT(SalesData[[#This Row],[Order Date]],"mmm")</f>
        <v>Sep</v>
      </c>
      <c r="X5011" s="6" t="str">
        <f>TEXT(SalesData[[#This Row],[Order Date]],"mmm yyyy")</f>
        <v>Sep 2012</v>
      </c>
      <c r="Y5011">
        <f>--(COUNTIF($B$2:B5011,B5011)=1)</f>
        <v>0</v>
      </c>
    </row>
    <row r="5012" spans="1:25"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c r="W5012" s="6" t="str">
        <f>TEXT(SalesData[[#This Row],[Order Date]],"mmm")</f>
        <v>Sep</v>
      </c>
      <c r="X5012" s="6" t="str">
        <f>TEXT(SalesData[[#This Row],[Order Date]],"mmm yyyy")</f>
        <v>Sep 2012</v>
      </c>
      <c r="Y5012">
        <f>--(COUNTIF($B$2:B5012,B5012)=1)</f>
        <v>0</v>
      </c>
    </row>
    <row r="5013" spans="1:25"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c r="W5013" s="6" t="str">
        <f>TEXT(SalesData[[#This Row],[Order Date]],"mmm")</f>
        <v>May</v>
      </c>
      <c r="X5013" s="6" t="str">
        <f>TEXT(SalesData[[#This Row],[Order Date]],"mmm yyyy")</f>
        <v>May 2014</v>
      </c>
      <c r="Y5013">
        <f>--(COUNTIF($B$2:B5013,B5013)=1)</f>
        <v>1</v>
      </c>
    </row>
    <row r="5014" spans="1:25"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c r="W5014" s="6" t="str">
        <f>TEXT(SalesData[[#This Row],[Order Date]],"mmm")</f>
        <v>Jul</v>
      </c>
      <c r="X5014" s="6" t="str">
        <f>TEXT(SalesData[[#This Row],[Order Date]],"mmm yyyy")</f>
        <v>Jul 2014</v>
      </c>
      <c r="Y5014">
        <f>--(COUNTIF($B$2:B5014,B5014)=1)</f>
        <v>1</v>
      </c>
    </row>
    <row r="5015" spans="1:25"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c r="W5015" s="6" t="str">
        <f>TEXT(SalesData[[#This Row],[Order Date]],"mmm")</f>
        <v>Jul</v>
      </c>
      <c r="X5015" s="6" t="str">
        <f>TEXT(SalesData[[#This Row],[Order Date]],"mmm yyyy")</f>
        <v>Jul 2014</v>
      </c>
      <c r="Y5015">
        <f>--(COUNTIF($B$2:B5015,B5015)=1)</f>
        <v>0</v>
      </c>
    </row>
    <row r="5016" spans="1:25"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c r="W5016" s="6" t="str">
        <f>TEXT(SalesData[[#This Row],[Order Date]],"mmm")</f>
        <v>Jul</v>
      </c>
      <c r="X5016" s="6" t="str">
        <f>TEXT(SalesData[[#This Row],[Order Date]],"mmm yyyy")</f>
        <v>Jul 2014</v>
      </c>
      <c r="Y5016">
        <f>--(COUNTIF($B$2:B5016,B5016)=1)</f>
        <v>0</v>
      </c>
    </row>
    <row r="5017" spans="1:25"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c r="W5017" s="6" t="str">
        <f>TEXT(SalesData[[#This Row],[Order Date]],"mmm")</f>
        <v>Nov</v>
      </c>
      <c r="X5017" s="6" t="str">
        <f>TEXT(SalesData[[#This Row],[Order Date]],"mmm yyyy")</f>
        <v>Nov 2011</v>
      </c>
      <c r="Y5017">
        <f>--(COUNTIF($B$2:B5017,B5017)=1)</f>
        <v>1</v>
      </c>
    </row>
    <row r="5018" spans="1:25"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c r="W5018" s="6" t="str">
        <f>TEXT(SalesData[[#This Row],[Order Date]],"mmm")</f>
        <v>Nov</v>
      </c>
      <c r="X5018" s="6" t="str">
        <f>TEXT(SalesData[[#This Row],[Order Date]],"mmm yyyy")</f>
        <v>Nov 2011</v>
      </c>
      <c r="Y5018">
        <f>--(COUNTIF($B$2:B5018,B5018)=1)</f>
        <v>0</v>
      </c>
    </row>
    <row r="5019" spans="1:25"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c r="W5019" s="6" t="str">
        <f>TEXT(SalesData[[#This Row],[Order Date]],"mmm")</f>
        <v>Nov</v>
      </c>
      <c r="X5019" s="6" t="str">
        <f>TEXT(SalesData[[#This Row],[Order Date]],"mmm yyyy")</f>
        <v>Nov 2011</v>
      </c>
      <c r="Y5019">
        <f>--(COUNTIF($B$2:B5019,B5019)=1)</f>
        <v>1</v>
      </c>
    </row>
    <row r="5020" spans="1:25"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c r="W5020" s="6" t="str">
        <f>TEXT(SalesData[[#This Row],[Order Date]],"mmm")</f>
        <v>Nov</v>
      </c>
      <c r="X5020" s="6" t="str">
        <f>TEXT(SalesData[[#This Row],[Order Date]],"mmm yyyy")</f>
        <v>Nov 2011</v>
      </c>
      <c r="Y5020">
        <f>--(COUNTIF($B$2:B5020,B5020)=1)</f>
        <v>0</v>
      </c>
    </row>
    <row r="5021" spans="1:25"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c r="W5021" s="6" t="str">
        <f>TEXT(SalesData[[#This Row],[Order Date]],"mmm")</f>
        <v>Nov</v>
      </c>
      <c r="X5021" s="6" t="str">
        <f>TEXT(SalesData[[#This Row],[Order Date]],"mmm yyyy")</f>
        <v>Nov 2011</v>
      </c>
      <c r="Y5021">
        <f>--(COUNTIF($B$2:B5021,B5021)=1)</f>
        <v>0</v>
      </c>
    </row>
    <row r="5022" spans="1:25"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c r="W5022" s="6" t="str">
        <f>TEXT(SalesData[[#This Row],[Order Date]],"mmm")</f>
        <v>Mar</v>
      </c>
      <c r="X5022" s="6" t="str">
        <f>TEXT(SalesData[[#This Row],[Order Date]],"mmm yyyy")</f>
        <v>Mar 2014</v>
      </c>
      <c r="Y5022">
        <f>--(COUNTIF($B$2:B5022,B5022)=1)</f>
        <v>1</v>
      </c>
    </row>
    <row r="5023" spans="1:25"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c r="W5023" s="6" t="str">
        <f>TEXT(SalesData[[#This Row],[Order Date]],"mmm")</f>
        <v>Dec</v>
      </c>
      <c r="X5023" s="6" t="str">
        <f>TEXT(SalesData[[#This Row],[Order Date]],"mmm yyyy")</f>
        <v>Dec 2013</v>
      </c>
      <c r="Y5023">
        <f>--(COUNTIF($B$2:B5023,B5023)=1)</f>
        <v>1</v>
      </c>
    </row>
    <row r="5024" spans="1:25"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c r="W5024" s="6" t="str">
        <f>TEXT(SalesData[[#This Row],[Order Date]],"mmm")</f>
        <v>Dec</v>
      </c>
      <c r="X5024" s="6" t="str">
        <f>TEXT(SalesData[[#This Row],[Order Date]],"mmm yyyy")</f>
        <v>Dec 2013</v>
      </c>
      <c r="Y5024">
        <f>--(COUNTIF($B$2:B5024,B5024)=1)</f>
        <v>0</v>
      </c>
    </row>
    <row r="5025" spans="1:25"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c r="W5025" s="6" t="str">
        <f>TEXT(SalesData[[#This Row],[Order Date]],"mmm")</f>
        <v>Dec</v>
      </c>
      <c r="X5025" s="6" t="str">
        <f>TEXT(SalesData[[#This Row],[Order Date]],"mmm yyyy")</f>
        <v>Dec 2013</v>
      </c>
      <c r="Y5025">
        <f>--(COUNTIF($B$2:B5025,B5025)=1)</f>
        <v>0</v>
      </c>
    </row>
    <row r="5026" spans="1:25"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c r="W5026" s="6" t="str">
        <f>TEXT(SalesData[[#This Row],[Order Date]],"mmm")</f>
        <v>Jul</v>
      </c>
      <c r="X5026" s="6" t="str">
        <f>TEXT(SalesData[[#This Row],[Order Date]],"mmm yyyy")</f>
        <v>Jul 2014</v>
      </c>
      <c r="Y5026">
        <f>--(COUNTIF($B$2:B5026,B5026)=1)</f>
        <v>1</v>
      </c>
    </row>
    <row r="5027" spans="1:25"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c r="W5027" s="6" t="str">
        <f>TEXT(SalesData[[#This Row],[Order Date]],"mmm")</f>
        <v>Jul</v>
      </c>
      <c r="X5027" s="6" t="str">
        <f>TEXT(SalesData[[#This Row],[Order Date]],"mmm yyyy")</f>
        <v>Jul 2014</v>
      </c>
      <c r="Y5027">
        <f>--(COUNTIF($B$2:B5027,B5027)=1)</f>
        <v>0</v>
      </c>
    </row>
    <row r="5028" spans="1:25"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c r="W5028" s="6" t="str">
        <f>TEXT(SalesData[[#This Row],[Order Date]],"mmm")</f>
        <v>Jul</v>
      </c>
      <c r="X5028" s="6" t="str">
        <f>TEXT(SalesData[[#This Row],[Order Date]],"mmm yyyy")</f>
        <v>Jul 2014</v>
      </c>
      <c r="Y5028">
        <f>--(COUNTIF($B$2:B5028,B5028)=1)</f>
        <v>0</v>
      </c>
    </row>
    <row r="5029" spans="1:25"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c r="W5029" s="6" t="str">
        <f>TEXT(SalesData[[#This Row],[Order Date]],"mmm")</f>
        <v>Jul</v>
      </c>
      <c r="X5029" s="6" t="str">
        <f>TEXT(SalesData[[#This Row],[Order Date]],"mmm yyyy")</f>
        <v>Jul 2014</v>
      </c>
      <c r="Y5029">
        <f>--(COUNTIF($B$2:B5029,B5029)=1)</f>
        <v>0</v>
      </c>
    </row>
    <row r="5030" spans="1:25"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c r="W5030" s="6" t="str">
        <f>TEXT(SalesData[[#This Row],[Order Date]],"mmm")</f>
        <v>Sep</v>
      </c>
      <c r="X5030" s="6" t="str">
        <f>TEXT(SalesData[[#This Row],[Order Date]],"mmm yyyy")</f>
        <v>Sep 2011</v>
      </c>
      <c r="Y5030">
        <f>--(COUNTIF($B$2:B5030,B5030)=1)</f>
        <v>1</v>
      </c>
    </row>
    <row r="5031" spans="1:25"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c r="W5031" s="6" t="str">
        <f>TEXT(SalesData[[#This Row],[Order Date]],"mmm")</f>
        <v>Jan</v>
      </c>
      <c r="X5031" s="6" t="str">
        <f>TEXT(SalesData[[#This Row],[Order Date]],"mmm yyyy")</f>
        <v>Jan 2014</v>
      </c>
      <c r="Y5031">
        <f>--(COUNTIF($B$2:B5031,B5031)=1)</f>
        <v>1</v>
      </c>
    </row>
    <row r="5032" spans="1:25"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c r="W5032" s="6" t="str">
        <f>TEXT(SalesData[[#This Row],[Order Date]],"mmm")</f>
        <v>Jan</v>
      </c>
      <c r="X5032" s="6" t="str">
        <f>TEXT(SalesData[[#This Row],[Order Date]],"mmm yyyy")</f>
        <v>Jan 2014</v>
      </c>
      <c r="Y5032">
        <f>--(COUNTIF($B$2:B5032,B5032)=1)</f>
        <v>0</v>
      </c>
    </row>
    <row r="5033" spans="1:25"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c r="W5033" s="6" t="str">
        <f>TEXT(SalesData[[#This Row],[Order Date]],"mmm")</f>
        <v>Jan</v>
      </c>
      <c r="X5033" s="6" t="str">
        <f>TEXT(SalesData[[#This Row],[Order Date]],"mmm yyyy")</f>
        <v>Jan 2014</v>
      </c>
      <c r="Y5033">
        <f>--(COUNTIF($B$2:B5033,B5033)=1)</f>
        <v>0</v>
      </c>
    </row>
    <row r="5034" spans="1:25"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c r="W5034" s="6" t="str">
        <f>TEXT(SalesData[[#This Row],[Order Date]],"mmm")</f>
        <v>Dec</v>
      </c>
      <c r="X5034" s="6" t="str">
        <f>TEXT(SalesData[[#This Row],[Order Date]],"mmm yyyy")</f>
        <v>Dec 2013</v>
      </c>
      <c r="Y5034">
        <f>--(COUNTIF($B$2:B5034,B5034)=1)</f>
        <v>1</v>
      </c>
    </row>
    <row r="5035" spans="1:25"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c r="W5035" s="6" t="str">
        <f>TEXT(SalesData[[#This Row],[Order Date]],"mmm")</f>
        <v>Dec</v>
      </c>
      <c r="X5035" s="6" t="str">
        <f>TEXT(SalesData[[#This Row],[Order Date]],"mmm yyyy")</f>
        <v>Dec 2013</v>
      </c>
      <c r="Y5035">
        <f>--(COUNTIF($B$2:B5035,B5035)=1)</f>
        <v>0</v>
      </c>
    </row>
    <row r="5036" spans="1:25"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c r="W5036" s="6" t="str">
        <f>TEXT(SalesData[[#This Row],[Order Date]],"mmm")</f>
        <v>Aug</v>
      </c>
      <c r="X5036" s="6" t="str">
        <f>TEXT(SalesData[[#This Row],[Order Date]],"mmm yyyy")</f>
        <v>Aug 2012</v>
      </c>
      <c r="Y5036">
        <f>--(COUNTIF($B$2:B5036,B5036)=1)</f>
        <v>1</v>
      </c>
    </row>
    <row r="5037" spans="1:25"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c r="W5037" s="6" t="str">
        <f>TEXT(SalesData[[#This Row],[Order Date]],"mmm")</f>
        <v>Apr</v>
      </c>
      <c r="X5037" s="6" t="str">
        <f>TEXT(SalesData[[#This Row],[Order Date]],"mmm yyyy")</f>
        <v>Apr 2011</v>
      </c>
      <c r="Y5037">
        <f>--(COUNTIF($B$2:B5037,B5037)=1)</f>
        <v>1</v>
      </c>
    </row>
    <row r="5038" spans="1:25"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c r="W5038" s="6" t="str">
        <f>TEXT(SalesData[[#This Row],[Order Date]],"mmm")</f>
        <v>Apr</v>
      </c>
      <c r="X5038" s="6" t="str">
        <f>TEXT(SalesData[[#This Row],[Order Date]],"mmm yyyy")</f>
        <v>Apr 2011</v>
      </c>
      <c r="Y5038">
        <f>--(COUNTIF($B$2:B5038,B5038)=1)</f>
        <v>0</v>
      </c>
    </row>
    <row r="5039" spans="1:25"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c r="W5039" s="6" t="str">
        <f>TEXT(SalesData[[#This Row],[Order Date]],"mmm")</f>
        <v>Nov</v>
      </c>
      <c r="X5039" s="6" t="str">
        <f>TEXT(SalesData[[#This Row],[Order Date]],"mmm yyyy")</f>
        <v>Nov 2014</v>
      </c>
      <c r="Y5039">
        <f>--(COUNTIF($B$2:B5039,B5039)=1)</f>
        <v>1</v>
      </c>
    </row>
    <row r="5040" spans="1:25"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c r="W5040" s="6" t="str">
        <f>TEXT(SalesData[[#This Row],[Order Date]],"mmm")</f>
        <v>Jul</v>
      </c>
      <c r="X5040" s="6" t="str">
        <f>TEXT(SalesData[[#This Row],[Order Date]],"mmm yyyy")</f>
        <v>Jul 2012</v>
      </c>
      <c r="Y5040">
        <f>--(COUNTIF($B$2:B5040,B5040)=1)</f>
        <v>1</v>
      </c>
    </row>
    <row r="5041" spans="1:25"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c r="W5041" s="6" t="str">
        <f>TEXT(SalesData[[#This Row],[Order Date]],"mmm")</f>
        <v>Jul</v>
      </c>
      <c r="X5041" s="6" t="str">
        <f>TEXT(SalesData[[#This Row],[Order Date]],"mmm yyyy")</f>
        <v>Jul 2012</v>
      </c>
      <c r="Y5041">
        <f>--(COUNTIF($B$2:B5041,B5041)=1)</f>
        <v>0</v>
      </c>
    </row>
    <row r="5042" spans="1:25"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c r="W5042" s="6" t="str">
        <f>TEXT(SalesData[[#This Row],[Order Date]],"mmm")</f>
        <v>Jul</v>
      </c>
      <c r="X5042" s="6" t="str">
        <f>TEXT(SalesData[[#This Row],[Order Date]],"mmm yyyy")</f>
        <v>Jul 2012</v>
      </c>
      <c r="Y5042">
        <f>--(COUNTIF($B$2:B5042,B5042)=1)</f>
        <v>0</v>
      </c>
    </row>
    <row r="5043" spans="1:25"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c r="W5043" s="6" t="str">
        <f>TEXT(SalesData[[#This Row],[Order Date]],"mmm")</f>
        <v>Nov</v>
      </c>
      <c r="X5043" s="6" t="str">
        <f>TEXT(SalesData[[#This Row],[Order Date]],"mmm yyyy")</f>
        <v>Nov 2013</v>
      </c>
      <c r="Y5043">
        <f>--(COUNTIF($B$2:B5043,B5043)=1)</f>
        <v>1</v>
      </c>
    </row>
    <row r="5044" spans="1:25"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c r="W5044" s="6" t="str">
        <f>TEXT(SalesData[[#This Row],[Order Date]],"mmm")</f>
        <v>Nov</v>
      </c>
      <c r="X5044" s="6" t="str">
        <f>TEXT(SalesData[[#This Row],[Order Date]],"mmm yyyy")</f>
        <v>Nov 2013</v>
      </c>
      <c r="Y5044">
        <f>--(COUNTIF($B$2:B5044,B5044)=1)</f>
        <v>0</v>
      </c>
    </row>
    <row r="5045" spans="1:25"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c r="W5045" s="6" t="str">
        <f>TEXT(SalesData[[#This Row],[Order Date]],"mmm")</f>
        <v>Nov</v>
      </c>
      <c r="X5045" s="6" t="str">
        <f>TEXT(SalesData[[#This Row],[Order Date]],"mmm yyyy")</f>
        <v>Nov 2013</v>
      </c>
      <c r="Y5045">
        <f>--(COUNTIF($B$2:B5045,B5045)=1)</f>
        <v>0</v>
      </c>
    </row>
    <row r="5046" spans="1:25"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c r="W5046" s="6" t="str">
        <f>TEXT(SalesData[[#This Row],[Order Date]],"mmm")</f>
        <v>Nov</v>
      </c>
      <c r="X5046" s="6" t="str">
        <f>TEXT(SalesData[[#This Row],[Order Date]],"mmm yyyy")</f>
        <v>Nov 2013</v>
      </c>
      <c r="Y5046">
        <f>--(COUNTIF($B$2:B5046,B5046)=1)</f>
        <v>0</v>
      </c>
    </row>
    <row r="5047" spans="1:25"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c r="W5047" s="6" t="str">
        <f>TEXT(SalesData[[#This Row],[Order Date]],"mmm")</f>
        <v>Nov</v>
      </c>
      <c r="X5047" s="6" t="str">
        <f>TEXT(SalesData[[#This Row],[Order Date]],"mmm yyyy")</f>
        <v>Nov 2013</v>
      </c>
      <c r="Y5047">
        <f>--(COUNTIF($B$2:B5047,B5047)=1)</f>
        <v>0</v>
      </c>
    </row>
    <row r="5048" spans="1:25"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c r="W5048" s="6" t="str">
        <f>TEXT(SalesData[[#This Row],[Order Date]],"mmm")</f>
        <v>Nov</v>
      </c>
      <c r="X5048" s="6" t="str">
        <f>TEXT(SalesData[[#This Row],[Order Date]],"mmm yyyy")</f>
        <v>Nov 2013</v>
      </c>
      <c r="Y5048">
        <f>--(COUNTIF($B$2:B5048,B5048)=1)</f>
        <v>0</v>
      </c>
    </row>
    <row r="5049" spans="1:25"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c r="W5049" s="6" t="str">
        <f>TEXT(SalesData[[#This Row],[Order Date]],"mmm")</f>
        <v>Nov</v>
      </c>
      <c r="X5049" s="6" t="str">
        <f>TEXT(SalesData[[#This Row],[Order Date]],"mmm yyyy")</f>
        <v>Nov 2013</v>
      </c>
      <c r="Y5049">
        <f>--(COUNTIF($B$2:B5049,B5049)=1)</f>
        <v>0</v>
      </c>
    </row>
    <row r="5050" spans="1:25"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c r="W5050" s="6" t="str">
        <f>TEXT(SalesData[[#This Row],[Order Date]],"mmm")</f>
        <v>Mar</v>
      </c>
      <c r="X5050" s="6" t="str">
        <f>TEXT(SalesData[[#This Row],[Order Date]],"mmm yyyy")</f>
        <v>Mar 2011</v>
      </c>
      <c r="Y5050">
        <f>--(COUNTIF($B$2:B5050,B5050)=1)</f>
        <v>1</v>
      </c>
    </row>
    <row r="5051" spans="1:25"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c r="W5051" s="6" t="str">
        <f>TEXT(SalesData[[#This Row],[Order Date]],"mmm")</f>
        <v>Mar</v>
      </c>
      <c r="X5051" s="6" t="str">
        <f>TEXT(SalesData[[#This Row],[Order Date]],"mmm yyyy")</f>
        <v>Mar 2011</v>
      </c>
      <c r="Y5051">
        <f>--(COUNTIF($B$2:B5051,B5051)=1)</f>
        <v>0</v>
      </c>
    </row>
    <row r="5052" spans="1:25"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c r="W5052" s="6" t="str">
        <f>TEXT(SalesData[[#This Row],[Order Date]],"mmm")</f>
        <v>Sep</v>
      </c>
      <c r="X5052" s="6" t="str">
        <f>TEXT(SalesData[[#This Row],[Order Date]],"mmm yyyy")</f>
        <v>Sep 2012</v>
      </c>
      <c r="Y5052">
        <f>--(COUNTIF($B$2:B5052,B5052)=1)</f>
        <v>1</v>
      </c>
    </row>
    <row r="5053" spans="1:25"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c r="W5053" s="6" t="str">
        <f>TEXT(SalesData[[#This Row],[Order Date]],"mmm")</f>
        <v>Nov</v>
      </c>
      <c r="X5053" s="6" t="str">
        <f>TEXT(SalesData[[#This Row],[Order Date]],"mmm yyyy")</f>
        <v>Nov 2012</v>
      </c>
      <c r="Y5053">
        <f>--(COUNTIF($B$2:B5053,B5053)=1)</f>
        <v>1</v>
      </c>
    </row>
    <row r="5054" spans="1:25"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c r="W5054" s="6" t="str">
        <f>TEXT(SalesData[[#This Row],[Order Date]],"mmm")</f>
        <v>May</v>
      </c>
      <c r="X5054" s="6" t="str">
        <f>TEXT(SalesData[[#This Row],[Order Date]],"mmm yyyy")</f>
        <v>May 2014</v>
      </c>
      <c r="Y5054">
        <f>--(COUNTIF($B$2:B5054,B5054)=1)</f>
        <v>1</v>
      </c>
    </row>
    <row r="5055" spans="1:25"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c r="W5055" s="6" t="str">
        <f>TEXT(SalesData[[#This Row],[Order Date]],"mmm")</f>
        <v>Jan</v>
      </c>
      <c r="X5055" s="6" t="str">
        <f>TEXT(SalesData[[#This Row],[Order Date]],"mmm yyyy")</f>
        <v>Jan 2012</v>
      </c>
      <c r="Y5055">
        <f>--(COUNTIF($B$2:B5055,B5055)=1)</f>
        <v>1</v>
      </c>
    </row>
    <row r="5056" spans="1:25"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c r="W5056" s="6" t="str">
        <f>TEXT(SalesData[[#This Row],[Order Date]],"mmm")</f>
        <v>Jan</v>
      </c>
      <c r="X5056" s="6" t="str">
        <f>TEXT(SalesData[[#This Row],[Order Date]],"mmm yyyy")</f>
        <v>Jan 2012</v>
      </c>
      <c r="Y5056">
        <f>--(COUNTIF($B$2:B5056,B5056)=1)</f>
        <v>0</v>
      </c>
    </row>
    <row r="5057" spans="1:25"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c r="W5057" s="6" t="str">
        <f>TEXT(SalesData[[#This Row],[Order Date]],"mmm")</f>
        <v>Jan</v>
      </c>
      <c r="X5057" s="6" t="str">
        <f>TEXT(SalesData[[#This Row],[Order Date]],"mmm yyyy")</f>
        <v>Jan 2012</v>
      </c>
      <c r="Y5057">
        <f>--(COUNTIF($B$2:B5057,B5057)=1)</f>
        <v>0</v>
      </c>
    </row>
    <row r="5058" spans="1:25"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c r="W5058" s="6" t="str">
        <f>TEXT(SalesData[[#This Row],[Order Date]],"mmm")</f>
        <v>Sep</v>
      </c>
      <c r="X5058" s="6" t="str">
        <f>TEXT(SalesData[[#This Row],[Order Date]],"mmm yyyy")</f>
        <v>Sep 2012</v>
      </c>
      <c r="Y5058">
        <f>--(COUNTIF($B$2:B5058,B5058)=1)</f>
        <v>1</v>
      </c>
    </row>
    <row r="5059" spans="1:25"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c r="W5059" s="6" t="str">
        <f>TEXT(SalesData[[#This Row],[Order Date]],"mmm")</f>
        <v>Sep</v>
      </c>
      <c r="X5059" s="6" t="str">
        <f>TEXT(SalesData[[#This Row],[Order Date]],"mmm yyyy")</f>
        <v>Sep 2012</v>
      </c>
      <c r="Y5059">
        <f>--(COUNTIF($B$2:B5059,B5059)=1)</f>
        <v>0</v>
      </c>
    </row>
    <row r="5060" spans="1:25"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c r="W5060" s="6" t="str">
        <f>TEXT(SalesData[[#This Row],[Order Date]],"mmm")</f>
        <v>Apr</v>
      </c>
      <c r="X5060" s="6" t="str">
        <f>TEXT(SalesData[[#This Row],[Order Date]],"mmm yyyy")</f>
        <v>Apr 2013</v>
      </c>
      <c r="Y5060">
        <f>--(COUNTIF($B$2:B5060,B5060)=1)</f>
        <v>1</v>
      </c>
    </row>
    <row r="5061" spans="1:25"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c r="W5061" s="6" t="str">
        <f>TEXT(SalesData[[#This Row],[Order Date]],"mmm")</f>
        <v>Dec</v>
      </c>
      <c r="X5061" s="6" t="str">
        <f>TEXT(SalesData[[#This Row],[Order Date]],"mmm yyyy")</f>
        <v>Dec 2013</v>
      </c>
      <c r="Y5061">
        <f>--(COUNTIF($B$2:B5061,B5061)=1)</f>
        <v>1</v>
      </c>
    </row>
    <row r="5062" spans="1:25"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c r="W5062" s="6" t="str">
        <f>TEXT(SalesData[[#This Row],[Order Date]],"mmm")</f>
        <v>Dec</v>
      </c>
      <c r="X5062" s="6" t="str">
        <f>TEXT(SalesData[[#This Row],[Order Date]],"mmm yyyy")</f>
        <v>Dec 2013</v>
      </c>
      <c r="Y5062">
        <f>--(COUNTIF($B$2:B5062,B5062)=1)</f>
        <v>0</v>
      </c>
    </row>
    <row r="5063" spans="1:25"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c r="W5063" s="6" t="str">
        <f>TEXT(SalesData[[#This Row],[Order Date]],"mmm")</f>
        <v>May</v>
      </c>
      <c r="X5063" s="6" t="str">
        <f>TEXT(SalesData[[#This Row],[Order Date]],"mmm yyyy")</f>
        <v>May 2012</v>
      </c>
      <c r="Y5063">
        <f>--(COUNTIF($B$2:B5063,B5063)=1)</f>
        <v>1</v>
      </c>
    </row>
    <row r="5064" spans="1:25"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c r="W5064" s="6" t="str">
        <f>TEXT(SalesData[[#This Row],[Order Date]],"mmm")</f>
        <v>May</v>
      </c>
      <c r="X5064" s="6" t="str">
        <f>TEXT(SalesData[[#This Row],[Order Date]],"mmm yyyy")</f>
        <v>May 2012</v>
      </c>
      <c r="Y5064">
        <f>--(COUNTIF($B$2:B5064,B5064)=1)</f>
        <v>0</v>
      </c>
    </row>
    <row r="5065" spans="1:25"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c r="W5065" s="6" t="str">
        <f>TEXT(SalesData[[#This Row],[Order Date]],"mmm")</f>
        <v>May</v>
      </c>
      <c r="X5065" s="6" t="str">
        <f>TEXT(SalesData[[#This Row],[Order Date]],"mmm yyyy")</f>
        <v>May 2012</v>
      </c>
      <c r="Y5065">
        <f>--(COUNTIF($B$2:B5065,B5065)=1)</f>
        <v>0</v>
      </c>
    </row>
    <row r="5066" spans="1:25"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c r="W5066" s="6" t="str">
        <f>TEXT(SalesData[[#This Row],[Order Date]],"mmm")</f>
        <v>Sep</v>
      </c>
      <c r="X5066" s="6" t="str">
        <f>TEXT(SalesData[[#This Row],[Order Date]],"mmm yyyy")</f>
        <v>Sep 2014</v>
      </c>
      <c r="Y5066">
        <f>--(COUNTIF($B$2:B5066,B5066)=1)</f>
        <v>1</v>
      </c>
    </row>
    <row r="5067" spans="1:25"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c r="W5067" s="6" t="str">
        <f>TEXT(SalesData[[#This Row],[Order Date]],"mmm")</f>
        <v>Dec</v>
      </c>
      <c r="X5067" s="6" t="str">
        <f>TEXT(SalesData[[#This Row],[Order Date]],"mmm yyyy")</f>
        <v>Dec 2014</v>
      </c>
      <c r="Y5067">
        <f>--(COUNTIF($B$2:B5067,B5067)=1)</f>
        <v>1</v>
      </c>
    </row>
    <row r="5068" spans="1:25"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c r="W5068" s="6" t="str">
        <f>TEXT(SalesData[[#This Row],[Order Date]],"mmm")</f>
        <v>Dec</v>
      </c>
      <c r="X5068" s="6" t="str">
        <f>TEXT(SalesData[[#This Row],[Order Date]],"mmm yyyy")</f>
        <v>Dec 2014</v>
      </c>
      <c r="Y5068">
        <f>--(COUNTIF($B$2:B5068,B5068)=1)</f>
        <v>0</v>
      </c>
    </row>
    <row r="5069" spans="1:25"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c r="W5069" s="6" t="str">
        <f>TEXT(SalesData[[#This Row],[Order Date]],"mmm")</f>
        <v>Jan</v>
      </c>
      <c r="X5069" s="6" t="str">
        <f>TEXT(SalesData[[#This Row],[Order Date]],"mmm yyyy")</f>
        <v>Jan 2014</v>
      </c>
      <c r="Y5069">
        <f>--(COUNTIF($B$2:B5069,B5069)=1)</f>
        <v>1</v>
      </c>
    </row>
    <row r="5070" spans="1:25"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c r="W5070" s="6" t="str">
        <f>TEXT(SalesData[[#This Row],[Order Date]],"mmm")</f>
        <v>Aug</v>
      </c>
      <c r="X5070" s="6" t="str">
        <f>TEXT(SalesData[[#This Row],[Order Date]],"mmm yyyy")</f>
        <v>Aug 2011</v>
      </c>
      <c r="Y5070">
        <f>--(COUNTIF($B$2:B5070,B5070)=1)</f>
        <v>1</v>
      </c>
    </row>
    <row r="5071" spans="1:25"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c r="W5071" s="6" t="str">
        <f>TEXT(SalesData[[#This Row],[Order Date]],"mmm")</f>
        <v>Aug</v>
      </c>
      <c r="X5071" s="6" t="str">
        <f>TEXT(SalesData[[#This Row],[Order Date]],"mmm yyyy")</f>
        <v>Aug 2011</v>
      </c>
      <c r="Y5071">
        <f>--(COUNTIF($B$2:B5071,B5071)=1)</f>
        <v>0</v>
      </c>
    </row>
    <row r="5072" spans="1:25"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c r="W5072" s="6" t="str">
        <f>TEXT(SalesData[[#This Row],[Order Date]],"mmm")</f>
        <v>Aug</v>
      </c>
      <c r="X5072" s="6" t="str">
        <f>TEXT(SalesData[[#This Row],[Order Date]],"mmm yyyy")</f>
        <v>Aug 2011</v>
      </c>
      <c r="Y5072">
        <f>--(COUNTIF($B$2:B5072,B5072)=1)</f>
        <v>0</v>
      </c>
    </row>
    <row r="5073" spans="1:25"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c r="W5073" s="6" t="str">
        <f>TEXT(SalesData[[#This Row],[Order Date]],"mmm")</f>
        <v>Aug</v>
      </c>
      <c r="X5073" s="6" t="str">
        <f>TEXT(SalesData[[#This Row],[Order Date]],"mmm yyyy")</f>
        <v>Aug 2011</v>
      </c>
      <c r="Y5073">
        <f>--(COUNTIF($B$2:B5073,B5073)=1)</f>
        <v>0</v>
      </c>
    </row>
    <row r="5074" spans="1:25"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c r="W5074" s="6" t="str">
        <f>TEXT(SalesData[[#This Row],[Order Date]],"mmm")</f>
        <v>Aug</v>
      </c>
      <c r="X5074" s="6" t="str">
        <f>TEXT(SalesData[[#This Row],[Order Date]],"mmm yyyy")</f>
        <v>Aug 2011</v>
      </c>
      <c r="Y5074">
        <f>--(COUNTIF($B$2:B5074,B5074)=1)</f>
        <v>0</v>
      </c>
    </row>
    <row r="5075" spans="1:25"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c r="W5075" s="6" t="str">
        <f>TEXT(SalesData[[#This Row],[Order Date]],"mmm")</f>
        <v>Nov</v>
      </c>
      <c r="X5075" s="6" t="str">
        <f>TEXT(SalesData[[#This Row],[Order Date]],"mmm yyyy")</f>
        <v>Nov 2012</v>
      </c>
      <c r="Y5075">
        <f>--(COUNTIF($B$2:B5075,B5075)=1)</f>
        <v>1</v>
      </c>
    </row>
    <row r="5076" spans="1:25"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c r="W5076" s="6" t="str">
        <f>TEXT(SalesData[[#This Row],[Order Date]],"mmm")</f>
        <v>Apr</v>
      </c>
      <c r="X5076" s="6" t="str">
        <f>TEXT(SalesData[[#This Row],[Order Date]],"mmm yyyy")</f>
        <v>Apr 2014</v>
      </c>
      <c r="Y5076">
        <f>--(COUNTIF($B$2:B5076,B5076)=1)</f>
        <v>1</v>
      </c>
    </row>
    <row r="5077" spans="1:25"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c r="W5077" s="6" t="str">
        <f>TEXT(SalesData[[#This Row],[Order Date]],"mmm")</f>
        <v>Apr</v>
      </c>
      <c r="X5077" s="6" t="str">
        <f>TEXT(SalesData[[#This Row],[Order Date]],"mmm yyyy")</f>
        <v>Apr 2011</v>
      </c>
      <c r="Y5077">
        <f>--(COUNTIF($B$2:B5077,B5077)=1)</f>
        <v>1</v>
      </c>
    </row>
    <row r="5078" spans="1:25"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c r="W5078" s="6" t="str">
        <f>TEXT(SalesData[[#This Row],[Order Date]],"mmm")</f>
        <v>Apr</v>
      </c>
      <c r="X5078" s="6" t="str">
        <f>TEXT(SalesData[[#This Row],[Order Date]],"mmm yyyy")</f>
        <v>Apr 2011</v>
      </c>
      <c r="Y5078">
        <f>--(COUNTIF($B$2:B5078,B5078)=1)</f>
        <v>0</v>
      </c>
    </row>
    <row r="5079" spans="1:25"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c r="W5079" s="6" t="str">
        <f>TEXT(SalesData[[#This Row],[Order Date]],"mmm")</f>
        <v>Apr</v>
      </c>
      <c r="X5079" s="6" t="str">
        <f>TEXT(SalesData[[#This Row],[Order Date]],"mmm yyyy")</f>
        <v>Apr 2011</v>
      </c>
      <c r="Y5079">
        <f>--(COUNTIF($B$2:B5079,B5079)=1)</f>
        <v>0</v>
      </c>
    </row>
    <row r="5080" spans="1:25"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c r="W5080" s="6" t="str">
        <f>TEXT(SalesData[[#This Row],[Order Date]],"mmm")</f>
        <v>Nov</v>
      </c>
      <c r="X5080" s="6" t="str">
        <f>TEXT(SalesData[[#This Row],[Order Date]],"mmm yyyy")</f>
        <v>Nov 2014</v>
      </c>
      <c r="Y5080">
        <f>--(COUNTIF($B$2:B5080,B5080)=1)</f>
        <v>1</v>
      </c>
    </row>
    <row r="5081" spans="1:25"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c r="W5081" s="6" t="str">
        <f>TEXT(SalesData[[#This Row],[Order Date]],"mmm")</f>
        <v>Nov</v>
      </c>
      <c r="X5081" s="6" t="str">
        <f>TEXT(SalesData[[#This Row],[Order Date]],"mmm yyyy")</f>
        <v>Nov 2014</v>
      </c>
      <c r="Y5081">
        <f>--(COUNTIF($B$2:B5081,B5081)=1)</f>
        <v>1</v>
      </c>
    </row>
    <row r="5082" spans="1:25"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c r="W5082" s="6" t="str">
        <f>TEXT(SalesData[[#This Row],[Order Date]],"mmm")</f>
        <v>Nov</v>
      </c>
      <c r="X5082" s="6" t="str">
        <f>TEXT(SalesData[[#This Row],[Order Date]],"mmm yyyy")</f>
        <v>Nov 2014</v>
      </c>
      <c r="Y5082">
        <f>--(COUNTIF($B$2:B5082,B5082)=1)</f>
        <v>0</v>
      </c>
    </row>
    <row r="5083" spans="1:25"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c r="W5083" s="6" t="str">
        <f>TEXT(SalesData[[#This Row],[Order Date]],"mmm")</f>
        <v>Dec</v>
      </c>
      <c r="X5083" s="6" t="str">
        <f>TEXT(SalesData[[#This Row],[Order Date]],"mmm yyyy")</f>
        <v>Dec 2012</v>
      </c>
      <c r="Y5083">
        <f>--(COUNTIF($B$2:B5083,B5083)=1)</f>
        <v>1</v>
      </c>
    </row>
    <row r="5084" spans="1:25"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c r="W5084" s="6" t="str">
        <f>TEXT(SalesData[[#This Row],[Order Date]],"mmm")</f>
        <v>Sep</v>
      </c>
      <c r="X5084" s="6" t="str">
        <f>TEXT(SalesData[[#This Row],[Order Date]],"mmm yyyy")</f>
        <v>Sep 2013</v>
      </c>
      <c r="Y5084">
        <f>--(COUNTIF($B$2:B5084,B5084)=1)</f>
        <v>1</v>
      </c>
    </row>
    <row r="5085" spans="1:25"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c r="W5085" s="6" t="str">
        <f>TEXT(SalesData[[#This Row],[Order Date]],"mmm")</f>
        <v>Sep</v>
      </c>
      <c r="X5085" s="6" t="str">
        <f>TEXT(SalesData[[#This Row],[Order Date]],"mmm yyyy")</f>
        <v>Sep 2013</v>
      </c>
      <c r="Y5085">
        <f>--(COUNTIF($B$2:B5085,B5085)=1)</f>
        <v>0</v>
      </c>
    </row>
    <row r="5086" spans="1:25"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c r="W5086" s="6" t="str">
        <f>TEXT(SalesData[[#This Row],[Order Date]],"mmm")</f>
        <v>Jun</v>
      </c>
      <c r="X5086" s="6" t="str">
        <f>TEXT(SalesData[[#This Row],[Order Date]],"mmm yyyy")</f>
        <v>Jun 2013</v>
      </c>
      <c r="Y5086">
        <f>--(COUNTIF($B$2:B5086,B5086)=1)</f>
        <v>1</v>
      </c>
    </row>
    <row r="5087" spans="1:25"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c r="W5087" s="6" t="str">
        <f>TEXT(SalesData[[#This Row],[Order Date]],"mmm")</f>
        <v>Jun</v>
      </c>
      <c r="X5087" s="6" t="str">
        <f>TEXT(SalesData[[#This Row],[Order Date]],"mmm yyyy")</f>
        <v>Jun 2012</v>
      </c>
      <c r="Y5087">
        <f>--(COUNTIF($B$2:B5087,B5087)=1)</f>
        <v>1</v>
      </c>
    </row>
    <row r="5088" spans="1:25"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c r="W5088" s="6" t="str">
        <f>TEXT(SalesData[[#This Row],[Order Date]],"mmm")</f>
        <v>Mar</v>
      </c>
      <c r="X5088" s="6" t="str">
        <f>TEXT(SalesData[[#This Row],[Order Date]],"mmm yyyy")</f>
        <v>Mar 2012</v>
      </c>
      <c r="Y5088">
        <f>--(COUNTIF($B$2:B5088,B5088)=1)</f>
        <v>1</v>
      </c>
    </row>
    <row r="5089" spans="1:25"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c r="W5089" s="6" t="str">
        <f>TEXT(SalesData[[#This Row],[Order Date]],"mmm")</f>
        <v>Mar</v>
      </c>
      <c r="X5089" s="6" t="str">
        <f>TEXT(SalesData[[#This Row],[Order Date]],"mmm yyyy")</f>
        <v>Mar 2012</v>
      </c>
      <c r="Y5089">
        <f>--(COUNTIF($B$2:B5089,B5089)=1)</f>
        <v>0</v>
      </c>
    </row>
    <row r="5090" spans="1:25"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c r="W5090" s="6" t="str">
        <f>TEXT(SalesData[[#This Row],[Order Date]],"mmm")</f>
        <v>Mar</v>
      </c>
      <c r="X5090" s="6" t="str">
        <f>TEXT(SalesData[[#This Row],[Order Date]],"mmm yyyy")</f>
        <v>Mar 2012</v>
      </c>
      <c r="Y5090">
        <f>--(COUNTIF($B$2:B5090,B5090)=1)</f>
        <v>0</v>
      </c>
    </row>
    <row r="5091" spans="1:25"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c r="W5091" s="6" t="str">
        <f>TEXT(SalesData[[#This Row],[Order Date]],"mmm")</f>
        <v>Aug</v>
      </c>
      <c r="X5091" s="6" t="str">
        <f>TEXT(SalesData[[#This Row],[Order Date]],"mmm yyyy")</f>
        <v>Aug 2014</v>
      </c>
      <c r="Y5091">
        <f>--(COUNTIF($B$2:B5091,B5091)=1)</f>
        <v>1</v>
      </c>
    </row>
    <row r="5092" spans="1:25"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c r="W5092" s="6" t="str">
        <f>TEXT(SalesData[[#This Row],[Order Date]],"mmm")</f>
        <v>Aug</v>
      </c>
      <c r="X5092" s="6" t="str">
        <f>TEXT(SalesData[[#This Row],[Order Date]],"mmm yyyy")</f>
        <v>Aug 2014</v>
      </c>
      <c r="Y5092">
        <f>--(COUNTIF($B$2:B5092,B5092)=1)</f>
        <v>0</v>
      </c>
    </row>
    <row r="5093" spans="1:25"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c r="W5093" s="6" t="str">
        <f>TEXT(SalesData[[#This Row],[Order Date]],"mmm")</f>
        <v>Dec</v>
      </c>
      <c r="X5093" s="6" t="str">
        <f>TEXT(SalesData[[#This Row],[Order Date]],"mmm yyyy")</f>
        <v>Dec 2014</v>
      </c>
      <c r="Y5093">
        <f>--(COUNTIF($B$2:B5093,B5093)=1)</f>
        <v>1</v>
      </c>
    </row>
    <row r="5094" spans="1:25"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c r="W5094" s="6" t="str">
        <f>TEXT(SalesData[[#This Row],[Order Date]],"mmm")</f>
        <v>May</v>
      </c>
      <c r="X5094" s="6" t="str">
        <f>TEXT(SalesData[[#This Row],[Order Date]],"mmm yyyy")</f>
        <v>May 2012</v>
      </c>
      <c r="Y5094">
        <f>--(COUNTIF($B$2:B5094,B5094)=1)</f>
        <v>1</v>
      </c>
    </row>
    <row r="5095" spans="1:25"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c r="W5095" s="6" t="str">
        <f>TEXT(SalesData[[#This Row],[Order Date]],"mmm")</f>
        <v>Dec</v>
      </c>
      <c r="X5095" s="6" t="str">
        <f>TEXT(SalesData[[#This Row],[Order Date]],"mmm yyyy")</f>
        <v>Dec 2011</v>
      </c>
      <c r="Y5095">
        <f>--(COUNTIF($B$2:B5095,B5095)=1)</f>
        <v>1</v>
      </c>
    </row>
    <row r="5096" spans="1:25"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c r="W5096" s="6" t="str">
        <f>TEXT(SalesData[[#This Row],[Order Date]],"mmm")</f>
        <v>Dec</v>
      </c>
      <c r="X5096" s="6" t="str">
        <f>TEXT(SalesData[[#This Row],[Order Date]],"mmm yyyy")</f>
        <v>Dec 2011</v>
      </c>
      <c r="Y5096">
        <f>--(COUNTIF($B$2:B5096,B5096)=1)</f>
        <v>0</v>
      </c>
    </row>
    <row r="5097" spans="1:25"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c r="W5097" s="6" t="str">
        <f>TEXT(SalesData[[#This Row],[Order Date]],"mmm")</f>
        <v>Dec</v>
      </c>
      <c r="X5097" s="6" t="str">
        <f>TEXT(SalesData[[#This Row],[Order Date]],"mmm yyyy")</f>
        <v>Dec 2011</v>
      </c>
      <c r="Y5097">
        <f>--(COUNTIF($B$2:B5097,B5097)=1)</f>
        <v>0</v>
      </c>
    </row>
    <row r="5098" spans="1:25"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c r="W5098" s="6" t="str">
        <f>TEXT(SalesData[[#This Row],[Order Date]],"mmm")</f>
        <v>Dec</v>
      </c>
      <c r="X5098" s="6" t="str">
        <f>TEXT(SalesData[[#This Row],[Order Date]],"mmm yyyy")</f>
        <v>Dec 2011</v>
      </c>
      <c r="Y5098">
        <f>--(COUNTIF($B$2:B5098,B5098)=1)</f>
        <v>0</v>
      </c>
    </row>
    <row r="5099" spans="1:25"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c r="W5099" s="6" t="str">
        <f>TEXT(SalesData[[#This Row],[Order Date]],"mmm")</f>
        <v>Dec</v>
      </c>
      <c r="X5099" s="6" t="str">
        <f>TEXT(SalesData[[#This Row],[Order Date]],"mmm yyyy")</f>
        <v>Dec 2011</v>
      </c>
      <c r="Y5099">
        <f>--(COUNTIF($B$2:B5099,B5099)=1)</f>
        <v>0</v>
      </c>
    </row>
    <row r="5100" spans="1:25"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c r="W5100" s="6" t="str">
        <f>TEXT(SalesData[[#This Row],[Order Date]],"mmm")</f>
        <v>Dec</v>
      </c>
      <c r="X5100" s="6" t="str">
        <f>TEXT(SalesData[[#This Row],[Order Date]],"mmm yyyy")</f>
        <v>Dec 2011</v>
      </c>
      <c r="Y5100">
        <f>--(COUNTIF($B$2:B5100,B5100)=1)</f>
        <v>0</v>
      </c>
    </row>
    <row r="5101" spans="1:25"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c r="W5101" s="6" t="str">
        <f>TEXT(SalesData[[#This Row],[Order Date]],"mmm")</f>
        <v>Aug</v>
      </c>
      <c r="X5101" s="6" t="str">
        <f>TEXT(SalesData[[#This Row],[Order Date]],"mmm yyyy")</f>
        <v>Aug 2012</v>
      </c>
      <c r="Y5101">
        <f>--(COUNTIF($B$2:B5101,B5101)=1)</f>
        <v>1</v>
      </c>
    </row>
    <row r="5102" spans="1:25"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c r="W5102" s="6" t="str">
        <f>TEXT(SalesData[[#This Row],[Order Date]],"mmm")</f>
        <v>Mar</v>
      </c>
      <c r="X5102" s="6" t="str">
        <f>TEXT(SalesData[[#This Row],[Order Date]],"mmm yyyy")</f>
        <v>Mar 2011</v>
      </c>
      <c r="Y5102">
        <f>--(COUNTIF($B$2:B5102,B5102)=1)</f>
        <v>1</v>
      </c>
    </row>
    <row r="5103" spans="1:25"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c r="W5103" s="6" t="str">
        <f>TEXT(SalesData[[#This Row],[Order Date]],"mmm")</f>
        <v>Mar</v>
      </c>
      <c r="X5103" s="6" t="str">
        <f>TEXT(SalesData[[#This Row],[Order Date]],"mmm yyyy")</f>
        <v>Mar 2011</v>
      </c>
      <c r="Y5103">
        <f>--(COUNTIF($B$2:B5103,B5103)=1)</f>
        <v>0</v>
      </c>
    </row>
    <row r="5104" spans="1:25"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c r="W5104" s="6" t="str">
        <f>TEXT(SalesData[[#This Row],[Order Date]],"mmm")</f>
        <v>Mar</v>
      </c>
      <c r="X5104" s="6" t="str">
        <f>TEXT(SalesData[[#This Row],[Order Date]],"mmm yyyy")</f>
        <v>Mar 2011</v>
      </c>
      <c r="Y5104">
        <f>--(COUNTIF($B$2:B5104,B5104)=1)</f>
        <v>0</v>
      </c>
    </row>
    <row r="5105" spans="1:25"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c r="W5105" s="6" t="str">
        <f>TEXT(SalesData[[#This Row],[Order Date]],"mmm")</f>
        <v>Mar</v>
      </c>
      <c r="X5105" s="6" t="str">
        <f>TEXT(SalesData[[#This Row],[Order Date]],"mmm yyyy")</f>
        <v>Mar 2012</v>
      </c>
      <c r="Y5105">
        <f>--(COUNTIF($B$2:B5105,B5105)=1)</f>
        <v>1</v>
      </c>
    </row>
    <row r="5106" spans="1:25"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c r="W5106" s="6" t="str">
        <f>TEXT(SalesData[[#This Row],[Order Date]],"mmm")</f>
        <v>Mar</v>
      </c>
      <c r="X5106" s="6" t="str">
        <f>TEXT(SalesData[[#This Row],[Order Date]],"mmm yyyy")</f>
        <v>Mar 2012</v>
      </c>
      <c r="Y5106">
        <f>--(COUNTIF($B$2:B5106,B5106)=1)</f>
        <v>0</v>
      </c>
    </row>
    <row r="5107" spans="1:25"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c r="W5107" s="6" t="str">
        <f>TEXT(SalesData[[#This Row],[Order Date]],"mmm")</f>
        <v>Dec</v>
      </c>
      <c r="X5107" s="6" t="str">
        <f>TEXT(SalesData[[#This Row],[Order Date]],"mmm yyyy")</f>
        <v>Dec 2011</v>
      </c>
      <c r="Y5107">
        <f>--(COUNTIF($B$2:B5107,B5107)=1)</f>
        <v>1</v>
      </c>
    </row>
    <row r="5108" spans="1:25"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c r="W5108" s="6" t="str">
        <f>TEXT(SalesData[[#This Row],[Order Date]],"mmm")</f>
        <v>Sep</v>
      </c>
      <c r="X5108" s="6" t="str">
        <f>TEXT(SalesData[[#This Row],[Order Date]],"mmm yyyy")</f>
        <v>Sep 2012</v>
      </c>
      <c r="Y5108">
        <f>--(COUNTIF($B$2:B5108,B5108)=1)</f>
        <v>1</v>
      </c>
    </row>
    <row r="5109" spans="1:25"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c r="W5109" s="6" t="str">
        <f>TEXT(SalesData[[#This Row],[Order Date]],"mmm")</f>
        <v>Apr</v>
      </c>
      <c r="X5109" s="6" t="str">
        <f>TEXT(SalesData[[#This Row],[Order Date]],"mmm yyyy")</f>
        <v>Apr 2014</v>
      </c>
      <c r="Y5109">
        <f>--(COUNTIF($B$2:B5109,B5109)=1)</f>
        <v>1</v>
      </c>
    </row>
    <row r="5110" spans="1:25"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c r="W5110" s="6" t="str">
        <f>TEXT(SalesData[[#This Row],[Order Date]],"mmm")</f>
        <v>Apr</v>
      </c>
      <c r="X5110" s="6" t="str">
        <f>TEXT(SalesData[[#This Row],[Order Date]],"mmm yyyy")</f>
        <v>Apr 2014</v>
      </c>
      <c r="Y5110">
        <f>--(COUNTIF($B$2:B5110,B5110)=1)</f>
        <v>0</v>
      </c>
    </row>
    <row r="5111" spans="1:25"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c r="W5111" s="6" t="str">
        <f>TEXT(SalesData[[#This Row],[Order Date]],"mmm")</f>
        <v>Oct</v>
      </c>
      <c r="X5111" s="6" t="str">
        <f>TEXT(SalesData[[#This Row],[Order Date]],"mmm yyyy")</f>
        <v>Oct 2011</v>
      </c>
      <c r="Y5111">
        <f>--(COUNTIF($B$2:B5111,B5111)=1)</f>
        <v>1</v>
      </c>
    </row>
    <row r="5112" spans="1:25"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c r="W5112" s="6" t="str">
        <f>TEXT(SalesData[[#This Row],[Order Date]],"mmm")</f>
        <v>Oct</v>
      </c>
      <c r="X5112" s="6" t="str">
        <f>TEXT(SalesData[[#This Row],[Order Date]],"mmm yyyy")</f>
        <v>Oct 2011</v>
      </c>
      <c r="Y5112">
        <f>--(COUNTIF($B$2:B5112,B5112)=1)</f>
        <v>0</v>
      </c>
    </row>
    <row r="5113" spans="1:25"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c r="W5113" s="6" t="str">
        <f>TEXT(SalesData[[#This Row],[Order Date]],"mmm")</f>
        <v>Oct</v>
      </c>
      <c r="X5113" s="6" t="str">
        <f>TEXT(SalesData[[#This Row],[Order Date]],"mmm yyyy")</f>
        <v>Oct 2011</v>
      </c>
      <c r="Y5113">
        <f>--(COUNTIF($B$2:B5113,B5113)=1)</f>
        <v>0</v>
      </c>
    </row>
    <row r="5114" spans="1:25"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c r="W5114" s="6" t="str">
        <f>TEXT(SalesData[[#This Row],[Order Date]],"mmm")</f>
        <v>Nov</v>
      </c>
      <c r="X5114" s="6" t="str">
        <f>TEXT(SalesData[[#This Row],[Order Date]],"mmm yyyy")</f>
        <v>Nov 2012</v>
      </c>
      <c r="Y5114">
        <f>--(COUNTIF($B$2:B5114,B5114)=1)</f>
        <v>1</v>
      </c>
    </row>
    <row r="5115" spans="1:25"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c r="W5115" s="6" t="str">
        <f>TEXT(SalesData[[#This Row],[Order Date]],"mmm")</f>
        <v>Jan</v>
      </c>
      <c r="X5115" s="6" t="str">
        <f>TEXT(SalesData[[#This Row],[Order Date]],"mmm yyyy")</f>
        <v>Jan 2013</v>
      </c>
      <c r="Y5115">
        <f>--(COUNTIF($B$2:B5115,B5115)=1)</f>
        <v>1</v>
      </c>
    </row>
    <row r="5116" spans="1:25"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c r="W5116" s="6" t="str">
        <f>TEXT(SalesData[[#This Row],[Order Date]],"mmm")</f>
        <v>Nov</v>
      </c>
      <c r="X5116" s="6" t="str">
        <f>TEXT(SalesData[[#This Row],[Order Date]],"mmm yyyy")</f>
        <v>Nov 2013</v>
      </c>
      <c r="Y5116">
        <f>--(COUNTIF($B$2:B5116,B5116)=1)</f>
        <v>1</v>
      </c>
    </row>
    <row r="5117" spans="1:25"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c r="W5117" s="6" t="str">
        <f>TEXT(SalesData[[#This Row],[Order Date]],"mmm")</f>
        <v>Jul</v>
      </c>
      <c r="X5117" s="6" t="str">
        <f>TEXT(SalesData[[#This Row],[Order Date]],"mmm yyyy")</f>
        <v>Jul 2014</v>
      </c>
      <c r="Y5117">
        <f>--(COUNTIF($B$2:B5117,B5117)=1)</f>
        <v>1</v>
      </c>
    </row>
    <row r="5118" spans="1:25"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c r="W5118" s="6" t="str">
        <f>TEXT(SalesData[[#This Row],[Order Date]],"mmm")</f>
        <v>Nov</v>
      </c>
      <c r="X5118" s="6" t="str">
        <f>TEXT(SalesData[[#This Row],[Order Date]],"mmm yyyy")</f>
        <v>Nov 2014</v>
      </c>
      <c r="Y5118">
        <f>--(COUNTIF($B$2:B5118,B5118)=1)</f>
        <v>1</v>
      </c>
    </row>
    <row r="5119" spans="1:25"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c r="W5119" s="6" t="str">
        <f>TEXT(SalesData[[#This Row],[Order Date]],"mmm")</f>
        <v>Sep</v>
      </c>
      <c r="X5119" s="6" t="str">
        <f>TEXT(SalesData[[#This Row],[Order Date]],"mmm yyyy")</f>
        <v>Sep 2012</v>
      </c>
      <c r="Y5119">
        <f>--(COUNTIF($B$2:B5119,B5119)=1)</f>
        <v>1</v>
      </c>
    </row>
    <row r="5120" spans="1:25"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c r="W5120" s="6" t="str">
        <f>TEXT(SalesData[[#This Row],[Order Date]],"mmm")</f>
        <v>Sep</v>
      </c>
      <c r="X5120" s="6" t="str">
        <f>TEXT(SalesData[[#This Row],[Order Date]],"mmm yyyy")</f>
        <v>Sep 2012</v>
      </c>
      <c r="Y5120">
        <f>--(COUNTIF($B$2:B5120,B5120)=1)</f>
        <v>0</v>
      </c>
    </row>
    <row r="5121" spans="1:25"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c r="W5121" s="6" t="str">
        <f>TEXT(SalesData[[#This Row],[Order Date]],"mmm")</f>
        <v>Sep</v>
      </c>
      <c r="X5121" s="6" t="str">
        <f>TEXT(SalesData[[#This Row],[Order Date]],"mmm yyyy")</f>
        <v>Sep 2012</v>
      </c>
      <c r="Y5121">
        <f>--(COUNTIF($B$2:B5121,B5121)=1)</f>
        <v>0</v>
      </c>
    </row>
    <row r="5122" spans="1:25"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c r="W5122" s="6" t="str">
        <f>TEXT(SalesData[[#This Row],[Order Date]],"mmm")</f>
        <v>Apr</v>
      </c>
      <c r="X5122" s="6" t="str">
        <f>TEXT(SalesData[[#This Row],[Order Date]],"mmm yyyy")</f>
        <v>Apr 2011</v>
      </c>
      <c r="Y5122">
        <f>--(COUNTIF($B$2:B5122,B5122)=1)</f>
        <v>1</v>
      </c>
    </row>
    <row r="5123" spans="1:25"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c r="W5123" s="6" t="str">
        <f>TEXT(SalesData[[#This Row],[Order Date]],"mmm")</f>
        <v>Apr</v>
      </c>
      <c r="X5123" s="6" t="str">
        <f>TEXT(SalesData[[#This Row],[Order Date]],"mmm yyyy")</f>
        <v>Apr 2011</v>
      </c>
      <c r="Y5123">
        <f>--(COUNTIF($B$2:B5123,B5123)=1)</f>
        <v>0</v>
      </c>
    </row>
    <row r="5124" spans="1:25"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c r="W5124" s="6" t="str">
        <f>TEXT(SalesData[[#This Row],[Order Date]],"mmm")</f>
        <v>Apr</v>
      </c>
      <c r="X5124" s="6" t="str">
        <f>TEXT(SalesData[[#This Row],[Order Date]],"mmm yyyy")</f>
        <v>Apr 2011</v>
      </c>
      <c r="Y5124">
        <f>--(COUNTIF($B$2:B5124,B5124)=1)</f>
        <v>0</v>
      </c>
    </row>
    <row r="5125" spans="1:25"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c r="W5125" s="6" t="str">
        <f>TEXT(SalesData[[#This Row],[Order Date]],"mmm")</f>
        <v>Apr</v>
      </c>
      <c r="X5125" s="6" t="str">
        <f>TEXT(SalesData[[#This Row],[Order Date]],"mmm yyyy")</f>
        <v>Apr 2011</v>
      </c>
      <c r="Y5125">
        <f>--(COUNTIF($B$2:B5125,B5125)=1)</f>
        <v>0</v>
      </c>
    </row>
    <row r="5126" spans="1:25"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c r="W5126" s="6" t="str">
        <f>TEXT(SalesData[[#This Row],[Order Date]],"mmm")</f>
        <v>Sep</v>
      </c>
      <c r="X5126" s="6" t="str">
        <f>TEXT(SalesData[[#This Row],[Order Date]],"mmm yyyy")</f>
        <v>Sep 2011</v>
      </c>
      <c r="Y5126">
        <f>--(COUNTIF($B$2:B5126,B5126)=1)</f>
        <v>1</v>
      </c>
    </row>
    <row r="5127" spans="1:25"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c r="W5127" s="6" t="str">
        <f>TEXT(SalesData[[#This Row],[Order Date]],"mmm")</f>
        <v>Sep</v>
      </c>
      <c r="X5127" s="6" t="str">
        <f>TEXT(SalesData[[#This Row],[Order Date]],"mmm yyyy")</f>
        <v>Sep 2011</v>
      </c>
      <c r="Y5127">
        <f>--(COUNTIF($B$2:B5127,B5127)=1)</f>
        <v>0</v>
      </c>
    </row>
    <row r="5128" spans="1:25"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c r="W5128" s="6" t="str">
        <f>TEXT(SalesData[[#This Row],[Order Date]],"mmm")</f>
        <v>Sep</v>
      </c>
      <c r="X5128" s="6" t="str">
        <f>TEXT(SalesData[[#This Row],[Order Date]],"mmm yyyy")</f>
        <v>Sep 2011</v>
      </c>
      <c r="Y5128">
        <f>--(COUNTIF($B$2:B5128,B5128)=1)</f>
        <v>0</v>
      </c>
    </row>
    <row r="5129" spans="1:25"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c r="W5129" s="6" t="str">
        <f>TEXT(SalesData[[#This Row],[Order Date]],"mmm")</f>
        <v>Sep</v>
      </c>
      <c r="X5129" s="6" t="str">
        <f>TEXT(SalesData[[#This Row],[Order Date]],"mmm yyyy")</f>
        <v>Sep 2011</v>
      </c>
      <c r="Y5129">
        <f>--(COUNTIF($B$2:B5129,B5129)=1)</f>
        <v>0</v>
      </c>
    </row>
    <row r="5130" spans="1:25"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c r="W5130" s="6" t="str">
        <f>TEXT(SalesData[[#This Row],[Order Date]],"mmm")</f>
        <v>Sep</v>
      </c>
      <c r="X5130" s="6" t="str">
        <f>TEXT(SalesData[[#This Row],[Order Date]],"mmm yyyy")</f>
        <v>Sep 2011</v>
      </c>
      <c r="Y5130">
        <f>--(COUNTIF($B$2:B5130,B5130)=1)</f>
        <v>0</v>
      </c>
    </row>
    <row r="5131" spans="1:25"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c r="W5131" s="6" t="str">
        <f>TEXT(SalesData[[#This Row],[Order Date]],"mmm")</f>
        <v>Sep</v>
      </c>
      <c r="X5131" s="6" t="str">
        <f>TEXT(SalesData[[#This Row],[Order Date]],"mmm yyyy")</f>
        <v>Sep 2011</v>
      </c>
      <c r="Y5131">
        <f>--(COUNTIF($B$2:B5131,B5131)=1)</f>
        <v>0</v>
      </c>
    </row>
    <row r="5132" spans="1:25"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c r="W5132" s="6" t="str">
        <f>TEXT(SalesData[[#This Row],[Order Date]],"mmm")</f>
        <v>Sep</v>
      </c>
      <c r="X5132" s="6" t="str">
        <f>TEXT(SalesData[[#This Row],[Order Date]],"mmm yyyy")</f>
        <v>Sep 2011</v>
      </c>
      <c r="Y5132">
        <f>--(COUNTIF($B$2:B5132,B5132)=1)</f>
        <v>0</v>
      </c>
    </row>
    <row r="5133" spans="1:25"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c r="W5133" s="6" t="str">
        <f>TEXT(SalesData[[#This Row],[Order Date]],"mmm")</f>
        <v>Dec</v>
      </c>
      <c r="X5133" s="6" t="str">
        <f>TEXT(SalesData[[#This Row],[Order Date]],"mmm yyyy")</f>
        <v>Dec 2014</v>
      </c>
      <c r="Y5133">
        <f>--(COUNTIF($B$2:B5133,B5133)=1)</f>
        <v>1</v>
      </c>
    </row>
    <row r="5134" spans="1:25"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c r="W5134" s="6" t="str">
        <f>TEXT(SalesData[[#This Row],[Order Date]],"mmm")</f>
        <v>Jun</v>
      </c>
      <c r="X5134" s="6" t="str">
        <f>TEXT(SalesData[[#This Row],[Order Date]],"mmm yyyy")</f>
        <v>Jun 2012</v>
      </c>
      <c r="Y5134">
        <f>--(COUNTIF($B$2:B5134,B5134)=1)</f>
        <v>1</v>
      </c>
    </row>
    <row r="5135" spans="1:25"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c r="W5135" s="6" t="str">
        <f>TEXT(SalesData[[#This Row],[Order Date]],"mmm")</f>
        <v>Nov</v>
      </c>
      <c r="X5135" s="6" t="str">
        <f>TEXT(SalesData[[#This Row],[Order Date]],"mmm yyyy")</f>
        <v>Nov 2014</v>
      </c>
      <c r="Y5135">
        <f>--(COUNTIF($B$2:B5135,B5135)=1)</f>
        <v>1</v>
      </c>
    </row>
    <row r="5136" spans="1:25"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c r="W5136" s="6" t="str">
        <f>TEXT(SalesData[[#This Row],[Order Date]],"mmm")</f>
        <v>Nov</v>
      </c>
      <c r="X5136" s="6" t="str">
        <f>TEXT(SalesData[[#This Row],[Order Date]],"mmm yyyy")</f>
        <v>Nov 2014</v>
      </c>
      <c r="Y5136">
        <f>--(COUNTIF($B$2:B5136,B5136)=1)</f>
        <v>0</v>
      </c>
    </row>
    <row r="5137" spans="1:25"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c r="W5137" s="6" t="str">
        <f>TEXT(SalesData[[#This Row],[Order Date]],"mmm")</f>
        <v>Oct</v>
      </c>
      <c r="X5137" s="6" t="str">
        <f>TEXT(SalesData[[#This Row],[Order Date]],"mmm yyyy")</f>
        <v>Oct 2013</v>
      </c>
      <c r="Y5137">
        <f>--(COUNTIF($B$2:B5137,B5137)=1)</f>
        <v>1</v>
      </c>
    </row>
    <row r="5138" spans="1:25"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c r="W5138" s="6" t="str">
        <f>TEXT(SalesData[[#This Row],[Order Date]],"mmm")</f>
        <v>Dec</v>
      </c>
      <c r="X5138" s="6" t="str">
        <f>TEXT(SalesData[[#This Row],[Order Date]],"mmm yyyy")</f>
        <v>Dec 2012</v>
      </c>
      <c r="Y5138">
        <f>--(COUNTIF($B$2:B5138,B5138)=1)</f>
        <v>1</v>
      </c>
    </row>
    <row r="5139" spans="1:25"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c r="W5139" s="6" t="str">
        <f>TEXT(SalesData[[#This Row],[Order Date]],"mmm")</f>
        <v>Nov</v>
      </c>
      <c r="X5139" s="6" t="str">
        <f>TEXT(SalesData[[#This Row],[Order Date]],"mmm yyyy")</f>
        <v>Nov 2013</v>
      </c>
      <c r="Y5139">
        <f>--(COUNTIF($B$2:B5139,B5139)=1)</f>
        <v>1</v>
      </c>
    </row>
    <row r="5140" spans="1:25"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c r="W5140" s="6" t="str">
        <f>TEXT(SalesData[[#This Row],[Order Date]],"mmm")</f>
        <v>Sep</v>
      </c>
      <c r="X5140" s="6" t="str">
        <f>TEXT(SalesData[[#This Row],[Order Date]],"mmm yyyy")</f>
        <v>Sep 2014</v>
      </c>
      <c r="Y5140">
        <f>--(COUNTIF($B$2:B5140,B5140)=1)</f>
        <v>1</v>
      </c>
    </row>
    <row r="5141" spans="1:25"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c r="W5141" s="6" t="str">
        <f>TEXT(SalesData[[#This Row],[Order Date]],"mmm")</f>
        <v>Sep</v>
      </c>
      <c r="X5141" s="6" t="str">
        <f>TEXT(SalesData[[#This Row],[Order Date]],"mmm yyyy")</f>
        <v>Sep 2014</v>
      </c>
      <c r="Y5141">
        <f>--(COUNTIF($B$2:B5141,B5141)=1)</f>
        <v>0</v>
      </c>
    </row>
    <row r="5142" spans="1:25"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c r="W5142" s="6" t="str">
        <f>TEXT(SalesData[[#This Row],[Order Date]],"mmm")</f>
        <v>Nov</v>
      </c>
      <c r="X5142" s="6" t="str">
        <f>TEXT(SalesData[[#This Row],[Order Date]],"mmm yyyy")</f>
        <v>Nov 2012</v>
      </c>
      <c r="Y5142">
        <f>--(COUNTIF($B$2:B5142,B5142)=1)</f>
        <v>1</v>
      </c>
    </row>
    <row r="5143" spans="1:25"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c r="W5143" s="6" t="str">
        <f>TEXT(SalesData[[#This Row],[Order Date]],"mmm")</f>
        <v>Apr</v>
      </c>
      <c r="X5143" s="6" t="str">
        <f>TEXT(SalesData[[#This Row],[Order Date]],"mmm yyyy")</f>
        <v>Apr 2013</v>
      </c>
      <c r="Y5143">
        <f>--(COUNTIF($B$2:B5143,B5143)=1)</f>
        <v>1</v>
      </c>
    </row>
    <row r="5144" spans="1:25"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c r="W5144" s="6" t="str">
        <f>TEXT(SalesData[[#This Row],[Order Date]],"mmm")</f>
        <v>Apr</v>
      </c>
      <c r="X5144" s="6" t="str">
        <f>TEXT(SalesData[[#This Row],[Order Date]],"mmm yyyy")</f>
        <v>Apr 2013</v>
      </c>
      <c r="Y5144">
        <f>--(COUNTIF($B$2:B5144,B5144)=1)</f>
        <v>0</v>
      </c>
    </row>
    <row r="5145" spans="1:25"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c r="W5145" s="6" t="str">
        <f>TEXT(SalesData[[#This Row],[Order Date]],"mmm")</f>
        <v>Apr</v>
      </c>
      <c r="X5145" s="6" t="str">
        <f>TEXT(SalesData[[#This Row],[Order Date]],"mmm yyyy")</f>
        <v>Apr 2013</v>
      </c>
      <c r="Y5145">
        <f>--(COUNTIF($B$2:B5145,B5145)=1)</f>
        <v>0</v>
      </c>
    </row>
    <row r="5146" spans="1:25"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c r="W5146" s="6" t="str">
        <f>TEXT(SalesData[[#This Row],[Order Date]],"mmm")</f>
        <v>Feb</v>
      </c>
      <c r="X5146" s="6" t="str">
        <f>TEXT(SalesData[[#This Row],[Order Date]],"mmm yyyy")</f>
        <v>Feb 2014</v>
      </c>
      <c r="Y5146">
        <f>--(COUNTIF($B$2:B5146,B5146)=1)</f>
        <v>1</v>
      </c>
    </row>
    <row r="5147" spans="1:25"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c r="W5147" s="6" t="str">
        <f>TEXT(SalesData[[#This Row],[Order Date]],"mmm")</f>
        <v>Feb</v>
      </c>
      <c r="X5147" s="6" t="str">
        <f>TEXT(SalesData[[#This Row],[Order Date]],"mmm yyyy")</f>
        <v>Feb 2014</v>
      </c>
      <c r="Y5147">
        <f>--(COUNTIF($B$2:B5147,B5147)=1)</f>
        <v>0</v>
      </c>
    </row>
    <row r="5148" spans="1:25"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c r="W5148" s="6" t="str">
        <f>TEXT(SalesData[[#This Row],[Order Date]],"mmm")</f>
        <v>Feb</v>
      </c>
      <c r="X5148" s="6" t="str">
        <f>TEXT(SalesData[[#This Row],[Order Date]],"mmm yyyy")</f>
        <v>Feb 2014</v>
      </c>
      <c r="Y5148">
        <f>--(COUNTIF($B$2:B5148,B5148)=1)</f>
        <v>0</v>
      </c>
    </row>
    <row r="5149" spans="1:25"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c r="W5149" s="6" t="str">
        <f>TEXT(SalesData[[#This Row],[Order Date]],"mmm")</f>
        <v>Dec</v>
      </c>
      <c r="X5149" s="6" t="str">
        <f>TEXT(SalesData[[#This Row],[Order Date]],"mmm yyyy")</f>
        <v>Dec 2014</v>
      </c>
      <c r="Y5149">
        <f>--(COUNTIF($B$2:B5149,B5149)=1)</f>
        <v>1</v>
      </c>
    </row>
    <row r="5150" spans="1:25"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c r="W5150" s="6" t="str">
        <f>TEXT(SalesData[[#This Row],[Order Date]],"mmm")</f>
        <v>Dec</v>
      </c>
      <c r="X5150" s="6" t="str">
        <f>TEXT(SalesData[[#This Row],[Order Date]],"mmm yyyy")</f>
        <v>Dec 2014</v>
      </c>
      <c r="Y5150">
        <f>--(COUNTIF($B$2:B5150,B5150)=1)</f>
        <v>0</v>
      </c>
    </row>
    <row r="5151" spans="1:25"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c r="W5151" s="6" t="str">
        <f>TEXT(SalesData[[#This Row],[Order Date]],"mmm")</f>
        <v>Jun</v>
      </c>
      <c r="X5151" s="6" t="str">
        <f>TEXT(SalesData[[#This Row],[Order Date]],"mmm yyyy")</f>
        <v>Jun 2011</v>
      </c>
      <c r="Y5151">
        <f>--(COUNTIF($B$2:B5151,B5151)=1)</f>
        <v>1</v>
      </c>
    </row>
    <row r="5152" spans="1:25"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c r="W5152" s="6" t="str">
        <f>TEXT(SalesData[[#This Row],[Order Date]],"mmm")</f>
        <v>Mar</v>
      </c>
      <c r="X5152" s="6" t="str">
        <f>TEXT(SalesData[[#This Row],[Order Date]],"mmm yyyy")</f>
        <v>Mar 2014</v>
      </c>
      <c r="Y5152">
        <f>--(COUNTIF($B$2:B5152,B5152)=1)</f>
        <v>1</v>
      </c>
    </row>
    <row r="5153" spans="1:25"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c r="W5153" s="6" t="str">
        <f>TEXT(SalesData[[#This Row],[Order Date]],"mmm")</f>
        <v>Sep</v>
      </c>
      <c r="X5153" s="6" t="str">
        <f>TEXT(SalesData[[#This Row],[Order Date]],"mmm yyyy")</f>
        <v>Sep 2014</v>
      </c>
      <c r="Y5153">
        <f>--(COUNTIF($B$2:B5153,B5153)=1)</f>
        <v>1</v>
      </c>
    </row>
    <row r="5154" spans="1:25"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c r="W5154" s="6" t="str">
        <f>TEXT(SalesData[[#This Row],[Order Date]],"mmm")</f>
        <v>Jun</v>
      </c>
      <c r="X5154" s="6" t="str">
        <f>TEXT(SalesData[[#This Row],[Order Date]],"mmm yyyy")</f>
        <v>Jun 2011</v>
      </c>
      <c r="Y5154">
        <f>--(COUNTIF($B$2:B5154,B5154)=1)</f>
        <v>1</v>
      </c>
    </row>
    <row r="5155" spans="1:25"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c r="W5155" s="6" t="str">
        <f>TEXT(SalesData[[#This Row],[Order Date]],"mmm")</f>
        <v>Jun</v>
      </c>
      <c r="X5155" s="6" t="str">
        <f>TEXT(SalesData[[#This Row],[Order Date]],"mmm yyyy")</f>
        <v>Jun 2011</v>
      </c>
      <c r="Y5155">
        <f>--(COUNTIF($B$2:B5155,B5155)=1)</f>
        <v>0</v>
      </c>
    </row>
    <row r="5156" spans="1:25"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c r="W5156" s="6" t="str">
        <f>TEXT(SalesData[[#This Row],[Order Date]],"mmm")</f>
        <v>Aug</v>
      </c>
      <c r="X5156" s="6" t="str">
        <f>TEXT(SalesData[[#This Row],[Order Date]],"mmm yyyy")</f>
        <v>Aug 2012</v>
      </c>
      <c r="Y5156">
        <f>--(COUNTIF($B$2:B5156,B5156)=1)</f>
        <v>1</v>
      </c>
    </row>
    <row r="5157" spans="1:25"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c r="W5157" s="6" t="str">
        <f>TEXT(SalesData[[#This Row],[Order Date]],"mmm")</f>
        <v>Aug</v>
      </c>
      <c r="X5157" s="6" t="str">
        <f>TEXT(SalesData[[#This Row],[Order Date]],"mmm yyyy")</f>
        <v>Aug 2012</v>
      </c>
      <c r="Y5157">
        <f>--(COUNTIF($B$2:B5157,B5157)=1)</f>
        <v>0</v>
      </c>
    </row>
    <row r="5158" spans="1:25"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c r="W5158" s="6" t="str">
        <f>TEXT(SalesData[[#This Row],[Order Date]],"mmm")</f>
        <v>Jul</v>
      </c>
      <c r="X5158" s="6" t="str">
        <f>TEXT(SalesData[[#This Row],[Order Date]],"mmm yyyy")</f>
        <v>Jul 2014</v>
      </c>
      <c r="Y5158">
        <f>--(COUNTIF($B$2:B5158,B5158)=1)</f>
        <v>1</v>
      </c>
    </row>
    <row r="5159" spans="1:25"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c r="W5159" s="6" t="str">
        <f>TEXT(SalesData[[#This Row],[Order Date]],"mmm")</f>
        <v>Jul</v>
      </c>
      <c r="X5159" s="6" t="str">
        <f>TEXT(SalesData[[#This Row],[Order Date]],"mmm yyyy")</f>
        <v>Jul 2014</v>
      </c>
      <c r="Y5159">
        <f>--(COUNTIF($B$2:B5159,B5159)=1)</f>
        <v>0</v>
      </c>
    </row>
    <row r="5160" spans="1:25"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c r="W5160" s="6" t="str">
        <f>TEXT(SalesData[[#This Row],[Order Date]],"mmm")</f>
        <v>Jul</v>
      </c>
      <c r="X5160" s="6" t="str">
        <f>TEXT(SalesData[[#This Row],[Order Date]],"mmm yyyy")</f>
        <v>Jul 2014</v>
      </c>
      <c r="Y5160">
        <f>--(COUNTIF($B$2:B5160,B5160)=1)</f>
        <v>0</v>
      </c>
    </row>
    <row r="5161" spans="1:25"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c r="W5161" s="6" t="str">
        <f>TEXT(SalesData[[#This Row],[Order Date]],"mmm")</f>
        <v>Oct</v>
      </c>
      <c r="X5161" s="6" t="str">
        <f>TEXT(SalesData[[#This Row],[Order Date]],"mmm yyyy")</f>
        <v>Oct 2012</v>
      </c>
      <c r="Y5161">
        <f>--(COUNTIF($B$2:B5161,B5161)=1)</f>
        <v>1</v>
      </c>
    </row>
    <row r="5162" spans="1:25"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c r="W5162" s="6" t="str">
        <f>TEXT(SalesData[[#This Row],[Order Date]],"mmm")</f>
        <v>Oct</v>
      </c>
      <c r="X5162" s="6" t="str">
        <f>TEXT(SalesData[[#This Row],[Order Date]],"mmm yyyy")</f>
        <v>Oct 2012</v>
      </c>
      <c r="Y5162">
        <f>--(COUNTIF($B$2:B5162,B5162)=1)</f>
        <v>0</v>
      </c>
    </row>
    <row r="5163" spans="1:25"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c r="W5163" s="6" t="str">
        <f>TEXT(SalesData[[#This Row],[Order Date]],"mmm")</f>
        <v>Jul</v>
      </c>
      <c r="X5163" s="6" t="str">
        <f>TEXT(SalesData[[#This Row],[Order Date]],"mmm yyyy")</f>
        <v>Jul 2011</v>
      </c>
      <c r="Y5163">
        <f>--(COUNTIF($B$2:B5163,B5163)=1)</f>
        <v>1</v>
      </c>
    </row>
    <row r="5164" spans="1:25"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c r="W5164" s="6" t="str">
        <f>TEXT(SalesData[[#This Row],[Order Date]],"mmm")</f>
        <v>Nov</v>
      </c>
      <c r="X5164" s="6" t="str">
        <f>TEXT(SalesData[[#This Row],[Order Date]],"mmm yyyy")</f>
        <v>Nov 2013</v>
      </c>
      <c r="Y5164">
        <f>--(COUNTIF($B$2:B5164,B5164)=1)</f>
        <v>1</v>
      </c>
    </row>
    <row r="5165" spans="1:25"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c r="W5165" s="6" t="str">
        <f>TEXT(SalesData[[#This Row],[Order Date]],"mmm")</f>
        <v>Jul</v>
      </c>
      <c r="X5165" s="6" t="str">
        <f>TEXT(SalesData[[#This Row],[Order Date]],"mmm yyyy")</f>
        <v>Jul 2012</v>
      </c>
      <c r="Y5165">
        <f>--(COUNTIF($B$2:B5165,B5165)=1)</f>
        <v>1</v>
      </c>
    </row>
    <row r="5166" spans="1:25"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c r="W5166" s="6" t="str">
        <f>TEXT(SalesData[[#This Row],[Order Date]],"mmm")</f>
        <v>Nov</v>
      </c>
      <c r="X5166" s="6" t="str">
        <f>TEXT(SalesData[[#This Row],[Order Date]],"mmm yyyy")</f>
        <v>Nov 2011</v>
      </c>
      <c r="Y5166">
        <f>--(COUNTIF($B$2:B5166,B5166)=1)</f>
        <v>1</v>
      </c>
    </row>
    <row r="5167" spans="1:25"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c r="W5167" s="6" t="str">
        <f>TEXT(SalesData[[#This Row],[Order Date]],"mmm")</f>
        <v>Nov</v>
      </c>
      <c r="X5167" s="6" t="str">
        <f>TEXT(SalesData[[#This Row],[Order Date]],"mmm yyyy")</f>
        <v>Nov 2011</v>
      </c>
      <c r="Y5167">
        <f>--(COUNTIF($B$2:B5167,B5167)=1)</f>
        <v>0</v>
      </c>
    </row>
    <row r="5168" spans="1:25"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c r="W5168" s="6" t="str">
        <f>TEXT(SalesData[[#This Row],[Order Date]],"mmm")</f>
        <v>Nov</v>
      </c>
      <c r="X5168" s="6" t="str">
        <f>TEXT(SalesData[[#This Row],[Order Date]],"mmm yyyy")</f>
        <v>Nov 2011</v>
      </c>
      <c r="Y5168">
        <f>--(COUNTIF($B$2:B5168,B5168)=1)</f>
        <v>0</v>
      </c>
    </row>
    <row r="5169" spans="1:25"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c r="W5169" s="6" t="str">
        <f>TEXT(SalesData[[#This Row],[Order Date]],"mmm")</f>
        <v>Nov</v>
      </c>
      <c r="X5169" s="6" t="str">
        <f>TEXT(SalesData[[#This Row],[Order Date]],"mmm yyyy")</f>
        <v>Nov 2011</v>
      </c>
      <c r="Y5169">
        <f>--(COUNTIF($B$2:B5169,B5169)=1)</f>
        <v>0</v>
      </c>
    </row>
    <row r="5170" spans="1:25"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c r="W5170" s="6" t="str">
        <f>TEXT(SalesData[[#This Row],[Order Date]],"mmm")</f>
        <v>Nov</v>
      </c>
      <c r="X5170" s="6" t="str">
        <f>TEXT(SalesData[[#This Row],[Order Date]],"mmm yyyy")</f>
        <v>Nov 2011</v>
      </c>
      <c r="Y5170">
        <f>--(COUNTIF($B$2:B5170,B5170)=1)</f>
        <v>0</v>
      </c>
    </row>
    <row r="5171" spans="1:25"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c r="W5171" s="6" t="str">
        <f>TEXT(SalesData[[#This Row],[Order Date]],"mmm")</f>
        <v>Nov</v>
      </c>
      <c r="X5171" s="6" t="str">
        <f>TEXT(SalesData[[#This Row],[Order Date]],"mmm yyyy")</f>
        <v>Nov 2011</v>
      </c>
      <c r="Y5171">
        <f>--(COUNTIF($B$2:B5171,B5171)=1)</f>
        <v>0</v>
      </c>
    </row>
    <row r="5172" spans="1:25"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c r="W5172" s="6" t="str">
        <f>TEXT(SalesData[[#This Row],[Order Date]],"mmm")</f>
        <v>May</v>
      </c>
      <c r="X5172" s="6" t="str">
        <f>TEXT(SalesData[[#This Row],[Order Date]],"mmm yyyy")</f>
        <v>May 2013</v>
      </c>
      <c r="Y5172">
        <f>--(COUNTIF($B$2:B5172,B5172)=1)</f>
        <v>1</v>
      </c>
    </row>
    <row r="5173" spans="1:25"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c r="W5173" s="6" t="str">
        <f>TEXT(SalesData[[#This Row],[Order Date]],"mmm")</f>
        <v>May</v>
      </c>
      <c r="X5173" s="6" t="str">
        <f>TEXT(SalesData[[#This Row],[Order Date]],"mmm yyyy")</f>
        <v>May 2013</v>
      </c>
      <c r="Y5173">
        <f>--(COUNTIF($B$2:B5173,B5173)=1)</f>
        <v>0</v>
      </c>
    </row>
    <row r="5174" spans="1:25"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c r="W5174" s="6" t="str">
        <f>TEXT(SalesData[[#This Row],[Order Date]],"mmm")</f>
        <v>May</v>
      </c>
      <c r="X5174" s="6" t="str">
        <f>TEXT(SalesData[[#This Row],[Order Date]],"mmm yyyy")</f>
        <v>May 2013</v>
      </c>
      <c r="Y5174">
        <f>--(COUNTIF($B$2:B5174,B5174)=1)</f>
        <v>0</v>
      </c>
    </row>
    <row r="5175" spans="1:25"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c r="W5175" s="6" t="str">
        <f>TEXT(SalesData[[#This Row],[Order Date]],"mmm")</f>
        <v>Mar</v>
      </c>
      <c r="X5175" s="6" t="str">
        <f>TEXT(SalesData[[#This Row],[Order Date]],"mmm yyyy")</f>
        <v>Mar 2012</v>
      </c>
      <c r="Y5175">
        <f>--(COUNTIF($B$2:B5175,B5175)=1)</f>
        <v>1</v>
      </c>
    </row>
    <row r="5176" spans="1:25"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c r="W5176" s="6" t="str">
        <f>TEXT(SalesData[[#This Row],[Order Date]],"mmm")</f>
        <v>Oct</v>
      </c>
      <c r="X5176" s="6" t="str">
        <f>TEXT(SalesData[[#This Row],[Order Date]],"mmm yyyy")</f>
        <v>Oct 2014</v>
      </c>
      <c r="Y5176">
        <f>--(COUNTIF($B$2:B5176,B5176)=1)</f>
        <v>1</v>
      </c>
    </row>
    <row r="5177" spans="1:25"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c r="W5177" s="6" t="str">
        <f>TEXT(SalesData[[#This Row],[Order Date]],"mmm")</f>
        <v>Oct</v>
      </c>
      <c r="X5177" s="6" t="str">
        <f>TEXT(SalesData[[#This Row],[Order Date]],"mmm yyyy")</f>
        <v>Oct 2014</v>
      </c>
      <c r="Y5177">
        <f>--(COUNTIF($B$2:B5177,B5177)=1)</f>
        <v>0</v>
      </c>
    </row>
    <row r="5178" spans="1:25"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c r="W5178" s="6" t="str">
        <f>TEXT(SalesData[[#This Row],[Order Date]],"mmm")</f>
        <v>Nov</v>
      </c>
      <c r="X5178" s="6" t="str">
        <f>TEXT(SalesData[[#This Row],[Order Date]],"mmm yyyy")</f>
        <v>Nov 2013</v>
      </c>
      <c r="Y5178">
        <f>--(COUNTIF($B$2:B5178,B5178)=1)</f>
        <v>1</v>
      </c>
    </row>
    <row r="5179" spans="1:25"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c r="W5179" s="6" t="str">
        <f>TEXT(SalesData[[#This Row],[Order Date]],"mmm")</f>
        <v>Dec</v>
      </c>
      <c r="X5179" s="6" t="str">
        <f>TEXT(SalesData[[#This Row],[Order Date]],"mmm yyyy")</f>
        <v>Dec 2013</v>
      </c>
      <c r="Y5179">
        <f>--(COUNTIF($B$2:B5179,B5179)=1)</f>
        <v>1</v>
      </c>
    </row>
    <row r="5180" spans="1:25"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c r="W5180" s="6" t="str">
        <f>TEXT(SalesData[[#This Row],[Order Date]],"mmm")</f>
        <v>Apr</v>
      </c>
      <c r="X5180" s="6" t="str">
        <f>TEXT(SalesData[[#This Row],[Order Date]],"mmm yyyy")</f>
        <v>Apr 2012</v>
      </c>
      <c r="Y5180">
        <f>--(COUNTIF($B$2:B5180,B5180)=1)</f>
        <v>1</v>
      </c>
    </row>
    <row r="5181" spans="1:25"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c r="W5181" s="6" t="str">
        <f>TEXT(SalesData[[#This Row],[Order Date]],"mmm")</f>
        <v>Apr</v>
      </c>
      <c r="X5181" s="6" t="str">
        <f>TEXT(SalesData[[#This Row],[Order Date]],"mmm yyyy")</f>
        <v>Apr 2012</v>
      </c>
      <c r="Y5181">
        <f>--(COUNTIF($B$2:B5181,B5181)=1)</f>
        <v>0</v>
      </c>
    </row>
    <row r="5182" spans="1:25"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c r="W5182" s="6" t="str">
        <f>TEXT(SalesData[[#This Row],[Order Date]],"mmm")</f>
        <v>Apr</v>
      </c>
      <c r="X5182" s="6" t="str">
        <f>TEXT(SalesData[[#This Row],[Order Date]],"mmm yyyy")</f>
        <v>Apr 2012</v>
      </c>
      <c r="Y5182">
        <f>--(COUNTIF($B$2:B5182,B5182)=1)</f>
        <v>0</v>
      </c>
    </row>
    <row r="5183" spans="1:25"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c r="W5183" s="6" t="str">
        <f>TEXT(SalesData[[#This Row],[Order Date]],"mmm")</f>
        <v>Sep</v>
      </c>
      <c r="X5183" s="6" t="str">
        <f>TEXT(SalesData[[#This Row],[Order Date]],"mmm yyyy")</f>
        <v>Sep 2014</v>
      </c>
      <c r="Y5183">
        <f>--(COUNTIF($B$2:B5183,B5183)=1)</f>
        <v>1</v>
      </c>
    </row>
    <row r="5184" spans="1:25"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c r="W5184" s="6" t="str">
        <f>TEXT(SalesData[[#This Row],[Order Date]],"mmm")</f>
        <v>Sep</v>
      </c>
      <c r="X5184" s="6" t="str">
        <f>TEXT(SalesData[[#This Row],[Order Date]],"mmm yyyy")</f>
        <v>Sep 2014</v>
      </c>
      <c r="Y5184">
        <f>--(COUNTIF($B$2:B5184,B5184)=1)</f>
        <v>0</v>
      </c>
    </row>
    <row r="5185" spans="1:25"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c r="W5185" s="6" t="str">
        <f>TEXT(SalesData[[#This Row],[Order Date]],"mmm")</f>
        <v>Sep</v>
      </c>
      <c r="X5185" s="6" t="str">
        <f>TEXT(SalesData[[#This Row],[Order Date]],"mmm yyyy")</f>
        <v>Sep 2014</v>
      </c>
      <c r="Y5185">
        <f>--(COUNTIF($B$2:B5185,B5185)=1)</f>
        <v>1</v>
      </c>
    </row>
    <row r="5186" spans="1:25"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c r="W5186" s="6" t="str">
        <f>TEXT(SalesData[[#This Row],[Order Date]],"mmm")</f>
        <v>Sep</v>
      </c>
      <c r="X5186" s="6" t="str">
        <f>TEXT(SalesData[[#This Row],[Order Date]],"mmm yyyy")</f>
        <v>Sep 2014</v>
      </c>
      <c r="Y5186">
        <f>--(COUNTIF($B$2:B5186,B5186)=1)</f>
        <v>0</v>
      </c>
    </row>
    <row r="5187" spans="1:25"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c r="W5187" s="6" t="str">
        <f>TEXT(SalesData[[#This Row],[Order Date]],"mmm")</f>
        <v>Oct</v>
      </c>
      <c r="X5187" s="6" t="str">
        <f>TEXT(SalesData[[#This Row],[Order Date]],"mmm yyyy")</f>
        <v>Oct 2012</v>
      </c>
      <c r="Y5187">
        <f>--(COUNTIF($B$2:B5187,B5187)=1)</f>
        <v>1</v>
      </c>
    </row>
    <row r="5188" spans="1:25"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c r="W5188" s="6" t="str">
        <f>TEXT(SalesData[[#This Row],[Order Date]],"mmm")</f>
        <v>Nov</v>
      </c>
      <c r="X5188" s="6" t="str">
        <f>TEXT(SalesData[[#This Row],[Order Date]],"mmm yyyy")</f>
        <v>Nov 2012</v>
      </c>
      <c r="Y5188">
        <f>--(COUNTIF($B$2:B5188,B5188)=1)</f>
        <v>1</v>
      </c>
    </row>
    <row r="5189" spans="1:25"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c r="W5189" s="6" t="str">
        <f>TEXT(SalesData[[#This Row],[Order Date]],"mmm")</f>
        <v>Sep</v>
      </c>
      <c r="X5189" s="6" t="str">
        <f>TEXT(SalesData[[#This Row],[Order Date]],"mmm yyyy")</f>
        <v>Sep 2012</v>
      </c>
      <c r="Y5189">
        <f>--(COUNTIF($B$2:B5189,B5189)=1)</f>
        <v>1</v>
      </c>
    </row>
    <row r="5190" spans="1:25"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c r="W5190" s="6" t="str">
        <f>TEXT(SalesData[[#This Row],[Order Date]],"mmm")</f>
        <v>Sep</v>
      </c>
      <c r="X5190" s="6" t="str">
        <f>TEXT(SalesData[[#This Row],[Order Date]],"mmm yyyy")</f>
        <v>Sep 2012</v>
      </c>
      <c r="Y5190">
        <f>--(COUNTIF($B$2:B5190,B5190)=1)</f>
        <v>0</v>
      </c>
    </row>
    <row r="5191" spans="1:25"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c r="W5191" s="6" t="str">
        <f>TEXT(SalesData[[#This Row],[Order Date]],"mmm")</f>
        <v>Nov</v>
      </c>
      <c r="X5191" s="6" t="str">
        <f>TEXT(SalesData[[#This Row],[Order Date]],"mmm yyyy")</f>
        <v>Nov 2014</v>
      </c>
      <c r="Y5191">
        <f>--(COUNTIF($B$2:B5191,B5191)=1)</f>
        <v>1</v>
      </c>
    </row>
    <row r="5192" spans="1:25"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c r="W5192" s="6" t="str">
        <f>TEXT(SalesData[[#This Row],[Order Date]],"mmm")</f>
        <v>Nov</v>
      </c>
      <c r="X5192" s="6" t="str">
        <f>TEXT(SalesData[[#This Row],[Order Date]],"mmm yyyy")</f>
        <v>Nov 2014</v>
      </c>
      <c r="Y5192">
        <f>--(COUNTIF($B$2:B5192,B5192)=1)</f>
        <v>0</v>
      </c>
    </row>
    <row r="5193" spans="1:25"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c r="W5193" s="6" t="str">
        <f>TEXT(SalesData[[#This Row],[Order Date]],"mmm")</f>
        <v>May</v>
      </c>
      <c r="X5193" s="6" t="str">
        <f>TEXT(SalesData[[#This Row],[Order Date]],"mmm yyyy")</f>
        <v>May 2014</v>
      </c>
      <c r="Y5193">
        <f>--(COUNTIF($B$2:B5193,B5193)=1)</f>
        <v>1</v>
      </c>
    </row>
    <row r="5194" spans="1:25"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c r="W5194" s="6" t="str">
        <f>TEXT(SalesData[[#This Row],[Order Date]],"mmm")</f>
        <v>Nov</v>
      </c>
      <c r="X5194" s="6" t="str">
        <f>TEXT(SalesData[[#This Row],[Order Date]],"mmm yyyy")</f>
        <v>Nov 2011</v>
      </c>
      <c r="Y5194">
        <f>--(COUNTIF($B$2:B5194,B5194)=1)</f>
        <v>1</v>
      </c>
    </row>
    <row r="5195" spans="1:25"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c r="W5195" s="6" t="str">
        <f>TEXT(SalesData[[#This Row],[Order Date]],"mmm")</f>
        <v>Nov</v>
      </c>
      <c r="X5195" s="6" t="str">
        <f>TEXT(SalesData[[#This Row],[Order Date]],"mmm yyyy")</f>
        <v>Nov 2011</v>
      </c>
      <c r="Y5195">
        <f>--(COUNTIF($B$2:B5195,B5195)=1)</f>
        <v>0</v>
      </c>
    </row>
    <row r="5196" spans="1:25"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c r="W5196" s="6" t="str">
        <f>TEXT(SalesData[[#This Row],[Order Date]],"mmm")</f>
        <v>Nov</v>
      </c>
      <c r="X5196" s="6" t="str">
        <f>TEXT(SalesData[[#This Row],[Order Date]],"mmm yyyy")</f>
        <v>Nov 2011</v>
      </c>
      <c r="Y5196">
        <f>--(COUNTIF($B$2:B5196,B5196)=1)</f>
        <v>0</v>
      </c>
    </row>
    <row r="5197" spans="1:25"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c r="W5197" s="6" t="str">
        <f>TEXT(SalesData[[#This Row],[Order Date]],"mmm")</f>
        <v>Nov</v>
      </c>
      <c r="X5197" s="6" t="str">
        <f>TEXT(SalesData[[#This Row],[Order Date]],"mmm yyyy")</f>
        <v>Nov 2011</v>
      </c>
      <c r="Y5197">
        <f>--(COUNTIF($B$2:B5197,B5197)=1)</f>
        <v>0</v>
      </c>
    </row>
    <row r="5198" spans="1:25"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c r="W5198" s="6" t="str">
        <f>TEXT(SalesData[[#This Row],[Order Date]],"mmm")</f>
        <v>May</v>
      </c>
      <c r="X5198" s="6" t="str">
        <f>TEXT(SalesData[[#This Row],[Order Date]],"mmm yyyy")</f>
        <v>May 2011</v>
      </c>
      <c r="Y5198">
        <f>--(COUNTIF($B$2:B5198,B5198)=1)</f>
        <v>1</v>
      </c>
    </row>
    <row r="5199" spans="1:25"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c r="W5199" s="6" t="str">
        <f>TEXT(SalesData[[#This Row],[Order Date]],"mmm")</f>
        <v>May</v>
      </c>
      <c r="X5199" s="6" t="str">
        <f>TEXT(SalesData[[#This Row],[Order Date]],"mmm yyyy")</f>
        <v>May 2011</v>
      </c>
      <c r="Y5199">
        <f>--(COUNTIF($B$2:B5199,B5199)=1)</f>
        <v>0</v>
      </c>
    </row>
    <row r="5200" spans="1:25"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c r="W5200" s="6" t="str">
        <f>TEXT(SalesData[[#This Row],[Order Date]],"mmm")</f>
        <v>Mar</v>
      </c>
      <c r="X5200" s="6" t="str">
        <f>TEXT(SalesData[[#This Row],[Order Date]],"mmm yyyy")</f>
        <v>Mar 2013</v>
      </c>
      <c r="Y5200">
        <f>--(COUNTIF($B$2:B5200,B5200)=1)</f>
        <v>1</v>
      </c>
    </row>
    <row r="5201" spans="1:25"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c r="W5201" s="6" t="str">
        <f>TEXT(SalesData[[#This Row],[Order Date]],"mmm")</f>
        <v>Mar</v>
      </c>
      <c r="X5201" s="6" t="str">
        <f>TEXT(SalesData[[#This Row],[Order Date]],"mmm yyyy")</f>
        <v>Mar 2013</v>
      </c>
      <c r="Y5201">
        <f>--(COUNTIF($B$2:B5201,B5201)=1)</f>
        <v>0</v>
      </c>
    </row>
    <row r="5202" spans="1:25"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c r="W5202" s="6" t="str">
        <f>TEXT(SalesData[[#This Row],[Order Date]],"mmm")</f>
        <v>Mar</v>
      </c>
      <c r="X5202" s="6" t="str">
        <f>TEXT(SalesData[[#This Row],[Order Date]],"mmm yyyy")</f>
        <v>Mar 2013</v>
      </c>
      <c r="Y5202">
        <f>--(COUNTIF($B$2:B5202,B5202)=1)</f>
        <v>0</v>
      </c>
    </row>
    <row r="5203" spans="1:25"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c r="W5203" s="6" t="str">
        <f>TEXT(SalesData[[#This Row],[Order Date]],"mmm")</f>
        <v>Mar</v>
      </c>
      <c r="X5203" s="6" t="str">
        <f>TEXT(SalesData[[#This Row],[Order Date]],"mmm yyyy")</f>
        <v>Mar 2013</v>
      </c>
      <c r="Y5203">
        <f>--(COUNTIF($B$2:B5203,B5203)=1)</f>
        <v>0</v>
      </c>
    </row>
    <row r="5204" spans="1:25"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c r="W5204" s="6" t="str">
        <f>TEXT(SalesData[[#This Row],[Order Date]],"mmm")</f>
        <v>Aug</v>
      </c>
      <c r="X5204" s="6" t="str">
        <f>TEXT(SalesData[[#This Row],[Order Date]],"mmm yyyy")</f>
        <v>Aug 2012</v>
      </c>
      <c r="Y5204">
        <f>--(COUNTIF($B$2:B5204,B5204)=1)</f>
        <v>1</v>
      </c>
    </row>
    <row r="5205" spans="1:25"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c r="W5205" s="6" t="str">
        <f>TEXT(SalesData[[#This Row],[Order Date]],"mmm")</f>
        <v>Aug</v>
      </c>
      <c r="X5205" s="6" t="str">
        <f>TEXT(SalesData[[#This Row],[Order Date]],"mmm yyyy")</f>
        <v>Aug 2012</v>
      </c>
      <c r="Y5205">
        <f>--(COUNTIF($B$2:B5205,B5205)=1)</f>
        <v>0</v>
      </c>
    </row>
    <row r="5206" spans="1:25"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c r="W5206" s="6" t="str">
        <f>TEXT(SalesData[[#This Row],[Order Date]],"mmm")</f>
        <v>Sep</v>
      </c>
      <c r="X5206" s="6" t="str">
        <f>TEXT(SalesData[[#This Row],[Order Date]],"mmm yyyy")</f>
        <v>Sep 2012</v>
      </c>
      <c r="Y5206">
        <f>--(COUNTIF($B$2:B5206,B5206)=1)</f>
        <v>1</v>
      </c>
    </row>
    <row r="5207" spans="1:25"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c r="W5207" s="6" t="str">
        <f>TEXT(SalesData[[#This Row],[Order Date]],"mmm")</f>
        <v>Sep</v>
      </c>
      <c r="X5207" s="6" t="str">
        <f>TEXT(SalesData[[#This Row],[Order Date]],"mmm yyyy")</f>
        <v>Sep 2012</v>
      </c>
      <c r="Y5207">
        <f>--(COUNTIF($B$2:B5207,B5207)=1)</f>
        <v>0</v>
      </c>
    </row>
    <row r="5208" spans="1:25"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c r="W5208" s="6" t="str">
        <f>TEXT(SalesData[[#This Row],[Order Date]],"mmm")</f>
        <v>Sep</v>
      </c>
      <c r="X5208" s="6" t="str">
        <f>TEXT(SalesData[[#This Row],[Order Date]],"mmm yyyy")</f>
        <v>Sep 2012</v>
      </c>
      <c r="Y5208">
        <f>--(COUNTIF($B$2:B5208,B5208)=1)</f>
        <v>0</v>
      </c>
    </row>
    <row r="5209" spans="1:25"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c r="W5209" s="6" t="str">
        <f>TEXT(SalesData[[#This Row],[Order Date]],"mmm")</f>
        <v>Sep</v>
      </c>
      <c r="X5209" s="6" t="str">
        <f>TEXT(SalesData[[#This Row],[Order Date]],"mmm yyyy")</f>
        <v>Sep 2012</v>
      </c>
      <c r="Y5209">
        <f>--(COUNTIF($B$2:B5209,B5209)=1)</f>
        <v>0</v>
      </c>
    </row>
    <row r="5210" spans="1:25"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c r="W5210" s="6" t="str">
        <f>TEXT(SalesData[[#This Row],[Order Date]],"mmm")</f>
        <v>Sep</v>
      </c>
      <c r="X5210" s="6" t="str">
        <f>TEXT(SalesData[[#This Row],[Order Date]],"mmm yyyy")</f>
        <v>Sep 2012</v>
      </c>
      <c r="Y5210">
        <f>--(COUNTIF($B$2:B5210,B5210)=1)</f>
        <v>0</v>
      </c>
    </row>
    <row r="5211" spans="1:25"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c r="W5211" s="6" t="str">
        <f>TEXT(SalesData[[#This Row],[Order Date]],"mmm")</f>
        <v>Sep</v>
      </c>
      <c r="X5211" s="6" t="str">
        <f>TEXT(SalesData[[#This Row],[Order Date]],"mmm yyyy")</f>
        <v>Sep 2012</v>
      </c>
      <c r="Y5211">
        <f>--(COUNTIF($B$2:B5211,B5211)=1)</f>
        <v>0</v>
      </c>
    </row>
    <row r="5212" spans="1:25"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c r="W5212" s="6" t="str">
        <f>TEXT(SalesData[[#This Row],[Order Date]],"mmm")</f>
        <v>Jan</v>
      </c>
      <c r="X5212" s="6" t="str">
        <f>TEXT(SalesData[[#This Row],[Order Date]],"mmm yyyy")</f>
        <v>Jan 2012</v>
      </c>
      <c r="Y5212">
        <f>--(COUNTIF($B$2:B5212,B5212)=1)</f>
        <v>1</v>
      </c>
    </row>
    <row r="5213" spans="1:25"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c r="W5213" s="6" t="str">
        <f>TEXT(SalesData[[#This Row],[Order Date]],"mmm")</f>
        <v>May</v>
      </c>
      <c r="X5213" s="6" t="str">
        <f>TEXT(SalesData[[#This Row],[Order Date]],"mmm yyyy")</f>
        <v>May 2012</v>
      </c>
      <c r="Y5213">
        <f>--(COUNTIF($B$2:B5213,B5213)=1)</f>
        <v>1</v>
      </c>
    </row>
    <row r="5214" spans="1:25"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c r="W5214" s="6" t="str">
        <f>TEXT(SalesData[[#This Row],[Order Date]],"mmm")</f>
        <v>Sep</v>
      </c>
      <c r="X5214" s="6" t="str">
        <f>TEXT(SalesData[[#This Row],[Order Date]],"mmm yyyy")</f>
        <v>Sep 2013</v>
      </c>
      <c r="Y5214">
        <f>--(COUNTIF($B$2:B5214,B5214)=1)</f>
        <v>1</v>
      </c>
    </row>
    <row r="5215" spans="1:25"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c r="W5215" s="6" t="str">
        <f>TEXT(SalesData[[#This Row],[Order Date]],"mmm")</f>
        <v>Sep</v>
      </c>
      <c r="X5215" s="6" t="str">
        <f>TEXT(SalesData[[#This Row],[Order Date]],"mmm yyyy")</f>
        <v>Sep 2013</v>
      </c>
      <c r="Y5215">
        <f>--(COUNTIF($B$2:B5215,B5215)=1)</f>
        <v>0</v>
      </c>
    </row>
    <row r="5216" spans="1:25"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c r="W5216" s="6" t="str">
        <f>TEXT(SalesData[[#This Row],[Order Date]],"mmm")</f>
        <v>Sep</v>
      </c>
      <c r="X5216" s="6" t="str">
        <f>TEXT(SalesData[[#This Row],[Order Date]],"mmm yyyy")</f>
        <v>Sep 2013</v>
      </c>
      <c r="Y5216">
        <f>--(COUNTIF($B$2:B5216,B5216)=1)</f>
        <v>0</v>
      </c>
    </row>
    <row r="5217" spans="1:25"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c r="W5217" s="6" t="str">
        <f>TEXT(SalesData[[#This Row],[Order Date]],"mmm")</f>
        <v>Sep</v>
      </c>
      <c r="X5217" s="6" t="str">
        <f>TEXT(SalesData[[#This Row],[Order Date]],"mmm yyyy")</f>
        <v>Sep 2013</v>
      </c>
      <c r="Y5217">
        <f>--(COUNTIF($B$2:B5217,B5217)=1)</f>
        <v>0</v>
      </c>
    </row>
    <row r="5218" spans="1:25"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c r="W5218" s="6" t="str">
        <f>TEXT(SalesData[[#This Row],[Order Date]],"mmm")</f>
        <v>Sep</v>
      </c>
      <c r="X5218" s="6" t="str">
        <f>TEXT(SalesData[[#This Row],[Order Date]],"mmm yyyy")</f>
        <v>Sep 2014</v>
      </c>
      <c r="Y5218">
        <f>--(COUNTIF($B$2:B5218,B5218)=1)</f>
        <v>1</v>
      </c>
    </row>
    <row r="5219" spans="1:25"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c r="W5219" s="6" t="str">
        <f>TEXT(SalesData[[#This Row],[Order Date]],"mmm")</f>
        <v>Apr</v>
      </c>
      <c r="X5219" s="6" t="str">
        <f>TEXT(SalesData[[#This Row],[Order Date]],"mmm yyyy")</f>
        <v>Apr 2014</v>
      </c>
      <c r="Y5219">
        <f>--(COUNTIF($B$2:B5219,B5219)=1)</f>
        <v>1</v>
      </c>
    </row>
    <row r="5220" spans="1:25"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c r="W5220" s="6" t="str">
        <f>TEXT(SalesData[[#This Row],[Order Date]],"mmm")</f>
        <v>Jun</v>
      </c>
      <c r="X5220" s="6" t="str">
        <f>TEXT(SalesData[[#This Row],[Order Date]],"mmm yyyy")</f>
        <v>Jun 2014</v>
      </c>
      <c r="Y5220">
        <f>--(COUNTIF($B$2:B5220,B5220)=1)</f>
        <v>1</v>
      </c>
    </row>
    <row r="5221" spans="1:25"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c r="W5221" s="6" t="str">
        <f>TEXT(SalesData[[#This Row],[Order Date]],"mmm")</f>
        <v>Sep</v>
      </c>
      <c r="X5221" s="6" t="str">
        <f>TEXT(SalesData[[#This Row],[Order Date]],"mmm yyyy")</f>
        <v>Sep 2014</v>
      </c>
      <c r="Y5221">
        <f>--(COUNTIF($B$2:B5221,B5221)=1)</f>
        <v>1</v>
      </c>
    </row>
    <row r="5222" spans="1:25"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c r="W5222" s="6" t="str">
        <f>TEXT(SalesData[[#This Row],[Order Date]],"mmm")</f>
        <v>Jun</v>
      </c>
      <c r="X5222" s="6" t="str">
        <f>TEXT(SalesData[[#This Row],[Order Date]],"mmm yyyy")</f>
        <v>Jun 2011</v>
      </c>
      <c r="Y5222">
        <f>--(COUNTIF($B$2:B5222,B5222)=1)</f>
        <v>1</v>
      </c>
    </row>
    <row r="5223" spans="1:25"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c r="W5223" s="6" t="str">
        <f>TEXT(SalesData[[#This Row],[Order Date]],"mmm")</f>
        <v>May</v>
      </c>
      <c r="X5223" s="6" t="str">
        <f>TEXT(SalesData[[#This Row],[Order Date]],"mmm yyyy")</f>
        <v>May 2014</v>
      </c>
      <c r="Y5223">
        <f>--(COUNTIF($B$2:B5223,B5223)=1)</f>
        <v>1</v>
      </c>
    </row>
    <row r="5224" spans="1:25"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c r="W5224" s="6" t="str">
        <f>TEXT(SalesData[[#This Row],[Order Date]],"mmm")</f>
        <v>May</v>
      </c>
      <c r="X5224" s="6" t="str">
        <f>TEXT(SalesData[[#This Row],[Order Date]],"mmm yyyy")</f>
        <v>May 2014</v>
      </c>
      <c r="Y5224">
        <f>--(COUNTIF($B$2:B5224,B5224)=1)</f>
        <v>0</v>
      </c>
    </row>
    <row r="5225" spans="1:25"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c r="W5225" s="6" t="str">
        <f>TEXT(SalesData[[#This Row],[Order Date]],"mmm")</f>
        <v>May</v>
      </c>
      <c r="X5225" s="6" t="str">
        <f>TEXT(SalesData[[#This Row],[Order Date]],"mmm yyyy")</f>
        <v>May 2014</v>
      </c>
      <c r="Y5225">
        <f>--(COUNTIF($B$2:B5225,B5225)=1)</f>
        <v>0</v>
      </c>
    </row>
    <row r="5226" spans="1:25"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c r="W5226" s="6" t="str">
        <f>TEXT(SalesData[[#This Row],[Order Date]],"mmm")</f>
        <v>Sep</v>
      </c>
      <c r="X5226" s="6" t="str">
        <f>TEXT(SalesData[[#This Row],[Order Date]],"mmm yyyy")</f>
        <v>Sep 2014</v>
      </c>
      <c r="Y5226">
        <f>--(COUNTIF($B$2:B5226,B5226)=1)</f>
        <v>1</v>
      </c>
    </row>
    <row r="5227" spans="1:25"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c r="W5227" s="6" t="str">
        <f>TEXT(SalesData[[#This Row],[Order Date]],"mmm")</f>
        <v>Jun</v>
      </c>
      <c r="X5227" s="6" t="str">
        <f>TEXT(SalesData[[#This Row],[Order Date]],"mmm yyyy")</f>
        <v>Jun 2013</v>
      </c>
      <c r="Y5227">
        <f>--(COUNTIF($B$2:B5227,B5227)=1)</f>
        <v>1</v>
      </c>
    </row>
    <row r="5228" spans="1:25"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c r="W5228" s="6" t="str">
        <f>TEXT(SalesData[[#This Row],[Order Date]],"mmm")</f>
        <v>Jun</v>
      </c>
      <c r="X5228" s="6" t="str">
        <f>TEXT(SalesData[[#This Row],[Order Date]],"mmm yyyy")</f>
        <v>Jun 2013</v>
      </c>
      <c r="Y5228">
        <f>--(COUNTIF($B$2:B5228,B5228)=1)</f>
        <v>0</v>
      </c>
    </row>
    <row r="5229" spans="1:25"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c r="W5229" s="6" t="str">
        <f>TEXT(SalesData[[#This Row],[Order Date]],"mmm")</f>
        <v>Jun</v>
      </c>
      <c r="X5229" s="6" t="str">
        <f>TEXT(SalesData[[#This Row],[Order Date]],"mmm yyyy")</f>
        <v>Jun 2013</v>
      </c>
      <c r="Y5229">
        <f>--(COUNTIF($B$2:B5229,B5229)=1)</f>
        <v>0</v>
      </c>
    </row>
    <row r="5230" spans="1:25"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c r="W5230" s="6" t="str">
        <f>TEXT(SalesData[[#This Row],[Order Date]],"mmm")</f>
        <v>Nov</v>
      </c>
      <c r="X5230" s="6" t="str">
        <f>TEXT(SalesData[[#This Row],[Order Date]],"mmm yyyy")</f>
        <v>Nov 2011</v>
      </c>
      <c r="Y5230">
        <f>--(COUNTIF($B$2:B5230,B5230)=1)</f>
        <v>1</v>
      </c>
    </row>
    <row r="5231" spans="1:25"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c r="W5231" s="6" t="str">
        <f>TEXT(SalesData[[#This Row],[Order Date]],"mmm")</f>
        <v>Mar</v>
      </c>
      <c r="X5231" s="6" t="str">
        <f>TEXT(SalesData[[#This Row],[Order Date]],"mmm yyyy")</f>
        <v>Mar 2014</v>
      </c>
      <c r="Y5231">
        <f>--(COUNTIF($B$2:B5231,B5231)=1)</f>
        <v>1</v>
      </c>
    </row>
    <row r="5232" spans="1:25"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c r="W5232" s="6" t="str">
        <f>TEXT(SalesData[[#This Row],[Order Date]],"mmm")</f>
        <v>Mar</v>
      </c>
      <c r="X5232" s="6" t="str">
        <f>TEXT(SalesData[[#This Row],[Order Date]],"mmm yyyy")</f>
        <v>Mar 2014</v>
      </c>
      <c r="Y5232">
        <f>--(COUNTIF($B$2:B5232,B5232)=1)</f>
        <v>0</v>
      </c>
    </row>
    <row r="5233" spans="1:25"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c r="W5233" s="6" t="str">
        <f>TEXT(SalesData[[#This Row],[Order Date]],"mmm")</f>
        <v>Mar</v>
      </c>
      <c r="X5233" s="6" t="str">
        <f>TEXT(SalesData[[#This Row],[Order Date]],"mmm yyyy")</f>
        <v>Mar 2014</v>
      </c>
      <c r="Y5233">
        <f>--(COUNTIF($B$2:B5233,B5233)=1)</f>
        <v>0</v>
      </c>
    </row>
    <row r="5234" spans="1:25"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c r="W5234" s="6" t="str">
        <f>TEXT(SalesData[[#This Row],[Order Date]],"mmm")</f>
        <v>Mar</v>
      </c>
      <c r="X5234" s="6" t="str">
        <f>TEXT(SalesData[[#This Row],[Order Date]],"mmm yyyy")</f>
        <v>Mar 2014</v>
      </c>
      <c r="Y5234">
        <f>--(COUNTIF($B$2:B5234,B5234)=1)</f>
        <v>0</v>
      </c>
    </row>
    <row r="5235" spans="1:25"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c r="W5235" s="6" t="str">
        <f>TEXT(SalesData[[#This Row],[Order Date]],"mmm")</f>
        <v>Oct</v>
      </c>
      <c r="X5235" s="6" t="str">
        <f>TEXT(SalesData[[#This Row],[Order Date]],"mmm yyyy")</f>
        <v>Oct 2011</v>
      </c>
      <c r="Y5235">
        <f>--(COUNTIF($B$2:B5235,B5235)=1)</f>
        <v>1</v>
      </c>
    </row>
    <row r="5236" spans="1:25"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c r="W5236" s="6" t="str">
        <f>TEXT(SalesData[[#This Row],[Order Date]],"mmm")</f>
        <v>Aug</v>
      </c>
      <c r="X5236" s="6" t="str">
        <f>TEXT(SalesData[[#This Row],[Order Date]],"mmm yyyy")</f>
        <v>Aug 2014</v>
      </c>
      <c r="Y5236">
        <f>--(COUNTIF($B$2:B5236,B5236)=1)</f>
        <v>1</v>
      </c>
    </row>
    <row r="5237" spans="1:25"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c r="W5237" s="6" t="str">
        <f>TEXT(SalesData[[#This Row],[Order Date]],"mmm")</f>
        <v>Nov</v>
      </c>
      <c r="X5237" s="6" t="str">
        <f>TEXT(SalesData[[#This Row],[Order Date]],"mmm yyyy")</f>
        <v>Nov 2013</v>
      </c>
      <c r="Y5237">
        <f>--(COUNTIF($B$2:B5237,B5237)=1)</f>
        <v>1</v>
      </c>
    </row>
    <row r="5238" spans="1:25"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c r="W5238" s="6" t="str">
        <f>TEXT(SalesData[[#This Row],[Order Date]],"mmm")</f>
        <v>Sep</v>
      </c>
      <c r="X5238" s="6" t="str">
        <f>TEXT(SalesData[[#This Row],[Order Date]],"mmm yyyy")</f>
        <v>Sep 2011</v>
      </c>
      <c r="Y5238">
        <f>--(COUNTIF($B$2:B5238,B5238)=1)</f>
        <v>1</v>
      </c>
    </row>
    <row r="5239" spans="1:25"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c r="W5239" s="6" t="str">
        <f>TEXT(SalesData[[#This Row],[Order Date]],"mmm")</f>
        <v>Sep</v>
      </c>
      <c r="X5239" s="6" t="str">
        <f>TEXT(SalesData[[#This Row],[Order Date]],"mmm yyyy")</f>
        <v>Sep 2011</v>
      </c>
      <c r="Y5239">
        <f>--(COUNTIF($B$2:B5239,B5239)=1)</f>
        <v>0</v>
      </c>
    </row>
    <row r="5240" spans="1:25"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c r="W5240" s="6" t="str">
        <f>TEXT(SalesData[[#This Row],[Order Date]],"mmm")</f>
        <v>Sep</v>
      </c>
      <c r="X5240" s="6" t="str">
        <f>TEXT(SalesData[[#This Row],[Order Date]],"mmm yyyy")</f>
        <v>Sep 2011</v>
      </c>
      <c r="Y5240">
        <f>--(COUNTIF($B$2:B5240,B5240)=1)</f>
        <v>0</v>
      </c>
    </row>
    <row r="5241" spans="1:25"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c r="W5241" s="6" t="str">
        <f>TEXT(SalesData[[#This Row],[Order Date]],"mmm")</f>
        <v>Sep</v>
      </c>
      <c r="X5241" s="6" t="str">
        <f>TEXT(SalesData[[#This Row],[Order Date]],"mmm yyyy")</f>
        <v>Sep 2013</v>
      </c>
      <c r="Y5241">
        <f>--(COUNTIF($B$2:B5241,B5241)=1)</f>
        <v>1</v>
      </c>
    </row>
    <row r="5242" spans="1:25"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c r="W5242" s="6" t="str">
        <f>TEXT(SalesData[[#This Row],[Order Date]],"mmm")</f>
        <v>Sep</v>
      </c>
      <c r="X5242" s="6" t="str">
        <f>TEXT(SalesData[[#This Row],[Order Date]],"mmm yyyy")</f>
        <v>Sep 2013</v>
      </c>
      <c r="Y5242">
        <f>--(COUNTIF($B$2:B5242,B5242)=1)</f>
        <v>0</v>
      </c>
    </row>
    <row r="5243" spans="1:25"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c r="W5243" s="6" t="str">
        <f>TEXT(SalesData[[#This Row],[Order Date]],"mmm")</f>
        <v>Sep</v>
      </c>
      <c r="X5243" s="6" t="str">
        <f>TEXT(SalesData[[#This Row],[Order Date]],"mmm yyyy")</f>
        <v>Sep 2013</v>
      </c>
      <c r="Y5243">
        <f>--(COUNTIF($B$2:B5243,B5243)=1)</f>
        <v>1</v>
      </c>
    </row>
    <row r="5244" spans="1:25"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c r="W5244" s="6" t="str">
        <f>TEXT(SalesData[[#This Row],[Order Date]],"mmm")</f>
        <v>Aug</v>
      </c>
      <c r="X5244" s="6" t="str">
        <f>TEXT(SalesData[[#This Row],[Order Date]],"mmm yyyy")</f>
        <v>Aug 2014</v>
      </c>
      <c r="Y5244">
        <f>--(COUNTIF($B$2:B5244,B5244)=1)</f>
        <v>1</v>
      </c>
    </row>
    <row r="5245" spans="1:25"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c r="W5245" s="6" t="str">
        <f>TEXT(SalesData[[#This Row],[Order Date]],"mmm")</f>
        <v>Jul</v>
      </c>
      <c r="X5245" s="6" t="str">
        <f>TEXT(SalesData[[#This Row],[Order Date]],"mmm yyyy")</f>
        <v>Jul 2013</v>
      </c>
      <c r="Y5245">
        <f>--(COUNTIF($B$2:B5245,B5245)=1)</f>
        <v>1</v>
      </c>
    </row>
    <row r="5246" spans="1:25"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c r="W5246" s="6" t="str">
        <f>TEXT(SalesData[[#This Row],[Order Date]],"mmm")</f>
        <v>Aug</v>
      </c>
      <c r="X5246" s="6" t="str">
        <f>TEXT(SalesData[[#This Row],[Order Date]],"mmm yyyy")</f>
        <v>Aug 2013</v>
      </c>
      <c r="Y5246">
        <f>--(COUNTIF($B$2:B5246,B5246)=1)</f>
        <v>1</v>
      </c>
    </row>
    <row r="5247" spans="1:25"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c r="W5247" s="6" t="str">
        <f>TEXT(SalesData[[#This Row],[Order Date]],"mmm")</f>
        <v>Aug</v>
      </c>
      <c r="X5247" s="6" t="str">
        <f>TEXT(SalesData[[#This Row],[Order Date]],"mmm yyyy")</f>
        <v>Aug 2013</v>
      </c>
      <c r="Y5247">
        <f>--(COUNTIF($B$2:B5247,B5247)=1)</f>
        <v>0</v>
      </c>
    </row>
    <row r="5248" spans="1:25"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c r="W5248" s="6" t="str">
        <f>TEXT(SalesData[[#This Row],[Order Date]],"mmm")</f>
        <v>Aug</v>
      </c>
      <c r="X5248" s="6" t="str">
        <f>TEXT(SalesData[[#This Row],[Order Date]],"mmm yyyy")</f>
        <v>Aug 2013</v>
      </c>
      <c r="Y5248">
        <f>--(COUNTIF($B$2:B5248,B5248)=1)</f>
        <v>0</v>
      </c>
    </row>
    <row r="5249" spans="1:25"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c r="W5249" s="6" t="str">
        <f>TEXT(SalesData[[#This Row],[Order Date]],"mmm")</f>
        <v>May</v>
      </c>
      <c r="X5249" s="6" t="str">
        <f>TEXT(SalesData[[#This Row],[Order Date]],"mmm yyyy")</f>
        <v>May 2012</v>
      </c>
      <c r="Y5249">
        <f>--(COUNTIF($B$2:B5249,B5249)=1)</f>
        <v>1</v>
      </c>
    </row>
    <row r="5250" spans="1:25"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c r="W5250" s="6" t="str">
        <f>TEXT(SalesData[[#This Row],[Order Date]],"mmm")</f>
        <v>Nov</v>
      </c>
      <c r="X5250" s="6" t="str">
        <f>TEXT(SalesData[[#This Row],[Order Date]],"mmm yyyy")</f>
        <v>Nov 2014</v>
      </c>
      <c r="Y5250">
        <f>--(COUNTIF($B$2:B5250,B5250)=1)</f>
        <v>1</v>
      </c>
    </row>
    <row r="5251" spans="1:25"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c r="W5251" s="6" t="str">
        <f>TEXT(SalesData[[#This Row],[Order Date]],"mmm")</f>
        <v>Apr</v>
      </c>
      <c r="X5251" s="6" t="str">
        <f>TEXT(SalesData[[#This Row],[Order Date]],"mmm yyyy")</f>
        <v>Apr 2012</v>
      </c>
      <c r="Y5251">
        <f>--(COUNTIF($B$2:B5251,B5251)=1)</f>
        <v>1</v>
      </c>
    </row>
    <row r="5252" spans="1:25"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c r="W5252" s="6" t="str">
        <f>TEXT(SalesData[[#This Row],[Order Date]],"mmm")</f>
        <v>Dec</v>
      </c>
      <c r="X5252" s="6" t="str">
        <f>TEXT(SalesData[[#This Row],[Order Date]],"mmm yyyy")</f>
        <v>Dec 2013</v>
      </c>
      <c r="Y5252">
        <f>--(COUNTIF($B$2:B5252,B5252)=1)</f>
        <v>1</v>
      </c>
    </row>
    <row r="5253" spans="1:25"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c r="W5253" s="6" t="str">
        <f>TEXT(SalesData[[#This Row],[Order Date]],"mmm")</f>
        <v>Dec</v>
      </c>
      <c r="X5253" s="6" t="str">
        <f>TEXT(SalesData[[#This Row],[Order Date]],"mmm yyyy")</f>
        <v>Dec 2013</v>
      </c>
      <c r="Y5253">
        <f>--(COUNTIF($B$2:B5253,B5253)=1)</f>
        <v>0</v>
      </c>
    </row>
    <row r="5254" spans="1:25"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c r="W5254" s="6" t="str">
        <f>TEXT(SalesData[[#This Row],[Order Date]],"mmm")</f>
        <v>Oct</v>
      </c>
      <c r="X5254" s="6" t="str">
        <f>TEXT(SalesData[[#This Row],[Order Date]],"mmm yyyy")</f>
        <v>Oct 2012</v>
      </c>
      <c r="Y5254">
        <f>--(COUNTIF($B$2:B5254,B5254)=1)</f>
        <v>1</v>
      </c>
    </row>
    <row r="5255" spans="1:25"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c r="W5255" s="6" t="str">
        <f>TEXT(SalesData[[#This Row],[Order Date]],"mmm")</f>
        <v>Mar</v>
      </c>
      <c r="X5255" s="6" t="str">
        <f>TEXT(SalesData[[#This Row],[Order Date]],"mmm yyyy")</f>
        <v>Mar 2011</v>
      </c>
      <c r="Y5255">
        <f>--(COUNTIF($B$2:B5255,B5255)=1)</f>
        <v>1</v>
      </c>
    </row>
    <row r="5256" spans="1:25"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c r="W5256" s="6" t="str">
        <f>TEXT(SalesData[[#This Row],[Order Date]],"mmm")</f>
        <v>Mar</v>
      </c>
      <c r="X5256" s="6" t="str">
        <f>TEXT(SalesData[[#This Row],[Order Date]],"mmm yyyy")</f>
        <v>Mar 2012</v>
      </c>
      <c r="Y5256">
        <f>--(COUNTIF($B$2:B5256,B5256)=1)</f>
        <v>1</v>
      </c>
    </row>
    <row r="5257" spans="1:25"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c r="W5257" s="6" t="str">
        <f>TEXT(SalesData[[#This Row],[Order Date]],"mmm")</f>
        <v>Mar</v>
      </c>
      <c r="X5257" s="6" t="str">
        <f>TEXT(SalesData[[#This Row],[Order Date]],"mmm yyyy")</f>
        <v>Mar 2012</v>
      </c>
      <c r="Y5257">
        <f>--(COUNTIF($B$2:B5257,B5257)=1)</f>
        <v>0</v>
      </c>
    </row>
    <row r="5258" spans="1:25"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c r="W5258" s="6" t="str">
        <f>TEXT(SalesData[[#This Row],[Order Date]],"mmm")</f>
        <v>Aug</v>
      </c>
      <c r="X5258" s="6" t="str">
        <f>TEXT(SalesData[[#This Row],[Order Date]],"mmm yyyy")</f>
        <v>Aug 2013</v>
      </c>
      <c r="Y5258">
        <f>--(COUNTIF($B$2:B5258,B5258)=1)</f>
        <v>1</v>
      </c>
    </row>
    <row r="5259" spans="1:25"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c r="W5259" s="6" t="str">
        <f>TEXT(SalesData[[#This Row],[Order Date]],"mmm")</f>
        <v>Jan</v>
      </c>
      <c r="X5259" s="6" t="str">
        <f>TEXT(SalesData[[#This Row],[Order Date]],"mmm yyyy")</f>
        <v>Jan 2014</v>
      </c>
      <c r="Y5259">
        <f>--(COUNTIF($B$2:B5259,B5259)=1)</f>
        <v>1</v>
      </c>
    </row>
    <row r="5260" spans="1:25"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c r="W5260" s="6" t="str">
        <f>TEXT(SalesData[[#This Row],[Order Date]],"mmm")</f>
        <v>Oct</v>
      </c>
      <c r="X5260" s="6" t="str">
        <f>TEXT(SalesData[[#This Row],[Order Date]],"mmm yyyy")</f>
        <v>Oct 2014</v>
      </c>
      <c r="Y5260">
        <f>--(COUNTIF($B$2:B5260,B5260)=1)</f>
        <v>1</v>
      </c>
    </row>
    <row r="5261" spans="1:25"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c r="W5261" s="6" t="str">
        <f>TEXT(SalesData[[#This Row],[Order Date]],"mmm")</f>
        <v>Oct</v>
      </c>
      <c r="X5261" s="6" t="str">
        <f>TEXT(SalesData[[#This Row],[Order Date]],"mmm yyyy")</f>
        <v>Oct 2014</v>
      </c>
      <c r="Y5261">
        <f>--(COUNTIF($B$2:B5261,B5261)=1)</f>
        <v>1</v>
      </c>
    </row>
    <row r="5262" spans="1:25"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c r="W5262" s="6" t="str">
        <f>TEXT(SalesData[[#This Row],[Order Date]],"mmm")</f>
        <v>Sep</v>
      </c>
      <c r="X5262" s="6" t="str">
        <f>TEXT(SalesData[[#This Row],[Order Date]],"mmm yyyy")</f>
        <v>Sep 2011</v>
      </c>
      <c r="Y5262">
        <f>--(COUNTIF($B$2:B5262,B5262)=1)</f>
        <v>1</v>
      </c>
    </row>
    <row r="5263" spans="1:25"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c r="W5263" s="6" t="str">
        <f>TEXT(SalesData[[#This Row],[Order Date]],"mmm")</f>
        <v>Sep</v>
      </c>
      <c r="X5263" s="6" t="str">
        <f>TEXT(SalesData[[#This Row],[Order Date]],"mmm yyyy")</f>
        <v>Sep 2011</v>
      </c>
      <c r="Y5263">
        <f>--(COUNTIF($B$2:B5263,B5263)=1)</f>
        <v>0</v>
      </c>
    </row>
    <row r="5264" spans="1:25"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c r="W5264" s="6" t="str">
        <f>TEXT(SalesData[[#This Row],[Order Date]],"mmm")</f>
        <v>Sep</v>
      </c>
      <c r="X5264" s="6" t="str">
        <f>TEXT(SalesData[[#This Row],[Order Date]],"mmm yyyy")</f>
        <v>Sep 2011</v>
      </c>
      <c r="Y5264">
        <f>--(COUNTIF($B$2:B5264,B5264)=1)</f>
        <v>0</v>
      </c>
    </row>
    <row r="5265" spans="1:25"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c r="W5265" s="6" t="str">
        <f>TEXT(SalesData[[#This Row],[Order Date]],"mmm")</f>
        <v>Sep</v>
      </c>
      <c r="X5265" s="6" t="str">
        <f>TEXT(SalesData[[#This Row],[Order Date]],"mmm yyyy")</f>
        <v>Sep 2011</v>
      </c>
      <c r="Y5265">
        <f>--(COUNTIF($B$2:B5265,B5265)=1)</f>
        <v>0</v>
      </c>
    </row>
    <row r="5266" spans="1:25"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c r="W5266" s="6" t="str">
        <f>TEXT(SalesData[[#This Row],[Order Date]],"mmm")</f>
        <v>Sep</v>
      </c>
      <c r="X5266" s="6" t="str">
        <f>TEXT(SalesData[[#This Row],[Order Date]],"mmm yyyy")</f>
        <v>Sep 2011</v>
      </c>
      <c r="Y5266">
        <f>--(COUNTIF($B$2:B5266,B5266)=1)</f>
        <v>0</v>
      </c>
    </row>
    <row r="5267" spans="1:25"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c r="W5267" s="6" t="str">
        <f>TEXT(SalesData[[#This Row],[Order Date]],"mmm")</f>
        <v>Oct</v>
      </c>
      <c r="X5267" s="6" t="str">
        <f>TEXT(SalesData[[#This Row],[Order Date]],"mmm yyyy")</f>
        <v>Oct 2014</v>
      </c>
      <c r="Y5267">
        <f>--(COUNTIF($B$2:B5267,B5267)=1)</f>
        <v>1</v>
      </c>
    </row>
    <row r="5268" spans="1:25"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c r="W5268" s="6" t="str">
        <f>TEXT(SalesData[[#This Row],[Order Date]],"mmm")</f>
        <v>Oct</v>
      </c>
      <c r="X5268" s="6" t="str">
        <f>TEXT(SalesData[[#This Row],[Order Date]],"mmm yyyy")</f>
        <v>Oct 2014</v>
      </c>
      <c r="Y5268">
        <f>--(COUNTIF($B$2:B5268,B5268)=1)</f>
        <v>0</v>
      </c>
    </row>
    <row r="5269" spans="1:25"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c r="W5269" s="6" t="str">
        <f>TEXT(SalesData[[#This Row],[Order Date]],"mmm")</f>
        <v>Oct</v>
      </c>
      <c r="X5269" s="6" t="str">
        <f>TEXT(SalesData[[#This Row],[Order Date]],"mmm yyyy")</f>
        <v>Oct 2014</v>
      </c>
      <c r="Y5269">
        <f>--(COUNTIF($B$2:B5269,B5269)=1)</f>
        <v>0</v>
      </c>
    </row>
    <row r="5270" spans="1:25"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c r="W5270" s="6" t="str">
        <f>TEXT(SalesData[[#This Row],[Order Date]],"mmm")</f>
        <v>Nov</v>
      </c>
      <c r="X5270" s="6" t="str">
        <f>TEXT(SalesData[[#This Row],[Order Date]],"mmm yyyy")</f>
        <v>Nov 2014</v>
      </c>
      <c r="Y5270">
        <f>--(COUNTIF($B$2:B5270,B5270)=1)</f>
        <v>1</v>
      </c>
    </row>
    <row r="5271" spans="1:25"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c r="W5271" s="6" t="str">
        <f>TEXT(SalesData[[#This Row],[Order Date]],"mmm")</f>
        <v>Sep</v>
      </c>
      <c r="X5271" s="6" t="str">
        <f>TEXT(SalesData[[#This Row],[Order Date]],"mmm yyyy")</f>
        <v>Sep 2014</v>
      </c>
      <c r="Y5271">
        <f>--(COUNTIF($B$2:B5271,B5271)=1)</f>
        <v>1</v>
      </c>
    </row>
    <row r="5272" spans="1:25"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c r="W5272" s="6" t="str">
        <f>TEXT(SalesData[[#This Row],[Order Date]],"mmm")</f>
        <v>Sep</v>
      </c>
      <c r="X5272" s="6" t="str">
        <f>TEXT(SalesData[[#This Row],[Order Date]],"mmm yyyy")</f>
        <v>Sep 2014</v>
      </c>
      <c r="Y5272">
        <f>--(COUNTIF($B$2:B5272,B5272)=1)</f>
        <v>0</v>
      </c>
    </row>
    <row r="5273" spans="1:25"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c r="W5273" s="6" t="str">
        <f>TEXT(SalesData[[#This Row],[Order Date]],"mmm")</f>
        <v>Jan</v>
      </c>
      <c r="X5273" s="6" t="str">
        <f>TEXT(SalesData[[#This Row],[Order Date]],"mmm yyyy")</f>
        <v>Jan 2014</v>
      </c>
      <c r="Y5273">
        <f>--(COUNTIF($B$2:B5273,B5273)=1)</f>
        <v>1</v>
      </c>
    </row>
    <row r="5274" spans="1:25"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c r="W5274" s="6" t="str">
        <f>TEXT(SalesData[[#This Row],[Order Date]],"mmm")</f>
        <v>Jan</v>
      </c>
      <c r="X5274" s="6" t="str">
        <f>TEXT(SalesData[[#This Row],[Order Date]],"mmm yyyy")</f>
        <v>Jan 2014</v>
      </c>
      <c r="Y5274">
        <f>--(COUNTIF($B$2:B5274,B5274)=1)</f>
        <v>0</v>
      </c>
    </row>
    <row r="5275" spans="1:25"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c r="W5275" s="6" t="str">
        <f>TEXT(SalesData[[#This Row],[Order Date]],"mmm")</f>
        <v>Nov</v>
      </c>
      <c r="X5275" s="6" t="str">
        <f>TEXT(SalesData[[#This Row],[Order Date]],"mmm yyyy")</f>
        <v>Nov 2013</v>
      </c>
      <c r="Y5275">
        <f>--(COUNTIF($B$2:B5275,B5275)=1)</f>
        <v>1</v>
      </c>
    </row>
    <row r="5276" spans="1:25"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c r="W5276" s="6" t="str">
        <f>TEXT(SalesData[[#This Row],[Order Date]],"mmm")</f>
        <v>Nov</v>
      </c>
      <c r="X5276" s="6" t="str">
        <f>TEXT(SalesData[[#This Row],[Order Date]],"mmm yyyy")</f>
        <v>Nov 2012</v>
      </c>
      <c r="Y5276">
        <f>--(COUNTIF($B$2:B5276,B5276)=1)</f>
        <v>1</v>
      </c>
    </row>
    <row r="5277" spans="1:25"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c r="W5277" s="6" t="str">
        <f>TEXT(SalesData[[#This Row],[Order Date]],"mmm")</f>
        <v>Dec</v>
      </c>
      <c r="X5277" s="6" t="str">
        <f>TEXT(SalesData[[#This Row],[Order Date]],"mmm yyyy")</f>
        <v>Dec 2014</v>
      </c>
      <c r="Y5277">
        <f>--(COUNTIF($B$2:B5277,B5277)=1)</f>
        <v>1</v>
      </c>
    </row>
    <row r="5278" spans="1:25"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c r="W5278" s="6" t="str">
        <f>TEXT(SalesData[[#This Row],[Order Date]],"mmm")</f>
        <v>Dec</v>
      </c>
      <c r="X5278" s="6" t="str">
        <f>TEXT(SalesData[[#This Row],[Order Date]],"mmm yyyy")</f>
        <v>Dec 2014</v>
      </c>
      <c r="Y5278">
        <f>--(COUNTIF($B$2:B5278,B5278)=1)</f>
        <v>0</v>
      </c>
    </row>
    <row r="5279" spans="1:25"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c r="W5279" s="6" t="str">
        <f>TEXT(SalesData[[#This Row],[Order Date]],"mmm")</f>
        <v>Sep</v>
      </c>
      <c r="X5279" s="6" t="str">
        <f>TEXT(SalesData[[#This Row],[Order Date]],"mmm yyyy")</f>
        <v>Sep 2011</v>
      </c>
      <c r="Y5279">
        <f>--(COUNTIF($B$2:B5279,B5279)=1)</f>
        <v>1</v>
      </c>
    </row>
    <row r="5280" spans="1:25"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c r="W5280" s="6" t="str">
        <f>TEXT(SalesData[[#This Row],[Order Date]],"mmm")</f>
        <v>Dec</v>
      </c>
      <c r="X5280" s="6" t="str">
        <f>TEXT(SalesData[[#This Row],[Order Date]],"mmm yyyy")</f>
        <v>Dec 2011</v>
      </c>
      <c r="Y5280">
        <f>--(COUNTIF($B$2:B5280,B5280)=1)</f>
        <v>1</v>
      </c>
    </row>
    <row r="5281" spans="1:25"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c r="W5281" s="6" t="str">
        <f>TEXT(SalesData[[#This Row],[Order Date]],"mmm")</f>
        <v>Sep</v>
      </c>
      <c r="X5281" s="6" t="str">
        <f>TEXT(SalesData[[#This Row],[Order Date]],"mmm yyyy")</f>
        <v>Sep 2014</v>
      </c>
      <c r="Y5281">
        <f>--(COUNTIF($B$2:B5281,B5281)=1)</f>
        <v>1</v>
      </c>
    </row>
    <row r="5282" spans="1:25"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c r="W5282" s="6" t="str">
        <f>TEXT(SalesData[[#This Row],[Order Date]],"mmm")</f>
        <v>Oct</v>
      </c>
      <c r="X5282" s="6" t="str">
        <f>TEXT(SalesData[[#This Row],[Order Date]],"mmm yyyy")</f>
        <v>Oct 2014</v>
      </c>
      <c r="Y5282">
        <f>--(COUNTIF($B$2:B5282,B5282)=1)</f>
        <v>1</v>
      </c>
    </row>
    <row r="5283" spans="1:25"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c r="W5283" s="6" t="str">
        <f>TEXT(SalesData[[#This Row],[Order Date]],"mmm")</f>
        <v>Sep</v>
      </c>
      <c r="X5283" s="6" t="str">
        <f>TEXT(SalesData[[#This Row],[Order Date]],"mmm yyyy")</f>
        <v>Sep 2012</v>
      </c>
      <c r="Y5283">
        <f>--(COUNTIF($B$2:B5283,B5283)=1)</f>
        <v>1</v>
      </c>
    </row>
    <row r="5284" spans="1:25"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c r="W5284" s="6" t="str">
        <f>TEXT(SalesData[[#This Row],[Order Date]],"mmm")</f>
        <v>Sep</v>
      </c>
      <c r="X5284" s="6" t="str">
        <f>TEXT(SalesData[[#This Row],[Order Date]],"mmm yyyy")</f>
        <v>Sep 2012</v>
      </c>
      <c r="Y5284">
        <f>--(COUNTIF($B$2:B5284,B5284)=1)</f>
        <v>0</v>
      </c>
    </row>
    <row r="5285" spans="1:25"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c r="W5285" s="6" t="str">
        <f>TEXT(SalesData[[#This Row],[Order Date]],"mmm")</f>
        <v>Mar</v>
      </c>
      <c r="X5285" s="6" t="str">
        <f>TEXT(SalesData[[#This Row],[Order Date]],"mmm yyyy")</f>
        <v>Mar 2011</v>
      </c>
      <c r="Y5285">
        <f>--(COUNTIF($B$2:B5285,B5285)=1)</f>
        <v>1</v>
      </c>
    </row>
    <row r="5286" spans="1:25"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c r="W5286" s="6" t="str">
        <f>TEXT(SalesData[[#This Row],[Order Date]],"mmm")</f>
        <v>Mar</v>
      </c>
      <c r="X5286" s="6" t="str">
        <f>TEXT(SalesData[[#This Row],[Order Date]],"mmm yyyy")</f>
        <v>Mar 2011</v>
      </c>
      <c r="Y5286">
        <f>--(COUNTIF($B$2:B5286,B5286)=1)</f>
        <v>0</v>
      </c>
    </row>
    <row r="5287" spans="1:25"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c r="W5287" s="6" t="str">
        <f>TEXT(SalesData[[#This Row],[Order Date]],"mmm")</f>
        <v>May</v>
      </c>
      <c r="X5287" s="6" t="str">
        <f>TEXT(SalesData[[#This Row],[Order Date]],"mmm yyyy")</f>
        <v>May 2014</v>
      </c>
      <c r="Y5287">
        <f>--(COUNTIF($B$2:B5287,B5287)=1)</f>
        <v>1</v>
      </c>
    </row>
    <row r="5288" spans="1:25"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c r="W5288" s="6" t="str">
        <f>TEXT(SalesData[[#This Row],[Order Date]],"mmm")</f>
        <v>May</v>
      </c>
      <c r="X5288" s="6" t="str">
        <f>TEXT(SalesData[[#This Row],[Order Date]],"mmm yyyy")</f>
        <v>May 2014</v>
      </c>
      <c r="Y5288">
        <f>--(COUNTIF($B$2:B5288,B5288)=1)</f>
        <v>0</v>
      </c>
    </row>
    <row r="5289" spans="1:25"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c r="W5289" s="6" t="str">
        <f>TEXT(SalesData[[#This Row],[Order Date]],"mmm")</f>
        <v>May</v>
      </c>
      <c r="X5289" s="6" t="str">
        <f>TEXT(SalesData[[#This Row],[Order Date]],"mmm yyyy")</f>
        <v>May 2014</v>
      </c>
      <c r="Y5289">
        <f>--(COUNTIF($B$2:B5289,B5289)=1)</f>
        <v>0</v>
      </c>
    </row>
    <row r="5290" spans="1:25"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c r="W5290" s="6" t="str">
        <f>TEXT(SalesData[[#This Row],[Order Date]],"mmm")</f>
        <v>May</v>
      </c>
      <c r="X5290" s="6" t="str">
        <f>TEXT(SalesData[[#This Row],[Order Date]],"mmm yyyy")</f>
        <v>May 2014</v>
      </c>
      <c r="Y5290">
        <f>--(COUNTIF($B$2:B5290,B5290)=1)</f>
        <v>1</v>
      </c>
    </row>
    <row r="5291" spans="1:25"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c r="W5291" s="6" t="str">
        <f>TEXT(SalesData[[#This Row],[Order Date]],"mmm")</f>
        <v>Sep</v>
      </c>
      <c r="X5291" s="6" t="str">
        <f>TEXT(SalesData[[#This Row],[Order Date]],"mmm yyyy")</f>
        <v>Sep 2011</v>
      </c>
      <c r="Y5291">
        <f>--(COUNTIF($B$2:B5291,B5291)=1)</f>
        <v>1</v>
      </c>
    </row>
    <row r="5292" spans="1:25"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c r="W5292" s="6" t="str">
        <f>TEXT(SalesData[[#This Row],[Order Date]],"mmm")</f>
        <v>Sep</v>
      </c>
      <c r="X5292" s="6" t="str">
        <f>TEXT(SalesData[[#This Row],[Order Date]],"mmm yyyy")</f>
        <v>Sep 2011</v>
      </c>
      <c r="Y5292">
        <f>--(COUNTIF($B$2:B5292,B5292)=1)</f>
        <v>0</v>
      </c>
    </row>
    <row r="5293" spans="1:25"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c r="W5293" s="6" t="str">
        <f>TEXT(SalesData[[#This Row],[Order Date]],"mmm")</f>
        <v>Sep</v>
      </c>
      <c r="X5293" s="6" t="str">
        <f>TEXT(SalesData[[#This Row],[Order Date]],"mmm yyyy")</f>
        <v>Sep 2011</v>
      </c>
      <c r="Y5293">
        <f>--(COUNTIF($B$2:B5293,B5293)=1)</f>
        <v>0</v>
      </c>
    </row>
    <row r="5294" spans="1:25"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c r="W5294" s="6" t="str">
        <f>TEXT(SalesData[[#This Row],[Order Date]],"mmm")</f>
        <v>Jun</v>
      </c>
      <c r="X5294" s="6" t="str">
        <f>TEXT(SalesData[[#This Row],[Order Date]],"mmm yyyy")</f>
        <v>Jun 2014</v>
      </c>
      <c r="Y5294">
        <f>--(COUNTIF($B$2:B5294,B5294)=1)</f>
        <v>1</v>
      </c>
    </row>
    <row r="5295" spans="1:25"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c r="W5295" s="6" t="str">
        <f>TEXT(SalesData[[#This Row],[Order Date]],"mmm")</f>
        <v>Dec</v>
      </c>
      <c r="X5295" s="6" t="str">
        <f>TEXT(SalesData[[#This Row],[Order Date]],"mmm yyyy")</f>
        <v>Dec 2012</v>
      </c>
      <c r="Y5295">
        <f>--(COUNTIF($B$2:B5295,B5295)=1)</f>
        <v>1</v>
      </c>
    </row>
    <row r="5296" spans="1:25"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c r="W5296" s="6" t="str">
        <f>TEXT(SalesData[[#This Row],[Order Date]],"mmm")</f>
        <v>Aug</v>
      </c>
      <c r="X5296" s="6" t="str">
        <f>TEXT(SalesData[[#This Row],[Order Date]],"mmm yyyy")</f>
        <v>Aug 2014</v>
      </c>
      <c r="Y5296">
        <f>--(COUNTIF($B$2:B5296,B5296)=1)</f>
        <v>1</v>
      </c>
    </row>
    <row r="5297" spans="1:25"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c r="W5297" s="6" t="str">
        <f>TEXT(SalesData[[#This Row],[Order Date]],"mmm")</f>
        <v>Mar</v>
      </c>
      <c r="X5297" s="6" t="str">
        <f>TEXT(SalesData[[#This Row],[Order Date]],"mmm yyyy")</f>
        <v>Mar 2014</v>
      </c>
      <c r="Y5297">
        <f>--(COUNTIF($B$2:B5297,B5297)=1)</f>
        <v>1</v>
      </c>
    </row>
    <row r="5298" spans="1:25"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c r="W5298" s="6" t="str">
        <f>TEXT(SalesData[[#This Row],[Order Date]],"mmm")</f>
        <v>Jul</v>
      </c>
      <c r="X5298" s="6" t="str">
        <f>TEXT(SalesData[[#This Row],[Order Date]],"mmm yyyy")</f>
        <v>Jul 2014</v>
      </c>
      <c r="Y5298">
        <f>--(COUNTIF($B$2:B5298,B5298)=1)</f>
        <v>1</v>
      </c>
    </row>
    <row r="5299" spans="1:25"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c r="W5299" s="6" t="str">
        <f>TEXT(SalesData[[#This Row],[Order Date]],"mmm")</f>
        <v>Jul</v>
      </c>
      <c r="X5299" s="6" t="str">
        <f>TEXT(SalesData[[#This Row],[Order Date]],"mmm yyyy")</f>
        <v>Jul 2014</v>
      </c>
      <c r="Y5299">
        <f>--(COUNTIF($B$2:B5299,B5299)=1)</f>
        <v>0</v>
      </c>
    </row>
    <row r="5300" spans="1:25"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c r="W5300" s="6" t="str">
        <f>TEXT(SalesData[[#This Row],[Order Date]],"mmm")</f>
        <v>Sep</v>
      </c>
      <c r="X5300" s="6" t="str">
        <f>TEXT(SalesData[[#This Row],[Order Date]],"mmm yyyy")</f>
        <v>Sep 2013</v>
      </c>
      <c r="Y5300">
        <f>--(COUNTIF($B$2:B5300,B5300)=1)</f>
        <v>1</v>
      </c>
    </row>
    <row r="5301" spans="1:25"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c r="W5301" s="6" t="str">
        <f>TEXT(SalesData[[#This Row],[Order Date]],"mmm")</f>
        <v>Sep</v>
      </c>
      <c r="X5301" s="6" t="str">
        <f>TEXT(SalesData[[#This Row],[Order Date]],"mmm yyyy")</f>
        <v>Sep 2013</v>
      </c>
      <c r="Y5301">
        <f>--(COUNTIF($B$2:B5301,B5301)=1)</f>
        <v>0</v>
      </c>
    </row>
    <row r="5302" spans="1:25"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c r="W5302" s="6" t="str">
        <f>TEXT(SalesData[[#This Row],[Order Date]],"mmm")</f>
        <v>May</v>
      </c>
      <c r="X5302" s="6" t="str">
        <f>TEXT(SalesData[[#This Row],[Order Date]],"mmm yyyy")</f>
        <v>May 2013</v>
      </c>
      <c r="Y5302">
        <f>--(COUNTIF($B$2:B5302,B5302)=1)</f>
        <v>1</v>
      </c>
    </row>
    <row r="5303" spans="1:25"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c r="W5303" s="6" t="str">
        <f>TEXT(SalesData[[#This Row],[Order Date]],"mmm")</f>
        <v>May</v>
      </c>
      <c r="X5303" s="6" t="str">
        <f>TEXT(SalesData[[#This Row],[Order Date]],"mmm yyyy")</f>
        <v>May 2013</v>
      </c>
      <c r="Y5303">
        <f>--(COUNTIF($B$2:B5303,B5303)=1)</f>
        <v>0</v>
      </c>
    </row>
    <row r="5304" spans="1:25"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c r="W5304" s="6" t="str">
        <f>TEXT(SalesData[[#This Row],[Order Date]],"mmm")</f>
        <v>May</v>
      </c>
      <c r="X5304" s="6" t="str">
        <f>TEXT(SalesData[[#This Row],[Order Date]],"mmm yyyy")</f>
        <v>May 2013</v>
      </c>
      <c r="Y5304">
        <f>--(COUNTIF($B$2:B5304,B5304)=1)</f>
        <v>0</v>
      </c>
    </row>
    <row r="5305" spans="1:25"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c r="W5305" s="6" t="str">
        <f>TEXT(SalesData[[#This Row],[Order Date]],"mmm")</f>
        <v>Nov</v>
      </c>
      <c r="X5305" s="6" t="str">
        <f>TEXT(SalesData[[#This Row],[Order Date]],"mmm yyyy")</f>
        <v>Nov 2011</v>
      </c>
      <c r="Y5305">
        <f>--(COUNTIF($B$2:B5305,B5305)=1)</f>
        <v>1</v>
      </c>
    </row>
    <row r="5306" spans="1:25"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c r="W5306" s="6" t="str">
        <f>TEXT(SalesData[[#This Row],[Order Date]],"mmm")</f>
        <v>Sep</v>
      </c>
      <c r="X5306" s="6" t="str">
        <f>TEXT(SalesData[[#This Row],[Order Date]],"mmm yyyy")</f>
        <v>Sep 2011</v>
      </c>
      <c r="Y5306">
        <f>--(COUNTIF($B$2:B5306,B5306)=1)</f>
        <v>1</v>
      </c>
    </row>
    <row r="5307" spans="1:25"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c r="W5307" s="6" t="str">
        <f>TEXT(SalesData[[#This Row],[Order Date]],"mmm")</f>
        <v>Feb</v>
      </c>
      <c r="X5307" s="6" t="str">
        <f>TEXT(SalesData[[#This Row],[Order Date]],"mmm yyyy")</f>
        <v>Feb 2013</v>
      </c>
      <c r="Y5307">
        <f>--(COUNTIF($B$2:B5307,B5307)=1)</f>
        <v>1</v>
      </c>
    </row>
    <row r="5308" spans="1:25"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c r="W5308" s="6" t="str">
        <f>TEXT(SalesData[[#This Row],[Order Date]],"mmm")</f>
        <v>Feb</v>
      </c>
      <c r="X5308" s="6" t="str">
        <f>TEXT(SalesData[[#This Row],[Order Date]],"mmm yyyy")</f>
        <v>Feb 2013</v>
      </c>
      <c r="Y5308">
        <f>--(COUNTIF($B$2:B5308,B5308)=1)</f>
        <v>0</v>
      </c>
    </row>
    <row r="5309" spans="1:25"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c r="W5309" s="6" t="str">
        <f>TEXT(SalesData[[#This Row],[Order Date]],"mmm")</f>
        <v>Feb</v>
      </c>
      <c r="X5309" s="6" t="str">
        <f>TEXT(SalesData[[#This Row],[Order Date]],"mmm yyyy")</f>
        <v>Feb 2013</v>
      </c>
      <c r="Y5309">
        <f>--(COUNTIF($B$2:B5309,B5309)=1)</f>
        <v>0</v>
      </c>
    </row>
    <row r="5310" spans="1:25"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c r="W5310" s="6" t="str">
        <f>TEXT(SalesData[[#This Row],[Order Date]],"mmm")</f>
        <v>Nov</v>
      </c>
      <c r="X5310" s="6" t="str">
        <f>TEXT(SalesData[[#This Row],[Order Date]],"mmm yyyy")</f>
        <v>Nov 2014</v>
      </c>
      <c r="Y5310">
        <f>--(COUNTIF($B$2:B5310,B5310)=1)</f>
        <v>1</v>
      </c>
    </row>
    <row r="5311" spans="1:25"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c r="W5311" s="6" t="str">
        <f>TEXT(SalesData[[#This Row],[Order Date]],"mmm")</f>
        <v>Nov</v>
      </c>
      <c r="X5311" s="6" t="str">
        <f>TEXT(SalesData[[#This Row],[Order Date]],"mmm yyyy")</f>
        <v>Nov 2014</v>
      </c>
      <c r="Y5311">
        <f>--(COUNTIF($B$2:B5311,B5311)=1)</f>
        <v>0</v>
      </c>
    </row>
    <row r="5312" spans="1:25"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c r="W5312" s="6" t="str">
        <f>TEXT(SalesData[[#This Row],[Order Date]],"mmm")</f>
        <v>Nov</v>
      </c>
      <c r="X5312" s="6" t="str">
        <f>TEXT(SalesData[[#This Row],[Order Date]],"mmm yyyy")</f>
        <v>Nov 2014</v>
      </c>
      <c r="Y5312">
        <f>--(COUNTIF($B$2:B5312,B5312)=1)</f>
        <v>0</v>
      </c>
    </row>
    <row r="5313" spans="1:25"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c r="W5313" s="6" t="str">
        <f>TEXT(SalesData[[#This Row],[Order Date]],"mmm")</f>
        <v>Aug</v>
      </c>
      <c r="X5313" s="6" t="str">
        <f>TEXT(SalesData[[#This Row],[Order Date]],"mmm yyyy")</f>
        <v>Aug 2013</v>
      </c>
      <c r="Y5313">
        <f>--(COUNTIF($B$2:B5313,B5313)=1)</f>
        <v>1</v>
      </c>
    </row>
    <row r="5314" spans="1:25"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c r="W5314" s="6" t="str">
        <f>TEXT(SalesData[[#This Row],[Order Date]],"mmm")</f>
        <v>Aug</v>
      </c>
      <c r="X5314" s="6" t="str">
        <f>TEXT(SalesData[[#This Row],[Order Date]],"mmm yyyy")</f>
        <v>Aug 2013</v>
      </c>
      <c r="Y5314">
        <f>--(COUNTIF($B$2:B5314,B5314)=1)</f>
        <v>0</v>
      </c>
    </row>
    <row r="5315" spans="1:25"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c r="W5315" s="6" t="str">
        <f>TEXT(SalesData[[#This Row],[Order Date]],"mmm")</f>
        <v>May</v>
      </c>
      <c r="X5315" s="6" t="str">
        <f>TEXT(SalesData[[#This Row],[Order Date]],"mmm yyyy")</f>
        <v>May 2014</v>
      </c>
      <c r="Y5315">
        <f>--(COUNTIF($B$2:B5315,B5315)=1)</f>
        <v>1</v>
      </c>
    </row>
    <row r="5316" spans="1:25"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c r="W5316" s="6" t="str">
        <f>TEXT(SalesData[[#This Row],[Order Date]],"mmm")</f>
        <v>May</v>
      </c>
      <c r="X5316" s="6" t="str">
        <f>TEXT(SalesData[[#This Row],[Order Date]],"mmm yyyy")</f>
        <v>May 2014</v>
      </c>
      <c r="Y5316">
        <f>--(COUNTIF($B$2:B5316,B5316)=1)</f>
        <v>0</v>
      </c>
    </row>
    <row r="5317" spans="1:25"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c r="W5317" s="6" t="str">
        <f>TEXT(SalesData[[#This Row],[Order Date]],"mmm")</f>
        <v>May</v>
      </c>
      <c r="X5317" s="6" t="str">
        <f>TEXT(SalesData[[#This Row],[Order Date]],"mmm yyyy")</f>
        <v>May 2013</v>
      </c>
      <c r="Y5317">
        <f>--(COUNTIF($B$2:B5317,B5317)=1)</f>
        <v>1</v>
      </c>
    </row>
    <row r="5318" spans="1:25"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c r="W5318" s="6" t="str">
        <f>TEXT(SalesData[[#This Row],[Order Date]],"mmm")</f>
        <v>Oct</v>
      </c>
      <c r="X5318" s="6" t="str">
        <f>TEXT(SalesData[[#This Row],[Order Date]],"mmm yyyy")</f>
        <v>Oct 2014</v>
      </c>
      <c r="Y5318">
        <f>--(COUNTIF($B$2:B5318,B5318)=1)</f>
        <v>1</v>
      </c>
    </row>
    <row r="5319" spans="1:25"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c r="W5319" s="6" t="str">
        <f>TEXT(SalesData[[#This Row],[Order Date]],"mmm")</f>
        <v>Oct</v>
      </c>
      <c r="X5319" s="6" t="str">
        <f>TEXT(SalesData[[#This Row],[Order Date]],"mmm yyyy")</f>
        <v>Oct 2014</v>
      </c>
      <c r="Y5319">
        <f>--(COUNTIF($B$2:B5319,B5319)=1)</f>
        <v>0</v>
      </c>
    </row>
    <row r="5320" spans="1:25"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c r="W5320" s="6" t="str">
        <f>TEXT(SalesData[[#This Row],[Order Date]],"mmm")</f>
        <v>Oct</v>
      </c>
      <c r="X5320" s="6" t="str">
        <f>TEXT(SalesData[[#This Row],[Order Date]],"mmm yyyy")</f>
        <v>Oct 2014</v>
      </c>
      <c r="Y5320">
        <f>--(COUNTIF($B$2:B5320,B5320)=1)</f>
        <v>0</v>
      </c>
    </row>
    <row r="5321" spans="1:25"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c r="W5321" s="6" t="str">
        <f>TEXT(SalesData[[#This Row],[Order Date]],"mmm")</f>
        <v>Oct</v>
      </c>
      <c r="X5321" s="6" t="str">
        <f>TEXT(SalesData[[#This Row],[Order Date]],"mmm yyyy")</f>
        <v>Oct 2014</v>
      </c>
      <c r="Y5321">
        <f>--(COUNTIF($B$2:B5321,B5321)=1)</f>
        <v>0</v>
      </c>
    </row>
    <row r="5322" spans="1:25"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c r="W5322" s="6" t="str">
        <f>TEXT(SalesData[[#This Row],[Order Date]],"mmm")</f>
        <v>Oct</v>
      </c>
      <c r="X5322" s="6" t="str">
        <f>TEXT(SalesData[[#This Row],[Order Date]],"mmm yyyy")</f>
        <v>Oct 2014</v>
      </c>
      <c r="Y5322">
        <f>--(COUNTIF($B$2:B5322,B5322)=1)</f>
        <v>0</v>
      </c>
    </row>
    <row r="5323" spans="1:25"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c r="W5323" s="6" t="str">
        <f>TEXT(SalesData[[#This Row],[Order Date]],"mmm")</f>
        <v>Oct</v>
      </c>
      <c r="X5323" s="6" t="str">
        <f>TEXT(SalesData[[#This Row],[Order Date]],"mmm yyyy")</f>
        <v>Oct 2014</v>
      </c>
      <c r="Y5323">
        <f>--(COUNTIF($B$2:B5323,B5323)=1)</f>
        <v>0</v>
      </c>
    </row>
    <row r="5324" spans="1:25"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c r="W5324" s="6" t="str">
        <f>TEXT(SalesData[[#This Row],[Order Date]],"mmm")</f>
        <v>Oct</v>
      </c>
      <c r="X5324" s="6" t="str">
        <f>TEXT(SalesData[[#This Row],[Order Date]],"mmm yyyy")</f>
        <v>Oct 2014</v>
      </c>
      <c r="Y5324">
        <f>--(COUNTIF($B$2:B5324,B5324)=1)</f>
        <v>0</v>
      </c>
    </row>
    <row r="5325" spans="1:25"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c r="W5325" s="6" t="str">
        <f>TEXT(SalesData[[#This Row],[Order Date]],"mmm")</f>
        <v>Sep</v>
      </c>
      <c r="X5325" s="6" t="str">
        <f>TEXT(SalesData[[#This Row],[Order Date]],"mmm yyyy")</f>
        <v>Sep 2014</v>
      </c>
      <c r="Y5325">
        <f>--(COUNTIF($B$2:B5325,B5325)=1)</f>
        <v>1</v>
      </c>
    </row>
    <row r="5326" spans="1:25"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c r="W5326" s="6" t="str">
        <f>TEXT(SalesData[[#This Row],[Order Date]],"mmm")</f>
        <v>Dec</v>
      </c>
      <c r="X5326" s="6" t="str">
        <f>TEXT(SalesData[[#This Row],[Order Date]],"mmm yyyy")</f>
        <v>Dec 2012</v>
      </c>
      <c r="Y5326">
        <f>--(COUNTIF($B$2:B5326,B5326)=1)</f>
        <v>1</v>
      </c>
    </row>
    <row r="5327" spans="1:25"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c r="W5327" s="6" t="str">
        <f>TEXT(SalesData[[#This Row],[Order Date]],"mmm")</f>
        <v>Dec</v>
      </c>
      <c r="X5327" s="6" t="str">
        <f>TEXT(SalesData[[#This Row],[Order Date]],"mmm yyyy")</f>
        <v>Dec 2012</v>
      </c>
      <c r="Y5327">
        <f>--(COUNTIF($B$2:B5327,B5327)=1)</f>
        <v>0</v>
      </c>
    </row>
    <row r="5328" spans="1:25"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c r="W5328" s="6" t="str">
        <f>TEXT(SalesData[[#This Row],[Order Date]],"mmm")</f>
        <v>Jan</v>
      </c>
      <c r="X5328" s="6" t="str">
        <f>TEXT(SalesData[[#This Row],[Order Date]],"mmm yyyy")</f>
        <v>Jan 2012</v>
      </c>
      <c r="Y5328">
        <f>--(COUNTIF($B$2:B5328,B5328)=1)</f>
        <v>1</v>
      </c>
    </row>
    <row r="5329" spans="1:25"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c r="W5329" s="6" t="str">
        <f>TEXT(SalesData[[#This Row],[Order Date]],"mmm")</f>
        <v>Jan</v>
      </c>
      <c r="X5329" s="6" t="str">
        <f>TEXT(SalesData[[#This Row],[Order Date]],"mmm yyyy")</f>
        <v>Jan 2011</v>
      </c>
      <c r="Y5329">
        <f>--(COUNTIF($B$2:B5329,B5329)=1)</f>
        <v>1</v>
      </c>
    </row>
    <row r="5330" spans="1:25"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c r="W5330" s="6" t="str">
        <f>TEXT(SalesData[[#This Row],[Order Date]],"mmm")</f>
        <v>Mar</v>
      </c>
      <c r="X5330" s="6" t="str">
        <f>TEXT(SalesData[[#This Row],[Order Date]],"mmm yyyy")</f>
        <v>Mar 2012</v>
      </c>
      <c r="Y5330">
        <f>--(COUNTIF($B$2:B5330,B5330)=1)</f>
        <v>1</v>
      </c>
    </row>
    <row r="5331" spans="1:25"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c r="W5331" s="6" t="str">
        <f>TEXT(SalesData[[#This Row],[Order Date]],"mmm")</f>
        <v>Dec</v>
      </c>
      <c r="X5331" s="6" t="str">
        <f>TEXT(SalesData[[#This Row],[Order Date]],"mmm yyyy")</f>
        <v>Dec 2013</v>
      </c>
      <c r="Y5331">
        <f>--(COUNTIF($B$2:B5331,B5331)=1)</f>
        <v>1</v>
      </c>
    </row>
    <row r="5332" spans="1:25"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c r="W5332" s="6" t="str">
        <f>TEXT(SalesData[[#This Row],[Order Date]],"mmm")</f>
        <v>Sep</v>
      </c>
      <c r="X5332" s="6" t="str">
        <f>TEXT(SalesData[[#This Row],[Order Date]],"mmm yyyy")</f>
        <v>Sep 2013</v>
      </c>
      <c r="Y5332">
        <f>--(COUNTIF($B$2:B5332,B5332)=1)</f>
        <v>1</v>
      </c>
    </row>
    <row r="5333" spans="1:25"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c r="W5333" s="6" t="str">
        <f>TEXT(SalesData[[#This Row],[Order Date]],"mmm")</f>
        <v>Sep</v>
      </c>
      <c r="X5333" s="6" t="str">
        <f>TEXT(SalesData[[#This Row],[Order Date]],"mmm yyyy")</f>
        <v>Sep 2013</v>
      </c>
      <c r="Y5333">
        <f>--(COUNTIF($B$2:B5333,B5333)=1)</f>
        <v>0</v>
      </c>
    </row>
    <row r="5334" spans="1:25"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c r="W5334" s="6" t="str">
        <f>TEXT(SalesData[[#This Row],[Order Date]],"mmm")</f>
        <v>Sep</v>
      </c>
      <c r="X5334" s="6" t="str">
        <f>TEXT(SalesData[[#This Row],[Order Date]],"mmm yyyy")</f>
        <v>Sep 2013</v>
      </c>
      <c r="Y5334">
        <f>--(COUNTIF($B$2:B5334,B5334)=1)</f>
        <v>0</v>
      </c>
    </row>
    <row r="5335" spans="1:25"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c r="W5335" s="6" t="str">
        <f>TEXT(SalesData[[#This Row],[Order Date]],"mmm")</f>
        <v>Aug</v>
      </c>
      <c r="X5335" s="6" t="str">
        <f>TEXT(SalesData[[#This Row],[Order Date]],"mmm yyyy")</f>
        <v>Aug 2011</v>
      </c>
      <c r="Y5335">
        <f>--(COUNTIF($B$2:B5335,B5335)=1)</f>
        <v>1</v>
      </c>
    </row>
    <row r="5336" spans="1:25"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c r="W5336" s="6" t="str">
        <f>TEXT(SalesData[[#This Row],[Order Date]],"mmm")</f>
        <v>Aug</v>
      </c>
      <c r="X5336" s="6" t="str">
        <f>TEXT(SalesData[[#This Row],[Order Date]],"mmm yyyy")</f>
        <v>Aug 2011</v>
      </c>
      <c r="Y5336">
        <f>--(COUNTIF($B$2:B5336,B5336)=1)</f>
        <v>0</v>
      </c>
    </row>
    <row r="5337" spans="1:25"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c r="W5337" s="6" t="str">
        <f>TEXT(SalesData[[#This Row],[Order Date]],"mmm")</f>
        <v>Aug</v>
      </c>
      <c r="X5337" s="6" t="str">
        <f>TEXT(SalesData[[#This Row],[Order Date]],"mmm yyyy")</f>
        <v>Aug 2011</v>
      </c>
      <c r="Y5337">
        <f>--(COUNTIF($B$2:B5337,B5337)=1)</f>
        <v>0</v>
      </c>
    </row>
    <row r="5338" spans="1:25"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c r="W5338" s="6" t="str">
        <f>TEXT(SalesData[[#This Row],[Order Date]],"mmm")</f>
        <v>May</v>
      </c>
      <c r="X5338" s="6" t="str">
        <f>TEXT(SalesData[[#This Row],[Order Date]],"mmm yyyy")</f>
        <v>May 2012</v>
      </c>
      <c r="Y5338">
        <f>--(COUNTIF($B$2:B5338,B5338)=1)</f>
        <v>1</v>
      </c>
    </row>
    <row r="5339" spans="1:25"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c r="W5339" s="6" t="str">
        <f>TEXT(SalesData[[#This Row],[Order Date]],"mmm")</f>
        <v>Oct</v>
      </c>
      <c r="X5339" s="6" t="str">
        <f>TEXT(SalesData[[#This Row],[Order Date]],"mmm yyyy")</f>
        <v>Oct 2014</v>
      </c>
      <c r="Y5339">
        <f>--(COUNTIF($B$2:B5339,B5339)=1)</f>
        <v>1</v>
      </c>
    </row>
    <row r="5340" spans="1:25"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c r="W5340" s="6" t="str">
        <f>TEXT(SalesData[[#This Row],[Order Date]],"mmm")</f>
        <v>Nov</v>
      </c>
      <c r="X5340" s="6" t="str">
        <f>TEXT(SalesData[[#This Row],[Order Date]],"mmm yyyy")</f>
        <v>Nov 2012</v>
      </c>
      <c r="Y5340">
        <f>--(COUNTIF($B$2:B5340,B5340)=1)</f>
        <v>1</v>
      </c>
    </row>
    <row r="5341" spans="1:25"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c r="W5341" s="6" t="str">
        <f>TEXT(SalesData[[#This Row],[Order Date]],"mmm")</f>
        <v>Nov</v>
      </c>
      <c r="X5341" s="6" t="str">
        <f>TEXT(SalesData[[#This Row],[Order Date]],"mmm yyyy")</f>
        <v>Nov 2012</v>
      </c>
      <c r="Y5341">
        <f>--(COUNTIF($B$2:B5341,B5341)=1)</f>
        <v>0</v>
      </c>
    </row>
    <row r="5342" spans="1:25"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c r="W5342" s="6" t="str">
        <f>TEXT(SalesData[[#This Row],[Order Date]],"mmm")</f>
        <v>Nov</v>
      </c>
      <c r="X5342" s="6" t="str">
        <f>TEXT(SalesData[[#This Row],[Order Date]],"mmm yyyy")</f>
        <v>Nov 2012</v>
      </c>
      <c r="Y5342">
        <f>--(COUNTIF($B$2:B5342,B5342)=1)</f>
        <v>0</v>
      </c>
    </row>
    <row r="5343" spans="1:25"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c r="W5343" s="6" t="str">
        <f>TEXT(SalesData[[#This Row],[Order Date]],"mmm")</f>
        <v>Nov</v>
      </c>
      <c r="X5343" s="6" t="str">
        <f>TEXT(SalesData[[#This Row],[Order Date]],"mmm yyyy")</f>
        <v>Nov 2012</v>
      </c>
      <c r="Y5343">
        <f>--(COUNTIF($B$2:B5343,B5343)=1)</f>
        <v>0</v>
      </c>
    </row>
    <row r="5344" spans="1:25"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c r="W5344" s="6" t="str">
        <f>TEXT(SalesData[[#This Row],[Order Date]],"mmm")</f>
        <v>Nov</v>
      </c>
      <c r="X5344" s="6" t="str">
        <f>TEXT(SalesData[[#This Row],[Order Date]],"mmm yyyy")</f>
        <v>Nov 2011</v>
      </c>
      <c r="Y5344">
        <f>--(COUNTIF($B$2:B5344,B5344)=1)</f>
        <v>1</v>
      </c>
    </row>
    <row r="5345" spans="1:25"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c r="W5345" s="6" t="str">
        <f>TEXT(SalesData[[#This Row],[Order Date]],"mmm")</f>
        <v>Nov</v>
      </c>
      <c r="X5345" s="6" t="str">
        <f>TEXT(SalesData[[#This Row],[Order Date]],"mmm yyyy")</f>
        <v>Nov 2011</v>
      </c>
      <c r="Y5345">
        <f>--(COUNTIF($B$2:B5345,B5345)=1)</f>
        <v>0</v>
      </c>
    </row>
    <row r="5346" spans="1:25"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c r="W5346" s="6" t="str">
        <f>TEXT(SalesData[[#This Row],[Order Date]],"mmm")</f>
        <v>Oct</v>
      </c>
      <c r="X5346" s="6" t="str">
        <f>TEXT(SalesData[[#This Row],[Order Date]],"mmm yyyy")</f>
        <v>Oct 2012</v>
      </c>
      <c r="Y5346">
        <f>--(COUNTIF($B$2:B5346,B5346)=1)</f>
        <v>1</v>
      </c>
    </row>
    <row r="5347" spans="1:25"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c r="W5347" s="6" t="str">
        <f>TEXT(SalesData[[#This Row],[Order Date]],"mmm")</f>
        <v>Mar</v>
      </c>
      <c r="X5347" s="6" t="str">
        <f>TEXT(SalesData[[#This Row],[Order Date]],"mmm yyyy")</f>
        <v>Mar 2014</v>
      </c>
      <c r="Y5347">
        <f>--(COUNTIF($B$2:B5347,B5347)=1)</f>
        <v>1</v>
      </c>
    </row>
    <row r="5348" spans="1:25"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c r="W5348" s="6" t="str">
        <f>TEXT(SalesData[[#This Row],[Order Date]],"mmm")</f>
        <v>Mar</v>
      </c>
      <c r="X5348" s="6" t="str">
        <f>TEXT(SalesData[[#This Row],[Order Date]],"mmm yyyy")</f>
        <v>Mar 2014</v>
      </c>
      <c r="Y5348">
        <f>--(COUNTIF($B$2:B5348,B5348)=1)</f>
        <v>0</v>
      </c>
    </row>
    <row r="5349" spans="1:25"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c r="W5349" s="6" t="str">
        <f>TEXT(SalesData[[#This Row],[Order Date]],"mmm")</f>
        <v>Mar</v>
      </c>
      <c r="X5349" s="6" t="str">
        <f>TEXT(SalesData[[#This Row],[Order Date]],"mmm yyyy")</f>
        <v>Mar 2014</v>
      </c>
      <c r="Y5349">
        <f>--(COUNTIF($B$2:B5349,B5349)=1)</f>
        <v>0</v>
      </c>
    </row>
    <row r="5350" spans="1:25"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c r="W5350" s="6" t="str">
        <f>TEXT(SalesData[[#This Row],[Order Date]],"mmm")</f>
        <v>Jan</v>
      </c>
      <c r="X5350" s="6" t="str">
        <f>TEXT(SalesData[[#This Row],[Order Date]],"mmm yyyy")</f>
        <v>Jan 2012</v>
      </c>
      <c r="Y5350">
        <f>--(COUNTIF($B$2:B5350,B5350)=1)</f>
        <v>1</v>
      </c>
    </row>
    <row r="5351" spans="1:25"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c r="W5351" s="6" t="str">
        <f>TEXT(SalesData[[#This Row],[Order Date]],"mmm")</f>
        <v>Jan</v>
      </c>
      <c r="X5351" s="6" t="str">
        <f>TEXT(SalesData[[#This Row],[Order Date]],"mmm yyyy")</f>
        <v>Jan 2012</v>
      </c>
      <c r="Y5351">
        <f>--(COUNTIF($B$2:B5351,B5351)=1)</f>
        <v>0</v>
      </c>
    </row>
    <row r="5352" spans="1:25"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c r="W5352" s="6" t="str">
        <f>TEXT(SalesData[[#This Row],[Order Date]],"mmm")</f>
        <v>Dec</v>
      </c>
      <c r="X5352" s="6" t="str">
        <f>TEXT(SalesData[[#This Row],[Order Date]],"mmm yyyy")</f>
        <v>Dec 2014</v>
      </c>
      <c r="Y5352">
        <f>--(COUNTIF($B$2:B5352,B5352)=1)</f>
        <v>1</v>
      </c>
    </row>
    <row r="5353" spans="1:25"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c r="W5353" s="6" t="str">
        <f>TEXT(SalesData[[#This Row],[Order Date]],"mmm")</f>
        <v>Sep</v>
      </c>
      <c r="X5353" s="6" t="str">
        <f>TEXT(SalesData[[#This Row],[Order Date]],"mmm yyyy")</f>
        <v>Sep 2013</v>
      </c>
      <c r="Y5353">
        <f>--(COUNTIF($B$2:B5353,B5353)=1)</f>
        <v>1</v>
      </c>
    </row>
    <row r="5354" spans="1:25"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c r="W5354" s="6" t="str">
        <f>TEXT(SalesData[[#This Row],[Order Date]],"mmm")</f>
        <v>Sep</v>
      </c>
      <c r="X5354" s="6" t="str">
        <f>TEXT(SalesData[[#This Row],[Order Date]],"mmm yyyy")</f>
        <v>Sep 2013</v>
      </c>
      <c r="Y5354">
        <f>--(COUNTIF($B$2:B5354,B5354)=1)</f>
        <v>0</v>
      </c>
    </row>
    <row r="5355" spans="1:25"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c r="W5355" s="6" t="str">
        <f>TEXT(SalesData[[#This Row],[Order Date]],"mmm")</f>
        <v>Sep</v>
      </c>
      <c r="X5355" s="6" t="str">
        <f>TEXT(SalesData[[#This Row],[Order Date]],"mmm yyyy")</f>
        <v>Sep 2013</v>
      </c>
      <c r="Y5355">
        <f>--(COUNTIF($B$2:B5355,B5355)=1)</f>
        <v>1</v>
      </c>
    </row>
    <row r="5356" spans="1:25"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c r="W5356" s="6" t="str">
        <f>TEXT(SalesData[[#This Row],[Order Date]],"mmm")</f>
        <v>May</v>
      </c>
      <c r="X5356" s="6" t="str">
        <f>TEXT(SalesData[[#This Row],[Order Date]],"mmm yyyy")</f>
        <v>May 2011</v>
      </c>
      <c r="Y5356">
        <f>--(COUNTIF($B$2:B5356,B5356)=1)</f>
        <v>1</v>
      </c>
    </row>
    <row r="5357" spans="1:25"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c r="W5357" s="6" t="str">
        <f>TEXT(SalesData[[#This Row],[Order Date]],"mmm")</f>
        <v>May</v>
      </c>
      <c r="X5357" s="6" t="str">
        <f>TEXT(SalesData[[#This Row],[Order Date]],"mmm yyyy")</f>
        <v>May 2011</v>
      </c>
      <c r="Y5357">
        <f>--(COUNTIF($B$2:B5357,B5357)=1)</f>
        <v>0</v>
      </c>
    </row>
    <row r="5358" spans="1:25"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c r="W5358" s="6" t="str">
        <f>TEXT(SalesData[[#This Row],[Order Date]],"mmm")</f>
        <v>Sep</v>
      </c>
      <c r="X5358" s="6" t="str">
        <f>TEXT(SalesData[[#This Row],[Order Date]],"mmm yyyy")</f>
        <v>Sep 2013</v>
      </c>
      <c r="Y5358">
        <f>--(COUNTIF($B$2:B5358,B5358)=1)</f>
        <v>1</v>
      </c>
    </row>
    <row r="5359" spans="1:25"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c r="W5359" s="6" t="str">
        <f>TEXT(SalesData[[#This Row],[Order Date]],"mmm")</f>
        <v>Aug</v>
      </c>
      <c r="X5359" s="6" t="str">
        <f>TEXT(SalesData[[#This Row],[Order Date]],"mmm yyyy")</f>
        <v>Aug 2011</v>
      </c>
      <c r="Y5359">
        <f>--(COUNTIF($B$2:B5359,B5359)=1)</f>
        <v>1</v>
      </c>
    </row>
    <row r="5360" spans="1:25"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c r="W5360" s="6" t="str">
        <f>TEXT(SalesData[[#This Row],[Order Date]],"mmm")</f>
        <v>Aug</v>
      </c>
      <c r="X5360" s="6" t="str">
        <f>TEXT(SalesData[[#This Row],[Order Date]],"mmm yyyy")</f>
        <v>Aug 2011</v>
      </c>
      <c r="Y5360">
        <f>--(COUNTIF($B$2:B5360,B5360)=1)</f>
        <v>0</v>
      </c>
    </row>
    <row r="5361" spans="1:25"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c r="W5361" s="6" t="str">
        <f>TEXT(SalesData[[#This Row],[Order Date]],"mmm")</f>
        <v>Aug</v>
      </c>
      <c r="X5361" s="6" t="str">
        <f>TEXT(SalesData[[#This Row],[Order Date]],"mmm yyyy")</f>
        <v>Aug 2011</v>
      </c>
      <c r="Y5361">
        <f>--(COUNTIF($B$2:B5361,B5361)=1)</f>
        <v>0</v>
      </c>
    </row>
    <row r="5362" spans="1:25"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c r="W5362" s="6" t="str">
        <f>TEXT(SalesData[[#This Row],[Order Date]],"mmm")</f>
        <v>Apr</v>
      </c>
      <c r="X5362" s="6" t="str">
        <f>TEXT(SalesData[[#This Row],[Order Date]],"mmm yyyy")</f>
        <v>Apr 2014</v>
      </c>
      <c r="Y5362">
        <f>--(COUNTIF($B$2:B5362,B5362)=1)</f>
        <v>1</v>
      </c>
    </row>
    <row r="5363" spans="1:25"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c r="W5363" s="6" t="str">
        <f>TEXT(SalesData[[#This Row],[Order Date]],"mmm")</f>
        <v>Jun</v>
      </c>
      <c r="X5363" s="6" t="str">
        <f>TEXT(SalesData[[#This Row],[Order Date]],"mmm yyyy")</f>
        <v>Jun 2014</v>
      </c>
      <c r="Y5363">
        <f>--(COUNTIF($B$2:B5363,B5363)=1)</f>
        <v>1</v>
      </c>
    </row>
    <row r="5364" spans="1:25"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c r="W5364" s="6" t="str">
        <f>TEXT(SalesData[[#This Row],[Order Date]],"mmm")</f>
        <v>Dec</v>
      </c>
      <c r="X5364" s="6" t="str">
        <f>TEXT(SalesData[[#This Row],[Order Date]],"mmm yyyy")</f>
        <v>Dec 2013</v>
      </c>
      <c r="Y5364">
        <f>--(COUNTIF($B$2:B5364,B5364)=1)</f>
        <v>1</v>
      </c>
    </row>
    <row r="5365" spans="1:25"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c r="W5365" s="6" t="str">
        <f>TEXT(SalesData[[#This Row],[Order Date]],"mmm")</f>
        <v>Dec</v>
      </c>
      <c r="X5365" s="6" t="str">
        <f>TEXT(SalesData[[#This Row],[Order Date]],"mmm yyyy")</f>
        <v>Dec 2013</v>
      </c>
      <c r="Y5365">
        <f>--(COUNTIF($B$2:B5365,B5365)=1)</f>
        <v>0</v>
      </c>
    </row>
    <row r="5366" spans="1:25"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c r="W5366" s="6" t="str">
        <f>TEXT(SalesData[[#This Row],[Order Date]],"mmm")</f>
        <v>Jan</v>
      </c>
      <c r="X5366" s="6" t="str">
        <f>TEXT(SalesData[[#This Row],[Order Date]],"mmm yyyy")</f>
        <v>Jan 2011</v>
      </c>
      <c r="Y5366">
        <f>--(COUNTIF($B$2:B5366,B5366)=1)</f>
        <v>1</v>
      </c>
    </row>
    <row r="5367" spans="1:25"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c r="W5367" s="6" t="str">
        <f>TEXT(SalesData[[#This Row],[Order Date]],"mmm")</f>
        <v>Nov</v>
      </c>
      <c r="X5367" s="6" t="str">
        <f>TEXT(SalesData[[#This Row],[Order Date]],"mmm yyyy")</f>
        <v>Nov 2013</v>
      </c>
      <c r="Y5367">
        <f>--(COUNTIF($B$2:B5367,B5367)=1)</f>
        <v>1</v>
      </c>
    </row>
    <row r="5368" spans="1:25"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c r="W5368" s="6" t="str">
        <f>TEXT(SalesData[[#This Row],[Order Date]],"mmm")</f>
        <v>Jun</v>
      </c>
      <c r="X5368" s="6" t="str">
        <f>TEXT(SalesData[[#This Row],[Order Date]],"mmm yyyy")</f>
        <v>Jun 2014</v>
      </c>
      <c r="Y5368">
        <f>--(COUNTIF($B$2:B5368,B5368)=1)</f>
        <v>1</v>
      </c>
    </row>
    <row r="5369" spans="1:25"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c r="W5369" s="6" t="str">
        <f>TEXT(SalesData[[#This Row],[Order Date]],"mmm")</f>
        <v>Jun</v>
      </c>
      <c r="X5369" s="6" t="str">
        <f>TEXT(SalesData[[#This Row],[Order Date]],"mmm yyyy")</f>
        <v>Jun 2014</v>
      </c>
      <c r="Y5369">
        <f>--(COUNTIF($B$2:B5369,B5369)=1)</f>
        <v>0</v>
      </c>
    </row>
    <row r="5370" spans="1:25"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c r="W5370" s="6" t="str">
        <f>TEXT(SalesData[[#This Row],[Order Date]],"mmm")</f>
        <v>Jun</v>
      </c>
      <c r="X5370" s="6" t="str">
        <f>TEXT(SalesData[[#This Row],[Order Date]],"mmm yyyy")</f>
        <v>Jun 2014</v>
      </c>
      <c r="Y5370">
        <f>--(COUNTIF($B$2:B5370,B5370)=1)</f>
        <v>0</v>
      </c>
    </row>
    <row r="5371" spans="1:25"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c r="W5371" s="6" t="str">
        <f>TEXT(SalesData[[#This Row],[Order Date]],"mmm")</f>
        <v>Sep</v>
      </c>
      <c r="X5371" s="6" t="str">
        <f>TEXT(SalesData[[#This Row],[Order Date]],"mmm yyyy")</f>
        <v>Sep 2014</v>
      </c>
      <c r="Y5371">
        <f>--(COUNTIF($B$2:B5371,B5371)=1)</f>
        <v>1</v>
      </c>
    </row>
    <row r="5372" spans="1:25"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c r="W5372" s="6" t="str">
        <f>TEXT(SalesData[[#This Row],[Order Date]],"mmm")</f>
        <v>Apr</v>
      </c>
      <c r="X5372" s="6" t="str">
        <f>TEXT(SalesData[[#This Row],[Order Date]],"mmm yyyy")</f>
        <v>Apr 2014</v>
      </c>
      <c r="Y5372">
        <f>--(COUNTIF($B$2:B5372,B5372)=1)</f>
        <v>1</v>
      </c>
    </row>
    <row r="5373" spans="1:25"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c r="W5373" s="6" t="str">
        <f>TEXT(SalesData[[#This Row],[Order Date]],"mmm")</f>
        <v>Apr</v>
      </c>
      <c r="X5373" s="6" t="str">
        <f>TEXT(SalesData[[#This Row],[Order Date]],"mmm yyyy")</f>
        <v>Apr 2014</v>
      </c>
      <c r="Y5373">
        <f>--(COUNTIF($B$2:B5373,B5373)=1)</f>
        <v>0</v>
      </c>
    </row>
    <row r="5374" spans="1:25"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c r="W5374" s="6" t="str">
        <f>TEXT(SalesData[[#This Row],[Order Date]],"mmm")</f>
        <v>Oct</v>
      </c>
      <c r="X5374" s="6" t="str">
        <f>TEXT(SalesData[[#This Row],[Order Date]],"mmm yyyy")</f>
        <v>Oct 2012</v>
      </c>
      <c r="Y5374">
        <f>--(COUNTIF($B$2:B5374,B5374)=1)</f>
        <v>1</v>
      </c>
    </row>
    <row r="5375" spans="1:25"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c r="W5375" s="6" t="str">
        <f>TEXT(SalesData[[#This Row],[Order Date]],"mmm")</f>
        <v>Oct</v>
      </c>
      <c r="X5375" s="6" t="str">
        <f>TEXT(SalesData[[#This Row],[Order Date]],"mmm yyyy")</f>
        <v>Oct 2012</v>
      </c>
      <c r="Y5375">
        <f>--(COUNTIF($B$2:B5375,B5375)=1)</f>
        <v>0</v>
      </c>
    </row>
    <row r="5376" spans="1:25"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c r="W5376" s="6" t="str">
        <f>TEXT(SalesData[[#This Row],[Order Date]],"mmm")</f>
        <v>Oct</v>
      </c>
      <c r="X5376" s="6" t="str">
        <f>TEXT(SalesData[[#This Row],[Order Date]],"mmm yyyy")</f>
        <v>Oct 2012</v>
      </c>
      <c r="Y5376">
        <f>--(COUNTIF($B$2:B5376,B5376)=1)</f>
        <v>0</v>
      </c>
    </row>
    <row r="5377" spans="1:25"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c r="W5377" s="6" t="str">
        <f>TEXT(SalesData[[#This Row],[Order Date]],"mmm")</f>
        <v>May</v>
      </c>
      <c r="X5377" s="6" t="str">
        <f>TEXT(SalesData[[#This Row],[Order Date]],"mmm yyyy")</f>
        <v>May 2014</v>
      </c>
      <c r="Y5377">
        <f>--(COUNTIF($B$2:B5377,B5377)=1)</f>
        <v>1</v>
      </c>
    </row>
    <row r="5378" spans="1:25"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c r="W5378" s="6" t="str">
        <f>TEXT(SalesData[[#This Row],[Order Date]],"mmm")</f>
        <v>May</v>
      </c>
      <c r="X5378" s="6" t="str">
        <f>TEXT(SalesData[[#This Row],[Order Date]],"mmm yyyy")</f>
        <v>May 2014</v>
      </c>
      <c r="Y5378">
        <f>--(COUNTIF($B$2:B5378,B5378)=1)</f>
        <v>0</v>
      </c>
    </row>
    <row r="5379" spans="1:25"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c r="W5379" s="6" t="str">
        <f>TEXT(SalesData[[#This Row],[Order Date]],"mmm")</f>
        <v>Dec</v>
      </c>
      <c r="X5379" s="6" t="str">
        <f>TEXT(SalesData[[#This Row],[Order Date]],"mmm yyyy")</f>
        <v>Dec 2011</v>
      </c>
      <c r="Y5379">
        <f>--(COUNTIF($B$2:B5379,B5379)=1)</f>
        <v>1</v>
      </c>
    </row>
    <row r="5380" spans="1:25"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c r="W5380" s="6" t="str">
        <f>TEXT(SalesData[[#This Row],[Order Date]],"mmm")</f>
        <v>Dec</v>
      </c>
      <c r="X5380" s="6" t="str">
        <f>TEXT(SalesData[[#This Row],[Order Date]],"mmm yyyy")</f>
        <v>Dec 2011</v>
      </c>
      <c r="Y5380">
        <f>--(COUNTIF($B$2:B5380,B5380)=1)</f>
        <v>0</v>
      </c>
    </row>
    <row r="5381" spans="1:25"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c r="W5381" s="6" t="str">
        <f>TEXT(SalesData[[#This Row],[Order Date]],"mmm")</f>
        <v>Aug</v>
      </c>
      <c r="X5381" s="6" t="str">
        <f>TEXT(SalesData[[#This Row],[Order Date]],"mmm yyyy")</f>
        <v>Aug 2013</v>
      </c>
      <c r="Y5381">
        <f>--(COUNTIF($B$2:B5381,B5381)=1)</f>
        <v>1</v>
      </c>
    </row>
    <row r="5382" spans="1:25"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c r="W5382" s="6" t="str">
        <f>TEXT(SalesData[[#This Row],[Order Date]],"mmm")</f>
        <v>Aug</v>
      </c>
      <c r="X5382" s="6" t="str">
        <f>TEXT(SalesData[[#This Row],[Order Date]],"mmm yyyy")</f>
        <v>Aug 2013</v>
      </c>
      <c r="Y5382">
        <f>--(COUNTIF($B$2:B5382,B5382)=1)</f>
        <v>0</v>
      </c>
    </row>
    <row r="5383" spans="1:25"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c r="W5383" s="6" t="str">
        <f>TEXT(SalesData[[#This Row],[Order Date]],"mmm")</f>
        <v>Sep</v>
      </c>
      <c r="X5383" s="6" t="str">
        <f>TEXT(SalesData[[#This Row],[Order Date]],"mmm yyyy")</f>
        <v>Sep 2013</v>
      </c>
      <c r="Y5383">
        <f>--(COUNTIF($B$2:B5383,B5383)=1)</f>
        <v>1</v>
      </c>
    </row>
    <row r="5384" spans="1:25"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c r="W5384" s="6" t="str">
        <f>TEXT(SalesData[[#This Row],[Order Date]],"mmm")</f>
        <v>Sep</v>
      </c>
      <c r="X5384" s="6" t="str">
        <f>TEXT(SalesData[[#This Row],[Order Date]],"mmm yyyy")</f>
        <v>Sep 2013</v>
      </c>
      <c r="Y5384">
        <f>--(COUNTIF($B$2:B5384,B5384)=1)</f>
        <v>0</v>
      </c>
    </row>
    <row r="5385" spans="1:25"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c r="W5385" s="6" t="str">
        <f>TEXT(SalesData[[#This Row],[Order Date]],"mmm")</f>
        <v>Sep</v>
      </c>
      <c r="X5385" s="6" t="str">
        <f>TEXT(SalesData[[#This Row],[Order Date]],"mmm yyyy")</f>
        <v>Sep 2013</v>
      </c>
      <c r="Y5385">
        <f>--(COUNTIF($B$2:B5385,B5385)=1)</f>
        <v>0</v>
      </c>
    </row>
    <row r="5386" spans="1:25"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c r="W5386" s="6" t="str">
        <f>TEXT(SalesData[[#This Row],[Order Date]],"mmm")</f>
        <v>Jun</v>
      </c>
      <c r="X5386" s="6" t="str">
        <f>TEXT(SalesData[[#This Row],[Order Date]],"mmm yyyy")</f>
        <v>Jun 2014</v>
      </c>
      <c r="Y5386">
        <f>--(COUNTIF($B$2:B5386,B5386)=1)</f>
        <v>1</v>
      </c>
    </row>
    <row r="5387" spans="1:25"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c r="W5387" s="6" t="str">
        <f>TEXT(SalesData[[#This Row],[Order Date]],"mmm")</f>
        <v>Jun</v>
      </c>
      <c r="X5387" s="6" t="str">
        <f>TEXT(SalesData[[#This Row],[Order Date]],"mmm yyyy")</f>
        <v>Jun 2014</v>
      </c>
      <c r="Y5387">
        <f>--(COUNTIF($B$2:B5387,B5387)=1)</f>
        <v>0</v>
      </c>
    </row>
    <row r="5388" spans="1:25"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c r="W5388" s="6" t="str">
        <f>TEXT(SalesData[[#This Row],[Order Date]],"mmm")</f>
        <v>Mar</v>
      </c>
      <c r="X5388" s="6" t="str">
        <f>TEXT(SalesData[[#This Row],[Order Date]],"mmm yyyy")</f>
        <v>Mar 2014</v>
      </c>
      <c r="Y5388">
        <f>--(COUNTIF($B$2:B5388,B5388)=1)</f>
        <v>1</v>
      </c>
    </row>
    <row r="5389" spans="1:25"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c r="W5389" s="6" t="str">
        <f>TEXT(SalesData[[#This Row],[Order Date]],"mmm")</f>
        <v>Feb</v>
      </c>
      <c r="X5389" s="6" t="str">
        <f>TEXT(SalesData[[#This Row],[Order Date]],"mmm yyyy")</f>
        <v>Feb 2014</v>
      </c>
      <c r="Y5389">
        <f>--(COUNTIF($B$2:B5389,B5389)=1)</f>
        <v>1</v>
      </c>
    </row>
    <row r="5390" spans="1:25"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c r="W5390" s="6" t="str">
        <f>TEXT(SalesData[[#This Row],[Order Date]],"mmm")</f>
        <v>Feb</v>
      </c>
      <c r="X5390" s="6" t="str">
        <f>TEXT(SalesData[[#This Row],[Order Date]],"mmm yyyy")</f>
        <v>Feb 2014</v>
      </c>
      <c r="Y5390">
        <f>--(COUNTIF($B$2:B5390,B5390)=1)</f>
        <v>0</v>
      </c>
    </row>
    <row r="5391" spans="1:25"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c r="W5391" s="6" t="str">
        <f>TEXT(SalesData[[#This Row],[Order Date]],"mmm")</f>
        <v>Feb</v>
      </c>
      <c r="X5391" s="6" t="str">
        <f>TEXT(SalesData[[#This Row],[Order Date]],"mmm yyyy")</f>
        <v>Feb 2014</v>
      </c>
      <c r="Y5391">
        <f>--(COUNTIF($B$2:B5391,B5391)=1)</f>
        <v>0</v>
      </c>
    </row>
    <row r="5392" spans="1:25"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c r="W5392" s="6" t="str">
        <f>TEXT(SalesData[[#This Row],[Order Date]],"mmm")</f>
        <v>Nov</v>
      </c>
      <c r="X5392" s="6" t="str">
        <f>TEXT(SalesData[[#This Row],[Order Date]],"mmm yyyy")</f>
        <v>Nov 2014</v>
      </c>
      <c r="Y5392">
        <f>--(COUNTIF($B$2:B5392,B5392)=1)</f>
        <v>1</v>
      </c>
    </row>
    <row r="5393" spans="1:25"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c r="W5393" s="6" t="str">
        <f>TEXT(SalesData[[#This Row],[Order Date]],"mmm")</f>
        <v>Nov</v>
      </c>
      <c r="X5393" s="6" t="str">
        <f>TEXT(SalesData[[#This Row],[Order Date]],"mmm yyyy")</f>
        <v>Nov 2011</v>
      </c>
      <c r="Y5393">
        <f>--(COUNTIF($B$2:B5393,B5393)=1)</f>
        <v>1</v>
      </c>
    </row>
    <row r="5394" spans="1:25"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c r="W5394" s="6" t="str">
        <f>TEXT(SalesData[[#This Row],[Order Date]],"mmm")</f>
        <v>Nov</v>
      </c>
      <c r="X5394" s="6" t="str">
        <f>TEXT(SalesData[[#This Row],[Order Date]],"mmm yyyy")</f>
        <v>Nov 2011</v>
      </c>
      <c r="Y5394">
        <f>--(COUNTIF($B$2:B5394,B5394)=1)</f>
        <v>0</v>
      </c>
    </row>
    <row r="5395" spans="1:25"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c r="W5395" s="6" t="str">
        <f>TEXT(SalesData[[#This Row],[Order Date]],"mmm")</f>
        <v>Nov</v>
      </c>
      <c r="X5395" s="6" t="str">
        <f>TEXT(SalesData[[#This Row],[Order Date]],"mmm yyyy")</f>
        <v>Nov 2011</v>
      </c>
      <c r="Y5395">
        <f>--(COUNTIF($B$2:B5395,B5395)=1)</f>
        <v>0</v>
      </c>
    </row>
    <row r="5396" spans="1:25"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c r="W5396" s="6" t="str">
        <f>TEXT(SalesData[[#This Row],[Order Date]],"mmm")</f>
        <v>Nov</v>
      </c>
      <c r="X5396" s="6" t="str">
        <f>TEXT(SalesData[[#This Row],[Order Date]],"mmm yyyy")</f>
        <v>Nov 2011</v>
      </c>
      <c r="Y5396">
        <f>--(COUNTIF($B$2:B5396,B5396)=1)</f>
        <v>0</v>
      </c>
    </row>
    <row r="5397" spans="1:25"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c r="W5397" s="6" t="str">
        <f>TEXT(SalesData[[#This Row],[Order Date]],"mmm")</f>
        <v>Nov</v>
      </c>
      <c r="X5397" s="6" t="str">
        <f>TEXT(SalesData[[#This Row],[Order Date]],"mmm yyyy")</f>
        <v>Nov 2011</v>
      </c>
      <c r="Y5397">
        <f>--(COUNTIF($B$2:B5397,B5397)=1)</f>
        <v>1</v>
      </c>
    </row>
    <row r="5398" spans="1:25"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c r="W5398" s="6" t="str">
        <f>TEXT(SalesData[[#This Row],[Order Date]],"mmm")</f>
        <v>Sep</v>
      </c>
      <c r="X5398" s="6" t="str">
        <f>TEXT(SalesData[[#This Row],[Order Date]],"mmm yyyy")</f>
        <v>Sep 2013</v>
      </c>
      <c r="Y5398">
        <f>--(COUNTIF($B$2:B5398,B5398)=1)</f>
        <v>1</v>
      </c>
    </row>
    <row r="5399" spans="1:25"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c r="W5399" s="6" t="str">
        <f>TEXT(SalesData[[#This Row],[Order Date]],"mmm")</f>
        <v>Nov</v>
      </c>
      <c r="X5399" s="6" t="str">
        <f>TEXT(SalesData[[#This Row],[Order Date]],"mmm yyyy")</f>
        <v>Nov 2013</v>
      </c>
      <c r="Y5399">
        <f>--(COUNTIF($B$2:B5399,B5399)=1)</f>
        <v>1</v>
      </c>
    </row>
    <row r="5400" spans="1:25"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c r="W5400" s="6" t="str">
        <f>TEXT(SalesData[[#This Row],[Order Date]],"mmm")</f>
        <v>Sep</v>
      </c>
      <c r="X5400" s="6" t="str">
        <f>TEXT(SalesData[[#This Row],[Order Date]],"mmm yyyy")</f>
        <v>Sep 2013</v>
      </c>
      <c r="Y5400">
        <f>--(COUNTIF($B$2:B5400,B5400)=1)</f>
        <v>1</v>
      </c>
    </row>
    <row r="5401" spans="1:25"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c r="W5401" s="6" t="str">
        <f>TEXT(SalesData[[#This Row],[Order Date]],"mmm")</f>
        <v>Apr</v>
      </c>
      <c r="X5401" s="6" t="str">
        <f>TEXT(SalesData[[#This Row],[Order Date]],"mmm yyyy")</f>
        <v>Apr 2013</v>
      </c>
      <c r="Y5401">
        <f>--(COUNTIF($B$2:B5401,B5401)=1)</f>
        <v>1</v>
      </c>
    </row>
    <row r="5402" spans="1:25"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c r="W5402" s="6" t="str">
        <f>TEXT(SalesData[[#This Row],[Order Date]],"mmm")</f>
        <v>Sep</v>
      </c>
      <c r="X5402" s="6" t="str">
        <f>TEXT(SalesData[[#This Row],[Order Date]],"mmm yyyy")</f>
        <v>Sep 2014</v>
      </c>
      <c r="Y5402">
        <f>--(COUNTIF($B$2:B5402,B5402)=1)</f>
        <v>1</v>
      </c>
    </row>
    <row r="5403" spans="1:25"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c r="W5403" s="6" t="str">
        <f>TEXT(SalesData[[#This Row],[Order Date]],"mmm")</f>
        <v>Sep</v>
      </c>
      <c r="X5403" s="6" t="str">
        <f>TEXT(SalesData[[#This Row],[Order Date]],"mmm yyyy")</f>
        <v>Sep 2014</v>
      </c>
      <c r="Y5403">
        <f>--(COUNTIF($B$2:B5403,B5403)=1)</f>
        <v>0</v>
      </c>
    </row>
    <row r="5404" spans="1:25"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c r="W5404" s="6" t="str">
        <f>TEXT(SalesData[[#This Row],[Order Date]],"mmm")</f>
        <v>Aug</v>
      </c>
      <c r="X5404" s="6" t="str">
        <f>TEXT(SalesData[[#This Row],[Order Date]],"mmm yyyy")</f>
        <v>Aug 2014</v>
      </c>
      <c r="Y5404">
        <f>--(COUNTIF($B$2:B5404,B5404)=1)</f>
        <v>1</v>
      </c>
    </row>
    <row r="5405" spans="1:25"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c r="W5405" s="6" t="str">
        <f>TEXT(SalesData[[#This Row],[Order Date]],"mmm")</f>
        <v>Aug</v>
      </c>
      <c r="X5405" s="6" t="str">
        <f>TEXT(SalesData[[#This Row],[Order Date]],"mmm yyyy")</f>
        <v>Aug 2014</v>
      </c>
      <c r="Y5405">
        <f>--(COUNTIF($B$2:B5405,B5405)=1)</f>
        <v>0</v>
      </c>
    </row>
    <row r="5406" spans="1:25"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c r="W5406" s="6" t="str">
        <f>TEXT(SalesData[[#This Row],[Order Date]],"mmm")</f>
        <v>Feb</v>
      </c>
      <c r="X5406" s="6" t="str">
        <f>TEXT(SalesData[[#This Row],[Order Date]],"mmm yyyy")</f>
        <v>Feb 2013</v>
      </c>
      <c r="Y5406">
        <f>--(COUNTIF($B$2:B5406,B5406)=1)</f>
        <v>1</v>
      </c>
    </row>
    <row r="5407" spans="1:25"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c r="W5407" s="6" t="str">
        <f>TEXT(SalesData[[#This Row],[Order Date]],"mmm")</f>
        <v>Feb</v>
      </c>
      <c r="X5407" s="6" t="str">
        <f>TEXT(SalesData[[#This Row],[Order Date]],"mmm yyyy")</f>
        <v>Feb 2013</v>
      </c>
      <c r="Y5407">
        <f>--(COUNTIF($B$2:B5407,B5407)=1)</f>
        <v>0</v>
      </c>
    </row>
    <row r="5408" spans="1:25"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c r="W5408" s="6" t="str">
        <f>TEXT(SalesData[[#This Row],[Order Date]],"mmm")</f>
        <v>Feb</v>
      </c>
      <c r="X5408" s="6" t="str">
        <f>TEXT(SalesData[[#This Row],[Order Date]],"mmm yyyy")</f>
        <v>Feb 2013</v>
      </c>
      <c r="Y5408">
        <f>--(COUNTIF($B$2:B5408,B5408)=1)</f>
        <v>0</v>
      </c>
    </row>
    <row r="5409" spans="1:25"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c r="W5409" s="6" t="str">
        <f>TEXT(SalesData[[#This Row],[Order Date]],"mmm")</f>
        <v>Dec</v>
      </c>
      <c r="X5409" s="6" t="str">
        <f>TEXT(SalesData[[#This Row],[Order Date]],"mmm yyyy")</f>
        <v>Dec 2014</v>
      </c>
      <c r="Y5409">
        <f>--(COUNTIF($B$2:B5409,B5409)=1)</f>
        <v>1</v>
      </c>
    </row>
    <row r="5410" spans="1:25"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c r="W5410" s="6" t="str">
        <f>TEXT(SalesData[[#This Row],[Order Date]],"mmm")</f>
        <v>Dec</v>
      </c>
      <c r="X5410" s="6" t="str">
        <f>TEXT(SalesData[[#This Row],[Order Date]],"mmm yyyy")</f>
        <v>Dec 2014</v>
      </c>
      <c r="Y5410">
        <f>--(COUNTIF($B$2:B5410,B5410)=1)</f>
        <v>0</v>
      </c>
    </row>
    <row r="5411" spans="1:25"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c r="W5411" s="6" t="str">
        <f>TEXT(SalesData[[#This Row],[Order Date]],"mmm")</f>
        <v>Dec</v>
      </c>
      <c r="X5411" s="6" t="str">
        <f>TEXT(SalesData[[#This Row],[Order Date]],"mmm yyyy")</f>
        <v>Dec 2014</v>
      </c>
      <c r="Y5411">
        <f>--(COUNTIF($B$2:B5411,B5411)=1)</f>
        <v>0</v>
      </c>
    </row>
    <row r="5412" spans="1:25"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c r="W5412" s="6" t="str">
        <f>TEXT(SalesData[[#This Row],[Order Date]],"mmm")</f>
        <v>Dec</v>
      </c>
      <c r="X5412" s="6" t="str">
        <f>TEXT(SalesData[[#This Row],[Order Date]],"mmm yyyy")</f>
        <v>Dec 2014</v>
      </c>
      <c r="Y5412">
        <f>--(COUNTIF($B$2:B5412,B5412)=1)</f>
        <v>0</v>
      </c>
    </row>
    <row r="5413" spans="1:25"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c r="W5413" s="6" t="str">
        <f>TEXT(SalesData[[#This Row],[Order Date]],"mmm")</f>
        <v>Sep</v>
      </c>
      <c r="X5413" s="6" t="str">
        <f>TEXT(SalesData[[#This Row],[Order Date]],"mmm yyyy")</f>
        <v>Sep 2014</v>
      </c>
      <c r="Y5413">
        <f>--(COUNTIF($B$2:B5413,B5413)=1)</f>
        <v>1</v>
      </c>
    </row>
    <row r="5414" spans="1:25"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c r="W5414" s="6" t="str">
        <f>TEXT(SalesData[[#This Row],[Order Date]],"mmm")</f>
        <v>Sep</v>
      </c>
      <c r="X5414" s="6" t="str">
        <f>TEXT(SalesData[[#This Row],[Order Date]],"mmm yyyy")</f>
        <v>Sep 2014</v>
      </c>
      <c r="Y5414">
        <f>--(COUNTIF($B$2:B5414,B5414)=1)</f>
        <v>0</v>
      </c>
    </row>
    <row r="5415" spans="1:25"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c r="W5415" s="6" t="str">
        <f>TEXT(SalesData[[#This Row],[Order Date]],"mmm")</f>
        <v>Sep</v>
      </c>
      <c r="X5415" s="6" t="str">
        <f>TEXT(SalesData[[#This Row],[Order Date]],"mmm yyyy")</f>
        <v>Sep 2013</v>
      </c>
      <c r="Y5415">
        <f>--(COUNTIF($B$2:B5415,B5415)=1)</f>
        <v>1</v>
      </c>
    </row>
    <row r="5416" spans="1:25"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c r="W5416" s="6" t="str">
        <f>TEXT(SalesData[[#This Row],[Order Date]],"mmm")</f>
        <v>Sep</v>
      </c>
      <c r="X5416" s="6" t="str">
        <f>TEXT(SalesData[[#This Row],[Order Date]],"mmm yyyy")</f>
        <v>Sep 2014</v>
      </c>
      <c r="Y5416">
        <f>--(COUNTIF($B$2:B5416,B5416)=1)</f>
        <v>1</v>
      </c>
    </row>
    <row r="5417" spans="1:25"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c r="W5417" s="6" t="str">
        <f>TEXT(SalesData[[#This Row],[Order Date]],"mmm")</f>
        <v>Sep</v>
      </c>
      <c r="X5417" s="6" t="str">
        <f>TEXT(SalesData[[#This Row],[Order Date]],"mmm yyyy")</f>
        <v>Sep 2014</v>
      </c>
      <c r="Y5417">
        <f>--(COUNTIF($B$2:B5417,B5417)=1)</f>
        <v>0</v>
      </c>
    </row>
    <row r="5418" spans="1:25"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c r="W5418" s="6" t="str">
        <f>TEXT(SalesData[[#This Row],[Order Date]],"mmm")</f>
        <v>Sep</v>
      </c>
      <c r="X5418" s="6" t="str">
        <f>TEXT(SalesData[[#This Row],[Order Date]],"mmm yyyy")</f>
        <v>Sep 2014</v>
      </c>
      <c r="Y5418">
        <f>--(COUNTIF($B$2:B5418,B5418)=1)</f>
        <v>0</v>
      </c>
    </row>
    <row r="5419" spans="1:25"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c r="W5419" s="6" t="str">
        <f>TEXT(SalesData[[#This Row],[Order Date]],"mmm")</f>
        <v>Oct</v>
      </c>
      <c r="X5419" s="6" t="str">
        <f>TEXT(SalesData[[#This Row],[Order Date]],"mmm yyyy")</f>
        <v>Oct 2011</v>
      </c>
      <c r="Y5419">
        <f>--(COUNTIF($B$2:B5419,B5419)=1)</f>
        <v>1</v>
      </c>
    </row>
    <row r="5420" spans="1:25"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c r="W5420" s="6" t="str">
        <f>TEXT(SalesData[[#This Row],[Order Date]],"mmm")</f>
        <v>Oct</v>
      </c>
      <c r="X5420" s="6" t="str">
        <f>TEXT(SalesData[[#This Row],[Order Date]],"mmm yyyy")</f>
        <v>Oct 2012</v>
      </c>
      <c r="Y5420">
        <f>--(COUNTIF($B$2:B5420,B5420)=1)</f>
        <v>1</v>
      </c>
    </row>
    <row r="5421" spans="1:25"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c r="W5421" s="6" t="str">
        <f>TEXT(SalesData[[#This Row],[Order Date]],"mmm")</f>
        <v>Oct</v>
      </c>
      <c r="X5421" s="6" t="str">
        <f>TEXT(SalesData[[#This Row],[Order Date]],"mmm yyyy")</f>
        <v>Oct 2012</v>
      </c>
      <c r="Y5421">
        <f>--(COUNTIF($B$2:B5421,B5421)=1)</f>
        <v>0</v>
      </c>
    </row>
    <row r="5422" spans="1:25"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c r="W5422" s="6" t="str">
        <f>TEXT(SalesData[[#This Row],[Order Date]],"mmm")</f>
        <v>Apr</v>
      </c>
      <c r="X5422" s="6" t="str">
        <f>TEXT(SalesData[[#This Row],[Order Date]],"mmm yyyy")</f>
        <v>Apr 2013</v>
      </c>
      <c r="Y5422">
        <f>--(COUNTIF($B$2:B5422,B5422)=1)</f>
        <v>1</v>
      </c>
    </row>
    <row r="5423" spans="1:25"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c r="W5423" s="6" t="str">
        <f>TEXT(SalesData[[#This Row],[Order Date]],"mmm")</f>
        <v>Apr</v>
      </c>
      <c r="X5423" s="6" t="str">
        <f>TEXT(SalesData[[#This Row],[Order Date]],"mmm yyyy")</f>
        <v>Apr 2013</v>
      </c>
      <c r="Y5423">
        <f>--(COUNTIF($B$2:B5423,B5423)=1)</f>
        <v>0</v>
      </c>
    </row>
    <row r="5424" spans="1:25"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c r="W5424" s="6" t="str">
        <f>TEXT(SalesData[[#This Row],[Order Date]],"mmm")</f>
        <v>Dec</v>
      </c>
      <c r="X5424" s="6" t="str">
        <f>TEXT(SalesData[[#This Row],[Order Date]],"mmm yyyy")</f>
        <v>Dec 2013</v>
      </c>
      <c r="Y5424">
        <f>--(COUNTIF($B$2:B5424,B5424)=1)</f>
        <v>1</v>
      </c>
    </row>
    <row r="5425" spans="1:25"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c r="W5425" s="6" t="str">
        <f>TEXT(SalesData[[#This Row],[Order Date]],"mmm")</f>
        <v>Nov</v>
      </c>
      <c r="X5425" s="6" t="str">
        <f>TEXT(SalesData[[#This Row],[Order Date]],"mmm yyyy")</f>
        <v>Nov 2014</v>
      </c>
      <c r="Y5425">
        <f>--(COUNTIF($B$2:B5425,B5425)=1)</f>
        <v>1</v>
      </c>
    </row>
    <row r="5426" spans="1:25"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c r="W5426" s="6" t="str">
        <f>TEXT(SalesData[[#This Row],[Order Date]],"mmm")</f>
        <v>Jan</v>
      </c>
      <c r="X5426" s="6" t="str">
        <f>TEXT(SalesData[[#This Row],[Order Date]],"mmm yyyy")</f>
        <v>Jan 2014</v>
      </c>
      <c r="Y5426">
        <f>--(COUNTIF($B$2:B5426,B5426)=1)</f>
        <v>1</v>
      </c>
    </row>
    <row r="5427" spans="1:25"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c r="W5427" s="6" t="str">
        <f>TEXT(SalesData[[#This Row],[Order Date]],"mmm")</f>
        <v>Dec</v>
      </c>
      <c r="X5427" s="6" t="str">
        <f>TEXT(SalesData[[#This Row],[Order Date]],"mmm yyyy")</f>
        <v>Dec 2013</v>
      </c>
      <c r="Y5427">
        <f>--(COUNTIF($B$2:B5427,B5427)=1)</f>
        <v>1</v>
      </c>
    </row>
    <row r="5428" spans="1:25"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c r="W5428" s="6" t="str">
        <f>TEXT(SalesData[[#This Row],[Order Date]],"mmm")</f>
        <v>Dec</v>
      </c>
      <c r="X5428" s="6" t="str">
        <f>TEXT(SalesData[[#This Row],[Order Date]],"mmm yyyy")</f>
        <v>Dec 2013</v>
      </c>
      <c r="Y5428">
        <f>--(COUNTIF($B$2:B5428,B5428)=1)</f>
        <v>0</v>
      </c>
    </row>
    <row r="5429" spans="1:25"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c r="W5429" s="6" t="str">
        <f>TEXT(SalesData[[#This Row],[Order Date]],"mmm")</f>
        <v>Jun</v>
      </c>
      <c r="X5429" s="6" t="str">
        <f>TEXT(SalesData[[#This Row],[Order Date]],"mmm yyyy")</f>
        <v>Jun 2013</v>
      </c>
      <c r="Y5429">
        <f>--(COUNTIF($B$2:B5429,B5429)=1)</f>
        <v>1</v>
      </c>
    </row>
    <row r="5430" spans="1:25"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c r="W5430" s="6" t="str">
        <f>TEXT(SalesData[[#This Row],[Order Date]],"mmm")</f>
        <v>Sep</v>
      </c>
      <c r="X5430" s="6" t="str">
        <f>TEXT(SalesData[[#This Row],[Order Date]],"mmm yyyy")</f>
        <v>Sep 2013</v>
      </c>
      <c r="Y5430">
        <f>--(COUNTIF($B$2:B5430,B5430)=1)</f>
        <v>1</v>
      </c>
    </row>
    <row r="5431" spans="1:25"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c r="W5431" s="6" t="str">
        <f>TEXT(SalesData[[#This Row],[Order Date]],"mmm")</f>
        <v>Sep</v>
      </c>
      <c r="X5431" s="6" t="str">
        <f>TEXT(SalesData[[#This Row],[Order Date]],"mmm yyyy")</f>
        <v>Sep 2011</v>
      </c>
      <c r="Y5431">
        <f>--(COUNTIF($B$2:B5431,B5431)=1)</f>
        <v>1</v>
      </c>
    </row>
    <row r="5432" spans="1:25"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c r="W5432" s="6" t="str">
        <f>TEXT(SalesData[[#This Row],[Order Date]],"mmm")</f>
        <v>Oct</v>
      </c>
      <c r="X5432" s="6" t="str">
        <f>TEXT(SalesData[[#This Row],[Order Date]],"mmm yyyy")</f>
        <v>Oct 2014</v>
      </c>
      <c r="Y5432">
        <f>--(COUNTIF($B$2:B5432,B5432)=1)</f>
        <v>1</v>
      </c>
    </row>
    <row r="5433" spans="1:25"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c r="W5433" s="6" t="str">
        <f>TEXT(SalesData[[#This Row],[Order Date]],"mmm")</f>
        <v>Oct</v>
      </c>
      <c r="X5433" s="6" t="str">
        <f>TEXT(SalesData[[#This Row],[Order Date]],"mmm yyyy")</f>
        <v>Oct 2014</v>
      </c>
      <c r="Y5433">
        <f>--(COUNTIF($B$2:B5433,B5433)=1)</f>
        <v>0</v>
      </c>
    </row>
    <row r="5434" spans="1:25"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c r="W5434" s="6" t="str">
        <f>TEXT(SalesData[[#This Row],[Order Date]],"mmm")</f>
        <v>Oct</v>
      </c>
      <c r="X5434" s="6" t="str">
        <f>TEXT(SalesData[[#This Row],[Order Date]],"mmm yyyy")</f>
        <v>Oct 2014</v>
      </c>
      <c r="Y5434">
        <f>--(COUNTIF($B$2:B5434,B5434)=1)</f>
        <v>0</v>
      </c>
    </row>
    <row r="5435" spans="1:25"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c r="W5435" s="6" t="str">
        <f>TEXT(SalesData[[#This Row],[Order Date]],"mmm")</f>
        <v>Apr</v>
      </c>
      <c r="X5435" s="6" t="str">
        <f>TEXT(SalesData[[#This Row],[Order Date]],"mmm yyyy")</f>
        <v>Apr 2014</v>
      </c>
      <c r="Y5435">
        <f>--(COUNTIF($B$2:B5435,B5435)=1)</f>
        <v>1</v>
      </c>
    </row>
    <row r="5436" spans="1:25"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c r="W5436" s="6" t="str">
        <f>TEXT(SalesData[[#This Row],[Order Date]],"mmm")</f>
        <v>Oct</v>
      </c>
      <c r="X5436" s="6" t="str">
        <f>TEXT(SalesData[[#This Row],[Order Date]],"mmm yyyy")</f>
        <v>Oct 2012</v>
      </c>
      <c r="Y5436">
        <f>--(COUNTIF($B$2:B5436,B5436)=1)</f>
        <v>1</v>
      </c>
    </row>
    <row r="5437" spans="1:25"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c r="W5437" s="6" t="str">
        <f>TEXT(SalesData[[#This Row],[Order Date]],"mmm")</f>
        <v>Oct</v>
      </c>
      <c r="X5437" s="6" t="str">
        <f>TEXT(SalesData[[#This Row],[Order Date]],"mmm yyyy")</f>
        <v>Oct 2012</v>
      </c>
      <c r="Y5437">
        <f>--(COUNTIF($B$2:B5437,B5437)=1)</f>
        <v>0</v>
      </c>
    </row>
    <row r="5438" spans="1:25"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c r="W5438" s="6" t="str">
        <f>TEXT(SalesData[[#This Row],[Order Date]],"mmm")</f>
        <v>Jul</v>
      </c>
      <c r="X5438" s="6" t="str">
        <f>TEXT(SalesData[[#This Row],[Order Date]],"mmm yyyy")</f>
        <v>Jul 2011</v>
      </c>
      <c r="Y5438">
        <f>--(COUNTIF($B$2:B5438,B5438)=1)</f>
        <v>1</v>
      </c>
    </row>
    <row r="5439" spans="1:25"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c r="W5439" s="6" t="str">
        <f>TEXT(SalesData[[#This Row],[Order Date]],"mmm")</f>
        <v>Jul</v>
      </c>
      <c r="X5439" s="6" t="str">
        <f>TEXT(SalesData[[#This Row],[Order Date]],"mmm yyyy")</f>
        <v>Jul 2011</v>
      </c>
      <c r="Y5439">
        <f>--(COUNTIF($B$2:B5439,B5439)=1)</f>
        <v>0</v>
      </c>
    </row>
    <row r="5440" spans="1:25"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c r="W5440" s="6" t="str">
        <f>TEXT(SalesData[[#This Row],[Order Date]],"mmm")</f>
        <v>Jul</v>
      </c>
      <c r="X5440" s="6" t="str">
        <f>TEXT(SalesData[[#This Row],[Order Date]],"mmm yyyy")</f>
        <v>Jul 2011</v>
      </c>
      <c r="Y5440">
        <f>--(COUNTIF($B$2:B5440,B5440)=1)</f>
        <v>0</v>
      </c>
    </row>
    <row r="5441" spans="1:25"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c r="W5441" s="6" t="str">
        <f>TEXT(SalesData[[#This Row],[Order Date]],"mmm")</f>
        <v>Apr</v>
      </c>
      <c r="X5441" s="6" t="str">
        <f>TEXT(SalesData[[#This Row],[Order Date]],"mmm yyyy")</f>
        <v>Apr 2013</v>
      </c>
      <c r="Y5441">
        <f>--(COUNTIF($B$2:B5441,B5441)=1)</f>
        <v>1</v>
      </c>
    </row>
    <row r="5442" spans="1:25"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c r="W5442" s="6" t="str">
        <f>TEXT(SalesData[[#This Row],[Order Date]],"mmm")</f>
        <v>Nov</v>
      </c>
      <c r="X5442" s="6" t="str">
        <f>TEXT(SalesData[[#This Row],[Order Date]],"mmm yyyy")</f>
        <v>Nov 2014</v>
      </c>
      <c r="Y5442">
        <f>--(COUNTIF($B$2:B5442,B5442)=1)</f>
        <v>1</v>
      </c>
    </row>
    <row r="5443" spans="1:25"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c r="W5443" s="6" t="str">
        <f>TEXT(SalesData[[#This Row],[Order Date]],"mmm")</f>
        <v>Sep</v>
      </c>
      <c r="X5443" s="6" t="str">
        <f>TEXT(SalesData[[#This Row],[Order Date]],"mmm yyyy")</f>
        <v>Sep 2014</v>
      </c>
      <c r="Y5443">
        <f>--(COUNTIF($B$2:B5443,B5443)=1)</f>
        <v>1</v>
      </c>
    </row>
    <row r="5444" spans="1:25"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c r="W5444" s="6" t="str">
        <f>TEXT(SalesData[[#This Row],[Order Date]],"mmm")</f>
        <v>Apr</v>
      </c>
      <c r="X5444" s="6" t="str">
        <f>TEXT(SalesData[[#This Row],[Order Date]],"mmm yyyy")</f>
        <v>Apr 2012</v>
      </c>
      <c r="Y5444">
        <f>--(COUNTIF($B$2:B5444,B5444)=1)</f>
        <v>1</v>
      </c>
    </row>
    <row r="5445" spans="1:25"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c r="W5445" s="6" t="str">
        <f>TEXT(SalesData[[#This Row],[Order Date]],"mmm")</f>
        <v>Apr</v>
      </c>
      <c r="X5445" s="6" t="str">
        <f>TEXT(SalesData[[#This Row],[Order Date]],"mmm yyyy")</f>
        <v>Apr 2012</v>
      </c>
      <c r="Y5445">
        <f>--(COUNTIF($B$2:B5445,B5445)=1)</f>
        <v>0</v>
      </c>
    </row>
    <row r="5446" spans="1:25"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c r="W5446" s="6" t="str">
        <f>TEXT(SalesData[[#This Row],[Order Date]],"mmm")</f>
        <v>Apr</v>
      </c>
      <c r="X5446" s="6" t="str">
        <f>TEXT(SalesData[[#This Row],[Order Date]],"mmm yyyy")</f>
        <v>Apr 2012</v>
      </c>
      <c r="Y5446">
        <f>--(COUNTIF($B$2:B5446,B5446)=1)</f>
        <v>0</v>
      </c>
    </row>
    <row r="5447" spans="1:25"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c r="W5447" s="6" t="str">
        <f>TEXT(SalesData[[#This Row],[Order Date]],"mmm")</f>
        <v>Jul</v>
      </c>
      <c r="X5447" s="6" t="str">
        <f>TEXT(SalesData[[#This Row],[Order Date]],"mmm yyyy")</f>
        <v>Jul 2013</v>
      </c>
      <c r="Y5447">
        <f>--(COUNTIF($B$2:B5447,B5447)=1)</f>
        <v>1</v>
      </c>
    </row>
    <row r="5448" spans="1:25"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c r="W5448" s="6" t="str">
        <f>TEXT(SalesData[[#This Row],[Order Date]],"mmm")</f>
        <v>Aug</v>
      </c>
      <c r="X5448" s="6" t="str">
        <f>TEXT(SalesData[[#This Row],[Order Date]],"mmm yyyy")</f>
        <v>Aug 2013</v>
      </c>
      <c r="Y5448">
        <f>--(COUNTIF($B$2:B5448,B5448)=1)</f>
        <v>1</v>
      </c>
    </row>
    <row r="5449" spans="1:25"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c r="W5449" s="6" t="str">
        <f>TEXT(SalesData[[#This Row],[Order Date]],"mmm")</f>
        <v>Aug</v>
      </c>
      <c r="X5449" s="6" t="str">
        <f>TEXT(SalesData[[#This Row],[Order Date]],"mmm yyyy")</f>
        <v>Aug 2013</v>
      </c>
      <c r="Y5449">
        <f>--(COUNTIF($B$2:B5449,B5449)=1)</f>
        <v>0</v>
      </c>
    </row>
    <row r="5450" spans="1:25"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c r="W5450" s="6" t="str">
        <f>TEXT(SalesData[[#This Row],[Order Date]],"mmm")</f>
        <v>Sep</v>
      </c>
      <c r="X5450" s="6" t="str">
        <f>TEXT(SalesData[[#This Row],[Order Date]],"mmm yyyy")</f>
        <v>Sep 2011</v>
      </c>
      <c r="Y5450">
        <f>--(COUNTIF($B$2:B5450,B5450)=1)</f>
        <v>1</v>
      </c>
    </row>
    <row r="5451" spans="1:25"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c r="W5451" s="6" t="str">
        <f>TEXT(SalesData[[#This Row],[Order Date]],"mmm")</f>
        <v>Sep</v>
      </c>
      <c r="X5451" s="6" t="str">
        <f>TEXT(SalesData[[#This Row],[Order Date]],"mmm yyyy")</f>
        <v>Sep 2011</v>
      </c>
      <c r="Y5451">
        <f>--(COUNTIF($B$2:B5451,B5451)=1)</f>
        <v>0</v>
      </c>
    </row>
    <row r="5452" spans="1:25"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c r="W5452" s="6" t="str">
        <f>TEXT(SalesData[[#This Row],[Order Date]],"mmm")</f>
        <v>Sep</v>
      </c>
      <c r="X5452" s="6" t="str">
        <f>TEXT(SalesData[[#This Row],[Order Date]],"mmm yyyy")</f>
        <v>Sep 2011</v>
      </c>
      <c r="Y5452">
        <f>--(COUNTIF($B$2:B5452,B5452)=1)</f>
        <v>0</v>
      </c>
    </row>
    <row r="5453" spans="1:25"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c r="W5453" s="6" t="str">
        <f>TEXT(SalesData[[#This Row],[Order Date]],"mmm")</f>
        <v>Sep</v>
      </c>
      <c r="X5453" s="6" t="str">
        <f>TEXT(SalesData[[#This Row],[Order Date]],"mmm yyyy")</f>
        <v>Sep 2011</v>
      </c>
      <c r="Y5453">
        <f>--(COUNTIF($B$2:B5453,B5453)=1)</f>
        <v>0</v>
      </c>
    </row>
    <row r="5454" spans="1:25"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c r="W5454" s="6" t="str">
        <f>TEXT(SalesData[[#This Row],[Order Date]],"mmm")</f>
        <v>Jul</v>
      </c>
      <c r="X5454" s="6" t="str">
        <f>TEXT(SalesData[[#This Row],[Order Date]],"mmm yyyy")</f>
        <v>Jul 2013</v>
      </c>
      <c r="Y5454">
        <f>--(COUNTIF($B$2:B5454,B5454)=1)</f>
        <v>1</v>
      </c>
    </row>
    <row r="5455" spans="1:25"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c r="W5455" s="6" t="str">
        <f>TEXT(SalesData[[#This Row],[Order Date]],"mmm")</f>
        <v>May</v>
      </c>
      <c r="X5455" s="6" t="str">
        <f>TEXT(SalesData[[#This Row],[Order Date]],"mmm yyyy")</f>
        <v>May 2014</v>
      </c>
      <c r="Y5455">
        <f>--(COUNTIF($B$2:B5455,B5455)=1)</f>
        <v>1</v>
      </c>
    </row>
    <row r="5456" spans="1:25"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c r="W5456" s="6" t="str">
        <f>TEXT(SalesData[[#This Row],[Order Date]],"mmm")</f>
        <v>Apr</v>
      </c>
      <c r="X5456" s="6" t="str">
        <f>TEXT(SalesData[[#This Row],[Order Date]],"mmm yyyy")</f>
        <v>Apr 2014</v>
      </c>
      <c r="Y5456">
        <f>--(COUNTIF($B$2:B5456,B5456)=1)</f>
        <v>1</v>
      </c>
    </row>
    <row r="5457" spans="1:25"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c r="W5457" s="6" t="str">
        <f>TEXT(SalesData[[#This Row],[Order Date]],"mmm")</f>
        <v>Apr</v>
      </c>
      <c r="X5457" s="6" t="str">
        <f>TEXT(SalesData[[#This Row],[Order Date]],"mmm yyyy")</f>
        <v>Apr 2014</v>
      </c>
      <c r="Y5457">
        <f>--(COUNTIF($B$2:B5457,B5457)=1)</f>
        <v>0</v>
      </c>
    </row>
    <row r="5458" spans="1:25"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c r="W5458" s="6" t="str">
        <f>TEXT(SalesData[[#This Row],[Order Date]],"mmm")</f>
        <v>Dec</v>
      </c>
      <c r="X5458" s="6" t="str">
        <f>TEXT(SalesData[[#This Row],[Order Date]],"mmm yyyy")</f>
        <v>Dec 2014</v>
      </c>
      <c r="Y5458">
        <f>--(COUNTIF($B$2:B5458,B5458)=1)</f>
        <v>1</v>
      </c>
    </row>
    <row r="5459" spans="1:25"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c r="W5459" s="6" t="str">
        <f>TEXT(SalesData[[#This Row],[Order Date]],"mmm")</f>
        <v>Dec</v>
      </c>
      <c r="X5459" s="6" t="str">
        <f>TEXT(SalesData[[#This Row],[Order Date]],"mmm yyyy")</f>
        <v>Dec 2014</v>
      </c>
      <c r="Y5459">
        <f>--(COUNTIF($B$2:B5459,B5459)=1)</f>
        <v>0</v>
      </c>
    </row>
    <row r="5460" spans="1:25"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c r="W5460" s="6" t="str">
        <f>TEXT(SalesData[[#This Row],[Order Date]],"mmm")</f>
        <v>Sep</v>
      </c>
      <c r="X5460" s="6" t="str">
        <f>TEXT(SalesData[[#This Row],[Order Date]],"mmm yyyy")</f>
        <v>Sep 2014</v>
      </c>
      <c r="Y5460">
        <f>--(COUNTIF($B$2:B5460,B5460)=1)</f>
        <v>1</v>
      </c>
    </row>
    <row r="5461" spans="1:25"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c r="W5461" s="6" t="str">
        <f>TEXT(SalesData[[#This Row],[Order Date]],"mmm")</f>
        <v>Sep</v>
      </c>
      <c r="X5461" s="6" t="str">
        <f>TEXT(SalesData[[#This Row],[Order Date]],"mmm yyyy")</f>
        <v>Sep 2014</v>
      </c>
      <c r="Y5461">
        <f>--(COUNTIF($B$2:B5461,B5461)=1)</f>
        <v>0</v>
      </c>
    </row>
    <row r="5462" spans="1:25"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c r="W5462" s="6" t="str">
        <f>TEXT(SalesData[[#This Row],[Order Date]],"mmm")</f>
        <v>Mar</v>
      </c>
      <c r="X5462" s="6" t="str">
        <f>TEXT(SalesData[[#This Row],[Order Date]],"mmm yyyy")</f>
        <v>Mar 2011</v>
      </c>
      <c r="Y5462">
        <f>--(COUNTIF($B$2:B5462,B5462)=1)</f>
        <v>1</v>
      </c>
    </row>
    <row r="5463" spans="1:25"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c r="W5463" s="6" t="str">
        <f>TEXT(SalesData[[#This Row],[Order Date]],"mmm")</f>
        <v>Sep</v>
      </c>
      <c r="X5463" s="6" t="str">
        <f>TEXT(SalesData[[#This Row],[Order Date]],"mmm yyyy")</f>
        <v>Sep 2014</v>
      </c>
      <c r="Y5463">
        <f>--(COUNTIF($B$2:B5463,B5463)=1)</f>
        <v>1</v>
      </c>
    </row>
    <row r="5464" spans="1:25"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c r="W5464" s="6" t="str">
        <f>TEXT(SalesData[[#This Row],[Order Date]],"mmm")</f>
        <v>Jan</v>
      </c>
      <c r="X5464" s="6" t="str">
        <f>TEXT(SalesData[[#This Row],[Order Date]],"mmm yyyy")</f>
        <v>Jan 2011</v>
      </c>
      <c r="Y5464">
        <f>--(COUNTIF($B$2:B5464,B5464)=1)</f>
        <v>1</v>
      </c>
    </row>
    <row r="5465" spans="1:25"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c r="W5465" s="6" t="str">
        <f>TEXT(SalesData[[#This Row],[Order Date]],"mmm")</f>
        <v>Jan</v>
      </c>
      <c r="X5465" s="6" t="str">
        <f>TEXT(SalesData[[#This Row],[Order Date]],"mmm yyyy")</f>
        <v>Jan 2011</v>
      </c>
      <c r="Y5465">
        <f>--(COUNTIF($B$2:B5465,B5465)=1)</f>
        <v>0</v>
      </c>
    </row>
    <row r="5466" spans="1:25"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c r="W5466" s="6" t="str">
        <f>TEXT(SalesData[[#This Row],[Order Date]],"mmm")</f>
        <v>Jan</v>
      </c>
      <c r="X5466" s="6" t="str">
        <f>TEXT(SalesData[[#This Row],[Order Date]],"mmm yyyy")</f>
        <v>Jan 2011</v>
      </c>
      <c r="Y5466">
        <f>--(COUNTIF($B$2:B5466,B5466)=1)</f>
        <v>0</v>
      </c>
    </row>
    <row r="5467" spans="1:25"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c r="W5467" s="6" t="str">
        <f>TEXT(SalesData[[#This Row],[Order Date]],"mmm")</f>
        <v>Jan</v>
      </c>
      <c r="X5467" s="6" t="str">
        <f>TEXT(SalesData[[#This Row],[Order Date]],"mmm yyyy")</f>
        <v>Jan 2011</v>
      </c>
      <c r="Y5467">
        <f>--(COUNTIF($B$2:B5467,B5467)=1)</f>
        <v>0</v>
      </c>
    </row>
    <row r="5468" spans="1:25"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c r="W5468" s="6" t="str">
        <f>TEXT(SalesData[[#This Row],[Order Date]],"mmm")</f>
        <v>Feb</v>
      </c>
      <c r="X5468" s="6" t="str">
        <f>TEXT(SalesData[[#This Row],[Order Date]],"mmm yyyy")</f>
        <v>Feb 2011</v>
      </c>
      <c r="Y5468">
        <f>--(COUNTIF($B$2:B5468,B5468)=1)</f>
        <v>1</v>
      </c>
    </row>
    <row r="5469" spans="1:25"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c r="W5469" s="6" t="str">
        <f>TEXT(SalesData[[#This Row],[Order Date]],"mmm")</f>
        <v>Jun</v>
      </c>
      <c r="X5469" s="6" t="str">
        <f>TEXT(SalesData[[#This Row],[Order Date]],"mmm yyyy")</f>
        <v>Jun 2013</v>
      </c>
      <c r="Y5469">
        <f>--(COUNTIF($B$2:B5469,B5469)=1)</f>
        <v>1</v>
      </c>
    </row>
    <row r="5470" spans="1:25"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c r="W5470" s="6" t="str">
        <f>TEXT(SalesData[[#This Row],[Order Date]],"mmm")</f>
        <v>Sep</v>
      </c>
      <c r="X5470" s="6" t="str">
        <f>TEXT(SalesData[[#This Row],[Order Date]],"mmm yyyy")</f>
        <v>Sep 2011</v>
      </c>
      <c r="Y5470">
        <f>--(COUNTIF($B$2:B5470,B5470)=1)</f>
        <v>1</v>
      </c>
    </row>
    <row r="5471" spans="1:25"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c r="W5471" s="6" t="str">
        <f>TEXT(SalesData[[#This Row],[Order Date]],"mmm")</f>
        <v>Sep</v>
      </c>
      <c r="X5471" s="6" t="str">
        <f>TEXT(SalesData[[#This Row],[Order Date]],"mmm yyyy")</f>
        <v>Sep 2011</v>
      </c>
      <c r="Y5471">
        <f>--(COUNTIF($B$2:B5471,B5471)=1)</f>
        <v>0</v>
      </c>
    </row>
    <row r="5472" spans="1:25"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c r="W5472" s="6" t="str">
        <f>TEXT(SalesData[[#This Row],[Order Date]],"mmm")</f>
        <v>May</v>
      </c>
      <c r="X5472" s="6" t="str">
        <f>TEXT(SalesData[[#This Row],[Order Date]],"mmm yyyy")</f>
        <v>May 2013</v>
      </c>
      <c r="Y5472">
        <f>--(COUNTIF($B$2:B5472,B5472)=1)</f>
        <v>1</v>
      </c>
    </row>
    <row r="5473" spans="1:25"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c r="W5473" s="6" t="str">
        <f>TEXT(SalesData[[#This Row],[Order Date]],"mmm")</f>
        <v>Dec</v>
      </c>
      <c r="X5473" s="6" t="str">
        <f>TEXT(SalesData[[#This Row],[Order Date]],"mmm yyyy")</f>
        <v>Dec 2014</v>
      </c>
      <c r="Y5473">
        <f>--(COUNTIF($B$2:B5473,B5473)=1)</f>
        <v>1</v>
      </c>
    </row>
    <row r="5474" spans="1:25"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c r="W5474" s="6" t="str">
        <f>TEXT(SalesData[[#This Row],[Order Date]],"mmm")</f>
        <v>Dec</v>
      </c>
      <c r="X5474" s="6" t="str">
        <f>TEXT(SalesData[[#This Row],[Order Date]],"mmm yyyy")</f>
        <v>Dec 2014</v>
      </c>
      <c r="Y5474">
        <f>--(COUNTIF($B$2:B5474,B5474)=1)</f>
        <v>0</v>
      </c>
    </row>
    <row r="5475" spans="1:25"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c r="W5475" s="6" t="str">
        <f>TEXT(SalesData[[#This Row],[Order Date]],"mmm")</f>
        <v>Dec</v>
      </c>
      <c r="X5475" s="6" t="str">
        <f>TEXT(SalesData[[#This Row],[Order Date]],"mmm yyyy")</f>
        <v>Dec 2014</v>
      </c>
      <c r="Y5475">
        <f>--(COUNTIF($B$2:B5475,B5475)=1)</f>
        <v>0</v>
      </c>
    </row>
    <row r="5476" spans="1:25"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c r="W5476" s="6" t="str">
        <f>TEXT(SalesData[[#This Row],[Order Date]],"mmm")</f>
        <v>Dec</v>
      </c>
      <c r="X5476" s="6" t="str">
        <f>TEXT(SalesData[[#This Row],[Order Date]],"mmm yyyy")</f>
        <v>Dec 2014</v>
      </c>
      <c r="Y5476">
        <f>--(COUNTIF($B$2:B5476,B5476)=1)</f>
        <v>1</v>
      </c>
    </row>
    <row r="5477" spans="1:25"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c r="W5477" s="6" t="str">
        <f>TEXT(SalesData[[#This Row],[Order Date]],"mmm")</f>
        <v>Jun</v>
      </c>
      <c r="X5477" s="6" t="str">
        <f>TEXT(SalesData[[#This Row],[Order Date]],"mmm yyyy")</f>
        <v>Jun 2014</v>
      </c>
      <c r="Y5477">
        <f>--(COUNTIF($B$2:B5477,B5477)=1)</f>
        <v>1</v>
      </c>
    </row>
    <row r="5478" spans="1:25"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c r="W5478" s="6" t="str">
        <f>TEXT(SalesData[[#This Row],[Order Date]],"mmm")</f>
        <v>Jun</v>
      </c>
      <c r="X5478" s="6" t="str">
        <f>TEXT(SalesData[[#This Row],[Order Date]],"mmm yyyy")</f>
        <v>Jun 2014</v>
      </c>
      <c r="Y5478">
        <f>--(COUNTIF($B$2:B5478,B5478)=1)</f>
        <v>0</v>
      </c>
    </row>
    <row r="5479" spans="1:25"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c r="W5479" s="6" t="str">
        <f>TEXT(SalesData[[#This Row],[Order Date]],"mmm")</f>
        <v>Jun</v>
      </c>
      <c r="X5479" s="6" t="str">
        <f>TEXT(SalesData[[#This Row],[Order Date]],"mmm yyyy")</f>
        <v>Jun 2014</v>
      </c>
      <c r="Y5479">
        <f>--(COUNTIF($B$2:B5479,B5479)=1)</f>
        <v>0</v>
      </c>
    </row>
    <row r="5480" spans="1:25"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c r="W5480" s="6" t="str">
        <f>TEXT(SalesData[[#This Row],[Order Date]],"mmm")</f>
        <v>Nov</v>
      </c>
      <c r="X5480" s="6" t="str">
        <f>TEXT(SalesData[[#This Row],[Order Date]],"mmm yyyy")</f>
        <v>Nov 2013</v>
      </c>
      <c r="Y5480">
        <f>--(COUNTIF($B$2:B5480,B5480)=1)</f>
        <v>1</v>
      </c>
    </row>
    <row r="5481" spans="1:25"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c r="W5481" s="6" t="str">
        <f>TEXT(SalesData[[#This Row],[Order Date]],"mmm")</f>
        <v>Mar</v>
      </c>
      <c r="X5481" s="6" t="str">
        <f>TEXT(SalesData[[#This Row],[Order Date]],"mmm yyyy")</f>
        <v>Mar 2011</v>
      </c>
      <c r="Y5481">
        <f>--(COUNTIF($B$2:B5481,B5481)=1)</f>
        <v>1</v>
      </c>
    </row>
    <row r="5482" spans="1:25"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c r="W5482" s="6" t="str">
        <f>TEXT(SalesData[[#This Row],[Order Date]],"mmm")</f>
        <v>Oct</v>
      </c>
      <c r="X5482" s="6" t="str">
        <f>TEXT(SalesData[[#This Row],[Order Date]],"mmm yyyy")</f>
        <v>Oct 2014</v>
      </c>
      <c r="Y5482">
        <f>--(COUNTIF($B$2:B5482,B5482)=1)</f>
        <v>1</v>
      </c>
    </row>
    <row r="5483" spans="1:25"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c r="W5483" s="6" t="str">
        <f>TEXT(SalesData[[#This Row],[Order Date]],"mmm")</f>
        <v>Oct</v>
      </c>
      <c r="X5483" s="6" t="str">
        <f>TEXT(SalesData[[#This Row],[Order Date]],"mmm yyyy")</f>
        <v>Oct 2014</v>
      </c>
      <c r="Y5483">
        <f>--(COUNTIF($B$2:B5483,B5483)=1)</f>
        <v>0</v>
      </c>
    </row>
    <row r="5484" spans="1:25"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c r="W5484" s="6" t="str">
        <f>TEXT(SalesData[[#This Row],[Order Date]],"mmm")</f>
        <v>Oct</v>
      </c>
      <c r="X5484" s="6" t="str">
        <f>TEXT(SalesData[[#This Row],[Order Date]],"mmm yyyy")</f>
        <v>Oct 2014</v>
      </c>
      <c r="Y5484">
        <f>--(COUNTIF($B$2:B5484,B5484)=1)</f>
        <v>0</v>
      </c>
    </row>
    <row r="5485" spans="1:25"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c r="W5485" s="6" t="str">
        <f>TEXT(SalesData[[#This Row],[Order Date]],"mmm")</f>
        <v>Oct</v>
      </c>
      <c r="X5485" s="6" t="str">
        <f>TEXT(SalesData[[#This Row],[Order Date]],"mmm yyyy")</f>
        <v>Oct 2014</v>
      </c>
      <c r="Y5485">
        <f>--(COUNTIF($B$2:B5485,B5485)=1)</f>
        <v>0</v>
      </c>
    </row>
    <row r="5486" spans="1:25"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c r="W5486" s="6" t="str">
        <f>TEXT(SalesData[[#This Row],[Order Date]],"mmm")</f>
        <v>Jan</v>
      </c>
      <c r="X5486" s="6" t="str">
        <f>TEXT(SalesData[[#This Row],[Order Date]],"mmm yyyy")</f>
        <v>Jan 2014</v>
      </c>
      <c r="Y5486">
        <f>--(COUNTIF($B$2:B5486,B5486)=1)</f>
        <v>1</v>
      </c>
    </row>
    <row r="5487" spans="1:25"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c r="W5487" s="6" t="str">
        <f>TEXT(SalesData[[#This Row],[Order Date]],"mmm")</f>
        <v>Dec</v>
      </c>
      <c r="X5487" s="6" t="str">
        <f>TEXT(SalesData[[#This Row],[Order Date]],"mmm yyyy")</f>
        <v>Dec 2011</v>
      </c>
      <c r="Y5487">
        <f>--(COUNTIF($B$2:B5487,B5487)=1)</f>
        <v>1</v>
      </c>
    </row>
    <row r="5488" spans="1:25"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c r="W5488" s="6" t="str">
        <f>TEXT(SalesData[[#This Row],[Order Date]],"mmm")</f>
        <v>Oct</v>
      </c>
      <c r="X5488" s="6" t="str">
        <f>TEXT(SalesData[[#This Row],[Order Date]],"mmm yyyy")</f>
        <v>Oct 2012</v>
      </c>
      <c r="Y5488">
        <f>--(COUNTIF($B$2:B5488,B5488)=1)</f>
        <v>1</v>
      </c>
    </row>
    <row r="5489" spans="1:25"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c r="W5489" s="6" t="str">
        <f>TEXT(SalesData[[#This Row],[Order Date]],"mmm")</f>
        <v>Apr</v>
      </c>
      <c r="X5489" s="6" t="str">
        <f>TEXT(SalesData[[#This Row],[Order Date]],"mmm yyyy")</f>
        <v>Apr 2014</v>
      </c>
      <c r="Y5489">
        <f>--(COUNTIF($B$2:B5489,B5489)=1)</f>
        <v>1</v>
      </c>
    </row>
    <row r="5490" spans="1:25"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c r="W5490" s="6" t="str">
        <f>TEXT(SalesData[[#This Row],[Order Date]],"mmm")</f>
        <v>Apr</v>
      </c>
      <c r="X5490" s="6" t="str">
        <f>TEXT(SalesData[[#This Row],[Order Date]],"mmm yyyy")</f>
        <v>Apr 2014</v>
      </c>
      <c r="Y5490">
        <f>--(COUNTIF($B$2:B5490,B5490)=1)</f>
        <v>0</v>
      </c>
    </row>
    <row r="5491" spans="1:25"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c r="W5491" s="6" t="str">
        <f>TEXT(SalesData[[#This Row],[Order Date]],"mmm")</f>
        <v>Apr</v>
      </c>
      <c r="X5491" s="6" t="str">
        <f>TEXT(SalesData[[#This Row],[Order Date]],"mmm yyyy")</f>
        <v>Apr 2014</v>
      </c>
      <c r="Y5491">
        <f>--(COUNTIF($B$2:B5491,B5491)=1)</f>
        <v>0</v>
      </c>
    </row>
    <row r="5492" spans="1:25"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c r="W5492" s="6" t="str">
        <f>TEXT(SalesData[[#This Row],[Order Date]],"mmm")</f>
        <v>Apr</v>
      </c>
      <c r="X5492" s="6" t="str">
        <f>TEXT(SalesData[[#This Row],[Order Date]],"mmm yyyy")</f>
        <v>Apr 2014</v>
      </c>
      <c r="Y5492">
        <f>--(COUNTIF($B$2:B5492,B5492)=1)</f>
        <v>0</v>
      </c>
    </row>
    <row r="5493" spans="1:25"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c r="W5493" s="6" t="str">
        <f>TEXT(SalesData[[#This Row],[Order Date]],"mmm")</f>
        <v>Jan</v>
      </c>
      <c r="X5493" s="6" t="str">
        <f>TEXT(SalesData[[#This Row],[Order Date]],"mmm yyyy")</f>
        <v>Jan 2014</v>
      </c>
      <c r="Y5493">
        <f>--(COUNTIF($B$2:B5493,B5493)=1)</f>
        <v>1</v>
      </c>
    </row>
    <row r="5494" spans="1:25"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c r="W5494" s="6" t="str">
        <f>TEXT(SalesData[[#This Row],[Order Date]],"mmm")</f>
        <v>Nov</v>
      </c>
      <c r="X5494" s="6" t="str">
        <f>TEXT(SalesData[[#This Row],[Order Date]],"mmm yyyy")</f>
        <v>Nov 2011</v>
      </c>
      <c r="Y5494">
        <f>--(COUNTIF($B$2:B5494,B5494)=1)</f>
        <v>1</v>
      </c>
    </row>
    <row r="5495" spans="1:25"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c r="W5495" s="6" t="str">
        <f>TEXT(SalesData[[#This Row],[Order Date]],"mmm")</f>
        <v>Nov</v>
      </c>
      <c r="X5495" s="6" t="str">
        <f>TEXT(SalesData[[#This Row],[Order Date]],"mmm yyyy")</f>
        <v>Nov 2011</v>
      </c>
      <c r="Y5495">
        <f>--(COUNTIF($B$2:B5495,B5495)=1)</f>
        <v>0</v>
      </c>
    </row>
    <row r="5496" spans="1:25"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c r="W5496" s="6" t="str">
        <f>TEXT(SalesData[[#This Row],[Order Date]],"mmm")</f>
        <v>Nov</v>
      </c>
      <c r="X5496" s="6" t="str">
        <f>TEXT(SalesData[[#This Row],[Order Date]],"mmm yyyy")</f>
        <v>Nov 2011</v>
      </c>
      <c r="Y5496">
        <f>--(COUNTIF($B$2:B5496,B5496)=1)</f>
        <v>0</v>
      </c>
    </row>
    <row r="5497" spans="1:25"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c r="W5497" s="6" t="str">
        <f>TEXT(SalesData[[#This Row],[Order Date]],"mmm")</f>
        <v>Sep</v>
      </c>
      <c r="X5497" s="6" t="str">
        <f>TEXT(SalesData[[#This Row],[Order Date]],"mmm yyyy")</f>
        <v>Sep 2012</v>
      </c>
      <c r="Y5497">
        <f>--(COUNTIF($B$2:B5497,B5497)=1)</f>
        <v>1</v>
      </c>
    </row>
    <row r="5498" spans="1:25"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c r="W5498" s="6" t="str">
        <f>TEXT(SalesData[[#This Row],[Order Date]],"mmm")</f>
        <v>Jun</v>
      </c>
      <c r="X5498" s="6" t="str">
        <f>TEXT(SalesData[[#This Row],[Order Date]],"mmm yyyy")</f>
        <v>Jun 2014</v>
      </c>
      <c r="Y5498">
        <f>--(COUNTIF($B$2:B5498,B5498)=1)</f>
        <v>1</v>
      </c>
    </row>
    <row r="5499" spans="1:25"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c r="W5499" s="6" t="str">
        <f>TEXT(SalesData[[#This Row],[Order Date]],"mmm")</f>
        <v>Jul</v>
      </c>
      <c r="X5499" s="6" t="str">
        <f>TEXT(SalesData[[#This Row],[Order Date]],"mmm yyyy")</f>
        <v>Jul 2014</v>
      </c>
      <c r="Y5499">
        <f>--(COUNTIF($B$2:B5499,B5499)=1)</f>
        <v>1</v>
      </c>
    </row>
    <row r="5500" spans="1:25"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c r="W5500" s="6" t="str">
        <f>TEXT(SalesData[[#This Row],[Order Date]],"mmm")</f>
        <v>Jul</v>
      </c>
      <c r="X5500" s="6" t="str">
        <f>TEXT(SalesData[[#This Row],[Order Date]],"mmm yyyy")</f>
        <v>Jul 2014</v>
      </c>
      <c r="Y5500">
        <f>--(COUNTIF($B$2:B5500,B5500)=1)</f>
        <v>0</v>
      </c>
    </row>
    <row r="5501" spans="1:25"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c r="W5501" s="6" t="str">
        <f>TEXT(SalesData[[#This Row],[Order Date]],"mmm")</f>
        <v>Jul</v>
      </c>
      <c r="X5501" s="6" t="str">
        <f>TEXT(SalesData[[#This Row],[Order Date]],"mmm yyyy")</f>
        <v>Jul 2014</v>
      </c>
      <c r="Y5501">
        <f>--(COUNTIF($B$2:B5501,B5501)=1)</f>
        <v>0</v>
      </c>
    </row>
    <row r="5502" spans="1:25"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c r="W5502" s="6" t="str">
        <f>TEXT(SalesData[[#This Row],[Order Date]],"mmm")</f>
        <v>Jul</v>
      </c>
      <c r="X5502" s="6" t="str">
        <f>TEXT(SalesData[[#This Row],[Order Date]],"mmm yyyy")</f>
        <v>Jul 2014</v>
      </c>
      <c r="Y5502">
        <f>--(COUNTIF($B$2:B5502,B5502)=1)</f>
        <v>0</v>
      </c>
    </row>
    <row r="5503" spans="1:25"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c r="W5503" s="6" t="str">
        <f>TEXT(SalesData[[#This Row],[Order Date]],"mmm")</f>
        <v>Jul</v>
      </c>
      <c r="X5503" s="6" t="str">
        <f>TEXT(SalesData[[#This Row],[Order Date]],"mmm yyyy")</f>
        <v>Jul 2014</v>
      </c>
      <c r="Y5503">
        <f>--(COUNTIF($B$2:B5503,B5503)=1)</f>
        <v>0</v>
      </c>
    </row>
    <row r="5504" spans="1:25"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c r="W5504" s="6" t="str">
        <f>TEXT(SalesData[[#This Row],[Order Date]],"mmm")</f>
        <v>Nov</v>
      </c>
      <c r="X5504" s="6" t="str">
        <f>TEXT(SalesData[[#This Row],[Order Date]],"mmm yyyy")</f>
        <v>Nov 2014</v>
      </c>
      <c r="Y5504">
        <f>--(COUNTIF($B$2:B5504,B5504)=1)</f>
        <v>1</v>
      </c>
    </row>
    <row r="5505" spans="1:25"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c r="W5505" s="6" t="str">
        <f>TEXT(SalesData[[#This Row],[Order Date]],"mmm")</f>
        <v>Nov</v>
      </c>
      <c r="X5505" s="6" t="str">
        <f>TEXT(SalesData[[#This Row],[Order Date]],"mmm yyyy")</f>
        <v>Nov 2014</v>
      </c>
      <c r="Y5505">
        <f>--(COUNTIF($B$2:B5505,B5505)=1)</f>
        <v>0</v>
      </c>
    </row>
    <row r="5506" spans="1:25"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c r="W5506" s="6" t="str">
        <f>TEXT(SalesData[[#This Row],[Order Date]],"mmm")</f>
        <v>Nov</v>
      </c>
      <c r="X5506" s="6" t="str">
        <f>TEXT(SalesData[[#This Row],[Order Date]],"mmm yyyy")</f>
        <v>Nov 2014</v>
      </c>
      <c r="Y5506">
        <f>--(COUNTIF($B$2:B5506,B5506)=1)</f>
        <v>0</v>
      </c>
    </row>
    <row r="5507" spans="1:25"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c r="W5507" s="6" t="str">
        <f>TEXT(SalesData[[#This Row],[Order Date]],"mmm")</f>
        <v>Nov</v>
      </c>
      <c r="X5507" s="6" t="str">
        <f>TEXT(SalesData[[#This Row],[Order Date]],"mmm yyyy")</f>
        <v>Nov 2014</v>
      </c>
      <c r="Y5507">
        <f>--(COUNTIF($B$2:B5507,B5507)=1)</f>
        <v>0</v>
      </c>
    </row>
    <row r="5508" spans="1:25"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c r="W5508" s="6" t="str">
        <f>TEXT(SalesData[[#This Row],[Order Date]],"mmm")</f>
        <v>Oct</v>
      </c>
      <c r="X5508" s="6" t="str">
        <f>TEXT(SalesData[[#This Row],[Order Date]],"mmm yyyy")</f>
        <v>Oct 2013</v>
      </c>
      <c r="Y5508">
        <f>--(COUNTIF($B$2:B5508,B5508)=1)</f>
        <v>1</v>
      </c>
    </row>
    <row r="5509" spans="1:25"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c r="W5509" s="6" t="str">
        <f>TEXT(SalesData[[#This Row],[Order Date]],"mmm")</f>
        <v>Apr</v>
      </c>
      <c r="X5509" s="6" t="str">
        <f>TEXT(SalesData[[#This Row],[Order Date]],"mmm yyyy")</f>
        <v>Apr 2013</v>
      </c>
      <c r="Y5509">
        <f>--(COUNTIF($B$2:B5509,B5509)=1)</f>
        <v>1</v>
      </c>
    </row>
    <row r="5510" spans="1:25"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c r="W5510" s="6" t="str">
        <f>TEXT(SalesData[[#This Row],[Order Date]],"mmm")</f>
        <v>Oct</v>
      </c>
      <c r="X5510" s="6" t="str">
        <f>TEXT(SalesData[[#This Row],[Order Date]],"mmm yyyy")</f>
        <v>Oct 2012</v>
      </c>
      <c r="Y5510">
        <f>--(COUNTIF($B$2:B5510,B5510)=1)</f>
        <v>1</v>
      </c>
    </row>
    <row r="5511" spans="1:25"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c r="W5511" s="6" t="str">
        <f>TEXT(SalesData[[#This Row],[Order Date]],"mmm")</f>
        <v>May</v>
      </c>
      <c r="X5511" s="6" t="str">
        <f>TEXT(SalesData[[#This Row],[Order Date]],"mmm yyyy")</f>
        <v>May 2014</v>
      </c>
      <c r="Y5511">
        <f>--(COUNTIF($B$2:B5511,B5511)=1)</f>
        <v>1</v>
      </c>
    </row>
    <row r="5512" spans="1:25"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c r="W5512" s="6" t="str">
        <f>TEXT(SalesData[[#This Row],[Order Date]],"mmm")</f>
        <v>May</v>
      </c>
      <c r="X5512" s="6" t="str">
        <f>TEXT(SalesData[[#This Row],[Order Date]],"mmm yyyy")</f>
        <v>May 2014</v>
      </c>
      <c r="Y5512">
        <f>--(COUNTIF($B$2:B5512,B5512)=1)</f>
        <v>0</v>
      </c>
    </row>
    <row r="5513" spans="1:25"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c r="W5513" s="6" t="str">
        <f>TEXT(SalesData[[#This Row],[Order Date]],"mmm")</f>
        <v>Feb</v>
      </c>
      <c r="X5513" s="6" t="str">
        <f>TEXT(SalesData[[#This Row],[Order Date]],"mmm yyyy")</f>
        <v>Feb 2011</v>
      </c>
      <c r="Y5513">
        <f>--(COUNTIF($B$2:B5513,B5513)=1)</f>
        <v>1</v>
      </c>
    </row>
    <row r="5514" spans="1:25"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c r="W5514" s="6" t="str">
        <f>TEXT(SalesData[[#This Row],[Order Date]],"mmm")</f>
        <v>Feb</v>
      </c>
      <c r="X5514" s="6" t="str">
        <f>TEXT(SalesData[[#This Row],[Order Date]],"mmm yyyy")</f>
        <v>Feb 2011</v>
      </c>
      <c r="Y5514">
        <f>--(COUNTIF($B$2:B5514,B5514)=1)</f>
        <v>0</v>
      </c>
    </row>
    <row r="5515" spans="1:25"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c r="W5515" s="6" t="str">
        <f>TEXT(SalesData[[#This Row],[Order Date]],"mmm")</f>
        <v>May</v>
      </c>
      <c r="X5515" s="6" t="str">
        <f>TEXT(SalesData[[#This Row],[Order Date]],"mmm yyyy")</f>
        <v>May 2012</v>
      </c>
      <c r="Y5515">
        <f>--(COUNTIF($B$2:B5515,B5515)=1)</f>
        <v>1</v>
      </c>
    </row>
    <row r="5516" spans="1:25"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c r="W5516" s="6" t="str">
        <f>TEXT(SalesData[[#This Row],[Order Date]],"mmm")</f>
        <v>May</v>
      </c>
      <c r="X5516" s="6" t="str">
        <f>TEXT(SalesData[[#This Row],[Order Date]],"mmm yyyy")</f>
        <v>May 2012</v>
      </c>
      <c r="Y5516">
        <f>--(COUNTIF($B$2:B5516,B5516)=1)</f>
        <v>0</v>
      </c>
    </row>
    <row r="5517" spans="1:25"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c r="W5517" s="6" t="str">
        <f>TEXT(SalesData[[#This Row],[Order Date]],"mmm")</f>
        <v>May</v>
      </c>
      <c r="X5517" s="6" t="str">
        <f>TEXT(SalesData[[#This Row],[Order Date]],"mmm yyyy")</f>
        <v>May 2012</v>
      </c>
      <c r="Y5517">
        <f>--(COUNTIF($B$2:B5517,B5517)=1)</f>
        <v>0</v>
      </c>
    </row>
    <row r="5518" spans="1:25"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c r="W5518" s="6" t="str">
        <f>TEXT(SalesData[[#This Row],[Order Date]],"mmm")</f>
        <v>Nov</v>
      </c>
      <c r="X5518" s="6" t="str">
        <f>TEXT(SalesData[[#This Row],[Order Date]],"mmm yyyy")</f>
        <v>Nov 2013</v>
      </c>
      <c r="Y5518">
        <f>--(COUNTIF($B$2:B5518,B5518)=1)</f>
        <v>1</v>
      </c>
    </row>
    <row r="5519" spans="1:25"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c r="W5519" s="6" t="str">
        <f>TEXT(SalesData[[#This Row],[Order Date]],"mmm")</f>
        <v>Dec</v>
      </c>
      <c r="X5519" s="6" t="str">
        <f>TEXT(SalesData[[#This Row],[Order Date]],"mmm yyyy")</f>
        <v>Dec 2014</v>
      </c>
      <c r="Y5519">
        <f>--(COUNTIF($B$2:B5519,B5519)=1)</f>
        <v>1</v>
      </c>
    </row>
    <row r="5520" spans="1:25"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c r="W5520" s="6" t="str">
        <f>TEXT(SalesData[[#This Row],[Order Date]],"mmm")</f>
        <v>Dec</v>
      </c>
      <c r="X5520" s="6" t="str">
        <f>TEXT(SalesData[[#This Row],[Order Date]],"mmm yyyy")</f>
        <v>Dec 2014</v>
      </c>
      <c r="Y5520">
        <f>--(COUNTIF($B$2:B5520,B5520)=1)</f>
        <v>0</v>
      </c>
    </row>
    <row r="5521" spans="1:25"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c r="W5521" s="6" t="str">
        <f>TEXT(SalesData[[#This Row],[Order Date]],"mmm")</f>
        <v>Dec</v>
      </c>
      <c r="X5521" s="6" t="str">
        <f>TEXT(SalesData[[#This Row],[Order Date]],"mmm yyyy")</f>
        <v>Dec 2014</v>
      </c>
      <c r="Y5521">
        <f>--(COUNTIF($B$2:B5521,B5521)=1)</f>
        <v>0</v>
      </c>
    </row>
    <row r="5522" spans="1:25"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c r="W5522" s="6" t="str">
        <f>TEXT(SalesData[[#This Row],[Order Date]],"mmm")</f>
        <v>Dec</v>
      </c>
      <c r="X5522" s="6" t="str">
        <f>TEXT(SalesData[[#This Row],[Order Date]],"mmm yyyy")</f>
        <v>Dec 2014</v>
      </c>
      <c r="Y5522">
        <f>--(COUNTIF($B$2:B5522,B5522)=1)</f>
        <v>0</v>
      </c>
    </row>
    <row r="5523" spans="1:25"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c r="W5523" s="6" t="str">
        <f>TEXT(SalesData[[#This Row],[Order Date]],"mmm")</f>
        <v>Dec</v>
      </c>
      <c r="X5523" s="6" t="str">
        <f>TEXT(SalesData[[#This Row],[Order Date]],"mmm yyyy")</f>
        <v>Dec 2014</v>
      </c>
      <c r="Y5523">
        <f>--(COUNTIF($B$2:B5523,B5523)=1)</f>
        <v>0</v>
      </c>
    </row>
    <row r="5524" spans="1:25"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c r="W5524" s="6" t="str">
        <f>TEXT(SalesData[[#This Row],[Order Date]],"mmm")</f>
        <v>Jun</v>
      </c>
      <c r="X5524" s="6" t="str">
        <f>TEXT(SalesData[[#This Row],[Order Date]],"mmm yyyy")</f>
        <v>Jun 2013</v>
      </c>
      <c r="Y5524">
        <f>--(COUNTIF($B$2:B5524,B5524)=1)</f>
        <v>1</v>
      </c>
    </row>
    <row r="5525" spans="1:25"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c r="W5525" s="6" t="str">
        <f>TEXT(SalesData[[#This Row],[Order Date]],"mmm")</f>
        <v>Jun</v>
      </c>
      <c r="X5525" s="6" t="str">
        <f>TEXT(SalesData[[#This Row],[Order Date]],"mmm yyyy")</f>
        <v>Jun 2013</v>
      </c>
      <c r="Y5525">
        <f>--(COUNTIF($B$2:B5525,B5525)=1)</f>
        <v>0</v>
      </c>
    </row>
    <row r="5526" spans="1:25"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c r="W5526" s="6" t="str">
        <f>TEXT(SalesData[[#This Row],[Order Date]],"mmm")</f>
        <v>Dec</v>
      </c>
      <c r="X5526" s="6" t="str">
        <f>TEXT(SalesData[[#This Row],[Order Date]],"mmm yyyy")</f>
        <v>Dec 2013</v>
      </c>
      <c r="Y5526">
        <f>--(COUNTIF($B$2:B5526,B5526)=1)</f>
        <v>1</v>
      </c>
    </row>
    <row r="5527" spans="1:25"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c r="W5527" s="6" t="str">
        <f>TEXT(SalesData[[#This Row],[Order Date]],"mmm")</f>
        <v>May</v>
      </c>
      <c r="X5527" s="6" t="str">
        <f>TEXT(SalesData[[#This Row],[Order Date]],"mmm yyyy")</f>
        <v>May 2014</v>
      </c>
      <c r="Y5527">
        <f>--(COUNTIF($B$2:B5527,B5527)=1)</f>
        <v>1</v>
      </c>
    </row>
    <row r="5528" spans="1:25"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c r="W5528" s="6" t="str">
        <f>TEXT(SalesData[[#This Row],[Order Date]],"mmm")</f>
        <v>Apr</v>
      </c>
      <c r="X5528" s="6" t="str">
        <f>TEXT(SalesData[[#This Row],[Order Date]],"mmm yyyy")</f>
        <v>Apr 2014</v>
      </c>
      <c r="Y5528">
        <f>--(COUNTIF($B$2:B5528,B5528)=1)</f>
        <v>1</v>
      </c>
    </row>
    <row r="5529" spans="1:25"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c r="W5529" s="6" t="str">
        <f>TEXT(SalesData[[#This Row],[Order Date]],"mmm")</f>
        <v>May</v>
      </c>
      <c r="X5529" s="6" t="str">
        <f>TEXT(SalesData[[#This Row],[Order Date]],"mmm yyyy")</f>
        <v>May 2012</v>
      </c>
      <c r="Y5529">
        <f>--(COUNTIF($B$2:B5529,B5529)=1)</f>
        <v>1</v>
      </c>
    </row>
    <row r="5530" spans="1:25"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c r="W5530" s="6" t="str">
        <f>TEXT(SalesData[[#This Row],[Order Date]],"mmm")</f>
        <v>Mar</v>
      </c>
      <c r="X5530" s="6" t="str">
        <f>TEXT(SalesData[[#This Row],[Order Date]],"mmm yyyy")</f>
        <v>Mar 2012</v>
      </c>
      <c r="Y5530">
        <f>--(COUNTIF($B$2:B5530,B5530)=1)</f>
        <v>1</v>
      </c>
    </row>
    <row r="5531" spans="1:25"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c r="W5531" s="6" t="str">
        <f>TEXT(SalesData[[#This Row],[Order Date]],"mmm")</f>
        <v>Aug</v>
      </c>
      <c r="X5531" s="6" t="str">
        <f>TEXT(SalesData[[#This Row],[Order Date]],"mmm yyyy")</f>
        <v>Aug 2014</v>
      </c>
      <c r="Y5531">
        <f>--(COUNTIF($B$2:B5531,B5531)=1)</f>
        <v>1</v>
      </c>
    </row>
    <row r="5532" spans="1:25"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c r="W5532" s="6" t="str">
        <f>TEXT(SalesData[[#This Row],[Order Date]],"mmm")</f>
        <v>Dec</v>
      </c>
      <c r="X5532" s="6" t="str">
        <f>TEXT(SalesData[[#This Row],[Order Date]],"mmm yyyy")</f>
        <v>Dec 2014</v>
      </c>
      <c r="Y5532">
        <f>--(COUNTIF($B$2:B5532,B5532)=1)</f>
        <v>1</v>
      </c>
    </row>
    <row r="5533" spans="1:25"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c r="W5533" s="6" t="str">
        <f>TEXT(SalesData[[#This Row],[Order Date]],"mmm")</f>
        <v>Jun</v>
      </c>
      <c r="X5533" s="6" t="str">
        <f>TEXT(SalesData[[#This Row],[Order Date]],"mmm yyyy")</f>
        <v>Jun 2013</v>
      </c>
      <c r="Y5533">
        <f>--(COUNTIF($B$2:B5533,B5533)=1)</f>
        <v>1</v>
      </c>
    </row>
    <row r="5534" spans="1:25"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c r="W5534" s="6" t="str">
        <f>TEXT(SalesData[[#This Row],[Order Date]],"mmm")</f>
        <v>Jun</v>
      </c>
      <c r="X5534" s="6" t="str">
        <f>TEXT(SalesData[[#This Row],[Order Date]],"mmm yyyy")</f>
        <v>Jun 2013</v>
      </c>
      <c r="Y5534">
        <f>--(COUNTIF($B$2:B5534,B5534)=1)</f>
        <v>0</v>
      </c>
    </row>
    <row r="5535" spans="1:25"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c r="W5535" s="6" t="str">
        <f>TEXT(SalesData[[#This Row],[Order Date]],"mmm")</f>
        <v>Jun</v>
      </c>
      <c r="X5535" s="6" t="str">
        <f>TEXT(SalesData[[#This Row],[Order Date]],"mmm yyyy")</f>
        <v>Jun 2013</v>
      </c>
      <c r="Y5535">
        <f>--(COUNTIF($B$2:B5535,B5535)=1)</f>
        <v>0</v>
      </c>
    </row>
    <row r="5536" spans="1:25"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c r="W5536" s="6" t="str">
        <f>TEXT(SalesData[[#This Row],[Order Date]],"mmm")</f>
        <v>Jun</v>
      </c>
      <c r="X5536" s="6" t="str">
        <f>TEXT(SalesData[[#This Row],[Order Date]],"mmm yyyy")</f>
        <v>Jun 2013</v>
      </c>
      <c r="Y5536">
        <f>--(COUNTIF($B$2:B5536,B5536)=1)</f>
        <v>0</v>
      </c>
    </row>
    <row r="5537" spans="1:25"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c r="W5537" s="6" t="str">
        <f>TEXT(SalesData[[#This Row],[Order Date]],"mmm")</f>
        <v>Jun</v>
      </c>
      <c r="X5537" s="6" t="str">
        <f>TEXT(SalesData[[#This Row],[Order Date]],"mmm yyyy")</f>
        <v>Jun 2013</v>
      </c>
      <c r="Y5537">
        <f>--(COUNTIF($B$2:B5537,B5537)=1)</f>
        <v>0</v>
      </c>
    </row>
    <row r="5538" spans="1:25"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c r="W5538" s="6" t="str">
        <f>TEXT(SalesData[[#This Row],[Order Date]],"mmm")</f>
        <v>Jun</v>
      </c>
      <c r="X5538" s="6" t="str">
        <f>TEXT(SalesData[[#This Row],[Order Date]],"mmm yyyy")</f>
        <v>Jun 2013</v>
      </c>
      <c r="Y5538">
        <f>--(COUNTIF($B$2:B5538,B5538)=1)</f>
        <v>0</v>
      </c>
    </row>
    <row r="5539" spans="1:25"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c r="W5539" s="6" t="str">
        <f>TEXT(SalesData[[#This Row],[Order Date]],"mmm")</f>
        <v>Jun</v>
      </c>
      <c r="X5539" s="6" t="str">
        <f>TEXT(SalesData[[#This Row],[Order Date]],"mmm yyyy")</f>
        <v>Jun 2013</v>
      </c>
      <c r="Y5539">
        <f>--(COUNTIF($B$2:B5539,B5539)=1)</f>
        <v>0</v>
      </c>
    </row>
    <row r="5540" spans="1:25"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c r="W5540" s="6" t="str">
        <f>TEXT(SalesData[[#This Row],[Order Date]],"mmm")</f>
        <v>Apr</v>
      </c>
      <c r="X5540" s="6" t="str">
        <f>TEXT(SalesData[[#This Row],[Order Date]],"mmm yyyy")</f>
        <v>Apr 2012</v>
      </c>
      <c r="Y5540">
        <f>--(COUNTIF($B$2:B5540,B5540)=1)</f>
        <v>1</v>
      </c>
    </row>
    <row r="5541" spans="1:25"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c r="W5541" s="6" t="str">
        <f>TEXT(SalesData[[#This Row],[Order Date]],"mmm")</f>
        <v>May</v>
      </c>
      <c r="X5541" s="6" t="str">
        <f>TEXT(SalesData[[#This Row],[Order Date]],"mmm yyyy")</f>
        <v>May 2014</v>
      </c>
      <c r="Y5541">
        <f>--(COUNTIF($B$2:B5541,B5541)=1)</f>
        <v>1</v>
      </c>
    </row>
    <row r="5542" spans="1:25"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c r="W5542" s="6" t="str">
        <f>TEXT(SalesData[[#This Row],[Order Date]],"mmm")</f>
        <v>May</v>
      </c>
      <c r="X5542" s="6" t="str">
        <f>TEXT(SalesData[[#This Row],[Order Date]],"mmm yyyy")</f>
        <v>May 2014</v>
      </c>
      <c r="Y5542">
        <f>--(COUNTIF($B$2:B5542,B5542)=1)</f>
        <v>0</v>
      </c>
    </row>
    <row r="5543" spans="1:25"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c r="W5543" s="6" t="str">
        <f>TEXT(SalesData[[#This Row],[Order Date]],"mmm")</f>
        <v>May</v>
      </c>
      <c r="X5543" s="6" t="str">
        <f>TEXT(SalesData[[#This Row],[Order Date]],"mmm yyyy")</f>
        <v>May 2014</v>
      </c>
      <c r="Y5543">
        <f>--(COUNTIF($B$2:B5543,B5543)=1)</f>
        <v>0</v>
      </c>
    </row>
    <row r="5544" spans="1:25"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c r="W5544" s="6" t="str">
        <f>TEXT(SalesData[[#This Row],[Order Date]],"mmm")</f>
        <v>Dec</v>
      </c>
      <c r="X5544" s="6" t="str">
        <f>TEXT(SalesData[[#This Row],[Order Date]],"mmm yyyy")</f>
        <v>Dec 2013</v>
      </c>
      <c r="Y5544">
        <f>--(COUNTIF($B$2:B5544,B5544)=1)</f>
        <v>1</v>
      </c>
    </row>
    <row r="5545" spans="1:25"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c r="W5545" s="6" t="str">
        <f>TEXT(SalesData[[#This Row],[Order Date]],"mmm")</f>
        <v>Dec</v>
      </c>
      <c r="X5545" s="6" t="str">
        <f>TEXT(SalesData[[#This Row],[Order Date]],"mmm yyyy")</f>
        <v>Dec 2013</v>
      </c>
      <c r="Y5545">
        <f>--(COUNTIF($B$2:B5545,B5545)=1)</f>
        <v>0</v>
      </c>
    </row>
    <row r="5546" spans="1:25"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c r="W5546" s="6" t="str">
        <f>TEXT(SalesData[[#This Row],[Order Date]],"mmm")</f>
        <v>Dec</v>
      </c>
      <c r="X5546" s="6" t="str">
        <f>TEXT(SalesData[[#This Row],[Order Date]],"mmm yyyy")</f>
        <v>Dec 2013</v>
      </c>
      <c r="Y5546">
        <f>--(COUNTIF($B$2:B5546,B5546)=1)</f>
        <v>0</v>
      </c>
    </row>
    <row r="5547" spans="1:25"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c r="W5547" s="6" t="str">
        <f>TEXT(SalesData[[#This Row],[Order Date]],"mmm")</f>
        <v>Sep</v>
      </c>
      <c r="X5547" s="6" t="str">
        <f>TEXT(SalesData[[#This Row],[Order Date]],"mmm yyyy")</f>
        <v>Sep 2014</v>
      </c>
      <c r="Y5547">
        <f>--(COUNTIF($B$2:B5547,B5547)=1)</f>
        <v>1</v>
      </c>
    </row>
    <row r="5548" spans="1:25"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c r="W5548" s="6" t="str">
        <f>TEXT(SalesData[[#This Row],[Order Date]],"mmm")</f>
        <v>Sep</v>
      </c>
      <c r="X5548" s="6" t="str">
        <f>TEXT(SalesData[[#This Row],[Order Date]],"mmm yyyy")</f>
        <v>Sep 2014</v>
      </c>
      <c r="Y5548">
        <f>--(COUNTIF($B$2:B5548,B5548)=1)</f>
        <v>1</v>
      </c>
    </row>
    <row r="5549" spans="1:25"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c r="W5549" s="6" t="str">
        <f>TEXT(SalesData[[#This Row],[Order Date]],"mmm")</f>
        <v>Sep</v>
      </c>
      <c r="X5549" s="6" t="str">
        <f>TEXT(SalesData[[#This Row],[Order Date]],"mmm yyyy")</f>
        <v>Sep 2014</v>
      </c>
      <c r="Y5549">
        <f>--(COUNTIF($B$2:B5549,B5549)=1)</f>
        <v>0</v>
      </c>
    </row>
    <row r="5550" spans="1:25"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c r="W5550" s="6" t="str">
        <f>TEXT(SalesData[[#This Row],[Order Date]],"mmm")</f>
        <v>Nov</v>
      </c>
      <c r="X5550" s="6" t="str">
        <f>TEXT(SalesData[[#This Row],[Order Date]],"mmm yyyy")</f>
        <v>Nov 2011</v>
      </c>
      <c r="Y5550">
        <f>--(COUNTIF($B$2:B5550,B5550)=1)</f>
        <v>1</v>
      </c>
    </row>
    <row r="5551" spans="1:25"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c r="W5551" s="6" t="str">
        <f>TEXT(SalesData[[#This Row],[Order Date]],"mmm")</f>
        <v>Nov</v>
      </c>
      <c r="X5551" s="6" t="str">
        <f>TEXT(SalesData[[#This Row],[Order Date]],"mmm yyyy")</f>
        <v>Nov 2011</v>
      </c>
      <c r="Y5551">
        <f>--(COUNTIF($B$2:B5551,B5551)=1)</f>
        <v>0</v>
      </c>
    </row>
    <row r="5552" spans="1:25"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c r="W5552" s="6" t="str">
        <f>TEXT(SalesData[[#This Row],[Order Date]],"mmm")</f>
        <v>Nov</v>
      </c>
      <c r="X5552" s="6" t="str">
        <f>TEXT(SalesData[[#This Row],[Order Date]],"mmm yyyy")</f>
        <v>Nov 2011</v>
      </c>
      <c r="Y5552">
        <f>--(COUNTIF($B$2:B5552,B5552)=1)</f>
        <v>1</v>
      </c>
    </row>
    <row r="5553" spans="1:25"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c r="W5553" s="6" t="str">
        <f>TEXT(SalesData[[#This Row],[Order Date]],"mmm")</f>
        <v>Nov</v>
      </c>
      <c r="X5553" s="6" t="str">
        <f>TEXT(SalesData[[#This Row],[Order Date]],"mmm yyyy")</f>
        <v>Nov 2011</v>
      </c>
      <c r="Y5553">
        <f>--(COUNTIF($B$2:B5553,B5553)=1)</f>
        <v>0</v>
      </c>
    </row>
    <row r="5554" spans="1:25"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c r="W5554" s="6" t="str">
        <f>TEXT(SalesData[[#This Row],[Order Date]],"mmm")</f>
        <v>Nov</v>
      </c>
      <c r="X5554" s="6" t="str">
        <f>TEXT(SalesData[[#This Row],[Order Date]],"mmm yyyy")</f>
        <v>Nov 2011</v>
      </c>
      <c r="Y5554">
        <f>--(COUNTIF($B$2:B5554,B5554)=1)</f>
        <v>0</v>
      </c>
    </row>
    <row r="5555" spans="1:25"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c r="W5555" s="6" t="str">
        <f>TEXT(SalesData[[#This Row],[Order Date]],"mmm")</f>
        <v>Nov</v>
      </c>
      <c r="X5555" s="6" t="str">
        <f>TEXT(SalesData[[#This Row],[Order Date]],"mmm yyyy")</f>
        <v>Nov 2011</v>
      </c>
      <c r="Y5555">
        <f>--(COUNTIF($B$2:B5555,B5555)=1)</f>
        <v>0</v>
      </c>
    </row>
    <row r="5556" spans="1:25"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c r="W5556" s="6" t="str">
        <f>TEXT(SalesData[[#This Row],[Order Date]],"mmm")</f>
        <v>Nov</v>
      </c>
      <c r="X5556" s="6" t="str">
        <f>TEXT(SalesData[[#This Row],[Order Date]],"mmm yyyy")</f>
        <v>Nov 2011</v>
      </c>
      <c r="Y5556">
        <f>--(COUNTIF($B$2:B5556,B5556)=1)</f>
        <v>0</v>
      </c>
    </row>
    <row r="5557" spans="1:25"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c r="W5557" s="6" t="str">
        <f>TEXT(SalesData[[#This Row],[Order Date]],"mmm")</f>
        <v>Oct</v>
      </c>
      <c r="X5557" s="6" t="str">
        <f>TEXT(SalesData[[#This Row],[Order Date]],"mmm yyyy")</f>
        <v>Oct 2014</v>
      </c>
      <c r="Y5557">
        <f>--(COUNTIF($B$2:B5557,B5557)=1)</f>
        <v>1</v>
      </c>
    </row>
    <row r="5558" spans="1:25"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c r="W5558" s="6" t="str">
        <f>TEXT(SalesData[[#This Row],[Order Date]],"mmm")</f>
        <v>Dec</v>
      </c>
      <c r="X5558" s="6" t="str">
        <f>TEXT(SalesData[[#This Row],[Order Date]],"mmm yyyy")</f>
        <v>Dec 2012</v>
      </c>
      <c r="Y5558">
        <f>--(COUNTIF($B$2:B5558,B5558)=1)</f>
        <v>1</v>
      </c>
    </row>
    <row r="5559" spans="1:25"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c r="W5559" s="6" t="str">
        <f>TEXT(SalesData[[#This Row],[Order Date]],"mmm")</f>
        <v>Dec</v>
      </c>
      <c r="X5559" s="6" t="str">
        <f>TEXT(SalesData[[#This Row],[Order Date]],"mmm yyyy")</f>
        <v>Dec 2012</v>
      </c>
      <c r="Y5559">
        <f>--(COUNTIF($B$2:B5559,B5559)=1)</f>
        <v>0</v>
      </c>
    </row>
    <row r="5560" spans="1:25"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c r="W5560" s="6" t="str">
        <f>TEXT(SalesData[[#This Row],[Order Date]],"mmm")</f>
        <v>Dec</v>
      </c>
      <c r="X5560" s="6" t="str">
        <f>TEXT(SalesData[[#This Row],[Order Date]],"mmm yyyy")</f>
        <v>Dec 2012</v>
      </c>
      <c r="Y5560">
        <f>--(COUNTIF($B$2:B5560,B5560)=1)</f>
        <v>1</v>
      </c>
    </row>
    <row r="5561" spans="1:25"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c r="W5561" s="6" t="str">
        <f>TEXT(SalesData[[#This Row],[Order Date]],"mmm")</f>
        <v>Dec</v>
      </c>
      <c r="X5561" s="6" t="str">
        <f>TEXT(SalesData[[#This Row],[Order Date]],"mmm yyyy")</f>
        <v>Dec 2012</v>
      </c>
      <c r="Y5561">
        <f>--(COUNTIF($B$2:B5561,B5561)=1)</f>
        <v>0</v>
      </c>
    </row>
    <row r="5562" spans="1:25"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c r="W5562" s="6" t="str">
        <f>TEXT(SalesData[[#This Row],[Order Date]],"mmm")</f>
        <v>Dec</v>
      </c>
      <c r="X5562" s="6" t="str">
        <f>TEXT(SalesData[[#This Row],[Order Date]],"mmm yyyy")</f>
        <v>Dec 2012</v>
      </c>
      <c r="Y5562">
        <f>--(COUNTIF($B$2:B5562,B5562)=1)</f>
        <v>0</v>
      </c>
    </row>
    <row r="5563" spans="1:25"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c r="W5563" s="6" t="str">
        <f>TEXT(SalesData[[#This Row],[Order Date]],"mmm")</f>
        <v>Apr</v>
      </c>
      <c r="X5563" s="6" t="str">
        <f>TEXT(SalesData[[#This Row],[Order Date]],"mmm yyyy")</f>
        <v>Apr 2014</v>
      </c>
      <c r="Y5563">
        <f>--(COUNTIF($B$2:B5563,B5563)=1)</f>
        <v>1</v>
      </c>
    </row>
    <row r="5564" spans="1:25"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c r="W5564" s="6" t="str">
        <f>TEXT(SalesData[[#This Row],[Order Date]],"mmm")</f>
        <v>Apr</v>
      </c>
      <c r="X5564" s="6" t="str">
        <f>TEXT(SalesData[[#This Row],[Order Date]],"mmm yyyy")</f>
        <v>Apr 2014</v>
      </c>
      <c r="Y5564">
        <f>--(COUNTIF($B$2:B5564,B5564)=1)</f>
        <v>0</v>
      </c>
    </row>
    <row r="5565" spans="1:25"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c r="W5565" s="6" t="str">
        <f>TEXT(SalesData[[#This Row],[Order Date]],"mmm")</f>
        <v>Apr</v>
      </c>
      <c r="X5565" s="6" t="str">
        <f>TEXT(SalesData[[#This Row],[Order Date]],"mmm yyyy")</f>
        <v>Apr 2014</v>
      </c>
      <c r="Y5565">
        <f>--(COUNTIF($B$2:B5565,B5565)=1)</f>
        <v>0</v>
      </c>
    </row>
    <row r="5566" spans="1:25"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c r="W5566" s="6" t="str">
        <f>TEXT(SalesData[[#This Row],[Order Date]],"mmm")</f>
        <v>Mar</v>
      </c>
      <c r="X5566" s="6" t="str">
        <f>TEXT(SalesData[[#This Row],[Order Date]],"mmm yyyy")</f>
        <v>Mar 2014</v>
      </c>
      <c r="Y5566">
        <f>--(COUNTIF($B$2:B5566,B5566)=1)</f>
        <v>1</v>
      </c>
    </row>
    <row r="5567" spans="1:25"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c r="W5567" s="6" t="str">
        <f>TEXT(SalesData[[#This Row],[Order Date]],"mmm")</f>
        <v>Mar</v>
      </c>
      <c r="X5567" s="6" t="str">
        <f>TEXT(SalesData[[#This Row],[Order Date]],"mmm yyyy")</f>
        <v>Mar 2014</v>
      </c>
      <c r="Y5567">
        <f>--(COUNTIF($B$2:B5567,B5567)=1)</f>
        <v>0</v>
      </c>
    </row>
    <row r="5568" spans="1:25"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c r="W5568" s="6" t="str">
        <f>TEXT(SalesData[[#This Row],[Order Date]],"mmm")</f>
        <v>Mar</v>
      </c>
      <c r="X5568" s="6" t="str">
        <f>TEXT(SalesData[[#This Row],[Order Date]],"mmm yyyy")</f>
        <v>Mar 2014</v>
      </c>
      <c r="Y5568">
        <f>--(COUNTIF($B$2:B5568,B5568)=1)</f>
        <v>0</v>
      </c>
    </row>
    <row r="5569" spans="1:25"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c r="W5569" s="6" t="str">
        <f>TEXT(SalesData[[#This Row],[Order Date]],"mmm")</f>
        <v>Mar</v>
      </c>
      <c r="X5569" s="6" t="str">
        <f>TEXT(SalesData[[#This Row],[Order Date]],"mmm yyyy")</f>
        <v>Mar 2014</v>
      </c>
      <c r="Y5569">
        <f>--(COUNTIF($B$2:B5569,B5569)=1)</f>
        <v>0</v>
      </c>
    </row>
    <row r="5570" spans="1:25"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c r="W5570" s="6" t="str">
        <f>TEXT(SalesData[[#This Row],[Order Date]],"mmm")</f>
        <v>Mar</v>
      </c>
      <c r="X5570" s="6" t="str">
        <f>TEXT(SalesData[[#This Row],[Order Date]],"mmm yyyy")</f>
        <v>Mar 2014</v>
      </c>
      <c r="Y5570">
        <f>--(COUNTIF($B$2:B5570,B5570)=1)</f>
        <v>0</v>
      </c>
    </row>
    <row r="5571" spans="1:25"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c r="W5571" s="6" t="str">
        <f>TEXT(SalesData[[#This Row],[Order Date]],"mmm")</f>
        <v>Mar</v>
      </c>
      <c r="X5571" s="6" t="str">
        <f>TEXT(SalesData[[#This Row],[Order Date]],"mmm yyyy")</f>
        <v>Mar 2014</v>
      </c>
      <c r="Y5571">
        <f>--(COUNTIF($B$2:B5571,B5571)=1)</f>
        <v>0</v>
      </c>
    </row>
    <row r="5572" spans="1:25"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c r="W5572" s="6" t="str">
        <f>TEXT(SalesData[[#This Row],[Order Date]],"mmm")</f>
        <v>Mar</v>
      </c>
      <c r="X5572" s="6" t="str">
        <f>TEXT(SalesData[[#This Row],[Order Date]],"mmm yyyy")</f>
        <v>Mar 2014</v>
      </c>
      <c r="Y5572">
        <f>--(COUNTIF($B$2:B5572,B5572)=1)</f>
        <v>0</v>
      </c>
    </row>
    <row r="5573" spans="1:25"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c r="W5573" s="6" t="str">
        <f>TEXT(SalesData[[#This Row],[Order Date]],"mmm")</f>
        <v>Dec</v>
      </c>
      <c r="X5573" s="6" t="str">
        <f>TEXT(SalesData[[#This Row],[Order Date]],"mmm yyyy")</f>
        <v>Dec 2011</v>
      </c>
      <c r="Y5573">
        <f>--(COUNTIF($B$2:B5573,B5573)=1)</f>
        <v>1</v>
      </c>
    </row>
    <row r="5574" spans="1:25"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c r="W5574" s="6" t="str">
        <f>TEXT(SalesData[[#This Row],[Order Date]],"mmm")</f>
        <v>Dec</v>
      </c>
      <c r="X5574" s="6" t="str">
        <f>TEXT(SalesData[[#This Row],[Order Date]],"mmm yyyy")</f>
        <v>Dec 2011</v>
      </c>
      <c r="Y5574">
        <f>--(COUNTIF($B$2:B5574,B5574)=1)</f>
        <v>0</v>
      </c>
    </row>
    <row r="5575" spans="1:25"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c r="W5575" s="6" t="str">
        <f>TEXT(SalesData[[#This Row],[Order Date]],"mmm")</f>
        <v>Dec</v>
      </c>
      <c r="X5575" s="6" t="str">
        <f>TEXT(SalesData[[#This Row],[Order Date]],"mmm yyyy")</f>
        <v>Dec 2011</v>
      </c>
      <c r="Y5575">
        <f>--(COUNTIF($B$2:B5575,B5575)=1)</f>
        <v>0</v>
      </c>
    </row>
    <row r="5576" spans="1:25"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c r="W5576" s="6" t="str">
        <f>TEXT(SalesData[[#This Row],[Order Date]],"mmm")</f>
        <v>Dec</v>
      </c>
      <c r="X5576" s="6" t="str">
        <f>TEXT(SalesData[[#This Row],[Order Date]],"mmm yyyy")</f>
        <v>Dec 2011</v>
      </c>
      <c r="Y5576">
        <f>--(COUNTIF($B$2:B5576,B5576)=1)</f>
        <v>0</v>
      </c>
    </row>
    <row r="5577" spans="1:25"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c r="W5577" s="6" t="str">
        <f>TEXT(SalesData[[#This Row],[Order Date]],"mmm")</f>
        <v>Dec</v>
      </c>
      <c r="X5577" s="6" t="str">
        <f>TEXT(SalesData[[#This Row],[Order Date]],"mmm yyyy")</f>
        <v>Dec 2011</v>
      </c>
      <c r="Y5577">
        <f>--(COUNTIF($B$2:B5577,B5577)=1)</f>
        <v>0</v>
      </c>
    </row>
    <row r="5578" spans="1:25"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c r="W5578" s="6" t="str">
        <f>TEXT(SalesData[[#This Row],[Order Date]],"mmm")</f>
        <v>Dec</v>
      </c>
      <c r="X5578" s="6" t="str">
        <f>TEXT(SalesData[[#This Row],[Order Date]],"mmm yyyy")</f>
        <v>Dec 2013</v>
      </c>
      <c r="Y5578">
        <f>--(COUNTIF($B$2:B5578,B5578)=1)</f>
        <v>1</v>
      </c>
    </row>
    <row r="5579" spans="1:25"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c r="W5579" s="6" t="str">
        <f>TEXT(SalesData[[#This Row],[Order Date]],"mmm")</f>
        <v>Dec</v>
      </c>
      <c r="X5579" s="6" t="str">
        <f>TEXT(SalesData[[#This Row],[Order Date]],"mmm yyyy")</f>
        <v>Dec 2013</v>
      </c>
      <c r="Y5579">
        <f>--(COUNTIF($B$2:B5579,B5579)=1)</f>
        <v>0</v>
      </c>
    </row>
    <row r="5580" spans="1:25"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c r="W5580" s="6" t="str">
        <f>TEXT(SalesData[[#This Row],[Order Date]],"mmm")</f>
        <v>Sep</v>
      </c>
      <c r="X5580" s="6" t="str">
        <f>TEXT(SalesData[[#This Row],[Order Date]],"mmm yyyy")</f>
        <v>Sep 2014</v>
      </c>
      <c r="Y5580">
        <f>--(COUNTIF($B$2:B5580,B5580)=1)</f>
        <v>1</v>
      </c>
    </row>
    <row r="5581" spans="1:25"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c r="W5581" s="6" t="str">
        <f>TEXT(SalesData[[#This Row],[Order Date]],"mmm")</f>
        <v>Sep</v>
      </c>
      <c r="X5581" s="6" t="str">
        <f>TEXT(SalesData[[#This Row],[Order Date]],"mmm yyyy")</f>
        <v>Sep 2014</v>
      </c>
      <c r="Y5581">
        <f>--(COUNTIF($B$2:B5581,B5581)=1)</f>
        <v>0</v>
      </c>
    </row>
    <row r="5582" spans="1:25"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c r="W5582" s="6" t="str">
        <f>TEXT(SalesData[[#This Row],[Order Date]],"mmm")</f>
        <v>Sep</v>
      </c>
      <c r="X5582" s="6" t="str">
        <f>TEXT(SalesData[[#This Row],[Order Date]],"mmm yyyy")</f>
        <v>Sep 2014</v>
      </c>
      <c r="Y5582">
        <f>--(COUNTIF($B$2:B5582,B5582)=1)</f>
        <v>0</v>
      </c>
    </row>
    <row r="5583" spans="1:25"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c r="W5583" s="6" t="str">
        <f>TEXT(SalesData[[#This Row],[Order Date]],"mmm")</f>
        <v>Oct</v>
      </c>
      <c r="X5583" s="6" t="str">
        <f>TEXT(SalesData[[#This Row],[Order Date]],"mmm yyyy")</f>
        <v>Oct 2014</v>
      </c>
      <c r="Y5583">
        <f>--(COUNTIF($B$2:B5583,B5583)=1)</f>
        <v>1</v>
      </c>
    </row>
    <row r="5584" spans="1:25"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c r="W5584" s="6" t="str">
        <f>TEXT(SalesData[[#This Row],[Order Date]],"mmm")</f>
        <v>May</v>
      </c>
      <c r="X5584" s="6" t="str">
        <f>TEXT(SalesData[[#This Row],[Order Date]],"mmm yyyy")</f>
        <v>May 2013</v>
      </c>
      <c r="Y5584">
        <f>--(COUNTIF($B$2:B5584,B5584)=1)</f>
        <v>1</v>
      </c>
    </row>
    <row r="5585" spans="1:25"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c r="W5585" s="6" t="str">
        <f>TEXT(SalesData[[#This Row],[Order Date]],"mmm")</f>
        <v>Dec</v>
      </c>
      <c r="X5585" s="6" t="str">
        <f>TEXT(SalesData[[#This Row],[Order Date]],"mmm yyyy")</f>
        <v>Dec 2011</v>
      </c>
      <c r="Y5585">
        <f>--(COUNTIF($B$2:B5585,B5585)=1)</f>
        <v>1</v>
      </c>
    </row>
    <row r="5586" spans="1:25"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c r="W5586" s="6" t="str">
        <f>TEXT(SalesData[[#This Row],[Order Date]],"mmm")</f>
        <v>Dec</v>
      </c>
      <c r="X5586" s="6" t="str">
        <f>TEXT(SalesData[[#This Row],[Order Date]],"mmm yyyy")</f>
        <v>Dec 2014</v>
      </c>
      <c r="Y5586">
        <f>--(COUNTIF($B$2:B5586,B5586)=1)</f>
        <v>1</v>
      </c>
    </row>
    <row r="5587" spans="1:25"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c r="W5587" s="6" t="str">
        <f>TEXT(SalesData[[#This Row],[Order Date]],"mmm")</f>
        <v>Dec</v>
      </c>
      <c r="X5587" s="6" t="str">
        <f>TEXT(SalesData[[#This Row],[Order Date]],"mmm yyyy")</f>
        <v>Dec 2014</v>
      </c>
      <c r="Y5587">
        <f>--(COUNTIF($B$2:B5587,B5587)=1)</f>
        <v>0</v>
      </c>
    </row>
    <row r="5588" spans="1:25"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c r="W5588" s="6" t="str">
        <f>TEXT(SalesData[[#This Row],[Order Date]],"mmm")</f>
        <v>Dec</v>
      </c>
      <c r="X5588" s="6" t="str">
        <f>TEXT(SalesData[[#This Row],[Order Date]],"mmm yyyy")</f>
        <v>Dec 2014</v>
      </c>
      <c r="Y5588">
        <f>--(COUNTIF($B$2:B5588,B5588)=1)</f>
        <v>0</v>
      </c>
    </row>
    <row r="5589" spans="1:25"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c r="W5589" s="6" t="str">
        <f>TEXT(SalesData[[#This Row],[Order Date]],"mmm")</f>
        <v>Mar</v>
      </c>
      <c r="X5589" s="6" t="str">
        <f>TEXT(SalesData[[#This Row],[Order Date]],"mmm yyyy")</f>
        <v>Mar 2012</v>
      </c>
      <c r="Y5589">
        <f>--(COUNTIF($B$2:B5589,B5589)=1)</f>
        <v>1</v>
      </c>
    </row>
    <row r="5590" spans="1:25"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c r="W5590" s="6" t="str">
        <f>TEXT(SalesData[[#This Row],[Order Date]],"mmm")</f>
        <v>Jul</v>
      </c>
      <c r="X5590" s="6" t="str">
        <f>TEXT(SalesData[[#This Row],[Order Date]],"mmm yyyy")</f>
        <v>Jul 2011</v>
      </c>
      <c r="Y5590">
        <f>--(COUNTIF($B$2:B5590,B5590)=1)</f>
        <v>1</v>
      </c>
    </row>
    <row r="5591" spans="1:25"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c r="W5591" s="6" t="str">
        <f>TEXT(SalesData[[#This Row],[Order Date]],"mmm")</f>
        <v>Dec</v>
      </c>
      <c r="X5591" s="6" t="str">
        <f>TEXT(SalesData[[#This Row],[Order Date]],"mmm yyyy")</f>
        <v>Dec 2013</v>
      </c>
      <c r="Y5591">
        <f>--(COUNTIF($B$2:B5591,B5591)=1)</f>
        <v>1</v>
      </c>
    </row>
    <row r="5592" spans="1:25"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c r="W5592" s="6" t="str">
        <f>TEXT(SalesData[[#This Row],[Order Date]],"mmm")</f>
        <v>Dec</v>
      </c>
      <c r="X5592" s="6" t="str">
        <f>TEXT(SalesData[[#This Row],[Order Date]],"mmm yyyy")</f>
        <v>Dec 2013</v>
      </c>
      <c r="Y5592">
        <f>--(COUNTIF($B$2:B5592,B5592)=1)</f>
        <v>0</v>
      </c>
    </row>
    <row r="5593" spans="1:25"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c r="W5593" s="6" t="str">
        <f>TEXT(SalesData[[#This Row],[Order Date]],"mmm")</f>
        <v>Oct</v>
      </c>
      <c r="X5593" s="6" t="str">
        <f>TEXT(SalesData[[#This Row],[Order Date]],"mmm yyyy")</f>
        <v>Oct 2011</v>
      </c>
      <c r="Y5593">
        <f>--(COUNTIF($B$2:B5593,B5593)=1)</f>
        <v>1</v>
      </c>
    </row>
    <row r="5594" spans="1:25"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c r="W5594" s="6" t="str">
        <f>TEXT(SalesData[[#This Row],[Order Date]],"mmm")</f>
        <v>Oct</v>
      </c>
      <c r="X5594" s="6" t="str">
        <f>TEXT(SalesData[[#This Row],[Order Date]],"mmm yyyy")</f>
        <v>Oct 2011</v>
      </c>
      <c r="Y5594">
        <f>--(COUNTIF($B$2:B5594,B5594)=1)</f>
        <v>0</v>
      </c>
    </row>
    <row r="5595" spans="1:25"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c r="W5595" s="6" t="str">
        <f>TEXT(SalesData[[#This Row],[Order Date]],"mmm")</f>
        <v>Nov</v>
      </c>
      <c r="X5595" s="6" t="str">
        <f>TEXT(SalesData[[#This Row],[Order Date]],"mmm yyyy")</f>
        <v>Nov 2014</v>
      </c>
      <c r="Y5595">
        <f>--(COUNTIF($B$2:B5595,B5595)=1)</f>
        <v>1</v>
      </c>
    </row>
    <row r="5596" spans="1:25"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c r="W5596" s="6" t="str">
        <f>TEXT(SalesData[[#This Row],[Order Date]],"mmm")</f>
        <v>Sep</v>
      </c>
      <c r="X5596" s="6" t="str">
        <f>TEXT(SalesData[[#This Row],[Order Date]],"mmm yyyy")</f>
        <v>Sep 2014</v>
      </c>
      <c r="Y5596">
        <f>--(COUNTIF($B$2:B5596,B5596)=1)</f>
        <v>1</v>
      </c>
    </row>
    <row r="5597" spans="1:25"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c r="W5597" s="6" t="str">
        <f>TEXT(SalesData[[#This Row],[Order Date]],"mmm")</f>
        <v>Sep</v>
      </c>
      <c r="X5597" s="6" t="str">
        <f>TEXT(SalesData[[#This Row],[Order Date]],"mmm yyyy")</f>
        <v>Sep 2014</v>
      </c>
      <c r="Y5597">
        <f>--(COUNTIF($B$2:B5597,B5597)=1)</f>
        <v>0</v>
      </c>
    </row>
    <row r="5598" spans="1:25"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c r="W5598" s="6" t="str">
        <f>TEXT(SalesData[[#This Row],[Order Date]],"mmm")</f>
        <v>Sep</v>
      </c>
      <c r="X5598" s="6" t="str">
        <f>TEXT(SalesData[[#This Row],[Order Date]],"mmm yyyy")</f>
        <v>Sep 2012</v>
      </c>
      <c r="Y5598">
        <f>--(COUNTIF($B$2:B5598,B5598)=1)</f>
        <v>1</v>
      </c>
    </row>
    <row r="5599" spans="1:25"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c r="W5599" s="6" t="str">
        <f>TEXT(SalesData[[#This Row],[Order Date]],"mmm")</f>
        <v>Feb</v>
      </c>
      <c r="X5599" s="6" t="str">
        <f>TEXT(SalesData[[#This Row],[Order Date]],"mmm yyyy")</f>
        <v>Feb 2014</v>
      </c>
      <c r="Y5599">
        <f>--(COUNTIF($B$2:B5599,B5599)=1)</f>
        <v>1</v>
      </c>
    </row>
    <row r="5600" spans="1:25"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c r="W5600" s="6" t="str">
        <f>TEXT(SalesData[[#This Row],[Order Date]],"mmm")</f>
        <v>Feb</v>
      </c>
      <c r="X5600" s="6" t="str">
        <f>TEXT(SalesData[[#This Row],[Order Date]],"mmm yyyy")</f>
        <v>Feb 2014</v>
      </c>
      <c r="Y5600">
        <f>--(COUNTIF($B$2:B5600,B5600)=1)</f>
        <v>0</v>
      </c>
    </row>
    <row r="5601" spans="1:25"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c r="W5601" s="6" t="str">
        <f>TEXT(SalesData[[#This Row],[Order Date]],"mmm")</f>
        <v>Oct</v>
      </c>
      <c r="X5601" s="6" t="str">
        <f>TEXT(SalesData[[#This Row],[Order Date]],"mmm yyyy")</f>
        <v>Oct 2011</v>
      </c>
      <c r="Y5601">
        <f>--(COUNTIF($B$2:B5601,B5601)=1)</f>
        <v>1</v>
      </c>
    </row>
    <row r="5602" spans="1:25"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c r="W5602" s="6" t="str">
        <f>TEXT(SalesData[[#This Row],[Order Date]],"mmm")</f>
        <v>Oct</v>
      </c>
      <c r="X5602" s="6" t="str">
        <f>TEXT(SalesData[[#This Row],[Order Date]],"mmm yyyy")</f>
        <v>Oct 2011</v>
      </c>
      <c r="Y5602">
        <f>--(COUNTIF($B$2:B5602,B5602)=1)</f>
        <v>0</v>
      </c>
    </row>
    <row r="5603" spans="1:25"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c r="W5603" s="6" t="str">
        <f>TEXT(SalesData[[#This Row],[Order Date]],"mmm")</f>
        <v>Oct</v>
      </c>
      <c r="X5603" s="6" t="str">
        <f>TEXT(SalesData[[#This Row],[Order Date]],"mmm yyyy")</f>
        <v>Oct 2011</v>
      </c>
      <c r="Y5603">
        <f>--(COUNTIF($B$2:B5603,B5603)=1)</f>
        <v>0</v>
      </c>
    </row>
    <row r="5604" spans="1:25"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c r="W5604" s="6" t="str">
        <f>TEXT(SalesData[[#This Row],[Order Date]],"mmm")</f>
        <v>Aug</v>
      </c>
      <c r="X5604" s="6" t="str">
        <f>TEXT(SalesData[[#This Row],[Order Date]],"mmm yyyy")</f>
        <v>Aug 2013</v>
      </c>
      <c r="Y5604">
        <f>--(COUNTIF($B$2:B5604,B5604)=1)</f>
        <v>1</v>
      </c>
    </row>
    <row r="5605" spans="1:25"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c r="W5605" s="6" t="str">
        <f>TEXT(SalesData[[#This Row],[Order Date]],"mmm")</f>
        <v>Aug</v>
      </c>
      <c r="X5605" s="6" t="str">
        <f>TEXT(SalesData[[#This Row],[Order Date]],"mmm yyyy")</f>
        <v>Aug 2013</v>
      </c>
      <c r="Y5605">
        <f>--(COUNTIF($B$2:B5605,B5605)=1)</f>
        <v>0</v>
      </c>
    </row>
    <row r="5606" spans="1:25"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c r="W5606" s="6" t="str">
        <f>TEXT(SalesData[[#This Row],[Order Date]],"mmm")</f>
        <v>Dec</v>
      </c>
      <c r="X5606" s="6" t="str">
        <f>TEXT(SalesData[[#This Row],[Order Date]],"mmm yyyy")</f>
        <v>Dec 2012</v>
      </c>
      <c r="Y5606">
        <f>--(COUNTIF($B$2:B5606,B5606)=1)</f>
        <v>1</v>
      </c>
    </row>
    <row r="5607" spans="1:25"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c r="W5607" s="6" t="str">
        <f>TEXT(SalesData[[#This Row],[Order Date]],"mmm")</f>
        <v>Sep</v>
      </c>
      <c r="X5607" s="6" t="str">
        <f>TEXT(SalesData[[#This Row],[Order Date]],"mmm yyyy")</f>
        <v>Sep 2013</v>
      </c>
      <c r="Y5607">
        <f>--(COUNTIF($B$2:B5607,B5607)=1)</f>
        <v>1</v>
      </c>
    </row>
    <row r="5608" spans="1:25"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c r="W5608" s="6" t="str">
        <f>TEXT(SalesData[[#This Row],[Order Date]],"mmm")</f>
        <v>Sep</v>
      </c>
      <c r="X5608" s="6" t="str">
        <f>TEXT(SalesData[[#This Row],[Order Date]],"mmm yyyy")</f>
        <v>Sep 2013</v>
      </c>
      <c r="Y5608">
        <f>--(COUNTIF($B$2:B5608,B5608)=1)</f>
        <v>0</v>
      </c>
    </row>
    <row r="5609" spans="1:25"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c r="W5609" s="6" t="str">
        <f>TEXT(SalesData[[#This Row],[Order Date]],"mmm")</f>
        <v>Mar</v>
      </c>
      <c r="X5609" s="6" t="str">
        <f>TEXT(SalesData[[#This Row],[Order Date]],"mmm yyyy")</f>
        <v>Mar 2014</v>
      </c>
      <c r="Y5609">
        <f>--(COUNTIF($B$2:B5609,B5609)=1)</f>
        <v>1</v>
      </c>
    </row>
    <row r="5610" spans="1:25"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c r="W5610" s="6" t="str">
        <f>TEXT(SalesData[[#This Row],[Order Date]],"mmm")</f>
        <v>Dec</v>
      </c>
      <c r="X5610" s="6" t="str">
        <f>TEXT(SalesData[[#This Row],[Order Date]],"mmm yyyy")</f>
        <v>Dec 2012</v>
      </c>
      <c r="Y5610">
        <f>--(COUNTIF($B$2:B5610,B5610)=1)</f>
        <v>1</v>
      </c>
    </row>
    <row r="5611" spans="1:25"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c r="W5611" s="6" t="str">
        <f>TEXT(SalesData[[#This Row],[Order Date]],"mmm")</f>
        <v>Sep</v>
      </c>
      <c r="X5611" s="6" t="str">
        <f>TEXT(SalesData[[#This Row],[Order Date]],"mmm yyyy")</f>
        <v>Sep 2014</v>
      </c>
      <c r="Y5611">
        <f>--(COUNTIF($B$2:B5611,B5611)=1)</f>
        <v>1</v>
      </c>
    </row>
    <row r="5612" spans="1:25"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c r="W5612" s="6" t="str">
        <f>TEXT(SalesData[[#This Row],[Order Date]],"mmm")</f>
        <v>Oct</v>
      </c>
      <c r="X5612" s="6" t="str">
        <f>TEXT(SalesData[[#This Row],[Order Date]],"mmm yyyy")</f>
        <v>Oct 2012</v>
      </c>
      <c r="Y5612">
        <f>--(COUNTIF($B$2:B5612,B5612)=1)</f>
        <v>1</v>
      </c>
    </row>
    <row r="5613" spans="1:25"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c r="W5613" s="6" t="str">
        <f>TEXT(SalesData[[#This Row],[Order Date]],"mmm")</f>
        <v>Aug</v>
      </c>
      <c r="X5613" s="6" t="str">
        <f>TEXT(SalesData[[#This Row],[Order Date]],"mmm yyyy")</f>
        <v>Aug 2014</v>
      </c>
      <c r="Y5613">
        <f>--(COUNTIF($B$2:B5613,B5613)=1)</f>
        <v>1</v>
      </c>
    </row>
    <row r="5614" spans="1:25"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c r="W5614" s="6" t="str">
        <f>TEXT(SalesData[[#This Row],[Order Date]],"mmm")</f>
        <v>Aug</v>
      </c>
      <c r="X5614" s="6" t="str">
        <f>TEXT(SalesData[[#This Row],[Order Date]],"mmm yyyy")</f>
        <v>Aug 2014</v>
      </c>
      <c r="Y5614">
        <f>--(COUNTIF($B$2:B5614,B5614)=1)</f>
        <v>0</v>
      </c>
    </row>
    <row r="5615" spans="1:25"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c r="W5615" s="6" t="str">
        <f>TEXT(SalesData[[#This Row],[Order Date]],"mmm")</f>
        <v>Feb</v>
      </c>
      <c r="X5615" s="6" t="str">
        <f>TEXT(SalesData[[#This Row],[Order Date]],"mmm yyyy")</f>
        <v>Feb 2013</v>
      </c>
      <c r="Y5615">
        <f>--(COUNTIF($B$2:B5615,B5615)=1)</f>
        <v>1</v>
      </c>
    </row>
    <row r="5616" spans="1:25"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c r="W5616" s="6" t="str">
        <f>TEXT(SalesData[[#This Row],[Order Date]],"mmm")</f>
        <v>Aug</v>
      </c>
      <c r="X5616" s="6" t="str">
        <f>TEXT(SalesData[[#This Row],[Order Date]],"mmm yyyy")</f>
        <v>Aug 2013</v>
      </c>
      <c r="Y5616">
        <f>--(COUNTIF($B$2:B5616,B5616)=1)</f>
        <v>1</v>
      </c>
    </row>
    <row r="5617" spans="1:25"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c r="W5617" s="6" t="str">
        <f>TEXT(SalesData[[#This Row],[Order Date]],"mmm")</f>
        <v>Aug</v>
      </c>
      <c r="X5617" s="6" t="str">
        <f>TEXT(SalesData[[#This Row],[Order Date]],"mmm yyyy")</f>
        <v>Aug 2013</v>
      </c>
      <c r="Y5617">
        <f>--(COUNTIF($B$2:B5617,B5617)=1)</f>
        <v>0</v>
      </c>
    </row>
    <row r="5618" spans="1:25"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c r="W5618" s="6" t="str">
        <f>TEXT(SalesData[[#This Row],[Order Date]],"mmm")</f>
        <v>Aug</v>
      </c>
      <c r="X5618" s="6" t="str">
        <f>TEXT(SalesData[[#This Row],[Order Date]],"mmm yyyy")</f>
        <v>Aug 2013</v>
      </c>
      <c r="Y5618">
        <f>--(COUNTIF($B$2:B5618,B5618)=1)</f>
        <v>0</v>
      </c>
    </row>
    <row r="5619" spans="1:25"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c r="W5619" s="6" t="str">
        <f>TEXT(SalesData[[#This Row],[Order Date]],"mmm")</f>
        <v>Jul</v>
      </c>
      <c r="X5619" s="6" t="str">
        <f>TEXT(SalesData[[#This Row],[Order Date]],"mmm yyyy")</f>
        <v>Jul 2014</v>
      </c>
      <c r="Y5619">
        <f>--(COUNTIF($B$2:B5619,B5619)=1)</f>
        <v>1</v>
      </c>
    </row>
    <row r="5620" spans="1:25"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c r="W5620" s="6" t="str">
        <f>TEXT(SalesData[[#This Row],[Order Date]],"mmm")</f>
        <v>Sep</v>
      </c>
      <c r="X5620" s="6" t="str">
        <f>TEXT(SalesData[[#This Row],[Order Date]],"mmm yyyy")</f>
        <v>Sep 2012</v>
      </c>
      <c r="Y5620">
        <f>--(COUNTIF($B$2:B5620,B5620)=1)</f>
        <v>1</v>
      </c>
    </row>
    <row r="5621" spans="1:25"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c r="W5621" s="6" t="str">
        <f>TEXT(SalesData[[#This Row],[Order Date]],"mmm")</f>
        <v>Sep</v>
      </c>
      <c r="X5621" s="6" t="str">
        <f>TEXT(SalesData[[#This Row],[Order Date]],"mmm yyyy")</f>
        <v>Sep 2013</v>
      </c>
      <c r="Y5621">
        <f>--(COUNTIF($B$2:B5621,B5621)=1)</f>
        <v>1</v>
      </c>
    </row>
    <row r="5622" spans="1:25"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c r="W5622" s="6" t="str">
        <f>TEXT(SalesData[[#This Row],[Order Date]],"mmm")</f>
        <v>Sep</v>
      </c>
      <c r="X5622" s="6" t="str">
        <f>TEXT(SalesData[[#This Row],[Order Date]],"mmm yyyy")</f>
        <v>Sep 2013</v>
      </c>
      <c r="Y5622">
        <f>--(COUNTIF($B$2:B5622,B5622)=1)</f>
        <v>0</v>
      </c>
    </row>
    <row r="5623" spans="1:25"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c r="W5623" s="6" t="str">
        <f>TEXT(SalesData[[#This Row],[Order Date]],"mmm")</f>
        <v>Sep</v>
      </c>
      <c r="X5623" s="6" t="str">
        <f>TEXT(SalesData[[#This Row],[Order Date]],"mmm yyyy")</f>
        <v>Sep 2013</v>
      </c>
      <c r="Y5623">
        <f>--(COUNTIF($B$2:B5623,B5623)=1)</f>
        <v>0</v>
      </c>
    </row>
    <row r="5624" spans="1:25"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c r="W5624" s="6" t="str">
        <f>TEXT(SalesData[[#This Row],[Order Date]],"mmm")</f>
        <v>Sep</v>
      </c>
      <c r="X5624" s="6" t="str">
        <f>TEXT(SalesData[[#This Row],[Order Date]],"mmm yyyy")</f>
        <v>Sep 2013</v>
      </c>
      <c r="Y5624">
        <f>--(COUNTIF($B$2:B5624,B5624)=1)</f>
        <v>0</v>
      </c>
    </row>
    <row r="5625" spans="1:25"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c r="W5625" s="6" t="str">
        <f>TEXT(SalesData[[#This Row],[Order Date]],"mmm")</f>
        <v>Oct</v>
      </c>
      <c r="X5625" s="6" t="str">
        <f>TEXT(SalesData[[#This Row],[Order Date]],"mmm yyyy")</f>
        <v>Oct 2013</v>
      </c>
      <c r="Y5625">
        <f>--(COUNTIF($B$2:B5625,B5625)=1)</f>
        <v>1</v>
      </c>
    </row>
    <row r="5626" spans="1:25"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c r="W5626" s="6" t="str">
        <f>TEXT(SalesData[[#This Row],[Order Date]],"mmm")</f>
        <v>Oct</v>
      </c>
      <c r="X5626" s="6" t="str">
        <f>TEXT(SalesData[[#This Row],[Order Date]],"mmm yyyy")</f>
        <v>Oct 2013</v>
      </c>
      <c r="Y5626">
        <f>--(COUNTIF($B$2:B5626,B5626)=1)</f>
        <v>0</v>
      </c>
    </row>
    <row r="5627" spans="1:25"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c r="W5627" s="6" t="str">
        <f>TEXT(SalesData[[#This Row],[Order Date]],"mmm")</f>
        <v>Sep</v>
      </c>
      <c r="X5627" s="6" t="str">
        <f>TEXT(SalesData[[#This Row],[Order Date]],"mmm yyyy")</f>
        <v>Sep 2011</v>
      </c>
      <c r="Y5627">
        <f>--(COUNTIF($B$2:B5627,B5627)=1)</f>
        <v>1</v>
      </c>
    </row>
    <row r="5628" spans="1:25"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c r="W5628" s="6" t="str">
        <f>TEXT(SalesData[[#This Row],[Order Date]],"mmm")</f>
        <v>Sep</v>
      </c>
      <c r="X5628" s="6" t="str">
        <f>TEXT(SalesData[[#This Row],[Order Date]],"mmm yyyy")</f>
        <v>Sep 2011</v>
      </c>
      <c r="Y5628">
        <f>--(COUNTIF($B$2:B5628,B5628)=1)</f>
        <v>0</v>
      </c>
    </row>
    <row r="5629" spans="1:25"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c r="W5629" s="6" t="str">
        <f>TEXT(SalesData[[#This Row],[Order Date]],"mmm")</f>
        <v>Jun</v>
      </c>
      <c r="X5629" s="6" t="str">
        <f>TEXT(SalesData[[#This Row],[Order Date]],"mmm yyyy")</f>
        <v>Jun 2014</v>
      </c>
      <c r="Y5629">
        <f>--(COUNTIF($B$2:B5629,B5629)=1)</f>
        <v>1</v>
      </c>
    </row>
    <row r="5630" spans="1:25"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c r="W5630" s="6" t="str">
        <f>TEXT(SalesData[[#This Row],[Order Date]],"mmm")</f>
        <v>Jun</v>
      </c>
      <c r="X5630" s="6" t="str">
        <f>TEXT(SalesData[[#This Row],[Order Date]],"mmm yyyy")</f>
        <v>Jun 2014</v>
      </c>
      <c r="Y5630">
        <f>--(COUNTIF($B$2:B5630,B5630)=1)</f>
        <v>0</v>
      </c>
    </row>
    <row r="5631" spans="1:25"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c r="W5631" s="6" t="str">
        <f>TEXT(SalesData[[#This Row],[Order Date]],"mmm")</f>
        <v>Aug</v>
      </c>
      <c r="X5631" s="6" t="str">
        <f>TEXT(SalesData[[#This Row],[Order Date]],"mmm yyyy")</f>
        <v>Aug 2013</v>
      </c>
      <c r="Y5631">
        <f>--(COUNTIF($B$2:B5631,B5631)=1)</f>
        <v>1</v>
      </c>
    </row>
    <row r="5632" spans="1:25"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c r="W5632" s="6" t="str">
        <f>TEXT(SalesData[[#This Row],[Order Date]],"mmm")</f>
        <v>Feb</v>
      </c>
      <c r="X5632" s="6" t="str">
        <f>TEXT(SalesData[[#This Row],[Order Date]],"mmm yyyy")</f>
        <v>Feb 2011</v>
      </c>
      <c r="Y5632">
        <f>--(COUNTIF($B$2:B5632,B5632)=1)</f>
        <v>1</v>
      </c>
    </row>
    <row r="5633" spans="1:25"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c r="W5633" s="6" t="str">
        <f>TEXT(SalesData[[#This Row],[Order Date]],"mmm")</f>
        <v>Feb</v>
      </c>
      <c r="X5633" s="6" t="str">
        <f>TEXT(SalesData[[#This Row],[Order Date]],"mmm yyyy")</f>
        <v>Feb 2011</v>
      </c>
      <c r="Y5633">
        <f>--(COUNTIF($B$2:B5633,B5633)=1)</f>
        <v>0</v>
      </c>
    </row>
    <row r="5634" spans="1:25"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c r="W5634" s="6" t="str">
        <f>TEXT(SalesData[[#This Row],[Order Date]],"mmm")</f>
        <v>Feb</v>
      </c>
      <c r="X5634" s="6" t="str">
        <f>TEXT(SalesData[[#This Row],[Order Date]],"mmm yyyy")</f>
        <v>Feb 2011</v>
      </c>
      <c r="Y5634">
        <f>--(COUNTIF($B$2:B5634,B5634)=1)</f>
        <v>0</v>
      </c>
    </row>
    <row r="5635" spans="1:25"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c r="W5635" s="6" t="str">
        <f>TEXT(SalesData[[#This Row],[Order Date]],"mmm")</f>
        <v>Sep</v>
      </c>
      <c r="X5635" s="6" t="str">
        <f>TEXT(SalesData[[#This Row],[Order Date]],"mmm yyyy")</f>
        <v>Sep 2013</v>
      </c>
      <c r="Y5635">
        <f>--(COUNTIF($B$2:B5635,B5635)=1)</f>
        <v>1</v>
      </c>
    </row>
    <row r="5636" spans="1:25"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c r="W5636" s="6" t="str">
        <f>TEXT(SalesData[[#This Row],[Order Date]],"mmm")</f>
        <v>Dec</v>
      </c>
      <c r="X5636" s="6" t="str">
        <f>TEXT(SalesData[[#This Row],[Order Date]],"mmm yyyy")</f>
        <v>Dec 2012</v>
      </c>
      <c r="Y5636">
        <f>--(COUNTIF($B$2:B5636,B5636)=1)</f>
        <v>1</v>
      </c>
    </row>
    <row r="5637" spans="1:25"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c r="W5637" s="6" t="str">
        <f>TEXT(SalesData[[#This Row],[Order Date]],"mmm")</f>
        <v>Sep</v>
      </c>
      <c r="X5637" s="6" t="str">
        <f>TEXT(SalesData[[#This Row],[Order Date]],"mmm yyyy")</f>
        <v>Sep 2014</v>
      </c>
      <c r="Y5637">
        <f>--(COUNTIF($B$2:B5637,B5637)=1)</f>
        <v>1</v>
      </c>
    </row>
    <row r="5638" spans="1:25"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c r="W5638" s="6" t="str">
        <f>TEXT(SalesData[[#This Row],[Order Date]],"mmm")</f>
        <v>Sep</v>
      </c>
      <c r="X5638" s="6" t="str">
        <f>TEXT(SalesData[[#This Row],[Order Date]],"mmm yyyy")</f>
        <v>Sep 2014</v>
      </c>
      <c r="Y5638">
        <f>--(COUNTIF($B$2:B5638,B5638)=1)</f>
        <v>0</v>
      </c>
    </row>
    <row r="5639" spans="1:25"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c r="W5639" s="6" t="str">
        <f>TEXT(SalesData[[#This Row],[Order Date]],"mmm")</f>
        <v>Mar</v>
      </c>
      <c r="X5639" s="6" t="str">
        <f>TEXT(SalesData[[#This Row],[Order Date]],"mmm yyyy")</f>
        <v>Mar 2014</v>
      </c>
      <c r="Y5639">
        <f>--(COUNTIF($B$2:B5639,B5639)=1)</f>
        <v>1</v>
      </c>
    </row>
    <row r="5640" spans="1:25"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c r="W5640" s="6" t="str">
        <f>TEXT(SalesData[[#This Row],[Order Date]],"mmm")</f>
        <v>Dec</v>
      </c>
      <c r="X5640" s="6" t="str">
        <f>TEXT(SalesData[[#This Row],[Order Date]],"mmm yyyy")</f>
        <v>Dec 2011</v>
      </c>
      <c r="Y5640">
        <f>--(COUNTIF($B$2:B5640,B5640)=1)</f>
        <v>1</v>
      </c>
    </row>
    <row r="5641" spans="1:25"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c r="W5641" s="6" t="str">
        <f>TEXT(SalesData[[#This Row],[Order Date]],"mmm")</f>
        <v>Dec</v>
      </c>
      <c r="X5641" s="6" t="str">
        <f>TEXT(SalesData[[#This Row],[Order Date]],"mmm yyyy")</f>
        <v>Dec 2011</v>
      </c>
      <c r="Y5641">
        <f>--(COUNTIF($B$2:B5641,B5641)=1)</f>
        <v>0</v>
      </c>
    </row>
    <row r="5642" spans="1:25"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c r="W5642" s="6" t="str">
        <f>TEXT(SalesData[[#This Row],[Order Date]],"mmm")</f>
        <v>Sep</v>
      </c>
      <c r="X5642" s="6" t="str">
        <f>TEXT(SalesData[[#This Row],[Order Date]],"mmm yyyy")</f>
        <v>Sep 2011</v>
      </c>
      <c r="Y5642">
        <f>--(COUNTIF($B$2:B5642,B5642)=1)</f>
        <v>1</v>
      </c>
    </row>
    <row r="5643" spans="1:25"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c r="W5643" s="6" t="str">
        <f>TEXT(SalesData[[#This Row],[Order Date]],"mmm")</f>
        <v>Apr</v>
      </c>
      <c r="X5643" s="6" t="str">
        <f>TEXT(SalesData[[#This Row],[Order Date]],"mmm yyyy")</f>
        <v>Apr 2014</v>
      </c>
      <c r="Y5643">
        <f>--(COUNTIF($B$2:B5643,B5643)=1)</f>
        <v>1</v>
      </c>
    </row>
    <row r="5644" spans="1:25"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c r="W5644" s="6" t="str">
        <f>TEXT(SalesData[[#This Row],[Order Date]],"mmm")</f>
        <v>Apr</v>
      </c>
      <c r="X5644" s="6" t="str">
        <f>TEXT(SalesData[[#This Row],[Order Date]],"mmm yyyy")</f>
        <v>Apr 2013</v>
      </c>
      <c r="Y5644">
        <f>--(COUNTIF($B$2:B5644,B5644)=1)</f>
        <v>1</v>
      </c>
    </row>
    <row r="5645" spans="1:25"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c r="W5645" s="6" t="str">
        <f>TEXT(SalesData[[#This Row],[Order Date]],"mmm")</f>
        <v>May</v>
      </c>
      <c r="X5645" s="6" t="str">
        <f>TEXT(SalesData[[#This Row],[Order Date]],"mmm yyyy")</f>
        <v>May 2012</v>
      </c>
      <c r="Y5645">
        <f>--(COUNTIF($B$2:B5645,B5645)=1)</f>
        <v>1</v>
      </c>
    </row>
    <row r="5646" spans="1:25"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c r="W5646" s="6" t="str">
        <f>TEXT(SalesData[[#This Row],[Order Date]],"mmm")</f>
        <v>Mar</v>
      </c>
      <c r="X5646" s="6" t="str">
        <f>TEXT(SalesData[[#This Row],[Order Date]],"mmm yyyy")</f>
        <v>Mar 2014</v>
      </c>
      <c r="Y5646">
        <f>--(COUNTIF($B$2:B5646,B5646)=1)</f>
        <v>1</v>
      </c>
    </row>
    <row r="5647" spans="1:25"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c r="W5647" s="6" t="str">
        <f>TEXT(SalesData[[#This Row],[Order Date]],"mmm")</f>
        <v>Apr</v>
      </c>
      <c r="X5647" s="6" t="str">
        <f>TEXT(SalesData[[#This Row],[Order Date]],"mmm yyyy")</f>
        <v>Apr 2014</v>
      </c>
      <c r="Y5647">
        <f>--(COUNTIF($B$2:B5647,B5647)=1)</f>
        <v>1</v>
      </c>
    </row>
    <row r="5648" spans="1:25"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c r="W5648" s="6" t="str">
        <f>TEXT(SalesData[[#This Row],[Order Date]],"mmm")</f>
        <v>Jan</v>
      </c>
      <c r="X5648" s="6" t="str">
        <f>TEXT(SalesData[[#This Row],[Order Date]],"mmm yyyy")</f>
        <v>Jan 2012</v>
      </c>
      <c r="Y5648">
        <f>--(COUNTIF($B$2:B5648,B5648)=1)</f>
        <v>1</v>
      </c>
    </row>
    <row r="5649" spans="1:25"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c r="W5649" s="6" t="str">
        <f>TEXT(SalesData[[#This Row],[Order Date]],"mmm")</f>
        <v>Nov</v>
      </c>
      <c r="X5649" s="6" t="str">
        <f>TEXT(SalesData[[#This Row],[Order Date]],"mmm yyyy")</f>
        <v>Nov 2014</v>
      </c>
      <c r="Y5649">
        <f>--(COUNTIF($B$2:B5649,B5649)=1)</f>
        <v>1</v>
      </c>
    </row>
    <row r="5650" spans="1:25"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c r="W5650" s="6" t="str">
        <f>TEXT(SalesData[[#This Row],[Order Date]],"mmm")</f>
        <v>Jul</v>
      </c>
      <c r="X5650" s="6" t="str">
        <f>TEXT(SalesData[[#This Row],[Order Date]],"mmm yyyy")</f>
        <v>Jul 2014</v>
      </c>
      <c r="Y5650">
        <f>--(COUNTIF($B$2:B5650,B5650)=1)</f>
        <v>1</v>
      </c>
    </row>
    <row r="5651" spans="1:25"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c r="W5651" s="6" t="str">
        <f>TEXT(SalesData[[#This Row],[Order Date]],"mmm")</f>
        <v>Jul</v>
      </c>
      <c r="X5651" s="6" t="str">
        <f>TEXT(SalesData[[#This Row],[Order Date]],"mmm yyyy")</f>
        <v>Jul 2014</v>
      </c>
      <c r="Y5651">
        <f>--(COUNTIF($B$2:B5651,B5651)=1)</f>
        <v>0</v>
      </c>
    </row>
    <row r="5652" spans="1:25"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c r="W5652" s="6" t="str">
        <f>TEXT(SalesData[[#This Row],[Order Date]],"mmm")</f>
        <v>Jul</v>
      </c>
      <c r="X5652" s="6" t="str">
        <f>TEXT(SalesData[[#This Row],[Order Date]],"mmm yyyy")</f>
        <v>Jul 2014</v>
      </c>
      <c r="Y5652">
        <f>--(COUNTIF($B$2:B5652,B5652)=1)</f>
        <v>0</v>
      </c>
    </row>
    <row r="5653" spans="1:25"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c r="W5653" s="6" t="str">
        <f>TEXT(SalesData[[#This Row],[Order Date]],"mmm")</f>
        <v>Jul</v>
      </c>
      <c r="X5653" s="6" t="str">
        <f>TEXT(SalesData[[#This Row],[Order Date]],"mmm yyyy")</f>
        <v>Jul 2014</v>
      </c>
      <c r="Y5653">
        <f>--(COUNTIF($B$2:B5653,B5653)=1)</f>
        <v>0</v>
      </c>
    </row>
    <row r="5654" spans="1:25"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c r="W5654" s="6" t="str">
        <f>TEXT(SalesData[[#This Row],[Order Date]],"mmm")</f>
        <v>Oct</v>
      </c>
      <c r="X5654" s="6" t="str">
        <f>TEXT(SalesData[[#This Row],[Order Date]],"mmm yyyy")</f>
        <v>Oct 2014</v>
      </c>
      <c r="Y5654">
        <f>--(COUNTIF($B$2:B5654,B5654)=1)</f>
        <v>1</v>
      </c>
    </row>
    <row r="5655" spans="1:25"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c r="W5655" s="6" t="str">
        <f>TEXT(SalesData[[#This Row],[Order Date]],"mmm")</f>
        <v>Nov</v>
      </c>
      <c r="X5655" s="6" t="str">
        <f>TEXT(SalesData[[#This Row],[Order Date]],"mmm yyyy")</f>
        <v>Nov 2011</v>
      </c>
      <c r="Y5655">
        <f>--(COUNTIF($B$2:B5655,B5655)=1)</f>
        <v>1</v>
      </c>
    </row>
    <row r="5656" spans="1:25"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c r="W5656" s="6" t="str">
        <f>TEXT(SalesData[[#This Row],[Order Date]],"mmm")</f>
        <v>Dec</v>
      </c>
      <c r="X5656" s="6" t="str">
        <f>TEXT(SalesData[[#This Row],[Order Date]],"mmm yyyy")</f>
        <v>Dec 2013</v>
      </c>
      <c r="Y5656">
        <f>--(COUNTIF($B$2:B5656,B5656)=1)</f>
        <v>1</v>
      </c>
    </row>
    <row r="5657" spans="1:25"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c r="W5657" s="6" t="str">
        <f>TEXT(SalesData[[#This Row],[Order Date]],"mmm")</f>
        <v>Dec</v>
      </c>
      <c r="X5657" s="6" t="str">
        <f>TEXT(SalesData[[#This Row],[Order Date]],"mmm yyyy")</f>
        <v>Dec 2013</v>
      </c>
      <c r="Y5657">
        <f>--(COUNTIF($B$2:B5657,B5657)=1)</f>
        <v>0</v>
      </c>
    </row>
    <row r="5658" spans="1:25"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c r="W5658" s="6" t="str">
        <f>TEXT(SalesData[[#This Row],[Order Date]],"mmm")</f>
        <v>Dec</v>
      </c>
      <c r="X5658" s="6" t="str">
        <f>TEXT(SalesData[[#This Row],[Order Date]],"mmm yyyy")</f>
        <v>Dec 2013</v>
      </c>
      <c r="Y5658">
        <f>--(COUNTIF($B$2:B5658,B5658)=1)</f>
        <v>0</v>
      </c>
    </row>
    <row r="5659" spans="1:25"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c r="W5659" s="6" t="str">
        <f>TEXT(SalesData[[#This Row],[Order Date]],"mmm")</f>
        <v>Dec</v>
      </c>
      <c r="X5659" s="6" t="str">
        <f>TEXT(SalesData[[#This Row],[Order Date]],"mmm yyyy")</f>
        <v>Dec 2013</v>
      </c>
      <c r="Y5659">
        <f>--(COUNTIF($B$2:B5659,B5659)=1)</f>
        <v>0</v>
      </c>
    </row>
    <row r="5660" spans="1:25"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c r="W5660" s="6" t="str">
        <f>TEXT(SalesData[[#This Row],[Order Date]],"mmm")</f>
        <v>Dec</v>
      </c>
      <c r="X5660" s="6" t="str">
        <f>TEXT(SalesData[[#This Row],[Order Date]],"mmm yyyy")</f>
        <v>Dec 2013</v>
      </c>
      <c r="Y5660">
        <f>--(COUNTIF($B$2:B5660,B5660)=1)</f>
        <v>0</v>
      </c>
    </row>
    <row r="5661" spans="1:25"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c r="W5661" s="6" t="str">
        <f>TEXT(SalesData[[#This Row],[Order Date]],"mmm")</f>
        <v>Dec</v>
      </c>
      <c r="X5661" s="6" t="str">
        <f>TEXT(SalesData[[#This Row],[Order Date]],"mmm yyyy")</f>
        <v>Dec 2013</v>
      </c>
      <c r="Y5661">
        <f>--(COUNTIF($B$2:B5661,B5661)=1)</f>
        <v>0</v>
      </c>
    </row>
    <row r="5662" spans="1:25"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c r="W5662" s="6" t="str">
        <f>TEXT(SalesData[[#This Row],[Order Date]],"mmm")</f>
        <v>Dec</v>
      </c>
      <c r="X5662" s="6" t="str">
        <f>TEXT(SalesData[[#This Row],[Order Date]],"mmm yyyy")</f>
        <v>Dec 2013</v>
      </c>
      <c r="Y5662">
        <f>--(COUNTIF($B$2:B5662,B5662)=1)</f>
        <v>0</v>
      </c>
    </row>
    <row r="5663" spans="1:25"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c r="W5663" s="6" t="str">
        <f>TEXT(SalesData[[#This Row],[Order Date]],"mmm")</f>
        <v>Sep</v>
      </c>
      <c r="X5663" s="6" t="str">
        <f>TEXT(SalesData[[#This Row],[Order Date]],"mmm yyyy")</f>
        <v>Sep 2013</v>
      </c>
      <c r="Y5663">
        <f>--(COUNTIF($B$2:B5663,B5663)=1)</f>
        <v>1</v>
      </c>
    </row>
    <row r="5664" spans="1:25"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c r="W5664" s="6" t="str">
        <f>TEXT(SalesData[[#This Row],[Order Date]],"mmm")</f>
        <v>Sep</v>
      </c>
      <c r="X5664" s="6" t="str">
        <f>TEXT(SalesData[[#This Row],[Order Date]],"mmm yyyy")</f>
        <v>Sep 2013</v>
      </c>
      <c r="Y5664">
        <f>--(COUNTIF($B$2:B5664,B5664)=1)</f>
        <v>0</v>
      </c>
    </row>
    <row r="5665" spans="1:25"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c r="W5665" s="6" t="str">
        <f>TEXT(SalesData[[#This Row],[Order Date]],"mmm")</f>
        <v>Jul</v>
      </c>
      <c r="X5665" s="6" t="str">
        <f>TEXT(SalesData[[#This Row],[Order Date]],"mmm yyyy")</f>
        <v>Jul 2013</v>
      </c>
      <c r="Y5665">
        <f>--(COUNTIF($B$2:B5665,B5665)=1)</f>
        <v>1</v>
      </c>
    </row>
    <row r="5666" spans="1:25"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c r="W5666" s="6" t="str">
        <f>TEXT(SalesData[[#This Row],[Order Date]],"mmm")</f>
        <v>Jul</v>
      </c>
      <c r="X5666" s="6" t="str">
        <f>TEXT(SalesData[[#This Row],[Order Date]],"mmm yyyy")</f>
        <v>Jul 2013</v>
      </c>
      <c r="Y5666">
        <f>--(COUNTIF($B$2:B5666,B5666)=1)</f>
        <v>0</v>
      </c>
    </row>
    <row r="5667" spans="1:25"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c r="W5667" s="6" t="str">
        <f>TEXT(SalesData[[#This Row],[Order Date]],"mmm")</f>
        <v>Jul</v>
      </c>
      <c r="X5667" s="6" t="str">
        <f>TEXT(SalesData[[#This Row],[Order Date]],"mmm yyyy")</f>
        <v>Jul 2013</v>
      </c>
      <c r="Y5667">
        <f>--(COUNTIF($B$2:B5667,B5667)=1)</f>
        <v>0</v>
      </c>
    </row>
    <row r="5668" spans="1:25"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c r="W5668" s="6" t="str">
        <f>TEXT(SalesData[[#This Row],[Order Date]],"mmm")</f>
        <v>Jul</v>
      </c>
      <c r="X5668" s="6" t="str">
        <f>TEXT(SalesData[[#This Row],[Order Date]],"mmm yyyy")</f>
        <v>Jul 2013</v>
      </c>
      <c r="Y5668">
        <f>--(COUNTIF($B$2:B5668,B5668)=1)</f>
        <v>0</v>
      </c>
    </row>
    <row r="5669" spans="1:25"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c r="W5669" s="6" t="str">
        <f>TEXT(SalesData[[#This Row],[Order Date]],"mmm")</f>
        <v>Jun</v>
      </c>
      <c r="X5669" s="6" t="str">
        <f>TEXT(SalesData[[#This Row],[Order Date]],"mmm yyyy")</f>
        <v>Jun 2013</v>
      </c>
      <c r="Y5669">
        <f>--(COUNTIF($B$2:B5669,B5669)=1)</f>
        <v>1</v>
      </c>
    </row>
    <row r="5670" spans="1:25"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c r="W5670" s="6" t="str">
        <f>TEXT(SalesData[[#This Row],[Order Date]],"mmm")</f>
        <v>Jun</v>
      </c>
      <c r="X5670" s="6" t="str">
        <f>TEXT(SalesData[[#This Row],[Order Date]],"mmm yyyy")</f>
        <v>Jun 2013</v>
      </c>
      <c r="Y5670">
        <f>--(COUNTIF($B$2:B5670,B5670)=1)</f>
        <v>0</v>
      </c>
    </row>
    <row r="5671" spans="1:25"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c r="W5671" s="6" t="str">
        <f>TEXT(SalesData[[#This Row],[Order Date]],"mmm")</f>
        <v>Jun</v>
      </c>
      <c r="X5671" s="6" t="str">
        <f>TEXT(SalesData[[#This Row],[Order Date]],"mmm yyyy")</f>
        <v>Jun 2013</v>
      </c>
      <c r="Y5671">
        <f>--(COUNTIF($B$2:B5671,B5671)=1)</f>
        <v>0</v>
      </c>
    </row>
    <row r="5672" spans="1:25"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c r="W5672" s="6" t="str">
        <f>TEXT(SalesData[[#This Row],[Order Date]],"mmm")</f>
        <v>Jun</v>
      </c>
      <c r="X5672" s="6" t="str">
        <f>TEXT(SalesData[[#This Row],[Order Date]],"mmm yyyy")</f>
        <v>Jun 2012</v>
      </c>
      <c r="Y5672">
        <f>--(COUNTIF($B$2:B5672,B5672)=1)</f>
        <v>1</v>
      </c>
    </row>
    <row r="5673" spans="1:25"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c r="W5673" s="6" t="str">
        <f>TEXT(SalesData[[#This Row],[Order Date]],"mmm")</f>
        <v>Jun</v>
      </c>
      <c r="X5673" s="6" t="str">
        <f>TEXT(SalesData[[#This Row],[Order Date]],"mmm yyyy")</f>
        <v>Jun 2012</v>
      </c>
      <c r="Y5673">
        <f>--(COUNTIF($B$2:B5673,B5673)=1)</f>
        <v>0</v>
      </c>
    </row>
    <row r="5674" spans="1:25"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c r="W5674" s="6" t="str">
        <f>TEXT(SalesData[[#This Row],[Order Date]],"mmm")</f>
        <v>Oct</v>
      </c>
      <c r="X5674" s="6" t="str">
        <f>TEXT(SalesData[[#This Row],[Order Date]],"mmm yyyy")</f>
        <v>Oct 2014</v>
      </c>
      <c r="Y5674">
        <f>--(COUNTIF($B$2:B5674,B5674)=1)</f>
        <v>1</v>
      </c>
    </row>
    <row r="5675" spans="1:25"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c r="W5675" s="6" t="str">
        <f>TEXT(SalesData[[#This Row],[Order Date]],"mmm")</f>
        <v>Oct</v>
      </c>
      <c r="X5675" s="6" t="str">
        <f>TEXT(SalesData[[#This Row],[Order Date]],"mmm yyyy")</f>
        <v>Oct 2014</v>
      </c>
      <c r="Y5675">
        <f>--(COUNTIF($B$2:B5675,B5675)=1)</f>
        <v>0</v>
      </c>
    </row>
    <row r="5676" spans="1:25"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c r="W5676" s="6" t="str">
        <f>TEXT(SalesData[[#This Row],[Order Date]],"mmm")</f>
        <v>Jan</v>
      </c>
      <c r="X5676" s="6" t="str">
        <f>TEXT(SalesData[[#This Row],[Order Date]],"mmm yyyy")</f>
        <v>Jan 2013</v>
      </c>
      <c r="Y5676">
        <f>--(COUNTIF($B$2:B5676,B5676)=1)</f>
        <v>1</v>
      </c>
    </row>
    <row r="5677" spans="1:25"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c r="W5677" s="6" t="str">
        <f>TEXT(SalesData[[#This Row],[Order Date]],"mmm")</f>
        <v>May</v>
      </c>
      <c r="X5677" s="6" t="str">
        <f>TEXT(SalesData[[#This Row],[Order Date]],"mmm yyyy")</f>
        <v>May 2011</v>
      </c>
      <c r="Y5677">
        <f>--(COUNTIF($B$2:B5677,B5677)=1)</f>
        <v>1</v>
      </c>
    </row>
    <row r="5678" spans="1:25"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c r="W5678" s="6" t="str">
        <f>TEXT(SalesData[[#This Row],[Order Date]],"mmm")</f>
        <v>May</v>
      </c>
      <c r="X5678" s="6" t="str">
        <f>TEXT(SalesData[[#This Row],[Order Date]],"mmm yyyy")</f>
        <v>May 2011</v>
      </c>
      <c r="Y5678">
        <f>--(COUNTIF($B$2:B5678,B5678)=1)</f>
        <v>0</v>
      </c>
    </row>
    <row r="5679" spans="1:25"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c r="W5679" s="6" t="str">
        <f>TEXT(SalesData[[#This Row],[Order Date]],"mmm")</f>
        <v>Dec</v>
      </c>
      <c r="X5679" s="6" t="str">
        <f>TEXT(SalesData[[#This Row],[Order Date]],"mmm yyyy")</f>
        <v>Dec 2011</v>
      </c>
      <c r="Y5679">
        <f>--(COUNTIF($B$2:B5679,B5679)=1)</f>
        <v>1</v>
      </c>
    </row>
    <row r="5680" spans="1:25"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c r="W5680" s="6" t="str">
        <f>TEXT(SalesData[[#This Row],[Order Date]],"mmm")</f>
        <v>Jul</v>
      </c>
      <c r="X5680" s="6" t="str">
        <f>TEXT(SalesData[[#This Row],[Order Date]],"mmm yyyy")</f>
        <v>Jul 2013</v>
      </c>
      <c r="Y5680">
        <f>--(COUNTIF($B$2:B5680,B5680)=1)</f>
        <v>1</v>
      </c>
    </row>
    <row r="5681" spans="1:25"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c r="W5681" s="6" t="str">
        <f>TEXT(SalesData[[#This Row],[Order Date]],"mmm")</f>
        <v>Jul</v>
      </c>
      <c r="X5681" s="6" t="str">
        <f>TEXT(SalesData[[#This Row],[Order Date]],"mmm yyyy")</f>
        <v>Jul 2013</v>
      </c>
      <c r="Y5681">
        <f>--(COUNTIF($B$2:B5681,B5681)=1)</f>
        <v>0</v>
      </c>
    </row>
    <row r="5682" spans="1:25"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c r="W5682" s="6" t="str">
        <f>TEXT(SalesData[[#This Row],[Order Date]],"mmm")</f>
        <v>Sep</v>
      </c>
      <c r="X5682" s="6" t="str">
        <f>TEXT(SalesData[[#This Row],[Order Date]],"mmm yyyy")</f>
        <v>Sep 2013</v>
      </c>
      <c r="Y5682">
        <f>--(COUNTIF($B$2:B5682,B5682)=1)</f>
        <v>1</v>
      </c>
    </row>
    <row r="5683" spans="1:25"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c r="W5683" s="6" t="str">
        <f>TEXT(SalesData[[#This Row],[Order Date]],"mmm")</f>
        <v>Sep</v>
      </c>
      <c r="X5683" s="6" t="str">
        <f>TEXT(SalesData[[#This Row],[Order Date]],"mmm yyyy")</f>
        <v>Sep 2013</v>
      </c>
      <c r="Y5683">
        <f>--(COUNTIF($B$2:B5683,B5683)=1)</f>
        <v>0</v>
      </c>
    </row>
    <row r="5684" spans="1:25"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c r="W5684" s="6" t="str">
        <f>TEXT(SalesData[[#This Row],[Order Date]],"mmm")</f>
        <v>Apr</v>
      </c>
      <c r="X5684" s="6" t="str">
        <f>TEXT(SalesData[[#This Row],[Order Date]],"mmm yyyy")</f>
        <v>Apr 2011</v>
      </c>
      <c r="Y5684">
        <f>--(COUNTIF($B$2:B5684,B5684)=1)</f>
        <v>1</v>
      </c>
    </row>
    <row r="5685" spans="1:25"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c r="W5685" s="6" t="str">
        <f>TEXT(SalesData[[#This Row],[Order Date]],"mmm")</f>
        <v>Apr</v>
      </c>
      <c r="X5685" s="6" t="str">
        <f>TEXT(SalesData[[#This Row],[Order Date]],"mmm yyyy")</f>
        <v>Apr 2011</v>
      </c>
      <c r="Y5685">
        <f>--(COUNTIF($B$2:B5685,B5685)=1)</f>
        <v>0</v>
      </c>
    </row>
    <row r="5686" spans="1:25"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c r="W5686" s="6" t="str">
        <f>TEXT(SalesData[[#This Row],[Order Date]],"mmm")</f>
        <v>Apr</v>
      </c>
      <c r="X5686" s="6" t="str">
        <f>TEXT(SalesData[[#This Row],[Order Date]],"mmm yyyy")</f>
        <v>Apr 2011</v>
      </c>
      <c r="Y5686">
        <f>--(COUNTIF($B$2:B5686,B5686)=1)</f>
        <v>0</v>
      </c>
    </row>
    <row r="5687" spans="1:25"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c r="W5687" s="6" t="str">
        <f>TEXT(SalesData[[#This Row],[Order Date]],"mmm")</f>
        <v>Nov</v>
      </c>
      <c r="X5687" s="6" t="str">
        <f>TEXT(SalesData[[#This Row],[Order Date]],"mmm yyyy")</f>
        <v>Nov 2012</v>
      </c>
      <c r="Y5687">
        <f>--(COUNTIF($B$2:B5687,B5687)=1)</f>
        <v>1</v>
      </c>
    </row>
    <row r="5688" spans="1:25"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c r="W5688" s="6" t="str">
        <f>TEXT(SalesData[[#This Row],[Order Date]],"mmm")</f>
        <v>Jul</v>
      </c>
      <c r="X5688" s="6" t="str">
        <f>TEXT(SalesData[[#This Row],[Order Date]],"mmm yyyy")</f>
        <v>Jul 2011</v>
      </c>
      <c r="Y5688">
        <f>--(COUNTIF($B$2:B5688,B5688)=1)</f>
        <v>1</v>
      </c>
    </row>
    <row r="5689" spans="1:25"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c r="W5689" s="6" t="str">
        <f>TEXT(SalesData[[#This Row],[Order Date]],"mmm")</f>
        <v>Jul</v>
      </c>
      <c r="X5689" s="6" t="str">
        <f>TEXT(SalesData[[#This Row],[Order Date]],"mmm yyyy")</f>
        <v>Jul 2011</v>
      </c>
      <c r="Y5689">
        <f>--(COUNTIF($B$2:B5689,B5689)=1)</f>
        <v>0</v>
      </c>
    </row>
    <row r="5690" spans="1:25"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c r="W5690" s="6" t="str">
        <f>TEXT(SalesData[[#This Row],[Order Date]],"mmm")</f>
        <v>Jul</v>
      </c>
      <c r="X5690" s="6" t="str">
        <f>TEXT(SalesData[[#This Row],[Order Date]],"mmm yyyy")</f>
        <v>Jul 2011</v>
      </c>
      <c r="Y5690">
        <f>--(COUNTIF($B$2:B5690,B5690)=1)</f>
        <v>0</v>
      </c>
    </row>
    <row r="5691" spans="1:25"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c r="W5691" s="6" t="str">
        <f>TEXT(SalesData[[#This Row],[Order Date]],"mmm")</f>
        <v>Dec</v>
      </c>
      <c r="X5691" s="6" t="str">
        <f>TEXT(SalesData[[#This Row],[Order Date]],"mmm yyyy")</f>
        <v>Dec 2012</v>
      </c>
      <c r="Y5691">
        <f>--(COUNTIF($B$2:B5691,B5691)=1)</f>
        <v>1</v>
      </c>
    </row>
    <row r="5692" spans="1:25"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c r="W5692" s="6" t="str">
        <f>TEXT(SalesData[[#This Row],[Order Date]],"mmm")</f>
        <v>Dec</v>
      </c>
      <c r="X5692" s="6" t="str">
        <f>TEXT(SalesData[[#This Row],[Order Date]],"mmm yyyy")</f>
        <v>Dec 2012</v>
      </c>
      <c r="Y5692">
        <f>--(COUNTIF($B$2:B5692,B5692)=1)</f>
        <v>1</v>
      </c>
    </row>
    <row r="5693" spans="1:25"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c r="W5693" s="6" t="str">
        <f>TEXT(SalesData[[#This Row],[Order Date]],"mmm")</f>
        <v>Dec</v>
      </c>
      <c r="X5693" s="6" t="str">
        <f>TEXT(SalesData[[#This Row],[Order Date]],"mmm yyyy")</f>
        <v>Dec 2012</v>
      </c>
      <c r="Y5693">
        <f>--(COUNTIF($B$2:B5693,B5693)=1)</f>
        <v>0</v>
      </c>
    </row>
    <row r="5694" spans="1:25"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c r="W5694" s="6" t="str">
        <f>TEXT(SalesData[[#This Row],[Order Date]],"mmm")</f>
        <v>Dec</v>
      </c>
      <c r="X5694" s="6" t="str">
        <f>TEXT(SalesData[[#This Row],[Order Date]],"mmm yyyy")</f>
        <v>Dec 2012</v>
      </c>
      <c r="Y5694">
        <f>--(COUNTIF($B$2:B5694,B5694)=1)</f>
        <v>0</v>
      </c>
    </row>
    <row r="5695" spans="1:25"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c r="W5695" s="6" t="str">
        <f>TEXT(SalesData[[#This Row],[Order Date]],"mmm")</f>
        <v>Dec</v>
      </c>
      <c r="X5695" s="6" t="str">
        <f>TEXT(SalesData[[#This Row],[Order Date]],"mmm yyyy")</f>
        <v>Dec 2012</v>
      </c>
      <c r="Y5695">
        <f>--(COUNTIF($B$2:B5695,B5695)=1)</f>
        <v>0</v>
      </c>
    </row>
    <row r="5696" spans="1:25"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c r="W5696" s="6" t="str">
        <f>TEXT(SalesData[[#This Row],[Order Date]],"mmm")</f>
        <v>Dec</v>
      </c>
      <c r="X5696" s="6" t="str">
        <f>TEXT(SalesData[[#This Row],[Order Date]],"mmm yyyy")</f>
        <v>Dec 2012</v>
      </c>
      <c r="Y5696">
        <f>--(COUNTIF($B$2:B5696,B5696)=1)</f>
        <v>0</v>
      </c>
    </row>
    <row r="5697" spans="1:25"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c r="W5697" s="6" t="str">
        <f>TEXT(SalesData[[#This Row],[Order Date]],"mmm")</f>
        <v>May</v>
      </c>
      <c r="X5697" s="6" t="str">
        <f>TEXT(SalesData[[#This Row],[Order Date]],"mmm yyyy")</f>
        <v>May 2013</v>
      </c>
      <c r="Y5697">
        <f>--(COUNTIF($B$2:B5697,B5697)=1)</f>
        <v>1</v>
      </c>
    </row>
    <row r="5698" spans="1:25"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c r="W5698" s="6" t="str">
        <f>TEXT(SalesData[[#This Row],[Order Date]],"mmm")</f>
        <v>Oct</v>
      </c>
      <c r="X5698" s="6" t="str">
        <f>TEXT(SalesData[[#This Row],[Order Date]],"mmm yyyy")</f>
        <v>Oct 2014</v>
      </c>
      <c r="Y5698">
        <f>--(COUNTIF($B$2:B5698,B5698)=1)</f>
        <v>1</v>
      </c>
    </row>
    <row r="5699" spans="1:25"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c r="W5699" s="6" t="str">
        <f>TEXT(SalesData[[#This Row],[Order Date]],"mmm")</f>
        <v>Oct</v>
      </c>
      <c r="X5699" s="6" t="str">
        <f>TEXT(SalesData[[#This Row],[Order Date]],"mmm yyyy")</f>
        <v>Oct 2014</v>
      </c>
      <c r="Y5699">
        <f>--(COUNTIF($B$2:B5699,B5699)=1)</f>
        <v>0</v>
      </c>
    </row>
    <row r="5700" spans="1:25"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c r="W5700" s="6" t="str">
        <f>TEXT(SalesData[[#This Row],[Order Date]],"mmm")</f>
        <v>Nov</v>
      </c>
      <c r="X5700" s="6" t="str">
        <f>TEXT(SalesData[[#This Row],[Order Date]],"mmm yyyy")</f>
        <v>Nov 2013</v>
      </c>
      <c r="Y5700">
        <f>--(COUNTIF($B$2:B5700,B5700)=1)</f>
        <v>1</v>
      </c>
    </row>
    <row r="5701" spans="1:25"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c r="W5701" s="6" t="str">
        <f>TEXT(SalesData[[#This Row],[Order Date]],"mmm")</f>
        <v>Nov</v>
      </c>
      <c r="X5701" s="6" t="str">
        <f>TEXT(SalesData[[#This Row],[Order Date]],"mmm yyyy")</f>
        <v>Nov 2014</v>
      </c>
      <c r="Y5701">
        <f>--(COUNTIF($B$2:B5701,B5701)=1)</f>
        <v>1</v>
      </c>
    </row>
    <row r="5702" spans="1:25"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c r="W5702" s="6" t="str">
        <f>TEXT(SalesData[[#This Row],[Order Date]],"mmm")</f>
        <v>Nov</v>
      </c>
      <c r="X5702" s="6" t="str">
        <f>TEXT(SalesData[[#This Row],[Order Date]],"mmm yyyy")</f>
        <v>Nov 2013</v>
      </c>
      <c r="Y5702">
        <f>--(COUNTIF($B$2:B5702,B5702)=1)</f>
        <v>1</v>
      </c>
    </row>
    <row r="5703" spans="1:25"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c r="W5703" s="6" t="str">
        <f>TEXT(SalesData[[#This Row],[Order Date]],"mmm")</f>
        <v>Nov</v>
      </c>
      <c r="X5703" s="6" t="str">
        <f>TEXT(SalesData[[#This Row],[Order Date]],"mmm yyyy")</f>
        <v>Nov 2013</v>
      </c>
      <c r="Y5703">
        <f>--(COUNTIF($B$2:B5703,B5703)=1)</f>
        <v>0</v>
      </c>
    </row>
    <row r="5704" spans="1:25"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c r="W5704" s="6" t="str">
        <f>TEXT(SalesData[[#This Row],[Order Date]],"mmm")</f>
        <v>Dec</v>
      </c>
      <c r="X5704" s="6" t="str">
        <f>TEXT(SalesData[[#This Row],[Order Date]],"mmm yyyy")</f>
        <v>Dec 2011</v>
      </c>
      <c r="Y5704">
        <f>--(COUNTIF($B$2:B5704,B5704)=1)</f>
        <v>1</v>
      </c>
    </row>
    <row r="5705" spans="1:25"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c r="W5705" s="6" t="str">
        <f>TEXT(SalesData[[#This Row],[Order Date]],"mmm")</f>
        <v>Dec</v>
      </c>
      <c r="X5705" s="6" t="str">
        <f>TEXT(SalesData[[#This Row],[Order Date]],"mmm yyyy")</f>
        <v>Dec 2011</v>
      </c>
      <c r="Y5705">
        <f>--(COUNTIF($B$2:B5705,B5705)=1)</f>
        <v>0</v>
      </c>
    </row>
    <row r="5706" spans="1:25"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c r="W5706" s="6" t="str">
        <f>TEXT(SalesData[[#This Row],[Order Date]],"mmm")</f>
        <v>Dec</v>
      </c>
      <c r="X5706" s="6" t="str">
        <f>TEXT(SalesData[[#This Row],[Order Date]],"mmm yyyy")</f>
        <v>Dec 2011</v>
      </c>
      <c r="Y5706">
        <f>--(COUNTIF($B$2:B5706,B5706)=1)</f>
        <v>0</v>
      </c>
    </row>
    <row r="5707" spans="1:25"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c r="W5707" s="6" t="str">
        <f>TEXT(SalesData[[#This Row],[Order Date]],"mmm")</f>
        <v>Nov</v>
      </c>
      <c r="X5707" s="6" t="str">
        <f>TEXT(SalesData[[#This Row],[Order Date]],"mmm yyyy")</f>
        <v>Nov 2011</v>
      </c>
      <c r="Y5707">
        <f>--(COUNTIF($B$2:B5707,B5707)=1)</f>
        <v>1</v>
      </c>
    </row>
    <row r="5708" spans="1:25"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c r="W5708" s="6" t="str">
        <f>TEXT(SalesData[[#This Row],[Order Date]],"mmm")</f>
        <v>Sep</v>
      </c>
      <c r="X5708" s="6" t="str">
        <f>TEXT(SalesData[[#This Row],[Order Date]],"mmm yyyy")</f>
        <v>Sep 2014</v>
      </c>
      <c r="Y5708">
        <f>--(COUNTIF($B$2:B5708,B5708)=1)</f>
        <v>1</v>
      </c>
    </row>
    <row r="5709" spans="1:25"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c r="W5709" s="6" t="str">
        <f>TEXT(SalesData[[#This Row],[Order Date]],"mmm")</f>
        <v>May</v>
      </c>
      <c r="X5709" s="6" t="str">
        <f>TEXT(SalesData[[#This Row],[Order Date]],"mmm yyyy")</f>
        <v>May 2012</v>
      </c>
      <c r="Y5709">
        <f>--(COUNTIF($B$2:B5709,B5709)=1)</f>
        <v>1</v>
      </c>
    </row>
    <row r="5710" spans="1:25"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c r="W5710" s="6" t="str">
        <f>TEXT(SalesData[[#This Row],[Order Date]],"mmm")</f>
        <v>May</v>
      </c>
      <c r="X5710" s="6" t="str">
        <f>TEXT(SalesData[[#This Row],[Order Date]],"mmm yyyy")</f>
        <v>May 2012</v>
      </c>
      <c r="Y5710">
        <f>--(COUNTIF($B$2:B5710,B5710)=1)</f>
        <v>0</v>
      </c>
    </row>
    <row r="5711" spans="1:25"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c r="W5711" s="6" t="str">
        <f>TEXT(SalesData[[#This Row],[Order Date]],"mmm")</f>
        <v>May</v>
      </c>
      <c r="X5711" s="6" t="str">
        <f>TEXT(SalesData[[#This Row],[Order Date]],"mmm yyyy")</f>
        <v>May 2012</v>
      </c>
      <c r="Y5711">
        <f>--(COUNTIF($B$2:B5711,B5711)=1)</f>
        <v>0</v>
      </c>
    </row>
    <row r="5712" spans="1:25"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c r="W5712" s="6" t="str">
        <f>TEXT(SalesData[[#This Row],[Order Date]],"mmm")</f>
        <v>May</v>
      </c>
      <c r="X5712" s="6" t="str">
        <f>TEXT(SalesData[[#This Row],[Order Date]],"mmm yyyy")</f>
        <v>May 2012</v>
      </c>
      <c r="Y5712">
        <f>--(COUNTIF($B$2:B5712,B5712)=1)</f>
        <v>0</v>
      </c>
    </row>
    <row r="5713" spans="1:25"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c r="W5713" s="6" t="str">
        <f>TEXT(SalesData[[#This Row],[Order Date]],"mmm")</f>
        <v>May</v>
      </c>
      <c r="X5713" s="6" t="str">
        <f>TEXT(SalesData[[#This Row],[Order Date]],"mmm yyyy")</f>
        <v>May 2012</v>
      </c>
      <c r="Y5713">
        <f>--(COUNTIF($B$2:B5713,B5713)=1)</f>
        <v>0</v>
      </c>
    </row>
    <row r="5714" spans="1:25"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c r="W5714" s="6" t="str">
        <f>TEXT(SalesData[[#This Row],[Order Date]],"mmm")</f>
        <v>Aug</v>
      </c>
      <c r="X5714" s="6" t="str">
        <f>TEXT(SalesData[[#This Row],[Order Date]],"mmm yyyy")</f>
        <v>Aug 2014</v>
      </c>
      <c r="Y5714">
        <f>--(COUNTIF($B$2:B5714,B5714)=1)</f>
        <v>1</v>
      </c>
    </row>
    <row r="5715" spans="1:25"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c r="W5715" s="6" t="str">
        <f>TEXT(SalesData[[#This Row],[Order Date]],"mmm")</f>
        <v>Mar</v>
      </c>
      <c r="X5715" s="6" t="str">
        <f>TEXT(SalesData[[#This Row],[Order Date]],"mmm yyyy")</f>
        <v>Mar 2011</v>
      </c>
      <c r="Y5715">
        <f>--(COUNTIF($B$2:B5715,B5715)=1)</f>
        <v>1</v>
      </c>
    </row>
    <row r="5716" spans="1:25"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c r="W5716" s="6" t="str">
        <f>TEXT(SalesData[[#This Row],[Order Date]],"mmm")</f>
        <v>Sep</v>
      </c>
      <c r="X5716" s="6" t="str">
        <f>TEXT(SalesData[[#This Row],[Order Date]],"mmm yyyy")</f>
        <v>Sep 2014</v>
      </c>
      <c r="Y5716">
        <f>--(COUNTIF($B$2:B5716,B5716)=1)</f>
        <v>1</v>
      </c>
    </row>
    <row r="5717" spans="1:25"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c r="W5717" s="6" t="str">
        <f>TEXT(SalesData[[#This Row],[Order Date]],"mmm")</f>
        <v>Oct</v>
      </c>
      <c r="X5717" s="6" t="str">
        <f>TEXT(SalesData[[#This Row],[Order Date]],"mmm yyyy")</f>
        <v>Oct 2012</v>
      </c>
      <c r="Y5717">
        <f>--(COUNTIF($B$2:B5717,B5717)=1)</f>
        <v>1</v>
      </c>
    </row>
    <row r="5718" spans="1:25"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c r="W5718" s="6" t="str">
        <f>TEXT(SalesData[[#This Row],[Order Date]],"mmm")</f>
        <v>Oct</v>
      </c>
      <c r="X5718" s="6" t="str">
        <f>TEXT(SalesData[[#This Row],[Order Date]],"mmm yyyy")</f>
        <v>Oct 2012</v>
      </c>
      <c r="Y5718">
        <f>--(COUNTIF($B$2:B5718,B5718)=1)</f>
        <v>0</v>
      </c>
    </row>
    <row r="5719" spans="1:25"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c r="W5719" s="6" t="str">
        <f>TEXT(SalesData[[#This Row],[Order Date]],"mmm")</f>
        <v>Oct</v>
      </c>
      <c r="X5719" s="6" t="str">
        <f>TEXT(SalesData[[#This Row],[Order Date]],"mmm yyyy")</f>
        <v>Oct 2012</v>
      </c>
      <c r="Y5719">
        <f>--(COUNTIF($B$2:B5719,B5719)=1)</f>
        <v>0</v>
      </c>
    </row>
    <row r="5720" spans="1:25"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c r="W5720" s="6" t="str">
        <f>TEXT(SalesData[[#This Row],[Order Date]],"mmm")</f>
        <v>Oct</v>
      </c>
      <c r="X5720" s="6" t="str">
        <f>TEXT(SalesData[[#This Row],[Order Date]],"mmm yyyy")</f>
        <v>Oct 2012</v>
      </c>
      <c r="Y5720">
        <f>--(COUNTIF($B$2:B5720,B5720)=1)</f>
        <v>0</v>
      </c>
    </row>
    <row r="5721" spans="1:25"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c r="W5721" s="6" t="str">
        <f>TEXT(SalesData[[#This Row],[Order Date]],"mmm")</f>
        <v>Mar</v>
      </c>
      <c r="X5721" s="6" t="str">
        <f>TEXT(SalesData[[#This Row],[Order Date]],"mmm yyyy")</f>
        <v>Mar 2014</v>
      </c>
      <c r="Y5721">
        <f>--(COUNTIF($B$2:B5721,B5721)=1)</f>
        <v>1</v>
      </c>
    </row>
    <row r="5722" spans="1:25"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c r="W5722" s="6" t="str">
        <f>TEXT(SalesData[[#This Row],[Order Date]],"mmm")</f>
        <v>Nov</v>
      </c>
      <c r="X5722" s="6" t="str">
        <f>TEXT(SalesData[[#This Row],[Order Date]],"mmm yyyy")</f>
        <v>Nov 2012</v>
      </c>
      <c r="Y5722">
        <f>--(COUNTIF($B$2:B5722,B5722)=1)</f>
        <v>1</v>
      </c>
    </row>
    <row r="5723" spans="1:25"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c r="W5723" s="6" t="str">
        <f>TEXT(SalesData[[#This Row],[Order Date]],"mmm")</f>
        <v>Nov</v>
      </c>
      <c r="X5723" s="6" t="str">
        <f>TEXT(SalesData[[#This Row],[Order Date]],"mmm yyyy")</f>
        <v>Nov 2012</v>
      </c>
      <c r="Y5723">
        <f>--(COUNTIF($B$2:B5723,B5723)=1)</f>
        <v>0</v>
      </c>
    </row>
    <row r="5724" spans="1:25"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c r="W5724" s="6" t="str">
        <f>TEXT(SalesData[[#This Row],[Order Date]],"mmm")</f>
        <v>Nov</v>
      </c>
      <c r="X5724" s="6" t="str">
        <f>TEXT(SalesData[[#This Row],[Order Date]],"mmm yyyy")</f>
        <v>Nov 2012</v>
      </c>
      <c r="Y5724">
        <f>--(COUNTIF($B$2:B5724,B5724)=1)</f>
        <v>0</v>
      </c>
    </row>
    <row r="5725" spans="1:25"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c r="W5725" s="6" t="str">
        <f>TEXT(SalesData[[#This Row],[Order Date]],"mmm")</f>
        <v>Sep</v>
      </c>
      <c r="X5725" s="6" t="str">
        <f>TEXT(SalesData[[#This Row],[Order Date]],"mmm yyyy")</f>
        <v>Sep 2013</v>
      </c>
      <c r="Y5725">
        <f>--(COUNTIF($B$2:B5725,B5725)=1)</f>
        <v>1</v>
      </c>
    </row>
    <row r="5726" spans="1:25"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c r="W5726" s="6" t="str">
        <f>TEXT(SalesData[[#This Row],[Order Date]],"mmm")</f>
        <v>Sep</v>
      </c>
      <c r="X5726" s="6" t="str">
        <f>TEXT(SalesData[[#This Row],[Order Date]],"mmm yyyy")</f>
        <v>Sep 2011</v>
      </c>
      <c r="Y5726">
        <f>--(COUNTIF($B$2:B5726,B5726)=1)</f>
        <v>1</v>
      </c>
    </row>
    <row r="5727" spans="1:25"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c r="W5727" s="6" t="str">
        <f>TEXT(SalesData[[#This Row],[Order Date]],"mmm")</f>
        <v>Sep</v>
      </c>
      <c r="X5727" s="6" t="str">
        <f>TEXT(SalesData[[#This Row],[Order Date]],"mmm yyyy")</f>
        <v>Sep 2012</v>
      </c>
      <c r="Y5727">
        <f>--(COUNTIF($B$2:B5727,B5727)=1)</f>
        <v>1</v>
      </c>
    </row>
    <row r="5728" spans="1:25"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c r="W5728" s="6" t="str">
        <f>TEXT(SalesData[[#This Row],[Order Date]],"mmm")</f>
        <v>May</v>
      </c>
      <c r="X5728" s="6" t="str">
        <f>TEXT(SalesData[[#This Row],[Order Date]],"mmm yyyy")</f>
        <v>May 2012</v>
      </c>
      <c r="Y5728">
        <f>--(COUNTIF($B$2:B5728,B5728)=1)</f>
        <v>1</v>
      </c>
    </row>
    <row r="5729" spans="1:25"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c r="W5729" s="6" t="str">
        <f>TEXT(SalesData[[#This Row],[Order Date]],"mmm")</f>
        <v>Dec</v>
      </c>
      <c r="X5729" s="6" t="str">
        <f>TEXT(SalesData[[#This Row],[Order Date]],"mmm yyyy")</f>
        <v>Dec 2014</v>
      </c>
      <c r="Y5729">
        <f>--(COUNTIF($B$2:B5729,B5729)=1)</f>
        <v>1</v>
      </c>
    </row>
    <row r="5730" spans="1:25"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c r="W5730" s="6" t="str">
        <f>TEXT(SalesData[[#This Row],[Order Date]],"mmm")</f>
        <v>Dec</v>
      </c>
      <c r="X5730" s="6" t="str">
        <f>TEXT(SalesData[[#This Row],[Order Date]],"mmm yyyy")</f>
        <v>Dec 2014</v>
      </c>
      <c r="Y5730">
        <f>--(COUNTIF($B$2:B5730,B5730)=1)</f>
        <v>0</v>
      </c>
    </row>
    <row r="5731" spans="1:25"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c r="W5731" s="6" t="str">
        <f>TEXT(SalesData[[#This Row],[Order Date]],"mmm")</f>
        <v>Dec</v>
      </c>
      <c r="X5731" s="6" t="str">
        <f>TEXT(SalesData[[#This Row],[Order Date]],"mmm yyyy")</f>
        <v>Dec 2014</v>
      </c>
      <c r="Y5731">
        <f>--(COUNTIF($B$2:B5731,B5731)=1)</f>
        <v>0</v>
      </c>
    </row>
    <row r="5732" spans="1:25"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c r="W5732" s="6" t="str">
        <f>TEXT(SalesData[[#This Row],[Order Date]],"mmm")</f>
        <v>Dec</v>
      </c>
      <c r="X5732" s="6" t="str">
        <f>TEXT(SalesData[[#This Row],[Order Date]],"mmm yyyy")</f>
        <v>Dec 2014</v>
      </c>
      <c r="Y5732">
        <f>--(COUNTIF($B$2:B5732,B5732)=1)</f>
        <v>0</v>
      </c>
    </row>
    <row r="5733" spans="1:25"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c r="W5733" s="6" t="str">
        <f>TEXT(SalesData[[#This Row],[Order Date]],"mmm")</f>
        <v>Dec</v>
      </c>
      <c r="X5733" s="6" t="str">
        <f>TEXT(SalesData[[#This Row],[Order Date]],"mmm yyyy")</f>
        <v>Dec 2014</v>
      </c>
      <c r="Y5733">
        <f>--(COUNTIF($B$2:B5733,B5733)=1)</f>
        <v>0</v>
      </c>
    </row>
    <row r="5734" spans="1:25"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c r="W5734" s="6" t="str">
        <f>TEXT(SalesData[[#This Row],[Order Date]],"mmm")</f>
        <v>Jun</v>
      </c>
      <c r="X5734" s="6" t="str">
        <f>TEXT(SalesData[[#This Row],[Order Date]],"mmm yyyy")</f>
        <v>Jun 2014</v>
      </c>
      <c r="Y5734">
        <f>--(COUNTIF($B$2:B5734,B5734)=1)</f>
        <v>1</v>
      </c>
    </row>
    <row r="5735" spans="1:25"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c r="W5735" s="6" t="str">
        <f>TEXT(SalesData[[#This Row],[Order Date]],"mmm")</f>
        <v>Jun</v>
      </c>
      <c r="X5735" s="6" t="str">
        <f>TEXT(SalesData[[#This Row],[Order Date]],"mmm yyyy")</f>
        <v>Jun 2014</v>
      </c>
      <c r="Y5735">
        <f>--(COUNTIF($B$2:B5735,B5735)=1)</f>
        <v>0</v>
      </c>
    </row>
    <row r="5736" spans="1:25"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c r="W5736" s="6" t="str">
        <f>TEXT(SalesData[[#This Row],[Order Date]],"mmm")</f>
        <v>Jun</v>
      </c>
      <c r="X5736" s="6" t="str">
        <f>TEXT(SalesData[[#This Row],[Order Date]],"mmm yyyy")</f>
        <v>Jun 2014</v>
      </c>
      <c r="Y5736">
        <f>--(COUNTIF($B$2:B5736,B5736)=1)</f>
        <v>0</v>
      </c>
    </row>
    <row r="5737" spans="1:25"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c r="W5737" s="6" t="str">
        <f>TEXT(SalesData[[#This Row],[Order Date]],"mmm")</f>
        <v>Jun</v>
      </c>
      <c r="X5737" s="6" t="str">
        <f>TEXT(SalesData[[#This Row],[Order Date]],"mmm yyyy")</f>
        <v>Jun 2011</v>
      </c>
      <c r="Y5737">
        <f>--(COUNTIF($B$2:B5737,B5737)=1)</f>
        <v>1</v>
      </c>
    </row>
    <row r="5738" spans="1:25"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c r="W5738" s="6" t="str">
        <f>TEXT(SalesData[[#This Row],[Order Date]],"mmm")</f>
        <v>Jan</v>
      </c>
      <c r="X5738" s="6" t="str">
        <f>TEXT(SalesData[[#This Row],[Order Date]],"mmm yyyy")</f>
        <v>Jan 2011</v>
      </c>
      <c r="Y5738">
        <f>--(COUNTIF($B$2:B5738,B5738)=1)</f>
        <v>1</v>
      </c>
    </row>
    <row r="5739" spans="1:25"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c r="W5739" s="6" t="str">
        <f>TEXT(SalesData[[#This Row],[Order Date]],"mmm")</f>
        <v>Jan</v>
      </c>
      <c r="X5739" s="6" t="str">
        <f>TEXT(SalesData[[#This Row],[Order Date]],"mmm yyyy")</f>
        <v>Jan 2011</v>
      </c>
      <c r="Y5739">
        <f>--(COUNTIF($B$2:B5739,B5739)=1)</f>
        <v>0</v>
      </c>
    </row>
    <row r="5740" spans="1:25"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c r="W5740" s="6" t="str">
        <f>TEXT(SalesData[[#This Row],[Order Date]],"mmm")</f>
        <v>Jan</v>
      </c>
      <c r="X5740" s="6" t="str">
        <f>TEXT(SalesData[[#This Row],[Order Date]],"mmm yyyy")</f>
        <v>Jan 2014</v>
      </c>
      <c r="Y5740">
        <f>--(COUNTIF($B$2:B5740,B5740)=1)</f>
        <v>1</v>
      </c>
    </row>
    <row r="5741" spans="1:25"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c r="W5741" s="6" t="str">
        <f>TEXT(SalesData[[#This Row],[Order Date]],"mmm")</f>
        <v>Mar</v>
      </c>
      <c r="X5741" s="6" t="str">
        <f>TEXT(SalesData[[#This Row],[Order Date]],"mmm yyyy")</f>
        <v>Mar 2014</v>
      </c>
      <c r="Y5741">
        <f>--(COUNTIF($B$2:B5741,B5741)=1)</f>
        <v>1</v>
      </c>
    </row>
    <row r="5742" spans="1:25"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c r="W5742" s="6" t="str">
        <f>TEXT(SalesData[[#This Row],[Order Date]],"mmm")</f>
        <v>Mar</v>
      </c>
      <c r="X5742" s="6" t="str">
        <f>TEXT(SalesData[[#This Row],[Order Date]],"mmm yyyy")</f>
        <v>Mar 2014</v>
      </c>
      <c r="Y5742">
        <f>--(COUNTIF($B$2:B5742,B5742)=1)</f>
        <v>0</v>
      </c>
    </row>
    <row r="5743" spans="1:25"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c r="W5743" s="6" t="str">
        <f>TEXT(SalesData[[#This Row],[Order Date]],"mmm")</f>
        <v>Mar</v>
      </c>
      <c r="X5743" s="6" t="str">
        <f>TEXT(SalesData[[#This Row],[Order Date]],"mmm yyyy")</f>
        <v>Mar 2014</v>
      </c>
      <c r="Y5743">
        <f>--(COUNTIF($B$2:B5743,B5743)=1)</f>
        <v>0</v>
      </c>
    </row>
    <row r="5744" spans="1:25"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c r="W5744" s="6" t="str">
        <f>TEXT(SalesData[[#This Row],[Order Date]],"mmm")</f>
        <v>Mar</v>
      </c>
      <c r="X5744" s="6" t="str">
        <f>TEXT(SalesData[[#This Row],[Order Date]],"mmm yyyy")</f>
        <v>Mar 2014</v>
      </c>
      <c r="Y5744">
        <f>--(COUNTIF($B$2:B5744,B5744)=1)</f>
        <v>0</v>
      </c>
    </row>
    <row r="5745" spans="1:25"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c r="W5745" s="6" t="str">
        <f>TEXT(SalesData[[#This Row],[Order Date]],"mmm")</f>
        <v>Mar</v>
      </c>
      <c r="X5745" s="6" t="str">
        <f>TEXT(SalesData[[#This Row],[Order Date]],"mmm yyyy")</f>
        <v>Mar 2014</v>
      </c>
      <c r="Y5745">
        <f>--(COUNTIF($B$2:B5745,B5745)=1)</f>
        <v>0</v>
      </c>
    </row>
    <row r="5746" spans="1:25"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c r="W5746" s="6" t="str">
        <f>TEXT(SalesData[[#This Row],[Order Date]],"mmm")</f>
        <v>Mar</v>
      </c>
      <c r="X5746" s="6" t="str">
        <f>TEXT(SalesData[[#This Row],[Order Date]],"mmm yyyy")</f>
        <v>Mar 2014</v>
      </c>
      <c r="Y5746">
        <f>--(COUNTIF($B$2:B5746,B5746)=1)</f>
        <v>0</v>
      </c>
    </row>
    <row r="5747" spans="1:25"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c r="W5747" s="6" t="str">
        <f>TEXT(SalesData[[#This Row],[Order Date]],"mmm")</f>
        <v>Mar</v>
      </c>
      <c r="X5747" s="6" t="str">
        <f>TEXT(SalesData[[#This Row],[Order Date]],"mmm yyyy")</f>
        <v>Mar 2014</v>
      </c>
      <c r="Y5747">
        <f>--(COUNTIF($B$2:B5747,B5747)=1)</f>
        <v>0</v>
      </c>
    </row>
    <row r="5748" spans="1:25"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c r="W5748" s="6" t="str">
        <f>TEXT(SalesData[[#This Row],[Order Date]],"mmm")</f>
        <v>Dec</v>
      </c>
      <c r="X5748" s="6" t="str">
        <f>TEXT(SalesData[[#This Row],[Order Date]],"mmm yyyy")</f>
        <v>Dec 2013</v>
      </c>
      <c r="Y5748">
        <f>--(COUNTIF($B$2:B5748,B5748)=1)</f>
        <v>1</v>
      </c>
    </row>
    <row r="5749" spans="1:25"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c r="W5749" s="6" t="str">
        <f>TEXT(SalesData[[#This Row],[Order Date]],"mmm")</f>
        <v>Dec</v>
      </c>
      <c r="X5749" s="6" t="str">
        <f>TEXT(SalesData[[#This Row],[Order Date]],"mmm yyyy")</f>
        <v>Dec 2013</v>
      </c>
      <c r="Y5749">
        <f>--(COUNTIF($B$2:B5749,B5749)=1)</f>
        <v>0</v>
      </c>
    </row>
    <row r="5750" spans="1:25"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c r="W5750" s="6" t="str">
        <f>TEXT(SalesData[[#This Row],[Order Date]],"mmm")</f>
        <v>Dec</v>
      </c>
      <c r="X5750" s="6" t="str">
        <f>TEXT(SalesData[[#This Row],[Order Date]],"mmm yyyy")</f>
        <v>Dec 2013</v>
      </c>
      <c r="Y5750">
        <f>--(COUNTIF($B$2:B5750,B5750)=1)</f>
        <v>0</v>
      </c>
    </row>
    <row r="5751" spans="1:25"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c r="W5751" s="6" t="str">
        <f>TEXT(SalesData[[#This Row],[Order Date]],"mmm")</f>
        <v>Nov</v>
      </c>
      <c r="X5751" s="6" t="str">
        <f>TEXT(SalesData[[#This Row],[Order Date]],"mmm yyyy")</f>
        <v>Nov 2014</v>
      </c>
      <c r="Y5751">
        <f>--(COUNTIF($B$2:B5751,B5751)=1)</f>
        <v>1</v>
      </c>
    </row>
    <row r="5752" spans="1:25"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c r="W5752" s="6" t="str">
        <f>TEXT(SalesData[[#This Row],[Order Date]],"mmm")</f>
        <v>May</v>
      </c>
      <c r="X5752" s="6" t="str">
        <f>TEXT(SalesData[[#This Row],[Order Date]],"mmm yyyy")</f>
        <v>May 2011</v>
      </c>
      <c r="Y5752">
        <f>--(COUNTIF($B$2:B5752,B5752)=1)</f>
        <v>1</v>
      </c>
    </row>
    <row r="5753" spans="1:25"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c r="W5753" s="6" t="str">
        <f>TEXT(SalesData[[#This Row],[Order Date]],"mmm")</f>
        <v>Jan</v>
      </c>
      <c r="X5753" s="6" t="str">
        <f>TEXT(SalesData[[#This Row],[Order Date]],"mmm yyyy")</f>
        <v>Jan 2013</v>
      </c>
      <c r="Y5753">
        <f>--(COUNTIF($B$2:B5753,B5753)=1)</f>
        <v>1</v>
      </c>
    </row>
    <row r="5754" spans="1:25"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c r="W5754" s="6" t="str">
        <f>TEXT(SalesData[[#This Row],[Order Date]],"mmm")</f>
        <v>Jan</v>
      </c>
      <c r="X5754" s="6" t="str">
        <f>TEXT(SalesData[[#This Row],[Order Date]],"mmm yyyy")</f>
        <v>Jan 2013</v>
      </c>
      <c r="Y5754">
        <f>--(COUNTIF($B$2:B5754,B5754)=1)</f>
        <v>0</v>
      </c>
    </row>
    <row r="5755" spans="1:25"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c r="W5755" s="6" t="str">
        <f>TEXT(SalesData[[#This Row],[Order Date]],"mmm")</f>
        <v>Feb</v>
      </c>
      <c r="X5755" s="6" t="str">
        <f>TEXT(SalesData[[#This Row],[Order Date]],"mmm yyyy")</f>
        <v>Feb 2013</v>
      </c>
      <c r="Y5755">
        <f>--(COUNTIF($B$2:B5755,B5755)=1)</f>
        <v>1</v>
      </c>
    </row>
    <row r="5756" spans="1:25"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c r="W5756" s="6" t="str">
        <f>TEXT(SalesData[[#This Row],[Order Date]],"mmm")</f>
        <v>Mar</v>
      </c>
      <c r="X5756" s="6" t="str">
        <f>TEXT(SalesData[[#This Row],[Order Date]],"mmm yyyy")</f>
        <v>Mar 2012</v>
      </c>
      <c r="Y5756">
        <f>--(COUNTIF($B$2:B5756,B5756)=1)</f>
        <v>1</v>
      </c>
    </row>
    <row r="5757" spans="1:25"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c r="W5757" s="6" t="str">
        <f>TEXT(SalesData[[#This Row],[Order Date]],"mmm")</f>
        <v>Oct</v>
      </c>
      <c r="X5757" s="6" t="str">
        <f>TEXT(SalesData[[#This Row],[Order Date]],"mmm yyyy")</f>
        <v>Oct 2011</v>
      </c>
      <c r="Y5757">
        <f>--(COUNTIF($B$2:B5757,B5757)=1)</f>
        <v>1</v>
      </c>
    </row>
    <row r="5758" spans="1:25"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c r="W5758" s="6" t="str">
        <f>TEXT(SalesData[[#This Row],[Order Date]],"mmm")</f>
        <v>Oct</v>
      </c>
      <c r="X5758" s="6" t="str">
        <f>TEXT(SalesData[[#This Row],[Order Date]],"mmm yyyy")</f>
        <v>Oct 2011</v>
      </c>
      <c r="Y5758">
        <f>--(COUNTIF($B$2:B5758,B5758)=1)</f>
        <v>0</v>
      </c>
    </row>
    <row r="5759" spans="1:25"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c r="W5759" s="6" t="str">
        <f>TEXT(SalesData[[#This Row],[Order Date]],"mmm")</f>
        <v>Aug</v>
      </c>
      <c r="X5759" s="6" t="str">
        <f>TEXT(SalesData[[#This Row],[Order Date]],"mmm yyyy")</f>
        <v>Aug 2012</v>
      </c>
      <c r="Y5759">
        <f>--(COUNTIF($B$2:B5759,B5759)=1)</f>
        <v>1</v>
      </c>
    </row>
    <row r="5760" spans="1:25"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c r="W5760" s="6" t="str">
        <f>TEXT(SalesData[[#This Row],[Order Date]],"mmm")</f>
        <v>Nov</v>
      </c>
      <c r="X5760" s="6" t="str">
        <f>TEXT(SalesData[[#This Row],[Order Date]],"mmm yyyy")</f>
        <v>Nov 2012</v>
      </c>
      <c r="Y5760">
        <f>--(COUNTIF($B$2:B5760,B5760)=1)</f>
        <v>1</v>
      </c>
    </row>
    <row r="5761" spans="1:25"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c r="W5761" s="6" t="str">
        <f>TEXT(SalesData[[#This Row],[Order Date]],"mmm")</f>
        <v>Dec</v>
      </c>
      <c r="X5761" s="6" t="str">
        <f>TEXT(SalesData[[#This Row],[Order Date]],"mmm yyyy")</f>
        <v>Dec 2013</v>
      </c>
      <c r="Y5761">
        <f>--(COUNTIF($B$2:B5761,B5761)=1)</f>
        <v>1</v>
      </c>
    </row>
    <row r="5762" spans="1:25"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c r="W5762" s="6" t="str">
        <f>TEXT(SalesData[[#This Row],[Order Date]],"mmm")</f>
        <v>Dec</v>
      </c>
      <c r="X5762" s="6" t="str">
        <f>TEXT(SalesData[[#This Row],[Order Date]],"mmm yyyy")</f>
        <v>Dec 2013</v>
      </c>
      <c r="Y5762">
        <f>--(COUNTIF($B$2:B5762,B5762)=1)</f>
        <v>0</v>
      </c>
    </row>
    <row r="5763" spans="1:25"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c r="W5763" s="6" t="str">
        <f>TEXT(SalesData[[#This Row],[Order Date]],"mmm")</f>
        <v>Aug</v>
      </c>
      <c r="X5763" s="6" t="str">
        <f>TEXT(SalesData[[#This Row],[Order Date]],"mmm yyyy")</f>
        <v>Aug 2014</v>
      </c>
      <c r="Y5763">
        <f>--(COUNTIF($B$2:B5763,B5763)=1)</f>
        <v>1</v>
      </c>
    </row>
    <row r="5764" spans="1:25"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c r="W5764" s="6" t="str">
        <f>TEXT(SalesData[[#This Row],[Order Date]],"mmm")</f>
        <v>Aug</v>
      </c>
      <c r="X5764" s="6" t="str">
        <f>TEXT(SalesData[[#This Row],[Order Date]],"mmm yyyy")</f>
        <v>Aug 2014</v>
      </c>
      <c r="Y5764">
        <f>--(COUNTIF($B$2:B5764,B5764)=1)</f>
        <v>0</v>
      </c>
    </row>
    <row r="5765" spans="1:25"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c r="W5765" s="6" t="str">
        <f>TEXT(SalesData[[#This Row],[Order Date]],"mmm")</f>
        <v>Nov</v>
      </c>
      <c r="X5765" s="6" t="str">
        <f>TEXT(SalesData[[#This Row],[Order Date]],"mmm yyyy")</f>
        <v>Nov 2012</v>
      </c>
      <c r="Y5765">
        <f>--(COUNTIF($B$2:B5765,B5765)=1)</f>
        <v>1</v>
      </c>
    </row>
    <row r="5766" spans="1:25"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c r="W5766" s="6" t="str">
        <f>TEXT(SalesData[[#This Row],[Order Date]],"mmm")</f>
        <v>Sep</v>
      </c>
      <c r="X5766" s="6" t="str">
        <f>TEXT(SalesData[[#This Row],[Order Date]],"mmm yyyy")</f>
        <v>Sep 2012</v>
      </c>
      <c r="Y5766">
        <f>--(COUNTIF($B$2:B5766,B5766)=1)</f>
        <v>1</v>
      </c>
    </row>
    <row r="5767" spans="1:25"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c r="W5767" s="6" t="str">
        <f>TEXT(SalesData[[#This Row],[Order Date]],"mmm")</f>
        <v>Nov</v>
      </c>
      <c r="X5767" s="6" t="str">
        <f>TEXT(SalesData[[#This Row],[Order Date]],"mmm yyyy")</f>
        <v>Nov 2011</v>
      </c>
      <c r="Y5767">
        <f>--(COUNTIF($B$2:B5767,B5767)=1)</f>
        <v>1</v>
      </c>
    </row>
    <row r="5768" spans="1:25"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c r="W5768" s="6" t="str">
        <f>TEXT(SalesData[[#This Row],[Order Date]],"mmm")</f>
        <v>Oct</v>
      </c>
      <c r="X5768" s="6" t="str">
        <f>TEXT(SalesData[[#This Row],[Order Date]],"mmm yyyy")</f>
        <v>Oct 2013</v>
      </c>
      <c r="Y5768">
        <f>--(COUNTIF($B$2:B5768,B5768)=1)</f>
        <v>1</v>
      </c>
    </row>
    <row r="5769" spans="1:25"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c r="W5769" s="6" t="str">
        <f>TEXT(SalesData[[#This Row],[Order Date]],"mmm")</f>
        <v>Sep</v>
      </c>
      <c r="X5769" s="6" t="str">
        <f>TEXT(SalesData[[#This Row],[Order Date]],"mmm yyyy")</f>
        <v>Sep 2014</v>
      </c>
      <c r="Y5769">
        <f>--(COUNTIF($B$2:B5769,B5769)=1)</f>
        <v>1</v>
      </c>
    </row>
    <row r="5770" spans="1:25"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c r="W5770" s="6" t="str">
        <f>TEXT(SalesData[[#This Row],[Order Date]],"mmm")</f>
        <v>Feb</v>
      </c>
      <c r="X5770" s="6" t="str">
        <f>TEXT(SalesData[[#This Row],[Order Date]],"mmm yyyy")</f>
        <v>Feb 2012</v>
      </c>
      <c r="Y5770">
        <f>--(COUNTIF($B$2:B5770,B5770)=1)</f>
        <v>1</v>
      </c>
    </row>
    <row r="5771" spans="1:25"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c r="W5771" s="6" t="str">
        <f>TEXT(SalesData[[#This Row],[Order Date]],"mmm")</f>
        <v>Feb</v>
      </c>
      <c r="X5771" s="6" t="str">
        <f>TEXT(SalesData[[#This Row],[Order Date]],"mmm yyyy")</f>
        <v>Feb 2012</v>
      </c>
      <c r="Y5771">
        <f>--(COUNTIF($B$2:B5771,B5771)=1)</f>
        <v>0</v>
      </c>
    </row>
    <row r="5772" spans="1:25"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c r="W5772" s="6" t="str">
        <f>TEXT(SalesData[[#This Row],[Order Date]],"mmm")</f>
        <v>Sep</v>
      </c>
      <c r="X5772" s="6" t="str">
        <f>TEXT(SalesData[[#This Row],[Order Date]],"mmm yyyy")</f>
        <v>Sep 2012</v>
      </c>
      <c r="Y5772">
        <f>--(COUNTIF($B$2:B5772,B5772)=1)</f>
        <v>1</v>
      </c>
    </row>
    <row r="5773" spans="1:25"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c r="W5773" s="6" t="str">
        <f>TEXT(SalesData[[#This Row],[Order Date]],"mmm")</f>
        <v>Sep</v>
      </c>
      <c r="X5773" s="6" t="str">
        <f>TEXT(SalesData[[#This Row],[Order Date]],"mmm yyyy")</f>
        <v>Sep 2012</v>
      </c>
      <c r="Y5773">
        <f>--(COUNTIF($B$2:B5773,B5773)=1)</f>
        <v>0</v>
      </c>
    </row>
    <row r="5774" spans="1:25"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c r="W5774" s="6" t="str">
        <f>TEXT(SalesData[[#This Row],[Order Date]],"mmm")</f>
        <v>Nov</v>
      </c>
      <c r="X5774" s="6" t="str">
        <f>TEXT(SalesData[[#This Row],[Order Date]],"mmm yyyy")</f>
        <v>Nov 2012</v>
      </c>
      <c r="Y5774">
        <f>--(COUNTIF($B$2:B5774,B5774)=1)</f>
        <v>1</v>
      </c>
    </row>
    <row r="5775" spans="1:25"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c r="W5775" s="6" t="str">
        <f>TEXT(SalesData[[#This Row],[Order Date]],"mmm")</f>
        <v>Sep</v>
      </c>
      <c r="X5775" s="6" t="str">
        <f>TEXT(SalesData[[#This Row],[Order Date]],"mmm yyyy")</f>
        <v>Sep 2013</v>
      </c>
      <c r="Y5775">
        <f>--(COUNTIF($B$2:B5775,B5775)=1)</f>
        <v>1</v>
      </c>
    </row>
    <row r="5776" spans="1:25"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c r="W5776" s="6" t="str">
        <f>TEXT(SalesData[[#This Row],[Order Date]],"mmm")</f>
        <v>Apr</v>
      </c>
      <c r="X5776" s="6" t="str">
        <f>TEXT(SalesData[[#This Row],[Order Date]],"mmm yyyy")</f>
        <v>Apr 2013</v>
      </c>
      <c r="Y5776">
        <f>--(COUNTIF($B$2:B5776,B5776)=1)</f>
        <v>1</v>
      </c>
    </row>
    <row r="5777" spans="1:25"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c r="W5777" s="6" t="str">
        <f>TEXT(SalesData[[#This Row],[Order Date]],"mmm")</f>
        <v>Apr</v>
      </c>
      <c r="X5777" s="6" t="str">
        <f>TEXT(SalesData[[#This Row],[Order Date]],"mmm yyyy")</f>
        <v>Apr 2013</v>
      </c>
      <c r="Y5777">
        <f>--(COUNTIF($B$2:B5777,B5777)=1)</f>
        <v>0</v>
      </c>
    </row>
    <row r="5778" spans="1:25"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c r="W5778" s="6" t="str">
        <f>TEXT(SalesData[[#This Row],[Order Date]],"mmm")</f>
        <v>Dec</v>
      </c>
      <c r="X5778" s="6" t="str">
        <f>TEXT(SalesData[[#This Row],[Order Date]],"mmm yyyy")</f>
        <v>Dec 2013</v>
      </c>
      <c r="Y5778">
        <f>--(COUNTIF($B$2:B5778,B5778)=1)</f>
        <v>1</v>
      </c>
    </row>
    <row r="5779" spans="1:25"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c r="W5779" s="6" t="str">
        <f>TEXT(SalesData[[#This Row],[Order Date]],"mmm")</f>
        <v>Dec</v>
      </c>
      <c r="X5779" s="6" t="str">
        <f>TEXT(SalesData[[#This Row],[Order Date]],"mmm yyyy")</f>
        <v>Dec 2013</v>
      </c>
      <c r="Y5779">
        <f>--(COUNTIF($B$2:B5779,B5779)=1)</f>
        <v>1</v>
      </c>
    </row>
    <row r="5780" spans="1:25"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c r="W5780" s="6" t="str">
        <f>TEXT(SalesData[[#This Row],[Order Date]],"mmm")</f>
        <v>Nov</v>
      </c>
      <c r="X5780" s="6" t="str">
        <f>TEXT(SalesData[[#This Row],[Order Date]],"mmm yyyy")</f>
        <v>Nov 2011</v>
      </c>
      <c r="Y5780">
        <f>--(COUNTIF($B$2:B5780,B5780)=1)</f>
        <v>1</v>
      </c>
    </row>
    <row r="5781" spans="1:25"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c r="W5781" s="6" t="str">
        <f>TEXT(SalesData[[#This Row],[Order Date]],"mmm")</f>
        <v>Nov</v>
      </c>
      <c r="X5781" s="6" t="str">
        <f>TEXT(SalesData[[#This Row],[Order Date]],"mmm yyyy")</f>
        <v>Nov 2011</v>
      </c>
      <c r="Y5781">
        <f>--(COUNTIF($B$2:B5781,B5781)=1)</f>
        <v>0</v>
      </c>
    </row>
    <row r="5782" spans="1:25"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c r="W5782" s="6" t="str">
        <f>TEXT(SalesData[[#This Row],[Order Date]],"mmm")</f>
        <v>Apr</v>
      </c>
      <c r="X5782" s="6" t="str">
        <f>TEXT(SalesData[[#This Row],[Order Date]],"mmm yyyy")</f>
        <v>Apr 2012</v>
      </c>
      <c r="Y5782">
        <f>--(COUNTIF($B$2:B5782,B5782)=1)</f>
        <v>1</v>
      </c>
    </row>
    <row r="5783" spans="1:25"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c r="W5783" s="6" t="str">
        <f>TEXT(SalesData[[#This Row],[Order Date]],"mmm")</f>
        <v>Dec</v>
      </c>
      <c r="X5783" s="6" t="str">
        <f>TEXT(SalesData[[#This Row],[Order Date]],"mmm yyyy")</f>
        <v>Dec 2012</v>
      </c>
      <c r="Y5783">
        <f>--(COUNTIF($B$2:B5783,B5783)=1)</f>
        <v>1</v>
      </c>
    </row>
    <row r="5784" spans="1:25"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c r="W5784" s="6" t="str">
        <f>TEXT(SalesData[[#This Row],[Order Date]],"mmm")</f>
        <v>Dec</v>
      </c>
      <c r="X5784" s="6" t="str">
        <f>TEXT(SalesData[[#This Row],[Order Date]],"mmm yyyy")</f>
        <v>Dec 2012</v>
      </c>
      <c r="Y5784">
        <f>--(COUNTIF($B$2:B5784,B5784)=1)</f>
        <v>0</v>
      </c>
    </row>
    <row r="5785" spans="1:25"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c r="W5785" s="6" t="str">
        <f>TEXT(SalesData[[#This Row],[Order Date]],"mmm")</f>
        <v>Dec</v>
      </c>
      <c r="X5785" s="6" t="str">
        <f>TEXT(SalesData[[#This Row],[Order Date]],"mmm yyyy")</f>
        <v>Dec 2012</v>
      </c>
      <c r="Y5785">
        <f>--(COUNTIF($B$2:B5785,B5785)=1)</f>
        <v>0</v>
      </c>
    </row>
    <row r="5786" spans="1:25"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c r="W5786" s="6" t="str">
        <f>TEXT(SalesData[[#This Row],[Order Date]],"mmm")</f>
        <v>Oct</v>
      </c>
      <c r="X5786" s="6" t="str">
        <f>TEXT(SalesData[[#This Row],[Order Date]],"mmm yyyy")</f>
        <v>Oct 2014</v>
      </c>
      <c r="Y5786">
        <f>--(COUNTIF($B$2:B5786,B5786)=1)</f>
        <v>1</v>
      </c>
    </row>
    <row r="5787" spans="1:25"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c r="W5787" s="6" t="str">
        <f>TEXT(SalesData[[#This Row],[Order Date]],"mmm")</f>
        <v>Oct</v>
      </c>
      <c r="X5787" s="6" t="str">
        <f>TEXT(SalesData[[#This Row],[Order Date]],"mmm yyyy")</f>
        <v>Oct 2014</v>
      </c>
      <c r="Y5787">
        <f>--(COUNTIF($B$2:B5787,B5787)=1)</f>
        <v>0</v>
      </c>
    </row>
    <row r="5788" spans="1:25"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c r="W5788" s="6" t="str">
        <f>TEXT(SalesData[[#This Row],[Order Date]],"mmm")</f>
        <v>Oct</v>
      </c>
      <c r="X5788" s="6" t="str">
        <f>TEXT(SalesData[[#This Row],[Order Date]],"mmm yyyy")</f>
        <v>Oct 2014</v>
      </c>
      <c r="Y5788">
        <f>--(COUNTIF($B$2:B5788,B5788)=1)</f>
        <v>0</v>
      </c>
    </row>
    <row r="5789" spans="1:25"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c r="W5789" s="6" t="str">
        <f>TEXT(SalesData[[#This Row],[Order Date]],"mmm")</f>
        <v>Oct</v>
      </c>
      <c r="X5789" s="6" t="str">
        <f>TEXT(SalesData[[#This Row],[Order Date]],"mmm yyyy")</f>
        <v>Oct 2014</v>
      </c>
      <c r="Y5789">
        <f>--(COUNTIF($B$2:B5789,B5789)=1)</f>
        <v>0</v>
      </c>
    </row>
    <row r="5790" spans="1:25"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c r="W5790" s="6" t="str">
        <f>TEXT(SalesData[[#This Row],[Order Date]],"mmm")</f>
        <v>Apr</v>
      </c>
      <c r="X5790" s="6" t="str">
        <f>TEXT(SalesData[[#This Row],[Order Date]],"mmm yyyy")</f>
        <v>Apr 2014</v>
      </c>
      <c r="Y5790">
        <f>--(COUNTIF($B$2:B5790,B5790)=1)</f>
        <v>1</v>
      </c>
    </row>
    <row r="5791" spans="1:25"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c r="W5791" s="6" t="str">
        <f>TEXT(SalesData[[#This Row],[Order Date]],"mmm")</f>
        <v>Apr</v>
      </c>
      <c r="X5791" s="6" t="str">
        <f>TEXT(SalesData[[#This Row],[Order Date]],"mmm yyyy")</f>
        <v>Apr 2014</v>
      </c>
      <c r="Y5791">
        <f>--(COUNTIF($B$2:B5791,B5791)=1)</f>
        <v>0</v>
      </c>
    </row>
    <row r="5792" spans="1:25"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c r="W5792" s="6" t="str">
        <f>TEXT(SalesData[[#This Row],[Order Date]],"mmm")</f>
        <v>Sep</v>
      </c>
      <c r="X5792" s="6" t="str">
        <f>TEXT(SalesData[[#This Row],[Order Date]],"mmm yyyy")</f>
        <v>Sep 2014</v>
      </c>
      <c r="Y5792">
        <f>--(COUNTIF($B$2:B5792,B5792)=1)</f>
        <v>1</v>
      </c>
    </row>
    <row r="5793" spans="1:25"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c r="W5793" s="6" t="str">
        <f>TEXT(SalesData[[#This Row],[Order Date]],"mmm")</f>
        <v>Sep</v>
      </c>
      <c r="X5793" s="6" t="str">
        <f>TEXT(SalesData[[#This Row],[Order Date]],"mmm yyyy")</f>
        <v>Sep 2014</v>
      </c>
      <c r="Y5793">
        <f>--(COUNTIF($B$2:B5793,B5793)=1)</f>
        <v>0</v>
      </c>
    </row>
    <row r="5794" spans="1:25"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c r="W5794" s="6" t="str">
        <f>TEXT(SalesData[[#This Row],[Order Date]],"mmm")</f>
        <v>Sep</v>
      </c>
      <c r="X5794" s="6" t="str">
        <f>TEXT(SalesData[[#This Row],[Order Date]],"mmm yyyy")</f>
        <v>Sep 2014</v>
      </c>
      <c r="Y5794">
        <f>--(COUNTIF($B$2:B5794,B5794)=1)</f>
        <v>0</v>
      </c>
    </row>
    <row r="5795" spans="1:25"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c r="W5795" s="6" t="str">
        <f>TEXT(SalesData[[#This Row],[Order Date]],"mmm")</f>
        <v>Sep</v>
      </c>
      <c r="X5795" s="6" t="str">
        <f>TEXT(SalesData[[#This Row],[Order Date]],"mmm yyyy")</f>
        <v>Sep 2014</v>
      </c>
      <c r="Y5795">
        <f>--(COUNTIF($B$2:B5795,B5795)=1)</f>
        <v>0</v>
      </c>
    </row>
    <row r="5796" spans="1:25"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c r="W5796" s="6" t="str">
        <f>TEXT(SalesData[[#This Row],[Order Date]],"mmm")</f>
        <v>Sep</v>
      </c>
      <c r="X5796" s="6" t="str">
        <f>TEXT(SalesData[[#This Row],[Order Date]],"mmm yyyy")</f>
        <v>Sep 2014</v>
      </c>
      <c r="Y5796">
        <f>--(COUNTIF($B$2:B5796,B5796)=1)</f>
        <v>0</v>
      </c>
    </row>
    <row r="5797" spans="1:25"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c r="W5797" s="6" t="str">
        <f>TEXT(SalesData[[#This Row],[Order Date]],"mmm")</f>
        <v>Sep</v>
      </c>
      <c r="X5797" s="6" t="str">
        <f>TEXT(SalesData[[#This Row],[Order Date]],"mmm yyyy")</f>
        <v>Sep 2011</v>
      </c>
      <c r="Y5797">
        <f>--(COUNTIF($B$2:B5797,B5797)=1)</f>
        <v>1</v>
      </c>
    </row>
    <row r="5798" spans="1:25"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c r="W5798" s="6" t="str">
        <f>TEXT(SalesData[[#This Row],[Order Date]],"mmm")</f>
        <v>Sep</v>
      </c>
      <c r="X5798" s="6" t="str">
        <f>TEXT(SalesData[[#This Row],[Order Date]],"mmm yyyy")</f>
        <v>Sep 2011</v>
      </c>
      <c r="Y5798">
        <f>--(COUNTIF($B$2:B5798,B5798)=1)</f>
        <v>0</v>
      </c>
    </row>
    <row r="5799" spans="1:25"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c r="W5799" s="6" t="str">
        <f>TEXT(SalesData[[#This Row],[Order Date]],"mmm")</f>
        <v>Sep</v>
      </c>
      <c r="X5799" s="6" t="str">
        <f>TEXT(SalesData[[#This Row],[Order Date]],"mmm yyyy")</f>
        <v>Sep 2011</v>
      </c>
      <c r="Y5799">
        <f>--(COUNTIF($B$2:B5799,B5799)=1)</f>
        <v>0</v>
      </c>
    </row>
    <row r="5800" spans="1:25"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c r="W5800" s="6" t="str">
        <f>TEXT(SalesData[[#This Row],[Order Date]],"mmm")</f>
        <v>Sep</v>
      </c>
      <c r="X5800" s="6" t="str">
        <f>TEXT(SalesData[[#This Row],[Order Date]],"mmm yyyy")</f>
        <v>Sep 2011</v>
      </c>
      <c r="Y5800">
        <f>--(COUNTIF($B$2:B5800,B5800)=1)</f>
        <v>0</v>
      </c>
    </row>
    <row r="5801" spans="1:25"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c r="W5801" s="6" t="str">
        <f>TEXT(SalesData[[#This Row],[Order Date]],"mmm")</f>
        <v>Aug</v>
      </c>
      <c r="X5801" s="6" t="str">
        <f>TEXT(SalesData[[#This Row],[Order Date]],"mmm yyyy")</f>
        <v>Aug 2011</v>
      </c>
      <c r="Y5801">
        <f>--(COUNTIF($B$2:B5801,B5801)=1)</f>
        <v>1</v>
      </c>
    </row>
    <row r="5802" spans="1:25"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c r="W5802" s="6" t="str">
        <f>TEXT(SalesData[[#This Row],[Order Date]],"mmm")</f>
        <v>Jul</v>
      </c>
      <c r="X5802" s="6" t="str">
        <f>TEXT(SalesData[[#This Row],[Order Date]],"mmm yyyy")</f>
        <v>Jul 2011</v>
      </c>
      <c r="Y5802">
        <f>--(COUNTIF($B$2:B5802,B5802)=1)</f>
        <v>1</v>
      </c>
    </row>
    <row r="5803" spans="1:25"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c r="W5803" s="6" t="str">
        <f>TEXT(SalesData[[#This Row],[Order Date]],"mmm")</f>
        <v>Jul</v>
      </c>
      <c r="X5803" s="6" t="str">
        <f>TEXT(SalesData[[#This Row],[Order Date]],"mmm yyyy")</f>
        <v>Jul 2011</v>
      </c>
      <c r="Y5803">
        <f>--(COUNTIF($B$2:B5803,B5803)=1)</f>
        <v>0</v>
      </c>
    </row>
    <row r="5804" spans="1:25"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c r="W5804" s="6" t="str">
        <f>TEXT(SalesData[[#This Row],[Order Date]],"mmm")</f>
        <v>Mar</v>
      </c>
      <c r="X5804" s="6" t="str">
        <f>TEXT(SalesData[[#This Row],[Order Date]],"mmm yyyy")</f>
        <v>Mar 2012</v>
      </c>
      <c r="Y5804">
        <f>--(COUNTIF($B$2:B5804,B5804)=1)</f>
        <v>1</v>
      </c>
    </row>
    <row r="5805" spans="1:25"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c r="W5805" s="6" t="str">
        <f>TEXT(SalesData[[#This Row],[Order Date]],"mmm")</f>
        <v>May</v>
      </c>
      <c r="X5805" s="6" t="str">
        <f>TEXT(SalesData[[#This Row],[Order Date]],"mmm yyyy")</f>
        <v>May 2014</v>
      </c>
      <c r="Y5805">
        <f>--(COUNTIF($B$2:B5805,B5805)=1)</f>
        <v>1</v>
      </c>
    </row>
    <row r="5806" spans="1:25"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c r="W5806" s="6" t="str">
        <f>TEXT(SalesData[[#This Row],[Order Date]],"mmm")</f>
        <v>Nov</v>
      </c>
      <c r="X5806" s="6" t="str">
        <f>TEXT(SalesData[[#This Row],[Order Date]],"mmm yyyy")</f>
        <v>Nov 2014</v>
      </c>
      <c r="Y5806">
        <f>--(COUNTIF($B$2:B5806,B5806)=1)</f>
        <v>1</v>
      </c>
    </row>
    <row r="5807" spans="1:25"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c r="W5807" s="6" t="str">
        <f>TEXT(SalesData[[#This Row],[Order Date]],"mmm")</f>
        <v>Nov</v>
      </c>
      <c r="X5807" s="6" t="str">
        <f>TEXT(SalesData[[#This Row],[Order Date]],"mmm yyyy")</f>
        <v>Nov 2014</v>
      </c>
      <c r="Y5807">
        <f>--(COUNTIF($B$2:B5807,B5807)=1)</f>
        <v>0</v>
      </c>
    </row>
    <row r="5808" spans="1:25"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c r="W5808" s="6" t="str">
        <f>TEXT(SalesData[[#This Row],[Order Date]],"mmm")</f>
        <v>Sep</v>
      </c>
      <c r="X5808" s="6" t="str">
        <f>TEXT(SalesData[[#This Row],[Order Date]],"mmm yyyy")</f>
        <v>Sep 2013</v>
      </c>
      <c r="Y5808">
        <f>--(COUNTIF($B$2:B5808,B5808)=1)</f>
        <v>1</v>
      </c>
    </row>
    <row r="5809" spans="1:25"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c r="W5809" s="6" t="str">
        <f>TEXT(SalesData[[#This Row],[Order Date]],"mmm")</f>
        <v>Sep</v>
      </c>
      <c r="X5809" s="6" t="str">
        <f>TEXT(SalesData[[#This Row],[Order Date]],"mmm yyyy")</f>
        <v>Sep 2013</v>
      </c>
      <c r="Y5809">
        <f>--(COUNTIF($B$2:B5809,B5809)=1)</f>
        <v>0</v>
      </c>
    </row>
    <row r="5810" spans="1:25"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c r="W5810" s="6" t="str">
        <f>TEXT(SalesData[[#This Row],[Order Date]],"mmm")</f>
        <v>Sep</v>
      </c>
      <c r="X5810" s="6" t="str">
        <f>TEXT(SalesData[[#This Row],[Order Date]],"mmm yyyy")</f>
        <v>Sep 2013</v>
      </c>
      <c r="Y5810">
        <f>--(COUNTIF($B$2:B5810,B5810)=1)</f>
        <v>0</v>
      </c>
    </row>
    <row r="5811" spans="1:25"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c r="W5811" s="6" t="str">
        <f>TEXT(SalesData[[#This Row],[Order Date]],"mmm")</f>
        <v>Feb</v>
      </c>
      <c r="X5811" s="6" t="str">
        <f>TEXT(SalesData[[#This Row],[Order Date]],"mmm yyyy")</f>
        <v>Feb 2013</v>
      </c>
      <c r="Y5811">
        <f>--(COUNTIF($B$2:B5811,B5811)=1)</f>
        <v>1</v>
      </c>
    </row>
    <row r="5812" spans="1:25"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c r="W5812" s="6" t="str">
        <f>TEXT(SalesData[[#This Row],[Order Date]],"mmm")</f>
        <v>Mar</v>
      </c>
      <c r="X5812" s="6" t="str">
        <f>TEXT(SalesData[[#This Row],[Order Date]],"mmm yyyy")</f>
        <v>Mar 2012</v>
      </c>
      <c r="Y5812">
        <f>--(COUNTIF($B$2:B5812,B5812)=1)</f>
        <v>1</v>
      </c>
    </row>
    <row r="5813" spans="1:25"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c r="W5813" s="6" t="str">
        <f>TEXT(SalesData[[#This Row],[Order Date]],"mmm")</f>
        <v>Mar</v>
      </c>
      <c r="X5813" s="6" t="str">
        <f>TEXT(SalesData[[#This Row],[Order Date]],"mmm yyyy")</f>
        <v>Mar 2012</v>
      </c>
      <c r="Y5813">
        <f>--(COUNTIF($B$2:B5813,B5813)=1)</f>
        <v>0</v>
      </c>
    </row>
    <row r="5814" spans="1:25"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c r="W5814" s="6" t="str">
        <f>TEXT(SalesData[[#This Row],[Order Date]],"mmm")</f>
        <v>Mar</v>
      </c>
      <c r="X5814" s="6" t="str">
        <f>TEXT(SalesData[[#This Row],[Order Date]],"mmm yyyy")</f>
        <v>Mar 2012</v>
      </c>
      <c r="Y5814">
        <f>--(COUNTIF($B$2:B5814,B5814)=1)</f>
        <v>0</v>
      </c>
    </row>
    <row r="5815" spans="1:25"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c r="W5815" s="6" t="str">
        <f>TEXT(SalesData[[#This Row],[Order Date]],"mmm")</f>
        <v>Jul</v>
      </c>
      <c r="X5815" s="6" t="str">
        <f>TEXT(SalesData[[#This Row],[Order Date]],"mmm yyyy")</f>
        <v>Jul 2012</v>
      </c>
      <c r="Y5815">
        <f>--(COUNTIF($B$2:B5815,B5815)=1)</f>
        <v>1</v>
      </c>
    </row>
    <row r="5816" spans="1:25"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c r="W5816" s="6" t="str">
        <f>TEXT(SalesData[[#This Row],[Order Date]],"mmm")</f>
        <v>Jun</v>
      </c>
      <c r="X5816" s="6" t="str">
        <f>TEXT(SalesData[[#This Row],[Order Date]],"mmm yyyy")</f>
        <v>Jun 2012</v>
      </c>
      <c r="Y5816">
        <f>--(COUNTIF($B$2:B5816,B5816)=1)</f>
        <v>1</v>
      </c>
    </row>
    <row r="5817" spans="1:25"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c r="W5817" s="6" t="str">
        <f>TEXT(SalesData[[#This Row],[Order Date]],"mmm")</f>
        <v>Nov</v>
      </c>
      <c r="X5817" s="6" t="str">
        <f>TEXT(SalesData[[#This Row],[Order Date]],"mmm yyyy")</f>
        <v>Nov 2011</v>
      </c>
      <c r="Y5817">
        <f>--(COUNTIF($B$2:B5817,B5817)=1)</f>
        <v>1</v>
      </c>
    </row>
    <row r="5818" spans="1:25"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c r="W5818" s="6" t="str">
        <f>TEXT(SalesData[[#This Row],[Order Date]],"mmm")</f>
        <v>Nov</v>
      </c>
      <c r="X5818" s="6" t="str">
        <f>TEXT(SalesData[[#This Row],[Order Date]],"mmm yyyy")</f>
        <v>Nov 2011</v>
      </c>
      <c r="Y5818">
        <f>--(COUNTIF($B$2:B5818,B5818)=1)</f>
        <v>0</v>
      </c>
    </row>
    <row r="5819" spans="1:25"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c r="W5819" s="6" t="str">
        <f>TEXT(SalesData[[#This Row],[Order Date]],"mmm")</f>
        <v>Nov</v>
      </c>
      <c r="X5819" s="6" t="str">
        <f>TEXT(SalesData[[#This Row],[Order Date]],"mmm yyyy")</f>
        <v>Nov 2011</v>
      </c>
      <c r="Y5819">
        <f>--(COUNTIF($B$2:B5819,B5819)=1)</f>
        <v>0</v>
      </c>
    </row>
    <row r="5820" spans="1:25"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c r="W5820" s="6" t="str">
        <f>TEXT(SalesData[[#This Row],[Order Date]],"mmm")</f>
        <v>Nov</v>
      </c>
      <c r="X5820" s="6" t="str">
        <f>TEXT(SalesData[[#This Row],[Order Date]],"mmm yyyy")</f>
        <v>Nov 2011</v>
      </c>
      <c r="Y5820">
        <f>--(COUNTIF($B$2:B5820,B5820)=1)</f>
        <v>0</v>
      </c>
    </row>
    <row r="5821" spans="1:25"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c r="W5821" s="6" t="str">
        <f>TEXT(SalesData[[#This Row],[Order Date]],"mmm")</f>
        <v>Nov</v>
      </c>
      <c r="X5821" s="6" t="str">
        <f>TEXT(SalesData[[#This Row],[Order Date]],"mmm yyyy")</f>
        <v>Nov 2011</v>
      </c>
      <c r="Y5821">
        <f>--(COUNTIF($B$2:B5821,B5821)=1)</f>
        <v>0</v>
      </c>
    </row>
    <row r="5822" spans="1:25"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c r="W5822" s="6" t="str">
        <f>TEXT(SalesData[[#This Row],[Order Date]],"mmm")</f>
        <v>May</v>
      </c>
      <c r="X5822" s="6" t="str">
        <f>TEXT(SalesData[[#This Row],[Order Date]],"mmm yyyy")</f>
        <v>May 2014</v>
      </c>
      <c r="Y5822">
        <f>--(COUNTIF($B$2:B5822,B5822)=1)</f>
        <v>1</v>
      </c>
    </row>
    <row r="5823" spans="1:25"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c r="W5823" s="6" t="str">
        <f>TEXT(SalesData[[#This Row],[Order Date]],"mmm")</f>
        <v>May</v>
      </c>
      <c r="X5823" s="6" t="str">
        <f>TEXT(SalesData[[#This Row],[Order Date]],"mmm yyyy")</f>
        <v>May 2014</v>
      </c>
      <c r="Y5823">
        <f>--(COUNTIF($B$2:B5823,B5823)=1)</f>
        <v>0</v>
      </c>
    </row>
    <row r="5824" spans="1:25"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c r="W5824" s="6" t="str">
        <f>TEXT(SalesData[[#This Row],[Order Date]],"mmm")</f>
        <v>May</v>
      </c>
      <c r="X5824" s="6" t="str">
        <f>TEXT(SalesData[[#This Row],[Order Date]],"mmm yyyy")</f>
        <v>May 2014</v>
      </c>
      <c r="Y5824">
        <f>--(COUNTIF($B$2:B5824,B5824)=1)</f>
        <v>0</v>
      </c>
    </row>
    <row r="5825" spans="1:25"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c r="W5825" s="6" t="str">
        <f>TEXT(SalesData[[#This Row],[Order Date]],"mmm")</f>
        <v>May</v>
      </c>
      <c r="X5825" s="6" t="str">
        <f>TEXT(SalesData[[#This Row],[Order Date]],"mmm yyyy")</f>
        <v>May 2014</v>
      </c>
      <c r="Y5825">
        <f>--(COUNTIF($B$2:B5825,B5825)=1)</f>
        <v>0</v>
      </c>
    </row>
    <row r="5826" spans="1:25"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c r="W5826" s="6" t="str">
        <f>TEXT(SalesData[[#This Row],[Order Date]],"mmm")</f>
        <v>May</v>
      </c>
      <c r="X5826" s="6" t="str">
        <f>TEXT(SalesData[[#This Row],[Order Date]],"mmm yyyy")</f>
        <v>May 2011</v>
      </c>
      <c r="Y5826">
        <f>--(COUNTIF($B$2:B5826,B5826)=1)</f>
        <v>1</v>
      </c>
    </row>
    <row r="5827" spans="1:25"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c r="W5827" s="6" t="str">
        <f>TEXT(SalesData[[#This Row],[Order Date]],"mmm")</f>
        <v>Sep</v>
      </c>
      <c r="X5827" s="6" t="str">
        <f>TEXT(SalesData[[#This Row],[Order Date]],"mmm yyyy")</f>
        <v>Sep 2014</v>
      </c>
      <c r="Y5827">
        <f>--(COUNTIF($B$2:B5827,B5827)=1)</f>
        <v>1</v>
      </c>
    </row>
    <row r="5828" spans="1:25"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c r="W5828" s="6" t="str">
        <f>TEXT(SalesData[[#This Row],[Order Date]],"mmm")</f>
        <v>Sep</v>
      </c>
      <c r="X5828" s="6" t="str">
        <f>TEXT(SalesData[[#This Row],[Order Date]],"mmm yyyy")</f>
        <v>Sep 2014</v>
      </c>
      <c r="Y5828">
        <f>--(COUNTIF($B$2:B5828,B5828)=1)</f>
        <v>0</v>
      </c>
    </row>
    <row r="5829" spans="1:25"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c r="W5829" s="6" t="str">
        <f>TEXT(SalesData[[#This Row],[Order Date]],"mmm")</f>
        <v>Sep</v>
      </c>
      <c r="X5829" s="6" t="str">
        <f>TEXT(SalesData[[#This Row],[Order Date]],"mmm yyyy")</f>
        <v>Sep 2014</v>
      </c>
      <c r="Y5829">
        <f>--(COUNTIF($B$2:B5829,B5829)=1)</f>
        <v>0</v>
      </c>
    </row>
    <row r="5830" spans="1:25"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c r="W5830" s="6" t="str">
        <f>TEXT(SalesData[[#This Row],[Order Date]],"mmm")</f>
        <v>Sep</v>
      </c>
      <c r="X5830" s="6" t="str">
        <f>TEXT(SalesData[[#This Row],[Order Date]],"mmm yyyy")</f>
        <v>Sep 2014</v>
      </c>
      <c r="Y5830">
        <f>--(COUNTIF($B$2:B5830,B5830)=1)</f>
        <v>0</v>
      </c>
    </row>
    <row r="5831" spans="1:25"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c r="W5831" s="6" t="str">
        <f>TEXT(SalesData[[#This Row],[Order Date]],"mmm")</f>
        <v>Dec</v>
      </c>
      <c r="X5831" s="6" t="str">
        <f>TEXT(SalesData[[#This Row],[Order Date]],"mmm yyyy")</f>
        <v>Dec 2013</v>
      </c>
      <c r="Y5831">
        <f>--(COUNTIF($B$2:B5831,B5831)=1)</f>
        <v>1</v>
      </c>
    </row>
    <row r="5832" spans="1:25"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c r="W5832" s="6" t="str">
        <f>TEXT(SalesData[[#This Row],[Order Date]],"mmm")</f>
        <v>Dec</v>
      </c>
      <c r="X5832" s="6" t="str">
        <f>TEXT(SalesData[[#This Row],[Order Date]],"mmm yyyy")</f>
        <v>Dec 2013</v>
      </c>
      <c r="Y5832">
        <f>--(COUNTIF($B$2:B5832,B5832)=1)</f>
        <v>0</v>
      </c>
    </row>
    <row r="5833" spans="1:25"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c r="W5833" s="6" t="str">
        <f>TEXT(SalesData[[#This Row],[Order Date]],"mmm")</f>
        <v>Jul</v>
      </c>
      <c r="X5833" s="6" t="str">
        <f>TEXT(SalesData[[#This Row],[Order Date]],"mmm yyyy")</f>
        <v>Jul 2012</v>
      </c>
      <c r="Y5833">
        <f>--(COUNTIF($B$2:B5833,B5833)=1)</f>
        <v>1</v>
      </c>
    </row>
    <row r="5834" spans="1:25"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c r="W5834" s="6" t="str">
        <f>TEXT(SalesData[[#This Row],[Order Date]],"mmm")</f>
        <v>Jul</v>
      </c>
      <c r="X5834" s="6" t="str">
        <f>TEXT(SalesData[[#This Row],[Order Date]],"mmm yyyy")</f>
        <v>Jul 2013</v>
      </c>
      <c r="Y5834">
        <f>--(COUNTIF($B$2:B5834,B5834)=1)</f>
        <v>1</v>
      </c>
    </row>
    <row r="5835" spans="1:25"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c r="W5835" s="6" t="str">
        <f>TEXT(SalesData[[#This Row],[Order Date]],"mmm")</f>
        <v>Jul</v>
      </c>
      <c r="X5835" s="6" t="str">
        <f>TEXT(SalesData[[#This Row],[Order Date]],"mmm yyyy")</f>
        <v>Jul 2013</v>
      </c>
      <c r="Y5835">
        <f>--(COUNTIF($B$2:B5835,B5835)=1)</f>
        <v>0</v>
      </c>
    </row>
    <row r="5836" spans="1:25"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c r="W5836" s="6" t="str">
        <f>TEXT(SalesData[[#This Row],[Order Date]],"mmm")</f>
        <v>Jun</v>
      </c>
      <c r="X5836" s="6" t="str">
        <f>TEXT(SalesData[[#This Row],[Order Date]],"mmm yyyy")</f>
        <v>Jun 2012</v>
      </c>
      <c r="Y5836">
        <f>--(COUNTIF($B$2:B5836,B5836)=1)</f>
        <v>1</v>
      </c>
    </row>
    <row r="5837" spans="1:25"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c r="W5837" s="6" t="str">
        <f>TEXT(SalesData[[#This Row],[Order Date]],"mmm")</f>
        <v>Jun</v>
      </c>
      <c r="X5837" s="6" t="str">
        <f>TEXT(SalesData[[#This Row],[Order Date]],"mmm yyyy")</f>
        <v>Jun 2012</v>
      </c>
      <c r="Y5837">
        <f>--(COUNTIF($B$2:B5837,B5837)=1)</f>
        <v>0</v>
      </c>
    </row>
    <row r="5838" spans="1:25"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c r="W5838" s="6" t="str">
        <f>TEXT(SalesData[[#This Row],[Order Date]],"mmm")</f>
        <v>Jun</v>
      </c>
      <c r="X5838" s="6" t="str">
        <f>TEXT(SalesData[[#This Row],[Order Date]],"mmm yyyy")</f>
        <v>Jun 2012</v>
      </c>
      <c r="Y5838">
        <f>--(COUNTIF($B$2:B5838,B5838)=1)</f>
        <v>0</v>
      </c>
    </row>
    <row r="5839" spans="1:25"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c r="W5839" s="6" t="str">
        <f>TEXT(SalesData[[#This Row],[Order Date]],"mmm")</f>
        <v>Nov</v>
      </c>
      <c r="X5839" s="6" t="str">
        <f>TEXT(SalesData[[#This Row],[Order Date]],"mmm yyyy")</f>
        <v>Nov 2014</v>
      </c>
      <c r="Y5839">
        <f>--(COUNTIF($B$2:B5839,B5839)=1)</f>
        <v>1</v>
      </c>
    </row>
    <row r="5840" spans="1:25"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c r="W5840" s="6" t="str">
        <f>TEXT(SalesData[[#This Row],[Order Date]],"mmm")</f>
        <v>Mar</v>
      </c>
      <c r="X5840" s="6" t="str">
        <f>TEXT(SalesData[[#This Row],[Order Date]],"mmm yyyy")</f>
        <v>Mar 2012</v>
      </c>
      <c r="Y5840">
        <f>--(COUNTIF($B$2:B5840,B5840)=1)</f>
        <v>1</v>
      </c>
    </row>
    <row r="5841" spans="1:25"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c r="W5841" s="6" t="str">
        <f>TEXT(SalesData[[#This Row],[Order Date]],"mmm")</f>
        <v>Sep</v>
      </c>
      <c r="X5841" s="6" t="str">
        <f>TEXT(SalesData[[#This Row],[Order Date]],"mmm yyyy")</f>
        <v>Sep 2012</v>
      </c>
      <c r="Y5841">
        <f>--(COUNTIF($B$2:B5841,B5841)=1)</f>
        <v>1</v>
      </c>
    </row>
    <row r="5842" spans="1:25"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c r="W5842" s="6" t="str">
        <f>TEXT(SalesData[[#This Row],[Order Date]],"mmm")</f>
        <v>Sep</v>
      </c>
      <c r="X5842" s="6" t="str">
        <f>TEXT(SalesData[[#This Row],[Order Date]],"mmm yyyy")</f>
        <v>Sep 2012</v>
      </c>
      <c r="Y5842">
        <f>--(COUNTIF($B$2:B5842,B5842)=1)</f>
        <v>0</v>
      </c>
    </row>
    <row r="5843" spans="1:25"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c r="W5843" s="6" t="str">
        <f>TEXT(SalesData[[#This Row],[Order Date]],"mmm")</f>
        <v>Nov</v>
      </c>
      <c r="X5843" s="6" t="str">
        <f>TEXT(SalesData[[#This Row],[Order Date]],"mmm yyyy")</f>
        <v>Nov 2012</v>
      </c>
      <c r="Y5843">
        <f>--(COUNTIF($B$2:B5843,B5843)=1)</f>
        <v>1</v>
      </c>
    </row>
    <row r="5844" spans="1:25"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c r="W5844" s="6" t="str">
        <f>TEXT(SalesData[[#This Row],[Order Date]],"mmm")</f>
        <v>Nov</v>
      </c>
      <c r="X5844" s="6" t="str">
        <f>TEXT(SalesData[[#This Row],[Order Date]],"mmm yyyy")</f>
        <v>Nov 2012</v>
      </c>
      <c r="Y5844">
        <f>--(COUNTIF($B$2:B5844,B5844)=1)</f>
        <v>0</v>
      </c>
    </row>
    <row r="5845" spans="1:25"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c r="W5845" s="6" t="str">
        <f>TEXT(SalesData[[#This Row],[Order Date]],"mmm")</f>
        <v>Nov</v>
      </c>
      <c r="X5845" s="6" t="str">
        <f>TEXT(SalesData[[#This Row],[Order Date]],"mmm yyyy")</f>
        <v>Nov 2012</v>
      </c>
      <c r="Y5845">
        <f>--(COUNTIF($B$2:B5845,B5845)=1)</f>
        <v>0</v>
      </c>
    </row>
    <row r="5846" spans="1:25"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c r="W5846" s="6" t="str">
        <f>TEXT(SalesData[[#This Row],[Order Date]],"mmm")</f>
        <v>Nov</v>
      </c>
      <c r="X5846" s="6" t="str">
        <f>TEXT(SalesData[[#This Row],[Order Date]],"mmm yyyy")</f>
        <v>Nov 2012</v>
      </c>
      <c r="Y5846">
        <f>--(COUNTIF($B$2:B5846,B5846)=1)</f>
        <v>0</v>
      </c>
    </row>
    <row r="5847" spans="1:25"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c r="W5847" s="6" t="str">
        <f>TEXT(SalesData[[#This Row],[Order Date]],"mmm")</f>
        <v>Nov</v>
      </c>
      <c r="X5847" s="6" t="str">
        <f>TEXT(SalesData[[#This Row],[Order Date]],"mmm yyyy")</f>
        <v>Nov 2012</v>
      </c>
      <c r="Y5847">
        <f>--(COUNTIF($B$2:B5847,B5847)=1)</f>
        <v>0</v>
      </c>
    </row>
    <row r="5848" spans="1:25"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c r="W5848" s="6" t="str">
        <f>TEXT(SalesData[[#This Row],[Order Date]],"mmm")</f>
        <v>Nov</v>
      </c>
      <c r="X5848" s="6" t="str">
        <f>TEXT(SalesData[[#This Row],[Order Date]],"mmm yyyy")</f>
        <v>Nov 2012</v>
      </c>
      <c r="Y5848">
        <f>--(COUNTIF($B$2:B5848,B5848)=1)</f>
        <v>0</v>
      </c>
    </row>
    <row r="5849" spans="1:25"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c r="W5849" s="6" t="str">
        <f>TEXT(SalesData[[#This Row],[Order Date]],"mmm")</f>
        <v>Nov</v>
      </c>
      <c r="X5849" s="6" t="str">
        <f>TEXT(SalesData[[#This Row],[Order Date]],"mmm yyyy")</f>
        <v>Nov 2012</v>
      </c>
      <c r="Y5849">
        <f>--(COUNTIF($B$2:B5849,B5849)=1)</f>
        <v>0</v>
      </c>
    </row>
    <row r="5850" spans="1:25"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c r="W5850" s="6" t="str">
        <f>TEXT(SalesData[[#This Row],[Order Date]],"mmm")</f>
        <v>Nov</v>
      </c>
      <c r="X5850" s="6" t="str">
        <f>TEXT(SalesData[[#This Row],[Order Date]],"mmm yyyy")</f>
        <v>Nov 2012</v>
      </c>
      <c r="Y5850">
        <f>--(COUNTIF($B$2:B5850,B5850)=1)</f>
        <v>1</v>
      </c>
    </row>
    <row r="5851" spans="1:25"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c r="W5851" s="6" t="str">
        <f>TEXT(SalesData[[#This Row],[Order Date]],"mmm")</f>
        <v>Nov</v>
      </c>
      <c r="X5851" s="6" t="str">
        <f>TEXT(SalesData[[#This Row],[Order Date]],"mmm yyyy")</f>
        <v>Nov 2012</v>
      </c>
      <c r="Y5851">
        <f>--(COUNTIF($B$2:B5851,B5851)=1)</f>
        <v>0</v>
      </c>
    </row>
    <row r="5852" spans="1:25"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c r="W5852" s="6" t="str">
        <f>TEXT(SalesData[[#This Row],[Order Date]],"mmm")</f>
        <v>Nov</v>
      </c>
      <c r="X5852" s="6" t="str">
        <f>TEXT(SalesData[[#This Row],[Order Date]],"mmm yyyy")</f>
        <v>Nov 2012</v>
      </c>
      <c r="Y5852">
        <f>--(COUNTIF($B$2:B5852,B5852)=1)</f>
        <v>0</v>
      </c>
    </row>
    <row r="5853" spans="1:25"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c r="W5853" s="6" t="str">
        <f>TEXT(SalesData[[#This Row],[Order Date]],"mmm")</f>
        <v>Nov</v>
      </c>
      <c r="X5853" s="6" t="str">
        <f>TEXT(SalesData[[#This Row],[Order Date]],"mmm yyyy")</f>
        <v>Nov 2012</v>
      </c>
      <c r="Y5853">
        <f>--(COUNTIF($B$2:B5853,B5853)=1)</f>
        <v>0</v>
      </c>
    </row>
    <row r="5854" spans="1:25"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c r="W5854" s="6" t="str">
        <f>TEXT(SalesData[[#This Row],[Order Date]],"mmm")</f>
        <v>Nov</v>
      </c>
      <c r="X5854" s="6" t="str">
        <f>TEXT(SalesData[[#This Row],[Order Date]],"mmm yyyy")</f>
        <v>Nov 2012</v>
      </c>
      <c r="Y5854">
        <f>--(COUNTIF($B$2:B5854,B5854)=1)</f>
        <v>0</v>
      </c>
    </row>
    <row r="5855" spans="1:25"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c r="W5855" s="6" t="str">
        <f>TEXT(SalesData[[#This Row],[Order Date]],"mmm")</f>
        <v>Sep</v>
      </c>
      <c r="X5855" s="6" t="str">
        <f>TEXT(SalesData[[#This Row],[Order Date]],"mmm yyyy")</f>
        <v>Sep 2011</v>
      </c>
      <c r="Y5855">
        <f>--(COUNTIF($B$2:B5855,B5855)=1)</f>
        <v>1</v>
      </c>
    </row>
    <row r="5856" spans="1:25"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c r="W5856" s="6" t="str">
        <f>TEXT(SalesData[[#This Row],[Order Date]],"mmm")</f>
        <v>Aug</v>
      </c>
      <c r="X5856" s="6" t="str">
        <f>TEXT(SalesData[[#This Row],[Order Date]],"mmm yyyy")</f>
        <v>Aug 2012</v>
      </c>
      <c r="Y5856">
        <f>--(COUNTIF($B$2:B5856,B5856)=1)</f>
        <v>1</v>
      </c>
    </row>
    <row r="5857" spans="1:25"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c r="W5857" s="6" t="str">
        <f>TEXT(SalesData[[#This Row],[Order Date]],"mmm")</f>
        <v>Aug</v>
      </c>
      <c r="X5857" s="6" t="str">
        <f>TEXT(SalesData[[#This Row],[Order Date]],"mmm yyyy")</f>
        <v>Aug 2012</v>
      </c>
      <c r="Y5857">
        <f>--(COUNTIF($B$2:B5857,B5857)=1)</f>
        <v>0</v>
      </c>
    </row>
    <row r="5858" spans="1:25"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c r="W5858" s="6" t="str">
        <f>TEXT(SalesData[[#This Row],[Order Date]],"mmm")</f>
        <v>Aug</v>
      </c>
      <c r="X5858" s="6" t="str">
        <f>TEXT(SalesData[[#This Row],[Order Date]],"mmm yyyy")</f>
        <v>Aug 2012</v>
      </c>
      <c r="Y5858">
        <f>--(COUNTIF($B$2:B5858,B5858)=1)</f>
        <v>0</v>
      </c>
    </row>
    <row r="5859" spans="1:25"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c r="W5859" s="6" t="str">
        <f>TEXT(SalesData[[#This Row],[Order Date]],"mmm")</f>
        <v>Aug</v>
      </c>
      <c r="X5859" s="6" t="str">
        <f>TEXT(SalesData[[#This Row],[Order Date]],"mmm yyyy")</f>
        <v>Aug 2012</v>
      </c>
      <c r="Y5859">
        <f>--(COUNTIF($B$2:B5859,B5859)=1)</f>
        <v>0</v>
      </c>
    </row>
    <row r="5860" spans="1:25"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c r="W5860" s="6" t="str">
        <f>TEXT(SalesData[[#This Row],[Order Date]],"mmm")</f>
        <v>Sep</v>
      </c>
      <c r="X5860" s="6" t="str">
        <f>TEXT(SalesData[[#This Row],[Order Date]],"mmm yyyy")</f>
        <v>Sep 2014</v>
      </c>
      <c r="Y5860">
        <f>--(COUNTIF($B$2:B5860,B5860)=1)</f>
        <v>1</v>
      </c>
    </row>
    <row r="5861" spans="1:25"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c r="W5861" s="6" t="str">
        <f>TEXT(SalesData[[#This Row],[Order Date]],"mmm")</f>
        <v>Nov</v>
      </c>
      <c r="X5861" s="6" t="str">
        <f>TEXT(SalesData[[#This Row],[Order Date]],"mmm yyyy")</f>
        <v>Nov 2012</v>
      </c>
      <c r="Y5861">
        <f>--(COUNTIF($B$2:B5861,B5861)=1)</f>
        <v>1</v>
      </c>
    </row>
    <row r="5862" spans="1:25"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c r="W5862" s="6" t="str">
        <f>TEXT(SalesData[[#This Row],[Order Date]],"mmm")</f>
        <v>Apr</v>
      </c>
      <c r="X5862" s="6" t="str">
        <f>TEXT(SalesData[[#This Row],[Order Date]],"mmm yyyy")</f>
        <v>Apr 2012</v>
      </c>
      <c r="Y5862">
        <f>--(COUNTIF($B$2:B5862,B5862)=1)</f>
        <v>1</v>
      </c>
    </row>
    <row r="5863" spans="1:25"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c r="W5863" s="6" t="str">
        <f>TEXT(SalesData[[#This Row],[Order Date]],"mmm")</f>
        <v>May</v>
      </c>
      <c r="X5863" s="6" t="str">
        <f>TEXT(SalesData[[#This Row],[Order Date]],"mmm yyyy")</f>
        <v>May 2013</v>
      </c>
      <c r="Y5863">
        <f>--(COUNTIF($B$2:B5863,B5863)=1)</f>
        <v>1</v>
      </c>
    </row>
    <row r="5864" spans="1:25"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c r="W5864" s="6" t="str">
        <f>TEXT(SalesData[[#This Row],[Order Date]],"mmm")</f>
        <v>May</v>
      </c>
      <c r="X5864" s="6" t="str">
        <f>TEXT(SalesData[[#This Row],[Order Date]],"mmm yyyy")</f>
        <v>May 2013</v>
      </c>
      <c r="Y5864">
        <f>--(COUNTIF($B$2:B5864,B5864)=1)</f>
        <v>0</v>
      </c>
    </row>
    <row r="5865" spans="1:25"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c r="W5865" s="6" t="str">
        <f>TEXT(SalesData[[#This Row],[Order Date]],"mmm")</f>
        <v>May</v>
      </c>
      <c r="X5865" s="6" t="str">
        <f>TEXT(SalesData[[#This Row],[Order Date]],"mmm yyyy")</f>
        <v>May 2013</v>
      </c>
      <c r="Y5865">
        <f>--(COUNTIF($B$2:B5865,B5865)=1)</f>
        <v>0</v>
      </c>
    </row>
    <row r="5866" spans="1:25"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c r="W5866" s="6" t="str">
        <f>TEXT(SalesData[[#This Row],[Order Date]],"mmm")</f>
        <v>Aug</v>
      </c>
      <c r="X5866" s="6" t="str">
        <f>TEXT(SalesData[[#This Row],[Order Date]],"mmm yyyy")</f>
        <v>Aug 2011</v>
      </c>
      <c r="Y5866">
        <f>--(COUNTIF($B$2:B5866,B5866)=1)</f>
        <v>1</v>
      </c>
    </row>
    <row r="5867" spans="1:25"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c r="W5867" s="6" t="str">
        <f>TEXT(SalesData[[#This Row],[Order Date]],"mmm")</f>
        <v>Aug</v>
      </c>
      <c r="X5867" s="6" t="str">
        <f>TEXT(SalesData[[#This Row],[Order Date]],"mmm yyyy")</f>
        <v>Aug 2011</v>
      </c>
      <c r="Y5867">
        <f>--(COUNTIF($B$2:B5867,B5867)=1)</f>
        <v>0</v>
      </c>
    </row>
    <row r="5868" spans="1:25"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c r="W5868" s="6" t="str">
        <f>TEXT(SalesData[[#This Row],[Order Date]],"mmm")</f>
        <v>Aug</v>
      </c>
      <c r="X5868" s="6" t="str">
        <f>TEXT(SalesData[[#This Row],[Order Date]],"mmm yyyy")</f>
        <v>Aug 2011</v>
      </c>
      <c r="Y5868">
        <f>--(COUNTIF($B$2:B5868,B5868)=1)</f>
        <v>0</v>
      </c>
    </row>
    <row r="5869" spans="1:25"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c r="W5869" s="6" t="str">
        <f>TEXT(SalesData[[#This Row],[Order Date]],"mmm")</f>
        <v>Jan</v>
      </c>
      <c r="X5869" s="6" t="str">
        <f>TEXT(SalesData[[#This Row],[Order Date]],"mmm yyyy")</f>
        <v>Jan 2013</v>
      </c>
      <c r="Y5869">
        <f>--(COUNTIF($B$2:B5869,B5869)=1)</f>
        <v>1</v>
      </c>
    </row>
    <row r="5870" spans="1:25"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c r="W5870" s="6" t="str">
        <f>TEXT(SalesData[[#This Row],[Order Date]],"mmm")</f>
        <v>Jan</v>
      </c>
      <c r="X5870" s="6" t="str">
        <f>TEXT(SalesData[[#This Row],[Order Date]],"mmm yyyy")</f>
        <v>Jan 2013</v>
      </c>
      <c r="Y5870">
        <f>--(COUNTIF($B$2:B5870,B5870)=1)</f>
        <v>0</v>
      </c>
    </row>
    <row r="5871" spans="1:25"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c r="W5871" s="6" t="str">
        <f>TEXT(SalesData[[#This Row],[Order Date]],"mmm")</f>
        <v>Nov</v>
      </c>
      <c r="X5871" s="6" t="str">
        <f>TEXT(SalesData[[#This Row],[Order Date]],"mmm yyyy")</f>
        <v>Nov 2013</v>
      </c>
      <c r="Y5871">
        <f>--(COUNTIF($B$2:B5871,B5871)=1)</f>
        <v>1</v>
      </c>
    </row>
    <row r="5872" spans="1:25"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c r="W5872" s="6" t="str">
        <f>TEXT(SalesData[[#This Row],[Order Date]],"mmm")</f>
        <v>Jun</v>
      </c>
      <c r="X5872" s="6" t="str">
        <f>TEXT(SalesData[[#This Row],[Order Date]],"mmm yyyy")</f>
        <v>Jun 2013</v>
      </c>
      <c r="Y5872">
        <f>--(COUNTIF($B$2:B5872,B5872)=1)</f>
        <v>1</v>
      </c>
    </row>
    <row r="5873" spans="1:25"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c r="W5873" s="6" t="str">
        <f>TEXT(SalesData[[#This Row],[Order Date]],"mmm")</f>
        <v>Sep</v>
      </c>
      <c r="X5873" s="6" t="str">
        <f>TEXT(SalesData[[#This Row],[Order Date]],"mmm yyyy")</f>
        <v>Sep 2013</v>
      </c>
      <c r="Y5873">
        <f>--(COUNTIF($B$2:B5873,B5873)=1)</f>
        <v>1</v>
      </c>
    </row>
    <row r="5874" spans="1:25"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c r="W5874" s="6" t="str">
        <f>TEXT(SalesData[[#This Row],[Order Date]],"mmm")</f>
        <v>Mar</v>
      </c>
      <c r="X5874" s="6" t="str">
        <f>TEXT(SalesData[[#This Row],[Order Date]],"mmm yyyy")</f>
        <v>Mar 2014</v>
      </c>
      <c r="Y5874">
        <f>--(COUNTIF($B$2:B5874,B5874)=1)</f>
        <v>1</v>
      </c>
    </row>
    <row r="5875" spans="1:25"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c r="W5875" s="6" t="str">
        <f>TEXT(SalesData[[#This Row],[Order Date]],"mmm")</f>
        <v>Jun</v>
      </c>
      <c r="X5875" s="6" t="str">
        <f>TEXT(SalesData[[#This Row],[Order Date]],"mmm yyyy")</f>
        <v>Jun 2014</v>
      </c>
      <c r="Y5875">
        <f>--(COUNTIF($B$2:B5875,B5875)=1)</f>
        <v>1</v>
      </c>
    </row>
    <row r="5876" spans="1:25"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c r="W5876" s="6" t="str">
        <f>TEXT(SalesData[[#This Row],[Order Date]],"mmm")</f>
        <v>Jun</v>
      </c>
      <c r="X5876" s="6" t="str">
        <f>TEXT(SalesData[[#This Row],[Order Date]],"mmm yyyy")</f>
        <v>Jun 2014</v>
      </c>
      <c r="Y5876">
        <f>--(COUNTIF($B$2:B5876,B5876)=1)</f>
        <v>0</v>
      </c>
    </row>
    <row r="5877" spans="1:25"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c r="W5877" s="6" t="str">
        <f>TEXT(SalesData[[#This Row],[Order Date]],"mmm")</f>
        <v>Apr</v>
      </c>
      <c r="X5877" s="6" t="str">
        <f>TEXT(SalesData[[#This Row],[Order Date]],"mmm yyyy")</f>
        <v>Apr 2012</v>
      </c>
      <c r="Y5877">
        <f>--(COUNTIF($B$2:B5877,B5877)=1)</f>
        <v>1</v>
      </c>
    </row>
    <row r="5878" spans="1:25"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c r="W5878" s="6" t="str">
        <f>TEXT(SalesData[[#This Row],[Order Date]],"mmm")</f>
        <v>May</v>
      </c>
      <c r="X5878" s="6" t="str">
        <f>TEXT(SalesData[[#This Row],[Order Date]],"mmm yyyy")</f>
        <v>May 2011</v>
      </c>
      <c r="Y5878">
        <f>--(COUNTIF($B$2:B5878,B5878)=1)</f>
        <v>1</v>
      </c>
    </row>
    <row r="5879" spans="1:25"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c r="W5879" s="6" t="str">
        <f>TEXT(SalesData[[#This Row],[Order Date]],"mmm")</f>
        <v>May</v>
      </c>
      <c r="X5879" s="6" t="str">
        <f>TEXT(SalesData[[#This Row],[Order Date]],"mmm yyyy")</f>
        <v>May 2011</v>
      </c>
      <c r="Y5879">
        <f>--(COUNTIF($B$2:B5879,B5879)=1)</f>
        <v>0</v>
      </c>
    </row>
    <row r="5880" spans="1:25"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c r="W5880" s="6" t="str">
        <f>TEXT(SalesData[[#This Row],[Order Date]],"mmm")</f>
        <v>May</v>
      </c>
      <c r="X5880" s="6" t="str">
        <f>TEXT(SalesData[[#This Row],[Order Date]],"mmm yyyy")</f>
        <v>May 2011</v>
      </c>
      <c r="Y5880">
        <f>--(COUNTIF($B$2:B5880,B5880)=1)</f>
        <v>0</v>
      </c>
    </row>
    <row r="5881" spans="1:25"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c r="W5881" s="6" t="str">
        <f>TEXT(SalesData[[#This Row],[Order Date]],"mmm")</f>
        <v>Sep</v>
      </c>
      <c r="X5881" s="6" t="str">
        <f>TEXT(SalesData[[#This Row],[Order Date]],"mmm yyyy")</f>
        <v>Sep 2013</v>
      </c>
      <c r="Y5881">
        <f>--(COUNTIF($B$2:B5881,B5881)=1)</f>
        <v>1</v>
      </c>
    </row>
    <row r="5882" spans="1:25"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c r="W5882" s="6" t="str">
        <f>TEXT(SalesData[[#This Row],[Order Date]],"mmm")</f>
        <v>Sep</v>
      </c>
      <c r="X5882" s="6" t="str">
        <f>TEXT(SalesData[[#This Row],[Order Date]],"mmm yyyy")</f>
        <v>Sep 2013</v>
      </c>
      <c r="Y5882">
        <f>--(COUNTIF($B$2:B5882,B5882)=1)</f>
        <v>1</v>
      </c>
    </row>
    <row r="5883" spans="1:25"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c r="W5883" s="6" t="str">
        <f>TEXT(SalesData[[#This Row],[Order Date]],"mmm")</f>
        <v>Sep</v>
      </c>
      <c r="X5883" s="6" t="str">
        <f>TEXT(SalesData[[#This Row],[Order Date]],"mmm yyyy")</f>
        <v>Sep 2013</v>
      </c>
      <c r="Y5883">
        <f>--(COUNTIF($B$2:B5883,B5883)=1)</f>
        <v>0</v>
      </c>
    </row>
    <row r="5884" spans="1:25"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c r="W5884" s="6" t="str">
        <f>TEXT(SalesData[[#This Row],[Order Date]],"mmm")</f>
        <v>Sep</v>
      </c>
      <c r="X5884" s="6" t="str">
        <f>TEXT(SalesData[[#This Row],[Order Date]],"mmm yyyy")</f>
        <v>Sep 2013</v>
      </c>
      <c r="Y5884">
        <f>--(COUNTIF($B$2:B5884,B5884)=1)</f>
        <v>0</v>
      </c>
    </row>
    <row r="5885" spans="1:25"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c r="W5885" s="6" t="str">
        <f>TEXT(SalesData[[#This Row],[Order Date]],"mmm")</f>
        <v>Mar</v>
      </c>
      <c r="X5885" s="6" t="str">
        <f>TEXT(SalesData[[#This Row],[Order Date]],"mmm yyyy")</f>
        <v>Mar 2013</v>
      </c>
      <c r="Y5885">
        <f>--(COUNTIF($B$2:B5885,B5885)=1)</f>
        <v>1</v>
      </c>
    </row>
    <row r="5886" spans="1:25"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c r="W5886" s="6" t="str">
        <f>TEXT(SalesData[[#This Row],[Order Date]],"mmm")</f>
        <v>Mar</v>
      </c>
      <c r="X5886" s="6" t="str">
        <f>TEXT(SalesData[[#This Row],[Order Date]],"mmm yyyy")</f>
        <v>Mar 2013</v>
      </c>
      <c r="Y5886">
        <f>--(COUNTIF($B$2:B5886,B5886)=1)</f>
        <v>0</v>
      </c>
    </row>
    <row r="5887" spans="1:25"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c r="W5887" s="6" t="str">
        <f>TEXT(SalesData[[#This Row],[Order Date]],"mmm")</f>
        <v>Oct</v>
      </c>
      <c r="X5887" s="6" t="str">
        <f>TEXT(SalesData[[#This Row],[Order Date]],"mmm yyyy")</f>
        <v>Oct 2011</v>
      </c>
      <c r="Y5887">
        <f>--(COUNTIF($B$2:B5887,B5887)=1)</f>
        <v>1</v>
      </c>
    </row>
    <row r="5888" spans="1:25"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c r="W5888" s="6" t="str">
        <f>TEXT(SalesData[[#This Row],[Order Date]],"mmm")</f>
        <v>Oct</v>
      </c>
      <c r="X5888" s="6" t="str">
        <f>TEXT(SalesData[[#This Row],[Order Date]],"mmm yyyy")</f>
        <v>Oct 2011</v>
      </c>
      <c r="Y5888">
        <f>--(COUNTIF($B$2:B5888,B5888)=1)</f>
        <v>0</v>
      </c>
    </row>
    <row r="5889" spans="1:25"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c r="W5889" s="6" t="str">
        <f>TEXT(SalesData[[#This Row],[Order Date]],"mmm")</f>
        <v>Oct</v>
      </c>
      <c r="X5889" s="6" t="str">
        <f>TEXT(SalesData[[#This Row],[Order Date]],"mmm yyyy")</f>
        <v>Oct 2014</v>
      </c>
      <c r="Y5889">
        <f>--(COUNTIF($B$2:B5889,B5889)=1)</f>
        <v>1</v>
      </c>
    </row>
    <row r="5890" spans="1:25"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c r="W5890" s="6" t="str">
        <f>TEXT(SalesData[[#This Row],[Order Date]],"mmm")</f>
        <v>May</v>
      </c>
      <c r="X5890" s="6" t="str">
        <f>TEXT(SalesData[[#This Row],[Order Date]],"mmm yyyy")</f>
        <v>May 2012</v>
      </c>
      <c r="Y5890">
        <f>--(COUNTIF($B$2:B5890,B5890)=1)</f>
        <v>1</v>
      </c>
    </row>
    <row r="5891" spans="1:25"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c r="W5891" s="6" t="str">
        <f>TEXT(SalesData[[#This Row],[Order Date]],"mmm")</f>
        <v>Apr</v>
      </c>
      <c r="X5891" s="6" t="str">
        <f>TEXT(SalesData[[#This Row],[Order Date]],"mmm yyyy")</f>
        <v>Apr 2013</v>
      </c>
      <c r="Y5891">
        <f>--(COUNTIF($B$2:B5891,B5891)=1)</f>
        <v>1</v>
      </c>
    </row>
    <row r="5892" spans="1:25"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c r="W5892" s="6" t="str">
        <f>TEXT(SalesData[[#This Row],[Order Date]],"mmm")</f>
        <v>Nov</v>
      </c>
      <c r="X5892" s="6" t="str">
        <f>TEXT(SalesData[[#This Row],[Order Date]],"mmm yyyy")</f>
        <v>Nov 2013</v>
      </c>
      <c r="Y5892">
        <f>--(COUNTIF($B$2:B5892,B5892)=1)</f>
        <v>1</v>
      </c>
    </row>
    <row r="5893" spans="1:25"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c r="W5893" s="6" t="str">
        <f>TEXT(SalesData[[#This Row],[Order Date]],"mmm")</f>
        <v>Nov</v>
      </c>
      <c r="X5893" s="6" t="str">
        <f>TEXT(SalesData[[#This Row],[Order Date]],"mmm yyyy")</f>
        <v>Nov 2013</v>
      </c>
      <c r="Y5893">
        <f>--(COUNTIF($B$2:B5893,B5893)=1)</f>
        <v>0</v>
      </c>
    </row>
    <row r="5894" spans="1:25"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c r="W5894" s="6" t="str">
        <f>TEXT(SalesData[[#This Row],[Order Date]],"mmm")</f>
        <v>Nov</v>
      </c>
      <c r="X5894" s="6" t="str">
        <f>TEXT(SalesData[[#This Row],[Order Date]],"mmm yyyy")</f>
        <v>Nov 2013</v>
      </c>
      <c r="Y5894">
        <f>--(COUNTIF($B$2:B5894,B5894)=1)</f>
        <v>0</v>
      </c>
    </row>
    <row r="5895" spans="1:25"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c r="W5895" s="6" t="str">
        <f>TEXT(SalesData[[#This Row],[Order Date]],"mmm")</f>
        <v>Sep</v>
      </c>
      <c r="X5895" s="6" t="str">
        <f>TEXT(SalesData[[#This Row],[Order Date]],"mmm yyyy")</f>
        <v>Sep 2014</v>
      </c>
      <c r="Y5895">
        <f>--(COUNTIF($B$2:B5895,B5895)=1)</f>
        <v>1</v>
      </c>
    </row>
    <row r="5896" spans="1:25"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c r="W5896" s="6" t="str">
        <f>TEXT(SalesData[[#This Row],[Order Date]],"mmm")</f>
        <v>Sep</v>
      </c>
      <c r="X5896" s="6" t="str">
        <f>TEXT(SalesData[[#This Row],[Order Date]],"mmm yyyy")</f>
        <v>Sep 2014</v>
      </c>
      <c r="Y5896">
        <f>--(COUNTIF($B$2:B5896,B5896)=1)</f>
        <v>1</v>
      </c>
    </row>
    <row r="5897" spans="1:25"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c r="W5897" s="6" t="str">
        <f>TEXT(SalesData[[#This Row],[Order Date]],"mmm")</f>
        <v>Nov</v>
      </c>
      <c r="X5897" s="6" t="str">
        <f>TEXT(SalesData[[#This Row],[Order Date]],"mmm yyyy")</f>
        <v>Nov 2011</v>
      </c>
      <c r="Y5897">
        <f>--(COUNTIF($B$2:B5897,B5897)=1)</f>
        <v>1</v>
      </c>
    </row>
    <row r="5898" spans="1:25"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c r="W5898" s="6" t="str">
        <f>TEXT(SalesData[[#This Row],[Order Date]],"mmm")</f>
        <v>Nov</v>
      </c>
      <c r="X5898" s="6" t="str">
        <f>TEXT(SalesData[[#This Row],[Order Date]],"mmm yyyy")</f>
        <v>Nov 2011</v>
      </c>
      <c r="Y5898">
        <f>--(COUNTIF($B$2:B5898,B5898)=1)</f>
        <v>0</v>
      </c>
    </row>
    <row r="5899" spans="1:25"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c r="W5899" s="6" t="str">
        <f>TEXT(SalesData[[#This Row],[Order Date]],"mmm")</f>
        <v>Apr</v>
      </c>
      <c r="X5899" s="6" t="str">
        <f>TEXT(SalesData[[#This Row],[Order Date]],"mmm yyyy")</f>
        <v>Apr 2013</v>
      </c>
      <c r="Y5899">
        <f>--(COUNTIF($B$2:B5899,B5899)=1)</f>
        <v>1</v>
      </c>
    </row>
    <row r="5900" spans="1:25"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c r="W5900" s="6" t="str">
        <f>TEXT(SalesData[[#This Row],[Order Date]],"mmm")</f>
        <v>Apr</v>
      </c>
      <c r="X5900" s="6" t="str">
        <f>TEXT(SalesData[[#This Row],[Order Date]],"mmm yyyy")</f>
        <v>Apr 2013</v>
      </c>
      <c r="Y5900">
        <f>--(COUNTIF($B$2:B5900,B5900)=1)</f>
        <v>0</v>
      </c>
    </row>
    <row r="5901" spans="1:25"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c r="W5901" s="6" t="str">
        <f>TEXT(SalesData[[#This Row],[Order Date]],"mmm")</f>
        <v>Jan</v>
      </c>
      <c r="X5901" s="6" t="str">
        <f>TEXT(SalesData[[#This Row],[Order Date]],"mmm yyyy")</f>
        <v>Jan 2014</v>
      </c>
      <c r="Y5901">
        <f>--(COUNTIF($B$2:B5901,B5901)=1)</f>
        <v>1</v>
      </c>
    </row>
    <row r="5902" spans="1:25"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c r="W5902" s="6" t="str">
        <f>TEXT(SalesData[[#This Row],[Order Date]],"mmm")</f>
        <v>Nov</v>
      </c>
      <c r="X5902" s="6" t="str">
        <f>TEXT(SalesData[[#This Row],[Order Date]],"mmm yyyy")</f>
        <v>Nov 2012</v>
      </c>
      <c r="Y5902">
        <f>--(COUNTIF($B$2:B5902,B5902)=1)</f>
        <v>1</v>
      </c>
    </row>
    <row r="5903" spans="1:25"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c r="W5903" s="6" t="str">
        <f>TEXT(SalesData[[#This Row],[Order Date]],"mmm")</f>
        <v>Nov</v>
      </c>
      <c r="X5903" s="6" t="str">
        <f>TEXT(SalesData[[#This Row],[Order Date]],"mmm yyyy")</f>
        <v>Nov 2013</v>
      </c>
      <c r="Y5903">
        <f>--(COUNTIF($B$2:B5903,B5903)=1)</f>
        <v>1</v>
      </c>
    </row>
    <row r="5904" spans="1:25"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c r="W5904" s="6" t="str">
        <f>TEXT(SalesData[[#This Row],[Order Date]],"mmm")</f>
        <v>Nov</v>
      </c>
      <c r="X5904" s="6" t="str">
        <f>TEXT(SalesData[[#This Row],[Order Date]],"mmm yyyy")</f>
        <v>Nov 2014</v>
      </c>
      <c r="Y5904">
        <f>--(COUNTIF($B$2:B5904,B5904)=1)</f>
        <v>1</v>
      </c>
    </row>
    <row r="5905" spans="1:25"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c r="W5905" s="6" t="str">
        <f>TEXT(SalesData[[#This Row],[Order Date]],"mmm")</f>
        <v>Nov</v>
      </c>
      <c r="X5905" s="6" t="str">
        <f>TEXT(SalesData[[#This Row],[Order Date]],"mmm yyyy")</f>
        <v>Nov 2014</v>
      </c>
      <c r="Y5905">
        <f>--(COUNTIF($B$2:B5905,B5905)=1)</f>
        <v>0</v>
      </c>
    </row>
    <row r="5906" spans="1:25"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c r="W5906" s="6" t="str">
        <f>TEXT(SalesData[[#This Row],[Order Date]],"mmm")</f>
        <v>Nov</v>
      </c>
      <c r="X5906" s="6" t="str">
        <f>TEXT(SalesData[[#This Row],[Order Date]],"mmm yyyy")</f>
        <v>Nov 2014</v>
      </c>
      <c r="Y5906">
        <f>--(COUNTIF($B$2:B5906,B5906)=1)</f>
        <v>0</v>
      </c>
    </row>
    <row r="5907" spans="1:25"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c r="W5907" s="6" t="str">
        <f>TEXT(SalesData[[#This Row],[Order Date]],"mmm")</f>
        <v>Nov</v>
      </c>
      <c r="X5907" s="6" t="str">
        <f>TEXT(SalesData[[#This Row],[Order Date]],"mmm yyyy")</f>
        <v>Nov 2014</v>
      </c>
      <c r="Y5907">
        <f>--(COUNTIF($B$2:B5907,B5907)=1)</f>
        <v>0</v>
      </c>
    </row>
    <row r="5908" spans="1:25"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c r="W5908" s="6" t="str">
        <f>TEXT(SalesData[[#This Row],[Order Date]],"mmm")</f>
        <v>Nov</v>
      </c>
      <c r="X5908" s="6" t="str">
        <f>TEXT(SalesData[[#This Row],[Order Date]],"mmm yyyy")</f>
        <v>Nov 2014</v>
      </c>
      <c r="Y5908">
        <f>--(COUNTIF($B$2:B5908,B5908)=1)</f>
        <v>0</v>
      </c>
    </row>
    <row r="5909" spans="1:25"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c r="W5909" s="6" t="str">
        <f>TEXT(SalesData[[#This Row],[Order Date]],"mmm")</f>
        <v>Dec</v>
      </c>
      <c r="X5909" s="6" t="str">
        <f>TEXT(SalesData[[#This Row],[Order Date]],"mmm yyyy")</f>
        <v>Dec 2013</v>
      </c>
      <c r="Y5909">
        <f>--(COUNTIF($B$2:B5909,B5909)=1)</f>
        <v>1</v>
      </c>
    </row>
    <row r="5910" spans="1:25"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c r="W5910" s="6" t="str">
        <f>TEXT(SalesData[[#This Row],[Order Date]],"mmm")</f>
        <v>Dec</v>
      </c>
      <c r="X5910" s="6" t="str">
        <f>TEXT(SalesData[[#This Row],[Order Date]],"mmm yyyy")</f>
        <v>Dec 2013</v>
      </c>
      <c r="Y5910">
        <f>--(COUNTIF($B$2:B5910,B5910)=1)</f>
        <v>0</v>
      </c>
    </row>
    <row r="5911" spans="1:25"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c r="W5911" s="6" t="str">
        <f>TEXT(SalesData[[#This Row],[Order Date]],"mmm")</f>
        <v>Dec</v>
      </c>
      <c r="X5911" s="6" t="str">
        <f>TEXT(SalesData[[#This Row],[Order Date]],"mmm yyyy")</f>
        <v>Dec 2013</v>
      </c>
      <c r="Y5911">
        <f>--(COUNTIF($B$2:B5911,B5911)=1)</f>
        <v>0</v>
      </c>
    </row>
    <row r="5912" spans="1:25"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c r="W5912" s="6" t="str">
        <f>TEXT(SalesData[[#This Row],[Order Date]],"mmm")</f>
        <v>Dec</v>
      </c>
      <c r="X5912" s="6" t="str">
        <f>TEXT(SalesData[[#This Row],[Order Date]],"mmm yyyy")</f>
        <v>Dec 2013</v>
      </c>
      <c r="Y5912">
        <f>--(COUNTIF($B$2:B5912,B5912)=1)</f>
        <v>0</v>
      </c>
    </row>
    <row r="5913" spans="1:25"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c r="W5913" s="6" t="str">
        <f>TEXT(SalesData[[#This Row],[Order Date]],"mmm")</f>
        <v>Dec</v>
      </c>
      <c r="X5913" s="6" t="str">
        <f>TEXT(SalesData[[#This Row],[Order Date]],"mmm yyyy")</f>
        <v>Dec 2013</v>
      </c>
      <c r="Y5913">
        <f>--(COUNTIF($B$2:B5913,B5913)=1)</f>
        <v>1</v>
      </c>
    </row>
    <row r="5914" spans="1:25"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c r="W5914" s="6" t="str">
        <f>TEXT(SalesData[[#This Row],[Order Date]],"mmm")</f>
        <v>Aug</v>
      </c>
      <c r="X5914" s="6" t="str">
        <f>TEXT(SalesData[[#This Row],[Order Date]],"mmm yyyy")</f>
        <v>Aug 2011</v>
      </c>
      <c r="Y5914">
        <f>--(COUNTIF($B$2:B5914,B5914)=1)</f>
        <v>1</v>
      </c>
    </row>
    <row r="5915" spans="1:25"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c r="W5915" s="6" t="str">
        <f>TEXT(SalesData[[#This Row],[Order Date]],"mmm")</f>
        <v>Sep</v>
      </c>
      <c r="X5915" s="6" t="str">
        <f>TEXT(SalesData[[#This Row],[Order Date]],"mmm yyyy")</f>
        <v>Sep 2012</v>
      </c>
      <c r="Y5915">
        <f>--(COUNTIF($B$2:B5915,B5915)=1)</f>
        <v>1</v>
      </c>
    </row>
    <row r="5916" spans="1:25"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c r="W5916" s="6" t="str">
        <f>TEXT(SalesData[[#This Row],[Order Date]],"mmm")</f>
        <v>Sep</v>
      </c>
      <c r="X5916" s="6" t="str">
        <f>TEXT(SalesData[[#This Row],[Order Date]],"mmm yyyy")</f>
        <v>Sep 2012</v>
      </c>
      <c r="Y5916">
        <f>--(COUNTIF($B$2:B5916,B5916)=1)</f>
        <v>0</v>
      </c>
    </row>
    <row r="5917" spans="1:25"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c r="W5917" s="6" t="str">
        <f>TEXT(SalesData[[#This Row],[Order Date]],"mmm")</f>
        <v>Sep</v>
      </c>
      <c r="X5917" s="6" t="str">
        <f>TEXT(SalesData[[#This Row],[Order Date]],"mmm yyyy")</f>
        <v>Sep 2012</v>
      </c>
      <c r="Y5917">
        <f>--(COUNTIF($B$2:B5917,B5917)=1)</f>
        <v>0</v>
      </c>
    </row>
    <row r="5918" spans="1:25"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c r="W5918" s="6" t="str">
        <f>TEXT(SalesData[[#This Row],[Order Date]],"mmm")</f>
        <v>Sep</v>
      </c>
      <c r="X5918" s="6" t="str">
        <f>TEXT(SalesData[[#This Row],[Order Date]],"mmm yyyy")</f>
        <v>Sep 2012</v>
      </c>
      <c r="Y5918">
        <f>--(COUNTIF($B$2:B5918,B5918)=1)</f>
        <v>0</v>
      </c>
    </row>
    <row r="5919" spans="1:25"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c r="W5919" s="6" t="str">
        <f>TEXT(SalesData[[#This Row],[Order Date]],"mmm")</f>
        <v>Sep</v>
      </c>
      <c r="X5919" s="6" t="str">
        <f>TEXT(SalesData[[#This Row],[Order Date]],"mmm yyyy")</f>
        <v>Sep 2012</v>
      </c>
      <c r="Y5919">
        <f>--(COUNTIF($B$2:B5919,B5919)=1)</f>
        <v>0</v>
      </c>
    </row>
    <row r="5920" spans="1:25"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c r="W5920" s="6" t="str">
        <f>TEXT(SalesData[[#This Row],[Order Date]],"mmm")</f>
        <v>Sep</v>
      </c>
      <c r="X5920" s="6" t="str">
        <f>TEXT(SalesData[[#This Row],[Order Date]],"mmm yyyy")</f>
        <v>Sep 2012</v>
      </c>
      <c r="Y5920">
        <f>--(COUNTIF($B$2:B5920,B5920)=1)</f>
        <v>0</v>
      </c>
    </row>
    <row r="5921" spans="1:25"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c r="W5921" s="6" t="str">
        <f>TEXT(SalesData[[#This Row],[Order Date]],"mmm")</f>
        <v>Sep</v>
      </c>
      <c r="X5921" s="6" t="str">
        <f>TEXT(SalesData[[#This Row],[Order Date]],"mmm yyyy")</f>
        <v>Sep 2012</v>
      </c>
      <c r="Y5921">
        <f>--(COUNTIF($B$2:B5921,B5921)=1)</f>
        <v>0</v>
      </c>
    </row>
    <row r="5922" spans="1:25"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c r="W5922" s="6" t="str">
        <f>TEXT(SalesData[[#This Row],[Order Date]],"mmm")</f>
        <v>Sep</v>
      </c>
      <c r="X5922" s="6" t="str">
        <f>TEXT(SalesData[[#This Row],[Order Date]],"mmm yyyy")</f>
        <v>Sep 2012</v>
      </c>
      <c r="Y5922">
        <f>--(COUNTIF($B$2:B5922,B5922)=1)</f>
        <v>0</v>
      </c>
    </row>
    <row r="5923" spans="1:25"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c r="W5923" s="6" t="str">
        <f>TEXT(SalesData[[#This Row],[Order Date]],"mmm")</f>
        <v>Sep</v>
      </c>
      <c r="X5923" s="6" t="str">
        <f>TEXT(SalesData[[#This Row],[Order Date]],"mmm yyyy")</f>
        <v>Sep 2012</v>
      </c>
      <c r="Y5923">
        <f>--(COUNTIF($B$2:B5923,B5923)=1)</f>
        <v>0</v>
      </c>
    </row>
    <row r="5924" spans="1:25"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c r="W5924" s="6" t="str">
        <f>TEXT(SalesData[[#This Row],[Order Date]],"mmm")</f>
        <v>Sep</v>
      </c>
      <c r="X5924" s="6" t="str">
        <f>TEXT(SalesData[[#This Row],[Order Date]],"mmm yyyy")</f>
        <v>Sep 2012</v>
      </c>
      <c r="Y5924">
        <f>--(COUNTIF($B$2:B5924,B5924)=1)</f>
        <v>0</v>
      </c>
    </row>
    <row r="5925" spans="1:25"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c r="W5925" s="6" t="str">
        <f>TEXT(SalesData[[#This Row],[Order Date]],"mmm")</f>
        <v>Nov</v>
      </c>
      <c r="X5925" s="6" t="str">
        <f>TEXT(SalesData[[#This Row],[Order Date]],"mmm yyyy")</f>
        <v>Nov 2013</v>
      </c>
      <c r="Y5925">
        <f>--(COUNTIF($B$2:B5925,B5925)=1)</f>
        <v>1</v>
      </c>
    </row>
    <row r="5926" spans="1:25"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c r="W5926" s="6" t="str">
        <f>TEXT(SalesData[[#This Row],[Order Date]],"mmm")</f>
        <v>Nov</v>
      </c>
      <c r="X5926" s="6" t="str">
        <f>TEXT(SalesData[[#This Row],[Order Date]],"mmm yyyy")</f>
        <v>Nov 2014</v>
      </c>
      <c r="Y5926">
        <f>--(COUNTIF($B$2:B5926,B5926)=1)</f>
        <v>1</v>
      </c>
    </row>
    <row r="5927" spans="1:25"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c r="W5927" s="6" t="str">
        <f>TEXT(SalesData[[#This Row],[Order Date]],"mmm")</f>
        <v>Jun</v>
      </c>
      <c r="X5927" s="6" t="str">
        <f>TEXT(SalesData[[#This Row],[Order Date]],"mmm yyyy")</f>
        <v>Jun 2014</v>
      </c>
      <c r="Y5927">
        <f>--(COUNTIF($B$2:B5927,B5927)=1)</f>
        <v>1</v>
      </c>
    </row>
    <row r="5928" spans="1:25"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c r="W5928" s="6" t="str">
        <f>TEXT(SalesData[[#This Row],[Order Date]],"mmm")</f>
        <v>Apr</v>
      </c>
      <c r="X5928" s="6" t="str">
        <f>TEXT(SalesData[[#This Row],[Order Date]],"mmm yyyy")</f>
        <v>Apr 2011</v>
      </c>
      <c r="Y5928">
        <f>--(COUNTIF($B$2:B5928,B5928)=1)</f>
        <v>1</v>
      </c>
    </row>
    <row r="5929" spans="1:25"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c r="W5929" s="6" t="str">
        <f>TEXT(SalesData[[#This Row],[Order Date]],"mmm")</f>
        <v>Oct</v>
      </c>
      <c r="X5929" s="6" t="str">
        <f>TEXT(SalesData[[#This Row],[Order Date]],"mmm yyyy")</f>
        <v>Oct 2011</v>
      </c>
      <c r="Y5929">
        <f>--(COUNTIF($B$2:B5929,B5929)=1)</f>
        <v>1</v>
      </c>
    </row>
    <row r="5930" spans="1:25"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c r="W5930" s="6" t="str">
        <f>TEXT(SalesData[[#This Row],[Order Date]],"mmm")</f>
        <v>Oct</v>
      </c>
      <c r="X5930" s="6" t="str">
        <f>TEXT(SalesData[[#This Row],[Order Date]],"mmm yyyy")</f>
        <v>Oct 2011</v>
      </c>
      <c r="Y5930">
        <f>--(COUNTIF($B$2:B5930,B5930)=1)</f>
        <v>0</v>
      </c>
    </row>
    <row r="5931" spans="1:25"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c r="W5931" s="6" t="str">
        <f>TEXT(SalesData[[#This Row],[Order Date]],"mmm")</f>
        <v>Jul</v>
      </c>
      <c r="X5931" s="6" t="str">
        <f>TEXT(SalesData[[#This Row],[Order Date]],"mmm yyyy")</f>
        <v>Jul 2014</v>
      </c>
      <c r="Y5931">
        <f>--(COUNTIF($B$2:B5931,B5931)=1)</f>
        <v>1</v>
      </c>
    </row>
    <row r="5932" spans="1:25"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c r="W5932" s="6" t="str">
        <f>TEXT(SalesData[[#This Row],[Order Date]],"mmm")</f>
        <v>Jul</v>
      </c>
      <c r="X5932" s="6" t="str">
        <f>TEXT(SalesData[[#This Row],[Order Date]],"mmm yyyy")</f>
        <v>Jul 2014</v>
      </c>
      <c r="Y5932">
        <f>--(COUNTIF($B$2:B5932,B5932)=1)</f>
        <v>0</v>
      </c>
    </row>
    <row r="5933" spans="1:25"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c r="W5933" s="6" t="str">
        <f>TEXT(SalesData[[#This Row],[Order Date]],"mmm")</f>
        <v>Jul</v>
      </c>
      <c r="X5933" s="6" t="str">
        <f>TEXT(SalesData[[#This Row],[Order Date]],"mmm yyyy")</f>
        <v>Jul 2014</v>
      </c>
      <c r="Y5933">
        <f>--(COUNTIF($B$2:B5933,B5933)=1)</f>
        <v>0</v>
      </c>
    </row>
    <row r="5934" spans="1:25"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c r="W5934" s="6" t="str">
        <f>TEXT(SalesData[[#This Row],[Order Date]],"mmm")</f>
        <v>Jul</v>
      </c>
      <c r="X5934" s="6" t="str">
        <f>TEXT(SalesData[[#This Row],[Order Date]],"mmm yyyy")</f>
        <v>Jul 2014</v>
      </c>
      <c r="Y5934">
        <f>--(COUNTIF($B$2:B5934,B5934)=1)</f>
        <v>0</v>
      </c>
    </row>
    <row r="5935" spans="1:25"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c r="W5935" s="6" t="str">
        <f>TEXT(SalesData[[#This Row],[Order Date]],"mmm")</f>
        <v>Jul</v>
      </c>
      <c r="X5935" s="6" t="str">
        <f>TEXT(SalesData[[#This Row],[Order Date]],"mmm yyyy")</f>
        <v>Jul 2014</v>
      </c>
      <c r="Y5935">
        <f>--(COUNTIF($B$2:B5935,B5935)=1)</f>
        <v>0</v>
      </c>
    </row>
    <row r="5936" spans="1:25"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c r="W5936" s="6" t="str">
        <f>TEXT(SalesData[[#This Row],[Order Date]],"mmm")</f>
        <v>Jul</v>
      </c>
      <c r="X5936" s="6" t="str">
        <f>TEXT(SalesData[[#This Row],[Order Date]],"mmm yyyy")</f>
        <v>Jul 2014</v>
      </c>
      <c r="Y5936">
        <f>--(COUNTIF($B$2:B5936,B5936)=1)</f>
        <v>0</v>
      </c>
    </row>
    <row r="5937" spans="1:25"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c r="W5937" s="6" t="str">
        <f>TEXT(SalesData[[#This Row],[Order Date]],"mmm")</f>
        <v>Jul</v>
      </c>
      <c r="X5937" s="6" t="str">
        <f>TEXT(SalesData[[#This Row],[Order Date]],"mmm yyyy")</f>
        <v>Jul 2013</v>
      </c>
      <c r="Y5937">
        <f>--(COUNTIF($B$2:B5937,B5937)=1)</f>
        <v>1</v>
      </c>
    </row>
    <row r="5938" spans="1:25"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c r="W5938" s="6" t="str">
        <f>TEXT(SalesData[[#This Row],[Order Date]],"mmm")</f>
        <v>Jul</v>
      </c>
      <c r="X5938" s="6" t="str">
        <f>TEXT(SalesData[[#This Row],[Order Date]],"mmm yyyy")</f>
        <v>Jul 2013</v>
      </c>
      <c r="Y5938">
        <f>--(COUNTIF($B$2:B5938,B5938)=1)</f>
        <v>0</v>
      </c>
    </row>
    <row r="5939" spans="1:25"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c r="W5939" s="6" t="str">
        <f>TEXT(SalesData[[#This Row],[Order Date]],"mmm")</f>
        <v>Jul</v>
      </c>
      <c r="X5939" s="6" t="str">
        <f>TEXT(SalesData[[#This Row],[Order Date]],"mmm yyyy")</f>
        <v>Jul 2013</v>
      </c>
      <c r="Y5939">
        <f>--(COUNTIF($B$2:B5939,B5939)=1)</f>
        <v>0</v>
      </c>
    </row>
    <row r="5940" spans="1:25"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c r="W5940" s="6" t="str">
        <f>TEXT(SalesData[[#This Row],[Order Date]],"mmm")</f>
        <v>May</v>
      </c>
      <c r="X5940" s="6" t="str">
        <f>TEXT(SalesData[[#This Row],[Order Date]],"mmm yyyy")</f>
        <v>May 2014</v>
      </c>
      <c r="Y5940">
        <f>--(COUNTIF($B$2:B5940,B5940)=1)</f>
        <v>1</v>
      </c>
    </row>
    <row r="5941" spans="1:25"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c r="W5941" s="6" t="str">
        <f>TEXT(SalesData[[#This Row],[Order Date]],"mmm")</f>
        <v>May</v>
      </c>
      <c r="X5941" s="6" t="str">
        <f>TEXT(SalesData[[#This Row],[Order Date]],"mmm yyyy")</f>
        <v>May 2014</v>
      </c>
      <c r="Y5941">
        <f>--(COUNTIF($B$2:B5941,B5941)=1)</f>
        <v>0</v>
      </c>
    </row>
    <row r="5942" spans="1:25"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c r="W5942" s="6" t="str">
        <f>TEXT(SalesData[[#This Row],[Order Date]],"mmm")</f>
        <v>Oct</v>
      </c>
      <c r="X5942" s="6" t="str">
        <f>TEXT(SalesData[[#This Row],[Order Date]],"mmm yyyy")</f>
        <v>Oct 2014</v>
      </c>
      <c r="Y5942">
        <f>--(COUNTIF($B$2:B5942,B5942)=1)</f>
        <v>1</v>
      </c>
    </row>
    <row r="5943" spans="1:25"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c r="W5943" s="6" t="str">
        <f>TEXT(SalesData[[#This Row],[Order Date]],"mmm")</f>
        <v>Oct</v>
      </c>
      <c r="X5943" s="6" t="str">
        <f>TEXT(SalesData[[#This Row],[Order Date]],"mmm yyyy")</f>
        <v>Oct 2014</v>
      </c>
      <c r="Y5943">
        <f>--(COUNTIF($B$2:B5943,B5943)=1)</f>
        <v>0</v>
      </c>
    </row>
    <row r="5944" spans="1:25"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c r="W5944" s="6" t="str">
        <f>TEXT(SalesData[[#This Row],[Order Date]],"mmm")</f>
        <v>Aug</v>
      </c>
      <c r="X5944" s="6" t="str">
        <f>TEXT(SalesData[[#This Row],[Order Date]],"mmm yyyy")</f>
        <v>Aug 2013</v>
      </c>
      <c r="Y5944">
        <f>--(COUNTIF($B$2:B5944,B5944)=1)</f>
        <v>1</v>
      </c>
    </row>
    <row r="5945" spans="1:25"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c r="W5945" s="6" t="str">
        <f>TEXT(SalesData[[#This Row],[Order Date]],"mmm")</f>
        <v>Aug</v>
      </c>
      <c r="X5945" s="6" t="str">
        <f>TEXT(SalesData[[#This Row],[Order Date]],"mmm yyyy")</f>
        <v>Aug 2011</v>
      </c>
      <c r="Y5945">
        <f>--(COUNTIF($B$2:B5945,B5945)=1)</f>
        <v>1</v>
      </c>
    </row>
    <row r="5946" spans="1:25"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c r="W5946" s="6" t="str">
        <f>TEXT(SalesData[[#This Row],[Order Date]],"mmm")</f>
        <v>Aug</v>
      </c>
      <c r="X5946" s="6" t="str">
        <f>TEXT(SalesData[[#This Row],[Order Date]],"mmm yyyy")</f>
        <v>Aug 2011</v>
      </c>
      <c r="Y5946">
        <f>--(COUNTIF($B$2:B5946,B5946)=1)</f>
        <v>0</v>
      </c>
    </row>
    <row r="5947" spans="1:25"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c r="W5947" s="6" t="str">
        <f>TEXT(SalesData[[#This Row],[Order Date]],"mmm")</f>
        <v>Aug</v>
      </c>
      <c r="X5947" s="6" t="str">
        <f>TEXT(SalesData[[#This Row],[Order Date]],"mmm yyyy")</f>
        <v>Aug 2011</v>
      </c>
      <c r="Y5947">
        <f>--(COUNTIF($B$2:B5947,B5947)=1)</f>
        <v>0</v>
      </c>
    </row>
    <row r="5948" spans="1:25"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c r="W5948" s="6" t="str">
        <f>TEXT(SalesData[[#This Row],[Order Date]],"mmm")</f>
        <v>Aug</v>
      </c>
      <c r="X5948" s="6" t="str">
        <f>TEXT(SalesData[[#This Row],[Order Date]],"mmm yyyy")</f>
        <v>Aug 2011</v>
      </c>
      <c r="Y5948">
        <f>--(COUNTIF($B$2:B5948,B5948)=1)</f>
        <v>0</v>
      </c>
    </row>
    <row r="5949" spans="1:25"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c r="W5949" s="6" t="str">
        <f>TEXT(SalesData[[#This Row],[Order Date]],"mmm")</f>
        <v>Sep</v>
      </c>
      <c r="X5949" s="6" t="str">
        <f>TEXT(SalesData[[#This Row],[Order Date]],"mmm yyyy")</f>
        <v>Sep 2012</v>
      </c>
      <c r="Y5949">
        <f>--(COUNTIF($B$2:B5949,B5949)=1)</f>
        <v>1</v>
      </c>
    </row>
    <row r="5950" spans="1:25"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c r="W5950" s="6" t="str">
        <f>TEXT(SalesData[[#This Row],[Order Date]],"mmm")</f>
        <v>Mar</v>
      </c>
      <c r="X5950" s="6" t="str">
        <f>TEXT(SalesData[[#This Row],[Order Date]],"mmm yyyy")</f>
        <v>Mar 2014</v>
      </c>
      <c r="Y5950">
        <f>--(COUNTIF($B$2:B5950,B5950)=1)</f>
        <v>1</v>
      </c>
    </row>
    <row r="5951" spans="1:25"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c r="W5951" s="6" t="str">
        <f>TEXT(SalesData[[#This Row],[Order Date]],"mmm")</f>
        <v>Mar</v>
      </c>
      <c r="X5951" s="6" t="str">
        <f>TEXT(SalesData[[#This Row],[Order Date]],"mmm yyyy")</f>
        <v>Mar 2014</v>
      </c>
      <c r="Y5951">
        <f>--(COUNTIF($B$2:B5951,B5951)=1)</f>
        <v>0</v>
      </c>
    </row>
    <row r="5952" spans="1:25"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c r="W5952" s="6" t="str">
        <f>TEXT(SalesData[[#This Row],[Order Date]],"mmm")</f>
        <v>Mar</v>
      </c>
      <c r="X5952" s="6" t="str">
        <f>TEXT(SalesData[[#This Row],[Order Date]],"mmm yyyy")</f>
        <v>Mar 2014</v>
      </c>
      <c r="Y5952">
        <f>--(COUNTIF($B$2:B5952,B5952)=1)</f>
        <v>0</v>
      </c>
    </row>
    <row r="5953" spans="1:25"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c r="W5953" s="6" t="str">
        <f>TEXT(SalesData[[#This Row],[Order Date]],"mmm")</f>
        <v>Mar</v>
      </c>
      <c r="X5953" s="6" t="str">
        <f>TEXT(SalesData[[#This Row],[Order Date]],"mmm yyyy")</f>
        <v>Mar 2014</v>
      </c>
      <c r="Y5953">
        <f>--(COUNTIF($B$2:B5953,B5953)=1)</f>
        <v>0</v>
      </c>
    </row>
    <row r="5954" spans="1:25"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c r="W5954" s="6" t="str">
        <f>TEXT(SalesData[[#This Row],[Order Date]],"mmm")</f>
        <v>Apr</v>
      </c>
      <c r="X5954" s="6" t="str">
        <f>TEXT(SalesData[[#This Row],[Order Date]],"mmm yyyy")</f>
        <v>Apr 2014</v>
      </c>
      <c r="Y5954">
        <f>--(COUNTIF($B$2:B5954,B5954)=1)</f>
        <v>1</v>
      </c>
    </row>
    <row r="5955" spans="1:25"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c r="W5955" s="6" t="str">
        <f>TEXT(SalesData[[#This Row],[Order Date]],"mmm")</f>
        <v>Mar</v>
      </c>
      <c r="X5955" s="6" t="str">
        <f>TEXT(SalesData[[#This Row],[Order Date]],"mmm yyyy")</f>
        <v>Mar 2011</v>
      </c>
      <c r="Y5955">
        <f>--(COUNTIF($B$2:B5955,B5955)=1)</f>
        <v>1</v>
      </c>
    </row>
    <row r="5956" spans="1:25"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c r="W5956" s="6" t="str">
        <f>TEXT(SalesData[[#This Row],[Order Date]],"mmm")</f>
        <v>Nov</v>
      </c>
      <c r="X5956" s="6" t="str">
        <f>TEXT(SalesData[[#This Row],[Order Date]],"mmm yyyy")</f>
        <v>Nov 2011</v>
      </c>
      <c r="Y5956">
        <f>--(COUNTIF($B$2:B5956,B5956)=1)</f>
        <v>1</v>
      </c>
    </row>
    <row r="5957" spans="1:25"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c r="W5957" s="6" t="str">
        <f>TEXT(SalesData[[#This Row],[Order Date]],"mmm")</f>
        <v>Nov</v>
      </c>
      <c r="X5957" s="6" t="str">
        <f>TEXT(SalesData[[#This Row],[Order Date]],"mmm yyyy")</f>
        <v>Nov 2011</v>
      </c>
      <c r="Y5957">
        <f>--(COUNTIF($B$2:B5957,B5957)=1)</f>
        <v>0</v>
      </c>
    </row>
    <row r="5958" spans="1:25"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c r="W5958" s="6" t="str">
        <f>TEXT(SalesData[[#This Row],[Order Date]],"mmm")</f>
        <v>Mar</v>
      </c>
      <c r="X5958" s="6" t="str">
        <f>TEXT(SalesData[[#This Row],[Order Date]],"mmm yyyy")</f>
        <v>Mar 2013</v>
      </c>
      <c r="Y5958">
        <f>--(COUNTIF($B$2:B5958,B5958)=1)</f>
        <v>1</v>
      </c>
    </row>
    <row r="5959" spans="1:25"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c r="W5959" s="6" t="str">
        <f>TEXT(SalesData[[#This Row],[Order Date]],"mmm")</f>
        <v>Mar</v>
      </c>
      <c r="X5959" s="6" t="str">
        <f>TEXT(SalesData[[#This Row],[Order Date]],"mmm yyyy")</f>
        <v>Mar 2013</v>
      </c>
      <c r="Y5959">
        <f>--(COUNTIF($B$2:B5959,B5959)=1)</f>
        <v>0</v>
      </c>
    </row>
    <row r="5960" spans="1:25"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c r="W5960" s="6" t="str">
        <f>TEXT(SalesData[[#This Row],[Order Date]],"mmm")</f>
        <v>Mar</v>
      </c>
      <c r="X5960" s="6" t="str">
        <f>TEXT(SalesData[[#This Row],[Order Date]],"mmm yyyy")</f>
        <v>Mar 2013</v>
      </c>
      <c r="Y5960">
        <f>--(COUNTIF($B$2:B5960,B5960)=1)</f>
        <v>0</v>
      </c>
    </row>
    <row r="5961" spans="1:25"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c r="W5961" s="6" t="str">
        <f>TEXT(SalesData[[#This Row],[Order Date]],"mmm")</f>
        <v>Mar</v>
      </c>
      <c r="X5961" s="6" t="str">
        <f>TEXT(SalesData[[#This Row],[Order Date]],"mmm yyyy")</f>
        <v>Mar 2013</v>
      </c>
      <c r="Y5961">
        <f>--(COUNTIF($B$2:B5961,B5961)=1)</f>
        <v>0</v>
      </c>
    </row>
    <row r="5962" spans="1:25"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c r="W5962" s="6" t="str">
        <f>TEXT(SalesData[[#This Row],[Order Date]],"mmm")</f>
        <v>Feb</v>
      </c>
      <c r="X5962" s="6" t="str">
        <f>TEXT(SalesData[[#This Row],[Order Date]],"mmm yyyy")</f>
        <v>Feb 2014</v>
      </c>
      <c r="Y5962">
        <f>--(COUNTIF($B$2:B5962,B5962)=1)</f>
        <v>1</v>
      </c>
    </row>
    <row r="5963" spans="1:25"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c r="W5963" s="6" t="str">
        <f>TEXT(SalesData[[#This Row],[Order Date]],"mmm")</f>
        <v>Nov</v>
      </c>
      <c r="X5963" s="6" t="str">
        <f>TEXT(SalesData[[#This Row],[Order Date]],"mmm yyyy")</f>
        <v>Nov 2011</v>
      </c>
      <c r="Y5963">
        <f>--(COUNTIF($B$2:B5963,B5963)=1)</f>
        <v>1</v>
      </c>
    </row>
    <row r="5964" spans="1:25"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c r="W5964" s="6" t="str">
        <f>TEXT(SalesData[[#This Row],[Order Date]],"mmm")</f>
        <v>Nov</v>
      </c>
      <c r="X5964" s="6" t="str">
        <f>TEXT(SalesData[[#This Row],[Order Date]],"mmm yyyy")</f>
        <v>Nov 2011</v>
      </c>
      <c r="Y5964">
        <f>--(COUNTIF($B$2:B5964,B5964)=1)</f>
        <v>0</v>
      </c>
    </row>
    <row r="5965" spans="1:25"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c r="W5965" s="6" t="str">
        <f>TEXT(SalesData[[#This Row],[Order Date]],"mmm")</f>
        <v>Nov</v>
      </c>
      <c r="X5965" s="6" t="str">
        <f>TEXT(SalesData[[#This Row],[Order Date]],"mmm yyyy")</f>
        <v>Nov 2011</v>
      </c>
      <c r="Y5965">
        <f>--(COUNTIF($B$2:B5965,B5965)=1)</f>
        <v>0</v>
      </c>
    </row>
    <row r="5966" spans="1:25"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c r="W5966" s="6" t="str">
        <f>TEXT(SalesData[[#This Row],[Order Date]],"mmm")</f>
        <v>Aug</v>
      </c>
      <c r="X5966" s="6" t="str">
        <f>TEXT(SalesData[[#This Row],[Order Date]],"mmm yyyy")</f>
        <v>Aug 2014</v>
      </c>
      <c r="Y5966">
        <f>--(COUNTIF($B$2:B5966,B5966)=1)</f>
        <v>1</v>
      </c>
    </row>
    <row r="5967" spans="1:25"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c r="W5967" s="6" t="str">
        <f>TEXT(SalesData[[#This Row],[Order Date]],"mmm")</f>
        <v>Aug</v>
      </c>
      <c r="X5967" s="6" t="str">
        <f>TEXT(SalesData[[#This Row],[Order Date]],"mmm yyyy")</f>
        <v>Aug 2014</v>
      </c>
      <c r="Y5967">
        <f>--(COUNTIF($B$2:B5967,B5967)=1)</f>
        <v>0</v>
      </c>
    </row>
    <row r="5968" spans="1:25"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c r="W5968" s="6" t="str">
        <f>TEXT(SalesData[[#This Row],[Order Date]],"mmm")</f>
        <v>Aug</v>
      </c>
      <c r="X5968" s="6" t="str">
        <f>TEXT(SalesData[[#This Row],[Order Date]],"mmm yyyy")</f>
        <v>Aug 2014</v>
      </c>
      <c r="Y5968">
        <f>--(COUNTIF($B$2:B5968,B5968)=1)</f>
        <v>0</v>
      </c>
    </row>
    <row r="5969" spans="1:25"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c r="W5969" s="6" t="str">
        <f>TEXT(SalesData[[#This Row],[Order Date]],"mmm")</f>
        <v>Jan</v>
      </c>
      <c r="X5969" s="6" t="str">
        <f>TEXT(SalesData[[#This Row],[Order Date]],"mmm yyyy")</f>
        <v>Jan 2013</v>
      </c>
      <c r="Y5969">
        <f>--(COUNTIF($B$2:B5969,B5969)=1)</f>
        <v>1</v>
      </c>
    </row>
    <row r="5970" spans="1:25"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c r="W5970" s="6" t="str">
        <f>TEXT(SalesData[[#This Row],[Order Date]],"mmm")</f>
        <v>Jul</v>
      </c>
      <c r="X5970" s="6" t="str">
        <f>TEXT(SalesData[[#This Row],[Order Date]],"mmm yyyy")</f>
        <v>Jul 2011</v>
      </c>
      <c r="Y5970">
        <f>--(COUNTIF($B$2:B5970,B5970)=1)</f>
        <v>1</v>
      </c>
    </row>
    <row r="5971" spans="1:25"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c r="W5971" s="6" t="str">
        <f>TEXT(SalesData[[#This Row],[Order Date]],"mmm")</f>
        <v>Jul</v>
      </c>
      <c r="X5971" s="6" t="str">
        <f>TEXT(SalesData[[#This Row],[Order Date]],"mmm yyyy")</f>
        <v>Jul 2011</v>
      </c>
      <c r="Y5971">
        <f>--(COUNTIF($B$2:B5971,B5971)=1)</f>
        <v>0</v>
      </c>
    </row>
    <row r="5972" spans="1:25"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c r="W5972" s="6" t="str">
        <f>TEXT(SalesData[[#This Row],[Order Date]],"mmm")</f>
        <v>Jul</v>
      </c>
      <c r="X5972" s="6" t="str">
        <f>TEXT(SalesData[[#This Row],[Order Date]],"mmm yyyy")</f>
        <v>Jul 2011</v>
      </c>
      <c r="Y5972">
        <f>--(COUNTIF($B$2:B5972,B5972)=1)</f>
        <v>0</v>
      </c>
    </row>
    <row r="5973" spans="1:25"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c r="W5973" s="6" t="str">
        <f>TEXT(SalesData[[#This Row],[Order Date]],"mmm")</f>
        <v>Jul</v>
      </c>
      <c r="X5973" s="6" t="str">
        <f>TEXT(SalesData[[#This Row],[Order Date]],"mmm yyyy")</f>
        <v>Jul 2011</v>
      </c>
      <c r="Y5973">
        <f>--(COUNTIF($B$2:B5973,B5973)=1)</f>
        <v>0</v>
      </c>
    </row>
    <row r="5974" spans="1:25"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c r="W5974" s="6" t="str">
        <f>TEXT(SalesData[[#This Row],[Order Date]],"mmm")</f>
        <v>Feb</v>
      </c>
      <c r="X5974" s="6" t="str">
        <f>TEXT(SalesData[[#This Row],[Order Date]],"mmm yyyy")</f>
        <v>Feb 2014</v>
      </c>
      <c r="Y5974">
        <f>--(COUNTIF($B$2:B5974,B5974)=1)</f>
        <v>1</v>
      </c>
    </row>
    <row r="5975" spans="1:25"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c r="W5975" s="6" t="str">
        <f>TEXT(SalesData[[#This Row],[Order Date]],"mmm")</f>
        <v>Dec</v>
      </c>
      <c r="X5975" s="6" t="str">
        <f>TEXT(SalesData[[#This Row],[Order Date]],"mmm yyyy")</f>
        <v>Dec 2012</v>
      </c>
      <c r="Y5975">
        <f>--(COUNTIF($B$2:B5975,B5975)=1)</f>
        <v>1</v>
      </c>
    </row>
    <row r="5976" spans="1:25"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c r="W5976" s="6" t="str">
        <f>TEXT(SalesData[[#This Row],[Order Date]],"mmm")</f>
        <v>Oct</v>
      </c>
      <c r="X5976" s="6" t="str">
        <f>TEXT(SalesData[[#This Row],[Order Date]],"mmm yyyy")</f>
        <v>Oct 2013</v>
      </c>
      <c r="Y5976">
        <f>--(COUNTIF($B$2:B5976,B5976)=1)</f>
        <v>1</v>
      </c>
    </row>
    <row r="5977" spans="1:25"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c r="W5977" s="6" t="str">
        <f>TEXT(SalesData[[#This Row],[Order Date]],"mmm")</f>
        <v>Jul</v>
      </c>
      <c r="X5977" s="6" t="str">
        <f>TEXT(SalesData[[#This Row],[Order Date]],"mmm yyyy")</f>
        <v>Jul 2014</v>
      </c>
      <c r="Y5977">
        <f>--(COUNTIF($B$2:B5977,B5977)=1)</f>
        <v>1</v>
      </c>
    </row>
    <row r="5978" spans="1:25"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c r="W5978" s="6" t="str">
        <f>TEXT(SalesData[[#This Row],[Order Date]],"mmm")</f>
        <v>Jul</v>
      </c>
      <c r="X5978" s="6" t="str">
        <f>TEXT(SalesData[[#This Row],[Order Date]],"mmm yyyy")</f>
        <v>Jul 2014</v>
      </c>
      <c r="Y5978">
        <f>--(COUNTIF($B$2:B5978,B5978)=1)</f>
        <v>0</v>
      </c>
    </row>
    <row r="5979" spans="1:25"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c r="W5979" s="6" t="str">
        <f>TEXT(SalesData[[#This Row],[Order Date]],"mmm")</f>
        <v>Apr</v>
      </c>
      <c r="X5979" s="6" t="str">
        <f>TEXT(SalesData[[#This Row],[Order Date]],"mmm yyyy")</f>
        <v>Apr 2014</v>
      </c>
      <c r="Y5979">
        <f>--(COUNTIF($B$2:B5979,B5979)=1)</f>
        <v>1</v>
      </c>
    </row>
    <row r="5980" spans="1:25"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c r="W5980" s="6" t="str">
        <f>TEXT(SalesData[[#This Row],[Order Date]],"mmm")</f>
        <v>Sep</v>
      </c>
      <c r="X5980" s="6" t="str">
        <f>TEXT(SalesData[[#This Row],[Order Date]],"mmm yyyy")</f>
        <v>Sep 2011</v>
      </c>
      <c r="Y5980">
        <f>--(COUNTIF($B$2:B5980,B5980)=1)</f>
        <v>1</v>
      </c>
    </row>
    <row r="5981" spans="1:25"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c r="W5981" s="6" t="str">
        <f>TEXT(SalesData[[#This Row],[Order Date]],"mmm")</f>
        <v>Sep</v>
      </c>
      <c r="X5981" s="6" t="str">
        <f>TEXT(SalesData[[#This Row],[Order Date]],"mmm yyyy")</f>
        <v>Sep 2011</v>
      </c>
      <c r="Y5981">
        <f>--(COUNTIF($B$2:B5981,B5981)=1)</f>
        <v>0</v>
      </c>
    </row>
    <row r="5982" spans="1:25"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c r="W5982" s="6" t="str">
        <f>TEXT(SalesData[[#This Row],[Order Date]],"mmm")</f>
        <v>Sep</v>
      </c>
      <c r="X5982" s="6" t="str">
        <f>TEXT(SalesData[[#This Row],[Order Date]],"mmm yyyy")</f>
        <v>Sep 2011</v>
      </c>
      <c r="Y5982">
        <f>--(COUNTIF($B$2:B5982,B5982)=1)</f>
        <v>0</v>
      </c>
    </row>
    <row r="5983" spans="1:25"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c r="W5983" s="6" t="str">
        <f>TEXT(SalesData[[#This Row],[Order Date]],"mmm")</f>
        <v>Sep</v>
      </c>
      <c r="X5983" s="6" t="str">
        <f>TEXT(SalesData[[#This Row],[Order Date]],"mmm yyyy")</f>
        <v>Sep 2011</v>
      </c>
      <c r="Y5983">
        <f>--(COUNTIF($B$2:B5983,B5983)=1)</f>
        <v>0</v>
      </c>
    </row>
    <row r="5984" spans="1:25"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c r="W5984" s="6" t="str">
        <f>TEXT(SalesData[[#This Row],[Order Date]],"mmm")</f>
        <v>Nov</v>
      </c>
      <c r="X5984" s="6" t="str">
        <f>TEXT(SalesData[[#This Row],[Order Date]],"mmm yyyy")</f>
        <v>Nov 2013</v>
      </c>
      <c r="Y5984">
        <f>--(COUNTIF($B$2:B5984,B5984)=1)</f>
        <v>1</v>
      </c>
    </row>
    <row r="5985" spans="1:25"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c r="W5985" s="6" t="str">
        <f>TEXT(SalesData[[#This Row],[Order Date]],"mmm")</f>
        <v>Sep</v>
      </c>
      <c r="X5985" s="6" t="str">
        <f>TEXT(SalesData[[#This Row],[Order Date]],"mmm yyyy")</f>
        <v>Sep 2014</v>
      </c>
      <c r="Y5985">
        <f>--(COUNTIF($B$2:B5985,B5985)=1)</f>
        <v>1</v>
      </c>
    </row>
    <row r="5986" spans="1:25"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c r="W5986" s="6" t="str">
        <f>TEXT(SalesData[[#This Row],[Order Date]],"mmm")</f>
        <v>Jul</v>
      </c>
      <c r="X5986" s="6" t="str">
        <f>TEXT(SalesData[[#This Row],[Order Date]],"mmm yyyy")</f>
        <v>Jul 2013</v>
      </c>
      <c r="Y5986">
        <f>--(COUNTIF($B$2:B5986,B5986)=1)</f>
        <v>1</v>
      </c>
    </row>
    <row r="5987" spans="1:25"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c r="W5987" s="6" t="str">
        <f>TEXT(SalesData[[#This Row],[Order Date]],"mmm")</f>
        <v>Jul</v>
      </c>
      <c r="X5987" s="6" t="str">
        <f>TEXT(SalesData[[#This Row],[Order Date]],"mmm yyyy")</f>
        <v>Jul 2013</v>
      </c>
      <c r="Y5987">
        <f>--(COUNTIF($B$2:B5987,B5987)=1)</f>
        <v>0</v>
      </c>
    </row>
    <row r="5988" spans="1:25"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c r="W5988" s="6" t="str">
        <f>TEXT(SalesData[[#This Row],[Order Date]],"mmm")</f>
        <v>Jul</v>
      </c>
      <c r="X5988" s="6" t="str">
        <f>TEXT(SalesData[[#This Row],[Order Date]],"mmm yyyy")</f>
        <v>Jul 2013</v>
      </c>
      <c r="Y5988">
        <f>--(COUNTIF($B$2:B5988,B5988)=1)</f>
        <v>0</v>
      </c>
    </row>
    <row r="5989" spans="1:25"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c r="W5989" s="6" t="str">
        <f>TEXT(SalesData[[#This Row],[Order Date]],"mmm")</f>
        <v>Jul</v>
      </c>
      <c r="X5989" s="6" t="str">
        <f>TEXT(SalesData[[#This Row],[Order Date]],"mmm yyyy")</f>
        <v>Jul 2013</v>
      </c>
      <c r="Y5989">
        <f>--(COUNTIF($B$2:B5989,B5989)=1)</f>
        <v>0</v>
      </c>
    </row>
    <row r="5990" spans="1:25"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c r="W5990" s="6" t="str">
        <f>TEXT(SalesData[[#This Row],[Order Date]],"mmm")</f>
        <v>Jul</v>
      </c>
      <c r="X5990" s="6" t="str">
        <f>TEXT(SalesData[[#This Row],[Order Date]],"mmm yyyy")</f>
        <v>Jul 2013</v>
      </c>
      <c r="Y5990">
        <f>--(COUNTIF($B$2:B5990,B5990)=1)</f>
        <v>0</v>
      </c>
    </row>
    <row r="5991" spans="1:25"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c r="W5991" s="6" t="str">
        <f>TEXT(SalesData[[#This Row],[Order Date]],"mmm")</f>
        <v>Jul</v>
      </c>
      <c r="X5991" s="6" t="str">
        <f>TEXT(SalesData[[#This Row],[Order Date]],"mmm yyyy")</f>
        <v>Jul 2013</v>
      </c>
      <c r="Y5991">
        <f>--(COUNTIF($B$2:B5991,B5991)=1)</f>
        <v>0</v>
      </c>
    </row>
    <row r="5992" spans="1:25"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c r="W5992" s="6" t="str">
        <f>TEXT(SalesData[[#This Row],[Order Date]],"mmm")</f>
        <v>Sep</v>
      </c>
      <c r="X5992" s="6" t="str">
        <f>TEXT(SalesData[[#This Row],[Order Date]],"mmm yyyy")</f>
        <v>Sep 2014</v>
      </c>
      <c r="Y5992">
        <f>--(COUNTIF($B$2:B5992,B5992)=1)</f>
        <v>1</v>
      </c>
    </row>
    <row r="5993" spans="1:25"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c r="W5993" s="6" t="str">
        <f>TEXT(SalesData[[#This Row],[Order Date]],"mmm")</f>
        <v>Sep</v>
      </c>
      <c r="X5993" s="6" t="str">
        <f>TEXT(SalesData[[#This Row],[Order Date]],"mmm yyyy")</f>
        <v>Sep 2014</v>
      </c>
      <c r="Y5993">
        <f>--(COUNTIF($B$2:B5993,B5993)=1)</f>
        <v>0</v>
      </c>
    </row>
    <row r="5994" spans="1:25"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c r="W5994" s="6" t="str">
        <f>TEXT(SalesData[[#This Row],[Order Date]],"mmm")</f>
        <v>Sep</v>
      </c>
      <c r="X5994" s="6" t="str">
        <f>TEXT(SalesData[[#This Row],[Order Date]],"mmm yyyy")</f>
        <v>Sep 2014</v>
      </c>
      <c r="Y5994">
        <f>--(COUNTIF($B$2:B5994,B5994)=1)</f>
        <v>0</v>
      </c>
    </row>
    <row r="5995" spans="1:25"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c r="W5995" s="6" t="str">
        <f>TEXT(SalesData[[#This Row],[Order Date]],"mmm")</f>
        <v>Dec</v>
      </c>
      <c r="X5995" s="6" t="str">
        <f>TEXT(SalesData[[#This Row],[Order Date]],"mmm yyyy")</f>
        <v>Dec 2013</v>
      </c>
      <c r="Y5995">
        <f>--(COUNTIF($B$2:B5995,B5995)=1)</f>
        <v>1</v>
      </c>
    </row>
    <row r="5996" spans="1:25"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c r="W5996" s="6" t="str">
        <f>TEXT(SalesData[[#This Row],[Order Date]],"mmm")</f>
        <v>Dec</v>
      </c>
      <c r="X5996" s="6" t="str">
        <f>TEXT(SalesData[[#This Row],[Order Date]],"mmm yyyy")</f>
        <v>Dec 2013</v>
      </c>
      <c r="Y5996">
        <f>--(COUNTIF($B$2:B5996,B5996)=1)</f>
        <v>0</v>
      </c>
    </row>
    <row r="5997" spans="1:25"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c r="W5997" s="6" t="str">
        <f>TEXT(SalesData[[#This Row],[Order Date]],"mmm")</f>
        <v>Dec</v>
      </c>
      <c r="X5997" s="6" t="str">
        <f>TEXT(SalesData[[#This Row],[Order Date]],"mmm yyyy")</f>
        <v>Dec 2013</v>
      </c>
      <c r="Y5997">
        <f>--(COUNTIF($B$2:B5997,B5997)=1)</f>
        <v>0</v>
      </c>
    </row>
    <row r="5998" spans="1:25"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c r="W5998" s="6" t="str">
        <f>TEXT(SalesData[[#This Row],[Order Date]],"mmm")</f>
        <v>Dec</v>
      </c>
      <c r="X5998" s="6" t="str">
        <f>TEXT(SalesData[[#This Row],[Order Date]],"mmm yyyy")</f>
        <v>Dec 2013</v>
      </c>
      <c r="Y5998">
        <f>--(COUNTIF($B$2:B5998,B5998)=1)</f>
        <v>0</v>
      </c>
    </row>
    <row r="5999" spans="1:25"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c r="W5999" s="6" t="str">
        <f>TEXT(SalesData[[#This Row],[Order Date]],"mmm")</f>
        <v>Dec</v>
      </c>
      <c r="X5999" s="6" t="str">
        <f>TEXT(SalesData[[#This Row],[Order Date]],"mmm yyyy")</f>
        <v>Dec 2013</v>
      </c>
      <c r="Y5999">
        <f>--(COUNTIF($B$2:B5999,B5999)=1)</f>
        <v>0</v>
      </c>
    </row>
    <row r="6000" spans="1:25"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c r="W6000" s="6" t="str">
        <f>TEXT(SalesData[[#This Row],[Order Date]],"mmm")</f>
        <v>Dec</v>
      </c>
      <c r="X6000" s="6" t="str">
        <f>TEXT(SalesData[[#This Row],[Order Date]],"mmm yyyy")</f>
        <v>Dec 2011</v>
      </c>
      <c r="Y6000">
        <f>--(COUNTIF($B$2:B6000,B6000)=1)</f>
        <v>1</v>
      </c>
    </row>
    <row r="6001" spans="1:25"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c r="W6001" s="6" t="str">
        <f>TEXT(SalesData[[#This Row],[Order Date]],"mmm")</f>
        <v>Dec</v>
      </c>
      <c r="X6001" s="6" t="str">
        <f>TEXT(SalesData[[#This Row],[Order Date]],"mmm yyyy")</f>
        <v>Dec 2011</v>
      </c>
      <c r="Y6001">
        <f>--(COUNTIF($B$2:B6001,B6001)=1)</f>
        <v>0</v>
      </c>
    </row>
    <row r="6002" spans="1:25"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c r="W6002" s="6" t="str">
        <f>TEXT(SalesData[[#This Row],[Order Date]],"mmm")</f>
        <v>Dec</v>
      </c>
      <c r="X6002" s="6" t="str">
        <f>TEXT(SalesData[[#This Row],[Order Date]],"mmm yyyy")</f>
        <v>Dec 2011</v>
      </c>
      <c r="Y6002">
        <f>--(COUNTIF($B$2:B6002,B6002)=1)</f>
        <v>0</v>
      </c>
    </row>
    <row r="6003" spans="1:25"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c r="W6003" s="6" t="str">
        <f>TEXT(SalesData[[#This Row],[Order Date]],"mmm")</f>
        <v>Dec</v>
      </c>
      <c r="X6003" s="6" t="str">
        <f>TEXT(SalesData[[#This Row],[Order Date]],"mmm yyyy")</f>
        <v>Dec 2011</v>
      </c>
      <c r="Y6003">
        <f>--(COUNTIF($B$2:B6003,B6003)=1)</f>
        <v>1</v>
      </c>
    </row>
    <row r="6004" spans="1:25"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c r="W6004" s="6" t="str">
        <f>TEXT(SalesData[[#This Row],[Order Date]],"mmm")</f>
        <v>Dec</v>
      </c>
      <c r="X6004" s="6" t="str">
        <f>TEXT(SalesData[[#This Row],[Order Date]],"mmm yyyy")</f>
        <v>Dec 2011</v>
      </c>
      <c r="Y6004">
        <f>--(COUNTIF($B$2:B6004,B6004)=1)</f>
        <v>0</v>
      </c>
    </row>
    <row r="6005" spans="1:25"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c r="W6005" s="6" t="str">
        <f>TEXT(SalesData[[#This Row],[Order Date]],"mmm")</f>
        <v>Sep</v>
      </c>
      <c r="X6005" s="6" t="str">
        <f>TEXT(SalesData[[#This Row],[Order Date]],"mmm yyyy")</f>
        <v>Sep 2014</v>
      </c>
      <c r="Y6005">
        <f>--(COUNTIF($B$2:B6005,B6005)=1)</f>
        <v>1</v>
      </c>
    </row>
    <row r="6006" spans="1:25"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c r="W6006" s="6" t="str">
        <f>TEXT(SalesData[[#This Row],[Order Date]],"mmm")</f>
        <v>Sep</v>
      </c>
      <c r="X6006" s="6" t="str">
        <f>TEXT(SalesData[[#This Row],[Order Date]],"mmm yyyy")</f>
        <v>Sep 2014</v>
      </c>
      <c r="Y6006">
        <f>--(COUNTIF($B$2:B6006,B6006)=1)</f>
        <v>1</v>
      </c>
    </row>
    <row r="6007" spans="1:25"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c r="W6007" s="6" t="str">
        <f>TEXT(SalesData[[#This Row],[Order Date]],"mmm")</f>
        <v>Nov</v>
      </c>
      <c r="X6007" s="6" t="str">
        <f>TEXT(SalesData[[#This Row],[Order Date]],"mmm yyyy")</f>
        <v>Nov 2012</v>
      </c>
      <c r="Y6007">
        <f>--(COUNTIF($B$2:B6007,B6007)=1)</f>
        <v>1</v>
      </c>
    </row>
    <row r="6008" spans="1:25"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c r="W6008" s="6" t="str">
        <f>TEXT(SalesData[[#This Row],[Order Date]],"mmm")</f>
        <v>Dec</v>
      </c>
      <c r="X6008" s="6" t="str">
        <f>TEXT(SalesData[[#This Row],[Order Date]],"mmm yyyy")</f>
        <v>Dec 2014</v>
      </c>
      <c r="Y6008">
        <f>--(COUNTIF($B$2:B6008,B6008)=1)</f>
        <v>1</v>
      </c>
    </row>
    <row r="6009" spans="1:25"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c r="W6009" s="6" t="str">
        <f>TEXT(SalesData[[#This Row],[Order Date]],"mmm")</f>
        <v>Apr</v>
      </c>
      <c r="X6009" s="6" t="str">
        <f>TEXT(SalesData[[#This Row],[Order Date]],"mmm yyyy")</f>
        <v>Apr 2014</v>
      </c>
      <c r="Y6009">
        <f>--(COUNTIF($B$2:B6009,B6009)=1)</f>
        <v>1</v>
      </c>
    </row>
    <row r="6010" spans="1:25"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c r="W6010" s="6" t="str">
        <f>TEXT(SalesData[[#This Row],[Order Date]],"mmm")</f>
        <v>Dec</v>
      </c>
      <c r="X6010" s="6" t="str">
        <f>TEXT(SalesData[[#This Row],[Order Date]],"mmm yyyy")</f>
        <v>Dec 2012</v>
      </c>
      <c r="Y6010">
        <f>--(COUNTIF($B$2:B6010,B6010)=1)</f>
        <v>1</v>
      </c>
    </row>
    <row r="6011" spans="1:25"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c r="W6011" s="6" t="str">
        <f>TEXT(SalesData[[#This Row],[Order Date]],"mmm")</f>
        <v>Dec</v>
      </c>
      <c r="X6011" s="6" t="str">
        <f>TEXT(SalesData[[#This Row],[Order Date]],"mmm yyyy")</f>
        <v>Dec 2012</v>
      </c>
      <c r="Y6011">
        <f>--(COUNTIF($B$2:B6011,B6011)=1)</f>
        <v>0</v>
      </c>
    </row>
    <row r="6012" spans="1:25"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c r="W6012" s="6" t="str">
        <f>TEXT(SalesData[[#This Row],[Order Date]],"mmm")</f>
        <v>Dec</v>
      </c>
      <c r="X6012" s="6" t="str">
        <f>TEXT(SalesData[[#This Row],[Order Date]],"mmm yyyy")</f>
        <v>Dec 2012</v>
      </c>
      <c r="Y6012">
        <f>--(COUNTIF($B$2:B6012,B6012)=1)</f>
        <v>0</v>
      </c>
    </row>
    <row r="6013" spans="1:25"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c r="W6013" s="6" t="str">
        <f>TEXT(SalesData[[#This Row],[Order Date]],"mmm")</f>
        <v>Dec</v>
      </c>
      <c r="X6013" s="6" t="str">
        <f>TEXT(SalesData[[#This Row],[Order Date]],"mmm yyyy")</f>
        <v>Dec 2012</v>
      </c>
      <c r="Y6013">
        <f>--(COUNTIF($B$2:B6013,B6013)=1)</f>
        <v>0</v>
      </c>
    </row>
    <row r="6014" spans="1:25"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c r="W6014" s="6" t="str">
        <f>TEXT(SalesData[[#This Row],[Order Date]],"mmm")</f>
        <v>Dec</v>
      </c>
      <c r="X6014" s="6" t="str">
        <f>TEXT(SalesData[[#This Row],[Order Date]],"mmm yyyy")</f>
        <v>Dec 2012</v>
      </c>
      <c r="Y6014">
        <f>--(COUNTIF($B$2:B6014,B6014)=1)</f>
        <v>0</v>
      </c>
    </row>
    <row r="6015" spans="1:25"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c r="W6015" s="6" t="str">
        <f>TEXT(SalesData[[#This Row],[Order Date]],"mmm")</f>
        <v>Mar</v>
      </c>
      <c r="X6015" s="6" t="str">
        <f>TEXT(SalesData[[#This Row],[Order Date]],"mmm yyyy")</f>
        <v>Mar 2013</v>
      </c>
      <c r="Y6015">
        <f>--(COUNTIF($B$2:B6015,B6015)=1)</f>
        <v>1</v>
      </c>
    </row>
    <row r="6016" spans="1:25"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c r="W6016" s="6" t="str">
        <f>TEXT(SalesData[[#This Row],[Order Date]],"mmm")</f>
        <v>Mar</v>
      </c>
      <c r="X6016" s="6" t="str">
        <f>TEXT(SalesData[[#This Row],[Order Date]],"mmm yyyy")</f>
        <v>Mar 2013</v>
      </c>
      <c r="Y6016">
        <f>--(COUNTIF($B$2:B6016,B6016)=1)</f>
        <v>0</v>
      </c>
    </row>
    <row r="6017" spans="1:25"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c r="W6017" s="6" t="str">
        <f>TEXT(SalesData[[#This Row],[Order Date]],"mmm")</f>
        <v>Apr</v>
      </c>
      <c r="X6017" s="6" t="str">
        <f>TEXT(SalesData[[#This Row],[Order Date]],"mmm yyyy")</f>
        <v>Apr 2011</v>
      </c>
      <c r="Y6017">
        <f>--(COUNTIF($B$2:B6017,B6017)=1)</f>
        <v>1</v>
      </c>
    </row>
    <row r="6018" spans="1:25"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c r="W6018" s="6" t="str">
        <f>TEXT(SalesData[[#This Row],[Order Date]],"mmm")</f>
        <v>Apr</v>
      </c>
      <c r="X6018" s="6" t="str">
        <f>TEXT(SalesData[[#This Row],[Order Date]],"mmm yyyy")</f>
        <v>Apr 2011</v>
      </c>
      <c r="Y6018">
        <f>--(COUNTIF($B$2:B6018,B6018)=1)</f>
        <v>0</v>
      </c>
    </row>
    <row r="6019" spans="1:25"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c r="W6019" s="6" t="str">
        <f>TEXT(SalesData[[#This Row],[Order Date]],"mmm")</f>
        <v>Apr</v>
      </c>
      <c r="X6019" s="6" t="str">
        <f>TEXT(SalesData[[#This Row],[Order Date]],"mmm yyyy")</f>
        <v>Apr 2011</v>
      </c>
      <c r="Y6019">
        <f>--(COUNTIF($B$2:B6019,B6019)=1)</f>
        <v>0</v>
      </c>
    </row>
    <row r="6020" spans="1:25"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c r="W6020" s="6" t="str">
        <f>TEXT(SalesData[[#This Row],[Order Date]],"mmm")</f>
        <v>Apr</v>
      </c>
      <c r="X6020" s="6" t="str">
        <f>TEXT(SalesData[[#This Row],[Order Date]],"mmm yyyy")</f>
        <v>Apr 2011</v>
      </c>
      <c r="Y6020">
        <f>--(COUNTIF($B$2:B6020,B6020)=1)</f>
        <v>0</v>
      </c>
    </row>
    <row r="6021" spans="1:25"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c r="W6021" s="6" t="str">
        <f>TEXT(SalesData[[#This Row],[Order Date]],"mmm")</f>
        <v>Oct</v>
      </c>
      <c r="X6021" s="6" t="str">
        <f>TEXT(SalesData[[#This Row],[Order Date]],"mmm yyyy")</f>
        <v>Oct 2011</v>
      </c>
      <c r="Y6021">
        <f>--(COUNTIF($B$2:B6021,B6021)=1)</f>
        <v>1</v>
      </c>
    </row>
    <row r="6022" spans="1:25"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c r="W6022" s="6" t="str">
        <f>TEXT(SalesData[[#This Row],[Order Date]],"mmm")</f>
        <v>Aug</v>
      </c>
      <c r="X6022" s="6" t="str">
        <f>TEXT(SalesData[[#This Row],[Order Date]],"mmm yyyy")</f>
        <v>Aug 2013</v>
      </c>
      <c r="Y6022">
        <f>--(COUNTIF($B$2:B6022,B6022)=1)</f>
        <v>1</v>
      </c>
    </row>
    <row r="6023" spans="1:25"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c r="W6023" s="6" t="str">
        <f>TEXT(SalesData[[#This Row],[Order Date]],"mmm")</f>
        <v>Aug</v>
      </c>
      <c r="X6023" s="6" t="str">
        <f>TEXT(SalesData[[#This Row],[Order Date]],"mmm yyyy")</f>
        <v>Aug 2013</v>
      </c>
      <c r="Y6023">
        <f>--(COUNTIF($B$2:B6023,B6023)=1)</f>
        <v>0</v>
      </c>
    </row>
    <row r="6024" spans="1:25"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c r="W6024" s="6" t="str">
        <f>TEXT(SalesData[[#This Row],[Order Date]],"mmm")</f>
        <v>Nov</v>
      </c>
      <c r="X6024" s="6" t="str">
        <f>TEXT(SalesData[[#This Row],[Order Date]],"mmm yyyy")</f>
        <v>Nov 2011</v>
      </c>
      <c r="Y6024">
        <f>--(COUNTIF($B$2:B6024,B6024)=1)</f>
        <v>1</v>
      </c>
    </row>
    <row r="6025" spans="1:25"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c r="W6025" s="6" t="str">
        <f>TEXT(SalesData[[#This Row],[Order Date]],"mmm")</f>
        <v>Apr</v>
      </c>
      <c r="X6025" s="6" t="str">
        <f>TEXT(SalesData[[#This Row],[Order Date]],"mmm yyyy")</f>
        <v>Apr 2014</v>
      </c>
      <c r="Y6025">
        <f>--(COUNTIF($B$2:B6025,B6025)=1)</f>
        <v>1</v>
      </c>
    </row>
    <row r="6026" spans="1:25"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c r="W6026" s="6" t="str">
        <f>TEXT(SalesData[[#This Row],[Order Date]],"mmm")</f>
        <v>Aug</v>
      </c>
      <c r="X6026" s="6" t="str">
        <f>TEXT(SalesData[[#This Row],[Order Date]],"mmm yyyy")</f>
        <v>Aug 2014</v>
      </c>
      <c r="Y6026">
        <f>--(COUNTIF($B$2:B6026,B6026)=1)</f>
        <v>1</v>
      </c>
    </row>
    <row r="6027" spans="1:25"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c r="W6027" s="6" t="str">
        <f>TEXT(SalesData[[#This Row],[Order Date]],"mmm")</f>
        <v>Aug</v>
      </c>
      <c r="X6027" s="6" t="str">
        <f>TEXT(SalesData[[#This Row],[Order Date]],"mmm yyyy")</f>
        <v>Aug 2014</v>
      </c>
      <c r="Y6027">
        <f>--(COUNTIF($B$2:B6027,B6027)=1)</f>
        <v>0</v>
      </c>
    </row>
    <row r="6028" spans="1:25"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c r="W6028" s="6" t="str">
        <f>TEXT(SalesData[[#This Row],[Order Date]],"mmm")</f>
        <v>Feb</v>
      </c>
      <c r="X6028" s="6" t="str">
        <f>TEXT(SalesData[[#This Row],[Order Date]],"mmm yyyy")</f>
        <v>Feb 2014</v>
      </c>
      <c r="Y6028">
        <f>--(COUNTIF($B$2:B6028,B6028)=1)</f>
        <v>1</v>
      </c>
    </row>
    <row r="6029" spans="1:25"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c r="W6029" s="6" t="str">
        <f>TEXT(SalesData[[#This Row],[Order Date]],"mmm")</f>
        <v>Feb</v>
      </c>
      <c r="X6029" s="6" t="str">
        <f>TEXT(SalesData[[#This Row],[Order Date]],"mmm yyyy")</f>
        <v>Feb 2014</v>
      </c>
      <c r="Y6029">
        <f>--(COUNTIF($B$2:B6029,B6029)=1)</f>
        <v>0</v>
      </c>
    </row>
    <row r="6030" spans="1:25"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c r="W6030" s="6" t="str">
        <f>TEXT(SalesData[[#This Row],[Order Date]],"mmm")</f>
        <v>Nov</v>
      </c>
      <c r="X6030" s="6" t="str">
        <f>TEXT(SalesData[[#This Row],[Order Date]],"mmm yyyy")</f>
        <v>Nov 2013</v>
      </c>
      <c r="Y6030">
        <f>--(COUNTIF($B$2:B6030,B6030)=1)</f>
        <v>1</v>
      </c>
    </row>
    <row r="6031" spans="1:25"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c r="W6031" s="6" t="str">
        <f>TEXT(SalesData[[#This Row],[Order Date]],"mmm")</f>
        <v>Nov</v>
      </c>
      <c r="X6031" s="6" t="str">
        <f>TEXT(SalesData[[#This Row],[Order Date]],"mmm yyyy")</f>
        <v>Nov 2013</v>
      </c>
      <c r="Y6031">
        <f>--(COUNTIF($B$2:B6031,B6031)=1)</f>
        <v>1</v>
      </c>
    </row>
    <row r="6032" spans="1:25"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c r="W6032" s="6" t="str">
        <f>TEXT(SalesData[[#This Row],[Order Date]],"mmm")</f>
        <v>Jul</v>
      </c>
      <c r="X6032" s="6" t="str">
        <f>TEXT(SalesData[[#This Row],[Order Date]],"mmm yyyy")</f>
        <v>Jul 2014</v>
      </c>
      <c r="Y6032">
        <f>--(COUNTIF($B$2:B6032,B6032)=1)</f>
        <v>1</v>
      </c>
    </row>
    <row r="6033" spans="1:25"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c r="W6033" s="6" t="str">
        <f>TEXT(SalesData[[#This Row],[Order Date]],"mmm")</f>
        <v>Dec</v>
      </c>
      <c r="X6033" s="6" t="str">
        <f>TEXT(SalesData[[#This Row],[Order Date]],"mmm yyyy")</f>
        <v>Dec 2013</v>
      </c>
      <c r="Y6033">
        <f>--(COUNTIF($B$2:B6033,B6033)=1)</f>
        <v>1</v>
      </c>
    </row>
    <row r="6034" spans="1:25"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c r="W6034" s="6" t="str">
        <f>TEXT(SalesData[[#This Row],[Order Date]],"mmm")</f>
        <v>Apr</v>
      </c>
      <c r="X6034" s="6" t="str">
        <f>TEXT(SalesData[[#This Row],[Order Date]],"mmm yyyy")</f>
        <v>Apr 2014</v>
      </c>
      <c r="Y6034">
        <f>--(COUNTIF($B$2:B6034,B6034)=1)</f>
        <v>1</v>
      </c>
    </row>
    <row r="6035" spans="1:25"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c r="W6035" s="6" t="str">
        <f>TEXT(SalesData[[#This Row],[Order Date]],"mmm")</f>
        <v>Dec</v>
      </c>
      <c r="X6035" s="6" t="str">
        <f>TEXT(SalesData[[#This Row],[Order Date]],"mmm yyyy")</f>
        <v>Dec 2012</v>
      </c>
      <c r="Y6035">
        <f>--(COUNTIF($B$2:B6035,B6035)=1)</f>
        <v>1</v>
      </c>
    </row>
    <row r="6036" spans="1:25"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c r="W6036" s="6" t="str">
        <f>TEXT(SalesData[[#This Row],[Order Date]],"mmm")</f>
        <v>Apr</v>
      </c>
      <c r="X6036" s="6" t="str">
        <f>TEXT(SalesData[[#This Row],[Order Date]],"mmm yyyy")</f>
        <v>Apr 2012</v>
      </c>
      <c r="Y6036">
        <f>--(COUNTIF($B$2:B6036,B6036)=1)</f>
        <v>1</v>
      </c>
    </row>
    <row r="6037" spans="1:25"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c r="W6037" s="6" t="str">
        <f>TEXT(SalesData[[#This Row],[Order Date]],"mmm")</f>
        <v>Apr</v>
      </c>
      <c r="X6037" s="6" t="str">
        <f>TEXT(SalesData[[#This Row],[Order Date]],"mmm yyyy")</f>
        <v>Apr 2012</v>
      </c>
      <c r="Y6037">
        <f>--(COUNTIF($B$2:B6037,B6037)=1)</f>
        <v>0</v>
      </c>
    </row>
    <row r="6038" spans="1:25"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c r="W6038" s="6" t="str">
        <f>TEXT(SalesData[[#This Row],[Order Date]],"mmm")</f>
        <v>Sep</v>
      </c>
      <c r="X6038" s="6" t="str">
        <f>TEXT(SalesData[[#This Row],[Order Date]],"mmm yyyy")</f>
        <v>Sep 2013</v>
      </c>
      <c r="Y6038">
        <f>--(COUNTIF($B$2:B6038,B6038)=1)</f>
        <v>1</v>
      </c>
    </row>
    <row r="6039" spans="1:25"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c r="W6039" s="6" t="str">
        <f>TEXT(SalesData[[#This Row],[Order Date]],"mmm")</f>
        <v>Sep</v>
      </c>
      <c r="X6039" s="6" t="str">
        <f>TEXT(SalesData[[#This Row],[Order Date]],"mmm yyyy")</f>
        <v>Sep 2013</v>
      </c>
      <c r="Y6039">
        <f>--(COUNTIF($B$2:B6039,B6039)=1)</f>
        <v>0</v>
      </c>
    </row>
    <row r="6040" spans="1:25"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c r="W6040" s="6" t="str">
        <f>TEXT(SalesData[[#This Row],[Order Date]],"mmm")</f>
        <v>Sep</v>
      </c>
      <c r="X6040" s="6" t="str">
        <f>TEXT(SalesData[[#This Row],[Order Date]],"mmm yyyy")</f>
        <v>Sep 2013</v>
      </c>
      <c r="Y6040">
        <f>--(COUNTIF($B$2:B6040,B6040)=1)</f>
        <v>0</v>
      </c>
    </row>
    <row r="6041" spans="1:25"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c r="W6041" s="6" t="str">
        <f>TEXT(SalesData[[#This Row],[Order Date]],"mmm")</f>
        <v>Sep</v>
      </c>
      <c r="X6041" s="6" t="str">
        <f>TEXT(SalesData[[#This Row],[Order Date]],"mmm yyyy")</f>
        <v>Sep 2013</v>
      </c>
      <c r="Y6041">
        <f>--(COUNTIF($B$2:B6041,B6041)=1)</f>
        <v>0</v>
      </c>
    </row>
    <row r="6042" spans="1:25"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c r="W6042" s="6" t="str">
        <f>TEXT(SalesData[[#This Row],[Order Date]],"mmm")</f>
        <v>Sep</v>
      </c>
      <c r="X6042" s="6" t="str">
        <f>TEXT(SalesData[[#This Row],[Order Date]],"mmm yyyy")</f>
        <v>Sep 2014</v>
      </c>
      <c r="Y6042">
        <f>--(COUNTIF($B$2:B6042,B6042)=1)</f>
        <v>1</v>
      </c>
    </row>
    <row r="6043" spans="1:25"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c r="W6043" s="6" t="str">
        <f>TEXT(SalesData[[#This Row],[Order Date]],"mmm")</f>
        <v>Sep</v>
      </c>
      <c r="X6043" s="6" t="str">
        <f>TEXT(SalesData[[#This Row],[Order Date]],"mmm yyyy")</f>
        <v>Sep 2014</v>
      </c>
      <c r="Y6043">
        <f>--(COUNTIF($B$2:B6043,B6043)=1)</f>
        <v>0</v>
      </c>
    </row>
    <row r="6044" spans="1:25"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c r="W6044" s="6" t="str">
        <f>TEXT(SalesData[[#This Row],[Order Date]],"mmm")</f>
        <v>Feb</v>
      </c>
      <c r="X6044" s="6" t="str">
        <f>TEXT(SalesData[[#This Row],[Order Date]],"mmm yyyy")</f>
        <v>Feb 2013</v>
      </c>
      <c r="Y6044">
        <f>--(COUNTIF($B$2:B6044,B6044)=1)</f>
        <v>1</v>
      </c>
    </row>
    <row r="6045" spans="1:25"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c r="W6045" s="6" t="str">
        <f>TEXT(SalesData[[#This Row],[Order Date]],"mmm")</f>
        <v>May</v>
      </c>
      <c r="X6045" s="6" t="str">
        <f>TEXT(SalesData[[#This Row],[Order Date]],"mmm yyyy")</f>
        <v>May 2014</v>
      </c>
      <c r="Y6045">
        <f>--(COUNTIF($B$2:B6045,B6045)=1)</f>
        <v>1</v>
      </c>
    </row>
    <row r="6046" spans="1:25"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c r="W6046" s="6" t="str">
        <f>TEXT(SalesData[[#This Row],[Order Date]],"mmm")</f>
        <v>May</v>
      </c>
      <c r="X6046" s="6" t="str">
        <f>TEXT(SalesData[[#This Row],[Order Date]],"mmm yyyy")</f>
        <v>May 2014</v>
      </c>
      <c r="Y6046">
        <f>--(COUNTIF($B$2:B6046,B6046)=1)</f>
        <v>0</v>
      </c>
    </row>
    <row r="6047" spans="1:25"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c r="W6047" s="6" t="str">
        <f>TEXT(SalesData[[#This Row],[Order Date]],"mmm")</f>
        <v>Sep</v>
      </c>
      <c r="X6047" s="6" t="str">
        <f>TEXT(SalesData[[#This Row],[Order Date]],"mmm yyyy")</f>
        <v>Sep 2012</v>
      </c>
      <c r="Y6047">
        <f>--(COUNTIF($B$2:B6047,B6047)=1)</f>
        <v>1</v>
      </c>
    </row>
    <row r="6048" spans="1:25"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c r="W6048" s="6" t="str">
        <f>TEXT(SalesData[[#This Row],[Order Date]],"mmm")</f>
        <v>Jun</v>
      </c>
      <c r="X6048" s="6" t="str">
        <f>TEXT(SalesData[[#This Row],[Order Date]],"mmm yyyy")</f>
        <v>Jun 2013</v>
      </c>
      <c r="Y6048">
        <f>--(COUNTIF($B$2:B6048,B6048)=1)</f>
        <v>1</v>
      </c>
    </row>
    <row r="6049" spans="1:25"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c r="W6049" s="6" t="str">
        <f>TEXT(SalesData[[#This Row],[Order Date]],"mmm")</f>
        <v>Nov</v>
      </c>
      <c r="X6049" s="6" t="str">
        <f>TEXT(SalesData[[#This Row],[Order Date]],"mmm yyyy")</f>
        <v>Nov 2012</v>
      </c>
      <c r="Y6049">
        <f>--(COUNTIF($B$2:B6049,B6049)=1)</f>
        <v>1</v>
      </c>
    </row>
    <row r="6050" spans="1:25"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c r="W6050" s="6" t="str">
        <f>TEXT(SalesData[[#This Row],[Order Date]],"mmm")</f>
        <v>Nov</v>
      </c>
      <c r="X6050" s="6" t="str">
        <f>TEXT(SalesData[[#This Row],[Order Date]],"mmm yyyy")</f>
        <v>Nov 2012</v>
      </c>
      <c r="Y6050">
        <f>--(COUNTIF($B$2:B6050,B6050)=1)</f>
        <v>0</v>
      </c>
    </row>
    <row r="6051" spans="1:25"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c r="W6051" s="6" t="str">
        <f>TEXT(SalesData[[#This Row],[Order Date]],"mmm")</f>
        <v>Jun</v>
      </c>
      <c r="X6051" s="6" t="str">
        <f>TEXT(SalesData[[#This Row],[Order Date]],"mmm yyyy")</f>
        <v>Jun 2013</v>
      </c>
      <c r="Y6051">
        <f>--(COUNTIF($B$2:B6051,B6051)=1)</f>
        <v>1</v>
      </c>
    </row>
    <row r="6052" spans="1:25"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c r="W6052" s="6" t="str">
        <f>TEXT(SalesData[[#This Row],[Order Date]],"mmm")</f>
        <v>Apr</v>
      </c>
      <c r="X6052" s="6" t="str">
        <f>TEXT(SalesData[[#This Row],[Order Date]],"mmm yyyy")</f>
        <v>Apr 2012</v>
      </c>
      <c r="Y6052">
        <f>--(COUNTIF($B$2:B6052,B6052)=1)</f>
        <v>1</v>
      </c>
    </row>
    <row r="6053" spans="1:25"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c r="W6053" s="6" t="str">
        <f>TEXT(SalesData[[#This Row],[Order Date]],"mmm")</f>
        <v>Apr</v>
      </c>
      <c r="X6053" s="6" t="str">
        <f>TEXT(SalesData[[#This Row],[Order Date]],"mmm yyyy")</f>
        <v>Apr 2012</v>
      </c>
      <c r="Y6053">
        <f>--(COUNTIF($B$2:B6053,B6053)=1)</f>
        <v>0</v>
      </c>
    </row>
    <row r="6054" spans="1:25"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c r="W6054" s="6" t="str">
        <f>TEXT(SalesData[[#This Row],[Order Date]],"mmm")</f>
        <v>Sep</v>
      </c>
      <c r="X6054" s="6" t="str">
        <f>TEXT(SalesData[[#This Row],[Order Date]],"mmm yyyy")</f>
        <v>Sep 2013</v>
      </c>
      <c r="Y6054">
        <f>--(COUNTIF($B$2:B6054,B6054)=1)</f>
        <v>1</v>
      </c>
    </row>
    <row r="6055" spans="1:25"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c r="W6055" s="6" t="str">
        <f>TEXT(SalesData[[#This Row],[Order Date]],"mmm")</f>
        <v>Sep</v>
      </c>
      <c r="X6055" s="6" t="str">
        <f>TEXT(SalesData[[#This Row],[Order Date]],"mmm yyyy")</f>
        <v>Sep 2013</v>
      </c>
      <c r="Y6055">
        <f>--(COUNTIF($B$2:B6055,B6055)=1)</f>
        <v>0</v>
      </c>
    </row>
    <row r="6056" spans="1:25"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c r="W6056" s="6" t="str">
        <f>TEXT(SalesData[[#This Row],[Order Date]],"mmm")</f>
        <v>Sep</v>
      </c>
      <c r="X6056" s="6" t="str">
        <f>TEXT(SalesData[[#This Row],[Order Date]],"mmm yyyy")</f>
        <v>Sep 2013</v>
      </c>
      <c r="Y6056">
        <f>--(COUNTIF($B$2:B6056,B6056)=1)</f>
        <v>0</v>
      </c>
    </row>
    <row r="6057" spans="1:25"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c r="W6057" s="6" t="str">
        <f>TEXT(SalesData[[#This Row],[Order Date]],"mmm")</f>
        <v>Aug</v>
      </c>
      <c r="X6057" s="6" t="str">
        <f>TEXT(SalesData[[#This Row],[Order Date]],"mmm yyyy")</f>
        <v>Aug 2013</v>
      </c>
      <c r="Y6057">
        <f>--(COUNTIF($B$2:B6057,B6057)=1)</f>
        <v>1</v>
      </c>
    </row>
    <row r="6058" spans="1:25"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c r="W6058" s="6" t="str">
        <f>TEXT(SalesData[[#This Row],[Order Date]],"mmm")</f>
        <v>Aug</v>
      </c>
      <c r="X6058" s="6" t="str">
        <f>TEXT(SalesData[[#This Row],[Order Date]],"mmm yyyy")</f>
        <v>Aug 2013</v>
      </c>
      <c r="Y6058">
        <f>--(COUNTIF($B$2:B6058,B6058)=1)</f>
        <v>0</v>
      </c>
    </row>
    <row r="6059" spans="1:25"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c r="W6059" s="6" t="str">
        <f>TEXT(SalesData[[#This Row],[Order Date]],"mmm")</f>
        <v>Mar</v>
      </c>
      <c r="X6059" s="6" t="str">
        <f>TEXT(SalesData[[#This Row],[Order Date]],"mmm yyyy")</f>
        <v>Mar 2011</v>
      </c>
      <c r="Y6059">
        <f>--(COUNTIF($B$2:B6059,B6059)=1)</f>
        <v>1</v>
      </c>
    </row>
    <row r="6060" spans="1:25"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c r="W6060" s="6" t="str">
        <f>TEXT(SalesData[[#This Row],[Order Date]],"mmm")</f>
        <v>Mar</v>
      </c>
      <c r="X6060" s="6" t="str">
        <f>TEXT(SalesData[[#This Row],[Order Date]],"mmm yyyy")</f>
        <v>Mar 2011</v>
      </c>
      <c r="Y6060">
        <f>--(COUNTIF($B$2:B6060,B6060)=1)</f>
        <v>0</v>
      </c>
    </row>
    <row r="6061" spans="1:25"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c r="W6061" s="6" t="str">
        <f>TEXT(SalesData[[#This Row],[Order Date]],"mmm")</f>
        <v>Dec</v>
      </c>
      <c r="X6061" s="6" t="str">
        <f>TEXT(SalesData[[#This Row],[Order Date]],"mmm yyyy")</f>
        <v>Dec 2011</v>
      </c>
      <c r="Y6061">
        <f>--(COUNTIF($B$2:B6061,B6061)=1)</f>
        <v>1</v>
      </c>
    </row>
    <row r="6062" spans="1:25"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c r="W6062" s="6" t="str">
        <f>TEXT(SalesData[[#This Row],[Order Date]],"mmm")</f>
        <v>Apr</v>
      </c>
      <c r="X6062" s="6" t="str">
        <f>TEXT(SalesData[[#This Row],[Order Date]],"mmm yyyy")</f>
        <v>Apr 2012</v>
      </c>
      <c r="Y6062">
        <f>--(COUNTIF($B$2:B6062,B6062)=1)</f>
        <v>1</v>
      </c>
    </row>
    <row r="6063" spans="1:25"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c r="W6063" s="6" t="str">
        <f>TEXT(SalesData[[#This Row],[Order Date]],"mmm")</f>
        <v>Apr</v>
      </c>
      <c r="X6063" s="6" t="str">
        <f>TEXT(SalesData[[#This Row],[Order Date]],"mmm yyyy")</f>
        <v>Apr 2012</v>
      </c>
      <c r="Y6063">
        <f>--(COUNTIF($B$2:B6063,B6063)=1)</f>
        <v>0</v>
      </c>
    </row>
    <row r="6064" spans="1:25"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c r="W6064" s="6" t="str">
        <f>TEXT(SalesData[[#This Row],[Order Date]],"mmm")</f>
        <v>Dec</v>
      </c>
      <c r="X6064" s="6" t="str">
        <f>TEXT(SalesData[[#This Row],[Order Date]],"mmm yyyy")</f>
        <v>Dec 2012</v>
      </c>
      <c r="Y6064">
        <f>--(COUNTIF($B$2:B6064,B6064)=1)</f>
        <v>1</v>
      </c>
    </row>
    <row r="6065" spans="1:25"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c r="W6065" s="6" t="str">
        <f>TEXT(SalesData[[#This Row],[Order Date]],"mmm")</f>
        <v>Dec</v>
      </c>
      <c r="X6065" s="6" t="str">
        <f>TEXT(SalesData[[#This Row],[Order Date]],"mmm yyyy")</f>
        <v>Dec 2012</v>
      </c>
      <c r="Y6065">
        <f>--(COUNTIF($B$2:B6065,B6065)=1)</f>
        <v>0</v>
      </c>
    </row>
    <row r="6066" spans="1:25"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c r="W6066" s="6" t="str">
        <f>TEXT(SalesData[[#This Row],[Order Date]],"mmm")</f>
        <v>Dec</v>
      </c>
      <c r="X6066" s="6" t="str">
        <f>TEXT(SalesData[[#This Row],[Order Date]],"mmm yyyy")</f>
        <v>Dec 2012</v>
      </c>
      <c r="Y6066">
        <f>--(COUNTIF($B$2:B6066,B6066)=1)</f>
        <v>0</v>
      </c>
    </row>
    <row r="6067" spans="1:25"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c r="W6067" s="6" t="str">
        <f>TEXT(SalesData[[#This Row],[Order Date]],"mmm")</f>
        <v>Apr</v>
      </c>
      <c r="X6067" s="6" t="str">
        <f>TEXT(SalesData[[#This Row],[Order Date]],"mmm yyyy")</f>
        <v>Apr 2012</v>
      </c>
      <c r="Y6067">
        <f>--(COUNTIF($B$2:B6067,B6067)=1)</f>
        <v>1</v>
      </c>
    </row>
    <row r="6068" spans="1:25"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c r="W6068" s="6" t="str">
        <f>TEXT(SalesData[[#This Row],[Order Date]],"mmm")</f>
        <v>Jan</v>
      </c>
      <c r="X6068" s="6" t="str">
        <f>TEXT(SalesData[[#This Row],[Order Date]],"mmm yyyy")</f>
        <v>Jan 2012</v>
      </c>
      <c r="Y6068">
        <f>--(COUNTIF($B$2:B6068,B6068)=1)</f>
        <v>1</v>
      </c>
    </row>
    <row r="6069" spans="1:25"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c r="W6069" s="6" t="str">
        <f>TEXT(SalesData[[#This Row],[Order Date]],"mmm")</f>
        <v>May</v>
      </c>
      <c r="X6069" s="6" t="str">
        <f>TEXT(SalesData[[#This Row],[Order Date]],"mmm yyyy")</f>
        <v>May 2014</v>
      </c>
      <c r="Y6069">
        <f>--(COUNTIF($B$2:B6069,B6069)=1)</f>
        <v>1</v>
      </c>
    </row>
    <row r="6070" spans="1:25"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c r="W6070" s="6" t="str">
        <f>TEXT(SalesData[[#This Row],[Order Date]],"mmm")</f>
        <v>May</v>
      </c>
      <c r="X6070" s="6" t="str">
        <f>TEXT(SalesData[[#This Row],[Order Date]],"mmm yyyy")</f>
        <v>May 2014</v>
      </c>
      <c r="Y6070">
        <f>--(COUNTIF($B$2:B6070,B6070)=1)</f>
        <v>0</v>
      </c>
    </row>
    <row r="6071" spans="1:25"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c r="W6071" s="6" t="str">
        <f>TEXT(SalesData[[#This Row],[Order Date]],"mmm")</f>
        <v>May</v>
      </c>
      <c r="X6071" s="6" t="str">
        <f>TEXT(SalesData[[#This Row],[Order Date]],"mmm yyyy")</f>
        <v>May 2014</v>
      </c>
      <c r="Y6071">
        <f>--(COUNTIF($B$2:B6071,B6071)=1)</f>
        <v>0</v>
      </c>
    </row>
    <row r="6072" spans="1:25"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c r="W6072" s="6" t="str">
        <f>TEXT(SalesData[[#This Row],[Order Date]],"mmm")</f>
        <v>Aug</v>
      </c>
      <c r="X6072" s="6" t="str">
        <f>TEXT(SalesData[[#This Row],[Order Date]],"mmm yyyy")</f>
        <v>Aug 2014</v>
      </c>
      <c r="Y6072">
        <f>--(COUNTIF($B$2:B6072,B6072)=1)</f>
        <v>1</v>
      </c>
    </row>
    <row r="6073" spans="1:25"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c r="W6073" s="6" t="str">
        <f>TEXT(SalesData[[#This Row],[Order Date]],"mmm")</f>
        <v>Dec</v>
      </c>
      <c r="X6073" s="6" t="str">
        <f>TEXT(SalesData[[#This Row],[Order Date]],"mmm yyyy")</f>
        <v>Dec 2012</v>
      </c>
      <c r="Y6073">
        <f>--(COUNTIF($B$2:B6073,B6073)=1)</f>
        <v>1</v>
      </c>
    </row>
    <row r="6074" spans="1:25"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c r="W6074" s="6" t="str">
        <f>TEXT(SalesData[[#This Row],[Order Date]],"mmm")</f>
        <v>Dec</v>
      </c>
      <c r="X6074" s="6" t="str">
        <f>TEXT(SalesData[[#This Row],[Order Date]],"mmm yyyy")</f>
        <v>Dec 2012</v>
      </c>
      <c r="Y6074">
        <f>--(COUNTIF($B$2:B6074,B6074)=1)</f>
        <v>0</v>
      </c>
    </row>
    <row r="6075" spans="1:25"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c r="W6075" s="6" t="str">
        <f>TEXT(SalesData[[#This Row],[Order Date]],"mmm")</f>
        <v>Dec</v>
      </c>
      <c r="X6075" s="6" t="str">
        <f>TEXT(SalesData[[#This Row],[Order Date]],"mmm yyyy")</f>
        <v>Dec 2012</v>
      </c>
      <c r="Y6075">
        <f>--(COUNTIF($B$2:B6075,B6075)=1)</f>
        <v>0</v>
      </c>
    </row>
    <row r="6076" spans="1:25"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c r="W6076" s="6" t="str">
        <f>TEXT(SalesData[[#This Row],[Order Date]],"mmm")</f>
        <v>Dec</v>
      </c>
      <c r="X6076" s="6" t="str">
        <f>TEXT(SalesData[[#This Row],[Order Date]],"mmm yyyy")</f>
        <v>Dec 2014</v>
      </c>
      <c r="Y6076">
        <f>--(COUNTIF($B$2:B6076,B6076)=1)</f>
        <v>1</v>
      </c>
    </row>
    <row r="6077" spans="1:25"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c r="W6077" s="6" t="str">
        <f>TEXT(SalesData[[#This Row],[Order Date]],"mmm")</f>
        <v>Dec</v>
      </c>
      <c r="X6077" s="6" t="str">
        <f>TEXT(SalesData[[#This Row],[Order Date]],"mmm yyyy")</f>
        <v>Dec 2014</v>
      </c>
      <c r="Y6077">
        <f>--(COUNTIF($B$2:B6077,B6077)=1)</f>
        <v>0</v>
      </c>
    </row>
    <row r="6078" spans="1:25"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c r="W6078" s="6" t="str">
        <f>TEXT(SalesData[[#This Row],[Order Date]],"mmm")</f>
        <v>Sep</v>
      </c>
      <c r="X6078" s="6" t="str">
        <f>TEXT(SalesData[[#This Row],[Order Date]],"mmm yyyy")</f>
        <v>Sep 2013</v>
      </c>
      <c r="Y6078">
        <f>--(COUNTIF($B$2:B6078,B6078)=1)</f>
        <v>1</v>
      </c>
    </row>
    <row r="6079" spans="1:25"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c r="W6079" s="6" t="str">
        <f>TEXT(SalesData[[#This Row],[Order Date]],"mmm")</f>
        <v>Sep</v>
      </c>
      <c r="X6079" s="6" t="str">
        <f>TEXT(SalesData[[#This Row],[Order Date]],"mmm yyyy")</f>
        <v>Sep 2013</v>
      </c>
      <c r="Y6079">
        <f>--(COUNTIF($B$2:B6079,B6079)=1)</f>
        <v>0</v>
      </c>
    </row>
    <row r="6080" spans="1:25"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c r="W6080" s="6" t="str">
        <f>TEXT(SalesData[[#This Row],[Order Date]],"mmm")</f>
        <v>Sep</v>
      </c>
      <c r="X6080" s="6" t="str">
        <f>TEXT(SalesData[[#This Row],[Order Date]],"mmm yyyy")</f>
        <v>Sep 2013</v>
      </c>
      <c r="Y6080">
        <f>--(COUNTIF($B$2:B6080,B6080)=1)</f>
        <v>0</v>
      </c>
    </row>
    <row r="6081" spans="1:25"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c r="W6081" s="6" t="str">
        <f>TEXT(SalesData[[#This Row],[Order Date]],"mmm")</f>
        <v>Sep</v>
      </c>
      <c r="X6081" s="6" t="str">
        <f>TEXT(SalesData[[#This Row],[Order Date]],"mmm yyyy")</f>
        <v>Sep 2013</v>
      </c>
      <c r="Y6081">
        <f>--(COUNTIF($B$2:B6081,B6081)=1)</f>
        <v>0</v>
      </c>
    </row>
    <row r="6082" spans="1:25"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c r="W6082" s="6" t="str">
        <f>TEXT(SalesData[[#This Row],[Order Date]],"mmm")</f>
        <v>Aug</v>
      </c>
      <c r="X6082" s="6" t="str">
        <f>TEXT(SalesData[[#This Row],[Order Date]],"mmm yyyy")</f>
        <v>Aug 2014</v>
      </c>
      <c r="Y6082">
        <f>--(COUNTIF($B$2:B6082,B6082)=1)</f>
        <v>1</v>
      </c>
    </row>
    <row r="6083" spans="1:25"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c r="W6083" s="6" t="str">
        <f>TEXT(SalesData[[#This Row],[Order Date]],"mmm")</f>
        <v>Feb</v>
      </c>
      <c r="X6083" s="6" t="str">
        <f>TEXT(SalesData[[#This Row],[Order Date]],"mmm yyyy")</f>
        <v>Feb 2011</v>
      </c>
      <c r="Y6083">
        <f>--(COUNTIF($B$2:B6083,B6083)=1)</f>
        <v>1</v>
      </c>
    </row>
    <row r="6084" spans="1:25"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c r="W6084" s="6" t="str">
        <f>TEXT(SalesData[[#This Row],[Order Date]],"mmm")</f>
        <v>Nov</v>
      </c>
      <c r="X6084" s="6" t="str">
        <f>TEXT(SalesData[[#This Row],[Order Date]],"mmm yyyy")</f>
        <v>Nov 2013</v>
      </c>
      <c r="Y6084">
        <f>--(COUNTIF($B$2:B6084,B6084)=1)</f>
        <v>1</v>
      </c>
    </row>
    <row r="6085" spans="1:25"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c r="W6085" s="6" t="str">
        <f>TEXT(SalesData[[#This Row],[Order Date]],"mmm")</f>
        <v>Nov</v>
      </c>
      <c r="X6085" s="6" t="str">
        <f>TEXT(SalesData[[#This Row],[Order Date]],"mmm yyyy")</f>
        <v>Nov 2013</v>
      </c>
      <c r="Y6085">
        <f>--(COUNTIF($B$2:B6085,B6085)=1)</f>
        <v>0</v>
      </c>
    </row>
    <row r="6086" spans="1:25"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c r="W6086" s="6" t="str">
        <f>TEXT(SalesData[[#This Row],[Order Date]],"mmm")</f>
        <v>Nov</v>
      </c>
      <c r="X6086" s="6" t="str">
        <f>TEXT(SalesData[[#This Row],[Order Date]],"mmm yyyy")</f>
        <v>Nov 2013</v>
      </c>
      <c r="Y6086">
        <f>--(COUNTIF($B$2:B6086,B6086)=1)</f>
        <v>0</v>
      </c>
    </row>
    <row r="6087" spans="1:25"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c r="W6087" s="6" t="str">
        <f>TEXT(SalesData[[#This Row],[Order Date]],"mmm")</f>
        <v>Nov</v>
      </c>
      <c r="X6087" s="6" t="str">
        <f>TEXT(SalesData[[#This Row],[Order Date]],"mmm yyyy")</f>
        <v>Nov 2013</v>
      </c>
      <c r="Y6087">
        <f>--(COUNTIF($B$2:B6087,B6087)=1)</f>
        <v>0</v>
      </c>
    </row>
    <row r="6088" spans="1:25"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c r="W6088" s="6" t="str">
        <f>TEXT(SalesData[[#This Row],[Order Date]],"mmm")</f>
        <v>Nov</v>
      </c>
      <c r="X6088" s="6" t="str">
        <f>TEXT(SalesData[[#This Row],[Order Date]],"mmm yyyy")</f>
        <v>Nov 2013</v>
      </c>
      <c r="Y6088">
        <f>--(COUNTIF($B$2:B6088,B6088)=1)</f>
        <v>0</v>
      </c>
    </row>
    <row r="6089" spans="1:25"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c r="W6089" s="6" t="str">
        <f>TEXT(SalesData[[#This Row],[Order Date]],"mmm")</f>
        <v>Dec</v>
      </c>
      <c r="X6089" s="6" t="str">
        <f>TEXT(SalesData[[#This Row],[Order Date]],"mmm yyyy")</f>
        <v>Dec 2012</v>
      </c>
      <c r="Y6089">
        <f>--(COUNTIF($B$2:B6089,B6089)=1)</f>
        <v>1</v>
      </c>
    </row>
    <row r="6090" spans="1:25"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c r="W6090" s="6" t="str">
        <f>TEXT(SalesData[[#This Row],[Order Date]],"mmm")</f>
        <v>Jun</v>
      </c>
      <c r="X6090" s="6" t="str">
        <f>TEXT(SalesData[[#This Row],[Order Date]],"mmm yyyy")</f>
        <v>Jun 2012</v>
      </c>
      <c r="Y6090">
        <f>--(COUNTIF($B$2:B6090,B6090)=1)</f>
        <v>1</v>
      </c>
    </row>
    <row r="6091" spans="1:25"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c r="W6091" s="6" t="str">
        <f>TEXT(SalesData[[#This Row],[Order Date]],"mmm")</f>
        <v>Dec</v>
      </c>
      <c r="X6091" s="6" t="str">
        <f>TEXT(SalesData[[#This Row],[Order Date]],"mmm yyyy")</f>
        <v>Dec 2014</v>
      </c>
      <c r="Y6091">
        <f>--(COUNTIF($B$2:B6091,B6091)=1)</f>
        <v>1</v>
      </c>
    </row>
    <row r="6092" spans="1:25"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c r="W6092" s="6" t="str">
        <f>TEXT(SalesData[[#This Row],[Order Date]],"mmm")</f>
        <v>Sep</v>
      </c>
      <c r="X6092" s="6" t="str">
        <f>TEXT(SalesData[[#This Row],[Order Date]],"mmm yyyy")</f>
        <v>Sep 2014</v>
      </c>
      <c r="Y6092">
        <f>--(COUNTIF($B$2:B6092,B6092)=1)</f>
        <v>1</v>
      </c>
    </row>
    <row r="6093" spans="1:25"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c r="W6093" s="6" t="str">
        <f>TEXT(SalesData[[#This Row],[Order Date]],"mmm")</f>
        <v>Sep</v>
      </c>
      <c r="X6093" s="6" t="str">
        <f>TEXT(SalesData[[#This Row],[Order Date]],"mmm yyyy")</f>
        <v>Sep 2014</v>
      </c>
      <c r="Y6093">
        <f>--(COUNTIF($B$2:B6093,B6093)=1)</f>
        <v>0</v>
      </c>
    </row>
    <row r="6094" spans="1:25"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c r="W6094" s="6" t="str">
        <f>TEXT(SalesData[[#This Row],[Order Date]],"mmm")</f>
        <v>Sep</v>
      </c>
      <c r="X6094" s="6" t="str">
        <f>TEXT(SalesData[[#This Row],[Order Date]],"mmm yyyy")</f>
        <v>Sep 2014</v>
      </c>
      <c r="Y6094">
        <f>--(COUNTIF($B$2:B6094,B6094)=1)</f>
        <v>0</v>
      </c>
    </row>
    <row r="6095" spans="1:25"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c r="W6095" s="6" t="str">
        <f>TEXT(SalesData[[#This Row],[Order Date]],"mmm")</f>
        <v>Sep</v>
      </c>
      <c r="X6095" s="6" t="str">
        <f>TEXT(SalesData[[#This Row],[Order Date]],"mmm yyyy")</f>
        <v>Sep 2014</v>
      </c>
      <c r="Y6095">
        <f>--(COUNTIF($B$2:B6095,B6095)=1)</f>
        <v>0</v>
      </c>
    </row>
    <row r="6096" spans="1:25"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c r="W6096" s="6" t="str">
        <f>TEXT(SalesData[[#This Row],[Order Date]],"mmm")</f>
        <v>Sep</v>
      </c>
      <c r="X6096" s="6" t="str">
        <f>TEXT(SalesData[[#This Row],[Order Date]],"mmm yyyy")</f>
        <v>Sep 2014</v>
      </c>
      <c r="Y6096">
        <f>--(COUNTIF($B$2:B6096,B6096)=1)</f>
        <v>0</v>
      </c>
    </row>
    <row r="6097" spans="1:25"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c r="W6097" s="6" t="str">
        <f>TEXT(SalesData[[#This Row],[Order Date]],"mmm")</f>
        <v>Sep</v>
      </c>
      <c r="X6097" s="6" t="str">
        <f>TEXT(SalesData[[#This Row],[Order Date]],"mmm yyyy")</f>
        <v>Sep 2014</v>
      </c>
      <c r="Y6097">
        <f>--(COUNTIF($B$2:B6097,B6097)=1)</f>
        <v>0</v>
      </c>
    </row>
    <row r="6098" spans="1:25"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c r="W6098" s="6" t="str">
        <f>TEXT(SalesData[[#This Row],[Order Date]],"mmm")</f>
        <v>Sep</v>
      </c>
      <c r="X6098" s="6" t="str">
        <f>TEXT(SalesData[[#This Row],[Order Date]],"mmm yyyy")</f>
        <v>Sep 2014</v>
      </c>
      <c r="Y6098">
        <f>--(COUNTIF($B$2:B6098,B6098)=1)</f>
        <v>0</v>
      </c>
    </row>
    <row r="6099" spans="1:25"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c r="W6099" s="6" t="str">
        <f>TEXT(SalesData[[#This Row],[Order Date]],"mmm")</f>
        <v>Sep</v>
      </c>
      <c r="X6099" s="6" t="str">
        <f>TEXT(SalesData[[#This Row],[Order Date]],"mmm yyyy")</f>
        <v>Sep 2014</v>
      </c>
      <c r="Y6099">
        <f>--(COUNTIF($B$2:B6099,B6099)=1)</f>
        <v>0</v>
      </c>
    </row>
    <row r="6100" spans="1:25"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c r="W6100" s="6" t="str">
        <f>TEXT(SalesData[[#This Row],[Order Date]],"mmm")</f>
        <v>Sep</v>
      </c>
      <c r="X6100" s="6" t="str">
        <f>TEXT(SalesData[[#This Row],[Order Date]],"mmm yyyy")</f>
        <v>Sep 2014</v>
      </c>
      <c r="Y6100">
        <f>--(COUNTIF($B$2:B6100,B6100)=1)</f>
        <v>0</v>
      </c>
    </row>
    <row r="6101" spans="1:25"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c r="W6101" s="6" t="str">
        <f>TEXT(SalesData[[#This Row],[Order Date]],"mmm")</f>
        <v>Sep</v>
      </c>
      <c r="X6101" s="6" t="str">
        <f>TEXT(SalesData[[#This Row],[Order Date]],"mmm yyyy")</f>
        <v>Sep 2014</v>
      </c>
      <c r="Y6101">
        <f>--(COUNTIF($B$2:B6101,B6101)=1)</f>
        <v>0</v>
      </c>
    </row>
    <row r="6102" spans="1:25"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c r="W6102" s="6" t="str">
        <f>TEXT(SalesData[[#This Row],[Order Date]],"mmm")</f>
        <v>Sep</v>
      </c>
      <c r="X6102" s="6" t="str">
        <f>TEXT(SalesData[[#This Row],[Order Date]],"mmm yyyy")</f>
        <v>Sep 2014</v>
      </c>
      <c r="Y6102">
        <f>--(COUNTIF($B$2:B6102,B6102)=1)</f>
        <v>0</v>
      </c>
    </row>
    <row r="6103" spans="1:25"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c r="W6103" s="6" t="str">
        <f>TEXT(SalesData[[#This Row],[Order Date]],"mmm")</f>
        <v>Sep</v>
      </c>
      <c r="X6103" s="6" t="str">
        <f>TEXT(SalesData[[#This Row],[Order Date]],"mmm yyyy")</f>
        <v>Sep 2014</v>
      </c>
      <c r="Y6103">
        <f>--(COUNTIF($B$2:B6103,B6103)=1)</f>
        <v>0</v>
      </c>
    </row>
    <row r="6104" spans="1:25"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c r="W6104" s="6" t="str">
        <f>TEXT(SalesData[[#This Row],[Order Date]],"mmm")</f>
        <v>Sep</v>
      </c>
      <c r="X6104" s="6" t="str">
        <f>TEXT(SalesData[[#This Row],[Order Date]],"mmm yyyy")</f>
        <v>Sep 2014</v>
      </c>
      <c r="Y6104">
        <f>--(COUNTIF($B$2:B6104,B6104)=1)</f>
        <v>0</v>
      </c>
    </row>
    <row r="6105" spans="1:25"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c r="W6105" s="6" t="str">
        <f>TEXT(SalesData[[#This Row],[Order Date]],"mmm")</f>
        <v>Sep</v>
      </c>
      <c r="X6105" s="6" t="str">
        <f>TEXT(SalesData[[#This Row],[Order Date]],"mmm yyyy")</f>
        <v>Sep 2014</v>
      </c>
      <c r="Y6105">
        <f>--(COUNTIF($B$2:B6105,B6105)=1)</f>
        <v>0</v>
      </c>
    </row>
    <row r="6106" spans="1:25"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c r="W6106" s="6" t="str">
        <f>TEXT(SalesData[[#This Row],[Order Date]],"mmm")</f>
        <v>Aug</v>
      </c>
      <c r="X6106" s="6" t="str">
        <f>TEXT(SalesData[[#This Row],[Order Date]],"mmm yyyy")</f>
        <v>Aug 2014</v>
      </c>
      <c r="Y6106">
        <f>--(COUNTIF($B$2:B6106,B6106)=1)</f>
        <v>1</v>
      </c>
    </row>
    <row r="6107" spans="1:25"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c r="W6107" s="6" t="str">
        <f>TEXT(SalesData[[#This Row],[Order Date]],"mmm")</f>
        <v>Jun</v>
      </c>
      <c r="X6107" s="6" t="str">
        <f>TEXT(SalesData[[#This Row],[Order Date]],"mmm yyyy")</f>
        <v>Jun 2012</v>
      </c>
      <c r="Y6107">
        <f>--(COUNTIF($B$2:B6107,B6107)=1)</f>
        <v>1</v>
      </c>
    </row>
    <row r="6108" spans="1:25"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c r="W6108" s="6" t="str">
        <f>TEXT(SalesData[[#This Row],[Order Date]],"mmm")</f>
        <v>Dec</v>
      </c>
      <c r="X6108" s="6" t="str">
        <f>TEXT(SalesData[[#This Row],[Order Date]],"mmm yyyy")</f>
        <v>Dec 2011</v>
      </c>
      <c r="Y6108">
        <f>--(COUNTIF($B$2:B6108,B6108)=1)</f>
        <v>1</v>
      </c>
    </row>
    <row r="6109" spans="1:25"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c r="W6109" s="6" t="str">
        <f>TEXT(SalesData[[#This Row],[Order Date]],"mmm")</f>
        <v>Dec</v>
      </c>
      <c r="X6109" s="6" t="str">
        <f>TEXT(SalesData[[#This Row],[Order Date]],"mmm yyyy")</f>
        <v>Dec 2011</v>
      </c>
      <c r="Y6109">
        <f>--(COUNTIF($B$2:B6109,B6109)=1)</f>
        <v>0</v>
      </c>
    </row>
    <row r="6110" spans="1:25"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c r="W6110" s="6" t="str">
        <f>TEXT(SalesData[[#This Row],[Order Date]],"mmm")</f>
        <v>Sep</v>
      </c>
      <c r="X6110" s="6" t="str">
        <f>TEXT(SalesData[[#This Row],[Order Date]],"mmm yyyy")</f>
        <v>Sep 2013</v>
      </c>
      <c r="Y6110">
        <f>--(COUNTIF($B$2:B6110,B6110)=1)</f>
        <v>1</v>
      </c>
    </row>
    <row r="6111" spans="1:25"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c r="W6111" s="6" t="str">
        <f>TEXT(SalesData[[#This Row],[Order Date]],"mmm")</f>
        <v>Sep</v>
      </c>
      <c r="X6111" s="6" t="str">
        <f>TEXT(SalesData[[#This Row],[Order Date]],"mmm yyyy")</f>
        <v>Sep 2013</v>
      </c>
      <c r="Y6111">
        <f>--(COUNTIF($B$2:B6111,B6111)=1)</f>
        <v>0</v>
      </c>
    </row>
    <row r="6112" spans="1:25"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c r="W6112" s="6" t="str">
        <f>TEXT(SalesData[[#This Row],[Order Date]],"mmm")</f>
        <v>Nov</v>
      </c>
      <c r="X6112" s="6" t="str">
        <f>TEXT(SalesData[[#This Row],[Order Date]],"mmm yyyy")</f>
        <v>Nov 2013</v>
      </c>
      <c r="Y6112">
        <f>--(COUNTIF($B$2:B6112,B6112)=1)</f>
        <v>1</v>
      </c>
    </row>
    <row r="6113" spans="1:25"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c r="W6113" s="6" t="str">
        <f>TEXT(SalesData[[#This Row],[Order Date]],"mmm")</f>
        <v>Nov</v>
      </c>
      <c r="X6113" s="6" t="str">
        <f>TEXT(SalesData[[#This Row],[Order Date]],"mmm yyyy")</f>
        <v>Nov 2013</v>
      </c>
      <c r="Y6113">
        <f>--(COUNTIF($B$2:B6113,B6113)=1)</f>
        <v>0</v>
      </c>
    </row>
    <row r="6114" spans="1:25"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c r="W6114" s="6" t="str">
        <f>TEXT(SalesData[[#This Row],[Order Date]],"mmm")</f>
        <v>Nov</v>
      </c>
      <c r="X6114" s="6" t="str">
        <f>TEXT(SalesData[[#This Row],[Order Date]],"mmm yyyy")</f>
        <v>Nov 2013</v>
      </c>
      <c r="Y6114">
        <f>--(COUNTIF($B$2:B6114,B6114)=1)</f>
        <v>0</v>
      </c>
    </row>
    <row r="6115" spans="1:25"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c r="W6115" s="6" t="str">
        <f>TEXT(SalesData[[#This Row],[Order Date]],"mmm")</f>
        <v>Nov</v>
      </c>
      <c r="X6115" s="6" t="str">
        <f>TEXT(SalesData[[#This Row],[Order Date]],"mmm yyyy")</f>
        <v>Nov 2013</v>
      </c>
      <c r="Y6115">
        <f>--(COUNTIF($B$2:B6115,B6115)=1)</f>
        <v>0</v>
      </c>
    </row>
    <row r="6116" spans="1:25"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c r="W6116" s="6" t="str">
        <f>TEXT(SalesData[[#This Row],[Order Date]],"mmm")</f>
        <v>Nov</v>
      </c>
      <c r="X6116" s="6" t="str">
        <f>TEXT(SalesData[[#This Row],[Order Date]],"mmm yyyy")</f>
        <v>Nov 2013</v>
      </c>
      <c r="Y6116">
        <f>--(COUNTIF($B$2:B6116,B6116)=1)</f>
        <v>0</v>
      </c>
    </row>
    <row r="6117" spans="1:25"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c r="W6117" s="6" t="str">
        <f>TEXT(SalesData[[#This Row],[Order Date]],"mmm")</f>
        <v>Mar</v>
      </c>
      <c r="X6117" s="6" t="str">
        <f>TEXT(SalesData[[#This Row],[Order Date]],"mmm yyyy")</f>
        <v>Mar 2013</v>
      </c>
      <c r="Y6117">
        <f>--(COUNTIF($B$2:B6117,B6117)=1)</f>
        <v>1</v>
      </c>
    </row>
    <row r="6118" spans="1:25"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c r="W6118" s="6" t="str">
        <f>TEXT(SalesData[[#This Row],[Order Date]],"mmm")</f>
        <v>Nov</v>
      </c>
      <c r="X6118" s="6" t="str">
        <f>TEXT(SalesData[[#This Row],[Order Date]],"mmm yyyy")</f>
        <v>Nov 2013</v>
      </c>
      <c r="Y6118">
        <f>--(COUNTIF($B$2:B6118,B6118)=1)</f>
        <v>1</v>
      </c>
    </row>
    <row r="6119" spans="1:25"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c r="W6119" s="6" t="str">
        <f>TEXT(SalesData[[#This Row],[Order Date]],"mmm")</f>
        <v>Nov</v>
      </c>
      <c r="X6119" s="6" t="str">
        <f>TEXT(SalesData[[#This Row],[Order Date]],"mmm yyyy")</f>
        <v>Nov 2013</v>
      </c>
      <c r="Y6119">
        <f>--(COUNTIF($B$2:B6119,B6119)=1)</f>
        <v>0</v>
      </c>
    </row>
    <row r="6120" spans="1:25"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c r="W6120" s="6" t="str">
        <f>TEXT(SalesData[[#This Row],[Order Date]],"mmm")</f>
        <v>Sep</v>
      </c>
      <c r="X6120" s="6" t="str">
        <f>TEXT(SalesData[[#This Row],[Order Date]],"mmm yyyy")</f>
        <v>Sep 2014</v>
      </c>
      <c r="Y6120">
        <f>--(COUNTIF($B$2:B6120,B6120)=1)</f>
        <v>1</v>
      </c>
    </row>
    <row r="6121" spans="1:25"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c r="W6121" s="6" t="str">
        <f>TEXT(SalesData[[#This Row],[Order Date]],"mmm")</f>
        <v>Sep</v>
      </c>
      <c r="X6121" s="6" t="str">
        <f>TEXT(SalesData[[#This Row],[Order Date]],"mmm yyyy")</f>
        <v>Sep 2014</v>
      </c>
      <c r="Y6121">
        <f>--(COUNTIF($B$2:B6121,B6121)=1)</f>
        <v>0</v>
      </c>
    </row>
    <row r="6122" spans="1:25"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c r="W6122" s="6" t="str">
        <f>TEXT(SalesData[[#This Row],[Order Date]],"mmm")</f>
        <v>Sep</v>
      </c>
      <c r="X6122" s="6" t="str">
        <f>TEXT(SalesData[[#This Row],[Order Date]],"mmm yyyy")</f>
        <v>Sep 2014</v>
      </c>
      <c r="Y6122">
        <f>--(COUNTIF($B$2:B6122,B6122)=1)</f>
        <v>0</v>
      </c>
    </row>
    <row r="6123" spans="1:25"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c r="W6123" s="6" t="str">
        <f>TEXT(SalesData[[#This Row],[Order Date]],"mmm")</f>
        <v>Sep</v>
      </c>
      <c r="X6123" s="6" t="str">
        <f>TEXT(SalesData[[#This Row],[Order Date]],"mmm yyyy")</f>
        <v>Sep 2014</v>
      </c>
      <c r="Y6123">
        <f>--(COUNTIF($B$2:B6123,B6123)=1)</f>
        <v>0</v>
      </c>
    </row>
    <row r="6124" spans="1:25"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c r="W6124" s="6" t="str">
        <f>TEXT(SalesData[[#This Row],[Order Date]],"mmm")</f>
        <v>Dec</v>
      </c>
      <c r="X6124" s="6" t="str">
        <f>TEXT(SalesData[[#This Row],[Order Date]],"mmm yyyy")</f>
        <v>Dec 2014</v>
      </c>
      <c r="Y6124">
        <f>--(COUNTIF($B$2:B6124,B6124)=1)</f>
        <v>1</v>
      </c>
    </row>
    <row r="6125" spans="1:25"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c r="W6125" s="6" t="str">
        <f>TEXT(SalesData[[#This Row],[Order Date]],"mmm")</f>
        <v>Aug</v>
      </c>
      <c r="X6125" s="6" t="str">
        <f>TEXT(SalesData[[#This Row],[Order Date]],"mmm yyyy")</f>
        <v>Aug 2012</v>
      </c>
      <c r="Y6125">
        <f>--(COUNTIF($B$2:B6125,B6125)=1)</f>
        <v>1</v>
      </c>
    </row>
    <row r="6126" spans="1:25"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c r="W6126" s="6" t="str">
        <f>TEXT(SalesData[[#This Row],[Order Date]],"mmm")</f>
        <v>Jun</v>
      </c>
      <c r="X6126" s="6" t="str">
        <f>TEXT(SalesData[[#This Row],[Order Date]],"mmm yyyy")</f>
        <v>Jun 2014</v>
      </c>
      <c r="Y6126">
        <f>--(COUNTIF($B$2:B6126,B6126)=1)</f>
        <v>1</v>
      </c>
    </row>
    <row r="6127" spans="1:25"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c r="W6127" s="6" t="str">
        <f>TEXT(SalesData[[#This Row],[Order Date]],"mmm")</f>
        <v>Jun</v>
      </c>
      <c r="X6127" s="6" t="str">
        <f>TEXT(SalesData[[#This Row],[Order Date]],"mmm yyyy")</f>
        <v>Jun 2014</v>
      </c>
      <c r="Y6127">
        <f>--(COUNTIF($B$2:B6127,B6127)=1)</f>
        <v>0</v>
      </c>
    </row>
    <row r="6128" spans="1:25"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c r="W6128" s="6" t="str">
        <f>TEXT(SalesData[[#This Row],[Order Date]],"mmm")</f>
        <v>Jun</v>
      </c>
      <c r="X6128" s="6" t="str">
        <f>TEXT(SalesData[[#This Row],[Order Date]],"mmm yyyy")</f>
        <v>Jun 2014</v>
      </c>
      <c r="Y6128">
        <f>--(COUNTIF($B$2:B6128,B6128)=1)</f>
        <v>0</v>
      </c>
    </row>
    <row r="6129" spans="1:25"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c r="W6129" s="6" t="str">
        <f>TEXT(SalesData[[#This Row],[Order Date]],"mmm")</f>
        <v>Apr</v>
      </c>
      <c r="X6129" s="6" t="str">
        <f>TEXT(SalesData[[#This Row],[Order Date]],"mmm yyyy")</f>
        <v>Apr 2013</v>
      </c>
      <c r="Y6129">
        <f>--(COUNTIF($B$2:B6129,B6129)=1)</f>
        <v>1</v>
      </c>
    </row>
    <row r="6130" spans="1:25"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c r="W6130" s="6" t="str">
        <f>TEXT(SalesData[[#This Row],[Order Date]],"mmm")</f>
        <v>Oct</v>
      </c>
      <c r="X6130" s="6" t="str">
        <f>TEXT(SalesData[[#This Row],[Order Date]],"mmm yyyy")</f>
        <v>Oct 2011</v>
      </c>
      <c r="Y6130">
        <f>--(COUNTIF($B$2:B6130,B6130)=1)</f>
        <v>1</v>
      </c>
    </row>
    <row r="6131" spans="1:25"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c r="W6131" s="6" t="str">
        <f>TEXT(SalesData[[#This Row],[Order Date]],"mmm")</f>
        <v>Mar</v>
      </c>
      <c r="X6131" s="6" t="str">
        <f>TEXT(SalesData[[#This Row],[Order Date]],"mmm yyyy")</f>
        <v>Mar 2014</v>
      </c>
      <c r="Y6131">
        <f>--(COUNTIF($B$2:B6131,B6131)=1)</f>
        <v>1</v>
      </c>
    </row>
    <row r="6132" spans="1:25"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c r="W6132" s="6" t="str">
        <f>TEXT(SalesData[[#This Row],[Order Date]],"mmm")</f>
        <v>Mar</v>
      </c>
      <c r="X6132" s="6" t="str">
        <f>TEXT(SalesData[[#This Row],[Order Date]],"mmm yyyy")</f>
        <v>Mar 2014</v>
      </c>
      <c r="Y6132">
        <f>--(COUNTIF($B$2:B6132,B6132)=1)</f>
        <v>0</v>
      </c>
    </row>
    <row r="6133" spans="1:25"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c r="W6133" s="6" t="str">
        <f>TEXT(SalesData[[#This Row],[Order Date]],"mmm")</f>
        <v>Dec</v>
      </c>
      <c r="X6133" s="6" t="str">
        <f>TEXT(SalesData[[#This Row],[Order Date]],"mmm yyyy")</f>
        <v>Dec 2011</v>
      </c>
      <c r="Y6133">
        <f>--(COUNTIF($B$2:B6133,B6133)=1)</f>
        <v>1</v>
      </c>
    </row>
    <row r="6134" spans="1:25"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c r="W6134" s="6" t="str">
        <f>TEXT(SalesData[[#This Row],[Order Date]],"mmm")</f>
        <v>Sep</v>
      </c>
      <c r="X6134" s="6" t="str">
        <f>TEXT(SalesData[[#This Row],[Order Date]],"mmm yyyy")</f>
        <v>Sep 2014</v>
      </c>
      <c r="Y6134">
        <f>--(COUNTIF($B$2:B6134,B6134)=1)</f>
        <v>1</v>
      </c>
    </row>
    <row r="6135" spans="1:25"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c r="W6135" s="6" t="str">
        <f>TEXT(SalesData[[#This Row],[Order Date]],"mmm")</f>
        <v>Aug</v>
      </c>
      <c r="X6135" s="6" t="str">
        <f>TEXT(SalesData[[#This Row],[Order Date]],"mmm yyyy")</f>
        <v>Aug 2013</v>
      </c>
      <c r="Y6135">
        <f>--(COUNTIF($B$2:B6135,B6135)=1)</f>
        <v>1</v>
      </c>
    </row>
    <row r="6136" spans="1:25"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c r="W6136" s="6" t="str">
        <f>TEXT(SalesData[[#This Row],[Order Date]],"mmm")</f>
        <v>Nov</v>
      </c>
      <c r="X6136" s="6" t="str">
        <f>TEXT(SalesData[[#This Row],[Order Date]],"mmm yyyy")</f>
        <v>Nov 2013</v>
      </c>
      <c r="Y6136">
        <f>--(COUNTIF($B$2:B6136,B6136)=1)</f>
        <v>1</v>
      </c>
    </row>
    <row r="6137" spans="1:25"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c r="W6137" s="6" t="str">
        <f>TEXT(SalesData[[#This Row],[Order Date]],"mmm")</f>
        <v>Oct</v>
      </c>
      <c r="X6137" s="6" t="str">
        <f>TEXT(SalesData[[#This Row],[Order Date]],"mmm yyyy")</f>
        <v>Oct 2012</v>
      </c>
      <c r="Y6137">
        <f>--(COUNTIF($B$2:B6137,B6137)=1)</f>
        <v>1</v>
      </c>
    </row>
    <row r="6138" spans="1:25"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c r="W6138" s="6" t="str">
        <f>TEXT(SalesData[[#This Row],[Order Date]],"mmm")</f>
        <v>Oct</v>
      </c>
      <c r="X6138" s="6" t="str">
        <f>TEXT(SalesData[[#This Row],[Order Date]],"mmm yyyy")</f>
        <v>Oct 2012</v>
      </c>
      <c r="Y6138">
        <f>--(COUNTIF($B$2:B6138,B6138)=1)</f>
        <v>0</v>
      </c>
    </row>
    <row r="6139" spans="1:25"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c r="W6139" s="6" t="str">
        <f>TEXT(SalesData[[#This Row],[Order Date]],"mmm")</f>
        <v>Nov</v>
      </c>
      <c r="X6139" s="6" t="str">
        <f>TEXT(SalesData[[#This Row],[Order Date]],"mmm yyyy")</f>
        <v>Nov 2013</v>
      </c>
      <c r="Y6139">
        <f>--(COUNTIF($B$2:B6139,B6139)=1)</f>
        <v>1</v>
      </c>
    </row>
    <row r="6140" spans="1:25"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c r="W6140" s="6" t="str">
        <f>TEXT(SalesData[[#This Row],[Order Date]],"mmm")</f>
        <v>Mar</v>
      </c>
      <c r="X6140" s="6" t="str">
        <f>TEXT(SalesData[[#This Row],[Order Date]],"mmm yyyy")</f>
        <v>Mar 2011</v>
      </c>
      <c r="Y6140">
        <f>--(COUNTIF($B$2:B6140,B6140)=1)</f>
        <v>1</v>
      </c>
    </row>
    <row r="6141" spans="1:25"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c r="W6141" s="6" t="str">
        <f>TEXT(SalesData[[#This Row],[Order Date]],"mmm")</f>
        <v>Apr</v>
      </c>
      <c r="X6141" s="6" t="str">
        <f>TEXT(SalesData[[#This Row],[Order Date]],"mmm yyyy")</f>
        <v>Apr 2012</v>
      </c>
      <c r="Y6141">
        <f>--(COUNTIF($B$2:B6141,B6141)=1)</f>
        <v>1</v>
      </c>
    </row>
    <row r="6142" spans="1:25"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c r="W6142" s="6" t="str">
        <f>TEXT(SalesData[[#This Row],[Order Date]],"mmm")</f>
        <v>Jul</v>
      </c>
      <c r="X6142" s="6" t="str">
        <f>TEXT(SalesData[[#This Row],[Order Date]],"mmm yyyy")</f>
        <v>Jul 2014</v>
      </c>
      <c r="Y6142">
        <f>--(COUNTIF($B$2:B6142,B6142)=1)</f>
        <v>1</v>
      </c>
    </row>
    <row r="6143" spans="1:25"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c r="W6143" s="6" t="str">
        <f>TEXT(SalesData[[#This Row],[Order Date]],"mmm")</f>
        <v>Jul</v>
      </c>
      <c r="X6143" s="6" t="str">
        <f>TEXT(SalesData[[#This Row],[Order Date]],"mmm yyyy")</f>
        <v>Jul 2014</v>
      </c>
      <c r="Y6143">
        <f>--(COUNTIF($B$2:B6143,B6143)=1)</f>
        <v>0</v>
      </c>
    </row>
    <row r="6144" spans="1:25"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c r="W6144" s="6" t="str">
        <f>TEXT(SalesData[[#This Row],[Order Date]],"mmm")</f>
        <v>Jul</v>
      </c>
      <c r="X6144" s="6" t="str">
        <f>TEXT(SalesData[[#This Row],[Order Date]],"mmm yyyy")</f>
        <v>Jul 2014</v>
      </c>
      <c r="Y6144">
        <f>--(COUNTIF($B$2:B6144,B6144)=1)</f>
        <v>0</v>
      </c>
    </row>
    <row r="6145" spans="1:25"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c r="W6145" s="6" t="str">
        <f>TEXT(SalesData[[#This Row],[Order Date]],"mmm")</f>
        <v>Jul</v>
      </c>
      <c r="X6145" s="6" t="str">
        <f>TEXT(SalesData[[#This Row],[Order Date]],"mmm yyyy")</f>
        <v>Jul 2014</v>
      </c>
      <c r="Y6145">
        <f>--(COUNTIF($B$2:B6145,B6145)=1)</f>
        <v>0</v>
      </c>
    </row>
    <row r="6146" spans="1:25"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c r="W6146" s="6" t="str">
        <f>TEXT(SalesData[[#This Row],[Order Date]],"mmm")</f>
        <v>Jun</v>
      </c>
      <c r="X6146" s="6" t="str">
        <f>TEXT(SalesData[[#This Row],[Order Date]],"mmm yyyy")</f>
        <v>Jun 2014</v>
      </c>
      <c r="Y6146">
        <f>--(COUNTIF($B$2:B6146,B6146)=1)</f>
        <v>1</v>
      </c>
    </row>
    <row r="6147" spans="1:25"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c r="W6147" s="6" t="str">
        <f>TEXT(SalesData[[#This Row],[Order Date]],"mmm")</f>
        <v>Dec</v>
      </c>
      <c r="X6147" s="6" t="str">
        <f>TEXT(SalesData[[#This Row],[Order Date]],"mmm yyyy")</f>
        <v>Dec 2011</v>
      </c>
      <c r="Y6147">
        <f>--(COUNTIF($B$2:B6147,B6147)=1)</f>
        <v>1</v>
      </c>
    </row>
    <row r="6148" spans="1:25"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c r="W6148" s="6" t="str">
        <f>TEXT(SalesData[[#This Row],[Order Date]],"mmm")</f>
        <v>Nov</v>
      </c>
      <c r="X6148" s="6" t="str">
        <f>TEXT(SalesData[[#This Row],[Order Date]],"mmm yyyy")</f>
        <v>Nov 2014</v>
      </c>
      <c r="Y6148">
        <f>--(COUNTIF($B$2:B6148,B6148)=1)</f>
        <v>1</v>
      </c>
    </row>
    <row r="6149" spans="1:25"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c r="W6149" s="6" t="str">
        <f>TEXT(SalesData[[#This Row],[Order Date]],"mmm")</f>
        <v>Nov</v>
      </c>
      <c r="X6149" s="6" t="str">
        <f>TEXT(SalesData[[#This Row],[Order Date]],"mmm yyyy")</f>
        <v>Nov 2014</v>
      </c>
      <c r="Y6149">
        <f>--(COUNTIF($B$2:B6149,B6149)=1)</f>
        <v>0</v>
      </c>
    </row>
    <row r="6150" spans="1:25"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c r="W6150" s="6" t="str">
        <f>TEXT(SalesData[[#This Row],[Order Date]],"mmm")</f>
        <v>Jun</v>
      </c>
      <c r="X6150" s="6" t="str">
        <f>TEXT(SalesData[[#This Row],[Order Date]],"mmm yyyy")</f>
        <v>Jun 2013</v>
      </c>
      <c r="Y6150">
        <f>--(COUNTIF($B$2:B6150,B6150)=1)</f>
        <v>1</v>
      </c>
    </row>
    <row r="6151" spans="1:25"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c r="W6151" s="6" t="str">
        <f>TEXT(SalesData[[#This Row],[Order Date]],"mmm")</f>
        <v>Dec</v>
      </c>
      <c r="X6151" s="6" t="str">
        <f>TEXT(SalesData[[#This Row],[Order Date]],"mmm yyyy")</f>
        <v>Dec 2014</v>
      </c>
      <c r="Y6151">
        <f>--(COUNTIF($B$2:B6151,B6151)=1)</f>
        <v>1</v>
      </c>
    </row>
    <row r="6152" spans="1:25"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c r="W6152" s="6" t="str">
        <f>TEXT(SalesData[[#This Row],[Order Date]],"mmm")</f>
        <v>Apr</v>
      </c>
      <c r="X6152" s="6" t="str">
        <f>TEXT(SalesData[[#This Row],[Order Date]],"mmm yyyy")</f>
        <v>Apr 2013</v>
      </c>
      <c r="Y6152">
        <f>--(COUNTIF($B$2:B6152,B6152)=1)</f>
        <v>1</v>
      </c>
    </row>
    <row r="6153" spans="1:25"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c r="W6153" s="6" t="str">
        <f>TEXT(SalesData[[#This Row],[Order Date]],"mmm")</f>
        <v>Mar</v>
      </c>
      <c r="X6153" s="6" t="str">
        <f>TEXT(SalesData[[#This Row],[Order Date]],"mmm yyyy")</f>
        <v>Mar 2011</v>
      </c>
      <c r="Y6153">
        <f>--(COUNTIF($B$2:B6153,B6153)=1)</f>
        <v>1</v>
      </c>
    </row>
    <row r="6154" spans="1:25"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c r="W6154" s="6" t="str">
        <f>TEXT(SalesData[[#This Row],[Order Date]],"mmm")</f>
        <v>Jul</v>
      </c>
      <c r="X6154" s="6" t="str">
        <f>TEXT(SalesData[[#This Row],[Order Date]],"mmm yyyy")</f>
        <v>Jul 2014</v>
      </c>
      <c r="Y6154">
        <f>--(COUNTIF($B$2:B6154,B6154)=1)</f>
        <v>1</v>
      </c>
    </row>
    <row r="6155" spans="1:25"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c r="W6155" s="6" t="str">
        <f>TEXT(SalesData[[#This Row],[Order Date]],"mmm")</f>
        <v>Apr</v>
      </c>
      <c r="X6155" s="6" t="str">
        <f>TEXT(SalesData[[#This Row],[Order Date]],"mmm yyyy")</f>
        <v>Apr 2014</v>
      </c>
      <c r="Y6155">
        <f>--(COUNTIF($B$2:B6155,B6155)=1)</f>
        <v>1</v>
      </c>
    </row>
    <row r="6156" spans="1:25"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c r="W6156" s="6" t="str">
        <f>TEXT(SalesData[[#This Row],[Order Date]],"mmm")</f>
        <v>Apr</v>
      </c>
      <c r="X6156" s="6" t="str">
        <f>TEXT(SalesData[[#This Row],[Order Date]],"mmm yyyy")</f>
        <v>Apr 2014</v>
      </c>
      <c r="Y6156">
        <f>--(COUNTIF($B$2:B6156,B6156)=1)</f>
        <v>0</v>
      </c>
    </row>
    <row r="6157" spans="1:25"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c r="W6157" s="6" t="str">
        <f>TEXT(SalesData[[#This Row],[Order Date]],"mmm")</f>
        <v>Apr</v>
      </c>
      <c r="X6157" s="6" t="str">
        <f>TEXT(SalesData[[#This Row],[Order Date]],"mmm yyyy")</f>
        <v>Apr 2014</v>
      </c>
      <c r="Y6157">
        <f>--(COUNTIF($B$2:B6157,B6157)=1)</f>
        <v>0</v>
      </c>
    </row>
    <row r="6158" spans="1:25"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c r="W6158" s="6" t="str">
        <f>TEXT(SalesData[[#This Row],[Order Date]],"mmm")</f>
        <v>Apr</v>
      </c>
      <c r="X6158" s="6" t="str">
        <f>TEXT(SalesData[[#This Row],[Order Date]],"mmm yyyy")</f>
        <v>Apr 2014</v>
      </c>
      <c r="Y6158">
        <f>--(COUNTIF($B$2:B6158,B6158)=1)</f>
        <v>0</v>
      </c>
    </row>
    <row r="6159" spans="1:25"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c r="W6159" s="6" t="str">
        <f>TEXT(SalesData[[#This Row],[Order Date]],"mmm")</f>
        <v>Aug</v>
      </c>
      <c r="X6159" s="6" t="str">
        <f>TEXT(SalesData[[#This Row],[Order Date]],"mmm yyyy")</f>
        <v>Aug 2013</v>
      </c>
      <c r="Y6159">
        <f>--(COUNTIF($B$2:B6159,B6159)=1)</f>
        <v>1</v>
      </c>
    </row>
    <row r="6160" spans="1:25"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c r="W6160" s="6" t="str">
        <f>TEXT(SalesData[[#This Row],[Order Date]],"mmm")</f>
        <v>Aug</v>
      </c>
      <c r="X6160" s="6" t="str">
        <f>TEXT(SalesData[[#This Row],[Order Date]],"mmm yyyy")</f>
        <v>Aug 2013</v>
      </c>
      <c r="Y6160">
        <f>--(COUNTIF($B$2:B6160,B6160)=1)</f>
        <v>0</v>
      </c>
    </row>
    <row r="6161" spans="1:25"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c r="W6161" s="6" t="str">
        <f>TEXT(SalesData[[#This Row],[Order Date]],"mmm")</f>
        <v>Dec</v>
      </c>
      <c r="X6161" s="6" t="str">
        <f>TEXT(SalesData[[#This Row],[Order Date]],"mmm yyyy")</f>
        <v>Dec 2013</v>
      </c>
      <c r="Y6161">
        <f>--(COUNTIF($B$2:B6161,B6161)=1)</f>
        <v>1</v>
      </c>
    </row>
    <row r="6162" spans="1:25"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c r="W6162" s="6" t="str">
        <f>TEXT(SalesData[[#This Row],[Order Date]],"mmm")</f>
        <v>Mar</v>
      </c>
      <c r="X6162" s="6" t="str">
        <f>TEXT(SalesData[[#This Row],[Order Date]],"mmm yyyy")</f>
        <v>Mar 2011</v>
      </c>
      <c r="Y6162">
        <f>--(COUNTIF($B$2:B6162,B6162)=1)</f>
        <v>1</v>
      </c>
    </row>
    <row r="6163" spans="1:25"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c r="W6163" s="6" t="str">
        <f>TEXT(SalesData[[#This Row],[Order Date]],"mmm")</f>
        <v>Mar</v>
      </c>
      <c r="X6163" s="6" t="str">
        <f>TEXT(SalesData[[#This Row],[Order Date]],"mmm yyyy")</f>
        <v>Mar 2011</v>
      </c>
      <c r="Y6163">
        <f>--(COUNTIF($B$2:B6163,B6163)=1)</f>
        <v>0</v>
      </c>
    </row>
    <row r="6164" spans="1:25"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c r="W6164" s="6" t="str">
        <f>TEXT(SalesData[[#This Row],[Order Date]],"mmm")</f>
        <v>Mar</v>
      </c>
      <c r="X6164" s="6" t="str">
        <f>TEXT(SalesData[[#This Row],[Order Date]],"mmm yyyy")</f>
        <v>Mar 2011</v>
      </c>
      <c r="Y6164">
        <f>--(COUNTIF($B$2:B6164,B6164)=1)</f>
        <v>0</v>
      </c>
    </row>
    <row r="6165" spans="1:25"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c r="W6165" s="6" t="str">
        <f>TEXT(SalesData[[#This Row],[Order Date]],"mmm")</f>
        <v>Mar</v>
      </c>
      <c r="X6165" s="6" t="str">
        <f>TEXT(SalesData[[#This Row],[Order Date]],"mmm yyyy")</f>
        <v>Mar 2011</v>
      </c>
      <c r="Y6165">
        <f>--(COUNTIF($B$2:B6165,B6165)=1)</f>
        <v>0</v>
      </c>
    </row>
    <row r="6166" spans="1:25"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c r="W6166" s="6" t="str">
        <f>TEXT(SalesData[[#This Row],[Order Date]],"mmm")</f>
        <v>Mar</v>
      </c>
      <c r="X6166" s="6" t="str">
        <f>TEXT(SalesData[[#This Row],[Order Date]],"mmm yyyy")</f>
        <v>Mar 2011</v>
      </c>
      <c r="Y6166">
        <f>--(COUNTIF($B$2:B6166,B6166)=1)</f>
        <v>0</v>
      </c>
    </row>
    <row r="6167" spans="1:25"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c r="W6167" s="6" t="str">
        <f>TEXT(SalesData[[#This Row],[Order Date]],"mmm")</f>
        <v>Mar</v>
      </c>
      <c r="X6167" s="6" t="str">
        <f>TEXT(SalesData[[#This Row],[Order Date]],"mmm yyyy")</f>
        <v>Mar 2011</v>
      </c>
      <c r="Y6167">
        <f>--(COUNTIF($B$2:B6167,B6167)=1)</f>
        <v>0</v>
      </c>
    </row>
    <row r="6168" spans="1:25"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c r="W6168" s="6" t="str">
        <f>TEXT(SalesData[[#This Row],[Order Date]],"mmm")</f>
        <v>Mar</v>
      </c>
      <c r="X6168" s="6" t="str">
        <f>TEXT(SalesData[[#This Row],[Order Date]],"mmm yyyy")</f>
        <v>Mar 2011</v>
      </c>
      <c r="Y6168">
        <f>--(COUNTIF($B$2:B6168,B6168)=1)</f>
        <v>0</v>
      </c>
    </row>
    <row r="6169" spans="1:25"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c r="W6169" s="6" t="str">
        <f>TEXT(SalesData[[#This Row],[Order Date]],"mmm")</f>
        <v>Apr</v>
      </c>
      <c r="X6169" s="6" t="str">
        <f>TEXT(SalesData[[#This Row],[Order Date]],"mmm yyyy")</f>
        <v>Apr 2012</v>
      </c>
      <c r="Y6169">
        <f>--(COUNTIF($B$2:B6169,B6169)=1)</f>
        <v>1</v>
      </c>
    </row>
    <row r="6170" spans="1:25"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c r="W6170" s="6" t="str">
        <f>TEXT(SalesData[[#This Row],[Order Date]],"mmm")</f>
        <v>Sep</v>
      </c>
      <c r="X6170" s="6" t="str">
        <f>TEXT(SalesData[[#This Row],[Order Date]],"mmm yyyy")</f>
        <v>Sep 2012</v>
      </c>
      <c r="Y6170">
        <f>--(COUNTIF($B$2:B6170,B6170)=1)</f>
        <v>1</v>
      </c>
    </row>
    <row r="6171" spans="1:25"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c r="W6171" s="6" t="str">
        <f>TEXT(SalesData[[#This Row],[Order Date]],"mmm")</f>
        <v>Aug</v>
      </c>
      <c r="X6171" s="6" t="str">
        <f>TEXT(SalesData[[#This Row],[Order Date]],"mmm yyyy")</f>
        <v>Aug 2011</v>
      </c>
      <c r="Y6171">
        <f>--(COUNTIF($B$2:B6171,B6171)=1)</f>
        <v>1</v>
      </c>
    </row>
    <row r="6172" spans="1:25"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c r="W6172" s="6" t="str">
        <f>TEXT(SalesData[[#This Row],[Order Date]],"mmm")</f>
        <v>Dec</v>
      </c>
      <c r="X6172" s="6" t="str">
        <f>TEXT(SalesData[[#This Row],[Order Date]],"mmm yyyy")</f>
        <v>Dec 2013</v>
      </c>
      <c r="Y6172">
        <f>--(COUNTIF($B$2:B6172,B6172)=1)</f>
        <v>1</v>
      </c>
    </row>
    <row r="6173" spans="1:25"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c r="W6173" s="6" t="str">
        <f>TEXT(SalesData[[#This Row],[Order Date]],"mmm")</f>
        <v>Dec</v>
      </c>
      <c r="X6173" s="6" t="str">
        <f>TEXT(SalesData[[#This Row],[Order Date]],"mmm yyyy")</f>
        <v>Dec 2013</v>
      </c>
      <c r="Y6173">
        <f>--(COUNTIF($B$2:B6173,B6173)=1)</f>
        <v>0</v>
      </c>
    </row>
    <row r="6174" spans="1:25"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c r="W6174" s="6" t="str">
        <f>TEXT(SalesData[[#This Row],[Order Date]],"mmm")</f>
        <v>Aug</v>
      </c>
      <c r="X6174" s="6" t="str">
        <f>TEXT(SalesData[[#This Row],[Order Date]],"mmm yyyy")</f>
        <v>Aug 2011</v>
      </c>
      <c r="Y6174">
        <f>--(COUNTIF($B$2:B6174,B6174)=1)</f>
        <v>1</v>
      </c>
    </row>
    <row r="6175" spans="1:25"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c r="W6175" s="6" t="str">
        <f>TEXT(SalesData[[#This Row],[Order Date]],"mmm")</f>
        <v>Aug</v>
      </c>
      <c r="X6175" s="6" t="str">
        <f>TEXT(SalesData[[#This Row],[Order Date]],"mmm yyyy")</f>
        <v>Aug 2011</v>
      </c>
      <c r="Y6175">
        <f>--(COUNTIF($B$2:B6175,B6175)=1)</f>
        <v>0</v>
      </c>
    </row>
    <row r="6176" spans="1:25"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c r="W6176" s="6" t="str">
        <f>TEXT(SalesData[[#This Row],[Order Date]],"mmm")</f>
        <v>Aug</v>
      </c>
      <c r="X6176" s="6" t="str">
        <f>TEXT(SalesData[[#This Row],[Order Date]],"mmm yyyy")</f>
        <v>Aug 2011</v>
      </c>
      <c r="Y6176">
        <f>--(COUNTIF($B$2:B6176,B6176)=1)</f>
        <v>0</v>
      </c>
    </row>
    <row r="6177" spans="1:25"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c r="W6177" s="6" t="str">
        <f>TEXT(SalesData[[#This Row],[Order Date]],"mmm")</f>
        <v>Sep</v>
      </c>
      <c r="X6177" s="6" t="str">
        <f>TEXT(SalesData[[#This Row],[Order Date]],"mmm yyyy")</f>
        <v>Sep 2012</v>
      </c>
      <c r="Y6177">
        <f>--(COUNTIF($B$2:B6177,B6177)=1)</f>
        <v>1</v>
      </c>
    </row>
    <row r="6178" spans="1:25"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c r="W6178" s="6" t="str">
        <f>TEXT(SalesData[[#This Row],[Order Date]],"mmm")</f>
        <v>Sep</v>
      </c>
      <c r="X6178" s="6" t="str">
        <f>TEXT(SalesData[[#This Row],[Order Date]],"mmm yyyy")</f>
        <v>Sep 2012</v>
      </c>
      <c r="Y6178">
        <f>--(COUNTIF($B$2:B6178,B6178)=1)</f>
        <v>0</v>
      </c>
    </row>
    <row r="6179" spans="1:25"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c r="W6179" s="6" t="str">
        <f>TEXT(SalesData[[#This Row],[Order Date]],"mmm")</f>
        <v>Sep</v>
      </c>
      <c r="X6179" s="6" t="str">
        <f>TEXT(SalesData[[#This Row],[Order Date]],"mmm yyyy")</f>
        <v>Sep 2012</v>
      </c>
      <c r="Y6179">
        <f>--(COUNTIF($B$2:B6179,B6179)=1)</f>
        <v>0</v>
      </c>
    </row>
    <row r="6180" spans="1:25"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c r="W6180" s="6" t="str">
        <f>TEXT(SalesData[[#This Row],[Order Date]],"mmm")</f>
        <v>Sep</v>
      </c>
      <c r="X6180" s="6" t="str">
        <f>TEXT(SalesData[[#This Row],[Order Date]],"mmm yyyy")</f>
        <v>Sep 2012</v>
      </c>
      <c r="Y6180">
        <f>--(COUNTIF($B$2:B6180,B6180)=1)</f>
        <v>0</v>
      </c>
    </row>
    <row r="6181" spans="1:25"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c r="W6181" s="6" t="str">
        <f>TEXT(SalesData[[#This Row],[Order Date]],"mmm")</f>
        <v>Sep</v>
      </c>
      <c r="X6181" s="6" t="str">
        <f>TEXT(SalesData[[#This Row],[Order Date]],"mmm yyyy")</f>
        <v>Sep 2012</v>
      </c>
      <c r="Y6181">
        <f>--(COUNTIF($B$2:B6181,B6181)=1)</f>
        <v>0</v>
      </c>
    </row>
    <row r="6182" spans="1:25"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c r="W6182" s="6" t="str">
        <f>TEXT(SalesData[[#This Row],[Order Date]],"mmm")</f>
        <v>Sep</v>
      </c>
      <c r="X6182" s="6" t="str">
        <f>TEXT(SalesData[[#This Row],[Order Date]],"mmm yyyy")</f>
        <v>Sep 2012</v>
      </c>
      <c r="Y6182">
        <f>--(COUNTIF($B$2:B6182,B6182)=1)</f>
        <v>0</v>
      </c>
    </row>
    <row r="6183" spans="1:25"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c r="W6183" s="6" t="str">
        <f>TEXT(SalesData[[#This Row],[Order Date]],"mmm")</f>
        <v>Sep</v>
      </c>
      <c r="X6183" s="6" t="str">
        <f>TEXT(SalesData[[#This Row],[Order Date]],"mmm yyyy")</f>
        <v>Sep 2012</v>
      </c>
      <c r="Y6183">
        <f>--(COUNTIF($B$2:B6183,B6183)=1)</f>
        <v>0</v>
      </c>
    </row>
    <row r="6184" spans="1:25"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c r="W6184" s="6" t="str">
        <f>TEXT(SalesData[[#This Row],[Order Date]],"mmm")</f>
        <v>Sep</v>
      </c>
      <c r="X6184" s="6" t="str">
        <f>TEXT(SalesData[[#This Row],[Order Date]],"mmm yyyy")</f>
        <v>Sep 2012</v>
      </c>
      <c r="Y6184">
        <f>--(COUNTIF($B$2:B6184,B6184)=1)</f>
        <v>0</v>
      </c>
    </row>
    <row r="6185" spans="1:25"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c r="W6185" s="6" t="str">
        <f>TEXT(SalesData[[#This Row],[Order Date]],"mmm")</f>
        <v>Sep</v>
      </c>
      <c r="X6185" s="6" t="str">
        <f>TEXT(SalesData[[#This Row],[Order Date]],"mmm yyyy")</f>
        <v>Sep 2012</v>
      </c>
      <c r="Y6185">
        <f>--(COUNTIF($B$2:B6185,B6185)=1)</f>
        <v>0</v>
      </c>
    </row>
    <row r="6186" spans="1:25"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c r="W6186" s="6" t="str">
        <f>TEXT(SalesData[[#This Row],[Order Date]],"mmm")</f>
        <v>Dec</v>
      </c>
      <c r="X6186" s="6" t="str">
        <f>TEXT(SalesData[[#This Row],[Order Date]],"mmm yyyy")</f>
        <v>Dec 2013</v>
      </c>
      <c r="Y6186">
        <f>--(COUNTIF($B$2:B6186,B6186)=1)</f>
        <v>1</v>
      </c>
    </row>
    <row r="6187" spans="1:25"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c r="W6187" s="6" t="str">
        <f>TEXT(SalesData[[#This Row],[Order Date]],"mmm")</f>
        <v>Aug</v>
      </c>
      <c r="X6187" s="6" t="str">
        <f>TEXT(SalesData[[#This Row],[Order Date]],"mmm yyyy")</f>
        <v>Aug 2012</v>
      </c>
      <c r="Y6187">
        <f>--(COUNTIF($B$2:B6187,B6187)=1)</f>
        <v>1</v>
      </c>
    </row>
    <row r="6188" spans="1:25"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c r="W6188" s="6" t="str">
        <f>TEXT(SalesData[[#This Row],[Order Date]],"mmm")</f>
        <v>Nov</v>
      </c>
      <c r="X6188" s="6" t="str">
        <f>TEXT(SalesData[[#This Row],[Order Date]],"mmm yyyy")</f>
        <v>Nov 2012</v>
      </c>
      <c r="Y6188">
        <f>--(COUNTIF($B$2:B6188,B6188)=1)</f>
        <v>1</v>
      </c>
    </row>
    <row r="6189" spans="1:25"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c r="W6189" s="6" t="str">
        <f>TEXT(SalesData[[#This Row],[Order Date]],"mmm")</f>
        <v>Nov</v>
      </c>
      <c r="X6189" s="6" t="str">
        <f>TEXT(SalesData[[#This Row],[Order Date]],"mmm yyyy")</f>
        <v>Nov 2012</v>
      </c>
      <c r="Y6189">
        <f>--(COUNTIF($B$2:B6189,B6189)=1)</f>
        <v>0</v>
      </c>
    </row>
    <row r="6190" spans="1:25"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c r="W6190" s="6" t="str">
        <f>TEXT(SalesData[[#This Row],[Order Date]],"mmm")</f>
        <v>Nov</v>
      </c>
      <c r="X6190" s="6" t="str">
        <f>TEXT(SalesData[[#This Row],[Order Date]],"mmm yyyy")</f>
        <v>Nov 2012</v>
      </c>
      <c r="Y6190">
        <f>--(COUNTIF($B$2:B6190,B6190)=1)</f>
        <v>0</v>
      </c>
    </row>
    <row r="6191" spans="1:25"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c r="W6191" s="6" t="str">
        <f>TEXT(SalesData[[#This Row],[Order Date]],"mmm")</f>
        <v>Apr</v>
      </c>
      <c r="X6191" s="6" t="str">
        <f>TEXT(SalesData[[#This Row],[Order Date]],"mmm yyyy")</f>
        <v>Apr 2014</v>
      </c>
      <c r="Y6191">
        <f>--(COUNTIF($B$2:B6191,B6191)=1)</f>
        <v>1</v>
      </c>
    </row>
    <row r="6192" spans="1:25"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c r="W6192" s="6" t="str">
        <f>TEXT(SalesData[[#This Row],[Order Date]],"mmm")</f>
        <v>Dec</v>
      </c>
      <c r="X6192" s="6" t="str">
        <f>TEXT(SalesData[[#This Row],[Order Date]],"mmm yyyy")</f>
        <v>Dec 2013</v>
      </c>
      <c r="Y6192">
        <f>--(COUNTIF($B$2:B6192,B6192)=1)</f>
        <v>1</v>
      </c>
    </row>
    <row r="6193" spans="1:25"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c r="W6193" s="6" t="str">
        <f>TEXT(SalesData[[#This Row],[Order Date]],"mmm")</f>
        <v>Dec</v>
      </c>
      <c r="X6193" s="6" t="str">
        <f>TEXT(SalesData[[#This Row],[Order Date]],"mmm yyyy")</f>
        <v>Dec 2014</v>
      </c>
      <c r="Y6193">
        <f>--(COUNTIF($B$2:B6193,B6193)=1)</f>
        <v>1</v>
      </c>
    </row>
    <row r="6194" spans="1:25"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c r="W6194" s="6" t="str">
        <f>TEXT(SalesData[[#This Row],[Order Date]],"mmm")</f>
        <v>Dec</v>
      </c>
      <c r="X6194" s="6" t="str">
        <f>TEXT(SalesData[[#This Row],[Order Date]],"mmm yyyy")</f>
        <v>Dec 2014</v>
      </c>
      <c r="Y6194">
        <f>--(COUNTIF($B$2:B6194,B6194)=1)</f>
        <v>1</v>
      </c>
    </row>
    <row r="6195" spans="1:25"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c r="W6195" s="6" t="str">
        <f>TEXT(SalesData[[#This Row],[Order Date]],"mmm")</f>
        <v>Dec</v>
      </c>
      <c r="X6195" s="6" t="str">
        <f>TEXT(SalesData[[#This Row],[Order Date]],"mmm yyyy")</f>
        <v>Dec 2014</v>
      </c>
      <c r="Y6195">
        <f>--(COUNTIF($B$2:B6195,B6195)=1)</f>
        <v>0</v>
      </c>
    </row>
    <row r="6196" spans="1:25"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c r="W6196" s="6" t="str">
        <f>TEXT(SalesData[[#This Row],[Order Date]],"mmm")</f>
        <v>Dec</v>
      </c>
      <c r="X6196" s="6" t="str">
        <f>TEXT(SalesData[[#This Row],[Order Date]],"mmm yyyy")</f>
        <v>Dec 2014</v>
      </c>
      <c r="Y6196">
        <f>--(COUNTIF($B$2:B6196,B6196)=1)</f>
        <v>0</v>
      </c>
    </row>
    <row r="6197" spans="1:25"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c r="W6197" s="6" t="str">
        <f>TEXT(SalesData[[#This Row],[Order Date]],"mmm")</f>
        <v>Oct</v>
      </c>
      <c r="X6197" s="6" t="str">
        <f>TEXT(SalesData[[#This Row],[Order Date]],"mmm yyyy")</f>
        <v>Oct 2014</v>
      </c>
      <c r="Y6197">
        <f>--(COUNTIF($B$2:B6197,B6197)=1)</f>
        <v>1</v>
      </c>
    </row>
    <row r="6198" spans="1:25"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c r="W6198" s="6" t="str">
        <f>TEXT(SalesData[[#This Row],[Order Date]],"mmm")</f>
        <v>Oct</v>
      </c>
      <c r="X6198" s="6" t="str">
        <f>TEXT(SalesData[[#This Row],[Order Date]],"mmm yyyy")</f>
        <v>Oct 2014</v>
      </c>
      <c r="Y6198">
        <f>--(COUNTIF($B$2:B6198,B6198)=1)</f>
        <v>0</v>
      </c>
    </row>
    <row r="6199" spans="1:25"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c r="W6199" s="6" t="str">
        <f>TEXT(SalesData[[#This Row],[Order Date]],"mmm")</f>
        <v>Nov</v>
      </c>
      <c r="X6199" s="6" t="str">
        <f>TEXT(SalesData[[#This Row],[Order Date]],"mmm yyyy")</f>
        <v>Nov 2012</v>
      </c>
      <c r="Y6199">
        <f>--(COUNTIF($B$2:B6199,B6199)=1)</f>
        <v>1</v>
      </c>
    </row>
    <row r="6200" spans="1:25"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c r="W6200" s="6" t="str">
        <f>TEXT(SalesData[[#This Row],[Order Date]],"mmm")</f>
        <v>Nov</v>
      </c>
      <c r="X6200" s="6" t="str">
        <f>TEXT(SalesData[[#This Row],[Order Date]],"mmm yyyy")</f>
        <v>Nov 2012</v>
      </c>
      <c r="Y6200">
        <f>--(COUNTIF($B$2:B6200,B6200)=1)</f>
        <v>0</v>
      </c>
    </row>
    <row r="6201" spans="1:25"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c r="W6201" s="6" t="str">
        <f>TEXT(SalesData[[#This Row],[Order Date]],"mmm")</f>
        <v>Nov</v>
      </c>
      <c r="X6201" s="6" t="str">
        <f>TEXT(SalesData[[#This Row],[Order Date]],"mmm yyyy")</f>
        <v>Nov 2012</v>
      </c>
      <c r="Y6201">
        <f>--(COUNTIF($B$2:B6201,B6201)=1)</f>
        <v>0</v>
      </c>
    </row>
    <row r="6202" spans="1:25"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c r="W6202" s="6" t="str">
        <f>TEXT(SalesData[[#This Row],[Order Date]],"mmm")</f>
        <v>Apr</v>
      </c>
      <c r="X6202" s="6" t="str">
        <f>TEXT(SalesData[[#This Row],[Order Date]],"mmm yyyy")</f>
        <v>Apr 2012</v>
      </c>
      <c r="Y6202">
        <f>--(COUNTIF($B$2:B6202,B6202)=1)</f>
        <v>1</v>
      </c>
    </row>
    <row r="6203" spans="1:25"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c r="W6203" s="6" t="str">
        <f>TEXT(SalesData[[#This Row],[Order Date]],"mmm")</f>
        <v>Apr</v>
      </c>
      <c r="X6203" s="6" t="str">
        <f>TEXT(SalesData[[#This Row],[Order Date]],"mmm yyyy")</f>
        <v>Apr 2012</v>
      </c>
      <c r="Y6203">
        <f>--(COUNTIF($B$2:B6203,B6203)=1)</f>
        <v>0</v>
      </c>
    </row>
    <row r="6204" spans="1:25"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c r="W6204" s="6" t="str">
        <f>TEXT(SalesData[[#This Row],[Order Date]],"mmm")</f>
        <v>Dec</v>
      </c>
      <c r="X6204" s="6" t="str">
        <f>TEXT(SalesData[[#This Row],[Order Date]],"mmm yyyy")</f>
        <v>Dec 2013</v>
      </c>
      <c r="Y6204">
        <f>--(COUNTIF($B$2:B6204,B6204)=1)</f>
        <v>1</v>
      </c>
    </row>
    <row r="6205" spans="1:25"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c r="W6205" s="6" t="str">
        <f>TEXT(SalesData[[#This Row],[Order Date]],"mmm")</f>
        <v>Oct</v>
      </c>
      <c r="X6205" s="6" t="str">
        <f>TEXT(SalesData[[#This Row],[Order Date]],"mmm yyyy")</f>
        <v>Oct 2013</v>
      </c>
      <c r="Y6205">
        <f>--(COUNTIF($B$2:B6205,B6205)=1)</f>
        <v>1</v>
      </c>
    </row>
    <row r="6206" spans="1:25"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c r="W6206" s="6" t="str">
        <f>TEXT(SalesData[[#This Row],[Order Date]],"mmm")</f>
        <v>Dec</v>
      </c>
      <c r="X6206" s="6" t="str">
        <f>TEXT(SalesData[[#This Row],[Order Date]],"mmm yyyy")</f>
        <v>Dec 2014</v>
      </c>
      <c r="Y6206">
        <f>--(COUNTIF($B$2:B6206,B6206)=1)</f>
        <v>1</v>
      </c>
    </row>
    <row r="6207" spans="1:25"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c r="W6207" s="6" t="str">
        <f>TEXT(SalesData[[#This Row],[Order Date]],"mmm")</f>
        <v>Oct</v>
      </c>
      <c r="X6207" s="6" t="str">
        <f>TEXT(SalesData[[#This Row],[Order Date]],"mmm yyyy")</f>
        <v>Oct 2013</v>
      </c>
      <c r="Y6207">
        <f>--(COUNTIF($B$2:B6207,B6207)=1)</f>
        <v>1</v>
      </c>
    </row>
    <row r="6208" spans="1:25"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c r="W6208" s="6" t="str">
        <f>TEXT(SalesData[[#This Row],[Order Date]],"mmm")</f>
        <v>Oct</v>
      </c>
      <c r="X6208" s="6" t="str">
        <f>TEXT(SalesData[[#This Row],[Order Date]],"mmm yyyy")</f>
        <v>Oct 2013</v>
      </c>
      <c r="Y6208">
        <f>--(COUNTIF($B$2:B6208,B6208)=1)</f>
        <v>0</v>
      </c>
    </row>
    <row r="6209" spans="1:25"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c r="W6209" s="6" t="str">
        <f>TEXT(SalesData[[#This Row],[Order Date]],"mmm")</f>
        <v>Oct</v>
      </c>
      <c r="X6209" s="6" t="str">
        <f>TEXT(SalesData[[#This Row],[Order Date]],"mmm yyyy")</f>
        <v>Oct 2013</v>
      </c>
      <c r="Y6209">
        <f>--(COUNTIF($B$2:B6209,B6209)=1)</f>
        <v>0</v>
      </c>
    </row>
    <row r="6210" spans="1:25"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c r="W6210" s="6" t="str">
        <f>TEXT(SalesData[[#This Row],[Order Date]],"mmm")</f>
        <v>Sep</v>
      </c>
      <c r="X6210" s="6" t="str">
        <f>TEXT(SalesData[[#This Row],[Order Date]],"mmm yyyy")</f>
        <v>Sep 2014</v>
      </c>
      <c r="Y6210">
        <f>--(COUNTIF($B$2:B6210,B6210)=1)</f>
        <v>1</v>
      </c>
    </row>
    <row r="6211" spans="1:25"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c r="W6211" s="6" t="str">
        <f>TEXT(SalesData[[#This Row],[Order Date]],"mmm")</f>
        <v>Aug</v>
      </c>
      <c r="X6211" s="6" t="str">
        <f>TEXT(SalesData[[#This Row],[Order Date]],"mmm yyyy")</f>
        <v>Aug 2014</v>
      </c>
      <c r="Y6211">
        <f>--(COUNTIF($B$2:B6211,B6211)=1)</f>
        <v>1</v>
      </c>
    </row>
    <row r="6212" spans="1:25"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c r="W6212" s="6" t="str">
        <f>TEXT(SalesData[[#This Row],[Order Date]],"mmm")</f>
        <v>Aug</v>
      </c>
      <c r="X6212" s="6" t="str">
        <f>TEXT(SalesData[[#This Row],[Order Date]],"mmm yyyy")</f>
        <v>Aug 2014</v>
      </c>
      <c r="Y6212">
        <f>--(COUNTIF($B$2:B6212,B6212)=1)</f>
        <v>0</v>
      </c>
    </row>
    <row r="6213" spans="1:25"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c r="W6213" s="6" t="str">
        <f>TEXT(SalesData[[#This Row],[Order Date]],"mmm")</f>
        <v>Aug</v>
      </c>
      <c r="X6213" s="6" t="str">
        <f>TEXT(SalesData[[#This Row],[Order Date]],"mmm yyyy")</f>
        <v>Aug 2014</v>
      </c>
      <c r="Y6213">
        <f>--(COUNTIF($B$2:B6213,B6213)=1)</f>
        <v>0</v>
      </c>
    </row>
    <row r="6214" spans="1:25"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c r="W6214" s="6" t="str">
        <f>TEXT(SalesData[[#This Row],[Order Date]],"mmm")</f>
        <v>Nov</v>
      </c>
      <c r="X6214" s="6" t="str">
        <f>TEXT(SalesData[[#This Row],[Order Date]],"mmm yyyy")</f>
        <v>Nov 2014</v>
      </c>
      <c r="Y6214">
        <f>--(COUNTIF($B$2:B6214,B6214)=1)</f>
        <v>1</v>
      </c>
    </row>
    <row r="6215" spans="1:25"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c r="W6215" s="6" t="str">
        <f>TEXT(SalesData[[#This Row],[Order Date]],"mmm")</f>
        <v>Nov</v>
      </c>
      <c r="X6215" s="6" t="str">
        <f>TEXT(SalesData[[#This Row],[Order Date]],"mmm yyyy")</f>
        <v>Nov 2014</v>
      </c>
      <c r="Y6215">
        <f>--(COUNTIF($B$2:B6215,B6215)=1)</f>
        <v>0</v>
      </c>
    </row>
    <row r="6216" spans="1:25"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c r="W6216" s="6" t="str">
        <f>TEXT(SalesData[[#This Row],[Order Date]],"mmm")</f>
        <v>Oct</v>
      </c>
      <c r="X6216" s="6" t="str">
        <f>TEXT(SalesData[[#This Row],[Order Date]],"mmm yyyy")</f>
        <v>Oct 2011</v>
      </c>
      <c r="Y6216">
        <f>--(COUNTIF($B$2:B6216,B6216)=1)</f>
        <v>1</v>
      </c>
    </row>
    <row r="6217" spans="1:25"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c r="W6217" s="6" t="str">
        <f>TEXT(SalesData[[#This Row],[Order Date]],"mmm")</f>
        <v>Nov</v>
      </c>
      <c r="X6217" s="6" t="str">
        <f>TEXT(SalesData[[#This Row],[Order Date]],"mmm yyyy")</f>
        <v>Nov 2012</v>
      </c>
      <c r="Y6217">
        <f>--(COUNTIF($B$2:B6217,B6217)=1)</f>
        <v>1</v>
      </c>
    </row>
    <row r="6218" spans="1:25"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c r="W6218" s="6" t="str">
        <f>TEXT(SalesData[[#This Row],[Order Date]],"mmm")</f>
        <v>Nov</v>
      </c>
      <c r="X6218" s="6" t="str">
        <f>TEXT(SalesData[[#This Row],[Order Date]],"mmm yyyy")</f>
        <v>Nov 2012</v>
      </c>
      <c r="Y6218">
        <f>--(COUNTIF($B$2:B6218,B6218)=1)</f>
        <v>0</v>
      </c>
    </row>
    <row r="6219" spans="1:25"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c r="W6219" s="6" t="str">
        <f>TEXT(SalesData[[#This Row],[Order Date]],"mmm")</f>
        <v>Jul</v>
      </c>
      <c r="X6219" s="6" t="str">
        <f>TEXT(SalesData[[#This Row],[Order Date]],"mmm yyyy")</f>
        <v>Jul 2012</v>
      </c>
      <c r="Y6219">
        <f>--(COUNTIF($B$2:B6219,B6219)=1)</f>
        <v>1</v>
      </c>
    </row>
    <row r="6220" spans="1:25"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c r="W6220" s="6" t="str">
        <f>TEXT(SalesData[[#This Row],[Order Date]],"mmm")</f>
        <v>Oct</v>
      </c>
      <c r="X6220" s="6" t="str">
        <f>TEXT(SalesData[[#This Row],[Order Date]],"mmm yyyy")</f>
        <v>Oct 2013</v>
      </c>
      <c r="Y6220">
        <f>--(COUNTIF($B$2:B6220,B6220)=1)</f>
        <v>1</v>
      </c>
    </row>
    <row r="6221" spans="1:25"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c r="W6221" s="6" t="str">
        <f>TEXT(SalesData[[#This Row],[Order Date]],"mmm")</f>
        <v>Oct</v>
      </c>
      <c r="X6221" s="6" t="str">
        <f>TEXT(SalesData[[#This Row],[Order Date]],"mmm yyyy")</f>
        <v>Oct 2013</v>
      </c>
      <c r="Y6221">
        <f>--(COUNTIF($B$2:B6221,B6221)=1)</f>
        <v>0</v>
      </c>
    </row>
    <row r="6222" spans="1:25"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c r="W6222" s="6" t="str">
        <f>TEXT(SalesData[[#This Row],[Order Date]],"mmm")</f>
        <v>Oct</v>
      </c>
      <c r="X6222" s="6" t="str">
        <f>TEXT(SalesData[[#This Row],[Order Date]],"mmm yyyy")</f>
        <v>Oct 2013</v>
      </c>
      <c r="Y6222">
        <f>--(COUNTIF($B$2:B6222,B6222)=1)</f>
        <v>0</v>
      </c>
    </row>
    <row r="6223" spans="1:25"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c r="W6223" s="6" t="str">
        <f>TEXT(SalesData[[#This Row],[Order Date]],"mmm")</f>
        <v>Sep</v>
      </c>
      <c r="X6223" s="6" t="str">
        <f>TEXT(SalesData[[#This Row],[Order Date]],"mmm yyyy")</f>
        <v>Sep 2014</v>
      </c>
      <c r="Y6223">
        <f>--(COUNTIF($B$2:B6223,B6223)=1)</f>
        <v>1</v>
      </c>
    </row>
    <row r="6224" spans="1:25"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c r="W6224" s="6" t="str">
        <f>TEXT(SalesData[[#This Row],[Order Date]],"mmm")</f>
        <v>Dec</v>
      </c>
      <c r="X6224" s="6" t="str">
        <f>TEXT(SalesData[[#This Row],[Order Date]],"mmm yyyy")</f>
        <v>Dec 2014</v>
      </c>
      <c r="Y6224">
        <f>--(COUNTIF($B$2:B6224,B6224)=1)</f>
        <v>1</v>
      </c>
    </row>
    <row r="6225" spans="1:25"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c r="W6225" s="6" t="str">
        <f>TEXT(SalesData[[#This Row],[Order Date]],"mmm")</f>
        <v>Dec</v>
      </c>
      <c r="X6225" s="6" t="str">
        <f>TEXT(SalesData[[#This Row],[Order Date]],"mmm yyyy")</f>
        <v>Dec 2014</v>
      </c>
      <c r="Y6225">
        <f>--(COUNTIF($B$2:B6225,B6225)=1)</f>
        <v>0</v>
      </c>
    </row>
    <row r="6226" spans="1:25"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c r="W6226" s="6" t="str">
        <f>TEXT(SalesData[[#This Row],[Order Date]],"mmm")</f>
        <v>Dec</v>
      </c>
      <c r="X6226" s="6" t="str">
        <f>TEXT(SalesData[[#This Row],[Order Date]],"mmm yyyy")</f>
        <v>Dec 2014</v>
      </c>
      <c r="Y6226">
        <f>--(COUNTIF($B$2:B6226,B6226)=1)</f>
        <v>0</v>
      </c>
    </row>
    <row r="6227" spans="1:25"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c r="W6227" s="6" t="str">
        <f>TEXT(SalesData[[#This Row],[Order Date]],"mmm")</f>
        <v>Oct</v>
      </c>
      <c r="X6227" s="6" t="str">
        <f>TEXT(SalesData[[#This Row],[Order Date]],"mmm yyyy")</f>
        <v>Oct 2012</v>
      </c>
      <c r="Y6227">
        <f>--(COUNTIF($B$2:B6227,B6227)=1)</f>
        <v>1</v>
      </c>
    </row>
    <row r="6228" spans="1:25"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c r="W6228" s="6" t="str">
        <f>TEXT(SalesData[[#This Row],[Order Date]],"mmm")</f>
        <v>Oct</v>
      </c>
      <c r="X6228" s="6" t="str">
        <f>TEXT(SalesData[[#This Row],[Order Date]],"mmm yyyy")</f>
        <v>Oct 2012</v>
      </c>
      <c r="Y6228">
        <f>--(COUNTIF($B$2:B6228,B6228)=1)</f>
        <v>0</v>
      </c>
    </row>
    <row r="6229" spans="1:25"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c r="W6229" s="6" t="str">
        <f>TEXT(SalesData[[#This Row],[Order Date]],"mmm")</f>
        <v>Nov</v>
      </c>
      <c r="X6229" s="6" t="str">
        <f>TEXT(SalesData[[#This Row],[Order Date]],"mmm yyyy")</f>
        <v>Nov 2011</v>
      </c>
      <c r="Y6229">
        <f>--(COUNTIF($B$2:B6229,B6229)=1)</f>
        <v>1</v>
      </c>
    </row>
    <row r="6230" spans="1:25"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c r="W6230" s="6" t="str">
        <f>TEXT(SalesData[[#This Row],[Order Date]],"mmm")</f>
        <v>Jan</v>
      </c>
      <c r="X6230" s="6" t="str">
        <f>TEXT(SalesData[[#This Row],[Order Date]],"mmm yyyy")</f>
        <v>Jan 2013</v>
      </c>
      <c r="Y6230">
        <f>--(COUNTIF($B$2:B6230,B6230)=1)</f>
        <v>1</v>
      </c>
    </row>
    <row r="6231" spans="1:25"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c r="W6231" s="6" t="str">
        <f>TEXT(SalesData[[#This Row],[Order Date]],"mmm")</f>
        <v>Jan</v>
      </c>
      <c r="X6231" s="6" t="str">
        <f>TEXT(SalesData[[#This Row],[Order Date]],"mmm yyyy")</f>
        <v>Jan 2013</v>
      </c>
      <c r="Y6231">
        <f>--(COUNTIF($B$2:B6231,B6231)=1)</f>
        <v>0</v>
      </c>
    </row>
    <row r="6232" spans="1:25"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c r="W6232" s="6" t="str">
        <f>TEXT(SalesData[[#This Row],[Order Date]],"mmm")</f>
        <v>Jul</v>
      </c>
      <c r="X6232" s="6" t="str">
        <f>TEXT(SalesData[[#This Row],[Order Date]],"mmm yyyy")</f>
        <v>Jul 2014</v>
      </c>
      <c r="Y6232">
        <f>--(COUNTIF($B$2:B6232,B6232)=1)</f>
        <v>1</v>
      </c>
    </row>
    <row r="6233" spans="1:25"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c r="W6233" s="6" t="str">
        <f>TEXT(SalesData[[#This Row],[Order Date]],"mmm")</f>
        <v>Sep</v>
      </c>
      <c r="X6233" s="6" t="str">
        <f>TEXT(SalesData[[#This Row],[Order Date]],"mmm yyyy")</f>
        <v>Sep 2014</v>
      </c>
      <c r="Y6233">
        <f>--(COUNTIF($B$2:B6233,B6233)=1)</f>
        <v>1</v>
      </c>
    </row>
    <row r="6234" spans="1:25"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c r="W6234" s="6" t="str">
        <f>TEXT(SalesData[[#This Row],[Order Date]],"mmm")</f>
        <v>Sep</v>
      </c>
      <c r="X6234" s="6" t="str">
        <f>TEXT(SalesData[[#This Row],[Order Date]],"mmm yyyy")</f>
        <v>Sep 2014</v>
      </c>
      <c r="Y6234">
        <f>--(COUNTIF($B$2:B6234,B6234)=1)</f>
        <v>0</v>
      </c>
    </row>
    <row r="6235" spans="1:25"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c r="W6235" s="6" t="str">
        <f>TEXT(SalesData[[#This Row],[Order Date]],"mmm")</f>
        <v>Sep</v>
      </c>
      <c r="X6235" s="6" t="str">
        <f>TEXT(SalesData[[#This Row],[Order Date]],"mmm yyyy")</f>
        <v>Sep 2014</v>
      </c>
      <c r="Y6235">
        <f>--(COUNTIF($B$2:B6235,B6235)=1)</f>
        <v>0</v>
      </c>
    </row>
    <row r="6236" spans="1:25"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c r="W6236" s="6" t="str">
        <f>TEXT(SalesData[[#This Row],[Order Date]],"mmm")</f>
        <v>Sep</v>
      </c>
      <c r="X6236" s="6" t="str">
        <f>TEXT(SalesData[[#This Row],[Order Date]],"mmm yyyy")</f>
        <v>Sep 2014</v>
      </c>
      <c r="Y6236">
        <f>--(COUNTIF($B$2:B6236,B6236)=1)</f>
        <v>0</v>
      </c>
    </row>
    <row r="6237" spans="1:25"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c r="W6237" s="6" t="str">
        <f>TEXT(SalesData[[#This Row],[Order Date]],"mmm")</f>
        <v>Sep</v>
      </c>
      <c r="X6237" s="6" t="str">
        <f>TEXT(SalesData[[#This Row],[Order Date]],"mmm yyyy")</f>
        <v>Sep 2014</v>
      </c>
      <c r="Y6237">
        <f>--(COUNTIF($B$2:B6237,B6237)=1)</f>
        <v>0</v>
      </c>
    </row>
    <row r="6238" spans="1:25"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c r="W6238" s="6" t="str">
        <f>TEXT(SalesData[[#This Row],[Order Date]],"mmm")</f>
        <v>Feb</v>
      </c>
      <c r="X6238" s="6" t="str">
        <f>TEXT(SalesData[[#This Row],[Order Date]],"mmm yyyy")</f>
        <v>Feb 2013</v>
      </c>
      <c r="Y6238">
        <f>--(COUNTIF($B$2:B6238,B6238)=1)</f>
        <v>1</v>
      </c>
    </row>
    <row r="6239" spans="1:25"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c r="W6239" s="6" t="str">
        <f>TEXT(SalesData[[#This Row],[Order Date]],"mmm")</f>
        <v>Jan</v>
      </c>
      <c r="X6239" s="6" t="str">
        <f>TEXT(SalesData[[#This Row],[Order Date]],"mmm yyyy")</f>
        <v>Jan 2013</v>
      </c>
      <c r="Y6239">
        <f>--(COUNTIF($B$2:B6239,B6239)=1)</f>
        <v>1</v>
      </c>
    </row>
    <row r="6240" spans="1:25"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c r="W6240" s="6" t="str">
        <f>TEXT(SalesData[[#This Row],[Order Date]],"mmm")</f>
        <v>Dec</v>
      </c>
      <c r="X6240" s="6" t="str">
        <f>TEXT(SalesData[[#This Row],[Order Date]],"mmm yyyy")</f>
        <v>Dec 2012</v>
      </c>
      <c r="Y6240">
        <f>--(COUNTIF($B$2:B6240,B6240)=1)</f>
        <v>1</v>
      </c>
    </row>
    <row r="6241" spans="1:25"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c r="W6241" s="6" t="str">
        <f>TEXT(SalesData[[#This Row],[Order Date]],"mmm")</f>
        <v>Dec</v>
      </c>
      <c r="X6241" s="6" t="str">
        <f>TEXT(SalesData[[#This Row],[Order Date]],"mmm yyyy")</f>
        <v>Dec 2012</v>
      </c>
      <c r="Y6241">
        <f>--(COUNTIF($B$2:B6241,B6241)=1)</f>
        <v>0</v>
      </c>
    </row>
    <row r="6242" spans="1:25"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c r="W6242" s="6" t="str">
        <f>TEXT(SalesData[[#This Row],[Order Date]],"mmm")</f>
        <v>Oct</v>
      </c>
      <c r="X6242" s="6" t="str">
        <f>TEXT(SalesData[[#This Row],[Order Date]],"mmm yyyy")</f>
        <v>Oct 2013</v>
      </c>
      <c r="Y6242">
        <f>--(COUNTIF($B$2:B6242,B6242)=1)</f>
        <v>1</v>
      </c>
    </row>
    <row r="6243" spans="1:25"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c r="W6243" s="6" t="str">
        <f>TEXT(SalesData[[#This Row],[Order Date]],"mmm")</f>
        <v>May</v>
      </c>
      <c r="X6243" s="6" t="str">
        <f>TEXT(SalesData[[#This Row],[Order Date]],"mmm yyyy")</f>
        <v>May 2014</v>
      </c>
      <c r="Y6243">
        <f>--(COUNTIF($B$2:B6243,B6243)=1)</f>
        <v>1</v>
      </c>
    </row>
    <row r="6244" spans="1:25"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c r="W6244" s="6" t="str">
        <f>TEXT(SalesData[[#This Row],[Order Date]],"mmm")</f>
        <v>Dec</v>
      </c>
      <c r="X6244" s="6" t="str">
        <f>TEXT(SalesData[[#This Row],[Order Date]],"mmm yyyy")</f>
        <v>Dec 2011</v>
      </c>
      <c r="Y6244">
        <f>--(COUNTIF($B$2:B6244,B6244)=1)</f>
        <v>1</v>
      </c>
    </row>
    <row r="6245" spans="1:25"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c r="W6245" s="6" t="str">
        <f>TEXT(SalesData[[#This Row],[Order Date]],"mmm")</f>
        <v>Nov</v>
      </c>
      <c r="X6245" s="6" t="str">
        <f>TEXT(SalesData[[#This Row],[Order Date]],"mmm yyyy")</f>
        <v>Nov 2013</v>
      </c>
      <c r="Y6245">
        <f>--(COUNTIF($B$2:B6245,B6245)=1)</f>
        <v>1</v>
      </c>
    </row>
    <row r="6246" spans="1:25"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c r="W6246" s="6" t="str">
        <f>TEXT(SalesData[[#This Row],[Order Date]],"mmm")</f>
        <v>Nov</v>
      </c>
      <c r="X6246" s="6" t="str">
        <f>TEXT(SalesData[[#This Row],[Order Date]],"mmm yyyy")</f>
        <v>Nov 2012</v>
      </c>
      <c r="Y6246">
        <f>--(COUNTIF($B$2:B6246,B6246)=1)</f>
        <v>1</v>
      </c>
    </row>
    <row r="6247" spans="1:25"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c r="W6247" s="6" t="str">
        <f>TEXT(SalesData[[#This Row],[Order Date]],"mmm")</f>
        <v>Nov</v>
      </c>
      <c r="X6247" s="6" t="str">
        <f>TEXT(SalesData[[#This Row],[Order Date]],"mmm yyyy")</f>
        <v>Nov 2012</v>
      </c>
      <c r="Y6247">
        <f>--(COUNTIF($B$2:B6247,B6247)=1)</f>
        <v>0</v>
      </c>
    </row>
    <row r="6248" spans="1:25"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c r="W6248" s="6" t="str">
        <f>TEXT(SalesData[[#This Row],[Order Date]],"mmm")</f>
        <v>Nov</v>
      </c>
      <c r="X6248" s="6" t="str">
        <f>TEXT(SalesData[[#This Row],[Order Date]],"mmm yyyy")</f>
        <v>Nov 2012</v>
      </c>
      <c r="Y6248">
        <f>--(COUNTIF($B$2:B6248,B6248)=1)</f>
        <v>0</v>
      </c>
    </row>
    <row r="6249" spans="1:25"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c r="W6249" s="6" t="str">
        <f>TEXT(SalesData[[#This Row],[Order Date]],"mmm")</f>
        <v>May</v>
      </c>
      <c r="X6249" s="6" t="str">
        <f>TEXT(SalesData[[#This Row],[Order Date]],"mmm yyyy")</f>
        <v>May 2014</v>
      </c>
      <c r="Y6249">
        <f>--(COUNTIF($B$2:B6249,B6249)=1)</f>
        <v>1</v>
      </c>
    </row>
    <row r="6250" spans="1:25"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c r="W6250" s="6" t="str">
        <f>TEXT(SalesData[[#This Row],[Order Date]],"mmm")</f>
        <v>May</v>
      </c>
      <c r="X6250" s="6" t="str">
        <f>TEXT(SalesData[[#This Row],[Order Date]],"mmm yyyy")</f>
        <v>May 2014</v>
      </c>
      <c r="Y6250">
        <f>--(COUNTIF($B$2:B6250,B6250)=1)</f>
        <v>0</v>
      </c>
    </row>
    <row r="6251" spans="1:25"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c r="W6251" s="6" t="str">
        <f>TEXT(SalesData[[#This Row],[Order Date]],"mmm")</f>
        <v>May</v>
      </c>
      <c r="X6251" s="6" t="str">
        <f>TEXT(SalesData[[#This Row],[Order Date]],"mmm yyyy")</f>
        <v>May 2014</v>
      </c>
      <c r="Y6251">
        <f>--(COUNTIF($B$2:B6251,B6251)=1)</f>
        <v>0</v>
      </c>
    </row>
    <row r="6252" spans="1:25"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c r="W6252" s="6" t="str">
        <f>TEXT(SalesData[[#This Row],[Order Date]],"mmm")</f>
        <v>May</v>
      </c>
      <c r="X6252" s="6" t="str">
        <f>TEXT(SalesData[[#This Row],[Order Date]],"mmm yyyy")</f>
        <v>May 2014</v>
      </c>
      <c r="Y6252">
        <f>--(COUNTIF($B$2:B6252,B6252)=1)</f>
        <v>0</v>
      </c>
    </row>
    <row r="6253" spans="1:25"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c r="W6253" s="6" t="str">
        <f>TEXT(SalesData[[#This Row],[Order Date]],"mmm")</f>
        <v>Dec</v>
      </c>
      <c r="X6253" s="6" t="str">
        <f>TEXT(SalesData[[#This Row],[Order Date]],"mmm yyyy")</f>
        <v>Dec 2011</v>
      </c>
      <c r="Y6253">
        <f>--(COUNTIF($B$2:B6253,B6253)=1)</f>
        <v>1</v>
      </c>
    </row>
    <row r="6254" spans="1:25"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c r="W6254" s="6" t="str">
        <f>TEXT(SalesData[[#This Row],[Order Date]],"mmm")</f>
        <v>Apr</v>
      </c>
      <c r="X6254" s="6" t="str">
        <f>TEXT(SalesData[[#This Row],[Order Date]],"mmm yyyy")</f>
        <v>Apr 2011</v>
      </c>
      <c r="Y6254">
        <f>--(COUNTIF($B$2:B6254,B6254)=1)</f>
        <v>1</v>
      </c>
    </row>
    <row r="6255" spans="1:25"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c r="W6255" s="6" t="str">
        <f>TEXT(SalesData[[#This Row],[Order Date]],"mmm")</f>
        <v>Apr</v>
      </c>
      <c r="X6255" s="6" t="str">
        <f>TEXT(SalesData[[#This Row],[Order Date]],"mmm yyyy")</f>
        <v>Apr 2011</v>
      </c>
      <c r="Y6255">
        <f>--(COUNTIF($B$2:B6255,B6255)=1)</f>
        <v>0</v>
      </c>
    </row>
    <row r="6256" spans="1:25"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c r="W6256" s="6" t="str">
        <f>TEXT(SalesData[[#This Row],[Order Date]],"mmm")</f>
        <v>Sep</v>
      </c>
      <c r="X6256" s="6" t="str">
        <f>TEXT(SalesData[[#This Row],[Order Date]],"mmm yyyy")</f>
        <v>Sep 2012</v>
      </c>
      <c r="Y6256">
        <f>--(COUNTIF($B$2:B6256,B6256)=1)</f>
        <v>1</v>
      </c>
    </row>
    <row r="6257" spans="1:25"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c r="W6257" s="6" t="str">
        <f>TEXT(SalesData[[#This Row],[Order Date]],"mmm")</f>
        <v>Sep</v>
      </c>
      <c r="X6257" s="6" t="str">
        <f>TEXT(SalesData[[#This Row],[Order Date]],"mmm yyyy")</f>
        <v>Sep 2014</v>
      </c>
      <c r="Y6257">
        <f>--(COUNTIF($B$2:B6257,B6257)=1)</f>
        <v>1</v>
      </c>
    </row>
    <row r="6258" spans="1:25"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c r="W6258" s="6" t="str">
        <f>TEXT(SalesData[[#This Row],[Order Date]],"mmm")</f>
        <v>Sep</v>
      </c>
      <c r="X6258" s="6" t="str">
        <f>TEXT(SalesData[[#This Row],[Order Date]],"mmm yyyy")</f>
        <v>Sep 2012</v>
      </c>
      <c r="Y6258">
        <f>--(COUNTIF($B$2:B6258,B6258)=1)</f>
        <v>1</v>
      </c>
    </row>
    <row r="6259" spans="1:25"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c r="W6259" s="6" t="str">
        <f>TEXT(SalesData[[#This Row],[Order Date]],"mmm")</f>
        <v>Nov</v>
      </c>
      <c r="X6259" s="6" t="str">
        <f>TEXT(SalesData[[#This Row],[Order Date]],"mmm yyyy")</f>
        <v>Nov 2014</v>
      </c>
      <c r="Y6259">
        <f>--(COUNTIF($B$2:B6259,B6259)=1)</f>
        <v>1</v>
      </c>
    </row>
    <row r="6260" spans="1:25"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c r="W6260" s="6" t="str">
        <f>TEXT(SalesData[[#This Row],[Order Date]],"mmm")</f>
        <v>Mar</v>
      </c>
      <c r="X6260" s="6" t="str">
        <f>TEXT(SalesData[[#This Row],[Order Date]],"mmm yyyy")</f>
        <v>Mar 2012</v>
      </c>
      <c r="Y6260">
        <f>--(COUNTIF($B$2:B6260,B6260)=1)</f>
        <v>1</v>
      </c>
    </row>
    <row r="6261" spans="1:25"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c r="W6261" s="6" t="str">
        <f>TEXT(SalesData[[#This Row],[Order Date]],"mmm")</f>
        <v>Aug</v>
      </c>
      <c r="X6261" s="6" t="str">
        <f>TEXT(SalesData[[#This Row],[Order Date]],"mmm yyyy")</f>
        <v>Aug 2012</v>
      </c>
      <c r="Y6261">
        <f>--(COUNTIF($B$2:B6261,B6261)=1)</f>
        <v>1</v>
      </c>
    </row>
    <row r="6262" spans="1:25"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c r="W6262" s="6" t="str">
        <f>TEXT(SalesData[[#This Row],[Order Date]],"mmm")</f>
        <v>May</v>
      </c>
      <c r="X6262" s="6" t="str">
        <f>TEXT(SalesData[[#This Row],[Order Date]],"mmm yyyy")</f>
        <v>May 2012</v>
      </c>
      <c r="Y6262">
        <f>--(COUNTIF($B$2:B6262,B6262)=1)</f>
        <v>1</v>
      </c>
    </row>
    <row r="6263" spans="1:25"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c r="W6263" s="6" t="str">
        <f>TEXT(SalesData[[#This Row],[Order Date]],"mmm")</f>
        <v>Jul</v>
      </c>
      <c r="X6263" s="6" t="str">
        <f>TEXT(SalesData[[#This Row],[Order Date]],"mmm yyyy")</f>
        <v>Jul 2014</v>
      </c>
      <c r="Y6263">
        <f>--(COUNTIF($B$2:B6263,B6263)=1)</f>
        <v>1</v>
      </c>
    </row>
    <row r="6264" spans="1:25"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c r="W6264" s="6" t="str">
        <f>TEXT(SalesData[[#This Row],[Order Date]],"mmm")</f>
        <v>Sep</v>
      </c>
      <c r="X6264" s="6" t="str">
        <f>TEXT(SalesData[[#This Row],[Order Date]],"mmm yyyy")</f>
        <v>Sep 2013</v>
      </c>
      <c r="Y6264">
        <f>--(COUNTIF($B$2:B6264,B6264)=1)</f>
        <v>1</v>
      </c>
    </row>
    <row r="6265" spans="1:25"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c r="W6265" s="6" t="str">
        <f>TEXT(SalesData[[#This Row],[Order Date]],"mmm")</f>
        <v>May</v>
      </c>
      <c r="X6265" s="6" t="str">
        <f>TEXT(SalesData[[#This Row],[Order Date]],"mmm yyyy")</f>
        <v>May 2014</v>
      </c>
      <c r="Y6265">
        <f>--(COUNTIF($B$2:B6265,B6265)=1)</f>
        <v>1</v>
      </c>
    </row>
    <row r="6266" spans="1:25"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c r="W6266" s="6" t="str">
        <f>TEXT(SalesData[[#This Row],[Order Date]],"mmm")</f>
        <v>Oct</v>
      </c>
      <c r="X6266" s="6" t="str">
        <f>TEXT(SalesData[[#This Row],[Order Date]],"mmm yyyy")</f>
        <v>Oct 2013</v>
      </c>
      <c r="Y6266">
        <f>--(COUNTIF($B$2:B6266,B6266)=1)</f>
        <v>1</v>
      </c>
    </row>
    <row r="6267" spans="1:25"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c r="W6267" s="6" t="str">
        <f>TEXT(SalesData[[#This Row],[Order Date]],"mmm")</f>
        <v>Nov</v>
      </c>
      <c r="X6267" s="6" t="str">
        <f>TEXT(SalesData[[#This Row],[Order Date]],"mmm yyyy")</f>
        <v>Nov 2011</v>
      </c>
      <c r="Y6267">
        <f>--(COUNTIF($B$2:B6267,B6267)=1)</f>
        <v>1</v>
      </c>
    </row>
    <row r="6268" spans="1:25"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c r="W6268" s="6" t="str">
        <f>TEXT(SalesData[[#This Row],[Order Date]],"mmm")</f>
        <v>Nov</v>
      </c>
      <c r="X6268" s="6" t="str">
        <f>TEXT(SalesData[[#This Row],[Order Date]],"mmm yyyy")</f>
        <v>Nov 2011</v>
      </c>
      <c r="Y6268">
        <f>--(COUNTIF($B$2:B6268,B6268)=1)</f>
        <v>0</v>
      </c>
    </row>
    <row r="6269" spans="1:25"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c r="W6269" s="6" t="str">
        <f>TEXT(SalesData[[#This Row],[Order Date]],"mmm")</f>
        <v>Oct</v>
      </c>
      <c r="X6269" s="6" t="str">
        <f>TEXT(SalesData[[#This Row],[Order Date]],"mmm yyyy")</f>
        <v>Oct 2012</v>
      </c>
      <c r="Y6269">
        <f>--(COUNTIF($B$2:B6269,B6269)=1)</f>
        <v>1</v>
      </c>
    </row>
    <row r="6270" spans="1:25"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c r="W6270" s="6" t="str">
        <f>TEXT(SalesData[[#This Row],[Order Date]],"mmm")</f>
        <v>Oct</v>
      </c>
      <c r="X6270" s="6" t="str">
        <f>TEXT(SalesData[[#This Row],[Order Date]],"mmm yyyy")</f>
        <v>Oct 2012</v>
      </c>
      <c r="Y6270">
        <f>--(COUNTIF($B$2:B6270,B6270)=1)</f>
        <v>0</v>
      </c>
    </row>
    <row r="6271" spans="1:25"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c r="W6271" s="6" t="str">
        <f>TEXT(SalesData[[#This Row],[Order Date]],"mmm")</f>
        <v>Dec</v>
      </c>
      <c r="X6271" s="6" t="str">
        <f>TEXT(SalesData[[#This Row],[Order Date]],"mmm yyyy")</f>
        <v>Dec 2014</v>
      </c>
      <c r="Y6271">
        <f>--(COUNTIF($B$2:B6271,B6271)=1)</f>
        <v>1</v>
      </c>
    </row>
    <row r="6272" spans="1:25"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c r="W6272" s="6" t="str">
        <f>TEXT(SalesData[[#This Row],[Order Date]],"mmm")</f>
        <v>Dec</v>
      </c>
      <c r="X6272" s="6" t="str">
        <f>TEXT(SalesData[[#This Row],[Order Date]],"mmm yyyy")</f>
        <v>Dec 2014</v>
      </c>
      <c r="Y6272">
        <f>--(COUNTIF($B$2:B6272,B6272)=1)</f>
        <v>0</v>
      </c>
    </row>
    <row r="6273" spans="1:25"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c r="W6273" s="6" t="str">
        <f>TEXT(SalesData[[#This Row],[Order Date]],"mmm")</f>
        <v>Dec</v>
      </c>
      <c r="X6273" s="6" t="str">
        <f>TEXT(SalesData[[#This Row],[Order Date]],"mmm yyyy")</f>
        <v>Dec 2014</v>
      </c>
      <c r="Y6273">
        <f>--(COUNTIF($B$2:B6273,B6273)=1)</f>
        <v>0</v>
      </c>
    </row>
    <row r="6274" spans="1:25"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c r="W6274" s="6" t="str">
        <f>TEXT(SalesData[[#This Row],[Order Date]],"mmm")</f>
        <v>Dec</v>
      </c>
      <c r="X6274" s="6" t="str">
        <f>TEXT(SalesData[[#This Row],[Order Date]],"mmm yyyy")</f>
        <v>Dec 2014</v>
      </c>
      <c r="Y6274">
        <f>--(COUNTIF($B$2:B6274,B6274)=1)</f>
        <v>1</v>
      </c>
    </row>
    <row r="6275" spans="1:25"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c r="W6275" s="6" t="str">
        <f>TEXT(SalesData[[#This Row],[Order Date]],"mmm")</f>
        <v>Jul</v>
      </c>
      <c r="X6275" s="6" t="str">
        <f>TEXT(SalesData[[#This Row],[Order Date]],"mmm yyyy")</f>
        <v>Jul 2013</v>
      </c>
      <c r="Y6275">
        <f>--(COUNTIF($B$2:B6275,B6275)=1)</f>
        <v>1</v>
      </c>
    </row>
    <row r="6276" spans="1:25"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c r="W6276" s="6" t="str">
        <f>TEXT(SalesData[[#This Row],[Order Date]],"mmm")</f>
        <v>Jul</v>
      </c>
      <c r="X6276" s="6" t="str">
        <f>TEXT(SalesData[[#This Row],[Order Date]],"mmm yyyy")</f>
        <v>Jul 2013</v>
      </c>
      <c r="Y6276">
        <f>--(COUNTIF($B$2:B6276,B6276)=1)</f>
        <v>0</v>
      </c>
    </row>
    <row r="6277" spans="1:25"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c r="W6277" s="6" t="str">
        <f>TEXT(SalesData[[#This Row],[Order Date]],"mmm")</f>
        <v>Jul</v>
      </c>
      <c r="X6277" s="6" t="str">
        <f>TEXT(SalesData[[#This Row],[Order Date]],"mmm yyyy")</f>
        <v>Jul 2013</v>
      </c>
      <c r="Y6277">
        <f>--(COUNTIF($B$2:B6277,B6277)=1)</f>
        <v>0</v>
      </c>
    </row>
    <row r="6278" spans="1:25"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c r="W6278" s="6" t="str">
        <f>TEXT(SalesData[[#This Row],[Order Date]],"mmm")</f>
        <v>Jul</v>
      </c>
      <c r="X6278" s="6" t="str">
        <f>TEXT(SalesData[[#This Row],[Order Date]],"mmm yyyy")</f>
        <v>Jul 2013</v>
      </c>
      <c r="Y6278">
        <f>--(COUNTIF($B$2:B6278,B6278)=1)</f>
        <v>0</v>
      </c>
    </row>
    <row r="6279" spans="1:25"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c r="W6279" s="6" t="str">
        <f>TEXT(SalesData[[#This Row],[Order Date]],"mmm")</f>
        <v>Jul</v>
      </c>
      <c r="X6279" s="6" t="str">
        <f>TEXT(SalesData[[#This Row],[Order Date]],"mmm yyyy")</f>
        <v>Jul 2013</v>
      </c>
      <c r="Y6279">
        <f>--(COUNTIF($B$2:B6279,B6279)=1)</f>
        <v>0</v>
      </c>
    </row>
    <row r="6280" spans="1:25"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c r="W6280" s="6" t="str">
        <f>TEXT(SalesData[[#This Row],[Order Date]],"mmm")</f>
        <v>Jul</v>
      </c>
      <c r="X6280" s="6" t="str">
        <f>TEXT(SalesData[[#This Row],[Order Date]],"mmm yyyy")</f>
        <v>Jul 2013</v>
      </c>
      <c r="Y6280">
        <f>--(COUNTIF($B$2:B6280,B6280)=1)</f>
        <v>0</v>
      </c>
    </row>
    <row r="6281" spans="1:25"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c r="W6281" s="6" t="str">
        <f>TEXT(SalesData[[#This Row],[Order Date]],"mmm")</f>
        <v>Jul</v>
      </c>
      <c r="X6281" s="6" t="str">
        <f>TEXT(SalesData[[#This Row],[Order Date]],"mmm yyyy")</f>
        <v>Jul 2013</v>
      </c>
      <c r="Y6281">
        <f>--(COUNTIF($B$2:B6281,B6281)=1)</f>
        <v>0</v>
      </c>
    </row>
    <row r="6282" spans="1:25"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c r="W6282" s="6" t="str">
        <f>TEXT(SalesData[[#This Row],[Order Date]],"mmm")</f>
        <v>May</v>
      </c>
      <c r="X6282" s="6" t="str">
        <f>TEXT(SalesData[[#This Row],[Order Date]],"mmm yyyy")</f>
        <v>May 2014</v>
      </c>
      <c r="Y6282">
        <f>--(COUNTIF($B$2:B6282,B6282)=1)</f>
        <v>1</v>
      </c>
    </row>
    <row r="6283" spans="1:25"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c r="W6283" s="6" t="str">
        <f>TEXT(SalesData[[#This Row],[Order Date]],"mmm")</f>
        <v>Nov</v>
      </c>
      <c r="X6283" s="6" t="str">
        <f>TEXT(SalesData[[#This Row],[Order Date]],"mmm yyyy")</f>
        <v>Nov 2012</v>
      </c>
      <c r="Y6283">
        <f>--(COUNTIF($B$2:B6283,B6283)=1)</f>
        <v>1</v>
      </c>
    </row>
    <row r="6284" spans="1:25"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c r="W6284" s="6" t="str">
        <f>TEXT(SalesData[[#This Row],[Order Date]],"mmm")</f>
        <v>Nov</v>
      </c>
      <c r="X6284" s="6" t="str">
        <f>TEXT(SalesData[[#This Row],[Order Date]],"mmm yyyy")</f>
        <v>Nov 2012</v>
      </c>
      <c r="Y6284">
        <f>--(COUNTIF($B$2:B6284,B6284)=1)</f>
        <v>0</v>
      </c>
    </row>
    <row r="6285" spans="1:25"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c r="W6285" s="6" t="str">
        <f>TEXT(SalesData[[#This Row],[Order Date]],"mmm")</f>
        <v>Sep</v>
      </c>
      <c r="X6285" s="6" t="str">
        <f>TEXT(SalesData[[#This Row],[Order Date]],"mmm yyyy")</f>
        <v>Sep 2013</v>
      </c>
      <c r="Y6285">
        <f>--(COUNTIF($B$2:B6285,B6285)=1)</f>
        <v>1</v>
      </c>
    </row>
    <row r="6286" spans="1:25"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c r="W6286" s="6" t="str">
        <f>TEXT(SalesData[[#This Row],[Order Date]],"mmm")</f>
        <v>Sep</v>
      </c>
      <c r="X6286" s="6" t="str">
        <f>TEXT(SalesData[[#This Row],[Order Date]],"mmm yyyy")</f>
        <v>Sep 2013</v>
      </c>
      <c r="Y6286">
        <f>--(COUNTIF($B$2:B6286,B6286)=1)</f>
        <v>0</v>
      </c>
    </row>
    <row r="6287" spans="1:25"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c r="W6287" s="6" t="str">
        <f>TEXT(SalesData[[#This Row],[Order Date]],"mmm")</f>
        <v>Oct</v>
      </c>
      <c r="X6287" s="6" t="str">
        <f>TEXT(SalesData[[#This Row],[Order Date]],"mmm yyyy")</f>
        <v>Oct 2013</v>
      </c>
      <c r="Y6287">
        <f>--(COUNTIF($B$2:B6287,B6287)=1)</f>
        <v>1</v>
      </c>
    </row>
    <row r="6288" spans="1:25"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c r="W6288" s="6" t="str">
        <f>TEXT(SalesData[[#This Row],[Order Date]],"mmm")</f>
        <v>Oct</v>
      </c>
      <c r="X6288" s="6" t="str">
        <f>TEXT(SalesData[[#This Row],[Order Date]],"mmm yyyy")</f>
        <v>Oct 2013</v>
      </c>
      <c r="Y6288">
        <f>--(COUNTIF($B$2:B6288,B6288)=1)</f>
        <v>1</v>
      </c>
    </row>
    <row r="6289" spans="1:25"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c r="W6289" s="6" t="str">
        <f>TEXT(SalesData[[#This Row],[Order Date]],"mmm")</f>
        <v>Jul</v>
      </c>
      <c r="X6289" s="6" t="str">
        <f>TEXT(SalesData[[#This Row],[Order Date]],"mmm yyyy")</f>
        <v>Jul 2011</v>
      </c>
      <c r="Y6289">
        <f>--(COUNTIF($B$2:B6289,B6289)=1)</f>
        <v>1</v>
      </c>
    </row>
    <row r="6290" spans="1:25"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c r="W6290" s="6" t="str">
        <f>TEXT(SalesData[[#This Row],[Order Date]],"mmm")</f>
        <v>Jul</v>
      </c>
      <c r="X6290" s="6" t="str">
        <f>TEXT(SalesData[[#This Row],[Order Date]],"mmm yyyy")</f>
        <v>Jul 2011</v>
      </c>
      <c r="Y6290">
        <f>--(COUNTIF($B$2:B6290,B6290)=1)</f>
        <v>0</v>
      </c>
    </row>
    <row r="6291" spans="1:25"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c r="W6291" s="6" t="str">
        <f>TEXT(SalesData[[#This Row],[Order Date]],"mmm")</f>
        <v>Mar</v>
      </c>
      <c r="X6291" s="6" t="str">
        <f>TEXT(SalesData[[#This Row],[Order Date]],"mmm yyyy")</f>
        <v>Mar 2012</v>
      </c>
      <c r="Y6291">
        <f>--(COUNTIF($B$2:B6291,B6291)=1)</f>
        <v>1</v>
      </c>
    </row>
    <row r="6292" spans="1:25"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c r="W6292" s="6" t="str">
        <f>TEXT(SalesData[[#This Row],[Order Date]],"mmm")</f>
        <v>Mar</v>
      </c>
      <c r="X6292" s="6" t="str">
        <f>TEXT(SalesData[[#This Row],[Order Date]],"mmm yyyy")</f>
        <v>Mar 2012</v>
      </c>
      <c r="Y6292">
        <f>--(COUNTIF($B$2:B6292,B6292)=1)</f>
        <v>0</v>
      </c>
    </row>
    <row r="6293" spans="1:25"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c r="W6293" s="6" t="str">
        <f>TEXT(SalesData[[#This Row],[Order Date]],"mmm")</f>
        <v>Dec</v>
      </c>
      <c r="X6293" s="6" t="str">
        <f>TEXT(SalesData[[#This Row],[Order Date]],"mmm yyyy")</f>
        <v>Dec 2014</v>
      </c>
      <c r="Y6293">
        <f>--(COUNTIF($B$2:B6293,B6293)=1)</f>
        <v>1</v>
      </c>
    </row>
    <row r="6294" spans="1:25"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c r="W6294" s="6" t="str">
        <f>TEXT(SalesData[[#This Row],[Order Date]],"mmm")</f>
        <v>Apr</v>
      </c>
      <c r="X6294" s="6" t="str">
        <f>TEXT(SalesData[[#This Row],[Order Date]],"mmm yyyy")</f>
        <v>Apr 2012</v>
      </c>
      <c r="Y6294">
        <f>--(COUNTIF($B$2:B6294,B6294)=1)</f>
        <v>1</v>
      </c>
    </row>
    <row r="6295" spans="1:25"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c r="W6295" s="6" t="str">
        <f>TEXT(SalesData[[#This Row],[Order Date]],"mmm")</f>
        <v>Apr</v>
      </c>
      <c r="X6295" s="6" t="str">
        <f>TEXT(SalesData[[#This Row],[Order Date]],"mmm yyyy")</f>
        <v>Apr 2012</v>
      </c>
      <c r="Y6295">
        <f>--(COUNTIF($B$2:B6295,B6295)=1)</f>
        <v>0</v>
      </c>
    </row>
    <row r="6296" spans="1:25"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c r="W6296" s="6" t="str">
        <f>TEXT(SalesData[[#This Row],[Order Date]],"mmm")</f>
        <v>Sep</v>
      </c>
      <c r="X6296" s="6" t="str">
        <f>TEXT(SalesData[[#This Row],[Order Date]],"mmm yyyy")</f>
        <v>Sep 2011</v>
      </c>
      <c r="Y6296">
        <f>--(COUNTIF($B$2:B6296,B6296)=1)</f>
        <v>1</v>
      </c>
    </row>
    <row r="6297" spans="1:25"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c r="W6297" s="6" t="str">
        <f>TEXT(SalesData[[#This Row],[Order Date]],"mmm")</f>
        <v>Dec</v>
      </c>
      <c r="X6297" s="6" t="str">
        <f>TEXT(SalesData[[#This Row],[Order Date]],"mmm yyyy")</f>
        <v>Dec 2011</v>
      </c>
      <c r="Y6297">
        <f>--(COUNTIF($B$2:B6297,B6297)=1)</f>
        <v>1</v>
      </c>
    </row>
    <row r="6298" spans="1:25"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c r="W6298" s="6" t="str">
        <f>TEXT(SalesData[[#This Row],[Order Date]],"mmm")</f>
        <v>Dec</v>
      </c>
      <c r="X6298" s="6" t="str">
        <f>TEXT(SalesData[[#This Row],[Order Date]],"mmm yyyy")</f>
        <v>Dec 2011</v>
      </c>
      <c r="Y6298">
        <f>--(COUNTIF($B$2:B6298,B6298)=1)</f>
        <v>0</v>
      </c>
    </row>
    <row r="6299" spans="1:25"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c r="W6299" s="6" t="str">
        <f>TEXT(SalesData[[#This Row],[Order Date]],"mmm")</f>
        <v>Dec</v>
      </c>
      <c r="X6299" s="6" t="str">
        <f>TEXT(SalesData[[#This Row],[Order Date]],"mmm yyyy")</f>
        <v>Dec 2011</v>
      </c>
      <c r="Y6299">
        <f>--(COUNTIF($B$2:B6299,B6299)=1)</f>
        <v>0</v>
      </c>
    </row>
    <row r="6300" spans="1:25"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c r="W6300" s="6" t="str">
        <f>TEXT(SalesData[[#This Row],[Order Date]],"mmm")</f>
        <v>Oct</v>
      </c>
      <c r="X6300" s="6" t="str">
        <f>TEXT(SalesData[[#This Row],[Order Date]],"mmm yyyy")</f>
        <v>Oct 2011</v>
      </c>
      <c r="Y6300">
        <f>--(COUNTIF($B$2:B6300,B6300)=1)</f>
        <v>1</v>
      </c>
    </row>
    <row r="6301" spans="1:25"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c r="W6301" s="6" t="str">
        <f>TEXT(SalesData[[#This Row],[Order Date]],"mmm")</f>
        <v>Dec</v>
      </c>
      <c r="X6301" s="6" t="str">
        <f>TEXT(SalesData[[#This Row],[Order Date]],"mmm yyyy")</f>
        <v>Dec 2014</v>
      </c>
      <c r="Y6301">
        <f>--(COUNTIF($B$2:B6301,B6301)=1)</f>
        <v>1</v>
      </c>
    </row>
    <row r="6302" spans="1:25"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c r="W6302" s="6" t="str">
        <f>TEXT(SalesData[[#This Row],[Order Date]],"mmm")</f>
        <v>Jun</v>
      </c>
      <c r="X6302" s="6" t="str">
        <f>TEXT(SalesData[[#This Row],[Order Date]],"mmm yyyy")</f>
        <v>Jun 2011</v>
      </c>
      <c r="Y6302">
        <f>--(COUNTIF($B$2:B6302,B6302)=1)</f>
        <v>1</v>
      </c>
    </row>
    <row r="6303" spans="1:25"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c r="W6303" s="6" t="str">
        <f>TEXT(SalesData[[#This Row],[Order Date]],"mmm")</f>
        <v>Jun</v>
      </c>
      <c r="X6303" s="6" t="str">
        <f>TEXT(SalesData[[#This Row],[Order Date]],"mmm yyyy")</f>
        <v>Jun 2011</v>
      </c>
      <c r="Y6303">
        <f>--(COUNTIF($B$2:B6303,B6303)=1)</f>
        <v>0</v>
      </c>
    </row>
    <row r="6304" spans="1:25"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c r="W6304" s="6" t="str">
        <f>TEXT(SalesData[[#This Row],[Order Date]],"mmm")</f>
        <v>Nov</v>
      </c>
      <c r="X6304" s="6" t="str">
        <f>TEXT(SalesData[[#This Row],[Order Date]],"mmm yyyy")</f>
        <v>Nov 2014</v>
      </c>
      <c r="Y6304">
        <f>--(COUNTIF($B$2:B6304,B6304)=1)</f>
        <v>1</v>
      </c>
    </row>
    <row r="6305" spans="1:25"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c r="W6305" s="6" t="str">
        <f>TEXT(SalesData[[#This Row],[Order Date]],"mmm")</f>
        <v>Jun</v>
      </c>
      <c r="X6305" s="6" t="str">
        <f>TEXT(SalesData[[#This Row],[Order Date]],"mmm yyyy")</f>
        <v>Jun 2014</v>
      </c>
      <c r="Y6305">
        <f>--(COUNTIF($B$2:B6305,B6305)=1)</f>
        <v>1</v>
      </c>
    </row>
    <row r="6306" spans="1:25"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c r="W6306" s="6" t="str">
        <f>TEXT(SalesData[[#This Row],[Order Date]],"mmm")</f>
        <v>May</v>
      </c>
      <c r="X6306" s="6" t="str">
        <f>TEXT(SalesData[[#This Row],[Order Date]],"mmm yyyy")</f>
        <v>May 2014</v>
      </c>
      <c r="Y6306">
        <f>--(COUNTIF($B$2:B6306,B6306)=1)</f>
        <v>1</v>
      </c>
    </row>
    <row r="6307" spans="1:25"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c r="W6307" s="6" t="str">
        <f>TEXT(SalesData[[#This Row],[Order Date]],"mmm")</f>
        <v>Nov</v>
      </c>
      <c r="X6307" s="6" t="str">
        <f>TEXT(SalesData[[#This Row],[Order Date]],"mmm yyyy")</f>
        <v>Nov 2013</v>
      </c>
      <c r="Y6307">
        <f>--(COUNTIF($B$2:B6307,B6307)=1)</f>
        <v>1</v>
      </c>
    </row>
    <row r="6308" spans="1:25"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c r="W6308" s="6" t="str">
        <f>TEXT(SalesData[[#This Row],[Order Date]],"mmm")</f>
        <v>Nov</v>
      </c>
      <c r="X6308" s="6" t="str">
        <f>TEXT(SalesData[[#This Row],[Order Date]],"mmm yyyy")</f>
        <v>Nov 2013</v>
      </c>
      <c r="Y6308">
        <f>--(COUNTIF($B$2:B6308,B6308)=1)</f>
        <v>0</v>
      </c>
    </row>
    <row r="6309" spans="1:25"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c r="W6309" s="6" t="str">
        <f>TEXT(SalesData[[#This Row],[Order Date]],"mmm")</f>
        <v>Nov</v>
      </c>
      <c r="X6309" s="6" t="str">
        <f>TEXT(SalesData[[#This Row],[Order Date]],"mmm yyyy")</f>
        <v>Nov 2013</v>
      </c>
      <c r="Y6309">
        <f>--(COUNTIF($B$2:B6309,B6309)=1)</f>
        <v>0</v>
      </c>
    </row>
    <row r="6310" spans="1:25"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c r="W6310" s="6" t="str">
        <f>TEXT(SalesData[[#This Row],[Order Date]],"mmm")</f>
        <v>Nov</v>
      </c>
      <c r="X6310" s="6" t="str">
        <f>TEXT(SalesData[[#This Row],[Order Date]],"mmm yyyy")</f>
        <v>Nov 2013</v>
      </c>
      <c r="Y6310">
        <f>--(COUNTIF($B$2:B6310,B6310)=1)</f>
        <v>0</v>
      </c>
    </row>
    <row r="6311" spans="1:25"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c r="W6311" s="6" t="str">
        <f>TEXT(SalesData[[#This Row],[Order Date]],"mmm")</f>
        <v>Nov</v>
      </c>
      <c r="X6311" s="6" t="str">
        <f>TEXT(SalesData[[#This Row],[Order Date]],"mmm yyyy")</f>
        <v>Nov 2013</v>
      </c>
      <c r="Y6311">
        <f>--(COUNTIF($B$2:B6311,B6311)=1)</f>
        <v>0</v>
      </c>
    </row>
    <row r="6312" spans="1:25"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c r="W6312" s="6" t="str">
        <f>TEXT(SalesData[[#This Row],[Order Date]],"mmm")</f>
        <v>Nov</v>
      </c>
      <c r="X6312" s="6" t="str">
        <f>TEXT(SalesData[[#This Row],[Order Date]],"mmm yyyy")</f>
        <v>Nov 2013</v>
      </c>
      <c r="Y6312">
        <f>--(COUNTIF($B$2:B6312,B6312)=1)</f>
        <v>0</v>
      </c>
    </row>
    <row r="6313" spans="1:25"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c r="W6313" s="6" t="str">
        <f>TEXT(SalesData[[#This Row],[Order Date]],"mmm")</f>
        <v>Sep</v>
      </c>
      <c r="X6313" s="6" t="str">
        <f>TEXT(SalesData[[#This Row],[Order Date]],"mmm yyyy")</f>
        <v>Sep 2011</v>
      </c>
      <c r="Y6313">
        <f>--(COUNTIF($B$2:B6313,B6313)=1)</f>
        <v>1</v>
      </c>
    </row>
    <row r="6314" spans="1:25"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c r="W6314" s="6" t="str">
        <f>TEXT(SalesData[[#This Row],[Order Date]],"mmm")</f>
        <v>Feb</v>
      </c>
      <c r="X6314" s="6" t="str">
        <f>TEXT(SalesData[[#This Row],[Order Date]],"mmm yyyy")</f>
        <v>Feb 2014</v>
      </c>
      <c r="Y6314">
        <f>--(COUNTIF($B$2:B6314,B6314)=1)</f>
        <v>1</v>
      </c>
    </row>
    <row r="6315" spans="1:25"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c r="W6315" s="6" t="str">
        <f>TEXT(SalesData[[#This Row],[Order Date]],"mmm")</f>
        <v>Feb</v>
      </c>
      <c r="X6315" s="6" t="str">
        <f>TEXT(SalesData[[#This Row],[Order Date]],"mmm yyyy")</f>
        <v>Feb 2014</v>
      </c>
      <c r="Y6315">
        <f>--(COUNTIF($B$2:B6315,B6315)=1)</f>
        <v>0</v>
      </c>
    </row>
    <row r="6316" spans="1:25"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c r="W6316" s="6" t="str">
        <f>TEXT(SalesData[[#This Row],[Order Date]],"mmm")</f>
        <v>Nov</v>
      </c>
      <c r="X6316" s="6" t="str">
        <f>TEXT(SalesData[[#This Row],[Order Date]],"mmm yyyy")</f>
        <v>Nov 2011</v>
      </c>
      <c r="Y6316">
        <f>--(COUNTIF($B$2:B6316,B6316)=1)</f>
        <v>1</v>
      </c>
    </row>
    <row r="6317" spans="1:25"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c r="W6317" s="6" t="str">
        <f>TEXT(SalesData[[#This Row],[Order Date]],"mmm")</f>
        <v>Nov</v>
      </c>
      <c r="X6317" s="6" t="str">
        <f>TEXT(SalesData[[#This Row],[Order Date]],"mmm yyyy")</f>
        <v>Nov 2011</v>
      </c>
      <c r="Y6317">
        <f>--(COUNTIF($B$2:B6317,B6317)=1)</f>
        <v>0</v>
      </c>
    </row>
    <row r="6318" spans="1:25"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c r="W6318" s="6" t="str">
        <f>TEXT(SalesData[[#This Row],[Order Date]],"mmm")</f>
        <v>Nov</v>
      </c>
      <c r="X6318" s="6" t="str">
        <f>TEXT(SalesData[[#This Row],[Order Date]],"mmm yyyy")</f>
        <v>Nov 2011</v>
      </c>
      <c r="Y6318">
        <f>--(COUNTIF($B$2:B6318,B6318)=1)</f>
        <v>0</v>
      </c>
    </row>
    <row r="6319" spans="1:25"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c r="W6319" s="6" t="str">
        <f>TEXT(SalesData[[#This Row],[Order Date]],"mmm")</f>
        <v>Nov</v>
      </c>
      <c r="X6319" s="6" t="str">
        <f>TEXT(SalesData[[#This Row],[Order Date]],"mmm yyyy")</f>
        <v>Nov 2011</v>
      </c>
      <c r="Y6319">
        <f>--(COUNTIF($B$2:B6319,B6319)=1)</f>
        <v>0</v>
      </c>
    </row>
    <row r="6320" spans="1:25"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c r="W6320" s="6" t="str">
        <f>TEXT(SalesData[[#This Row],[Order Date]],"mmm")</f>
        <v>Nov</v>
      </c>
      <c r="X6320" s="6" t="str">
        <f>TEXT(SalesData[[#This Row],[Order Date]],"mmm yyyy")</f>
        <v>Nov 2014</v>
      </c>
      <c r="Y6320">
        <f>--(COUNTIF($B$2:B6320,B6320)=1)</f>
        <v>1</v>
      </c>
    </row>
    <row r="6321" spans="1:25"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c r="W6321" s="6" t="str">
        <f>TEXT(SalesData[[#This Row],[Order Date]],"mmm")</f>
        <v>Nov</v>
      </c>
      <c r="X6321" s="6" t="str">
        <f>TEXT(SalesData[[#This Row],[Order Date]],"mmm yyyy")</f>
        <v>Nov 2014</v>
      </c>
      <c r="Y6321">
        <f>--(COUNTIF($B$2:B6321,B6321)=1)</f>
        <v>0</v>
      </c>
    </row>
    <row r="6322" spans="1:25"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c r="W6322" s="6" t="str">
        <f>TEXT(SalesData[[#This Row],[Order Date]],"mmm")</f>
        <v>Sep</v>
      </c>
      <c r="X6322" s="6" t="str">
        <f>TEXT(SalesData[[#This Row],[Order Date]],"mmm yyyy")</f>
        <v>Sep 2014</v>
      </c>
      <c r="Y6322">
        <f>--(COUNTIF($B$2:B6322,B6322)=1)</f>
        <v>1</v>
      </c>
    </row>
    <row r="6323" spans="1:25"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c r="W6323" s="6" t="str">
        <f>TEXT(SalesData[[#This Row],[Order Date]],"mmm")</f>
        <v>Oct</v>
      </c>
      <c r="X6323" s="6" t="str">
        <f>TEXT(SalesData[[#This Row],[Order Date]],"mmm yyyy")</f>
        <v>Oct 2011</v>
      </c>
      <c r="Y6323">
        <f>--(COUNTIF($B$2:B6323,B6323)=1)</f>
        <v>1</v>
      </c>
    </row>
    <row r="6324" spans="1:25"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c r="W6324" s="6" t="str">
        <f>TEXT(SalesData[[#This Row],[Order Date]],"mmm")</f>
        <v>Jun</v>
      </c>
      <c r="X6324" s="6" t="str">
        <f>TEXT(SalesData[[#This Row],[Order Date]],"mmm yyyy")</f>
        <v>Jun 2011</v>
      </c>
      <c r="Y6324">
        <f>--(COUNTIF($B$2:B6324,B6324)=1)</f>
        <v>1</v>
      </c>
    </row>
    <row r="6325" spans="1:25"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c r="W6325" s="6" t="str">
        <f>TEXT(SalesData[[#This Row],[Order Date]],"mmm")</f>
        <v>Jun</v>
      </c>
      <c r="X6325" s="6" t="str">
        <f>TEXT(SalesData[[#This Row],[Order Date]],"mmm yyyy")</f>
        <v>Jun 2011</v>
      </c>
      <c r="Y6325">
        <f>--(COUNTIF($B$2:B6325,B6325)=1)</f>
        <v>1</v>
      </c>
    </row>
    <row r="6326" spans="1:25"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c r="W6326" s="6" t="str">
        <f>TEXT(SalesData[[#This Row],[Order Date]],"mmm")</f>
        <v>Oct</v>
      </c>
      <c r="X6326" s="6" t="str">
        <f>TEXT(SalesData[[#This Row],[Order Date]],"mmm yyyy")</f>
        <v>Oct 2012</v>
      </c>
      <c r="Y6326">
        <f>--(COUNTIF($B$2:B6326,B6326)=1)</f>
        <v>1</v>
      </c>
    </row>
    <row r="6327" spans="1:25"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c r="W6327" s="6" t="str">
        <f>TEXT(SalesData[[#This Row],[Order Date]],"mmm")</f>
        <v>Oct</v>
      </c>
      <c r="X6327" s="6" t="str">
        <f>TEXT(SalesData[[#This Row],[Order Date]],"mmm yyyy")</f>
        <v>Oct 2012</v>
      </c>
      <c r="Y6327">
        <f>--(COUNTIF($B$2:B6327,B6327)=1)</f>
        <v>0</v>
      </c>
    </row>
    <row r="6328" spans="1:25"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c r="W6328" s="6" t="str">
        <f>TEXT(SalesData[[#This Row],[Order Date]],"mmm")</f>
        <v>Jan</v>
      </c>
      <c r="X6328" s="6" t="str">
        <f>TEXT(SalesData[[#This Row],[Order Date]],"mmm yyyy")</f>
        <v>Jan 2011</v>
      </c>
      <c r="Y6328">
        <f>--(COUNTIF($B$2:B6328,B6328)=1)</f>
        <v>1</v>
      </c>
    </row>
    <row r="6329" spans="1:25"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c r="W6329" s="6" t="str">
        <f>TEXT(SalesData[[#This Row],[Order Date]],"mmm")</f>
        <v>Jan</v>
      </c>
      <c r="X6329" s="6" t="str">
        <f>TEXT(SalesData[[#This Row],[Order Date]],"mmm yyyy")</f>
        <v>Jan 2011</v>
      </c>
      <c r="Y6329">
        <f>--(COUNTIF($B$2:B6329,B6329)=1)</f>
        <v>0</v>
      </c>
    </row>
    <row r="6330" spans="1:25"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c r="W6330" s="6" t="str">
        <f>TEXT(SalesData[[#This Row],[Order Date]],"mmm")</f>
        <v>Jan</v>
      </c>
      <c r="X6330" s="6" t="str">
        <f>TEXT(SalesData[[#This Row],[Order Date]],"mmm yyyy")</f>
        <v>Jan 2011</v>
      </c>
      <c r="Y6330">
        <f>--(COUNTIF($B$2:B6330,B6330)=1)</f>
        <v>0</v>
      </c>
    </row>
    <row r="6331" spans="1:25"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c r="W6331" s="6" t="str">
        <f>TEXT(SalesData[[#This Row],[Order Date]],"mmm")</f>
        <v>Jan</v>
      </c>
      <c r="X6331" s="6" t="str">
        <f>TEXT(SalesData[[#This Row],[Order Date]],"mmm yyyy")</f>
        <v>Jan 2011</v>
      </c>
      <c r="Y6331">
        <f>--(COUNTIF($B$2:B6331,B6331)=1)</f>
        <v>0</v>
      </c>
    </row>
    <row r="6332" spans="1:25"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c r="W6332" s="6" t="str">
        <f>TEXT(SalesData[[#This Row],[Order Date]],"mmm")</f>
        <v>Jan</v>
      </c>
      <c r="X6332" s="6" t="str">
        <f>TEXT(SalesData[[#This Row],[Order Date]],"mmm yyyy")</f>
        <v>Jan 2011</v>
      </c>
      <c r="Y6332">
        <f>--(COUNTIF($B$2:B6332,B6332)=1)</f>
        <v>0</v>
      </c>
    </row>
    <row r="6333" spans="1:25"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c r="W6333" s="6" t="str">
        <f>TEXT(SalesData[[#This Row],[Order Date]],"mmm")</f>
        <v>Jan</v>
      </c>
      <c r="X6333" s="6" t="str">
        <f>TEXT(SalesData[[#This Row],[Order Date]],"mmm yyyy")</f>
        <v>Jan 2011</v>
      </c>
      <c r="Y6333">
        <f>--(COUNTIF($B$2:B6333,B6333)=1)</f>
        <v>0</v>
      </c>
    </row>
    <row r="6334" spans="1:25"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c r="W6334" s="6" t="str">
        <f>TEXT(SalesData[[#This Row],[Order Date]],"mmm")</f>
        <v>Jan</v>
      </c>
      <c r="X6334" s="6" t="str">
        <f>TEXT(SalesData[[#This Row],[Order Date]],"mmm yyyy")</f>
        <v>Jan 2011</v>
      </c>
      <c r="Y6334">
        <f>--(COUNTIF($B$2:B6334,B6334)=1)</f>
        <v>0</v>
      </c>
    </row>
    <row r="6335" spans="1:25"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c r="W6335" s="6" t="str">
        <f>TEXT(SalesData[[#This Row],[Order Date]],"mmm")</f>
        <v>Jan</v>
      </c>
      <c r="X6335" s="6" t="str">
        <f>TEXT(SalesData[[#This Row],[Order Date]],"mmm yyyy")</f>
        <v>Jan 2011</v>
      </c>
      <c r="Y6335">
        <f>--(COUNTIF($B$2:B6335,B6335)=1)</f>
        <v>0</v>
      </c>
    </row>
    <row r="6336" spans="1:25"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c r="W6336" s="6" t="str">
        <f>TEXT(SalesData[[#This Row],[Order Date]],"mmm")</f>
        <v>Jul</v>
      </c>
      <c r="X6336" s="6" t="str">
        <f>TEXT(SalesData[[#This Row],[Order Date]],"mmm yyyy")</f>
        <v>Jul 2011</v>
      </c>
      <c r="Y6336">
        <f>--(COUNTIF($B$2:B6336,B6336)=1)</f>
        <v>1</v>
      </c>
    </row>
    <row r="6337" spans="1:25"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c r="W6337" s="6" t="str">
        <f>TEXT(SalesData[[#This Row],[Order Date]],"mmm")</f>
        <v>Jul</v>
      </c>
      <c r="X6337" s="6" t="str">
        <f>TEXT(SalesData[[#This Row],[Order Date]],"mmm yyyy")</f>
        <v>Jul 2011</v>
      </c>
      <c r="Y6337">
        <f>--(COUNTIF($B$2:B6337,B6337)=1)</f>
        <v>0</v>
      </c>
    </row>
    <row r="6338" spans="1:25"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c r="W6338" s="6" t="str">
        <f>TEXT(SalesData[[#This Row],[Order Date]],"mmm")</f>
        <v>Aug</v>
      </c>
      <c r="X6338" s="6" t="str">
        <f>TEXT(SalesData[[#This Row],[Order Date]],"mmm yyyy")</f>
        <v>Aug 2013</v>
      </c>
      <c r="Y6338">
        <f>--(COUNTIF($B$2:B6338,B6338)=1)</f>
        <v>1</v>
      </c>
    </row>
    <row r="6339" spans="1:25"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c r="W6339" s="6" t="str">
        <f>TEXT(SalesData[[#This Row],[Order Date]],"mmm")</f>
        <v>Aug</v>
      </c>
      <c r="X6339" s="6" t="str">
        <f>TEXT(SalesData[[#This Row],[Order Date]],"mmm yyyy")</f>
        <v>Aug 2013</v>
      </c>
      <c r="Y6339">
        <f>--(COUNTIF($B$2:B6339,B6339)=1)</f>
        <v>0</v>
      </c>
    </row>
    <row r="6340" spans="1:25"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c r="W6340" s="6" t="str">
        <f>TEXT(SalesData[[#This Row],[Order Date]],"mmm")</f>
        <v>Oct</v>
      </c>
      <c r="X6340" s="6" t="str">
        <f>TEXT(SalesData[[#This Row],[Order Date]],"mmm yyyy")</f>
        <v>Oct 2014</v>
      </c>
      <c r="Y6340">
        <f>--(COUNTIF($B$2:B6340,B6340)=1)</f>
        <v>1</v>
      </c>
    </row>
    <row r="6341" spans="1:25"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c r="W6341" s="6" t="str">
        <f>TEXT(SalesData[[#This Row],[Order Date]],"mmm")</f>
        <v>Oct</v>
      </c>
      <c r="X6341" s="6" t="str">
        <f>TEXT(SalesData[[#This Row],[Order Date]],"mmm yyyy")</f>
        <v>Oct 2014</v>
      </c>
      <c r="Y6341">
        <f>--(COUNTIF($B$2:B6341,B6341)=1)</f>
        <v>0</v>
      </c>
    </row>
    <row r="6342" spans="1:25"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c r="W6342" s="6" t="str">
        <f>TEXT(SalesData[[#This Row],[Order Date]],"mmm")</f>
        <v>Oct</v>
      </c>
      <c r="X6342" s="6" t="str">
        <f>TEXT(SalesData[[#This Row],[Order Date]],"mmm yyyy")</f>
        <v>Oct 2014</v>
      </c>
      <c r="Y6342">
        <f>--(COUNTIF($B$2:B6342,B6342)=1)</f>
        <v>0</v>
      </c>
    </row>
    <row r="6343" spans="1:25"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c r="W6343" s="6" t="str">
        <f>TEXT(SalesData[[#This Row],[Order Date]],"mmm")</f>
        <v>Jan</v>
      </c>
      <c r="X6343" s="6" t="str">
        <f>TEXT(SalesData[[#This Row],[Order Date]],"mmm yyyy")</f>
        <v>Jan 2014</v>
      </c>
      <c r="Y6343">
        <f>--(COUNTIF($B$2:B6343,B6343)=1)</f>
        <v>1</v>
      </c>
    </row>
    <row r="6344" spans="1:25"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c r="W6344" s="6" t="str">
        <f>TEXT(SalesData[[#This Row],[Order Date]],"mmm")</f>
        <v>Mar</v>
      </c>
      <c r="X6344" s="6" t="str">
        <f>TEXT(SalesData[[#This Row],[Order Date]],"mmm yyyy")</f>
        <v>Mar 2012</v>
      </c>
      <c r="Y6344">
        <f>--(COUNTIF($B$2:B6344,B6344)=1)</f>
        <v>1</v>
      </c>
    </row>
    <row r="6345" spans="1:25"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c r="W6345" s="6" t="str">
        <f>TEXT(SalesData[[#This Row],[Order Date]],"mmm")</f>
        <v>Mar</v>
      </c>
      <c r="X6345" s="6" t="str">
        <f>TEXT(SalesData[[#This Row],[Order Date]],"mmm yyyy")</f>
        <v>Mar 2012</v>
      </c>
      <c r="Y6345">
        <f>--(COUNTIF($B$2:B6345,B6345)=1)</f>
        <v>0</v>
      </c>
    </row>
    <row r="6346" spans="1:25"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c r="W6346" s="6" t="str">
        <f>TEXT(SalesData[[#This Row],[Order Date]],"mmm")</f>
        <v>Mar</v>
      </c>
      <c r="X6346" s="6" t="str">
        <f>TEXT(SalesData[[#This Row],[Order Date]],"mmm yyyy")</f>
        <v>Mar 2012</v>
      </c>
      <c r="Y6346">
        <f>--(COUNTIF($B$2:B6346,B6346)=1)</f>
        <v>0</v>
      </c>
    </row>
    <row r="6347" spans="1:25"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c r="W6347" s="6" t="str">
        <f>TEXT(SalesData[[#This Row],[Order Date]],"mmm")</f>
        <v>Mar</v>
      </c>
      <c r="X6347" s="6" t="str">
        <f>TEXT(SalesData[[#This Row],[Order Date]],"mmm yyyy")</f>
        <v>Mar 2012</v>
      </c>
      <c r="Y6347">
        <f>--(COUNTIF($B$2:B6347,B6347)=1)</f>
        <v>0</v>
      </c>
    </row>
    <row r="6348" spans="1:25"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c r="W6348" s="6" t="str">
        <f>TEXT(SalesData[[#This Row],[Order Date]],"mmm")</f>
        <v>Oct</v>
      </c>
      <c r="X6348" s="6" t="str">
        <f>TEXT(SalesData[[#This Row],[Order Date]],"mmm yyyy")</f>
        <v>Oct 2014</v>
      </c>
      <c r="Y6348">
        <f>--(COUNTIF($B$2:B6348,B6348)=1)</f>
        <v>1</v>
      </c>
    </row>
    <row r="6349" spans="1:25"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c r="W6349" s="6" t="str">
        <f>TEXT(SalesData[[#This Row],[Order Date]],"mmm")</f>
        <v>May</v>
      </c>
      <c r="X6349" s="6" t="str">
        <f>TEXT(SalesData[[#This Row],[Order Date]],"mmm yyyy")</f>
        <v>May 2012</v>
      </c>
      <c r="Y6349">
        <f>--(COUNTIF($B$2:B6349,B6349)=1)</f>
        <v>1</v>
      </c>
    </row>
    <row r="6350" spans="1:25"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c r="W6350" s="6" t="str">
        <f>TEXT(SalesData[[#This Row],[Order Date]],"mmm")</f>
        <v>May</v>
      </c>
      <c r="X6350" s="6" t="str">
        <f>TEXT(SalesData[[#This Row],[Order Date]],"mmm yyyy")</f>
        <v>May 2012</v>
      </c>
      <c r="Y6350">
        <f>--(COUNTIF($B$2:B6350,B6350)=1)</f>
        <v>0</v>
      </c>
    </row>
    <row r="6351" spans="1:25"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c r="W6351" s="6" t="str">
        <f>TEXT(SalesData[[#This Row],[Order Date]],"mmm")</f>
        <v>May</v>
      </c>
      <c r="X6351" s="6" t="str">
        <f>TEXT(SalesData[[#This Row],[Order Date]],"mmm yyyy")</f>
        <v>May 2012</v>
      </c>
      <c r="Y6351">
        <f>--(COUNTIF($B$2:B6351,B6351)=1)</f>
        <v>0</v>
      </c>
    </row>
    <row r="6352" spans="1:25"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c r="W6352" s="6" t="str">
        <f>TEXT(SalesData[[#This Row],[Order Date]],"mmm")</f>
        <v>Sep</v>
      </c>
      <c r="X6352" s="6" t="str">
        <f>TEXT(SalesData[[#This Row],[Order Date]],"mmm yyyy")</f>
        <v>Sep 2014</v>
      </c>
      <c r="Y6352">
        <f>--(COUNTIF($B$2:B6352,B6352)=1)</f>
        <v>1</v>
      </c>
    </row>
    <row r="6353" spans="1:25"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c r="W6353" s="6" t="str">
        <f>TEXT(SalesData[[#This Row],[Order Date]],"mmm")</f>
        <v>Nov</v>
      </c>
      <c r="X6353" s="6" t="str">
        <f>TEXT(SalesData[[#This Row],[Order Date]],"mmm yyyy")</f>
        <v>Nov 2014</v>
      </c>
      <c r="Y6353">
        <f>--(COUNTIF($B$2:B6353,B6353)=1)</f>
        <v>1</v>
      </c>
    </row>
    <row r="6354" spans="1:25"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c r="W6354" s="6" t="str">
        <f>TEXT(SalesData[[#This Row],[Order Date]],"mmm")</f>
        <v>Sep</v>
      </c>
      <c r="X6354" s="6" t="str">
        <f>TEXT(SalesData[[#This Row],[Order Date]],"mmm yyyy")</f>
        <v>Sep 2012</v>
      </c>
      <c r="Y6354">
        <f>--(COUNTIF($B$2:B6354,B6354)=1)</f>
        <v>1</v>
      </c>
    </row>
    <row r="6355" spans="1:25"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c r="W6355" s="6" t="str">
        <f>TEXT(SalesData[[#This Row],[Order Date]],"mmm")</f>
        <v>Sep</v>
      </c>
      <c r="X6355" s="6" t="str">
        <f>TEXT(SalesData[[#This Row],[Order Date]],"mmm yyyy")</f>
        <v>Sep 2012</v>
      </c>
      <c r="Y6355">
        <f>--(COUNTIF($B$2:B6355,B6355)=1)</f>
        <v>1</v>
      </c>
    </row>
    <row r="6356" spans="1:25"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c r="W6356" s="6" t="str">
        <f>TEXT(SalesData[[#This Row],[Order Date]],"mmm")</f>
        <v>Sep</v>
      </c>
      <c r="X6356" s="6" t="str">
        <f>TEXT(SalesData[[#This Row],[Order Date]],"mmm yyyy")</f>
        <v>Sep 2012</v>
      </c>
      <c r="Y6356">
        <f>--(COUNTIF($B$2:B6356,B6356)=1)</f>
        <v>0</v>
      </c>
    </row>
    <row r="6357" spans="1:25"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c r="W6357" s="6" t="str">
        <f>TEXT(SalesData[[#This Row],[Order Date]],"mmm")</f>
        <v>Oct</v>
      </c>
      <c r="X6357" s="6" t="str">
        <f>TEXT(SalesData[[#This Row],[Order Date]],"mmm yyyy")</f>
        <v>Oct 2011</v>
      </c>
      <c r="Y6357">
        <f>--(COUNTIF($B$2:B6357,B6357)=1)</f>
        <v>1</v>
      </c>
    </row>
    <row r="6358" spans="1:25"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c r="W6358" s="6" t="str">
        <f>TEXT(SalesData[[#This Row],[Order Date]],"mmm")</f>
        <v>Jan</v>
      </c>
      <c r="X6358" s="6" t="str">
        <f>TEXT(SalesData[[#This Row],[Order Date]],"mmm yyyy")</f>
        <v>Jan 2014</v>
      </c>
      <c r="Y6358">
        <f>--(COUNTIF($B$2:B6358,B6358)=1)</f>
        <v>1</v>
      </c>
    </row>
    <row r="6359" spans="1:25"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c r="W6359" s="6" t="str">
        <f>TEXT(SalesData[[#This Row],[Order Date]],"mmm")</f>
        <v>Jan</v>
      </c>
      <c r="X6359" s="6" t="str">
        <f>TEXT(SalesData[[#This Row],[Order Date]],"mmm yyyy")</f>
        <v>Jan 2014</v>
      </c>
      <c r="Y6359">
        <f>--(COUNTIF($B$2:B6359,B6359)=1)</f>
        <v>0</v>
      </c>
    </row>
    <row r="6360" spans="1:25"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c r="W6360" s="6" t="str">
        <f>TEXT(SalesData[[#This Row],[Order Date]],"mmm")</f>
        <v>Jan</v>
      </c>
      <c r="X6360" s="6" t="str">
        <f>TEXT(SalesData[[#This Row],[Order Date]],"mmm yyyy")</f>
        <v>Jan 2014</v>
      </c>
      <c r="Y6360">
        <f>--(COUNTIF($B$2:B6360,B6360)=1)</f>
        <v>0</v>
      </c>
    </row>
    <row r="6361" spans="1:25"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c r="W6361" s="6" t="str">
        <f>TEXT(SalesData[[#This Row],[Order Date]],"mmm")</f>
        <v>Jan</v>
      </c>
      <c r="X6361" s="6" t="str">
        <f>TEXT(SalesData[[#This Row],[Order Date]],"mmm yyyy")</f>
        <v>Jan 2014</v>
      </c>
      <c r="Y6361">
        <f>--(COUNTIF($B$2:B6361,B6361)=1)</f>
        <v>0</v>
      </c>
    </row>
    <row r="6362" spans="1:25"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c r="W6362" s="6" t="str">
        <f>TEXT(SalesData[[#This Row],[Order Date]],"mmm")</f>
        <v>Dec</v>
      </c>
      <c r="X6362" s="6" t="str">
        <f>TEXT(SalesData[[#This Row],[Order Date]],"mmm yyyy")</f>
        <v>Dec 2012</v>
      </c>
      <c r="Y6362">
        <f>--(COUNTIF($B$2:B6362,B6362)=1)</f>
        <v>1</v>
      </c>
    </row>
    <row r="6363" spans="1:25"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c r="W6363" s="6" t="str">
        <f>TEXT(SalesData[[#This Row],[Order Date]],"mmm")</f>
        <v>Nov</v>
      </c>
      <c r="X6363" s="6" t="str">
        <f>TEXT(SalesData[[#This Row],[Order Date]],"mmm yyyy")</f>
        <v>Nov 2011</v>
      </c>
      <c r="Y6363">
        <f>--(COUNTIF($B$2:B6363,B6363)=1)</f>
        <v>1</v>
      </c>
    </row>
    <row r="6364" spans="1:25"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c r="W6364" s="6" t="str">
        <f>TEXT(SalesData[[#This Row],[Order Date]],"mmm")</f>
        <v>Nov</v>
      </c>
      <c r="X6364" s="6" t="str">
        <f>TEXT(SalesData[[#This Row],[Order Date]],"mmm yyyy")</f>
        <v>Nov 2014</v>
      </c>
      <c r="Y6364">
        <f>--(COUNTIF($B$2:B6364,B6364)=1)</f>
        <v>1</v>
      </c>
    </row>
    <row r="6365" spans="1:25"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c r="W6365" s="6" t="str">
        <f>TEXT(SalesData[[#This Row],[Order Date]],"mmm")</f>
        <v>Nov</v>
      </c>
      <c r="X6365" s="6" t="str">
        <f>TEXT(SalesData[[#This Row],[Order Date]],"mmm yyyy")</f>
        <v>Nov 2014</v>
      </c>
      <c r="Y6365">
        <f>--(COUNTIF($B$2:B6365,B6365)=1)</f>
        <v>0</v>
      </c>
    </row>
    <row r="6366" spans="1:25"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c r="W6366" s="6" t="str">
        <f>TEXT(SalesData[[#This Row],[Order Date]],"mmm")</f>
        <v>Nov</v>
      </c>
      <c r="X6366" s="6" t="str">
        <f>TEXT(SalesData[[#This Row],[Order Date]],"mmm yyyy")</f>
        <v>Nov 2014</v>
      </c>
      <c r="Y6366">
        <f>--(COUNTIF($B$2:B6366,B6366)=1)</f>
        <v>0</v>
      </c>
    </row>
    <row r="6367" spans="1:25"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c r="W6367" s="6" t="str">
        <f>TEXT(SalesData[[#This Row],[Order Date]],"mmm")</f>
        <v>Apr</v>
      </c>
      <c r="X6367" s="6" t="str">
        <f>TEXT(SalesData[[#This Row],[Order Date]],"mmm yyyy")</f>
        <v>Apr 2014</v>
      </c>
      <c r="Y6367">
        <f>--(COUNTIF($B$2:B6367,B6367)=1)</f>
        <v>1</v>
      </c>
    </row>
    <row r="6368" spans="1:25"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c r="W6368" s="6" t="str">
        <f>TEXT(SalesData[[#This Row],[Order Date]],"mmm")</f>
        <v>Apr</v>
      </c>
      <c r="X6368" s="6" t="str">
        <f>TEXT(SalesData[[#This Row],[Order Date]],"mmm yyyy")</f>
        <v>Apr 2014</v>
      </c>
      <c r="Y6368">
        <f>--(COUNTIF($B$2:B6368,B6368)=1)</f>
        <v>0</v>
      </c>
    </row>
    <row r="6369" spans="1:25"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c r="W6369" s="6" t="str">
        <f>TEXT(SalesData[[#This Row],[Order Date]],"mmm")</f>
        <v>Apr</v>
      </c>
      <c r="X6369" s="6" t="str">
        <f>TEXT(SalesData[[#This Row],[Order Date]],"mmm yyyy")</f>
        <v>Apr 2014</v>
      </c>
      <c r="Y6369">
        <f>--(COUNTIF($B$2:B6369,B6369)=1)</f>
        <v>0</v>
      </c>
    </row>
    <row r="6370" spans="1:25"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c r="W6370" s="6" t="str">
        <f>TEXT(SalesData[[#This Row],[Order Date]],"mmm")</f>
        <v>May</v>
      </c>
      <c r="X6370" s="6" t="str">
        <f>TEXT(SalesData[[#This Row],[Order Date]],"mmm yyyy")</f>
        <v>May 2014</v>
      </c>
      <c r="Y6370">
        <f>--(COUNTIF($B$2:B6370,B6370)=1)</f>
        <v>1</v>
      </c>
    </row>
    <row r="6371" spans="1:25"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c r="W6371" s="6" t="str">
        <f>TEXT(SalesData[[#This Row],[Order Date]],"mmm")</f>
        <v>Oct</v>
      </c>
      <c r="X6371" s="6" t="str">
        <f>TEXT(SalesData[[#This Row],[Order Date]],"mmm yyyy")</f>
        <v>Oct 2013</v>
      </c>
      <c r="Y6371">
        <f>--(COUNTIF($B$2:B6371,B6371)=1)</f>
        <v>1</v>
      </c>
    </row>
    <row r="6372" spans="1:25"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c r="W6372" s="6" t="str">
        <f>TEXT(SalesData[[#This Row],[Order Date]],"mmm")</f>
        <v>Nov</v>
      </c>
      <c r="X6372" s="6" t="str">
        <f>TEXT(SalesData[[#This Row],[Order Date]],"mmm yyyy")</f>
        <v>Nov 2013</v>
      </c>
      <c r="Y6372">
        <f>--(COUNTIF($B$2:B6372,B6372)=1)</f>
        <v>1</v>
      </c>
    </row>
    <row r="6373" spans="1:25"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c r="W6373" s="6" t="str">
        <f>TEXT(SalesData[[#This Row],[Order Date]],"mmm")</f>
        <v>Oct</v>
      </c>
      <c r="X6373" s="6" t="str">
        <f>TEXT(SalesData[[#This Row],[Order Date]],"mmm yyyy")</f>
        <v>Oct 2014</v>
      </c>
      <c r="Y6373">
        <f>--(COUNTIF($B$2:B6373,B6373)=1)</f>
        <v>1</v>
      </c>
    </row>
    <row r="6374" spans="1:25"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c r="W6374" s="6" t="str">
        <f>TEXT(SalesData[[#This Row],[Order Date]],"mmm")</f>
        <v>Oct</v>
      </c>
      <c r="X6374" s="6" t="str">
        <f>TEXT(SalesData[[#This Row],[Order Date]],"mmm yyyy")</f>
        <v>Oct 2014</v>
      </c>
      <c r="Y6374">
        <f>--(COUNTIF($B$2:B6374,B6374)=1)</f>
        <v>0</v>
      </c>
    </row>
    <row r="6375" spans="1:25"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c r="W6375" s="6" t="str">
        <f>TEXT(SalesData[[#This Row],[Order Date]],"mmm")</f>
        <v>Oct</v>
      </c>
      <c r="X6375" s="6" t="str">
        <f>TEXT(SalesData[[#This Row],[Order Date]],"mmm yyyy")</f>
        <v>Oct 2014</v>
      </c>
      <c r="Y6375">
        <f>--(COUNTIF($B$2:B6375,B6375)=1)</f>
        <v>0</v>
      </c>
    </row>
    <row r="6376" spans="1:25"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c r="W6376" s="6" t="str">
        <f>TEXT(SalesData[[#This Row],[Order Date]],"mmm")</f>
        <v>Apr</v>
      </c>
      <c r="X6376" s="6" t="str">
        <f>TEXT(SalesData[[#This Row],[Order Date]],"mmm yyyy")</f>
        <v>Apr 2011</v>
      </c>
      <c r="Y6376">
        <f>--(COUNTIF($B$2:B6376,B6376)=1)</f>
        <v>1</v>
      </c>
    </row>
    <row r="6377" spans="1:25"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c r="W6377" s="6" t="str">
        <f>TEXT(SalesData[[#This Row],[Order Date]],"mmm")</f>
        <v>Apr</v>
      </c>
      <c r="X6377" s="6" t="str">
        <f>TEXT(SalesData[[#This Row],[Order Date]],"mmm yyyy")</f>
        <v>Apr 2011</v>
      </c>
      <c r="Y6377">
        <f>--(COUNTIF($B$2:B6377,B6377)=1)</f>
        <v>0</v>
      </c>
    </row>
    <row r="6378" spans="1:25"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c r="W6378" s="6" t="str">
        <f>TEXT(SalesData[[#This Row],[Order Date]],"mmm")</f>
        <v>Oct</v>
      </c>
      <c r="X6378" s="6" t="str">
        <f>TEXT(SalesData[[#This Row],[Order Date]],"mmm yyyy")</f>
        <v>Oct 2013</v>
      </c>
      <c r="Y6378">
        <f>--(COUNTIF($B$2:B6378,B6378)=1)</f>
        <v>1</v>
      </c>
    </row>
    <row r="6379" spans="1:25"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c r="W6379" s="6" t="str">
        <f>TEXT(SalesData[[#This Row],[Order Date]],"mmm")</f>
        <v>Dec</v>
      </c>
      <c r="X6379" s="6" t="str">
        <f>TEXT(SalesData[[#This Row],[Order Date]],"mmm yyyy")</f>
        <v>Dec 2013</v>
      </c>
      <c r="Y6379">
        <f>--(COUNTIF($B$2:B6379,B6379)=1)</f>
        <v>1</v>
      </c>
    </row>
    <row r="6380" spans="1:25"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c r="W6380" s="6" t="str">
        <f>TEXT(SalesData[[#This Row],[Order Date]],"mmm")</f>
        <v>Apr</v>
      </c>
      <c r="X6380" s="6" t="str">
        <f>TEXT(SalesData[[#This Row],[Order Date]],"mmm yyyy")</f>
        <v>Apr 2014</v>
      </c>
      <c r="Y6380">
        <f>--(COUNTIF($B$2:B6380,B6380)=1)</f>
        <v>1</v>
      </c>
    </row>
    <row r="6381" spans="1:25"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c r="W6381" s="6" t="str">
        <f>TEXT(SalesData[[#This Row],[Order Date]],"mmm")</f>
        <v>Apr</v>
      </c>
      <c r="X6381" s="6" t="str">
        <f>TEXT(SalesData[[#This Row],[Order Date]],"mmm yyyy")</f>
        <v>Apr 2014</v>
      </c>
      <c r="Y6381">
        <f>--(COUNTIF($B$2:B6381,B6381)=1)</f>
        <v>0</v>
      </c>
    </row>
    <row r="6382" spans="1:25"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c r="W6382" s="6" t="str">
        <f>TEXT(SalesData[[#This Row],[Order Date]],"mmm")</f>
        <v>Apr</v>
      </c>
      <c r="X6382" s="6" t="str">
        <f>TEXT(SalesData[[#This Row],[Order Date]],"mmm yyyy")</f>
        <v>Apr 2011</v>
      </c>
      <c r="Y6382">
        <f>--(COUNTIF($B$2:B6382,B6382)=1)</f>
        <v>1</v>
      </c>
    </row>
    <row r="6383" spans="1:25"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c r="W6383" s="6" t="str">
        <f>TEXT(SalesData[[#This Row],[Order Date]],"mmm")</f>
        <v>Mar</v>
      </c>
      <c r="X6383" s="6" t="str">
        <f>TEXT(SalesData[[#This Row],[Order Date]],"mmm yyyy")</f>
        <v>Mar 2013</v>
      </c>
      <c r="Y6383">
        <f>--(COUNTIF($B$2:B6383,B6383)=1)</f>
        <v>1</v>
      </c>
    </row>
    <row r="6384" spans="1:25"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c r="W6384" s="6" t="str">
        <f>TEXT(SalesData[[#This Row],[Order Date]],"mmm")</f>
        <v>Mar</v>
      </c>
      <c r="X6384" s="6" t="str">
        <f>TEXT(SalesData[[#This Row],[Order Date]],"mmm yyyy")</f>
        <v>Mar 2013</v>
      </c>
      <c r="Y6384">
        <f>--(COUNTIF($B$2:B6384,B6384)=1)</f>
        <v>0</v>
      </c>
    </row>
    <row r="6385" spans="1:25"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c r="W6385" s="6" t="str">
        <f>TEXT(SalesData[[#This Row],[Order Date]],"mmm")</f>
        <v>Jan</v>
      </c>
      <c r="X6385" s="6" t="str">
        <f>TEXT(SalesData[[#This Row],[Order Date]],"mmm yyyy")</f>
        <v>Jan 2014</v>
      </c>
      <c r="Y6385">
        <f>--(COUNTIF($B$2:B6385,B6385)=1)</f>
        <v>1</v>
      </c>
    </row>
    <row r="6386" spans="1:25"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c r="W6386" s="6" t="str">
        <f>TEXT(SalesData[[#This Row],[Order Date]],"mmm")</f>
        <v>Jan</v>
      </c>
      <c r="X6386" s="6" t="str">
        <f>TEXT(SalesData[[#This Row],[Order Date]],"mmm yyyy")</f>
        <v>Jan 2014</v>
      </c>
      <c r="Y6386">
        <f>--(COUNTIF($B$2:B6386,B6386)=1)</f>
        <v>0</v>
      </c>
    </row>
    <row r="6387" spans="1:25"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c r="W6387" s="6" t="str">
        <f>TEXT(SalesData[[#This Row],[Order Date]],"mmm")</f>
        <v>Jan</v>
      </c>
      <c r="X6387" s="6" t="str">
        <f>TEXT(SalesData[[#This Row],[Order Date]],"mmm yyyy")</f>
        <v>Jan 2014</v>
      </c>
      <c r="Y6387">
        <f>--(COUNTIF($B$2:B6387,B6387)=1)</f>
        <v>0</v>
      </c>
    </row>
    <row r="6388" spans="1:25"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c r="W6388" s="6" t="str">
        <f>TEXT(SalesData[[#This Row],[Order Date]],"mmm")</f>
        <v>Jan</v>
      </c>
      <c r="X6388" s="6" t="str">
        <f>TEXT(SalesData[[#This Row],[Order Date]],"mmm yyyy")</f>
        <v>Jan 2014</v>
      </c>
      <c r="Y6388">
        <f>--(COUNTIF($B$2:B6388,B6388)=1)</f>
        <v>0</v>
      </c>
    </row>
    <row r="6389" spans="1:25"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c r="W6389" s="6" t="str">
        <f>TEXT(SalesData[[#This Row],[Order Date]],"mmm")</f>
        <v>Jan</v>
      </c>
      <c r="X6389" s="6" t="str">
        <f>TEXT(SalesData[[#This Row],[Order Date]],"mmm yyyy")</f>
        <v>Jan 2011</v>
      </c>
      <c r="Y6389">
        <f>--(COUNTIF($B$2:B6389,B6389)=1)</f>
        <v>1</v>
      </c>
    </row>
    <row r="6390" spans="1:25"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c r="W6390" s="6" t="str">
        <f>TEXT(SalesData[[#This Row],[Order Date]],"mmm")</f>
        <v>Jan</v>
      </c>
      <c r="X6390" s="6" t="str">
        <f>TEXT(SalesData[[#This Row],[Order Date]],"mmm yyyy")</f>
        <v>Jan 2011</v>
      </c>
      <c r="Y6390">
        <f>--(COUNTIF($B$2:B6390,B6390)=1)</f>
        <v>0</v>
      </c>
    </row>
    <row r="6391" spans="1:25"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c r="W6391" s="6" t="str">
        <f>TEXT(SalesData[[#This Row],[Order Date]],"mmm")</f>
        <v>Feb</v>
      </c>
      <c r="X6391" s="6" t="str">
        <f>TEXT(SalesData[[#This Row],[Order Date]],"mmm yyyy")</f>
        <v>Feb 2012</v>
      </c>
      <c r="Y6391">
        <f>--(COUNTIF($B$2:B6391,B6391)=1)</f>
        <v>1</v>
      </c>
    </row>
    <row r="6392" spans="1:25"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c r="W6392" s="6" t="str">
        <f>TEXT(SalesData[[#This Row],[Order Date]],"mmm")</f>
        <v>Feb</v>
      </c>
      <c r="X6392" s="6" t="str">
        <f>TEXT(SalesData[[#This Row],[Order Date]],"mmm yyyy")</f>
        <v>Feb 2012</v>
      </c>
      <c r="Y6392">
        <f>--(COUNTIF($B$2:B6392,B6392)=1)</f>
        <v>0</v>
      </c>
    </row>
    <row r="6393" spans="1:25"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c r="W6393" s="6" t="str">
        <f>TEXT(SalesData[[#This Row],[Order Date]],"mmm")</f>
        <v>Dec</v>
      </c>
      <c r="X6393" s="6" t="str">
        <f>TEXT(SalesData[[#This Row],[Order Date]],"mmm yyyy")</f>
        <v>Dec 2013</v>
      </c>
      <c r="Y6393">
        <f>--(COUNTIF($B$2:B6393,B6393)=1)</f>
        <v>1</v>
      </c>
    </row>
    <row r="6394" spans="1:25"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c r="W6394" s="6" t="str">
        <f>TEXT(SalesData[[#This Row],[Order Date]],"mmm")</f>
        <v>Dec</v>
      </c>
      <c r="X6394" s="6" t="str">
        <f>TEXT(SalesData[[#This Row],[Order Date]],"mmm yyyy")</f>
        <v>Dec 2013</v>
      </c>
      <c r="Y6394">
        <f>--(COUNTIF($B$2:B6394,B6394)=1)</f>
        <v>0</v>
      </c>
    </row>
    <row r="6395" spans="1:25"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c r="W6395" s="6" t="str">
        <f>TEXT(SalesData[[#This Row],[Order Date]],"mmm")</f>
        <v>Dec</v>
      </c>
      <c r="X6395" s="6" t="str">
        <f>TEXT(SalesData[[#This Row],[Order Date]],"mmm yyyy")</f>
        <v>Dec 2013</v>
      </c>
      <c r="Y6395">
        <f>--(COUNTIF($B$2:B6395,B6395)=1)</f>
        <v>0</v>
      </c>
    </row>
    <row r="6396" spans="1:25"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c r="W6396" s="6" t="str">
        <f>TEXT(SalesData[[#This Row],[Order Date]],"mmm")</f>
        <v>Dec</v>
      </c>
      <c r="X6396" s="6" t="str">
        <f>TEXT(SalesData[[#This Row],[Order Date]],"mmm yyyy")</f>
        <v>Dec 2013</v>
      </c>
      <c r="Y6396">
        <f>--(COUNTIF($B$2:B6396,B6396)=1)</f>
        <v>0</v>
      </c>
    </row>
    <row r="6397" spans="1:25"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c r="W6397" s="6" t="str">
        <f>TEXT(SalesData[[#This Row],[Order Date]],"mmm")</f>
        <v>Dec</v>
      </c>
      <c r="X6397" s="6" t="str">
        <f>TEXT(SalesData[[#This Row],[Order Date]],"mmm yyyy")</f>
        <v>Dec 2013</v>
      </c>
      <c r="Y6397">
        <f>--(COUNTIF($B$2:B6397,B6397)=1)</f>
        <v>0</v>
      </c>
    </row>
    <row r="6398" spans="1:25"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c r="W6398" s="6" t="str">
        <f>TEXT(SalesData[[#This Row],[Order Date]],"mmm")</f>
        <v>Dec</v>
      </c>
      <c r="X6398" s="6" t="str">
        <f>TEXT(SalesData[[#This Row],[Order Date]],"mmm yyyy")</f>
        <v>Dec 2013</v>
      </c>
      <c r="Y6398">
        <f>--(COUNTIF($B$2:B6398,B6398)=1)</f>
        <v>0</v>
      </c>
    </row>
    <row r="6399" spans="1:25"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c r="W6399" s="6" t="str">
        <f>TEXT(SalesData[[#This Row],[Order Date]],"mmm")</f>
        <v>Nov</v>
      </c>
      <c r="X6399" s="6" t="str">
        <f>TEXT(SalesData[[#This Row],[Order Date]],"mmm yyyy")</f>
        <v>Nov 2014</v>
      </c>
      <c r="Y6399">
        <f>--(COUNTIF($B$2:B6399,B6399)=1)</f>
        <v>1</v>
      </c>
    </row>
    <row r="6400" spans="1:25"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c r="W6400" s="6" t="str">
        <f>TEXT(SalesData[[#This Row],[Order Date]],"mmm")</f>
        <v>Aug</v>
      </c>
      <c r="X6400" s="6" t="str">
        <f>TEXT(SalesData[[#This Row],[Order Date]],"mmm yyyy")</f>
        <v>Aug 2014</v>
      </c>
      <c r="Y6400">
        <f>--(COUNTIF($B$2:B6400,B6400)=1)</f>
        <v>1</v>
      </c>
    </row>
    <row r="6401" spans="1:25"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c r="W6401" s="6" t="str">
        <f>TEXT(SalesData[[#This Row],[Order Date]],"mmm")</f>
        <v>Aug</v>
      </c>
      <c r="X6401" s="6" t="str">
        <f>TEXT(SalesData[[#This Row],[Order Date]],"mmm yyyy")</f>
        <v>Aug 2014</v>
      </c>
      <c r="Y6401">
        <f>--(COUNTIF($B$2:B6401,B6401)=1)</f>
        <v>0</v>
      </c>
    </row>
    <row r="6402" spans="1:25"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c r="W6402" s="6" t="str">
        <f>TEXT(SalesData[[#This Row],[Order Date]],"mmm")</f>
        <v>Aug</v>
      </c>
      <c r="X6402" s="6" t="str">
        <f>TEXT(SalesData[[#This Row],[Order Date]],"mmm yyyy")</f>
        <v>Aug 2014</v>
      </c>
      <c r="Y6402">
        <f>--(COUNTIF($B$2:B6402,B6402)=1)</f>
        <v>0</v>
      </c>
    </row>
    <row r="6403" spans="1:25"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c r="W6403" s="6" t="str">
        <f>TEXT(SalesData[[#This Row],[Order Date]],"mmm")</f>
        <v>May</v>
      </c>
      <c r="X6403" s="6" t="str">
        <f>TEXT(SalesData[[#This Row],[Order Date]],"mmm yyyy")</f>
        <v>May 2014</v>
      </c>
      <c r="Y6403">
        <f>--(COUNTIF($B$2:B6403,B6403)=1)</f>
        <v>1</v>
      </c>
    </row>
    <row r="6404" spans="1:25"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c r="W6404" s="6" t="str">
        <f>TEXT(SalesData[[#This Row],[Order Date]],"mmm")</f>
        <v>May</v>
      </c>
      <c r="X6404" s="6" t="str">
        <f>TEXT(SalesData[[#This Row],[Order Date]],"mmm yyyy")</f>
        <v>May 2014</v>
      </c>
      <c r="Y6404">
        <f>--(COUNTIF($B$2:B6404,B6404)=1)</f>
        <v>0</v>
      </c>
    </row>
    <row r="6405" spans="1:25"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c r="W6405" s="6" t="str">
        <f>TEXT(SalesData[[#This Row],[Order Date]],"mmm")</f>
        <v>May</v>
      </c>
      <c r="X6405" s="6" t="str">
        <f>TEXT(SalesData[[#This Row],[Order Date]],"mmm yyyy")</f>
        <v>May 2014</v>
      </c>
      <c r="Y6405">
        <f>--(COUNTIF($B$2:B6405,B6405)=1)</f>
        <v>0</v>
      </c>
    </row>
    <row r="6406" spans="1:25"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c r="W6406" s="6" t="str">
        <f>TEXT(SalesData[[#This Row],[Order Date]],"mmm")</f>
        <v>Nov</v>
      </c>
      <c r="X6406" s="6" t="str">
        <f>TEXT(SalesData[[#This Row],[Order Date]],"mmm yyyy")</f>
        <v>Nov 2012</v>
      </c>
      <c r="Y6406">
        <f>--(COUNTIF($B$2:B6406,B6406)=1)</f>
        <v>1</v>
      </c>
    </row>
    <row r="6407" spans="1:25"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c r="W6407" s="6" t="str">
        <f>TEXT(SalesData[[#This Row],[Order Date]],"mmm")</f>
        <v>Sep</v>
      </c>
      <c r="X6407" s="6" t="str">
        <f>TEXT(SalesData[[#This Row],[Order Date]],"mmm yyyy")</f>
        <v>Sep 2014</v>
      </c>
      <c r="Y6407">
        <f>--(COUNTIF($B$2:B6407,B6407)=1)</f>
        <v>1</v>
      </c>
    </row>
    <row r="6408" spans="1:25"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c r="W6408" s="6" t="str">
        <f>TEXT(SalesData[[#This Row],[Order Date]],"mmm")</f>
        <v>Sep</v>
      </c>
      <c r="X6408" s="6" t="str">
        <f>TEXT(SalesData[[#This Row],[Order Date]],"mmm yyyy")</f>
        <v>Sep 2014</v>
      </c>
      <c r="Y6408">
        <f>--(COUNTIF($B$2:B6408,B6408)=1)</f>
        <v>0</v>
      </c>
    </row>
    <row r="6409" spans="1:25"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c r="W6409" s="6" t="str">
        <f>TEXT(SalesData[[#This Row],[Order Date]],"mmm")</f>
        <v>May</v>
      </c>
      <c r="X6409" s="6" t="str">
        <f>TEXT(SalesData[[#This Row],[Order Date]],"mmm yyyy")</f>
        <v>May 2014</v>
      </c>
      <c r="Y6409">
        <f>--(COUNTIF($B$2:B6409,B6409)=1)</f>
        <v>1</v>
      </c>
    </row>
    <row r="6410" spans="1:25"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c r="W6410" s="6" t="str">
        <f>TEXT(SalesData[[#This Row],[Order Date]],"mmm")</f>
        <v>May</v>
      </c>
      <c r="X6410" s="6" t="str">
        <f>TEXT(SalesData[[#This Row],[Order Date]],"mmm yyyy")</f>
        <v>May 2014</v>
      </c>
      <c r="Y6410">
        <f>--(COUNTIF($B$2:B6410,B6410)=1)</f>
        <v>0</v>
      </c>
    </row>
    <row r="6411" spans="1:25"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c r="W6411" s="6" t="str">
        <f>TEXT(SalesData[[#This Row],[Order Date]],"mmm")</f>
        <v>May</v>
      </c>
      <c r="X6411" s="6" t="str">
        <f>TEXT(SalesData[[#This Row],[Order Date]],"mmm yyyy")</f>
        <v>May 2014</v>
      </c>
      <c r="Y6411">
        <f>--(COUNTIF($B$2:B6411,B6411)=1)</f>
        <v>0</v>
      </c>
    </row>
    <row r="6412" spans="1:25"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c r="W6412" s="6" t="str">
        <f>TEXT(SalesData[[#This Row],[Order Date]],"mmm")</f>
        <v>May</v>
      </c>
      <c r="X6412" s="6" t="str">
        <f>TEXT(SalesData[[#This Row],[Order Date]],"mmm yyyy")</f>
        <v>May 2014</v>
      </c>
      <c r="Y6412">
        <f>--(COUNTIF($B$2:B6412,B6412)=1)</f>
        <v>0</v>
      </c>
    </row>
    <row r="6413" spans="1:25"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c r="W6413" s="6" t="str">
        <f>TEXT(SalesData[[#This Row],[Order Date]],"mmm")</f>
        <v>May</v>
      </c>
      <c r="X6413" s="6" t="str">
        <f>TEXT(SalesData[[#This Row],[Order Date]],"mmm yyyy")</f>
        <v>May 2014</v>
      </c>
      <c r="Y6413">
        <f>--(COUNTIF($B$2:B6413,B6413)=1)</f>
        <v>0</v>
      </c>
    </row>
    <row r="6414" spans="1:25"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c r="W6414" s="6" t="str">
        <f>TEXT(SalesData[[#This Row],[Order Date]],"mmm")</f>
        <v>Aug</v>
      </c>
      <c r="X6414" s="6" t="str">
        <f>TEXT(SalesData[[#This Row],[Order Date]],"mmm yyyy")</f>
        <v>Aug 2014</v>
      </c>
      <c r="Y6414">
        <f>--(COUNTIF($B$2:B6414,B6414)=1)</f>
        <v>1</v>
      </c>
    </row>
    <row r="6415" spans="1:25"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c r="W6415" s="6" t="str">
        <f>TEXT(SalesData[[#This Row],[Order Date]],"mmm")</f>
        <v>Aug</v>
      </c>
      <c r="X6415" s="6" t="str">
        <f>TEXT(SalesData[[#This Row],[Order Date]],"mmm yyyy")</f>
        <v>Aug 2014</v>
      </c>
      <c r="Y6415">
        <f>--(COUNTIF($B$2:B6415,B6415)=1)</f>
        <v>0</v>
      </c>
    </row>
    <row r="6416" spans="1:25"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c r="W6416" s="6" t="str">
        <f>TEXT(SalesData[[#This Row],[Order Date]],"mmm")</f>
        <v>Nov</v>
      </c>
      <c r="X6416" s="6" t="str">
        <f>TEXT(SalesData[[#This Row],[Order Date]],"mmm yyyy")</f>
        <v>Nov 2014</v>
      </c>
      <c r="Y6416">
        <f>--(COUNTIF($B$2:B6416,B6416)=1)</f>
        <v>1</v>
      </c>
    </row>
    <row r="6417" spans="1:25"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c r="W6417" s="6" t="str">
        <f>TEXT(SalesData[[#This Row],[Order Date]],"mmm")</f>
        <v>Aug</v>
      </c>
      <c r="X6417" s="6" t="str">
        <f>TEXT(SalesData[[#This Row],[Order Date]],"mmm yyyy")</f>
        <v>Aug 2014</v>
      </c>
      <c r="Y6417">
        <f>--(COUNTIF($B$2:B6417,B6417)=1)</f>
        <v>1</v>
      </c>
    </row>
    <row r="6418" spans="1:25"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c r="W6418" s="6" t="str">
        <f>TEXT(SalesData[[#This Row],[Order Date]],"mmm")</f>
        <v>Mar</v>
      </c>
      <c r="X6418" s="6" t="str">
        <f>TEXT(SalesData[[#This Row],[Order Date]],"mmm yyyy")</f>
        <v>Mar 2013</v>
      </c>
      <c r="Y6418">
        <f>--(COUNTIF($B$2:B6418,B6418)=1)</f>
        <v>1</v>
      </c>
    </row>
    <row r="6419" spans="1:25"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c r="W6419" s="6" t="str">
        <f>TEXT(SalesData[[#This Row],[Order Date]],"mmm")</f>
        <v>Mar</v>
      </c>
      <c r="X6419" s="6" t="str">
        <f>TEXT(SalesData[[#This Row],[Order Date]],"mmm yyyy")</f>
        <v>Mar 2013</v>
      </c>
      <c r="Y6419">
        <f>--(COUNTIF($B$2:B6419,B6419)=1)</f>
        <v>0</v>
      </c>
    </row>
    <row r="6420" spans="1:25"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c r="W6420" s="6" t="str">
        <f>TEXT(SalesData[[#This Row],[Order Date]],"mmm")</f>
        <v>Nov</v>
      </c>
      <c r="X6420" s="6" t="str">
        <f>TEXT(SalesData[[#This Row],[Order Date]],"mmm yyyy")</f>
        <v>Nov 2013</v>
      </c>
      <c r="Y6420">
        <f>--(COUNTIF($B$2:B6420,B6420)=1)</f>
        <v>1</v>
      </c>
    </row>
    <row r="6421" spans="1:25"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c r="W6421" s="6" t="str">
        <f>TEXT(SalesData[[#This Row],[Order Date]],"mmm")</f>
        <v>Nov</v>
      </c>
      <c r="X6421" s="6" t="str">
        <f>TEXT(SalesData[[#This Row],[Order Date]],"mmm yyyy")</f>
        <v>Nov 2013</v>
      </c>
      <c r="Y6421">
        <f>--(COUNTIF($B$2:B6421,B6421)=1)</f>
        <v>0</v>
      </c>
    </row>
    <row r="6422" spans="1:25"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c r="W6422" s="6" t="str">
        <f>TEXT(SalesData[[#This Row],[Order Date]],"mmm")</f>
        <v>Nov</v>
      </c>
      <c r="X6422" s="6" t="str">
        <f>TEXT(SalesData[[#This Row],[Order Date]],"mmm yyyy")</f>
        <v>Nov 2013</v>
      </c>
      <c r="Y6422">
        <f>--(COUNTIF($B$2:B6422,B6422)=1)</f>
        <v>0</v>
      </c>
    </row>
    <row r="6423" spans="1:25"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c r="W6423" s="6" t="str">
        <f>TEXT(SalesData[[#This Row],[Order Date]],"mmm")</f>
        <v>Nov</v>
      </c>
      <c r="X6423" s="6" t="str">
        <f>TEXT(SalesData[[#This Row],[Order Date]],"mmm yyyy")</f>
        <v>Nov 2013</v>
      </c>
      <c r="Y6423">
        <f>--(COUNTIF($B$2:B6423,B6423)=1)</f>
        <v>0</v>
      </c>
    </row>
    <row r="6424" spans="1:25"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c r="W6424" s="6" t="str">
        <f>TEXT(SalesData[[#This Row],[Order Date]],"mmm")</f>
        <v>Jul</v>
      </c>
      <c r="X6424" s="6" t="str">
        <f>TEXT(SalesData[[#This Row],[Order Date]],"mmm yyyy")</f>
        <v>Jul 2011</v>
      </c>
      <c r="Y6424">
        <f>--(COUNTIF($B$2:B6424,B6424)=1)</f>
        <v>1</v>
      </c>
    </row>
    <row r="6425" spans="1:25"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c r="W6425" s="6" t="str">
        <f>TEXT(SalesData[[#This Row],[Order Date]],"mmm")</f>
        <v>Oct</v>
      </c>
      <c r="X6425" s="6" t="str">
        <f>TEXT(SalesData[[#This Row],[Order Date]],"mmm yyyy")</f>
        <v>Oct 2012</v>
      </c>
      <c r="Y6425">
        <f>--(COUNTIF($B$2:B6425,B6425)=1)</f>
        <v>1</v>
      </c>
    </row>
    <row r="6426" spans="1:25"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c r="W6426" s="6" t="str">
        <f>TEXT(SalesData[[#This Row],[Order Date]],"mmm")</f>
        <v>Aug</v>
      </c>
      <c r="X6426" s="6" t="str">
        <f>TEXT(SalesData[[#This Row],[Order Date]],"mmm yyyy")</f>
        <v>Aug 2014</v>
      </c>
      <c r="Y6426">
        <f>--(COUNTIF($B$2:B6426,B6426)=1)</f>
        <v>1</v>
      </c>
    </row>
    <row r="6427" spans="1:25"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c r="W6427" s="6" t="str">
        <f>TEXT(SalesData[[#This Row],[Order Date]],"mmm")</f>
        <v>May</v>
      </c>
      <c r="X6427" s="6" t="str">
        <f>TEXT(SalesData[[#This Row],[Order Date]],"mmm yyyy")</f>
        <v>May 2013</v>
      </c>
      <c r="Y6427">
        <f>--(COUNTIF($B$2:B6427,B6427)=1)</f>
        <v>1</v>
      </c>
    </row>
    <row r="6428" spans="1:25"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c r="W6428" s="6" t="str">
        <f>TEXT(SalesData[[#This Row],[Order Date]],"mmm")</f>
        <v>May</v>
      </c>
      <c r="X6428" s="6" t="str">
        <f>TEXT(SalesData[[#This Row],[Order Date]],"mmm yyyy")</f>
        <v>May 2013</v>
      </c>
      <c r="Y6428">
        <f>--(COUNTIF($B$2:B6428,B6428)=1)</f>
        <v>0</v>
      </c>
    </row>
    <row r="6429" spans="1:25"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c r="W6429" s="6" t="str">
        <f>TEXT(SalesData[[#This Row],[Order Date]],"mmm")</f>
        <v>May</v>
      </c>
      <c r="X6429" s="6" t="str">
        <f>TEXT(SalesData[[#This Row],[Order Date]],"mmm yyyy")</f>
        <v>May 2013</v>
      </c>
      <c r="Y6429">
        <f>--(COUNTIF($B$2:B6429,B6429)=1)</f>
        <v>0</v>
      </c>
    </row>
    <row r="6430" spans="1:25"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c r="W6430" s="6" t="str">
        <f>TEXT(SalesData[[#This Row],[Order Date]],"mmm")</f>
        <v>May</v>
      </c>
      <c r="X6430" s="6" t="str">
        <f>TEXT(SalesData[[#This Row],[Order Date]],"mmm yyyy")</f>
        <v>May 2013</v>
      </c>
      <c r="Y6430">
        <f>--(COUNTIF($B$2:B6430,B6430)=1)</f>
        <v>0</v>
      </c>
    </row>
    <row r="6431" spans="1:25"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c r="W6431" s="6" t="str">
        <f>TEXT(SalesData[[#This Row],[Order Date]],"mmm")</f>
        <v>Nov</v>
      </c>
      <c r="X6431" s="6" t="str">
        <f>TEXT(SalesData[[#This Row],[Order Date]],"mmm yyyy")</f>
        <v>Nov 2011</v>
      </c>
      <c r="Y6431">
        <f>--(COUNTIF($B$2:B6431,B6431)=1)</f>
        <v>1</v>
      </c>
    </row>
    <row r="6432" spans="1:25"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c r="W6432" s="6" t="str">
        <f>TEXT(SalesData[[#This Row],[Order Date]],"mmm")</f>
        <v>Nov</v>
      </c>
      <c r="X6432" s="6" t="str">
        <f>TEXT(SalesData[[#This Row],[Order Date]],"mmm yyyy")</f>
        <v>Nov 2011</v>
      </c>
      <c r="Y6432">
        <f>--(COUNTIF($B$2:B6432,B6432)=1)</f>
        <v>0</v>
      </c>
    </row>
    <row r="6433" spans="1:25"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c r="W6433" s="6" t="str">
        <f>TEXT(SalesData[[#This Row],[Order Date]],"mmm")</f>
        <v>Nov</v>
      </c>
      <c r="X6433" s="6" t="str">
        <f>TEXT(SalesData[[#This Row],[Order Date]],"mmm yyyy")</f>
        <v>Nov 2011</v>
      </c>
      <c r="Y6433">
        <f>--(COUNTIF($B$2:B6433,B6433)=1)</f>
        <v>0</v>
      </c>
    </row>
    <row r="6434" spans="1:25"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c r="W6434" s="6" t="str">
        <f>TEXT(SalesData[[#This Row],[Order Date]],"mmm")</f>
        <v>Nov</v>
      </c>
      <c r="X6434" s="6" t="str">
        <f>TEXT(SalesData[[#This Row],[Order Date]],"mmm yyyy")</f>
        <v>Nov 2011</v>
      </c>
      <c r="Y6434">
        <f>--(COUNTIF($B$2:B6434,B6434)=1)</f>
        <v>0</v>
      </c>
    </row>
    <row r="6435" spans="1:25"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c r="W6435" s="6" t="str">
        <f>TEXT(SalesData[[#This Row],[Order Date]],"mmm")</f>
        <v>Mar</v>
      </c>
      <c r="X6435" s="6" t="str">
        <f>TEXT(SalesData[[#This Row],[Order Date]],"mmm yyyy")</f>
        <v>Mar 2012</v>
      </c>
      <c r="Y6435">
        <f>--(COUNTIF($B$2:B6435,B6435)=1)</f>
        <v>1</v>
      </c>
    </row>
    <row r="6436" spans="1:25"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c r="W6436" s="6" t="str">
        <f>TEXT(SalesData[[#This Row],[Order Date]],"mmm")</f>
        <v>Mar</v>
      </c>
      <c r="X6436" s="6" t="str">
        <f>TEXT(SalesData[[#This Row],[Order Date]],"mmm yyyy")</f>
        <v>Mar 2012</v>
      </c>
      <c r="Y6436">
        <f>--(COUNTIF($B$2:B6436,B6436)=1)</f>
        <v>0</v>
      </c>
    </row>
    <row r="6437" spans="1:25"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c r="W6437" s="6" t="str">
        <f>TEXT(SalesData[[#This Row],[Order Date]],"mmm")</f>
        <v>May</v>
      </c>
      <c r="X6437" s="6" t="str">
        <f>TEXT(SalesData[[#This Row],[Order Date]],"mmm yyyy")</f>
        <v>May 2014</v>
      </c>
      <c r="Y6437">
        <f>--(COUNTIF($B$2:B6437,B6437)=1)</f>
        <v>1</v>
      </c>
    </row>
    <row r="6438" spans="1:25"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c r="W6438" s="6" t="str">
        <f>TEXT(SalesData[[#This Row],[Order Date]],"mmm")</f>
        <v>May</v>
      </c>
      <c r="X6438" s="6" t="str">
        <f>TEXT(SalesData[[#This Row],[Order Date]],"mmm yyyy")</f>
        <v>May 2014</v>
      </c>
      <c r="Y6438">
        <f>--(COUNTIF($B$2:B6438,B6438)=1)</f>
        <v>0</v>
      </c>
    </row>
    <row r="6439" spans="1:25"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c r="W6439" s="6" t="str">
        <f>TEXT(SalesData[[#This Row],[Order Date]],"mmm")</f>
        <v>May</v>
      </c>
      <c r="X6439" s="6" t="str">
        <f>TEXT(SalesData[[#This Row],[Order Date]],"mmm yyyy")</f>
        <v>May 2014</v>
      </c>
      <c r="Y6439">
        <f>--(COUNTIF($B$2:B6439,B6439)=1)</f>
        <v>0</v>
      </c>
    </row>
    <row r="6440" spans="1:25"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c r="W6440" s="6" t="str">
        <f>TEXT(SalesData[[#This Row],[Order Date]],"mmm")</f>
        <v>Dec</v>
      </c>
      <c r="X6440" s="6" t="str">
        <f>TEXT(SalesData[[#This Row],[Order Date]],"mmm yyyy")</f>
        <v>Dec 2014</v>
      </c>
      <c r="Y6440">
        <f>--(COUNTIF($B$2:B6440,B6440)=1)</f>
        <v>1</v>
      </c>
    </row>
    <row r="6441" spans="1:25"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c r="W6441" s="6" t="str">
        <f>TEXT(SalesData[[#This Row],[Order Date]],"mmm")</f>
        <v>Oct</v>
      </c>
      <c r="X6441" s="6" t="str">
        <f>TEXT(SalesData[[#This Row],[Order Date]],"mmm yyyy")</f>
        <v>Oct 2011</v>
      </c>
      <c r="Y6441">
        <f>--(COUNTIF($B$2:B6441,B6441)=1)</f>
        <v>1</v>
      </c>
    </row>
    <row r="6442" spans="1:25"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c r="W6442" s="6" t="str">
        <f>TEXT(SalesData[[#This Row],[Order Date]],"mmm")</f>
        <v>Oct</v>
      </c>
      <c r="X6442" s="6" t="str">
        <f>TEXT(SalesData[[#This Row],[Order Date]],"mmm yyyy")</f>
        <v>Oct 2013</v>
      </c>
      <c r="Y6442">
        <f>--(COUNTIF($B$2:B6442,B6442)=1)</f>
        <v>1</v>
      </c>
    </row>
    <row r="6443" spans="1:25"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c r="W6443" s="6" t="str">
        <f>TEXT(SalesData[[#This Row],[Order Date]],"mmm")</f>
        <v>Oct</v>
      </c>
      <c r="X6443" s="6" t="str">
        <f>TEXT(SalesData[[#This Row],[Order Date]],"mmm yyyy")</f>
        <v>Oct 2013</v>
      </c>
      <c r="Y6443">
        <f>--(COUNTIF($B$2:B6443,B6443)=1)</f>
        <v>0</v>
      </c>
    </row>
    <row r="6444" spans="1:25"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c r="W6444" s="6" t="str">
        <f>TEXT(SalesData[[#This Row],[Order Date]],"mmm")</f>
        <v>Oct</v>
      </c>
      <c r="X6444" s="6" t="str">
        <f>TEXT(SalesData[[#This Row],[Order Date]],"mmm yyyy")</f>
        <v>Oct 2013</v>
      </c>
      <c r="Y6444">
        <f>--(COUNTIF($B$2:B6444,B6444)=1)</f>
        <v>0</v>
      </c>
    </row>
    <row r="6445" spans="1:25"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c r="W6445" s="6" t="str">
        <f>TEXT(SalesData[[#This Row],[Order Date]],"mmm")</f>
        <v>Oct</v>
      </c>
      <c r="X6445" s="6" t="str">
        <f>TEXT(SalesData[[#This Row],[Order Date]],"mmm yyyy")</f>
        <v>Oct 2013</v>
      </c>
      <c r="Y6445">
        <f>--(COUNTIF($B$2:B6445,B6445)=1)</f>
        <v>0</v>
      </c>
    </row>
    <row r="6446" spans="1:25"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c r="W6446" s="6" t="str">
        <f>TEXT(SalesData[[#This Row],[Order Date]],"mmm")</f>
        <v>Oct</v>
      </c>
      <c r="X6446" s="6" t="str">
        <f>TEXT(SalesData[[#This Row],[Order Date]],"mmm yyyy")</f>
        <v>Oct 2013</v>
      </c>
      <c r="Y6446">
        <f>--(COUNTIF($B$2:B6446,B6446)=1)</f>
        <v>0</v>
      </c>
    </row>
    <row r="6447" spans="1:25"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c r="W6447" s="6" t="str">
        <f>TEXT(SalesData[[#This Row],[Order Date]],"mmm")</f>
        <v>Mar</v>
      </c>
      <c r="X6447" s="6" t="str">
        <f>TEXT(SalesData[[#This Row],[Order Date]],"mmm yyyy")</f>
        <v>Mar 2012</v>
      </c>
      <c r="Y6447">
        <f>--(COUNTIF($B$2:B6447,B6447)=1)</f>
        <v>1</v>
      </c>
    </row>
    <row r="6448" spans="1:25"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c r="W6448" s="6" t="str">
        <f>TEXT(SalesData[[#This Row],[Order Date]],"mmm")</f>
        <v>Mar</v>
      </c>
      <c r="X6448" s="6" t="str">
        <f>TEXT(SalesData[[#This Row],[Order Date]],"mmm yyyy")</f>
        <v>Mar 2014</v>
      </c>
      <c r="Y6448">
        <f>--(COUNTIF($B$2:B6448,B6448)=1)</f>
        <v>1</v>
      </c>
    </row>
    <row r="6449" spans="1:25"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c r="W6449" s="6" t="str">
        <f>TEXT(SalesData[[#This Row],[Order Date]],"mmm")</f>
        <v>Mar</v>
      </c>
      <c r="X6449" s="6" t="str">
        <f>TEXT(SalesData[[#This Row],[Order Date]],"mmm yyyy")</f>
        <v>Mar 2014</v>
      </c>
      <c r="Y6449">
        <f>--(COUNTIF($B$2:B6449,B6449)=1)</f>
        <v>0</v>
      </c>
    </row>
    <row r="6450" spans="1:25"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c r="W6450" s="6" t="str">
        <f>TEXT(SalesData[[#This Row],[Order Date]],"mmm")</f>
        <v>Mar</v>
      </c>
      <c r="X6450" s="6" t="str">
        <f>TEXT(SalesData[[#This Row],[Order Date]],"mmm yyyy")</f>
        <v>Mar 2014</v>
      </c>
      <c r="Y6450">
        <f>--(COUNTIF($B$2:B6450,B6450)=1)</f>
        <v>0</v>
      </c>
    </row>
    <row r="6451" spans="1:25"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c r="W6451" s="6" t="str">
        <f>TEXT(SalesData[[#This Row],[Order Date]],"mmm")</f>
        <v>Sep</v>
      </c>
      <c r="X6451" s="6" t="str">
        <f>TEXT(SalesData[[#This Row],[Order Date]],"mmm yyyy")</f>
        <v>Sep 2012</v>
      </c>
      <c r="Y6451">
        <f>--(COUNTIF($B$2:B6451,B6451)=1)</f>
        <v>1</v>
      </c>
    </row>
    <row r="6452" spans="1:25"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c r="W6452" s="6" t="str">
        <f>TEXT(SalesData[[#This Row],[Order Date]],"mmm")</f>
        <v>Sep</v>
      </c>
      <c r="X6452" s="6" t="str">
        <f>TEXT(SalesData[[#This Row],[Order Date]],"mmm yyyy")</f>
        <v>Sep 2012</v>
      </c>
      <c r="Y6452">
        <f>--(COUNTIF($B$2:B6452,B6452)=1)</f>
        <v>0</v>
      </c>
    </row>
    <row r="6453" spans="1:25"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c r="W6453" s="6" t="str">
        <f>TEXT(SalesData[[#This Row],[Order Date]],"mmm")</f>
        <v>Sep</v>
      </c>
      <c r="X6453" s="6" t="str">
        <f>TEXT(SalesData[[#This Row],[Order Date]],"mmm yyyy")</f>
        <v>Sep 2012</v>
      </c>
      <c r="Y6453">
        <f>--(COUNTIF($B$2:B6453,B6453)=1)</f>
        <v>0</v>
      </c>
    </row>
    <row r="6454" spans="1:25"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c r="W6454" s="6" t="str">
        <f>TEXT(SalesData[[#This Row],[Order Date]],"mmm")</f>
        <v>Dec</v>
      </c>
      <c r="X6454" s="6" t="str">
        <f>TEXT(SalesData[[#This Row],[Order Date]],"mmm yyyy")</f>
        <v>Dec 2012</v>
      </c>
      <c r="Y6454">
        <f>--(COUNTIF($B$2:B6454,B6454)=1)</f>
        <v>1</v>
      </c>
    </row>
    <row r="6455" spans="1:25"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c r="W6455" s="6" t="str">
        <f>TEXT(SalesData[[#This Row],[Order Date]],"mmm")</f>
        <v>Oct</v>
      </c>
      <c r="X6455" s="6" t="str">
        <f>TEXT(SalesData[[#This Row],[Order Date]],"mmm yyyy")</f>
        <v>Oct 2012</v>
      </c>
      <c r="Y6455">
        <f>--(COUNTIF($B$2:B6455,B6455)=1)</f>
        <v>1</v>
      </c>
    </row>
    <row r="6456" spans="1:25"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c r="W6456" s="6" t="str">
        <f>TEXT(SalesData[[#This Row],[Order Date]],"mmm")</f>
        <v>Aug</v>
      </c>
      <c r="X6456" s="6" t="str">
        <f>TEXT(SalesData[[#This Row],[Order Date]],"mmm yyyy")</f>
        <v>Aug 2014</v>
      </c>
      <c r="Y6456">
        <f>--(COUNTIF($B$2:B6456,B6456)=1)</f>
        <v>1</v>
      </c>
    </row>
    <row r="6457" spans="1:25"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c r="W6457" s="6" t="str">
        <f>TEXT(SalesData[[#This Row],[Order Date]],"mmm")</f>
        <v>Aug</v>
      </c>
      <c r="X6457" s="6" t="str">
        <f>TEXT(SalesData[[#This Row],[Order Date]],"mmm yyyy")</f>
        <v>Aug 2014</v>
      </c>
      <c r="Y6457">
        <f>--(COUNTIF($B$2:B6457,B6457)=1)</f>
        <v>0</v>
      </c>
    </row>
    <row r="6458" spans="1:25"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c r="W6458" s="6" t="str">
        <f>TEXT(SalesData[[#This Row],[Order Date]],"mmm")</f>
        <v>Aug</v>
      </c>
      <c r="X6458" s="6" t="str">
        <f>TEXT(SalesData[[#This Row],[Order Date]],"mmm yyyy")</f>
        <v>Aug 2011</v>
      </c>
      <c r="Y6458">
        <f>--(COUNTIF($B$2:B6458,B6458)=1)</f>
        <v>1</v>
      </c>
    </row>
    <row r="6459" spans="1:25"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c r="W6459" s="6" t="str">
        <f>TEXT(SalesData[[#This Row],[Order Date]],"mmm")</f>
        <v>Aug</v>
      </c>
      <c r="X6459" s="6" t="str">
        <f>TEXT(SalesData[[#This Row],[Order Date]],"mmm yyyy")</f>
        <v>Aug 2011</v>
      </c>
      <c r="Y6459">
        <f>--(COUNTIF($B$2:B6459,B6459)=1)</f>
        <v>0</v>
      </c>
    </row>
    <row r="6460" spans="1:25"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c r="W6460" s="6" t="str">
        <f>TEXT(SalesData[[#This Row],[Order Date]],"mmm")</f>
        <v>May</v>
      </c>
      <c r="X6460" s="6" t="str">
        <f>TEXT(SalesData[[#This Row],[Order Date]],"mmm yyyy")</f>
        <v>May 2014</v>
      </c>
      <c r="Y6460">
        <f>--(COUNTIF($B$2:B6460,B6460)=1)</f>
        <v>1</v>
      </c>
    </row>
    <row r="6461" spans="1:25"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c r="W6461" s="6" t="str">
        <f>TEXT(SalesData[[#This Row],[Order Date]],"mmm")</f>
        <v>May</v>
      </c>
      <c r="X6461" s="6" t="str">
        <f>TEXT(SalesData[[#This Row],[Order Date]],"mmm yyyy")</f>
        <v>May 2014</v>
      </c>
      <c r="Y6461">
        <f>--(COUNTIF($B$2:B6461,B6461)=1)</f>
        <v>0</v>
      </c>
    </row>
    <row r="6462" spans="1:25"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c r="W6462" s="6" t="str">
        <f>TEXT(SalesData[[#This Row],[Order Date]],"mmm")</f>
        <v>May</v>
      </c>
      <c r="X6462" s="6" t="str">
        <f>TEXT(SalesData[[#This Row],[Order Date]],"mmm yyyy")</f>
        <v>May 2014</v>
      </c>
      <c r="Y6462">
        <f>--(COUNTIF($B$2:B6462,B6462)=1)</f>
        <v>0</v>
      </c>
    </row>
    <row r="6463" spans="1:25"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c r="W6463" s="6" t="str">
        <f>TEXT(SalesData[[#This Row],[Order Date]],"mmm")</f>
        <v>May</v>
      </c>
      <c r="X6463" s="6" t="str">
        <f>TEXT(SalesData[[#This Row],[Order Date]],"mmm yyyy")</f>
        <v>May 2014</v>
      </c>
      <c r="Y6463">
        <f>--(COUNTIF($B$2:B6463,B6463)=1)</f>
        <v>0</v>
      </c>
    </row>
    <row r="6464" spans="1:25"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c r="W6464" s="6" t="str">
        <f>TEXT(SalesData[[#This Row],[Order Date]],"mmm")</f>
        <v>May</v>
      </c>
      <c r="X6464" s="6" t="str">
        <f>TEXT(SalesData[[#This Row],[Order Date]],"mmm yyyy")</f>
        <v>May 2014</v>
      </c>
      <c r="Y6464">
        <f>--(COUNTIF($B$2:B6464,B6464)=1)</f>
        <v>0</v>
      </c>
    </row>
    <row r="6465" spans="1:25"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c r="W6465" s="6" t="str">
        <f>TEXT(SalesData[[#This Row],[Order Date]],"mmm")</f>
        <v>May</v>
      </c>
      <c r="X6465" s="6" t="str">
        <f>TEXT(SalesData[[#This Row],[Order Date]],"mmm yyyy")</f>
        <v>May 2014</v>
      </c>
      <c r="Y6465">
        <f>--(COUNTIF($B$2:B6465,B6465)=1)</f>
        <v>0</v>
      </c>
    </row>
    <row r="6466" spans="1:25"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c r="W6466" s="6" t="str">
        <f>TEXT(SalesData[[#This Row],[Order Date]],"mmm")</f>
        <v>Sep</v>
      </c>
      <c r="X6466" s="6" t="str">
        <f>TEXT(SalesData[[#This Row],[Order Date]],"mmm yyyy")</f>
        <v>Sep 2013</v>
      </c>
      <c r="Y6466">
        <f>--(COUNTIF($B$2:B6466,B6466)=1)</f>
        <v>1</v>
      </c>
    </row>
    <row r="6467" spans="1:25"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c r="W6467" s="6" t="str">
        <f>TEXT(SalesData[[#This Row],[Order Date]],"mmm")</f>
        <v>Nov</v>
      </c>
      <c r="X6467" s="6" t="str">
        <f>TEXT(SalesData[[#This Row],[Order Date]],"mmm yyyy")</f>
        <v>Nov 2012</v>
      </c>
      <c r="Y6467">
        <f>--(COUNTIF($B$2:B6467,B6467)=1)</f>
        <v>1</v>
      </c>
    </row>
    <row r="6468" spans="1:25"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c r="W6468" s="6" t="str">
        <f>TEXT(SalesData[[#This Row],[Order Date]],"mmm")</f>
        <v>May</v>
      </c>
      <c r="X6468" s="6" t="str">
        <f>TEXT(SalesData[[#This Row],[Order Date]],"mmm yyyy")</f>
        <v>May 2014</v>
      </c>
      <c r="Y6468">
        <f>--(COUNTIF($B$2:B6468,B6468)=1)</f>
        <v>1</v>
      </c>
    </row>
    <row r="6469" spans="1:25"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c r="W6469" s="6" t="str">
        <f>TEXT(SalesData[[#This Row],[Order Date]],"mmm")</f>
        <v>Dec</v>
      </c>
      <c r="X6469" s="6" t="str">
        <f>TEXT(SalesData[[#This Row],[Order Date]],"mmm yyyy")</f>
        <v>Dec 2013</v>
      </c>
      <c r="Y6469">
        <f>--(COUNTIF($B$2:B6469,B6469)=1)</f>
        <v>1</v>
      </c>
    </row>
    <row r="6470" spans="1:25"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c r="W6470" s="6" t="str">
        <f>TEXT(SalesData[[#This Row],[Order Date]],"mmm")</f>
        <v>Dec</v>
      </c>
      <c r="X6470" s="6" t="str">
        <f>TEXT(SalesData[[#This Row],[Order Date]],"mmm yyyy")</f>
        <v>Dec 2013</v>
      </c>
      <c r="Y6470">
        <f>--(COUNTIF($B$2:B6470,B6470)=1)</f>
        <v>0</v>
      </c>
    </row>
    <row r="6471" spans="1:25"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c r="W6471" s="6" t="str">
        <f>TEXT(SalesData[[#This Row],[Order Date]],"mmm")</f>
        <v>Dec</v>
      </c>
      <c r="X6471" s="6" t="str">
        <f>TEXT(SalesData[[#This Row],[Order Date]],"mmm yyyy")</f>
        <v>Dec 2013</v>
      </c>
      <c r="Y6471">
        <f>--(COUNTIF($B$2:B6471,B6471)=1)</f>
        <v>0</v>
      </c>
    </row>
    <row r="6472" spans="1:25"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c r="W6472" s="6" t="str">
        <f>TEXT(SalesData[[#This Row],[Order Date]],"mmm")</f>
        <v>Aug</v>
      </c>
      <c r="X6472" s="6" t="str">
        <f>TEXT(SalesData[[#This Row],[Order Date]],"mmm yyyy")</f>
        <v>Aug 2012</v>
      </c>
      <c r="Y6472">
        <f>--(COUNTIF($B$2:B6472,B6472)=1)</f>
        <v>1</v>
      </c>
    </row>
    <row r="6473" spans="1:25"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c r="W6473" s="6" t="str">
        <f>TEXT(SalesData[[#This Row],[Order Date]],"mmm")</f>
        <v>Aug</v>
      </c>
      <c r="X6473" s="6" t="str">
        <f>TEXT(SalesData[[#This Row],[Order Date]],"mmm yyyy")</f>
        <v>Aug 2012</v>
      </c>
      <c r="Y6473">
        <f>--(COUNTIF($B$2:B6473,B6473)=1)</f>
        <v>0</v>
      </c>
    </row>
    <row r="6474" spans="1:25"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c r="W6474" s="6" t="str">
        <f>TEXT(SalesData[[#This Row],[Order Date]],"mmm")</f>
        <v>Jun</v>
      </c>
      <c r="X6474" s="6" t="str">
        <f>TEXT(SalesData[[#This Row],[Order Date]],"mmm yyyy")</f>
        <v>Jun 2011</v>
      </c>
      <c r="Y6474">
        <f>--(COUNTIF($B$2:B6474,B6474)=1)</f>
        <v>1</v>
      </c>
    </row>
    <row r="6475" spans="1:25"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c r="W6475" s="6" t="str">
        <f>TEXT(SalesData[[#This Row],[Order Date]],"mmm")</f>
        <v>Mar</v>
      </c>
      <c r="X6475" s="6" t="str">
        <f>TEXT(SalesData[[#This Row],[Order Date]],"mmm yyyy")</f>
        <v>Mar 2013</v>
      </c>
      <c r="Y6475">
        <f>--(COUNTIF($B$2:B6475,B6475)=1)</f>
        <v>1</v>
      </c>
    </row>
    <row r="6476" spans="1:25"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c r="W6476" s="6" t="str">
        <f>TEXT(SalesData[[#This Row],[Order Date]],"mmm")</f>
        <v>Jan</v>
      </c>
      <c r="X6476" s="6" t="str">
        <f>TEXT(SalesData[[#This Row],[Order Date]],"mmm yyyy")</f>
        <v>Jan 2011</v>
      </c>
      <c r="Y6476">
        <f>--(COUNTIF($B$2:B6476,B6476)=1)</f>
        <v>1</v>
      </c>
    </row>
    <row r="6477" spans="1:25"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c r="W6477" s="6" t="str">
        <f>TEXT(SalesData[[#This Row],[Order Date]],"mmm")</f>
        <v>Jun</v>
      </c>
      <c r="X6477" s="6" t="str">
        <f>TEXT(SalesData[[#This Row],[Order Date]],"mmm yyyy")</f>
        <v>Jun 2014</v>
      </c>
      <c r="Y6477">
        <f>--(COUNTIF($B$2:B6477,B6477)=1)</f>
        <v>1</v>
      </c>
    </row>
    <row r="6478" spans="1:25"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c r="W6478" s="6" t="str">
        <f>TEXT(SalesData[[#This Row],[Order Date]],"mmm")</f>
        <v>Jun</v>
      </c>
      <c r="X6478" s="6" t="str">
        <f>TEXT(SalesData[[#This Row],[Order Date]],"mmm yyyy")</f>
        <v>Jun 2014</v>
      </c>
      <c r="Y6478">
        <f>--(COUNTIF($B$2:B6478,B6478)=1)</f>
        <v>0</v>
      </c>
    </row>
    <row r="6479" spans="1:25"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c r="W6479" s="6" t="str">
        <f>TEXT(SalesData[[#This Row],[Order Date]],"mmm")</f>
        <v>Jun</v>
      </c>
      <c r="X6479" s="6" t="str">
        <f>TEXT(SalesData[[#This Row],[Order Date]],"mmm yyyy")</f>
        <v>Jun 2014</v>
      </c>
      <c r="Y6479">
        <f>--(COUNTIF($B$2:B6479,B6479)=1)</f>
        <v>0</v>
      </c>
    </row>
    <row r="6480" spans="1:25"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c r="W6480" s="6" t="str">
        <f>TEXT(SalesData[[#This Row],[Order Date]],"mmm")</f>
        <v>Jun</v>
      </c>
      <c r="X6480" s="6" t="str">
        <f>TEXT(SalesData[[#This Row],[Order Date]],"mmm yyyy")</f>
        <v>Jun 2014</v>
      </c>
      <c r="Y6480">
        <f>--(COUNTIF($B$2:B6480,B6480)=1)</f>
        <v>0</v>
      </c>
    </row>
    <row r="6481" spans="1:25"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c r="W6481" s="6" t="str">
        <f>TEXT(SalesData[[#This Row],[Order Date]],"mmm")</f>
        <v>Jun</v>
      </c>
      <c r="X6481" s="6" t="str">
        <f>TEXT(SalesData[[#This Row],[Order Date]],"mmm yyyy")</f>
        <v>Jun 2014</v>
      </c>
      <c r="Y6481">
        <f>--(COUNTIF($B$2:B6481,B6481)=1)</f>
        <v>0</v>
      </c>
    </row>
    <row r="6482" spans="1:25"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c r="W6482" s="6" t="str">
        <f>TEXT(SalesData[[#This Row],[Order Date]],"mmm")</f>
        <v>Jun</v>
      </c>
      <c r="X6482" s="6" t="str">
        <f>TEXT(SalesData[[#This Row],[Order Date]],"mmm yyyy")</f>
        <v>Jun 2014</v>
      </c>
      <c r="Y6482">
        <f>--(COUNTIF($B$2:B6482,B6482)=1)</f>
        <v>0</v>
      </c>
    </row>
    <row r="6483" spans="1:25"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c r="W6483" s="6" t="str">
        <f>TEXT(SalesData[[#This Row],[Order Date]],"mmm")</f>
        <v>Jun</v>
      </c>
      <c r="X6483" s="6" t="str">
        <f>TEXT(SalesData[[#This Row],[Order Date]],"mmm yyyy")</f>
        <v>Jun 2014</v>
      </c>
      <c r="Y6483">
        <f>--(COUNTIF($B$2:B6483,B6483)=1)</f>
        <v>0</v>
      </c>
    </row>
    <row r="6484" spans="1:25"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c r="W6484" s="6" t="str">
        <f>TEXT(SalesData[[#This Row],[Order Date]],"mmm")</f>
        <v>Jun</v>
      </c>
      <c r="X6484" s="6" t="str">
        <f>TEXT(SalesData[[#This Row],[Order Date]],"mmm yyyy")</f>
        <v>Jun 2014</v>
      </c>
      <c r="Y6484">
        <f>--(COUNTIF($B$2:B6484,B6484)=1)</f>
        <v>0</v>
      </c>
    </row>
    <row r="6485" spans="1:25"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c r="W6485" s="6" t="str">
        <f>TEXT(SalesData[[#This Row],[Order Date]],"mmm")</f>
        <v>Jun</v>
      </c>
      <c r="X6485" s="6" t="str">
        <f>TEXT(SalesData[[#This Row],[Order Date]],"mmm yyyy")</f>
        <v>Jun 2014</v>
      </c>
      <c r="Y6485">
        <f>--(COUNTIF($B$2:B6485,B6485)=1)</f>
        <v>1</v>
      </c>
    </row>
    <row r="6486" spans="1:25"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c r="W6486" s="6" t="str">
        <f>TEXT(SalesData[[#This Row],[Order Date]],"mmm")</f>
        <v>Jun</v>
      </c>
      <c r="X6486" s="6" t="str">
        <f>TEXT(SalesData[[#This Row],[Order Date]],"mmm yyyy")</f>
        <v>Jun 2014</v>
      </c>
      <c r="Y6486">
        <f>--(COUNTIF($B$2:B6486,B6486)=1)</f>
        <v>0</v>
      </c>
    </row>
    <row r="6487" spans="1:25"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c r="W6487" s="6" t="str">
        <f>TEXT(SalesData[[#This Row],[Order Date]],"mmm")</f>
        <v>Jun</v>
      </c>
      <c r="X6487" s="6" t="str">
        <f>TEXT(SalesData[[#This Row],[Order Date]],"mmm yyyy")</f>
        <v>Jun 2014</v>
      </c>
      <c r="Y6487">
        <f>--(COUNTIF($B$2:B6487,B6487)=1)</f>
        <v>0</v>
      </c>
    </row>
    <row r="6488" spans="1:25"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c r="W6488" s="6" t="str">
        <f>TEXT(SalesData[[#This Row],[Order Date]],"mmm")</f>
        <v>Mar</v>
      </c>
      <c r="X6488" s="6" t="str">
        <f>TEXT(SalesData[[#This Row],[Order Date]],"mmm yyyy")</f>
        <v>Mar 2012</v>
      </c>
      <c r="Y6488">
        <f>--(COUNTIF($B$2:B6488,B6488)=1)</f>
        <v>1</v>
      </c>
    </row>
    <row r="6489" spans="1:25"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c r="W6489" s="6" t="str">
        <f>TEXT(SalesData[[#This Row],[Order Date]],"mmm")</f>
        <v>Mar</v>
      </c>
      <c r="X6489" s="6" t="str">
        <f>TEXT(SalesData[[#This Row],[Order Date]],"mmm yyyy")</f>
        <v>Mar 2012</v>
      </c>
      <c r="Y6489">
        <f>--(COUNTIF($B$2:B6489,B6489)=1)</f>
        <v>0</v>
      </c>
    </row>
    <row r="6490" spans="1:25"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c r="W6490" s="6" t="str">
        <f>TEXT(SalesData[[#This Row],[Order Date]],"mmm")</f>
        <v>Mar</v>
      </c>
      <c r="X6490" s="6" t="str">
        <f>TEXT(SalesData[[#This Row],[Order Date]],"mmm yyyy")</f>
        <v>Mar 2012</v>
      </c>
      <c r="Y6490">
        <f>--(COUNTIF($B$2:B6490,B6490)=1)</f>
        <v>0</v>
      </c>
    </row>
    <row r="6491" spans="1:25"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c r="W6491" s="6" t="str">
        <f>TEXT(SalesData[[#This Row],[Order Date]],"mmm")</f>
        <v>Sep</v>
      </c>
      <c r="X6491" s="6" t="str">
        <f>TEXT(SalesData[[#This Row],[Order Date]],"mmm yyyy")</f>
        <v>Sep 2014</v>
      </c>
      <c r="Y6491">
        <f>--(COUNTIF($B$2:B6491,B6491)=1)</f>
        <v>1</v>
      </c>
    </row>
    <row r="6492" spans="1:25"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c r="W6492" s="6" t="str">
        <f>TEXT(SalesData[[#This Row],[Order Date]],"mmm")</f>
        <v>Sep</v>
      </c>
      <c r="X6492" s="6" t="str">
        <f>TEXT(SalesData[[#This Row],[Order Date]],"mmm yyyy")</f>
        <v>Sep 2011</v>
      </c>
      <c r="Y6492">
        <f>--(COUNTIF($B$2:B6492,B6492)=1)</f>
        <v>1</v>
      </c>
    </row>
    <row r="6493" spans="1:25"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c r="W6493" s="6" t="str">
        <f>TEXT(SalesData[[#This Row],[Order Date]],"mmm")</f>
        <v>Nov</v>
      </c>
      <c r="X6493" s="6" t="str">
        <f>TEXT(SalesData[[#This Row],[Order Date]],"mmm yyyy")</f>
        <v>Nov 2013</v>
      </c>
      <c r="Y6493">
        <f>--(COUNTIF($B$2:B6493,B6493)=1)</f>
        <v>1</v>
      </c>
    </row>
    <row r="6494" spans="1:25"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c r="W6494" s="6" t="str">
        <f>TEXT(SalesData[[#This Row],[Order Date]],"mmm")</f>
        <v>Nov</v>
      </c>
      <c r="X6494" s="6" t="str">
        <f>TEXT(SalesData[[#This Row],[Order Date]],"mmm yyyy")</f>
        <v>Nov 2013</v>
      </c>
      <c r="Y6494">
        <f>--(COUNTIF($B$2:B6494,B6494)=1)</f>
        <v>0</v>
      </c>
    </row>
    <row r="6495" spans="1:25"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c r="W6495" s="6" t="str">
        <f>TEXT(SalesData[[#This Row],[Order Date]],"mmm")</f>
        <v>Nov</v>
      </c>
      <c r="X6495" s="6" t="str">
        <f>TEXT(SalesData[[#This Row],[Order Date]],"mmm yyyy")</f>
        <v>Nov 2013</v>
      </c>
      <c r="Y6495">
        <f>--(COUNTIF($B$2:B6495,B6495)=1)</f>
        <v>0</v>
      </c>
    </row>
    <row r="6496" spans="1:25"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c r="W6496" s="6" t="str">
        <f>TEXT(SalesData[[#This Row],[Order Date]],"mmm")</f>
        <v>Oct</v>
      </c>
      <c r="X6496" s="6" t="str">
        <f>TEXT(SalesData[[#This Row],[Order Date]],"mmm yyyy")</f>
        <v>Oct 2014</v>
      </c>
      <c r="Y6496">
        <f>--(COUNTIF($B$2:B6496,B6496)=1)</f>
        <v>1</v>
      </c>
    </row>
    <row r="6497" spans="1:25"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c r="W6497" s="6" t="str">
        <f>TEXT(SalesData[[#This Row],[Order Date]],"mmm")</f>
        <v>Oct</v>
      </c>
      <c r="X6497" s="6" t="str">
        <f>TEXT(SalesData[[#This Row],[Order Date]],"mmm yyyy")</f>
        <v>Oct 2014</v>
      </c>
      <c r="Y6497">
        <f>--(COUNTIF($B$2:B6497,B6497)=1)</f>
        <v>0</v>
      </c>
    </row>
    <row r="6498" spans="1:25"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c r="W6498" s="6" t="str">
        <f>TEXT(SalesData[[#This Row],[Order Date]],"mmm")</f>
        <v>Oct</v>
      </c>
      <c r="X6498" s="6" t="str">
        <f>TEXT(SalesData[[#This Row],[Order Date]],"mmm yyyy")</f>
        <v>Oct 2014</v>
      </c>
      <c r="Y6498">
        <f>--(COUNTIF($B$2:B6498,B6498)=1)</f>
        <v>0</v>
      </c>
    </row>
    <row r="6499" spans="1:25"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c r="W6499" s="6" t="str">
        <f>TEXT(SalesData[[#This Row],[Order Date]],"mmm")</f>
        <v>Jul</v>
      </c>
      <c r="X6499" s="6" t="str">
        <f>TEXT(SalesData[[#This Row],[Order Date]],"mmm yyyy")</f>
        <v>Jul 2012</v>
      </c>
      <c r="Y6499">
        <f>--(COUNTIF($B$2:B6499,B6499)=1)</f>
        <v>1</v>
      </c>
    </row>
    <row r="6500" spans="1:25"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c r="W6500" s="6" t="str">
        <f>TEXT(SalesData[[#This Row],[Order Date]],"mmm")</f>
        <v>Jul</v>
      </c>
      <c r="X6500" s="6" t="str">
        <f>TEXT(SalesData[[#This Row],[Order Date]],"mmm yyyy")</f>
        <v>Jul 2012</v>
      </c>
      <c r="Y6500">
        <f>--(COUNTIF($B$2:B6500,B6500)=1)</f>
        <v>0</v>
      </c>
    </row>
    <row r="6501" spans="1:25"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c r="W6501" s="6" t="str">
        <f>TEXT(SalesData[[#This Row],[Order Date]],"mmm")</f>
        <v>Jul</v>
      </c>
      <c r="X6501" s="6" t="str">
        <f>TEXT(SalesData[[#This Row],[Order Date]],"mmm yyyy")</f>
        <v>Jul 2012</v>
      </c>
      <c r="Y6501">
        <f>--(COUNTIF($B$2:B6501,B6501)=1)</f>
        <v>0</v>
      </c>
    </row>
    <row r="6502" spans="1:25"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c r="W6502" s="6" t="str">
        <f>TEXT(SalesData[[#This Row],[Order Date]],"mmm")</f>
        <v>Jul</v>
      </c>
      <c r="X6502" s="6" t="str">
        <f>TEXT(SalesData[[#This Row],[Order Date]],"mmm yyyy")</f>
        <v>Jul 2012</v>
      </c>
      <c r="Y6502">
        <f>--(COUNTIF($B$2:B6502,B6502)=1)</f>
        <v>0</v>
      </c>
    </row>
    <row r="6503" spans="1:25"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c r="W6503" s="6" t="str">
        <f>TEXT(SalesData[[#This Row],[Order Date]],"mmm")</f>
        <v>Nov</v>
      </c>
      <c r="X6503" s="6" t="str">
        <f>TEXT(SalesData[[#This Row],[Order Date]],"mmm yyyy")</f>
        <v>Nov 2011</v>
      </c>
      <c r="Y6503">
        <f>--(COUNTIF($B$2:B6503,B6503)=1)</f>
        <v>1</v>
      </c>
    </row>
    <row r="6504" spans="1:25"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c r="W6504" s="6" t="str">
        <f>TEXT(SalesData[[#This Row],[Order Date]],"mmm")</f>
        <v>Nov</v>
      </c>
      <c r="X6504" s="6" t="str">
        <f>TEXT(SalesData[[#This Row],[Order Date]],"mmm yyyy")</f>
        <v>Nov 2011</v>
      </c>
      <c r="Y6504">
        <f>--(COUNTIF($B$2:B6504,B6504)=1)</f>
        <v>0</v>
      </c>
    </row>
    <row r="6505" spans="1:25"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c r="W6505" s="6" t="str">
        <f>TEXT(SalesData[[#This Row],[Order Date]],"mmm")</f>
        <v>Nov</v>
      </c>
      <c r="X6505" s="6" t="str">
        <f>TEXT(SalesData[[#This Row],[Order Date]],"mmm yyyy")</f>
        <v>Nov 2011</v>
      </c>
      <c r="Y6505">
        <f>--(COUNTIF($B$2:B6505,B6505)=1)</f>
        <v>0</v>
      </c>
    </row>
    <row r="6506" spans="1:25"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c r="W6506" s="6" t="str">
        <f>TEXT(SalesData[[#This Row],[Order Date]],"mmm")</f>
        <v>Nov</v>
      </c>
      <c r="X6506" s="6" t="str">
        <f>TEXT(SalesData[[#This Row],[Order Date]],"mmm yyyy")</f>
        <v>Nov 2014</v>
      </c>
      <c r="Y6506">
        <f>--(COUNTIF($B$2:B6506,B6506)=1)</f>
        <v>1</v>
      </c>
    </row>
    <row r="6507" spans="1:25"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c r="W6507" s="6" t="str">
        <f>TEXT(SalesData[[#This Row],[Order Date]],"mmm")</f>
        <v>Jun</v>
      </c>
      <c r="X6507" s="6" t="str">
        <f>TEXT(SalesData[[#This Row],[Order Date]],"mmm yyyy")</f>
        <v>Jun 2013</v>
      </c>
      <c r="Y6507">
        <f>--(COUNTIF($B$2:B6507,B6507)=1)</f>
        <v>1</v>
      </c>
    </row>
    <row r="6508" spans="1:25"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c r="W6508" s="6" t="str">
        <f>TEXT(SalesData[[#This Row],[Order Date]],"mmm")</f>
        <v>Oct</v>
      </c>
      <c r="X6508" s="6" t="str">
        <f>TEXT(SalesData[[#This Row],[Order Date]],"mmm yyyy")</f>
        <v>Oct 2013</v>
      </c>
      <c r="Y6508">
        <f>--(COUNTIF($B$2:B6508,B6508)=1)</f>
        <v>1</v>
      </c>
    </row>
    <row r="6509" spans="1:25"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c r="W6509" s="6" t="str">
        <f>TEXT(SalesData[[#This Row],[Order Date]],"mmm")</f>
        <v>Oct</v>
      </c>
      <c r="X6509" s="6" t="str">
        <f>TEXT(SalesData[[#This Row],[Order Date]],"mmm yyyy")</f>
        <v>Oct 2013</v>
      </c>
      <c r="Y6509">
        <f>--(COUNTIF($B$2:B6509,B6509)=1)</f>
        <v>0</v>
      </c>
    </row>
    <row r="6510" spans="1:25"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c r="W6510" s="6" t="str">
        <f>TEXT(SalesData[[#This Row],[Order Date]],"mmm")</f>
        <v>Dec</v>
      </c>
      <c r="X6510" s="6" t="str">
        <f>TEXT(SalesData[[#This Row],[Order Date]],"mmm yyyy")</f>
        <v>Dec 2014</v>
      </c>
      <c r="Y6510">
        <f>--(COUNTIF($B$2:B6510,B6510)=1)</f>
        <v>1</v>
      </c>
    </row>
    <row r="6511" spans="1:25"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c r="W6511" s="6" t="str">
        <f>TEXT(SalesData[[#This Row],[Order Date]],"mmm")</f>
        <v>Dec</v>
      </c>
      <c r="X6511" s="6" t="str">
        <f>TEXT(SalesData[[#This Row],[Order Date]],"mmm yyyy")</f>
        <v>Dec 2014</v>
      </c>
      <c r="Y6511">
        <f>--(COUNTIF($B$2:B6511,B6511)=1)</f>
        <v>0</v>
      </c>
    </row>
    <row r="6512" spans="1:25"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c r="W6512" s="6" t="str">
        <f>TEXT(SalesData[[#This Row],[Order Date]],"mmm")</f>
        <v>Dec</v>
      </c>
      <c r="X6512" s="6" t="str">
        <f>TEXT(SalesData[[#This Row],[Order Date]],"mmm yyyy")</f>
        <v>Dec 2014</v>
      </c>
      <c r="Y6512">
        <f>--(COUNTIF($B$2:B6512,B6512)=1)</f>
        <v>0</v>
      </c>
    </row>
    <row r="6513" spans="1:25"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c r="W6513" s="6" t="str">
        <f>TEXT(SalesData[[#This Row],[Order Date]],"mmm")</f>
        <v>Mar</v>
      </c>
      <c r="X6513" s="6" t="str">
        <f>TEXT(SalesData[[#This Row],[Order Date]],"mmm yyyy")</f>
        <v>Mar 2014</v>
      </c>
      <c r="Y6513">
        <f>--(COUNTIF($B$2:B6513,B6513)=1)</f>
        <v>1</v>
      </c>
    </row>
    <row r="6514" spans="1:25"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c r="W6514" s="6" t="str">
        <f>TEXT(SalesData[[#This Row],[Order Date]],"mmm")</f>
        <v>Mar</v>
      </c>
      <c r="X6514" s="6" t="str">
        <f>TEXT(SalesData[[#This Row],[Order Date]],"mmm yyyy")</f>
        <v>Mar 2014</v>
      </c>
      <c r="Y6514">
        <f>--(COUNTIF($B$2:B6514,B6514)=1)</f>
        <v>0</v>
      </c>
    </row>
    <row r="6515" spans="1:25"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c r="W6515" s="6" t="str">
        <f>TEXT(SalesData[[#This Row],[Order Date]],"mmm")</f>
        <v>Mar</v>
      </c>
      <c r="X6515" s="6" t="str">
        <f>TEXT(SalesData[[#This Row],[Order Date]],"mmm yyyy")</f>
        <v>Mar 2014</v>
      </c>
      <c r="Y6515">
        <f>--(COUNTIF($B$2:B6515,B6515)=1)</f>
        <v>0</v>
      </c>
    </row>
    <row r="6516" spans="1:25"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c r="W6516" s="6" t="str">
        <f>TEXT(SalesData[[#This Row],[Order Date]],"mmm")</f>
        <v>Mar</v>
      </c>
      <c r="X6516" s="6" t="str">
        <f>TEXT(SalesData[[#This Row],[Order Date]],"mmm yyyy")</f>
        <v>Mar 2014</v>
      </c>
      <c r="Y6516">
        <f>--(COUNTIF($B$2:B6516,B6516)=1)</f>
        <v>0</v>
      </c>
    </row>
    <row r="6517" spans="1:25"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c r="W6517" s="6" t="str">
        <f>TEXT(SalesData[[#This Row],[Order Date]],"mmm")</f>
        <v>Sep</v>
      </c>
      <c r="X6517" s="6" t="str">
        <f>TEXT(SalesData[[#This Row],[Order Date]],"mmm yyyy")</f>
        <v>Sep 2014</v>
      </c>
      <c r="Y6517">
        <f>--(COUNTIF($B$2:B6517,B6517)=1)</f>
        <v>1</v>
      </c>
    </row>
    <row r="6518" spans="1:25"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c r="W6518" s="6" t="str">
        <f>TEXT(SalesData[[#This Row],[Order Date]],"mmm")</f>
        <v>Sep</v>
      </c>
      <c r="X6518" s="6" t="str">
        <f>TEXT(SalesData[[#This Row],[Order Date]],"mmm yyyy")</f>
        <v>Sep 2014</v>
      </c>
      <c r="Y6518">
        <f>--(COUNTIF($B$2:B6518,B6518)=1)</f>
        <v>0</v>
      </c>
    </row>
    <row r="6519" spans="1:25"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c r="W6519" s="6" t="str">
        <f>TEXT(SalesData[[#This Row],[Order Date]],"mmm")</f>
        <v>Sep</v>
      </c>
      <c r="X6519" s="6" t="str">
        <f>TEXT(SalesData[[#This Row],[Order Date]],"mmm yyyy")</f>
        <v>Sep 2014</v>
      </c>
      <c r="Y6519">
        <f>--(COUNTIF($B$2:B6519,B6519)=1)</f>
        <v>0</v>
      </c>
    </row>
    <row r="6520" spans="1:25"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c r="W6520" s="6" t="str">
        <f>TEXT(SalesData[[#This Row],[Order Date]],"mmm")</f>
        <v>Sep</v>
      </c>
      <c r="X6520" s="6" t="str">
        <f>TEXT(SalesData[[#This Row],[Order Date]],"mmm yyyy")</f>
        <v>Sep 2014</v>
      </c>
      <c r="Y6520">
        <f>--(COUNTIF($B$2:B6520,B6520)=1)</f>
        <v>0</v>
      </c>
    </row>
    <row r="6521" spans="1:25"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c r="W6521" s="6" t="str">
        <f>TEXT(SalesData[[#This Row],[Order Date]],"mmm")</f>
        <v>Sep</v>
      </c>
      <c r="X6521" s="6" t="str">
        <f>TEXT(SalesData[[#This Row],[Order Date]],"mmm yyyy")</f>
        <v>Sep 2014</v>
      </c>
      <c r="Y6521">
        <f>--(COUNTIF($B$2:B6521,B6521)=1)</f>
        <v>0</v>
      </c>
    </row>
    <row r="6522" spans="1:25"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c r="W6522" s="6" t="str">
        <f>TEXT(SalesData[[#This Row],[Order Date]],"mmm")</f>
        <v>Jan</v>
      </c>
      <c r="X6522" s="6" t="str">
        <f>TEXT(SalesData[[#This Row],[Order Date]],"mmm yyyy")</f>
        <v>Jan 2014</v>
      </c>
      <c r="Y6522">
        <f>--(COUNTIF($B$2:B6522,B6522)=1)</f>
        <v>1</v>
      </c>
    </row>
    <row r="6523" spans="1:25"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c r="W6523" s="6" t="str">
        <f>TEXT(SalesData[[#This Row],[Order Date]],"mmm")</f>
        <v>Jan</v>
      </c>
      <c r="X6523" s="6" t="str">
        <f>TEXT(SalesData[[#This Row],[Order Date]],"mmm yyyy")</f>
        <v>Jan 2014</v>
      </c>
      <c r="Y6523">
        <f>--(COUNTIF($B$2:B6523,B6523)=1)</f>
        <v>0</v>
      </c>
    </row>
    <row r="6524" spans="1:25"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c r="W6524" s="6" t="str">
        <f>TEXT(SalesData[[#This Row],[Order Date]],"mmm")</f>
        <v>Jan</v>
      </c>
      <c r="X6524" s="6" t="str">
        <f>TEXT(SalesData[[#This Row],[Order Date]],"mmm yyyy")</f>
        <v>Jan 2014</v>
      </c>
      <c r="Y6524">
        <f>--(COUNTIF($B$2:B6524,B6524)=1)</f>
        <v>0</v>
      </c>
    </row>
    <row r="6525" spans="1:25"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c r="W6525" s="6" t="str">
        <f>TEXT(SalesData[[#This Row],[Order Date]],"mmm")</f>
        <v>Jul</v>
      </c>
      <c r="X6525" s="6" t="str">
        <f>TEXT(SalesData[[#This Row],[Order Date]],"mmm yyyy")</f>
        <v>Jul 2013</v>
      </c>
      <c r="Y6525">
        <f>--(COUNTIF($B$2:B6525,B6525)=1)</f>
        <v>1</v>
      </c>
    </row>
    <row r="6526" spans="1:25"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c r="W6526" s="6" t="str">
        <f>TEXT(SalesData[[#This Row],[Order Date]],"mmm")</f>
        <v>Jul</v>
      </c>
      <c r="X6526" s="6" t="str">
        <f>TEXT(SalesData[[#This Row],[Order Date]],"mmm yyyy")</f>
        <v>Jul 2013</v>
      </c>
      <c r="Y6526">
        <f>--(COUNTIF($B$2:B6526,B6526)=1)</f>
        <v>0</v>
      </c>
    </row>
    <row r="6527" spans="1:25"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c r="W6527" s="6" t="str">
        <f>TEXT(SalesData[[#This Row],[Order Date]],"mmm")</f>
        <v>Jul</v>
      </c>
      <c r="X6527" s="6" t="str">
        <f>TEXT(SalesData[[#This Row],[Order Date]],"mmm yyyy")</f>
        <v>Jul 2013</v>
      </c>
      <c r="Y6527">
        <f>--(COUNTIF($B$2:B6527,B6527)=1)</f>
        <v>0</v>
      </c>
    </row>
    <row r="6528" spans="1:25"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c r="W6528" s="6" t="str">
        <f>TEXT(SalesData[[#This Row],[Order Date]],"mmm")</f>
        <v>Jul</v>
      </c>
      <c r="X6528" s="6" t="str">
        <f>TEXT(SalesData[[#This Row],[Order Date]],"mmm yyyy")</f>
        <v>Jul 2013</v>
      </c>
      <c r="Y6528">
        <f>--(COUNTIF($B$2:B6528,B6528)=1)</f>
        <v>0</v>
      </c>
    </row>
    <row r="6529" spans="1:25"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c r="W6529" s="6" t="str">
        <f>TEXT(SalesData[[#This Row],[Order Date]],"mmm")</f>
        <v>Dec</v>
      </c>
      <c r="X6529" s="6" t="str">
        <f>TEXT(SalesData[[#This Row],[Order Date]],"mmm yyyy")</f>
        <v>Dec 2013</v>
      </c>
      <c r="Y6529">
        <f>--(COUNTIF($B$2:B6529,B6529)=1)</f>
        <v>1</v>
      </c>
    </row>
    <row r="6530" spans="1:25"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c r="W6530" s="6" t="str">
        <f>TEXT(SalesData[[#This Row],[Order Date]],"mmm")</f>
        <v>Dec</v>
      </c>
      <c r="X6530" s="6" t="str">
        <f>TEXT(SalesData[[#This Row],[Order Date]],"mmm yyyy")</f>
        <v>Dec 2011</v>
      </c>
      <c r="Y6530">
        <f>--(COUNTIF($B$2:B6530,B6530)=1)</f>
        <v>1</v>
      </c>
    </row>
    <row r="6531" spans="1:25"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c r="W6531" s="6" t="str">
        <f>TEXT(SalesData[[#This Row],[Order Date]],"mmm")</f>
        <v>Feb</v>
      </c>
      <c r="X6531" s="6" t="str">
        <f>TEXT(SalesData[[#This Row],[Order Date]],"mmm yyyy")</f>
        <v>Feb 2011</v>
      </c>
      <c r="Y6531">
        <f>--(COUNTIF($B$2:B6531,B6531)=1)</f>
        <v>1</v>
      </c>
    </row>
    <row r="6532" spans="1:25"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c r="W6532" s="6" t="str">
        <f>TEXT(SalesData[[#This Row],[Order Date]],"mmm")</f>
        <v>Feb</v>
      </c>
      <c r="X6532" s="6" t="str">
        <f>TEXT(SalesData[[#This Row],[Order Date]],"mmm yyyy")</f>
        <v>Feb 2011</v>
      </c>
      <c r="Y6532">
        <f>--(COUNTIF($B$2:B6532,B6532)=1)</f>
        <v>0</v>
      </c>
    </row>
    <row r="6533" spans="1:25"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c r="W6533" s="6" t="str">
        <f>TEXT(SalesData[[#This Row],[Order Date]],"mmm")</f>
        <v>Dec</v>
      </c>
      <c r="X6533" s="6" t="str">
        <f>TEXT(SalesData[[#This Row],[Order Date]],"mmm yyyy")</f>
        <v>Dec 2014</v>
      </c>
      <c r="Y6533">
        <f>--(COUNTIF($B$2:B6533,B6533)=1)</f>
        <v>1</v>
      </c>
    </row>
    <row r="6534" spans="1:25"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c r="W6534" s="6" t="str">
        <f>TEXT(SalesData[[#This Row],[Order Date]],"mmm")</f>
        <v>Dec</v>
      </c>
      <c r="X6534" s="6" t="str">
        <f>TEXT(SalesData[[#This Row],[Order Date]],"mmm yyyy")</f>
        <v>Dec 2014</v>
      </c>
      <c r="Y6534">
        <f>--(COUNTIF($B$2:B6534,B6534)=1)</f>
        <v>0</v>
      </c>
    </row>
    <row r="6535" spans="1:25"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c r="W6535" s="6" t="str">
        <f>TEXT(SalesData[[#This Row],[Order Date]],"mmm")</f>
        <v>Dec</v>
      </c>
      <c r="X6535" s="6" t="str">
        <f>TEXT(SalesData[[#This Row],[Order Date]],"mmm yyyy")</f>
        <v>Dec 2014</v>
      </c>
      <c r="Y6535">
        <f>--(COUNTIF($B$2:B6535,B6535)=1)</f>
        <v>0</v>
      </c>
    </row>
    <row r="6536" spans="1:25"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c r="W6536" s="6" t="str">
        <f>TEXT(SalesData[[#This Row],[Order Date]],"mmm")</f>
        <v>Nov</v>
      </c>
      <c r="X6536" s="6" t="str">
        <f>TEXT(SalesData[[#This Row],[Order Date]],"mmm yyyy")</f>
        <v>Nov 2011</v>
      </c>
      <c r="Y6536">
        <f>--(COUNTIF($B$2:B6536,B6536)=1)</f>
        <v>1</v>
      </c>
    </row>
    <row r="6537" spans="1:25"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c r="W6537" s="6" t="str">
        <f>TEXT(SalesData[[#This Row],[Order Date]],"mmm")</f>
        <v>Nov</v>
      </c>
      <c r="X6537" s="6" t="str">
        <f>TEXT(SalesData[[#This Row],[Order Date]],"mmm yyyy")</f>
        <v>Nov 2011</v>
      </c>
      <c r="Y6537">
        <f>--(COUNTIF($B$2:B6537,B6537)=1)</f>
        <v>0</v>
      </c>
    </row>
    <row r="6538" spans="1:25"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c r="W6538" s="6" t="str">
        <f>TEXT(SalesData[[#This Row],[Order Date]],"mmm")</f>
        <v>Oct</v>
      </c>
      <c r="X6538" s="6" t="str">
        <f>TEXT(SalesData[[#This Row],[Order Date]],"mmm yyyy")</f>
        <v>Oct 2011</v>
      </c>
      <c r="Y6538">
        <f>--(COUNTIF($B$2:B6538,B6538)=1)</f>
        <v>1</v>
      </c>
    </row>
    <row r="6539" spans="1:25"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c r="W6539" s="6" t="str">
        <f>TEXT(SalesData[[#This Row],[Order Date]],"mmm")</f>
        <v>Oct</v>
      </c>
      <c r="X6539" s="6" t="str">
        <f>TEXT(SalesData[[#This Row],[Order Date]],"mmm yyyy")</f>
        <v>Oct 2011</v>
      </c>
      <c r="Y6539">
        <f>--(COUNTIF($B$2:B6539,B6539)=1)</f>
        <v>0</v>
      </c>
    </row>
    <row r="6540" spans="1:25"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c r="W6540" s="6" t="str">
        <f>TEXT(SalesData[[#This Row],[Order Date]],"mmm")</f>
        <v>Oct</v>
      </c>
      <c r="X6540" s="6" t="str">
        <f>TEXT(SalesData[[#This Row],[Order Date]],"mmm yyyy")</f>
        <v>Oct 2012</v>
      </c>
      <c r="Y6540">
        <f>--(COUNTIF($B$2:B6540,B6540)=1)</f>
        <v>1</v>
      </c>
    </row>
    <row r="6541" spans="1:25"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c r="W6541" s="6" t="str">
        <f>TEXT(SalesData[[#This Row],[Order Date]],"mmm")</f>
        <v>Oct</v>
      </c>
      <c r="X6541" s="6" t="str">
        <f>TEXT(SalesData[[#This Row],[Order Date]],"mmm yyyy")</f>
        <v>Oct 2012</v>
      </c>
      <c r="Y6541">
        <f>--(COUNTIF($B$2:B6541,B6541)=1)</f>
        <v>0</v>
      </c>
    </row>
    <row r="6542" spans="1:25"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c r="W6542" s="6" t="str">
        <f>TEXT(SalesData[[#This Row],[Order Date]],"mmm")</f>
        <v>Nov</v>
      </c>
      <c r="X6542" s="6" t="str">
        <f>TEXT(SalesData[[#This Row],[Order Date]],"mmm yyyy")</f>
        <v>Nov 2014</v>
      </c>
      <c r="Y6542">
        <f>--(COUNTIF($B$2:B6542,B6542)=1)</f>
        <v>1</v>
      </c>
    </row>
    <row r="6543" spans="1:25"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c r="W6543" s="6" t="str">
        <f>TEXT(SalesData[[#This Row],[Order Date]],"mmm")</f>
        <v>Nov</v>
      </c>
      <c r="X6543" s="6" t="str">
        <f>TEXT(SalesData[[#This Row],[Order Date]],"mmm yyyy")</f>
        <v>Nov 2014</v>
      </c>
      <c r="Y6543">
        <f>--(COUNTIF($B$2:B6543,B6543)=1)</f>
        <v>0</v>
      </c>
    </row>
    <row r="6544" spans="1:25"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c r="W6544" s="6" t="str">
        <f>TEXT(SalesData[[#This Row],[Order Date]],"mmm")</f>
        <v>Nov</v>
      </c>
      <c r="X6544" s="6" t="str">
        <f>TEXT(SalesData[[#This Row],[Order Date]],"mmm yyyy")</f>
        <v>Nov 2014</v>
      </c>
      <c r="Y6544">
        <f>--(COUNTIF($B$2:B6544,B6544)=1)</f>
        <v>0</v>
      </c>
    </row>
    <row r="6545" spans="1:25"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c r="W6545" s="6" t="str">
        <f>TEXT(SalesData[[#This Row],[Order Date]],"mmm")</f>
        <v>Nov</v>
      </c>
      <c r="X6545" s="6" t="str">
        <f>TEXT(SalesData[[#This Row],[Order Date]],"mmm yyyy")</f>
        <v>Nov 2014</v>
      </c>
      <c r="Y6545">
        <f>--(COUNTIF($B$2:B6545,B6545)=1)</f>
        <v>0</v>
      </c>
    </row>
    <row r="6546" spans="1:25"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c r="W6546" s="6" t="str">
        <f>TEXT(SalesData[[#This Row],[Order Date]],"mmm")</f>
        <v>May</v>
      </c>
      <c r="X6546" s="6" t="str">
        <f>TEXT(SalesData[[#This Row],[Order Date]],"mmm yyyy")</f>
        <v>May 2014</v>
      </c>
      <c r="Y6546">
        <f>--(COUNTIF($B$2:B6546,B6546)=1)</f>
        <v>1</v>
      </c>
    </row>
    <row r="6547" spans="1:25"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c r="W6547" s="6" t="str">
        <f>TEXT(SalesData[[#This Row],[Order Date]],"mmm")</f>
        <v>May</v>
      </c>
      <c r="X6547" s="6" t="str">
        <f>TEXT(SalesData[[#This Row],[Order Date]],"mmm yyyy")</f>
        <v>May 2014</v>
      </c>
      <c r="Y6547">
        <f>--(COUNTIF($B$2:B6547,B6547)=1)</f>
        <v>0</v>
      </c>
    </row>
    <row r="6548" spans="1:25"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c r="W6548" s="6" t="str">
        <f>TEXT(SalesData[[#This Row],[Order Date]],"mmm")</f>
        <v>May</v>
      </c>
      <c r="X6548" s="6" t="str">
        <f>TEXT(SalesData[[#This Row],[Order Date]],"mmm yyyy")</f>
        <v>May 2014</v>
      </c>
      <c r="Y6548">
        <f>--(COUNTIF($B$2:B6548,B6548)=1)</f>
        <v>0</v>
      </c>
    </row>
    <row r="6549" spans="1:25"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c r="W6549" s="6" t="str">
        <f>TEXT(SalesData[[#This Row],[Order Date]],"mmm")</f>
        <v>Mar</v>
      </c>
      <c r="X6549" s="6" t="str">
        <f>TEXT(SalesData[[#This Row],[Order Date]],"mmm yyyy")</f>
        <v>Mar 2011</v>
      </c>
      <c r="Y6549">
        <f>--(COUNTIF($B$2:B6549,B6549)=1)</f>
        <v>1</v>
      </c>
    </row>
    <row r="6550" spans="1:25"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c r="W6550" s="6" t="str">
        <f>TEXT(SalesData[[#This Row],[Order Date]],"mmm")</f>
        <v>Mar</v>
      </c>
      <c r="X6550" s="6" t="str">
        <f>TEXT(SalesData[[#This Row],[Order Date]],"mmm yyyy")</f>
        <v>Mar 2011</v>
      </c>
      <c r="Y6550">
        <f>--(COUNTIF($B$2:B6550,B6550)=1)</f>
        <v>0</v>
      </c>
    </row>
    <row r="6551" spans="1:25"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c r="W6551" s="6" t="str">
        <f>TEXT(SalesData[[#This Row],[Order Date]],"mmm")</f>
        <v>Jul</v>
      </c>
      <c r="X6551" s="6" t="str">
        <f>TEXT(SalesData[[#This Row],[Order Date]],"mmm yyyy")</f>
        <v>Jul 2012</v>
      </c>
      <c r="Y6551">
        <f>--(COUNTIF($B$2:B6551,B6551)=1)</f>
        <v>1</v>
      </c>
    </row>
    <row r="6552" spans="1:25"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c r="W6552" s="6" t="str">
        <f>TEXT(SalesData[[#This Row],[Order Date]],"mmm")</f>
        <v>Nov</v>
      </c>
      <c r="X6552" s="6" t="str">
        <f>TEXT(SalesData[[#This Row],[Order Date]],"mmm yyyy")</f>
        <v>Nov 2012</v>
      </c>
      <c r="Y6552">
        <f>--(COUNTIF($B$2:B6552,B6552)=1)</f>
        <v>1</v>
      </c>
    </row>
    <row r="6553" spans="1:25"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c r="W6553" s="6" t="str">
        <f>TEXT(SalesData[[#This Row],[Order Date]],"mmm")</f>
        <v>Dec</v>
      </c>
      <c r="X6553" s="6" t="str">
        <f>TEXT(SalesData[[#This Row],[Order Date]],"mmm yyyy")</f>
        <v>Dec 2014</v>
      </c>
      <c r="Y6553">
        <f>--(COUNTIF($B$2:B6553,B6553)=1)</f>
        <v>1</v>
      </c>
    </row>
    <row r="6554" spans="1:25"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c r="W6554" s="6" t="str">
        <f>TEXT(SalesData[[#This Row],[Order Date]],"mmm")</f>
        <v>Dec</v>
      </c>
      <c r="X6554" s="6" t="str">
        <f>TEXT(SalesData[[#This Row],[Order Date]],"mmm yyyy")</f>
        <v>Dec 2014</v>
      </c>
      <c r="Y6554">
        <f>--(COUNTIF($B$2:B6554,B6554)=1)</f>
        <v>0</v>
      </c>
    </row>
    <row r="6555" spans="1:25"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c r="W6555" s="6" t="str">
        <f>TEXT(SalesData[[#This Row],[Order Date]],"mmm")</f>
        <v>Oct</v>
      </c>
      <c r="X6555" s="6" t="str">
        <f>TEXT(SalesData[[#This Row],[Order Date]],"mmm yyyy")</f>
        <v>Oct 2011</v>
      </c>
      <c r="Y6555">
        <f>--(COUNTIF($B$2:B6555,B6555)=1)</f>
        <v>1</v>
      </c>
    </row>
    <row r="6556" spans="1:25"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c r="W6556" s="6" t="str">
        <f>TEXT(SalesData[[#This Row],[Order Date]],"mmm")</f>
        <v>Oct</v>
      </c>
      <c r="X6556" s="6" t="str">
        <f>TEXT(SalesData[[#This Row],[Order Date]],"mmm yyyy")</f>
        <v>Oct 2011</v>
      </c>
      <c r="Y6556">
        <f>--(COUNTIF($B$2:B6556,B6556)=1)</f>
        <v>0</v>
      </c>
    </row>
    <row r="6557" spans="1:25"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c r="W6557" s="6" t="str">
        <f>TEXT(SalesData[[#This Row],[Order Date]],"mmm")</f>
        <v>Oct</v>
      </c>
      <c r="X6557" s="6" t="str">
        <f>TEXT(SalesData[[#This Row],[Order Date]],"mmm yyyy")</f>
        <v>Oct 2011</v>
      </c>
      <c r="Y6557">
        <f>--(COUNTIF($B$2:B6557,B6557)=1)</f>
        <v>0</v>
      </c>
    </row>
    <row r="6558" spans="1:25"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c r="W6558" s="6" t="str">
        <f>TEXT(SalesData[[#This Row],[Order Date]],"mmm")</f>
        <v>Oct</v>
      </c>
      <c r="X6558" s="6" t="str">
        <f>TEXT(SalesData[[#This Row],[Order Date]],"mmm yyyy")</f>
        <v>Oct 2011</v>
      </c>
      <c r="Y6558">
        <f>--(COUNTIF($B$2:B6558,B6558)=1)</f>
        <v>0</v>
      </c>
    </row>
    <row r="6559" spans="1:25"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c r="W6559" s="6" t="str">
        <f>TEXT(SalesData[[#This Row],[Order Date]],"mmm")</f>
        <v>Oct</v>
      </c>
      <c r="X6559" s="6" t="str">
        <f>TEXT(SalesData[[#This Row],[Order Date]],"mmm yyyy")</f>
        <v>Oct 2011</v>
      </c>
      <c r="Y6559">
        <f>--(COUNTIF($B$2:B6559,B6559)=1)</f>
        <v>0</v>
      </c>
    </row>
    <row r="6560" spans="1:25"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c r="W6560" s="6" t="str">
        <f>TEXT(SalesData[[#This Row],[Order Date]],"mmm")</f>
        <v>Jun</v>
      </c>
      <c r="X6560" s="6" t="str">
        <f>TEXT(SalesData[[#This Row],[Order Date]],"mmm yyyy")</f>
        <v>Jun 2012</v>
      </c>
      <c r="Y6560">
        <f>--(COUNTIF($B$2:B6560,B6560)=1)</f>
        <v>1</v>
      </c>
    </row>
    <row r="6561" spans="1:25"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c r="W6561" s="6" t="str">
        <f>TEXT(SalesData[[#This Row],[Order Date]],"mmm")</f>
        <v>Jul</v>
      </c>
      <c r="X6561" s="6" t="str">
        <f>TEXT(SalesData[[#This Row],[Order Date]],"mmm yyyy")</f>
        <v>Jul 2013</v>
      </c>
      <c r="Y6561">
        <f>--(COUNTIF($B$2:B6561,B6561)=1)</f>
        <v>1</v>
      </c>
    </row>
    <row r="6562" spans="1:25"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c r="W6562" s="6" t="str">
        <f>TEXT(SalesData[[#This Row],[Order Date]],"mmm")</f>
        <v>Jul</v>
      </c>
      <c r="X6562" s="6" t="str">
        <f>TEXT(SalesData[[#This Row],[Order Date]],"mmm yyyy")</f>
        <v>Jul 2013</v>
      </c>
      <c r="Y6562">
        <f>--(COUNTIF($B$2:B6562,B6562)=1)</f>
        <v>0</v>
      </c>
    </row>
    <row r="6563" spans="1:25"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c r="W6563" s="6" t="str">
        <f>TEXT(SalesData[[#This Row],[Order Date]],"mmm")</f>
        <v>Apr</v>
      </c>
      <c r="X6563" s="6" t="str">
        <f>TEXT(SalesData[[#This Row],[Order Date]],"mmm yyyy")</f>
        <v>Apr 2014</v>
      </c>
      <c r="Y6563">
        <f>--(COUNTIF($B$2:B6563,B6563)=1)</f>
        <v>1</v>
      </c>
    </row>
    <row r="6564" spans="1:25"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c r="W6564" s="6" t="str">
        <f>TEXT(SalesData[[#This Row],[Order Date]],"mmm")</f>
        <v>May</v>
      </c>
      <c r="X6564" s="6" t="str">
        <f>TEXT(SalesData[[#This Row],[Order Date]],"mmm yyyy")</f>
        <v>May 2011</v>
      </c>
      <c r="Y6564">
        <f>--(COUNTIF($B$2:B6564,B6564)=1)</f>
        <v>1</v>
      </c>
    </row>
    <row r="6565" spans="1:25"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c r="W6565" s="6" t="str">
        <f>TEXT(SalesData[[#This Row],[Order Date]],"mmm")</f>
        <v>May</v>
      </c>
      <c r="X6565" s="6" t="str">
        <f>TEXT(SalesData[[#This Row],[Order Date]],"mmm yyyy")</f>
        <v>May 2011</v>
      </c>
      <c r="Y6565">
        <f>--(COUNTIF($B$2:B6565,B6565)=1)</f>
        <v>0</v>
      </c>
    </row>
    <row r="6566" spans="1:25"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c r="W6566" s="6" t="str">
        <f>TEXT(SalesData[[#This Row],[Order Date]],"mmm")</f>
        <v>May</v>
      </c>
      <c r="X6566" s="6" t="str">
        <f>TEXT(SalesData[[#This Row],[Order Date]],"mmm yyyy")</f>
        <v>May 2011</v>
      </c>
      <c r="Y6566">
        <f>--(COUNTIF($B$2:B6566,B6566)=1)</f>
        <v>0</v>
      </c>
    </row>
    <row r="6567" spans="1:25"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c r="W6567" s="6" t="str">
        <f>TEXT(SalesData[[#This Row],[Order Date]],"mmm")</f>
        <v>May</v>
      </c>
      <c r="X6567" s="6" t="str">
        <f>TEXT(SalesData[[#This Row],[Order Date]],"mmm yyyy")</f>
        <v>May 2011</v>
      </c>
      <c r="Y6567">
        <f>--(COUNTIF($B$2:B6567,B6567)=1)</f>
        <v>0</v>
      </c>
    </row>
    <row r="6568" spans="1:25"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c r="W6568" s="6" t="str">
        <f>TEXT(SalesData[[#This Row],[Order Date]],"mmm")</f>
        <v>Feb</v>
      </c>
      <c r="X6568" s="6" t="str">
        <f>TEXT(SalesData[[#This Row],[Order Date]],"mmm yyyy")</f>
        <v>Feb 2014</v>
      </c>
      <c r="Y6568">
        <f>--(COUNTIF($B$2:B6568,B6568)=1)</f>
        <v>1</v>
      </c>
    </row>
    <row r="6569" spans="1:25"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c r="W6569" s="6" t="str">
        <f>TEXT(SalesData[[#This Row],[Order Date]],"mmm")</f>
        <v>Feb</v>
      </c>
      <c r="X6569" s="6" t="str">
        <f>TEXT(SalesData[[#This Row],[Order Date]],"mmm yyyy")</f>
        <v>Feb 2014</v>
      </c>
      <c r="Y6569">
        <f>--(COUNTIF($B$2:B6569,B6569)=1)</f>
        <v>0</v>
      </c>
    </row>
    <row r="6570" spans="1:25"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c r="W6570" s="6" t="str">
        <f>TEXT(SalesData[[#This Row],[Order Date]],"mmm")</f>
        <v>Apr</v>
      </c>
      <c r="X6570" s="6" t="str">
        <f>TEXT(SalesData[[#This Row],[Order Date]],"mmm yyyy")</f>
        <v>Apr 2011</v>
      </c>
      <c r="Y6570">
        <f>--(COUNTIF($B$2:B6570,B6570)=1)</f>
        <v>1</v>
      </c>
    </row>
    <row r="6571" spans="1:25"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c r="W6571" s="6" t="str">
        <f>TEXT(SalesData[[#This Row],[Order Date]],"mmm")</f>
        <v>Apr</v>
      </c>
      <c r="X6571" s="6" t="str">
        <f>TEXT(SalesData[[#This Row],[Order Date]],"mmm yyyy")</f>
        <v>Apr 2011</v>
      </c>
      <c r="Y6571">
        <f>--(COUNTIF($B$2:B6571,B6571)=1)</f>
        <v>0</v>
      </c>
    </row>
    <row r="6572" spans="1:25"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c r="W6572" s="6" t="str">
        <f>TEXT(SalesData[[#This Row],[Order Date]],"mmm")</f>
        <v>Apr</v>
      </c>
      <c r="X6572" s="6" t="str">
        <f>TEXT(SalesData[[#This Row],[Order Date]],"mmm yyyy")</f>
        <v>Apr 2011</v>
      </c>
      <c r="Y6572">
        <f>--(COUNTIF($B$2:B6572,B6572)=1)</f>
        <v>0</v>
      </c>
    </row>
    <row r="6573" spans="1:25"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c r="W6573" s="6" t="str">
        <f>TEXT(SalesData[[#This Row],[Order Date]],"mmm")</f>
        <v>Apr</v>
      </c>
      <c r="X6573" s="6" t="str">
        <f>TEXT(SalesData[[#This Row],[Order Date]],"mmm yyyy")</f>
        <v>Apr 2011</v>
      </c>
      <c r="Y6573">
        <f>--(COUNTIF($B$2:B6573,B6573)=1)</f>
        <v>0</v>
      </c>
    </row>
    <row r="6574" spans="1:25"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c r="W6574" s="6" t="str">
        <f>TEXT(SalesData[[#This Row],[Order Date]],"mmm")</f>
        <v>May</v>
      </c>
      <c r="X6574" s="6" t="str">
        <f>TEXT(SalesData[[#This Row],[Order Date]],"mmm yyyy")</f>
        <v>May 2013</v>
      </c>
      <c r="Y6574">
        <f>--(COUNTIF($B$2:B6574,B6574)=1)</f>
        <v>1</v>
      </c>
    </row>
    <row r="6575" spans="1:25"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c r="W6575" s="6" t="str">
        <f>TEXT(SalesData[[#This Row],[Order Date]],"mmm")</f>
        <v>Nov</v>
      </c>
      <c r="X6575" s="6" t="str">
        <f>TEXT(SalesData[[#This Row],[Order Date]],"mmm yyyy")</f>
        <v>Nov 2013</v>
      </c>
      <c r="Y6575">
        <f>--(COUNTIF($B$2:B6575,B6575)=1)</f>
        <v>1</v>
      </c>
    </row>
    <row r="6576" spans="1:25"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c r="W6576" s="6" t="str">
        <f>TEXT(SalesData[[#This Row],[Order Date]],"mmm")</f>
        <v>Nov</v>
      </c>
      <c r="X6576" s="6" t="str">
        <f>TEXT(SalesData[[#This Row],[Order Date]],"mmm yyyy")</f>
        <v>Nov 2013</v>
      </c>
      <c r="Y6576">
        <f>--(COUNTIF($B$2:B6576,B6576)=1)</f>
        <v>0</v>
      </c>
    </row>
    <row r="6577" spans="1:25"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c r="W6577" s="6" t="str">
        <f>TEXT(SalesData[[#This Row],[Order Date]],"mmm")</f>
        <v>Mar</v>
      </c>
      <c r="X6577" s="6" t="str">
        <f>TEXT(SalesData[[#This Row],[Order Date]],"mmm yyyy")</f>
        <v>Mar 2014</v>
      </c>
      <c r="Y6577">
        <f>--(COUNTIF($B$2:B6577,B6577)=1)</f>
        <v>1</v>
      </c>
    </row>
    <row r="6578" spans="1:25"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c r="W6578" s="6" t="str">
        <f>TEXT(SalesData[[#This Row],[Order Date]],"mmm")</f>
        <v>Mar</v>
      </c>
      <c r="X6578" s="6" t="str">
        <f>TEXT(SalesData[[#This Row],[Order Date]],"mmm yyyy")</f>
        <v>Mar 2014</v>
      </c>
      <c r="Y6578">
        <f>--(COUNTIF($B$2:B6578,B6578)=1)</f>
        <v>0</v>
      </c>
    </row>
    <row r="6579" spans="1:25"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c r="W6579" s="6" t="str">
        <f>TEXT(SalesData[[#This Row],[Order Date]],"mmm")</f>
        <v>Dec</v>
      </c>
      <c r="X6579" s="6" t="str">
        <f>TEXT(SalesData[[#This Row],[Order Date]],"mmm yyyy")</f>
        <v>Dec 2012</v>
      </c>
      <c r="Y6579">
        <f>--(COUNTIF($B$2:B6579,B6579)=1)</f>
        <v>1</v>
      </c>
    </row>
    <row r="6580" spans="1:25"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c r="W6580" s="6" t="str">
        <f>TEXT(SalesData[[#This Row],[Order Date]],"mmm")</f>
        <v>Aug</v>
      </c>
      <c r="X6580" s="6" t="str">
        <f>TEXT(SalesData[[#This Row],[Order Date]],"mmm yyyy")</f>
        <v>Aug 2011</v>
      </c>
      <c r="Y6580">
        <f>--(COUNTIF($B$2:B6580,B6580)=1)</f>
        <v>1</v>
      </c>
    </row>
    <row r="6581" spans="1:25"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c r="W6581" s="6" t="str">
        <f>TEXT(SalesData[[#This Row],[Order Date]],"mmm")</f>
        <v>Oct</v>
      </c>
      <c r="X6581" s="6" t="str">
        <f>TEXT(SalesData[[#This Row],[Order Date]],"mmm yyyy")</f>
        <v>Oct 2013</v>
      </c>
      <c r="Y6581">
        <f>--(COUNTIF($B$2:B6581,B6581)=1)</f>
        <v>1</v>
      </c>
    </row>
    <row r="6582" spans="1:25"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c r="W6582" s="6" t="str">
        <f>TEXT(SalesData[[#This Row],[Order Date]],"mmm")</f>
        <v>Oct</v>
      </c>
      <c r="X6582" s="6" t="str">
        <f>TEXT(SalesData[[#This Row],[Order Date]],"mmm yyyy")</f>
        <v>Oct 2013</v>
      </c>
      <c r="Y6582">
        <f>--(COUNTIF($B$2:B6582,B6582)=1)</f>
        <v>0</v>
      </c>
    </row>
    <row r="6583" spans="1:25"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c r="W6583" s="6" t="str">
        <f>TEXT(SalesData[[#This Row],[Order Date]],"mmm")</f>
        <v>Oct</v>
      </c>
      <c r="X6583" s="6" t="str">
        <f>TEXT(SalesData[[#This Row],[Order Date]],"mmm yyyy")</f>
        <v>Oct 2013</v>
      </c>
      <c r="Y6583">
        <f>--(COUNTIF($B$2:B6583,B6583)=1)</f>
        <v>0</v>
      </c>
    </row>
    <row r="6584" spans="1:25"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c r="W6584" s="6" t="str">
        <f>TEXT(SalesData[[#This Row],[Order Date]],"mmm")</f>
        <v>Aug</v>
      </c>
      <c r="X6584" s="6" t="str">
        <f>TEXT(SalesData[[#This Row],[Order Date]],"mmm yyyy")</f>
        <v>Aug 2013</v>
      </c>
      <c r="Y6584">
        <f>--(COUNTIF($B$2:B6584,B6584)=1)</f>
        <v>1</v>
      </c>
    </row>
    <row r="6585" spans="1:25"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c r="W6585" s="6" t="str">
        <f>TEXT(SalesData[[#This Row],[Order Date]],"mmm")</f>
        <v>Jul</v>
      </c>
      <c r="X6585" s="6" t="str">
        <f>TEXT(SalesData[[#This Row],[Order Date]],"mmm yyyy")</f>
        <v>Jul 2014</v>
      </c>
      <c r="Y6585">
        <f>--(COUNTIF($B$2:B6585,B6585)=1)</f>
        <v>1</v>
      </c>
    </row>
    <row r="6586" spans="1:25"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c r="W6586" s="6" t="str">
        <f>TEXT(SalesData[[#This Row],[Order Date]],"mmm")</f>
        <v>Jul</v>
      </c>
      <c r="X6586" s="6" t="str">
        <f>TEXT(SalesData[[#This Row],[Order Date]],"mmm yyyy")</f>
        <v>Jul 2014</v>
      </c>
      <c r="Y6586">
        <f>--(COUNTIF($B$2:B6586,B6586)=1)</f>
        <v>0</v>
      </c>
    </row>
    <row r="6587" spans="1:25"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c r="W6587" s="6" t="str">
        <f>TEXT(SalesData[[#This Row],[Order Date]],"mmm")</f>
        <v>Jul</v>
      </c>
      <c r="X6587" s="6" t="str">
        <f>TEXT(SalesData[[#This Row],[Order Date]],"mmm yyyy")</f>
        <v>Jul 2014</v>
      </c>
      <c r="Y6587">
        <f>--(COUNTIF($B$2:B6587,B6587)=1)</f>
        <v>0</v>
      </c>
    </row>
    <row r="6588" spans="1:25"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c r="W6588" s="6" t="str">
        <f>TEXT(SalesData[[#This Row],[Order Date]],"mmm")</f>
        <v>Jul</v>
      </c>
      <c r="X6588" s="6" t="str">
        <f>TEXT(SalesData[[#This Row],[Order Date]],"mmm yyyy")</f>
        <v>Jul 2014</v>
      </c>
      <c r="Y6588">
        <f>--(COUNTIF($B$2:B6588,B6588)=1)</f>
        <v>0</v>
      </c>
    </row>
    <row r="6589" spans="1:25"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c r="W6589" s="6" t="str">
        <f>TEXT(SalesData[[#This Row],[Order Date]],"mmm")</f>
        <v>Jul</v>
      </c>
      <c r="X6589" s="6" t="str">
        <f>TEXT(SalesData[[#This Row],[Order Date]],"mmm yyyy")</f>
        <v>Jul 2014</v>
      </c>
      <c r="Y6589">
        <f>--(COUNTIF($B$2:B6589,B6589)=1)</f>
        <v>0</v>
      </c>
    </row>
    <row r="6590" spans="1:25"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c r="W6590" s="6" t="str">
        <f>TEXT(SalesData[[#This Row],[Order Date]],"mmm")</f>
        <v>Jul</v>
      </c>
      <c r="X6590" s="6" t="str">
        <f>TEXT(SalesData[[#This Row],[Order Date]],"mmm yyyy")</f>
        <v>Jul 2014</v>
      </c>
      <c r="Y6590">
        <f>--(COUNTIF($B$2:B6590,B6590)=1)</f>
        <v>0</v>
      </c>
    </row>
    <row r="6591" spans="1:25"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c r="W6591" s="6" t="str">
        <f>TEXT(SalesData[[#This Row],[Order Date]],"mmm")</f>
        <v>Jul</v>
      </c>
      <c r="X6591" s="6" t="str">
        <f>TEXT(SalesData[[#This Row],[Order Date]],"mmm yyyy")</f>
        <v>Jul 2014</v>
      </c>
      <c r="Y6591">
        <f>--(COUNTIF($B$2:B6591,B6591)=1)</f>
        <v>0</v>
      </c>
    </row>
    <row r="6592" spans="1:25"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c r="W6592" s="6" t="str">
        <f>TEXT(SalesData[[#This Row],[Order Date]],"mmm")</f>
        <v>Mar</v>
      </c>
      <c r="X6592" s="6" t="str">
        <f>TEXT(SalesData[[#This Row],[Order Date]],"mmm yyyy")</f>
        <v>Mar 2011</v>
      </c>
      <c r="Y6592">
        <f>--(COUNTIF($B$2:B6592,B6592)=1)</f>
        <v>1</v>
      </c>
    </row>
    <row r="6593" spans="1:25"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c r="W6593" s="6" t="str">
        <f>TEXT(SalesData[[#This Row],[Order Date]],"mmm")</f>
        <v>Apr</v>
      </c>
      <c r="X6593" s="6" t="str">
        <f>TEXT(SalesData[[#This Row],[Order Date]],"mmm yyyy")</f>
        <v>Apr 2012</v>
      </c>
      <c r="Y6593">
        <f>--(COUNTIF($B$2:B6593,B6593)=1)</f>
        <v>1</v>
      </c>
    </row>
    <row r="6594" spans="1:25"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c r="W6594" s="6" t="str">
        <f>TEXT(SalesData[[#This Row],[Order Date]],"mmm")</f>
        <v>Apr</v>
      </c>
      <c r="X6594" s="6" t="str">
        <f>TEXT(SalesData[[#This Row],[Order Date]],"mmm yyyy")</f>
        <v>Apr 2012</v>
      </c>
      <c r="Y6594">
        <f>--(COUNTIF($B$2:B6594,B6594)=1)</f>
        <v>0</v>
      </c>
    </row>
    <row r="6595" spans="1:25"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c r="W6595" s="6" t="str">
        <f>TEXT(SalesData[[#This Row],[Order Date]],"mmm")</f>
        <v>Jun</v>
      </c>
      <c r="X6595" s="6" t="str">
        <f>TEXT(SalesData[[#This Row],[Order Date]],"mmm yyyy")</f>
        <v>Jun 2013</v>
      </c>
      <c r="Y6595">
        <f>--(COUNTIF($B$2:B6595,B6595)=1)</f>
        <v>1</v>
      </c>
    </row>
    <row r="6596" spans="1:25"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c r="W6596" s="6" t="str">
        <f>TEXT(SalesData[[#This Row],[Order Date]],"mmm")</f>
        <v>May</v>
      </c>
      <c r="X6596" s="6" t="str">
        <f>TEXT(SalesData[[#This Row],[Order Date]],"mmm yyyy")</f>
        <v>May 2012</v>
      </c>
      <c r="Y6596">
        <f>--(COUNTIF($B$2:B6596,B6596)=1)</f>
        <v>1</v>
      </c>
    </row>
    <row r="6597" spans="1:25"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c r="W6597" s="6" t="str">
        <f>TEXT(SalesData[[#This Row],[Order Date]],"mmm")</f>
        <v>Apr</v>
      </c>
      <c r="X6597" s="6" t="str">
        <f>TEXT(SalesData[[#This Row],[Order Date]],"mmm yyyy")</f>
        <v>Apr 2014</v>
      </c>
      <c r="Y6597">
        <f>--(COUNTIF($B$2:B6597,B6597)=1)</f>
        <v>1</v>
      </c>
    </row>
    <row r="6598" spans="1:25"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c r="W6598" s="6" t="str">
        <f>TEXT(SalesData[[#This Row],[Order Date]],"mmm")</f>
        <v>Apr</v>
      </c>
      <c r="X6598" s="6" t="str">
        <f>TEXT(SalesData[[#This Row],[Order Date]],"mmm yyyy")</f>
        <v>Apr 2014</v>
      </c>
      <c r="Y6598">
        <f>--(COUNTIF($B$2:B6598,B6598)=1)</f>
        <v>0</v>
      </c>
    </row>
    <row r="6599" spans="1:25"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c r="W6599" s="6" t="str">
        <f>TEXT(SalesData[[#This Row],[Order Date]],"mmm")</f>
        <v>Jun</v>
      </c>
      <c r="X6599" s="6" t="str">
        <f>TEXT(SalesData[[#This Row],[Order Date]],"mmm yyyy")</f>
        <v>Jun 2011</v>
      </c>
      <c r="Y6599">
        <f>--(COUNTIF($B$2:B6599,B6599)=1)</f>
        <v>1</v>
      </c>
    </row>
    <row r="6600" spans="1:25"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c r="W6600" s="6" t="str">
        <f>TEXT(SalesData[[#This Row],[Order Date]],"mmm")</f>
        <v>Jun</v>
      </c>
      <c r="X6600" s="6" t="str">
        <f>TEXT(SalesData[[#This Row],[Order Date]],"mmm yyyy")</f>
        <v>Jun 2011</v>
      </c>
      <c r="Y6600">
        <f>--(COUNTIF($B$2:B6600,B6600)=1)</f>
        <v>0</v>
      </c>
    </row>
    <row r="6601" spans="1:25"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c r="W6601" s="6" t="str">
        <f>TEXT(SalesData[[#This Row],[Order Date]],"mmm")</f>
        <v>Dec</v>
      </c>
      <c r="X6601" s="6" t="str">
        <f>TEXT(SalesData[[#This Row],[Order Date]],"mmm yyyy")</f>
        <v>Dec 2011</v>
      </c>
      <c r="Y6601">
        <f>--(COUNTIF($B$2:B6601,B6601)=1)</f>
        <v>1</v>
      </c>
    </row>
    <row r="6602" spans="1:25"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c r="W6602" s="6" t="str">
        <f>TEXT(SalesData[[#This Row],[Order Date]],"mmm")</f>
        <v>Dec</v>
      </c>
      <c r="X6602" s="6" t="str">
        <f>TEXT(SalesData[[#This Row],[Order Date]],"mmm yyyy")</f>
        <v>Dec 2011</v>
      </c>
      <c r="Y6602">
        <f>--(COUNTIF($B$2:B6602,B6602)=1)</f>
        <v>0</v>
      </c>
    </row>
    <row r="6603" spans="1:25"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c r="W6603" s="6" t="str">
        <f>TEXT(SalesData[[#This Row],[Order Date]],"mmm")</f>
        <v>Dec</v>
      </c>
      <c r="X6603" s="6" t="str">
        <f>TEXT(SalesData[[#This Row],[Order Date]],"mmm yyyy")</f>
        <v>Dec 2011</v>
      </c>
      <c r="Y6603">
        <f>--(COUNTIF($B$2:B6603,B6603)=1)</f>
        <v>0</v>
      </c>
    </row>
    <row r="6604" spans="1:25"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c r="W6604" s="6" t="str">
        <f>TEXT(SalesData[[#This Row],[Order Date]],"mmm")</f>
        <v>Dec</v>
      </c>
      <c r="X6604" s="6" t="str">
        <f>TEXT(SalesData[[#This Row],[Order Date]],"mmm yyyy")</f>
        <v>Dec 2011</v>
      </c>
      <c r="Y6604">
        <f>--(COUNTIF($B$2:B6604,B6604)=1)</f>
        <v>0</v>
      </c>
    </row>
    <row r="6605" spans="1:25"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c r="W6605" s="6" t="str">
        <f>TEXT(SalesData[[#This Row],[Order Date]],"mmm")</f>
        <v>Jun</v>
      </c>
      <c r="X6605" s="6" t="str">
        <f>TEXT(SalesData[[#This Row],[Order Date]],"mmm yyyy")</f>
        <v>Jun 2014</v>
      </c>
      <c r="Y6605">
        <f>--(COUNTIF($B$2:B6605,B6605)=1)</f>
        <v>1</v>
      </c>
    </row>
    <row r="6606" spans="1:25"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c r="W6606" s="6" t="str">
        <f>TEXT(SalesData[[#This Row],[Order Date]],"mmm")</f>
        <v>May</v>
      </c>
      <c r="X6606" s="6" t="str">
        <f>TEXT(SalesData[[#This Row],[Order Date]],"mmm yyyy")</f>
        <v>May 2013</v>
      </c>
      <c r="Y6606">
        <f>--(COUNTIF($B$2:B6606,B6606)=1)</f>
        <v>1</v>
      </c>
    </row>
    <row r="6607" spans="1:25"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c r="W6607" s="6" t="str">
        <f>TEXT(SalesData[[#This Row],[Order Date]],"mmm")</f>
        <v>May</v>
      </c>
      <c r="X6607" s="6" t="str">
        <f>TEXT(SalesData[[#This Row],[Order Date]],"mmm yyyy")</f>
        <v>May 2013</v>
      </c>
      <c r="Y6607">
        <f>--(COUNTIF($B$2:B6607,B6607)=1)</f>
        <v>0</v>
      </c>
    </row>
    <row r="6608" spans="1:25"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c r="W6608" s="6" t="str">
        <f>TEXT(SalesData[[#This Row],[Order Date]],"mmm")</f>
        <v>May</v>
      </c>
      <c r="X6608" s="6" t="str">
        <f>TEXT(SalesData[[#This Row],[Order Date]],"mmm yyyy")</f>
        <v>May 2013</v>
      </c>
      <c r="Y6608">
        <f>--(COUNTIF($B$2:B6608,B6608)=1)</f>
        <v>0</v>
      </c>
    </row>
    <row r="6609" spans="1:25"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c r="W6609" s="6" t="str">
        <f>TEXT(SalesData[[#This Row],[Order Date]],"mmm")</f>
        <v>May</v>
      </c>
      <c r="X6609" s="6" t="str">
        <f>TEXT(SalesData[[#This Row],[Order Date]],"mmm yyyy")</f>
        <v>May 2013</v>
      </c>
      <c r="Y6609">
        <f>--(COUNTIF($B$2:B6609,B6609)=1)</f>
        <v>0</v>
      </c>
    </row>
    <row r="6610" spans="1:25"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c r="W6610" s="6" t="str">
        <f>TEXT(SalesData[[#This Row],[Order Date]],"mmm")</f>
        <v>May</v>
      </c>
      <c r="X6610" s="6" t="str">
        <f>TEXT(SalesData[[#This Row],[Order Date]],"mmm yyyy")</f>
        <v>May 2013</v>
      </c>
      <c r="Y6610">
        <f>--(COUNTIF($B$2:B6610,B6610)=1)</f>
        <v>0</v>
      </c>
    </row>
    <row r="6611" spans="1:25"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c r="W6611" s="6" t="str">
        <f>TEXT(SalesData[[#This Row],[Order Date]],"mmm")</f>
        <v>Mar</v>
      </c>
      <c r="X6611" s="6" t="str">
        <f>TEXT(SalesData[[#This Row],[Order Date]],"mmm yyyy")</f>
        <v>Mar 2012</v>
      </c>
      <c r="Y6611">
        <f>--(COUNTIF($B$2:B6611,B6611)=1)</f>
        <v>1</v>
      </c>
    </row>
    <row r="6612" spans="1:25"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c r="W6612" s="6" t="str">
        <f>TEXT(SalesData[[#This Row],[Order Date]],"mmm")</f>
        <v>Oct</v>
      </c>
      <c r="X6612" s="6" t="str">
        <f>TEXT(SalesData[[#This Row],[Order Date]],"mmm yyyy")</f>
        <v>Oct 2013</v>
      </c>
      <c r="Y6612">
        <f>--(COUNTIF($B$2:B6612,B6612)=1)</f>
        <v>1</v>
      </c>
    </row>
    <row r="6613" spans="1:25"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c r="W6613" s="6" t="str">
        <f>TEXT(SalesData[[#This Row],[Order Date]],"mmm")</f>
        <v>Apr</v>
      </c>
      <c r="X6613" s="6" t="str">
        <f>TEXT(SalesData[[#This Row],[Order Date]],"mmm yyyy")</f>
        <v>Apr 2012</v>
      </c>
      <c r="Y6613">
        <f>--(COUNTIF($B$2:B6613,B6613)=1)</f>
        <v>1</v>
      </c>
    </row>
    <row r="6614" spans="1:25"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c r="W6614" s="6" t="str">
        <f>TEXT(SalesData[[#This Row],[Order Date]],"mmm")</f>
        <v>Apr</v>
      </c>
      <c r="X6614" s="6" t="str">
        <f>TEXT(SalesData[[#This Row],[Order Date]],"mmm yyyy")</f>
        <v>Apr 2012</v>
      </c>
      <c r="Y6614">
        <f>--(COUNTIF($B$2:B6614,B6614)=1)</f>
        <v>0</v>
      </c>
    </row>
    <row r="6615" spans="1:25"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c r="W6615" s="6" t="str">
        <f>TEXT(SalesData[[#This Row],[Order Date]],"mmm")</f>
        <v>Apr</v>
      </c>
      <c r="X6615" s="6" t="str">
        <f>TEXT(SalesData[[#This Row],[Order Date]],"mmm yyyy")</f>
        <v>Apr 2012</v>
      </c>
      <c r="Y6615">
        <f>--(COUNTIF($B$2:B6615,B6615)=1)</f>
        <v>0</v>
      </c>
    </row>
    <row r="6616" spans="1:25"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c r="W6616" s="6" t="str">
        <f>TEXT(SalesData[[#This Row],[Order Date]],"mmm")</f>
        <v>Apr</v>
      </c>
      <c r="X6616" s="6" t="str">
        <f>TEXT(SalesData[[#This Row],[Order Date]],"mmm yyyy")</f>
        <v>Apr 2012</v>
      </c>
      <c r="Y6616">
        <f>--(COUNTIF($B$2:B6616,B6616)=1)</f>
        <v>0</v>
      </c>
    </row>
    <row r="6617" spans="1:25"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c r="W6617" s="6" t="str">
        <f>TEXT(SalesData[[#This Row],[Order Date]],"mmm")</f>
        <v>Jun</v>
      </c>
      <c r="X6617" s="6" t="str">
        <f>TEXT(SalesData[[#This Row],[Order Date]],"mmm yyyy")</f>
        <v>Jun 2013</v>
      </c>
      <c r="Y6617">
        <f>--(COUNTIF($B$2:B6617,B6617)=1)</f>
        <v>1</v>
      </c>
    </row>
    <row r="6618" spans="1:25"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c r="W6618" s="6" t="str">
        <f>TEXT(SalesData[[#This Row],[Order Date]],"mmm")</f>
        <v>Jun</v>
      </c>
      <c r="X6618" s="6" t="str">
        <f>TEXT(SalesData[[#This Row],[Order Date]],"mmm yyyy")</f>
        <v>Jun 2013</v>
      </c>
      <c r="Y6618">
        <f>--(COUNTIF($B$2:B6618,B6618)=1)</f>
        <v>0</v>
      </c>
    </row>
    <row r="6619" spans="1:25"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c r="W6619" s="6" t="str">
        <f>TEXT(SalesData[[#This Row],[Order Date]],"mmm")</f>
        <v>Jun</v>
      </c>
      <c r="X6619" s="6" t="str">
        <f>TEXT(SalesData[[#This Row],[Order Date]],"mmm yyyy")</f>
        <v>Jun 2013</v>
      </c>
      <c r="Y6619">
        <f>--(COUNTIF($B$2:B6619,B6619)=1)</f>
        <v>0</v>
      </c>
    </row>
    <row r="6620" spans="1:25"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c r="W6620" s="6" t="str">
        <f>TEXT(SalesData[[#This Row],[Order Date]],"mmm")</f>
        <v>Jan</v>
      </c>
      <c r="X6620" s="6" t="str">
        <f>TEXT(SalesData[[#This Row],[Order Date]],"mmm yyyy")</f>
        <v>Jan 2014</v>
      </c>
      <c r="Y6620">
        <f>--(COUNTIF($B$2:B6620,B6620)=1)</f>
        <v>1</v>
      </c>
    </row>
    <row r="6621" spans="1:25"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c r="W6621" s="6" t="str">
        <f>TEXT(SalesData[[#This Row],[Order Date]],"mmm")</f>
        <v>Jan</v>
      </c>
      <c r="X6621" s="6" t="str">
        <f>TEXT(SalesData[[#This Row],[Order Date]],"mmm yyyy")</f>
        <v>Jan 2014</v>
      </c>
      <c r="Y6621">
        <f>--(COUNTIF($B$2:B6621,B6621)=1)</f>
        <v>0</v>
      </c>
    </row>
    <row r="6622" spans="1:25"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c r="W6622" s="6" t="str">
        <f>TEXT(SalesData[[#This Row],[Order Date]],"mmm")</f>
        <v>Jan</v>
      </c>
      <c r="X6622" s="6" t="str">
        <f>TEXT(SalesData[[#This Row],[Order Date]],"mmm yyyy")</f>
        <v>Jan 2014</v>
      </c>
      <c r="Y6622">
        <f>--(COUNTIF($B$2:B6622,B6622)=1)</f>
        <v>0</v>
      </c>
    </row>
    <row r="6623" spans="1:25"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c r="W6623" s="6" t="str">
        <f>TEXT(SalesData[[#This Row],[Order Date]],"mmm")</f>
        <v>Jan</v>
      </c>
      <c r="X6623" s="6" t="str">
        <f>TEXT(SalesData[[#This Row],[Order Date]],"mmm yyyy")</f>
        <v>Jan 2014</v>
      </c>
      <c r="Y6623">
        <f>--(COUNTIF($B$2:B6623,B6623)=1)</f>
        <v>0</v>
      </c>
    </row>
    <row r="6624" spans="1:25"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c r="W6624" s="6" t="str">
        <f>TEXT(SalesData[[#This Row],[Order Date]],"mmm")</f>
        <v>Sep</v>
      </c>
      <c r="X6624" s="6" t="str">
        <f>TEXT(SalesData[[#This Row],[Order Date]],"mmm yyyy")</f>
        <v>Sep 2011</v>
      </c>
      <c r="Y6624">
        <f>--(COUNTIF($B$2:B6624,B6624)=1)</f>
        <v>1</v>
      </c>
    </row>
    <row r="6625" spans="1:25"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c r="W6625" s="6" t="str">
        <f>TEXT(SalesData[[#This Row],[Order Date]],"mmm")</f>
        <v>Sep</v>
      </c>
      <c r="X6625" s="6" t="str">
        <f>TEXT(SalesData[[#This Row],[Order Date]],"mmm yyyy")</f>
        <v>Sep 2011</v>
      </c>
      <c r="Y6625">
        <f>--(COUNTIF($B$2:B6625,B6625)=1)</f>
        <v>0</v>
      </c>
    </row>
    <row r="6626" spans="1:25"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c r="W6626" s="6" t="str">
        <f>TEXT(SalesData[[#This Row],[Order Date]],"mmm")</f>
        <v>Jan</v>
      </c>
      <c r="X6626" s="6" t="str">
        <f>TEXT(SalesData[[#This Row],[Order Date]],"mmm yyyy")</f>
        <v>Jan 2012</v>
      </c>
      <c r="Y6626">
        <f>--(COUNTIF($B$2:B6626,B6626)=1)</f>
        <v>1</v>
      </c>
    </row>
    <row r="6627" spans="1:25"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c r="W6627" s="6" t="str">
        <f>TEXT(SalesData[[#This Row],[Order Date]],"mmm")</f>
        <v>Jan</v>
      </c>
      <c r="X6627" s="6" t="str">
        <f>TEXT(SalesData[[#This Row],[Order Date]],"mmm yyyy")</f>
        <v>Jan 2012</v>
      </c>
      <c r="Y6627">
        <f>--(COUNTIF($B$2:B6627,B6627)=1)</f>
        <v>0</v>
      </c>
    </row>
    <row r="6628" spans="1:25"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c r="W6628" s="6" t="str">
        <f>TEXT(SalesData[[#This Row],[Order Date]],"mmm")</f>
        <v>Dec</v>
      </c>
      <c r="X6628" s="6" t="str">
        <f>TEXT(SalesData[[#This Row],[Order Date]],"mmm yyyy")</f>
        <v>Dec 2011</v>
      </c>
      <c r="Y6628">
        <f>--(COUNTIF($B$2:B6628,B6628)=1)</f>
        <v>1</v>
      </c>
    </row>
    <row r="6629" spans="1:25"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c r="W6629" s="6" t="str">
        <f>TEXT(SalesData[[#This Row],[Order Date]],"mmm")</f>
        <v>May</v>
      </c>
      <c r="X6629" s="6" t="str">
        <f>TEXT(SalesData[[#This Row],[Order Date]],"mmm yyyy")</f>
        <v>May 2011</v>
      </c>
      <c r="Y6629">
        <f>--(COUNTIF($B$2:B6629,B6629)=1)</f>
        <v>1</v>
      </c>
    </row>
    <row r="6630" spans="1:25"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c r="W6630" s="6" t="str">
        <f>TEXT(SalesData[[#This Row],[Order Date]],"mmm")</f>
        <v>Sep</v>
      </c>
      <c r="X6630" s="6" t="str">
        <f>TEXT(SalesData[[#This Row],[Order Date]],"mmm yyyy")</f>
        <v>Sep 2012</v>
      </c>
      <c r="Y6630">
        <f>--(COUNTIF($B$2:B6630,B6630)=1)</f>
        <v>1</v>
      </c>
    </row>
    <row r="6631" spans="1:25"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c r="W6631" s="6" t="str">
        <f>TEXT(SalesData[[#This Row],[Order Date]],"mmm")</f>
        <v>Oct</v>
      </c>
      <c r="X6631" s="6" t="str">
        <f>TEXT(SalesData[[#This Row],[Order Date]],"mmm yyyy")</f>
        <v>Oct 2012</v>
      </c>
      <c r="Y6631">
        <f>--(COUNTIF($B$2:B6631,B6631)=1)</f>
        <v>1</v>
      </c>
    </row>
    <row r="6632" spans="1:25"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c r="W6632" s="6" t="str">
        <f>TEXT(SalesData[[#This Row],[Order Date]],"mmm")</f>
        <v>Dec</v>
      </c>
      <c r="X6632" s="6" t="str">
        <f>TEXT(SalesData[[#This Row],[Order Date]],"mmm yyyy")</f>
        <v>Dec 2013</v>
      </c>
      <c r="Y6632">
        <f>--(COUNTIF($B$2:B6632,B6632)=1)</f>
        <v>1</v>
      </c>
    </row>
    <row r="6633" spans="1:25"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c r="W6633" s="6" t="str">
        <f>TEXT(SalesData[[#This Row],[Order Date]],"mmm")</f>
        <v>Dec</v>
      </c>
      <c r="X6633" s="6" t="str">
        <f>TEXT(SalesData[[#This Row],[Order Date]],"mmm yyyy")</f>
        <v>Dec 2013</v>
      </c>
      <c r="Y6633">
        <f>--(COUNTIF($B$2:B6633,B6633)=1)</f>
        <v>0</v>
      </c>
    </row>
    <row r="6634" spans="1:25"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c r="W6634" s="6" t="str">
        <f>TEXT(SalesData[[#This Row],[Order Date]],"mmm")</f>
        <v>May</v>
      </c>
      <c r="X6634" s="6" t="str">
        <f>TEXT(SalesData[[#This Row],[Order Date]],"mmm yyyy")</f>
        <v>May 2013</v>
      </c>
      <c r="Y6634">
        <f>--(COUNTIF($B$2:B6634,B6634)=1)</f>
        <v>1</v>
      </c>
    </row>
    <row r="6635" spans="1:25"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c r="W6635" s="6" t="str">
        <f>TEXT(SalesData[[#This Row],[Order Date]],"mmm")</f>
        <v>Oct</v>
      </c>
      <c r="X6635" s="6" t="str">
        <f>TEXT(SalesData[[#This Row],[Order Date]],"mmm yyyy")</f>
        <v>Oct 2013</v>
      </c>
      <c r="Y6635">
        <f>--(COUNTIF($B$2:B6635,B6635)=1)</f>
        <v>1</v>
      </c>
    </row>
    <row r="6636" spans="1:25"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c r="W6636" s="6" t="str">
        <f>TEXT(SalesData[[#This Row],[Order Date]],"mmm")</f>
        <v>May</v>
      </c>
      <c r="X6636" s="6" t="str">
        <f>TEXT(SalesData[[#This Row],[Order Date]],"mmm yyyy")</f>
        <v>May 2014</v>
      </c>
      <c r="Y6636">
        <f>--(COUNTIF($B$2:B6636,B6636)=1)</f>
        <v>1</v>
      </c>
    </row>
    <row r="6637" spans="1:25"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c r="W6637" s="6" t="str">
        <f>TEXT(SalesData[[#This Row],[Order Date]],"mmm")</f>
        <v>May</v>
      </c>
      <c r="X6637" s="6" t="str">
        <f>TEXT(SalesData[[#This Row],[Order Date]],"mmm yyyy")</f>
        <v>May 2014</v>
      </c>
      <c r="Y6637">
        <f>--(COUNTIF($B$2:B6637,B6637)=1)</f>
        <v>0</v>
      </c>
    </row>
    <row r="6638" spans="1:25"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c r="W6638" s="6" t="str">
        <f>TEXT(SalesData[[#This Row],[Order Date]],"mmm")</f>
        <v>May</v>
      </c>
      <c r="X6638" s="6" t="str">
        <f>TEXT(SalesData[[#This Row],[Order Date]],"mmm yyyy")</f>
        <v>May 2014</v>
      </c>
      <c r="Y6638">
        <f>--(COUNTIF($B$2:B6638,B6638)=1)</f>
        <v>0</v>
      </c>
    </row>
    <row r="6639" spans="1:25"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c r="W6639" s="6" t="str">
        <f>TEXT(SalesData[[#This Row],[Order Date]],"mmm")</f>
        <v>Nov</v>
      </c>
      <c r="X6639" s="6" t="str">
        <f>TEXT(SalesData[[#This Row],[Order Date]],"mmm yyyy")</f>
        <v>Nov 2014</v>
      </c>
      <c r="Y6639">
        <f>--(COUNTIF($B$2:B6639,B6639)=1)</f>
        <v>1</v>
      </c>
    </row>
    <row r="6640" spans="1:25"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c r="W6640" s="6" t="str">
        <f>TEXT(SalesData[[#This Row],[Order Date]],"mmm")</f>
        <v>Nov</v>
      </c>
      <c r="X6640" s="6" t="str">
        <f>TEXT(SalesData[[#This Row],[Order Date]],"mmm yyyy")</f>
        <v>Nov 2014</v>
      </c>
      <c r="Y6640">
        <f>--(COUNTIF($B$2:B6640,B6640)=1)</f>
        <v>0</v>
      </c>
    </row>
    <row r="6641" spans="1:25"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c r="W6641" s="6" t="str">
        <f>TEXT(SalesData[[#This Row],[Order Date]],"mmm")</f>
        <v>Oct</v>
      </c>
      <c r="X6641" s="6" t="str">
        <f>TEXT(SalesData[[#This Row],[Order Date]],"mmm yyyy")</f>
        <v>Oct 2011</v>
      </c>
      <c r="Y6641">
        <f>--(COUNTIF($B$2:B6641,B6641)=1)</f>
        <v>1</v>
      </c>
    </row>
    <row r="6642" spans="1:25"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c r="W6642" s="6" t="str">
        <f>TEXT(SalesData[[#This Row],[Order Date]],"mmm")</f>
        <v>Aug</v>
      </c>
      <c r="X6642" s="6" t="str">
        <f>TEXT(SalesData[[#This Row],[Order Date]],"mmm yyyy")</f>
        <v>Aug 2014</v>
      </c>
      <c r="Y6642">
        <f>--(COUNTIF($B$2:B6642,B6642)=1)</f>
        <v>1</v>
      </c>
    </row>
    <row r="6643" spans="1:25"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c r="W6643" s="6" t="str">
        <f>TEXT(SalesData[[#This Row],[Order Date]],"mmm")</f>
        <v>Aug</v>
      </c>
      <c r="X6643" s="6" t="str">
        <f>TEXT(SalesData[[#This Row],[Order Date]],"mmm yyyy")</f>
        <v>Aug 2014</v>
      </c>
      <c r="Y6643">
        <f>--(COUNTIF($B$2:B6643,B6643)=1)</f>
        <v>0</v>
      </c>
    </row>
    <row r="6644" spans="1:25"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c r="W6644" s="6" t="str">
        <f>TEXT(SalesData[[#This Row],[Order Date]],"mmm")</f>
        <v>Aug</v>
      </c>
      <c r="X6644" s="6" t="str">
        <f>TEXT(SalesData[[#This Row],[Order Date]],"mmm yyyy")</f>
        <v>Aug 2014</v>
      </c>
      <c r="Y6644">
        <f>--(COUNTIF($B$2:B6644,B6644)=1)</f>
        <v>0</v>
      </c>
    </row>
    <row r="6645" spans="1:25"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c r="W6645" s="6" t="str">
        <f>TEXT(SalesData[[#This Row],[Order Date]],"mmm")</f>
        <v>Aug</v>
      </c>
      <c r="X6645" s="6" t="str">
        <f>TEXT(SalesData[[#This Row],[Order Date]],"mmm yyyy")</f>
        <v>Aug 2012</v>
      </c>
      <c r="Y6645">
        <f>--(COUNTIF($B$2:B6645,B6645)=1)</f>
        <v>1</v>
      </c>
    </row>
    <row r="6646" spans="1:25"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c r="W6646" s="6" t="str">
        <f>TEXT(SalesData[[#This Row],[Order Date]],"mmm")</f>
        <v>Aug</v>
      </c>
      <c r="X6646" s="6" t="str">
        <f>TEXT(SalesData[[#This Row],[Order Date]],"mmm yyyy")</f>
        <v>Aug 2012</v>
      </c>
      <c r="Y6646">
        <f>--(COUNTIF($B$2:B6646,B6646)=1)</f>
        <v>0</v>
      </c>
    </row>
    <row r="6647" spans="1:25"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c r="W6647" s="6" t="str">
        <f>TEXT(SalesData[[#This Row],[Order Date]],"mmm")</f>
        <v>Aug</v>
      </c>
      <c r="X6647" s="6" t="str">
        <f>TEXT(SalesData[[#This Row],[Order Date]],"mmm yyyy")</f>
        <v>Aug 2012</v>
      </c>
      <c r="Y6647">
        <f>--(COUNTIF($B$2:B6647,B6647)=1)</f>
        <v>0</v>
      </c>
    </row>
    <row r="6648" spans="1:25"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c r="W6648" s="6" t="str">
        <f>TEXT(SalesData[[#This Row],[Order Date]],"mmm")</f>
        <v>Dec</v>
      </c>
      <c r="X6648" s="6" t="str">
        <f>TEXT(SalesData[[#This Row],[Order Date]],"mmm yyyy")</f>
        <v>Dec 2013</v>
      </c>
      <c r="Y6648">
        <f>--(COUNTIF($B$2:B6648,B6648)=1)</f>
        <v>1</v>
      </c>
    </row>
    <row r="6649" spans="1:25"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c r="W6649" s="6" t="str">
        <f>TEXT(SalesData[[#This Row],[Order Date]],"mmm")</f>
        <v>Dec</v>
      </c>
      <c r="X6649" s="6" t="str">
        <f>TEXT(SalesData[[#This Row],[Order Date]],"mmm yyyy")</f>
        <v>Dec 2013</v>
      </c>
      <c r="Y6649">
        <f>--(COUNTIF($B$2:B6649,B6649)=1)</f>
        <v>0</v>
      </c>
    </row>
    <row r="6650" spans="1:25"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c r="W6650" s="6" t="str">
        <f>TEXT(SalesData[[#This Row],[Order Date]],"mmm")</f>
        <v>Sep</v>
      </c>
      <c r="X6650" s="6" t="str">
        <f>TEXT(SalesData[[#This Row],[Order Date]],"mmm yyyy")</f>
        <v>Sep 2014</v>
      </c>
      <c r="Y6650">
        <f>--(COUNTIF($B$2:B6650,B6650)=1)</f>
        <v>1</v>
      </c>
    </row>
    <row r="6651" spans="1:25"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c r="W6651" s="6" t="str">
        <f>TEXT(SalesData[[#This Row],[Order Date]],"mmm")</f>
        <v>Sep</v>
      </c>
      <c r="X6651" s="6" t="str">
        <f>TEXT(SalesData[[#This Row],[Order Date]],"mmm yyyy")</f>
        <v>Sep 2014</v>
      </c>
      <c r="Y6651">
        <f>--(COUNTIF($B$2:B6651,B6651)=1)</f>
        <v>0</v>
      </c>
    </row>
    <row r="6652" spans="1:25"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c r="W6652" s="6" t="str">
        <f>TEXT(SalesData[[#This Row],[Order Date]],"mmm")</f>
        <v>Sep</v>
      </c>
      <c r="X6652" s="6" t="str">
        <f>TEXT(SalesData[[#This Row],[Order Date]],"mmm yyyy")</f>
        <v>Sep 2014</v>
      </c>
      <c r="Y6652">
        <f>--(COUNTIF($B$2:B6652,B6652)=1)</f>
        <v>0</v>
      </c>
    </row>
    <row r="6653" spans="1:25"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c r="W6653" s="6" t="str">
        <f>TEXT(SalesData[[#This Row],[Order Date]],"mmm")</f>
        <v>Sep</v>
      </c>
      <c r="X6653" s="6" t="str">
        <f>TEXT(SalesData[[#This Row],[Order Date]],"mmm yyyy")</f>
        <v>Sep 2014</v>
      </c>
      <c r="Y6653">
        <f>--(COUNTIF($B$2:B6653,B6653)=1)</f>
        <v>0</v>
      </c>
    </row>
    <row r="6654" spans="1:25"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c r="W6654" s="6" t="str">
        <f>TEXT(SalesData[[#This Row],[Order Date]],"mmm")</f>
        <v>Sep</v>
      </c>
      <c r="X6654" s="6" t="str">
        <f>TEXT(SalesData[[#This Row],[Order Date]],"mmm yyyy")</f>
        <v>Sep 2014</v>
      </c>
      <c r="Y6654">
        <f>--(COUNTIF($B$2:B6654,B6654)=1)</f>
        <v>0</v>
      </c>
    </row>
    <row r="6655" spans="1:25"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c r="W6655" s="6" t="str">
        <f>TEXT(SalesData[[#This Row],[Order Date]],"mmm")</f>
        <v>Sep</v>
      </c>
      <c r="X6655" s="6" t="str">
        <f>TEXT(SalesData[[#This Row],[Order Date]],"mmm yyyy")</f>
        <v>Sep 2014</v>
      </c>
      <c r="Y6655">
        <f>--(COUNTIF($B$2:B6655,B6655)=1)</f>
        <v>0</v>
      </c>
    </row>
    <row r="6656" spans="1:25"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c r="W6656" s="6" t="str">
        <f>TEXT(SalesData[[#This Row],[Order Date]],"mmm")</f>
        <v>Feb</v>
      </c>
      <c r="X6656" s="6" t="str">
        <f>TEXT(SalesData[[#This Row],[Order Date]],"mmm yyyy")</f>
        <v>Feb 2014</v>
      </c>
      <c r="Y6656">
        <f>--(COUNTIF($B$2:B6656,B6656)=1)</f>
        <v>1</v>
      </c>
    </row>
    <row r="6657" spans="1:25"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c r="W6657" s="6" t="str">
        <f>TEXT(SalesData[[#This Row],[Order Date]],"mmm")</f>
        <v>Feb</v>
      </c>
      <c r="X6657" s="6" t="str">
        <f>TEXT(SalesData[[#This Row],[Order Date]],"mmm yyyy")</f>
        <v>Feb 2014</v>
      </c>
      <c r="Y6657">
        <f>--(COUNTIF($B$2:B6657,B6657)=1)</f>
        <v>0</v>
      </c>
    </row>
    <row r="6658" spans="1:25"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c r="W6658" s="6" t="str">
        <f>TEXT(SalesData[[#This Row],[Order Date]],"mmm")</f>
        <v>Feb</v>
      </c>
      <c r="X6658" s="6" t="str">
        <f>TEXT(SalesData[[#This Row],[Order Date]],"mmm yyyy")</f>
        <v>Feb 2014</v>
      </c>
      <c r="Y6658">
        <f>--(COUNTIF($B$2:B6658,B6658)=1)</f>
        <v>0</v>
      </c>
    </row>
    <row r="6659" spans="1:25"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c r="W6659" s="6" t="str">
        <f>TEXT(SalesData[[#This Row],[Order Date]],"mmm")</f>
        <v>Feb</v>
      </c>
      <c r="X6659" s="6" t="str">
        <f>TEXT(SalesData[[#This Row],[Order Date]],"mmm yyyy")</f>
        <v>Feb 2014</v>
      </c>
      <c r="Y6659">
        <f>--(COUNTIF($B$2:B6659,B6659)=1)</f>
        <v>0</v>
      </c>
    </row>
    <row r="6660" spans="1:25"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c r="W6660" s="6" t="str">
        <f>TEXT(SalesData[[#This Row],[Order Date]],"mmm")</f>
        <v>Feb</v>
      </c>
      <c r="X6660" s="6" t="str">
        <f>TEXT(SalesData[[#This Row],[Order Date]],"mmm yyyy")</f>
        <v>Feb 2014</v>
      </c>
      <c r="Y6660">
        <f>--(COUNTIF($B$2:B6660,B6660)=1)</f>
        <v>0</v>
      </c>
    </row>
    <row r="6661" spans="1:25"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c r="W6661" s="6" t="str">
        <f>TEXT(SalesData[[#This Row],[Order Date]],"mmm")</f>
        <v>Feb</v>
      </c>
      <c r="X6661" s="6" t="str">
        <f>TEXT(SalesData[[#This Row],[Order Date]],"mmm yyyy")</f>
        <v>Feb 2014</v>
      </c>
      <c r="Y6661">
        <f>--(COUNTIF($B$2:B6661,B6661)=1)</f>
        <v>0</v>
      </c>
    </row>
    <row r="6662" spans="1:25"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c r="W6662" s="6" t="str">
        <f>TEXT(SalesData[[#This Row],[Order Date]],"mmm")</f>
        <v>Aug</v>
      </c>
      <c r="X6662" s="6" t="str">
        <f>TEXT(SalesData[[#This Row],[Order Date]],"mmm yyyy")</f>
        <v>Aug 2012</v>
      </c>
      <c r="Y6662">
        <f>--(COUNTIF($B$2:B6662,B6662)=1)</f>
        <v>1</v>
      </c>
    </row>
    <row r="6663" spans="1:25"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c r="W6663" s="6" t="str">
        <f>TEXT(SalesData[[#This Row],[Order Date]],"mmm")</f>
        <v>Aug</v>
      </c>
      <c r="X6663" s="6" t="str">
        <f>TEXT(SalesData[[#This Row],[Order Date]],"mmm yyyy")</f>
        <v>Aug 2012</v>
      </c>
      <c r="Y6663">
        <f>--(COUNTIF($B$2:B6663,B6663)=1)</f>
        <v>0</v>
      </c>
    </row>
    <row r="6664" spans="1:25"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c r="W6664" s="6" t="str">
        <f>TEXT(SalesData[[#This Row],[Order Date]],"mmm")</f>
        <v>Aug</v>
      </c>
      <c r="X6664" s="6" t="str">
        <f>TEXT(SalesData[[#This Row],[Order Date]],"mmm yyyy")</f>
        <v>Aug 2012</v>
      </c>
      <c r="Y6664">
        <f>--(COUNTIF($B$2:B6664,B6664)=1)</f>
        <v>0</v>
      </c>
    </row>
    <row r="6665" spans="1:25"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c r="W6665" s="6" t="str">
        <f>TEXT(SalesData[[#This Row],[Order Date]],"mmm")</f>
        <v>Oct</v>
      </c>
      <c r="X6665" s="6" t="str">
        <f>TEXT(SalesData[[#This Row],[Order Date]],"mmm yyyy")</f>
        <v>Oct 2014</v>
      </c>
      <c r="Y6665">
        <f>--(COUNTIF($B$2:B6665,B6665)=1)</f>
        <v>1</v>
      </c>
    </row>
    <row r="6666" spans="1:25"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c r="W6666" s="6" t="str">
        <f>TEXT(SalesData[[#This Row],[Order Date]],"mmm")</f>
        <v>Oct</v>
      </c>
      <c r="X6666" s="6" t="str">
        <f>TEXT(SalesData[[#This Row],[Order Date]],"mmm yyyy")</f>
        <v>Oct 2014</v>
      </c>
      <c r="Y6666">
        <f>--(COUNTIF($B$2:B6666,B6666)=1)</f>
        <v>0</v>
      </c>
    </row>
    <row r="6667" spans="1:25"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c r="W6667" s="6" t="str">
        <f>TEXT(SalesData[[#This Row],[Order Date]],"mmm")</f>
        <v>Jul</v>
      </c>
      <c r="X6667" s="6" t="str">
        <f>TEXT(SalesData[[#This Row],[Order Date]],"mmm yyyy")</f>
        <v>Jul 2013</v>
      </c>
      <c r="Y6667">
        <f>--(COUNTIF($B$2:B6667,B6667)=1)</f>
        <v>1</v>
      </c>
    </row>
    <row r="6668" spans="1:25"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c r="W6668" s="6" t="str">
        <f>TEXT(SalesData[[#This Row],[Order Date]],"mmm")</f>
        <v>May</v>
      </c>
      <c r="X6668" s="6" t="str">
        <f>TEXT(SalesData[[#This Row],[Order Date]],"mmm yyyy")</f>
        <v>May 2014</v>
      </c>
      <c r="Y6668">
        <f>--(COUNTIF($B$2:B6668,B6668)=1)</f>
        <v>1</v>
      </c>
    </row>
    <row r="6669" spans="1:25"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c r="W6669" s="6" t="str">
        <f>TEXT(SalesData[[#This Row],[Order Date]],"mmm")</f>
        <v>May</v>
      </c>
      <c r="X6669" s="6" t="str">
        <f>TEXT(SalesData[[#This Row],[Order Date]],"mmm yyyy")</f>
        <v>May 2014</v>
      </c>
      <c r="Y6669">
        <f>--(COUNTIF($B$2:B6669,B6669)=1)</f>
        <v>0</v>
      </c>
    </row>
    <row r="6670" spans="1:25"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c r="W6670" s="6" t="str">
        <f>TEXT(SalesData[[#This Row],[Order Date]],"mmm")</f>
        <v>May</v>
      </c>
      <c r="X6670" s="6" t="str">
        <f>TEXT(SalesData[[#This Row],[Order Date]],"mmm yyyy")</f>
        <v>May 2014</v>
      </c>
      <c r="Y6670">
        <f>--(COUNTIF($B$2:B6670,B6670)=1)</f>
        <v>0</v>
      </c>
    </row>
    <row r="6671" spans="1:25"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c r="W6671" s="6" t="str">
        <f>TEXT(SalesData[[#This Row],[Order Date]],"mmm")</f>
        <v>May</v>
      </c>
      <c r="X6671" s="6" t="str">
        <f>TEXT(SalesData[[#This Row],[Order Date]],"mmm yyyy")</f>
        <v>May 2014</v>
      </c>
      <c r="Y6671">
        <f>--(COUNTIF($B$2:B6671,B6671)=1)</f>
        <v>0</v>
      </c>
    </row>
    <row r="6672" spans="1:25"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c r="W6672" s="6" t="str">
        <f>TEXT(SalesData[[#This Row],[Order Date]],"mmm")</f>
        <v>May</v>
      </c>
      <c r="X6672" s="6" t="str">
        <f>TEXT(SalesData[[#This Row],[Order Date]],"mmm yyyy")</f>
        <v>May 2014</v>
      </c>
      <c r="Y6672">
        <f>--(COUNTIF($B$2:B6672,B6672)=1)</f>
        <v>1</v>
      </c>
    </row>
    <row r="6673" spans="1:25"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c r="W6673" s="6" t="str">
        <f>TEXT(SalesData[[#This Row],[Order Date]],"mmm")</f>
        <v>Aug</v>
      </c>
      <c r="X6673" s="6" t="str">
        <f>TEXT(SalesData[[#This Row],[Order Date]],"mmm yyyy")</f>
        <v>Aug 2011</v>
      </c>
      <c r="Y6673">
        <f>--(COUNTIF($B$2:B6673,B6673)=1)</f>
        <v>1</v>
      </c>
    </row>
    <row r="6674" spans="1:25"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c r="W6674" s="6" t="str">
        <f>TEXT(SalesData[[#This Row],[Order Date]],"mmm")</f>
        <v>Sep</v>
      </c>
      <c r="X6674" s="6" t="str">
        <f>TEXT(SalesData[[#This Row],[Order Date]],"mmm yyyy")</f>
        <v>Sep 2012</v>
      </c>
      <c r="Y6674">
        <f>--(COUNTIF($B$2:B6674,B6674)=1)</f>
        <v>1</v>
      </c>
    </row>
    <row r="6675" spans="1:25"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c r="W6675" s="6" t="str">
        <f>TEXT(SalesData[[#This Row],[Order Date]],"mmm")</f>
        <v>Sep</v>
      </c>
      <c r="X6675" s="6" t="str">
        <f>TEXT(SalesData[[#This Row],[Order Date]],"mmm yyyy")</f>
        <v>Sep 2012</v>
      </c>
      <c r="Y6675">
        <f>--(COUNTIF($B$2:B6675,B6675)=1)</f>
        <v>1</v>
      </c>
    </row>
    <row r="6676" spans="1:25"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c r="W6676" s="6" t="str">
        <f>TEXT(SalesData[[#This Row],[Order Date]],"mmm")</f>
        <v>Nov</v>
      </c>
      <c r="X6676" s="6" t="str">
        <f>TEXT(SalesData[[#This Row],[Order Date]],"mmm yyyy")</f>
        <v>Nov 2012</v>
      </c>
      <c r="Y6676">
        <f>--(COUNTIF($B$2:B6676,B6676)=1)</f>
        <v>1</v>
      </c>
    </row>
    <row r="6677" spans="1:25"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c r="W6677" s="6" t="str">
        <f>TEXT(SalesData[[#This Row],[Order Date]],"mmm")</f>
        <v>Nov</v>
      </c>
      <c r="X6677" s="6" t="str">
        <f>TEXT(SalesData[[#This Row],[Order Date]],"mmm yyyy")</f>
        <v>Nov 2012</v>
      </c>
      <c r="Y6677">
        <f>--(COUNTIF($B$2:B6677,B6677)=1)</f>
        <v>0</v>
      </c>
    </row>
    <row r="6678" spans="1:25"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c r="W6678" s="6" t="str">
        <f>TEXT(SalesData[[#This Row],[Order Date]],"mmm")</f>
        <v>Nov</v>
      </c>
      <c r="X6678" s="6" t="str">
        <f>TEXT(SalesData[[#This Row],[Order Date]],"mmm yyyy")</f>
        <v>Nov 2012</v>
      </c>
      <c r="Y6678">
        <f>--(COUNTIF($B$2:B6678,B6678)=1)</f>
        <v>0</v>
      </c>
    </row>
    <row r="6679" spans="1:25"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c r="W6679" s="6" t="str">
        <f>TEXT(SalesData[[#This Row],[Order Date]],"mmm")</f>
        <v>Nov</v>
      </c>
      <c r="X6679" s="6" t="str">
        <f>TEXT(SalesData[[#This Row],[Order Date]],"mmm yyyy")</f>
        <v>Nov 2012</v>
      </c>
      <c r="Y6679">
        <f>--(COUNTIF($B$2:B6679,B6679)=1)</f>
        <v>0</v>
      </c>
    </row>
    <row r="6680" spans="1:25"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c r="W6680" s="6" t="str">
        <f>TEXT(SalesData[[#This Row],[Order Date]],"mmm")</f>
        <v>Oct</v>
      </c>
      <c r="X6680" s="6" t="str">
        <f>TEXT(SalesData[[#This Row],[Order Date]],"mmm yyyy")</f>
        <v>Oct 2011</v>
      </c>
      <c r="Y6680">
        <f>--(COUNTIF($B$2:B6680,B6680)=1)</f>
        <v>1</v>
      </c>
    </row>
    <row r="6681" spans="1:25"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c r="W6681" s="6" t="str">
        <f>TEXT(SalesData[[#This Row],[Order Date]],"mmm")</f>
        <v>Sep</v>
      </c>
      <c r="X6681" s="6" t="str">
        <f>TEXT(SalesData[[#This Row],[Order Date]],"mmm yyyy")</f>
        <v>Sep 2014</v>
      </c>
      <c r="Y6681">
        <f>--(COUNTIF($B$2:B6681,B6681)=1)</f>
        <v>1</v>
      </c>
    </row>
    <row r="6682" spans="1:25"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c r="W6682" s="6" t="str">
        <f>TEXT(SalesData[[#This Row],[Order Date]],"mmm")</f>
        <v>Sep</v>
      </c>
      <c r="X6682" s="6" t="str">
        <f>TEXT(SalesData[[#This Row],[Order Date]],"mmm yyyy")</f>
        <v>Sep 2014</v>
      </c>
      <c r="Y6682">
        <f>--(COUNTIF($B$2:B6682,B6682)=1)</f>
        <v>0</v>
      </c>
    </row>
    <row r="6683" spans="1:25"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c r="W6683" s="6" t="str">
        <f>TEXT(SalesData[[#This Row],[Order Date]],"mmm")</f>
        <v>Sep</v>
      </c>
      <c r="X6683" s="6" t="str">
        <f>TEXT(SalesData[[#This Row],[Order Date]],"mmm yyyy")</f>
        <v>Sep 2014</v>
      </c>
      <c r="Y6683">
        <f>--(COUNTIF($B$2:B6683,B6683)=1)</f>
        <v>0</v>
      </c>
    </row>
    <row r="6684" spans="1:25"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c r="W6684" s="6" t="str">
        <f>TEXT(SalesData[[#This Row],[Order Date]],"mmm")</f>
        <v>Jan</v>
      </c>
      <c r="X6684" s="6" t="str">
        <f>TEXT(SalesData[[#This Row],[Order Date]],"mmm yyyy")</f>
        <v>Jan 2014</v>
      </c>
      <c r="Y6684">
        <f>--(COUNTIF($B$2:B6684,B6684)=1)</f>
        <v>1</v>
      </c>
    </row>
    <row r="6685" spans="1:25"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c r="W6685" s="6" t="str">
        <f>TEXT(SalesData[[#This Row],[Order Date]],"mmm")</f>
        <v>Nov</v>
      </c>
      <c r="X6685" s="6" t="str">
        <f>TEXT(SalesData[[#This Row],[Order Date]],"mmm yyyy")</f>
        <v>Nov 2011</v>
      </c>
      <c r="Y6685">
        <f>--(COUNTIF($B$2:B6685,B6685)=1)</f>
        <v>1</v>
      </c>
    </row>
    <row r="6686" spans="1:25"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c r="W6686" s="6" t="str">
        <f>TEXT(SalesData[[#This Row],[Order Date]],"mmm")</f>
        <v>Dec</v>
      </c>
      <c r="X6686" s="6" t="str">
        <f>TEXT(SalesData[[#This Row],[Order Date]],"mmm yyyy")</f>
        <v>Dec 2012</v>
      </c>
      <c r="Y6686">
        <f>--(COUNTIF($B$2:B6686,B6686)=1)</f>
        <v>1</v>
      </c>
    </row>
    <row r="6687" spans="1:25"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c r="W6687" s="6" t="str">
        <f>TEXT(SalesData[[#This Row],[Order Date]],"mmm")</f>
        <v>Dec</v>
      </c>
      <c r="X6687" s="6" t="str">
        <f>TEXT(SalesData[[#This Row],[Order Date]],"mmm yyyy")</f>
        <v>Dec 2012</v>
      </c>
      <c r="Y6687">
        <f>--(COUNTIF($B$2:B6687,B6687)=1)</f>
        <v>0</v>
      </c>
    </row>
    <row r="6688" spans="1:25"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c r="W6688" s="6" t="str">
        <f>TEXT(SalesData[[#This Row],[Order Date]],"mmm")</f>
        <v>Dec</v>
      </c>
      <c r="X6688" s="6" t="str">
        <f>TEXT(SalesData[[#This Row],[Order Date]],"mmm yyyy")</f>
        <v>Dec 2012</v>
      </c>
      <c r="Y6688">
        <f>--(COUNTIF($B$2:B6688,B6688)=1)</f>
        <v>0</v>
      </c>
    </row>
    <row r="6689" spans="1:25"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c r="W6689" s="6" t="str">
        <f>TEXT(SalesData[[#This Row],[Order Date]],"mmm")</f>
        <v>May</v>
      </c>
      <c r="X6689" s="6" t="str">
        <f>TEXT(SalesData[[#This Row],[Order Date]],"mmm yyyy")</f>
        <v>May 2012</v>
      </c>
      <c r="Y6689">
        <f>--(COUNTIF($B$2:B6689,B6689)=1)</f>
        <v>1</v>
      </c>
    </row>
    <row r="6690" spans="1:25"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c r="W6690" s="6" t="str">
        <f>TEXT(SalesData[[#This Row],[Order Date]],"mmm")</f>
        <v>Mar</v>
      </c>
      <c r="X6690" s="6" t="str">
        <f>TEXT(SalesData[[#This Row],[Order Date]],"mmm yyyy")</f>
        <v>Mar 2014</v>
      </c>
      <c r="Y6690">
        <f>--(COUNTIF($B$2:B6690,B6690)=1)</f>
        <v>1</v>
      </c>
    </row>
    <row r="6691" spans="1:25"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c r="W6691" s="6" t="str">
        <f>TEXT(SalesData[[#This Row],[Order Date]],"mmm")</f>
        <v>Dec</v>
      </c>
      <c r="X6691" s="6" t="str">
        <f>TEXT(SalesData[[#This Row],[Order Date]],"mmm yyyy")</f>
        <v>Dec 2014</v>
      </c>
      <c r="Y6691">
        <f>--(COUNTIF($B$2:B6691,B6691)=1)</f>
        <v>1</v>
      </c>
    </row>
    <row r="6692" spans="1:25"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c r="W6692" s="6" t="str">
        <f>TEXT(SalesData[[#This Row],[Order Date]],"mmm")</f>
        <v>Aug</v>
      </c>
      <c r="X6692" s="6" t="str">
        <f>TEXT(SalesData[[#This Row],[Order Date]],"mmm yyyy")</f>
        <v>Aug 2014</v>
      </c>
      <c r="Y6692">
        <f>--(COUNTIF($B$2:B6692,B6692)=1)</f>
        <v>1</v>
      </c>
    </row>
    <row r="6693" spans="1:25"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c r="W6693" s="6" t="str">
        <f>TEXT(SalesData[[#This Row],[Order Date]],"mmm")</f>
        <v>Aug</v>
      </c>
      <c r="X6693" s="6" t="str">
        <f>TEXT(SalesData[[#This Row],[Order Date]],"mmm yyyy")</f>
        <v>Aug 2014</v>
      </c>
      <c r="Y6693">
        <f>--(COUNTIF($B$2:B6693,B6693)=1)</f>
        <v>0</v>
      </c>
    </row>
    <row r="6694" spans="1:25"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c r="W6694" s="6" t="str">
        <f>TEXT(SalesData[[#This Row],[Order Date]],"mmm")</f>
        <v>Aug</v>
      </c>
      <c r="X6694" s="6" t="str">
        <f>TEXT(SalesData[[#This Row],[Order Date]],"mmm yyyy")</f>
        <v>Aug 2014</v>
      </c>
      <c r="Y6694">
        <f>--(COUNTIF($B$2:B6694,B6694)=1)</f>
        <v>1</v>
      </c>
    </row>
    <row r="6695" spans="1:25"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c r="W6695" s="6" t="str">
        <f>TEXT(SalesData[[#This Row],[Order Date]],"mmm")</f>
        <v>Oct</v>
      </c>
      <c r="X6695" s="6" t="str">
        <f>TEXT(SalesData[[#This Row],[Order Date]],"mmm yyyy")</f>
        <v>Oct 2014</v>
      </c>
      <c r="Y6695">
        <f>--(COUNTIF($B$2:B6695,B6695)=1)</f>
        <v>1</v>
      </c>
    </row>
    <row r="6696" spans="1:25"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c r="W6696" s="6" t="str">
        <f>TEXT(SalesData[[#This Row],[Order Date]],"mmm")</f>
        <v>Aug</v>
      </c>
      <c r="X6696" s="6" t="str">
        <f>TEXT(SalesData[[#This Row],[Order Date]],"mmm yyyy")</f>
        <v>Aug 2013</v>
      </c>
      <c r="Y6696">
        <f>--(COUNTIF($B$2:B6696,B6696)=1)</f>
        <v>1</v>
      </c>
    </row>
    <row r="6697" spans="1:25"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c r="W6697" s="6" t="str">
        <f>TEXT(SalesData[[#This Row],[Order Date]],"mmm")</f>
        <v>Dec</v>
      </c>
      <c r="X6697" s="6" t="str">
        <f>TEXT(SalesData[[#This Row],[Order Date]],"mmm yyyy")</f>
        <v>Dec 2013</v>
      </c>
      <c r="Y6697">
        <f>--(COUNTIF($B$2:B6697,B6697)=1)</f>
        <v>1</v>
      </c>
    </row>
    <row r="6698" spans="1:25"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c r="W6698" s="6" t="str">
        <f>TEXT(SalesData[[#This Row],[Order Date]],"mmm")</f>
        <v>Dec</v>
      </c>
      <c r="X6698" s="6" t="str">
        <f>TEXT(SalesData[[#This Row],[Order Date]],"mmm yyyy")</f>
        <v>Dec 2013</v>
      </c>
      <c r="Y6698">
        <f>--(COUNTIF($B$2:B6698,B6698)=1)</f>
        <v>0</v>
      </c>
    </row>
    <row r="6699" spans="1:25"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c r="W6699" s="6" t="str">
        <f>TEXT(SalesData[[#This Row],[Order Date]],"mmm")</f>
        <v>Dec</v>
      </c>
      <c r="X6699" s="6" t="str">
        <f>TEXT(SalesData[[#This Row],[Order Date]],"mmm yyyy")</f>
        <v>Dec 2013</v>
      </c>
      <c r="Y6699">
        <f>--(COUNTIF($B$2:B6699,B6699)=1)</f>
        <v>0</v>
      </c>
    </row>
    <row r="6700" spans="1:25"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c r="W6700" s="6" t="str">
        <f>TEXT(SalesData[[#This Row],[Order Date]],"mmm")</f>
        <v>Jul</v>
      </c>
      <c r="X6700" s="6" t="str">
        <f>TEXT(SalesData[[#This Row],[Order Date]],"mmm yyyy")</f>
        <v>Jul 2014</v>
      </c>
      <c r="Y6700">
        <f>--(COUNTIF($B$2:B6700,B6700)=1)</f>
        <v>1</v>
      </c>
    </row>
    <row r="6701" spans="1:25"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c r="W6701" s="6" t="str">
        <f>TEXT(SalesData[[#This Row],[Order Date]],"mmm")</f>
        <v>Jul</v>
      </c>
      <c r="X6701" s="6" t="str">
        <f>TEXT(SalesData[[#This Row],[Order Date]],"mmm yyyy")</f>
        <v>Jul 2014</v>
      </c>
      <c r="Y6701">
        <f>--(COUNTIF($B$2:B6701,B6701)=1)</f>
        <v>0</v>
      </c>
    </row>
    <row r="6702" spans="1:25"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c r="W6702" s="6" t="str">
        <f>TEXT(SalesData[[#This Row],[Order Date]],"mmm")</f>
        <v>Jul</v>
      </c>
      <c r="X6702" s="6" t="str">
        <f>TEXT(SalesData[[#This Row],[Order Date]],"mmm yyyy")</f>
        <v>Jul 2014</v>
      </c>
      <c r="Y6702">
        <f>--(COUNTIF($B$2:B6702,B6702)=1)</f>
        <v>0</v>
      </c>
    </row>
    <row r="6703" spans="1:25"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c r="W6703" s="6" t="str">
        <f>TEXT(SalesData[[#This Row],[Order Date]],"mmm")</f>
        <v>May</v>
      </c>
      <c r="X6703" s="6" t="str">
        <f>TEXT(SalesData[[#This Row],[Order Date]],"mmm yyyy")</f>
        <v>May 2012</v>
      </c>
      <c r="Y6703">
        <f>--(COUNTIF($B$2:B6703,B6703)=1)</f>
        <v>1</v>
      </c>
    </row>
    <row r="6704" spans="1:25"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c r="W6704" s="6" t="str">
        <f>TEXT(SalesData[[#This Row],[Order Date]],"mmm")</f>
        <v>May</v>
      </c>
      <c r="X6704" s="6" t="str">
        <f>TEXT(SalesData[[#This Row],[Order Date]],"mmm yyyy")</f>
        <v>May 2012</v>
      </c>
      <c r="Y6704">
        <f>--(COUNTIF($B$2:B6704,B6704)=1)</f>
        <v>0</v>
      </c>
    </row>
    <row r="6705" spans="1:25"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c r="W6705" s="6" t="str">
        <f>TEXT(SalesData[[#This Row],[Order Date]],"mmm")</f>
        <v>Jun</v>
      </c>
      <c r="X6705" s="6" t="str">
        <f>TEXT(SalesData[[#This Row],[Order Date]],"mmm yyyy")</f>
        <v>Jun 2012</v>
      </c>
      <c r="Y6705">
        <f>--(COUNTIF($B$2:B6705,B6705)=1)</f>
        <v>1</v>
      </c>
    </row>
    <row r="6706" spans="1:25"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c r="W6706" s="6" t="str">
        <f>TEXT(SalesData[[#This Row],[Order Date]],"mmm")</f>
        <v>Jun</v>
      </c>
      <c r="X6706" s="6" t="str">
        <f>TEXT(SalesData[[#This Row],[Order Date]],"mmm yyyy")</f>
        <v>Jun 2012</v>
      </c>
      <c r="Y6706">
        <f>--(COUNTIF($B$2:B6706,B6706)=1)</f>
        <v>0</v>
      </c>
    </row>
    <row r="6707" spans="1:25"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c r="W6707" s="6" t="str">
        <f>TEXT(SalesData[[#This Row],[Order Date]],"mmm")</f>
        <v>Jun</v>
      </c>
      <c r="X6707" s="6" t="str">
        <f>TEXT(SalesData[[#This Row],[Order Date]],"mmm yyyy")</f>
        <v>Jun 2012</v>
      </c>
      <c r="Y6707">
        <f>--(COUNTIF($B$2:B6707,B6707)=1)</f>
        <v>0</v>
      </c>
    </row>
    <row r="6708" spans="1:25"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c r="W6708" s="6" t="str">
        <f>TEXT(SalesData[[#This Row],[Order Date]],"mmm")</f>
        <v>Sep</v>
      </c>
      <c r="X6708" s="6" t="str">
        <f>TEXT(SalesData[[#This Row],[Order Date]],"mmm yyyy")</f>
        <v>Sep 2013</v>
      </c>
      <c r="Y6708">
        <f>--(COUNTIF($B$2:B6708,B6708)=1)</f>
        <v>1</v>
      </c>
    </row>
    <row r="6709" spans="1:25"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c r="W6709" s="6" t="str">
        <f>TEXT(SalesData[[#This Row],[Order Date]],"mmm")</f>
        <v>Apr</v>
      </c>
      <c r="X6709" s="6" t="str">
        <f>TEXT(SalesData[[#This Row],[Order Date]],"mmm yyyy")</f>
        <v>Apr 2011</v>
      </c>
      <c r="Y6709">
        <f>--(COUNTIF($B$2:B6709,B6709)=1)</f>
        <v>1</v>
      </c>
    </row>
    <row r="6710" spans="1:25"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c r="W6710" s="6" t="str">
        <f>TEXT(SalesData[[#This Row],[Order Date]],"mmm")</f>
        <v>Nov</v>
      </c>
      <c r="X6710" s="6" t="str">
        <f>TEXT(SalesData[[#This Row],[Order Date]],"mmm yyyy")</f>
        <v>Nov 2012</v>
      </c>
      <c r="Y6710">
        <f>--(COUNTIF($B$2:B6710,B6710)=1)</f>
        <v>1</v>
      </c>
    </row>
    <row r="6711" spans="1:25"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c r="W6711" s="6" t="str">
        <f>TEXT(SalesData[[#This Row],[Order Date]],"mmm")</f>
        <v>Nov</v>
      </c>
      <c r="X6711" s="6" t="str">
        <f>TEXT(SalesData[[#This Row],[Order Date]],"mmm yyyy")</f>
        <v>Nov 2012</v>
      </c>
      <c r="Y6711">
        <f>--(COUNTIF($B$2:B6711,B6711)=1)</f>
        <v>0</v>
      </c>
    </row>
    <row r="6712" spans="1:25"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c r="W6712" s="6" t="str">
        <f>TEXT(SalesData[[#This Row],[Order Date]],"mmm")</f>
        <v>Dec</v>
      </c>
      <c r="X6712" s="6" t="str">
        <f>TEXT(SalesData[[#This Row],[Order Date]],"mmm yyyy")</f>
        <v>Dec 2013</v>
      </c>
      <c r="Y6712">
        <f>--(COUNTIF($B$2:B6712,B6712)=1)</f>
        <v>1</v>
      </c>
    </row>
    <row r="6713" spans="1:25"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c r="W6713" s="6" t="str">
        <f>TEXT(SalesData[[#This Row],[Order Date]],"mmm")</f>
        <v>Aug</v>
      </c>
      <c r="X6713" s="6" t="str">
        <f>TEXT(SalesData[[#This Row],[Order Date]],"mmm yyyy")</f>
        <v>Aug 2014</v>
      </c>
      <c r="Y6713">
        <f>--(COUNTIF($B$2:B6713,B6713)=1)</f>
        <v>1</v>
      </c>
    </row>
    <row r="6714" spans="1:25"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c r="W6714" s="6" t="str">
        <f>TEXT(SalesData[[#This Row],[Order Date]],"mmm")</f>
        <v>Dec</v>
      </c>
      <c r="X6714" s="6" t="str">
        <f>TEXT(SalesData[[#This Row],[Order Date]],"mmm yyyy")</f>
        <v>Dec 2014</v>
      </c>
      <c r="Y6714">
        <f>--(COUNTIF($B$2:B6714,B6714)=1)</f>
        <v>1</v>
      </c>
    </row>
    <row r="6715" spans="1:25"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c r="W6715" s="6" t="str">
        <f>TEXT(SalesData[[#This Row],[Order Date]],"mmm")</f>
        <v>Dec</v>
      </c>
      <c r="X6715" s="6" t="str">
        <f>TEXT(SalesData[[#This Row],[Order Date]],"mmm yyyy")</f>
        <v>Dec 2014</v>
      </c>
      <c r="Y6715">
        <f>--(COUNTIF($B$2:B6715,B6715)=1)</f>
        <v>0</v>
      </c>
    </row>
    <row r="6716" spans="1:25"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c r="W6716" s="6" t="str">
        <f>TEXT(SalesData[[#This Row],[Order Date]],"mmm")</f>
        <v>Dec</v>
      </c>
      <c r="X6716" s="6" t="str">
        <f>TEXT(SalesData[[#This Row],[Order Date]],"mmm yyyy")</f>
        <v>Dec 2014</v>
      </c>
      <c r="Y6716">
        <f>--(COUNTIF($B$2:B6716,B6716)=1)</f>
        <v>0</v>
      </c>
    </row>
    <row r="6717" spans="1:25"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c r="W6717" s="6" t="str">
        <f>TEXT(SalesData[[#This Row],[Order Date]],"mmm")</f>
        <v>Dec</v>
      </c>
      <c r="X6717" s="6" t="str">
        <f>TEXT(SalesData[[#This Row],[Order Date]],"mmm yyyy")</f>
        <v>Dec 2014</v>
      </c>
      <c r="Y6717">
        <f>--(COUNTIF($B$2:B6717,B6717)=1)</f>
        <v>0</v>
      </c>
    </row>
    <row r="6718" spans="1:25"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c r="W6718" s="6" t="str">
        <f>TEXT(SalesData[[#This Row],[Order Date]],"mmm")</f>
        <v>Apr</v>
      </c>
      <c r="X6718" s="6" t="str">
        <f>TEXT(SalesData[[#This Row],[Order Date]],"mmm yyyy")</f>
        <v>Apr 2013</v>
      </c>
      <c r="Y6718">
        <f>--(COUNTIF($B$2:B6718,B6718)=1)</f>
        <v>1</v>
      </c>
    </row>
    <row r="6719" spans="1:25"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c r="W6719" s="6" t="str">
        <f>TEXT(SalesData[[#This Row],[Order Date]],"mmm")</f>
        <v>Apr</v>
      </c>
      <c r="X6719" s="6" t="str">
        <f>TEXT(SalesData[[#This Row],[Order Date]],"mmm yyyy")</f>
        <v>Apr 2013</v>
      </c>
      <c r="Y6719">
        <f>--(COUNTIF($B$2:B6719,B6719)=1)</f>
        <v>0</v>
      </c>
    </row>
    <row r="6720" spans="1:25"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c r="W6720" s="6" t="str">
        <f>TEXT(SalesData[[#This Row],[Order Date]],"mmm")</f>
        <v>Apr</v>
      </c>
      <c r="X6720" s="6" t="str">
        <f>TEXT(SalesData[[#This Row],[Order Date]],"mmm yyyy")</f>
        <v>Apr 2013</v>
      </c>
      <c r="Y6720">
        <f>--(COUNTIF($B$2:B6720,B6720)=1)</f>
        <v>0</v>
      </c>
    </row>
    <row r="6721" spans="1:25"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c r="W6721" s="6" t="str">
        <f>TEXT(SalesData[[#This Row],[Order Date]],"mmm")</f>
        <v>Dec</v>
      </c>
      <c r="X6721" s="6" t="str">
        <f>TEXT(SalesData[[#This Row],[Order Date]],"mmm yyyy")</f>
        <v>Dec 2013</v>
      </c>
      <c r="Y6721">
        <f>--(COUNTIF($B$2:B6721,B6721)=1)</f>
        <v>1</v>
      </c>
    </row>
    <row r="6722" spans="1:25"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c r="W6722" s="6" t="str">
        <f>TEXT(SalesData[[#This Row],[Order Date]],"mmm")</f>
        <v>Sep</v>
      </c>
      <c r="X6722" s="6" t="str">
        <f>TEXT(SalesData[[#This Row],[Order Date]],"mmm yyyy")</f>
        <v>Sep 2014</v>
      </c>
      <c r="Y6722">
        <f>--(COUNTIF($B$2:B6722,B6722)=1)</f>
        <v>1</v>
      </c>
    </row>
    <row r="6723" spans="1:25"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c r="W6723" s="6" t="str">
        <f>TEXT(SalesData[[#This Row],[Order Date]],"mmm")</f>
        <v>Sep</v>
      </c>
      <c r="X6723" s="6" t="str">
        <f>TEXT(SalesData[[#This Row],[Order Date]],"mmm yyyy")</f>
        <v>Sep 2014</v>
      </c>
      <c r="Y6723">
        <f>--(COUNTIF($B$2:B6723,B6723)=1)</f>
        <v>0</v>
      </c>
    </row>
    <row r="6724" spans="1:25"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c r="W6724" s="6" t="str">
        <f>TEXT(SalesData[[#This Row],[Order Date]],"mmm")</f>
        <v>Sep</v>
      </c>
      <c r="X6724" s="6" t="str">
        <f>TEXT(SalesData[[#This Row],[Order Date]],"mmm yyyy")</f>
        <v>Sep 2014</v>
      </c>
      <c r="Y6724">
        <f>--(COUNTIF($B$2:B6724,B6724)=1)</f>
        <v>0</v>
      </c>
    </row>
    <row r="6725" spans="1:25"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c r="W6725" s="6" t="str">
        <f>TEXT(SalesData[[#This Row],[Order Date]],"mmm")</f>
        <v>Sep</v>
      </c>
      <c r="X6725" s="6" t="str">
        <f>TEXT(SalesData[[#This Row],[Order Date]],"mmm yyyy")</f>
        <v>Sep 2014</v>
      </c>
      <c r="Y6725">
        <f>--(COUNTIF($B$2:B6725,B6725)=1)</f>
        <v>1</v>
      </c>
    </row>
    <row r="6726" spans="1:25"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c r="W6726" s="6" t="str">
        <f>TEXT(SalesData[[#This Row],[Order Date]],"mmm")</f>
        <v>Sep</v>
      </c>
      <c r="X6726" s="6" t="str">
        <f>TEXT(SalesData[[#This Row],[Order Date]],"mmm yyyy")</f>
        <v>Sep 2013</v>
      </c>
      <c r="Y6726">
        <f>--(COUNTIF($B$2:B6726,B6726)=1)</f>
        <v>1</v>
      </c>
    </row>
    <row r="6727" spans="1:25"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c r="W6727" s="6" t="str">
        <f>TEXT(SalesData[[#This Row],[Order Date]],"mmm")</f>
        <v>Sep</v>
      </c>
      <c r="X6727" s="6" t="str">
        <f>TEXT(SalesData[[#This Row],[Order Date]],"mmm yyyy")</f>
        <v>Sep 2013</v>
      </c>
      <c r="Y6727">
        <f>--(COUNTIF($B$2:B6727,B6727)=1)</f>
        <v>0</v>
      </c>
    </row>
    <row r="6728" spans="1:25"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c r="W6728" s="6" t="str">
        <f>TEXT(SalesData[[#This Row],[Order Date]],"mmm")</f>
        <v>Sep</v>
      </c>
      <c r="X6728" s="6" t="str">
        <f>TEXT(SalesData[[#This Row],[Order Date]],"mmm yyyy")</f>
        <v>Sep 2013</v>
      </c>
      <c r="Y6728">
        <f>--(COUNTIF($B$2:B6728,B6728)=1)</f>
        <v>0</v>
      </c>
    </row>
    <row r="6729" spans="1:25"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c r="W6729" s="6" t="str">
        <f>TEXT(SalesData[[#This Row],[Order Date]],"mmm")</f>
        <v>Aug</v>
      </c>
      <c r="X6729" s="6" t="str">
        <f>TEXT(SalesData[[#This Row],[Order Date]],"mmm yyyy")</f>
        <v>Aug 2014</v>
      </c>
      <c r="Y6729">
        <f>--(COUNTIF($B$2:B6729,B6729)=1)</f>
        <v>1</v>
      </c>
    </row>
    <row r="6730" spans="1:25"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c r="W6730" s="6" t="str">
        <f>TEXT(SalesData[[#This Row],[Order Date]],"mmm")</f>
        <v>Nov</v>
      </c>
      <c r="X6730" s="6" t="str">
        <f>TEXT(SalesData[[#This Row],[Order Date]],"mmm yyyy")</f>
        <v>Nov 2013</v>
      </c>
      <c r="Y6730">
        <f>--(COUNTIF($B$2:B6730,B6730)=1)</f>
        <v>1</v>
      </c>
    </row>
    <row r="6731" spans="1:25"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c r="W6731" s="6" t="str">
        <f>TEXT(SalesData[[#This Row],[Order Date]],"mmm")</f>
        <v>Jun</v>
      </c>
      <c r="X6731" s="6" t="str">
        <f>TEXT(SalesData[[#This Row],[Order Date]],"mmm yyyy")</f>
        <v>Jun 2012</v>
      </c>
      <c r="Y6731">
        <f>--(COUNTIF($B$2:B6731,B6731)=1)</f>
        <v>1</v>
      </c>
    </row>
    <row r="6732" spans="1:25"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c r="W6732" s="6" t="str">
        <f>TEXT(SalesData[[#This Row],[Order Date]],"mmm")</f>
        <v>Jun</v>
      </c>
      <c r="X6732" s="6" t="str">
        <f>TEXT(SalesData[[#This Row],[Order Date]],"mmm yyyy")</f>
        <v>Jun 2012</v>
      </c>
      <c r="Y6732">
        <f>--(COUNTIF($B$2:B6732,B6732)=1)</f>
        <v>0</v>
      </c>
    </row>
    <row r="6733" spans="1:25"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c r="W6733" s="6" t="str">
        <f>TEXT(SalesData[[#This Row],[Order Date]],"mmm")</f>
        <v>Jun</v>
      </c>
      <c r="X6733" s="6" t="str">
        <f>TEXT(SalesData[[#This Row],[Order Date]],"mmm yyyy")</f>
        <v>Jun 2012</v>
      </c>
      <c r="Y6733">
        <f>--(COUNTIF($B$2:B6733,B6733)=1)</f>
        <v>0</v>
      </c>
    </row>
    <row r="6734" spans="1:25"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c r="W6734" s="6" t="str">
        <f>TEXT(SalesData[[#This Row],[Order Date]],"mmm")</f>
        <v>Jul</v>
      </c>
      <c r="X6734" s="6" t="str">
        <f>TEXT(SalesData[[#This Row],[Order Date]],"mmm yyyy")</f>
        <v>Jul 2011</v>
      </c>
      <c r="Y6734">
        <f>--(COUNTIF($B$2:B6734,B6734)=1)</f>
        <v>1</v>
      </c>
    </row>
    <row r="6735" spans="1:25"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c r="W6735" s="6" t="str">
        <f>TEXT(SalesData[[#This Row],[Order Date]],"mmm")</f>
        <v>Jul</v>
      </c>
      <c r="X6735" s="6" t="str">
        <f>TEXT(SalesData[[#This Row],[Order Date]],"mmm yyyy")</f>
        <v>Jul 2011</v>
      </c>
      <c r="Y6735">
        <f>--(COUNTIF($B$2:B6735,B6735)=1)</f>
        <v>0</v>
      </c>
    </row>
    <row r="6736" spans="1:25"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c r="W6736" s="6" t="str">
        <f>TEXT(SalesData[[#This Row],[Order Date]],"mmm")</f>
        <v>Dec</v>
      </c>
      <c r="X6736" s="6" t="str">
        <f>TEXT(SalesData[[#This Row],[Order Date]],"mmm yyyy")</f>
        <v>Dec 2012</v>
      </c>
      <c r="Y6736">
        <f>--(COUNTIF($B$2:B6736,B6736)=1)</f>
        <v>1</v>
      </c>
    </row>
    <row r="6737" spans="1:25"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c r="W6737" s="6" t="str">
        <f>TEXT(SalesData[[#This Row],[Order Date]],"mmm")</f>
        <v>Apr</v>
      </c>
      <c r="X6737" s="6" t="str">
        <f>TEXT(SalesData[[#This Row],[Order Date]],"mmm yyyy")</f>
        <v>Apr 2013</v>
      </c>
      <c r="Y6737">
        <f>--(COUNTIF($B$2:B6737,B6737)=1)</f>
        <v>1</v>
      </c>
    </row>
    <row r="6738" spans="1:25"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c r="W6738" s="6" t="str">
        <f>TEXT(SalesData[[#This Row],[Order Date]],"mmm")</f>
        <v>Apr</v>
      </c>
      <c r="X6738" s="6" t="str">
        <f>TEXT(SalesData[[#This Row],[Order Date]],"mmm yyyy")</f>
        <v>Apr 2013</v>
      </c>
      <c r="Y6738">
        <f>--(COUNTIF($B$2:B6738,B6738)=1)</f>
        <v>0</v>
      </c>
    </row>
    <row r="6739" spans="1:25"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c r="W6739" s="6" t="str">
        <f>TEXT(SalesData[[#This Row],[Order Date]],"mmm")</f>
        <v>Apr</v>
      </c>
      <c r="X6739" s="6" t="str">
        <f>TEXT(SalesData[[#This Row],[Order Date]],"mmm yyyy")</f>
        <v>Apr 2013</v>
      </c>
      <c r="Y6739">
        <f>--(COUNTIF($B$2:B6739,B6739)=1)</f>
        <v>0</v>
      </c>
    </row>
    <row r="6740" spans="1:25"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c r="W6740" s="6" t="str">
        <f>TEXT(SalesData[[#This Row],[Order Date]],"mmm")</f>
        <v>Apr</v>
      </c>
      <c r="X6740" s="6" t="str">
        <f>TEXT(SalesData[[#This Row],[Order Date]],"mmm yyyy")</f>
        <v>Apr 2013</v>
      </c>
      <c r="Y6740">
        <f>--(COUNTIF($B$2:B6740,B6740)=1)</f>
        <v>0</v>
      </c>
    </row>
    <row r="6741" spans="1:25"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c r="W6741" s="6" t="str">
        <f>TEXT(SalesData[[#This Row],[Order Date]],"mmm")</f>
        <v>May</v>
      </c>
      <c r="X6741" s="6" t="str">
        <f>TEXT(SalesData[[#This Row],[Order Date]],"mmm yyyy")</f>
        <v>May 2011</v>
      </c>
      <c r="Y6741">
        <f>--(COUNTIF($B$2:B6741,B6741)=1)</f>
        <v>1</v>
      </c>
    </row>
    <row r="6742" spans="1:25"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c r="W6742" s="6" t="str">
        <f>TEXT(SalesData[[#This Row],[Order Date]],"mmm")</f>
        <v>May</v>
      </c>
      <c r="X6742" s="6" t="str">
        <f>TEXT(SalesData[[#This Row],[Order Date]],"mmm yyyy")</f>
        <v>May 2011</v>
      </c>
      <c r="Y6742">
        <f>--(COUNTIF($B$2:B6742,B6742)=1)</f>
        <v>0</v>
      </c>
    </row>
    <row r="6743" spans="1:25"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c r="W6743" s="6" t="str">
        <f>TEXT(SalesData[[#This Row],[Order Date]],"mmm")</f>
        <v>May</v>
      </c>
      <c r="X6743" s="6" t="str">
        <f>TEXT(SalesData[[#This Row],[Order Date]],"mmm yyyy")</f>
        <v>May 2011</v>
      </c>
      <c r="Y6743">
        <f>--(COUNTIF($B$2:B6743,B6743)=1)</f>
        <v>0</v>
      </c>
    </row>
    <row r="6744" spans="1:25"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c r="W6744" s="6" t="str">
        <f>TEXT(SalesData[[#This Row],[Order Date]],"mmm")</f>
        <v>Jul</v>
      </c>
      <c r="X6744" s="6" t="str">
        <f>TEXT(SalesData[[#This Row],[Order Date]],"mmm yyyy")</f>
        <v>Jul 2014</v>
      </c>
      <c r="Y6744">
        <f>--(COUNTIF($B$2:B6744,B6744)=1)</f>
        <v>1</v>
      </c>
    </row>
    <row r="6745" spans="1:25"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c r="W6745" s="6" t="str">
        <f>TEXT(SalesData[[#This Row],[Order Date]],"mmm")</f>
        <v>Feb</v>
      </c>
      <c r="X6745" s="6" t="str">
        <f>TEXT(SalesData[[#This Row],[Order Date]],"mmm yyyy")</f>
        <v>Feb 2012</v>
      </c>
      <c r="Y6745">
        <f>--(COUNTIF($B$2:B6745,B6745)=1)</f>
        <v>1</v>
      </c>
    </row>
    <row r="6746" spans="1:25"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c r="W6746" s="6" t="str">
        <f>TEXT(SalesData[[#This Row],[Order Date]],"mmm")</f>
        <v>Jun</v>
      </c>
      <c r="X6746" s="6" t="str">
        <f>TEXT(SalesData[[#This Row],[Order Date]],"mmm yyyy")</f>
        <v>Jun 2014</v>
      </c>
      <c r="Y6746">
        <f>--(COUNTIF($B$2:B6746,B6746)=1)</f>
        <v>1</v>
      </c>
    </row>
    <row r="6747" spans="1:25"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c r="W6747" s="6" t="str">
        <f>TEXT(SalesData[[#This Row],[Order Date]],"mmm")</f>
        <v>Jun</v>
      </c>
      <c r="X6747" s="6" t="str">
        <f>TEXT(SalesData[[#This Row],[Order Date]],"mmm yyyy")</f>
        <v>Jun 2014</v>
      </c>
      <c r="Y6747">
        <f>--(COUNTIF($B$2:B6747,B6747)=1)</f>
        <v>0</v>
      </c>
    </row>
    <row r="6748" spans="1:25"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c r="W6748" s="6" t="str">
        <f>TEXT(SalesData[[#This Row],[Order Date]],"mmm")</f>
        <v>Nov</v>
      </c>
      <c r="X6748" s="6" t="str">
        <f>TEXT(SalesData[[#This Row],[Order Date]],"mmm yyyy")</f>
        <v>Nov 2014</v>
      </c>
      <c r="Y6748">
        <f>--(COUNTIF($B$2:B6748,B6748)=1)</f>
        <v>1</v>
      </c>
    </row>
    <row r="6749" spans="1:25"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c r="W6749" s="6" t="str">
        <f>TEXT(SalesData[[#This Row],[Order Date]],"mmm")</f>
        <v>Dec</v>
      </c>
      <c r="X6749" s="6" t="str">
        <f>TEXT(SalesData[[#This Row],[Order Date]],"mmm yyyy")</f>
        <v>Dec 2014</v>
      </c>
      <c r="Y6749">
        <f>--(COUNTIF($B$2:B6749,B6749)=1)</f>
        <v>1</v>
      </c>
    </row>
    <row r="6750" spans="1:25"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c r="W6750" s="6" t="str">
        <f>TEXT(SalesData[[#This Row],[Order Date]],"mmm")</f>
        <v>Dec</v>
      </c>
      <c r="X6750" s="6" t="str">
        <f>TEXT(SalesData[[#This Row],[Order Date]],"mmm yyyy")</f>
        <v>Dec 2014</v>
      </c>
      <c r="Y6750">
        <f>--(COUNTIF($B$2:B6750,B6750)=1)</f>
        <v>0</v>
      </c>
    </row>
    <row r="6751" spans="1:25"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c r="W6751" s="6" t="str">
        <f>TEXT(SalesData[[#This Row],[Order Date]],"mmm")</f>
        <v>Dec</v>
      </c>
      <c r="X6751" s="6" t="str">
        <f>TEXT(SalesData[[#This Row],[Order Date]],"mmm yyyy")</f>
        <v>Dec 2014</v>
      </c>
      <c r="Y6751">
        <f>--(COUNTIF($B$2:B6751,B6751)=1)</f>
        <v>0</v>
      </c>
    </row>
    <row r="6752" spans="1:25"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c r="W6752" s="6" t="str">
        <f>TEXT(SalesData[[#This Row],[Order Date]],"mmm")</f>
        <v>Jun</v>
      </c>
      <c r="X6752" s="6" t="str">
        <f>TEXT(SalesData[[#This Row],[Order Date]],"mmm yyyy")</f>
        <v>Jun 2013</v>
      </c>
      <c r="Y6752">
        <f>--(COUNTIF($B$2:B6752,B6752)=1)</f>
        <v>1</v>
      </c>
    </row>
    <row r="6753" spans="1:25"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c r="W6753" s="6" t="str">
        <f>TEXT(SalesData[[#This Row],[Order Date]],"mmm")</f>
        <v>Jun</v>
      </c>
      <c r="X6753" s="6" t="str">
        <f>TEXT(SalesData[[#This Row],[Order Date]],"mmm yyyy")</f>
        <v>Jun 2013</v>
      </c>
      <c r="Y6753">
        <f>--(COUNTIF($B$2:B6753,B6753)=1)</f>
        <v>0</v>
      </c>
    </row>
    <row r="6754" spans="1:25"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c r="W6754" s="6" t="str">
        <f>TEXT(SalesData[[#This Row],[Order Date]],"mmm")</f>
        <v>Jun</v>
      </c>
      <c r="X6754" s="6" t="str">
        <f>TEXT(SalesData[[#This Row],[Order Date]],"mmm yyyy")</f>
        <v>Jun 2013</v>
      </c>
      <c r="Y6754">
        <f>--(COUNTIF($B$2:B6754,B6754)=1)</f>
        <v>0</v>
      </c>
    </row>
    <row r="6755" spans="1:25"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c r="W6755" s="6" t="str">
        <f>TEXT(SalesData[[#This Row],[Order Date]],"mmm")</f>
        <v>Jun</v>
      </c>
      <c r="X6755" s="6" t="str">
        <f>TEXT(SalesData[[#This Row],[Order Date]],"mmm yyyy")</f>
        <v>Jun 2013</v>
      </c>
      <c r="Y6755">
        <f>--(COUNTIF($B$2:B6755,B6755)=1)</f>
        <v>0</v>
      </c>
    </row>
    <row r="6756" spans="1:25"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c r="W6756" s="6" t="str">
        <f>TEXT(SalesData[[#This Row],[Order Date]],"mmm")</f>
        <v>Jun</v>
      </c>
      <c r="X6756" s="6" t="str">
        <f>TEXT(SalesData[[#This Row],[Order Date]],"mmm yyyy")</f>
        <v>Jun 2013</v>
      </c>
      <c r="Y6756">
        <f>--(COUNTIF($B$2:B6756,B6756)=1)</f>
        <v>0</v>
      </c>
    </row>
    <row r="6757" spans="1:25"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c r="W6757" s="6" t="str">
        <f>TEXT(SalesData[[#This Row],[Order Date]],"mmm")</f>
        <v>Sep</v>
      </c>
      <c r="X6757" s="6" t="str">
        <f>TEXT(SalesData[[#This Row],[Order Date]],"mmm yyyy")</f>
        <v>Sep 2014</v>
      </c>
      <c r="Y6757">
        <f>--(COUNTIF($B$2:B6757,B6757)=1)</f>
        <v>1</v>
      </c>
    </row>
    <row r="6758" spans="1:25"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c r="W6758" s="6" t="str">
        <f>TEXT(SalesData[[#This Row],[Order Date]],"mmm")</f>
        <v>Sep</v>
      </c>
      <c r="X6758" s="6" t="str">
        <f>TEXT(SalesData[[#This Row],[Order Date]],"mmm yyyy")</f>
        <v>Sep 2014</v>
      </c>
      <c r="Y6758">
        <f>--(COUNTIF($B$2:B6758,B6758)=1)</f>
        <v>0</v>
      </c>
    </row>
    <row r="6759" spans="1:25"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c r="W6759" s="6" t="str">
        <f>TEXT(SalesData[[#This Row],[Order Date]],"mmm")</f>
        <v>Sep</v>
      </c>
      <c r="X6759" s="6" t="str">
        <f>TEXT(SalesData[[#This Row],[Order Date]],"mmm yyyy")</f>
        <v>Sep 2014</v>
      </c>
      <c r="Y6759">
        <f>--(COUNTIF($B$2:B6759,B6759)=1)</f>
        <v>0</v>
      </c>
    </row>
    <row r="6760" spans="1:25"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c r="W6760" s="6" t="str">
        <f>TEXT(SalesData[[#This Row],[Order Date]],"mmm")</f>
        <v>Sep</v>
      </c>
      <c r="X6760" s="6" t="str">
        <f>TEXT(SalesData[[#This Row],[Order Date]],"mmm yyyy")</f>
        <v>Sep 2014</v>
      </c>
      <c r="Y6760">
        <f>--(COUNTIF($B$2:B6760,B6760)=1)</f>
        <v>0</v>
      </c>
    </row>
    <row r="6761" spans="1:25"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c r="W6761" s="6" t="str">
        <f>TEXT(SalesData[[#This Row],[Order Date]],"mmm")</f>
        <v>Dec</v>
      </c>
      <c r="X6761" s="6" t="str">
        <f>TEXT(SalesData[[#This Row],[Order Date]],"mmm yyyy")</f>
        <v>Dec 2014</v>
      </c>
      <c r="Y6761">
        <f>--(COUNTIF($B$2:B6761,B6761)=1)</f>
        <v>1</v>
      </c>
    </row>
    <row r="6762" spans="1:25"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c r="W6762" s="6" t="str">
        <f>TEXT(SalesData[[#This Row],[Order Date]],"mmm")</f>
        <v>Jun</v>
      </c>
      <c r="X6762" s="6" t="str">
        <f>TEXT(SalesData[[#This Row],[Order Date]],"mmm yyyy")</f>
        <v>Jun 2014</v>
      </c>
      <c r="Y6762">
        <f>--(COUNTIF($B$2:B6762,B6762)=1)</f>
        <v>1</v>
      </c>
    </row>
    <row r="6763" spans="1:25"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c r="W6763" s="6" t="str">
        <f>TEXT(SalesData[[#This Row],[Order Date]],"mmm")</f>
        <v>Jul</v>
      </c>
      <c r="X6763" s="6" t="str">
        <f>TEXT(SalesData[[#This Row],[Order Date]],"mmm yyyy")</f>
        <v>Jul 2013</v>
      </c>
      <c r="Y6763">
        <f>--(COUNTIF($B$2:B6763,B6763)=1)</f>
        <v>1</v>
      </c>
    </row>
    <row r="6764" spans="1:25"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c r="W6764" s="6" t="str">
        <f>TEXT(SalesData[[#This Row],[Order Date]],"mmm")</f>
        <v>Sep</v>
      </c>
      <c r="X6764" s="6" t="str">
        <f>TEXT(SalesData[[#This Row],[Order Date]],"mmm yyyy")</f>
        <v>Sep 2013</v>
      </c>
      <c r="Y6764">
        <f>--(COUNTIF($B$2:B6764,B6764)=1)</f>
        <v>1</v>
      </c>
    </row>
    <row r="6765" spans="1:25"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c r="W6765" s="6" t="str">
        <f>TEXT(SalesData[[#This Row],[Order Date]],"mmm")</f>
        <v>Sep</v>
      </c>
      <c r="X6765" s="6" t="str">
        <f>TEXT(SalesData[[#This Row],[Order Date]],"mmm yyyy")</f>
        <v>Sep 2013</v>
      </c>
      <c r="Y6765">
        <f>--(COUNTIF($B$2:B6765,B6765)=1)</f>
        <v>0</v>
      </c>
    </row>
    <row r="6766" spans="1:25"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c r="W6766" s="6" t="str">
        <f>TEXT(SalesData[[#This Row],[Order Date]],"mmm")</f>
        <v>Sep</v>
      </c>
      <c r="X6766" s="6" t="str">
        <f>TEXT(SalesData[[#This Row],[Order Date]],"mmm yyyy")</f>
        <v>Sep 2013</v>
      </c>
      <c r="Y6766">
        <f>--(COUNTIF($B$2:B6766,B6766)=1)</f>
        <v>0</v>
      </c>
    </row>
    <row r="6767" spans="1:25"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c r="W6767" s="6" t="str">
        <f>TEXT(SalesData[[#This Row],[Order Date]],"mmm")</f>
        <v>Apr</v>
      </c>
      <c r="X6767" s="6" t="str">
        <f>TEXT(SalesData[[#This Row],[Order Date]],"mmm yyyy")</f>
        <v>Apr 2014</v>
      </c>
      <c r="Y6767">
        <f>--(COUNTIF($B$2:B6767,B6767)=1)</f>
        <v>1</v>
      </c>
    </row>
    <row r="6768" spans="1:25"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c r="W6768" s="6" t="str">
        <f>TEXT(SalesData[[#This Row],[Order Date]],"mmm")</f>
        <v>Apr</v>
      </c>
      <c r="X6768" s="6" t="str">
        <f>TEXT(SalesData[[#This Row],[Order Date]],"mmm yyyy")</f>
        <v>Apr 2014</v>
      </c>
      <c r="Y6768">
        <f>--(COUNTIF($B$2:B6768,B6768)=1)</f>
        <v>0</v>
      </c>
    </row>
    <row r="6769" spans="1:25"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c r="W6769" s="6" t="str">
        <f>TEXT(SalesData[[#This Row],[Order Date]],"mmm")</f>
        <v>Apr</v>
      </c>
      <c r="X6769" s="6" t="str">
        <f>TEXT(SalesData[[#This Row],[Order Date]],"mmm yyyy")</f>
        <v>Apr 2014</v>
      </c>
      <c r="Y6769">
        <f>--(COUNTIF($B$2:B6769,B6769)=1)</f>
        <v>0</v>
      </c>
    </row>
    <row r="6770" spans="1:25"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c r="W6770" s="6" t="str">
        <f>TEXT(SalesData[[#This Row],[Order Date]],"mmm")</f>
        <v>Aug</v>
      </c>
      <c r="X6770" s="6" t="str">
        <f>TEXT(SalesData[[#This Row],[Order Date]],"mmm yyyy")</f>
        <v>Aug 2011</v>
      </c>
      <c r="Y6770">
        <f>--(COUNTIF($B$2:B6770,B6770)=1)</f>
        <v>1</v>
      </c>
    </row>
    <row r="6771" spans="1:25"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c r="W6771" s="6" t="str">
        <f>TEXT(SalesData[[#This Row],[Order Date]],"mmm")</f>
        <v>Sep</v>
      </c>
      <c r="X6771" s="6" t="str">
        <f>TEXT(SalesData[[#This Row],[Order Date]],"mmm yyyy")</f>
        <v>Sep 2014</v>
      </c>
      <c r="Y6771">
        <f>--(COUNTIF($B$2:B6771,B6771)=1)</f>
        <v>1</v>
      </c>
    </row>
    <row r="6772" spans="1:25"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c r="W6772" s="6" t="str">
        <f>TEXT(SalesData[[#This Row],[Order Date]],"mmm")</f>
        <v>Dec</v>
      </c>
      <c r="X6772" s="6" t="str">
        <f>TEXT(SalesData[[#This Row],[Order Date]],"mmm yyyy")</f>
        <v>Dec 2014</v>
      </c>
      <c r="Y6772">
        <f>--(COUNTIF($B$2:B6772,B6772)=1)</f>
        <v>1</v>
      </c>
    </row>
    <row r="6773" spans="1:25"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c r="W6773" s="6" t="str">
        <f>TEXT(SalesData[[#This Row],[Order Date]],"mmm")</f>
        <v>Dec</v>
      </c>
      <c r="X6773" s="6" t="str">
        <f>TEXT(SalesData[[#This Row],[Order Date]],"mmm yyyy")</f>
        <v>Dec 2014</v>
      </c>
      <c r="Y6773">
        <f>--(COUNTIF($B$2:B6773,B6773)=1)</f>
        <v>0</v>
      </c>
    </row>
    <row r="6774" spans="1:25"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c r="W6774" s="6" t="str">
        <f>TEXT(SalesData[[#This Row],[Order Date]],"mmm")</f>
        <v>Nov</v>
      </c>
      <c r="X6774" s="6" t="str">
        <f>TEXT(SalesData[[#This Row],[Order Date]],"mmm yyyy")</f>
        <v>Nov 2013</v>
      </c>
      <c r="Y6774">
        <f>--(COUNTIF($B$2:B6774,B6774)=1)</f>
        <v>1</v>
      </c>
    </row>
    <row r="6775" spans="1:25"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c r="W6775" s="6" t="str">
        <f>TEXT(SalesData[[#This Row],[Order Date]],"mmm")</f>
        <v>Nov</v>
      </c>
      <c r="X6775" s="6" t="str">
        <f>TEXT(SalesData[[#This Row],[Order Date]],"mmm yyyy")</f>
        <v>Nov 2013</v>
      </c>
      <c r="Y6775">
        <f>--(COUNTIF($B$2:B6775,B6775)=1)</f>
        <v>0</v>
      </c>
    </row>
    <row r="6776" spans="1:25"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c r="W6776" s="6" t="str">
        <f>TEXT(SalesData[[#This Row],[Order Date]],"mmm")</f>
        <v>Nov</v>
      </c>
      <c r="X6776" s="6" t="str">
        <f>TEXT(SalesData[[#This Row],[Order Date]],"mmm yyyy")</f>
        <v>Nov 2013</v>
      </c>
      <c r="Y6776">
        <f>--(COUNTIF($B$2:B6776,B6776)=1)</f>
        <v>0</v>
      </c>
    </row>
    <row r="6777" spans="1:25"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c r="W6777" s="6" t="str">
        <f>TEXT(SalesData[[#This Row],[Order Date]],"mmm")</f>
        <v>Mar</v>
      </c>
      <c r="X6777" s="6" t="str">
        <f>TEXT(SalesData[[#This Row],[Order Date]],"mmm yyyy")</f>
        <v>Mar 2012</v>
      </c>
      <c r="Y6777">
        <f>--(COUNTIF($B$2:B6777,B6777)=1)</f>
        <v>1</v>
      </c>
    </row>
    <row r="6778" spans="1:25"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c r="W6778" s="6" t="str">
        <f>TEXT(SalesData[[#This Row],[Order Date]],"mmm")</f>
        <v>Sep</v>
      </c>
      <c r="X6778" s="6" t="str">
        <f>TEXT(SalesData[[#This Row],[Order Date]],"mmm yyyy")</f>
        <v>Sep 2013</v>
      </c>
      <c r="Y6778">
        <f>--(COUNTIF($B$2:B6778,B6778)=1)</f>
        <v>1</v>
      </c>
    </row>
    <row r="6779" spans="1:25"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c r="W6779" s="6" t="str">
        <f>TEXT(SalesData[[#This Row],[Order Date]],"mmm")</f>
        <v>Jan</v>
      </c>
      <c r="X6779" s="6" t="str">
        <f>TEXT(SalesData[[#This Row],[Order Date]],"mmm yyyy")</f>
        <v>Jan 2014</v>
      </c>
      <c r="Y6779">
        <f>--(COUNTIF($B$2:B6779,B6779)=1)</f>
        <v>1</v>
      </c>
    </row>
    <row r="6780" spans="1:25"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c r="W6780" s="6" t="str">
        <f>TEXT(SalesData[[#This Row],[Order Date]],"mmm")</f>
        <v>Sep</v>
      </c>
      <c r="X6780" s="6" t="str">
        <f>TEXT(SalesData[[#This Row],[Order Date]],"mmm yyyy")</f>
        <v>Sep 2013</v>
      </c>
      <c r="Y6780">
        <f>--(COUNTIF($B$2:B6780,B6780)=1)</f>
        <v>1</v>
      </c>
    </row>
    <row r="6781" spans="1:25"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c r="W6781" s="6" t="str">
        <f>TEXT(SalesData[[#This Row],[Order Date]],"mmm")</f>
        <v>Sep</v>
      </c>
      <c r="X6781" s="6" t="str">
        <f>TEXT(SalesData[[#This Row],[Order Date]],"mmm yyyy")</f>
        <v>Sep 2013</v>
      </c>
      <c r="Y6781">
        <f>--(COUNTIF($B$2:B6781,B6781)=1)</f>
        <v>0</v>
      </c>
    </row>
    <row r="6782" spans="1:25"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c r="W6782" s="6" t="str">
        <f>TEXT(SalesData[[#This Row],[Order Date]],"mmm")</f>
        <v>Sep</v>
      </c>
      <c r="X6782" s="6" t="str">
        <f>TEXT(SalesData[[#This Row],[Order Date]],"mmm yyyy")</f>
        <v>Sep 2013</v>
      </c>
      <c r="Y6782">
        <f>--(COUNTIF($B$2:B6782,B6782)=1)</f>
        <v>0</v>
      </c>
    </row>
    <row r="6783" spans="1:25"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c r="W6783" s="6" t="str">
        <f>TEXT(SalesData[[#This Row],[Order Date]],"mmm")</f>
        <v>Sep</v>
      </c>
      <c r="X6783" s="6" t="str">
        <f>TEXT(SalesData[[#This Row],[Order Date]],"mmm yyyy")</f>
        <v>Sep 2013</v>
      </c>
      <c r="Y6783">
        <f>--(COUNTIF($B$2:B6783,B6783)=1)</f>
        <v>0</v>
      </c>
    </row>
    <row r="6784" spans="1:25"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c r="W6784" s="6" t="str">
        <f>TEXT(SalesData[[#This Row],[Order Date]],"mmm")</f>
        <v>Jul</v>
      </c>
      <c r="X6784" s="6" t="str">
        <f>TEXT(SalesData[[#This Row],[Order Date]],"mmm yyyy")</f>
        <v>Jul 2014</v>
      </c>
      <c r="Y6784">
        <f>--(COUNTIF($B$2:B6784,B6784)=1)</f>
        <v>1</v>
      </c>
    </row>
    <row r="6785" spans="1:25"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c r="W6785" s="6" t="str">
        <f>TEXT(SalesData[[#This Row],[Order Date]],"mmm")</f>
        <v>Jul</v>
      </c>
      <c r="X6785" s="6" t="str">
        <f>TEXT(SalesData[[#This Row],[Order Date]],"mmm yyyy")</f>
        <v>Jul 2014</v>
      </c>
      <c r="Y6785">
        <f>--(COUNTIF($B$2:B6785,B6785)=1)</f>
        <v>0</v>
      </c>
    </row>
    <row r="6786" spans="1:25"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c r="W6786" s="6" t="str">
        <f>TEXT(SalesData[[#This Row],[Order Date]],"mmm")</f>
        <v>Jul</v>
      </c>
      <c r="X6786" s="6" t="str">
        <f>TEXT(SalesData[[#This Row],[Order Date]],"mmm yyyy")</f>
        <v>Jul 2014</v>
      </c>
      <c r="Y6786">
        <f>--(COUNTIF($B$2:B6786,B6786)=1)</f>
        <v>0</v>
      </c>
    </row>
    <row r="6787" spans="1:25"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c r="W6787" s="6" t="str">
        <f>TEXT(SalesData[[#This Row],[Order Date]],"mmm")</f>
        <v>Jul</v>
      </c>
      <c r="X6787" s="6" t="str">
        <f>TEXT(SalesData[[#This Row],[Order Date]],"mmm yyyy")</f>
        <v>Jul 2014</v>
      </c>
      <c r="Y6787">
        <f>--(COUNTIF($B$2:B6787,B6787)=1)</f>
        <v>0</v>
      </c>
    </row>
    <row r="6788" spans="1:25"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c r="W6788" s="6" t="str">
        <f>TEXT(SalesData[[#This Row],[Order Date]],"mmm")</f>
        <v>Jul</v>
      </c>
      <c r="X6788" s="6" t="str">
        <f>TEXT(SalesData[[#This Row],[Order Date]],"mmm yyyy")</f>
        <v>Jul 2014</v>
      </c>
      <c r="Y6788">
        <f>--(COUNTIF($B$2:B6788,B6788)=1)</f>
        <v>0</v>
      </c>
    </row>
    <row r="6789" spans="1:25"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c r="W6789" s="6" t="str">
        <f>TEXT(SalesData[[#This Row],[Order Date]],"mmm")</f>
        <v>Sep</v>
      </c>
      <c r="X6789" s="6" t="str">
        <f>TEXT(SalesData[[#This Row],[Order Date]],"mmm yyyy")</f>
        <v>Sep 2012</v>
      </c>
      <c r="Y6789">
        <f>--(COUNTIF($B$2:B6789,B6789)=1)</f>
        <v>1</v>
      </c>
    </row>
    <row r="6790" spans="1:25"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c r="W6790" s="6" t="str">
        <f>TEXT(SalesData[[#This Row],[Order Date]],"mmm")</f>
        <v>Sep</v>
      </c>
      <c r="X6790" s="6" t="str">
        <f>TEXT(SalesData[[#This Row],[Order Date]],"mmm yyyy")</f>
        <v>Sep 2012</v>
      </c>
      <c r="Y6790">
        <f>--(COUNTIF($B$2:B6790,B6790)=1)</f>
        <v>0</v>
      </c>
    </row>
    <row r="6791" spans="1:25"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c r="W6791" s="6" t="str">
        <f>TEXT(SalesData[[#This Row],[Order Date]],"mmm")</f>
        <v>Sep</v>
      </c>
      <c r="X6791" s="6" t="str">
        <f>TEXT(SalesData[[#This Row],[Order Date]],"mmm yyyy")</f>
        <v>Sep 2012</v>
      </c>
      <c r="Y6791">
        <f>--(COUNTIF($B$2:B6791,B6791)=1)</f>
        <v>1</v>
      </c>
    </row>
    <row r="6792" spans="1:25"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c r="W6792" s="6" t="str">
        <f>TEXT(SalesData[[#This Row],[Order Date]],"mmm")</f>
        <v>Nov</v>
      </c>
      <c r="X6792" s="6" t="str">
        <f>TEXT(SalesData[[#This Row],[Order Date]],"mmm yyyy")</f>
        <v>Nov 2013</v>
      </c>
      <c r="Y6792">
        <f>--(COUNTIF($B$2:B6792,B6792)=1)</f>
        <v>1</v>
      </c>
    </row>
    <row r="6793" spans="1:25"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c r="W6793" s="6" t="str">
        <f>TEXT(SalesData[[#This Row],[Order Date]],"mmm")</f>
        <v>Nov</v>
      </c>
      <c r="X6793" s="6" t="str">
        <f>TEXT(SalesData[[#This Row],[Order Date]],"mmm yyyy")</f>
        <v>Nov 2013</v>
      </c>
      <c r="Y6793">
        <f>--(COUNTIF($B$2:B6793,B6793)=1)</f>
        <v>1</v>
      </c>
    </row>
    <row r="6794" spans="1:25"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c r="W6794" s="6" t="str">
        <f>TEXT(SalesData[[#This Row],[Order Date]],"mmm")</f>
        <v>Aug</v>
      </c>
      <c r="X6794" s="6" t="str">
        <f>TEXT(SalesData[[#This Row],[Order Date]],"mmm yyyy")</f>
        <v>Aug 2011</v>
      </c>
      <c r="Y6794">
        <f>--(COUNTIF($B$2:B6794,B6794)=1)</f>
        <v>1</v>
      </c>
    </row>
    <row r="6795" spans="1:25"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c r="W6795" s="6" t="str">
        <f>TEXT(SalesData[[#This Row],[Order Date]],"mmm")</f>
        <v>Nov</v>
      </c>
      <c r="X6795" s="6" t="str">
        <f>TEXT(SalesData[[#This Row],[Order Date]],"mmm yyyy")</f>
        <v>Nov 2012</v>
      </c>
      <c r="Y6795">
        <f>--(COUNTIF($B$2:B6795,B6795)=1)</f>
        <v>1</v>
      </c>
    </row>
    <row r="6796" spans="1:25"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c r="W6796" s="6" t="str">
        <f>TEXT(SalesData[[#This Row],[Order Date]],"mmm")</f>
        <v>Nov</v>
      </c>
      <c r="X6796" s="6" t="str">
        <f>TEXT(SalesData[[#This Row],[Order Date]],"mmm yyyy")</f>
        <v>Nov 2012</v>
      </c>
      <c r="Y6796">
        <f>--(COUNTIF($B$2:B6796,B6796)=1)</f>
        <v>0</v>
      </c>
    </row>
    <row r="6797" spans="1:25"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c r="W6797" s="6" t="str">
        <f>TEXT(SalesData[[#This Row],[Order Date]],"mmm")</f>
        <v>Nov</v>
      </c>
      <c r="X6797" s="6" t="str">
        <f>TEXT(SalesData[[#This Row],[Order Date]],"mmm yyyy")</f>
        <v>Nov 2012</v>
      </c>
      <c r="Y6797">
        <f>--(COUNTIF($B$2:B6797,B6797)=1)</f>
        <v>0</v>
      </c>
    </row>
    <row r="6798" spans="1:25"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c r="W6798" s="6" t="str">
        <f>TEXT(SalesData[[#This Row],[Order Date]],"mmm")</f>
        <v>Aug</v>
      </c>
      <c r="X6798" s="6" t="str">
        <f>TEXT(SalesData[[#This Row],[Order Date]],"mmm yyyy")</f>
        <v>Aug 2012</v>
      </c>
      <c r="Y6798">
        <f>--(COUNTIF($B$2:B6798,B6798)=1)</f>
        <v>1</v>
      </c>
    </row>
    <row r="6799" spans="1:25"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c r="W6799" s="6" t="str">
        <f>TEXT(SalesData[[#This Row],[Order Date]],"mmm")</f>
        <v>Aug</v>
      </c>
      <c r="X6799" s="6" t="str">
        <f>TEXT(SalesData[[#This Row],[Order Date]],"mmm yyyy")</f>
        <v>Aug 2012</v>
      </c>
      <c r="Y6799">
        <f>--(COUNTIF($B$2:B6799,B6799)=1)</f>
        <v>0</v>
      </c>
    </row>
    <row r="6800" spans="1:25"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c r="W6800" s="6" t="str">
        <f>TEXT(SalesData[[#This Row],[Order Date]],"mmm")</f>
        <v>Aug</v>
      </c>
      <c r="X6800" s="6" t="str">
        <f>TEXT(SalesData[[#This Row],[Order Date]],"mmm yyyy")</f>
        <v>Aug 2012</v>
      </c>
      <c r="Y6800">
        <f>--(COUNTIF($B$2:B6800,B6800)=1)</f>
        <v>0</v>
      </c>
    </row>
    <row r="6801" spans="1:25"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c r="W6801" s="6" t="str">
        <f>TEXT(SalesData[[#This Row],[Order Date]],"mmm")</f>
        <v>Dec</v>
      </c>
      <c r="X6801" s="6" t="str">
        <f>TEXT(SalesData[[#This Row],[Order Date]],"mmm yyyy")</f>
        <v>Dec 2013</v>
      </c>
      <c r="Y6801">
        <f>--(COUNTIF($B$2:B6801,B6801)=1)</f>
        <v>1</v>
      </c>
    </row>
    <row r="6802" spans="1:25"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c r="W6802" s="6" t="str">
        <f>TEXT(SalesData[[#This Row],[Order Date]],"mmm")</f>
        <v>Dec</v>
      </c>
      <c r="X6802" s="6" t="str">
        <f>TEXT(SalesData[[#This Row],[Order Date]],"mmm yyyy")</f>
        <v>Dec 2013</v>
      </c>
      <c r="Y6802">
        <f>--(COUNTIF($B$2:B6802,B6802)=1)</f>
        <v>0</v>
      </c>
    </row>
    <row r="6803" spans="1:25"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c r="W6803" s="6" t="str">
        <f>TEXT(SalesData[[#This Row],[Order Date]],"mmm")</f>
        <v>Dec</v>
      </c>
      <c r="X6803" s="6" t="str">
        <f>TEXT(SalesData[[#This Row],[Order Date]],"mmm yyyy")</f>
        <v>Dec 2013</v>
      </c>
      <c r="Y6803">
        <f>--(COUNTIF($B$2:B6803,B6803)=1)</f>
        <v>0</v>
      </c>
    </row>
    <row r="6804" spans="1:25"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c r="W6804" s="6" t="str">
        <f>TEXT(SalesData[[#This Row],[Order Date]],"mmm")</f>
        <v>Dec</v>
      </c>
      <c r="X6804" s="6" t="str">
        <f>TEXT(SalesData[[#This Row],[Order Date]],"mmm yyyy")</f>
        <v>Dec 2013</v>
      </c>
      <c r="Y6804">
        <f>--(COUNTIF($B$2:B6804,B6804)=1)</f>
        <v>0</v>
      </c>
    </row>
    <row r="6805" spans="1:25"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c r="W6805" s="6" t="str">
        <f>TEXT(SalesData[[#This Row],[Order Date]],"mmm")</f>
        <v>Dec</v>
      </c>
      <c r="X6805" s="6" t="str">
        <f>TEXT(SalesData[[#This Row],[Order Date]],"mmm yyyy")</f>
        <v>Dec 2013</v>
      </c>
      <c r="Y6805">
        <f>--(COUNTIF($B$2:B6805,B6805)=1)</f>
        <v>0</v>
      </c>
    </row>
    <row r="6806" spans="1:25"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c r="W6806" s="6" t="str">
        <f>TEXT(SalesData[[#This Row],[Order Date]],"mmm")</f>
        <v>Oct</v>
      </c>
      <c r="X6806" s="6" t="str">
        <f>TEXT(SalesData[[#This Row],[Order Date]],"mmm yyyy")</f>
        <v>Oct 2011</v>
      </c>
      <c r="Y6806">
        <f>--(COUNTIF($B$2:B6806,B6806)=1)</f>
        <v>1</v>
      </c>
    </row>
    <row r="6807" spans="1:25"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c r="W6807" s="6" t="str">
        <f>TEXT(SalesData[[#This Row],[Order Date]],"mmm")</f>
        <v>Nov</v>
      </c>
      <c r="X6807" s="6" t="str">
        <f>TEXT(SalesData[[#This Row],[Order Date]],"mmm yyyy")</f>
        <v>Nov 2011</v>
      </c>
      <c r="Y6807">
        <f>--(COUNTIF($B$2:B6807,B6807)=1)</f>
        <v>1</v>
      </c>
    </row>
    <row r="6808" spans="1:25"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c r="W6808" s="6" t="str">
        <f>TEXT(SalesData[[#This Row],[Order Date]],"mmm")</f>
        <v>Dec</v>
      </c>
      <c r="X6808" s="6" t="str">
        <f>TEXT(SalesData[[#This Row],[Order Date]],"mmm yyyy")</f>
        <v>Dec 2014</v>
      </c>
      <c r="Y6808">
        <f>--(COUNTIF($B$2:B6808,B6808)=1)</f>
        <v>1</v>
      </c>
    </row>
    <row r="6809" spans="1:25"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c r="W6809" s="6" t="str">
        <f>TEXT(SalesData[[#This Row],[Order Date]],"mmm")</f>
        <v>Mar</v>
      </c>
      <c r="X6809" s="6" t="str">
        <f>TEXT(SalesData[[#This Row],[Order Date]],"mmm yyyy")</f>
        <v>Mar 2012</v>
      </c>
      <c r="Y6809">
        <f>--(COUNTIF($B$2:B6809,B6809)=1)</f>
        <v>1</v>
      </c>
    </row>
    <row r="6810" spans="1:25"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c r="W6810" s="6" t="str">
        <f>TEXT(SalesData[[#This Row],[Order Date]],"mmm")</f>
        <v>Mar</v>
      </c>
      <c r="X6810" s="6" t="str">
        <f>TEXT(SalesData[[#This Row],[Order Date]],"mmm yyyy")</f>
        <v>Mar 2012</v>
      </c>
      <c r="Y6810">
        <f>--(COUNTIF($B$2:B6810,B6810)=1)</f>
        <v>0</v>
      </c>
    </row>
    <row r="6811" spans="1:25"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c r="W6811" s="6" t="str">
        <f>TEXT(SalesData[[#This Row],[Order Date]],"mmm")</f>
        <v>Sep</v>
      </c>
      <c r="X6811" s="6" t="str">
        <f>TEXT(SalesData[[#This Row],[Order Date]],"mmm yyyy")</f>
        <v>Sep 2014</v>
      </c>
      <c r="Y6811">
        <f>--(COUNTIF($B$2:B6811,B6811)=1)</f>
        <v>1</v>
      </c>
    </row>
    <row r="6812" spans="1:25"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c r="W6812" s="6" t="str">
        <f>TEXT(SalesData[[#This Row],[Order Date]],"mmm")</f>
        <v>Sep</v>
      </c>
      <c r="X6812" s="6" t="str">
        <f>TEXT(SalesData[[#This Row],[Order Date]],"mmm yyyy")</f>
        <v>Sep 2014</v>
      </c>
      <c r="Y6812">
        <f>--(COUNTIF($B$2:B6812,B6812)=1)</f>
        <v>0</v>
      </c>
    </row>
    <row r="6813" spans="1:25"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c r="W6813" s="6" t="str">
        <f>TEXT(SalesData[[#This Row],[Order Date]],"mmm")</f>
        <v>Sep</v>
      </c>
      <c r="X6813" s="6" t="str">
        <f>TEXT(SalesData[[#This Row],[Order Date]],"mmm yyyy")</f>
        <v>Sep 2014</v>
      </c>
      <c r="Y6813">
        <f>--(COUNTIF($B$2:B6813,B6813)=1)</f>
        <v>0</v>
      </c>
    </row>
    <row r="6814" spans="1:25"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c r="W6814" s="6" t="str">
        <f>TEXT(SalesData[[#This Row],[Order Date]],"mmm")</f>
        <v>Sep</v>
      </c>
      <c r="X6814" s="6" t="str">
        <f>TEXT(SalesData[[#This Row],[Order Date]],"mmm yyyy")</f>
        <v>Sep 2014</v>
      </c>
      <c r="Y6814">
        <f>--(COUNTIF($B$2:B6814,B6814)=1)</f>
        <v>0</v>
      </c>
    </row>
    <row r="6815" spans="1:25"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c r="W6815" s="6" t="str">
        <f>TEXT(SalesData[[#This Row],[Order Date]],"mmm")</f>
        <v>Sep</v>
      </c>
      <c r="X6815" s="6" t="str">
        <f>TEXT(SalesData[[#This Row],[Order Date]],"mmm yyyy")</f>
        <v>Sep 2014</v>
      </c>
      <c r="Y6815">
        <f>--(COUNTIF($B$2:B6815,B6815)=1)</f>
        <v>0</v>
      </c>
    </row>
    <row r="6816" spans="1:25"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c r="W6816" s="6" t="str">
        <f>TEXT(SalesData[[#This Row],[Order Date]],"mmm")</f>
        <v>Sep</v>
      </c>
      <c r="X6816" s="6" t="str">
        <f>TEXT(SalesData[[#This Row],[Order Date]],"mmm yyyy")</f>
        <v>Sep 2014</v>
      </c>
      <c r="Y6816">
        <f>--(COUNTIF($B$2:B6816,B6816)=1)</f>
        <v>0</v>
      </c>
    </row>
    <row r="6817" spans="1:25"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c r="W6817" s="6" t="str">
        <f>TEXT(SalesData[[#This Row],[Order Date]],"mmm")</f>
        <v>Jun</v>
      </c>
      <c r="X6817" s="6" t="str">
        <f>TEXT(SalesData[[#This Row],[Order Date]],"mmm yyyy")</f>
        <v>Jun 2011</v>
      </c>
      <c r="Y6817">
        <f>--(COUNTIF($B$2:B6817,B6817)=1)</f>
        <v>1</v>
      </c>
    </row>
    <row r="6818" spans="1:25"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c r="W6818" s="6" t="str">
        <f>TEXT(SalesData[[#This Row],[Order Date]],"mmm")</f>
        <v>Jun</v>
      </c>
      <c r="X6818" s="6" t="str">
        <f>TEXT(SalesData[[#This Row],[Order Date]],"mmm yyyy")</f>
        <v>Jun 2011</v>
      </c>
      <c r="Y6818">
        <f>--(COUNTIF($B$2:B6818,B6818)=1)</f>
        <v>0</v>
      </c>
    </row>
    <row r="6819" spans="1:25"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c r="W6819" s="6" t="str">
        <f>TEXT(SalesData[[#This Row],[Order Date]],"mmm")</f>
        <v>Jun</v>
      </c>
      <c r="X6819" s="6" t="str">
        <f>TEXT(SalesData[[#This Row],[Order Date]],"mmm yyyy")</f>
        <v>Jun 2011</v>
      </c>
      <c r="Y6819">
        <f>--(COUNTIF($B$2:B6819,B6819)=1)</f>
        <v>0</v>
      </c>
    </row>
    <row r="6820" spans="1:25"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c r="W6820" s="6" t="str">
        <f>TEXT(SalesData[[#This Row],[Order Date]],"mmm")</f>
        <v>Dec</v>
      </c>
      <c r="X6820" s="6" t="str">
        <f>TEXT(SalesData[[#This Row],[Order Date]],"mmm yyyy")</f>
        <v>Dec 2014</v>
      </c>
      <c r="Y6820">
        <f>--(COUNTIF($B$2:B6820,B6820)=1)</f>
        <v>1</v>
      </c>
    </row>
    <row r="6821" spans="1:25"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c r="W6821" s="6" t="str">
        <f>TEXT(SalesData[[#This Row],[Order Date]],"mmm")</f>
        <v>Dec</v>
      </c>
      <c r="X6821" s="6" t="str">
        <f>TEXT(SalesData[[#This Row],[Order Date]],"mmm yyyy")</f>
        <v>Dec 2014</v>
      </c>
      <c r="Y6821">
        <f>--(COUNTIF($B$2:B6821,B6821)=1)</f>
        <v>0</v>
      </c>
    </row>
    <row r="6822" spans="1:25"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c r="W6822" s="6" t="str">
        <f>TEXT(SalesData[[#This Row],[Order Date]],"mmm")</f>
        <v>Dec</v>
      </c>
      <c r="X6822" s="6" t="str">
        <f>TEXT(SalesData[[#This Row],[Order Date]],"mmm yyyy")</f>
        <v>Dec 2014</v>
      </c>
      <c r="Y6822">
        <f>--(COUNTIF($B$2:B6822,B6822)=1)</f>
        <v>0</v>
      </c>
    </row>
    <row r="6823" spans="1:25"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c r="W6823" s="6" t="str">
        <f>TEXT(SalesData[[#This Row],[Order Date]],"mmm")</f>
        <v>Dec</v>
      </c>
      <c r="X6823" s="6" t="str">
        <f>TEXT(SalesData[[#This Row],[Order Date]],"mmm yyyy")</f>
        <v>Dec 2014</v>
      </c>
      <c r="Y6823">
        <f>--(COUNTIF($B$2:B6823,B6823)=1)</f>
        <v>0</v>
      </c>
    </row>
    <row r="6824" spans="1:25"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c r="W6824" s="6" t="str">
        <f>TEXT(SalesData[[#This Row],[Order Date]],"mmm")</f>
        <v>Nov</v>
      </c>
      <c r="X6824" s="6" t="str">
        <f>TEXT(SalesData[[#This Row],[Order Date]],"mmm yyyy")</f>
        <v>Nov 2014</v>
      </c>
      <c r="Y6824">
        <f>--(COUNTIF($B$2:B6824,B6824)=1)</f>
        <v>1</v>
      </c>
    </row>
    <row r="6825" spans="1:25"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c r="W6825" s="6" t="str">
        <f>TEXT(SalesData[[#This Row],[Order Date]],"mmm")</f>
        <v>Jul</v>
      </c>
      <c r="X6825" s="6" t="str">
        <f>TEXT(SalesData[[#This Row],[Order Date]],"mmm yyyy")</f>
        <v>Jul 2012</v>
      </c>
      <c r="Y6825">
        <f>--(COUNTIF($B$2:B6825,B6825)=1)</f>
        <v>1</v>
      </c>
    </row>
    <row r="6826" spans="1:25"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c r="W6826" s="6" t="str">
        <f>TEXT(SalesData[[#This Row],[Order Date]],"mmm")</f>
        <v>Jul</v>
      </c>
      <c r="X6826" s="6" t="str">
        <f>TEXT(SalesData[[#This Row],[Order Date]],"mmm yyyy")</f>
        <v>Jul 2012</v>
      </c>
      <c r="Y6826">
        <f>--(COUNTIF($B$2:B6826,B6826)=1)</f>
        <v>0</v>
      </c>
    </row>
    <row r="6827" spans="1:25"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c r="W6827" s="6" t="str">
        <f>TEXT(SalesData[[#This Row],[Order Date]],"mmm")</f>
        <v>Oct</v>
      </c>
      <c r="X6827" s="6" t="str">
        <f>TEXT(SalesData[[#This Row],[Order Date]],"mmm yyyy")</f>
        <v>Oct 2013</v>
      </c>
      <c r="Y6827">
        <f>--(COUNTIF($B$2:B6827,B6827)=1)</f>
        <v>1</v>
      </c>
    </row>
    <row r="6828" spans="1:25"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c r="W6828" s="6" t="str">
        <f>TEXT(SalesData[[#This Row],[Order Date]],"mmm")</f>
        <v>Oct</v>
      </c>
      <c r="X6828" s="6" t="str">
        <f>TEXT(SalesData[[#This Row],[Order Date]],"mmm yyyy")</f>
        <v>Oct 2013</v>
      </c>
      <c r="Y6828">
        <f>--(COUNTIF($B$2:B6828,B6828)=1)</f>
        <v>0</v>
      </c>
    </row>
    <row r="6829" spans="1:25"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c r="W6829" s="6" t="str">
        <f>TEXT(SalesData[[#This Row],[Order Date]],"mmm")</f>
        <v>Oct</v>
      </c>
      <c r="X6829" s="6" t="str">
        <f>TEXT(SalesData[[#This Row],[Order Date]],"mmm yyyy")</f>
        <v>Oct 2013</v>
      </c>
      <c r="Y6829">
        <f>--(COUNTIF($B$2:B6829,B6829)=1)</f>
        <v>0</v>
      </c>
    </row>
    <row r="6830" spans="1:25"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c r="W6830" s="6" t="str">
        <f>TEXT(SalesData[[#This Row],[Order Date]],"mmm")</f>
        <v>Oct</v>
      </c>
      <c r="X6830" s="6" t="str">
        <f>TEXT(SalesData[[#This Row],[Order Date]],"mmm yyyy")</f>
        <v>Oct 2013</v>
      </c>
      <c r="Y6830">
        <f>--(COUNTIF($B$2:B6830,B6830)=1)</f>
        <v>0</v>
      </c>
    </row>
    <row r="6831" spans="1:25"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c r="W6831" s="6" t="str">
        <f>TEXT(SalesData[[#This Row],[Order Date]],"mmm")</f>
        <v>Oct</v>
      </c>
      <c r="X6831" s="6" t="str">
        <f>TEXT(SalesData[[#This Row],[Order Date]],"mmm yyyy")</f>
        <v>Oct 2013</v>
      </c>
      <c r="Y6831">
        <f>--(COUNTIF($B$2:B6831,B6831)=1)</f>
        <v>0</v>
      </c>
    </row>
    <row r="6832" spans="1:25"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c r="W6832" s="6" t="str">
        <f>TEXT(SalesData[[#This Row],[Order Date]],"mmm")</f>
        <v>Dec</v>
      </c>
      <c r="X6832" s="6" t="str">
        <f>TEXT(SalesData[[#This Row],[Order Date]],"mmm yyyy")</f>
        <v>Dec 2013</v>
      </c>
      <c r="Y6832">
        <f>--(COUNTIF($B$2:B6832,B6832)=1)</f>
        <v>1</v>
      </c>
    </row>
    <row r="6833" spans="1:25"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c r="W6833" s="6" t="str">
        <f>TEXT(SalesData[[#This Row],[Order Date]],"mmm")</f>
        <v>Jul</v>
      </c>
      <c r="X6833" s="6" t="str">
        <f>TEXT(SalesData[[#This Row],[Order Date]],"mmm yyyy")</f>
        <v>Jul 2014</v>
      </c>
      <c r="Y6833">
        <f>--(COUNTIF($B$2:B6833,B6833)=1)</f>
        <v>1</v>
      </c>
    </row>
    <row r="6834" spans="1:25"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c r="W6834" s="6" t="str">
        <f>TEXT(SalesData[[#This Row],[Order Date]],"mmm")</f>
        <v>Oct</v>
      </c>
      <c r="X6834" s="6" t="str">
        <f>TEXT(SalesData[[#This Row],[Order Date]],"mmm yyyy")</f>
        <v>Oct 2012</v>
      </c>
      <c r="Y6834">
        <f>--(COUNTIF($B$2:B6834,B6834)=1)</f>
        <v>1</v>
      </c>
    </row>
    <row r="6835" spans="1:25"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c r="W6835" s="6" t="str">
        <f>TEXT(SalesData[[#This Row],[Order Date]],"mmm")</f>
        <v>Sep</v>
      </c>
      <c r="X6835" s="6" t="str">
        <f>TEXT(SalesData[[#This Row],[Order Date]],"mmm yyyy")</f>
        <v>Sep 2013</v>
      </c>
      <c r="Y6835">
        <f>--(COUNTIF($B$2:B6835,B6835)=1)</f>
        <v>1</v>
      </c>
    </row>
    <row r="6836" spans="1:25"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c r="W6836" s="6" t="str">
        <f>TEXT(SalesData[[#This Row],[Order Date]],"mmm")</f>
        <v>Nov</v>
      </c>
      <c r="X6836" s="6" t="str">
        <f>TEXT(SalesData[[#This Row],[Order Date]],"mmm yyyy")</f>
        <v>Nov 2013</v>
      </c>
      <c r="Y6836">
        <f>--(COUNTIF($B$2:B6836,B6836)=1)</f>
        <v>1</v>
      </c>
    </row>
    <row r="6837" spans="1:25"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c r="W6837" s="6" t="str">
        <f>TEXT(SalesData[[#This Row],[Order Date]],"mmm")</f>
        <v>Oct</v>
      </c>
      <c r="X6837" s="6" t="str">
        <f>TEXT(SalesData[[#This Row],[Order Date]],"mmm yyyy")</f>
        <v>Oct 2014</v>
      </c>
      <c r="Y6837">
        <f>--(COUNTIF($B$2:B6837,B6837)=1)</f>
        <v>1</v>
      </c>
    </row>
    <row r="6838" spans="1:25"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c r="W6838" s="6" t="str">
        <f>TEXT(SalesData[[#This Row],[Order Date]],"mmm")</f>
        <v>Oct</v>
      </c>
      <c r="X6838" s="6" t="str">
        <f>TEXT(SalesData[[#This Row],[Order Date]],"mmm yyyy")</f>
        <v>Oct 2014</v>
      </c>
      <c r="Y6838">
        <f>--(COUNTIF($B$2:B6838,B6838)=1)</f>
        <v>0</v>
      </c>
    </row>
    <row r="6839" spans="1:25"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c r="W6839" s="6" t="str">
        <f>TEXT(SalesData[[#This Row],[Order Date]],"mmm")</f>
        <v>Jul</v>
      </c>
      <c r="X6839" s="6" t="str">
        <f>TEXT(SalesData[[#This Row],[Order Date]],"mmm yyyy")</f>
        <v>Jul 2012</v>
      </c>
      <c r="Y6839">
        <f>--(COUNTIF($B$2:B6839,B6839)=1)</f>
        <v>1</v>
      </c>
    </row>
    <row r="6840" spans="1:25"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c r="W6840" s="6" t="str">
        <f>TEXT(SalesData[[#This Row],[Order Date]],"mmm")</f>
        <v>Feb</v>
      </c>
      <c r="X6840" s="6" t="str">
        <f>TEXT(SalesData[[#This Row],[Order Date]],"mmm yyyy")</f>
        <v>Feb 2014</v>
      </c>
      <c r="Y6840">
        <f>--(COUNTIF($B$2:B6840,B6840)=1)</f>
        <v>1</v>
      </c>
    </row>
    <row r="6841" spans="1:25"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c r="W6841" s="6" t="str">
        <f>TEXT(SalesData[[#This Row],[Order Date]],"mmm")</f>
        <v>Feb</v>
      </c>
      <c r="X6841" s="6" t="str">
        <f>TEXT(SalesData[[#This Row],[Order Date]],"mmm yyyy")</f>
        <v>Feb 2014</v>
      </c>
      <c r="Y6841">
        <f>--(COUNTIF($B$2:B6841,B6841)=1)</f>
        <v>0</v>
      </c>
    </row>
    <row r="6842" spans="1:25"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c r="W6842" s="6" t="str">
        <f>TEXT(SalesData[[#This Row],[Order Date]],"mmm")</f>
        <v>Dec</v>
      </c>
      <c r="X6842" s="6" t="str">
        <f>TEXT(SalesData[[#This Row],[Order Date]],"mmm yyyy")</f>
        <v>Dec 2012</v>
      </c>
      <c r="Y6842">
        <f>--(COUNTIF($B$2:B6842,B6842)=1)</f>
        <v>1</v>
      </c>
    </row>
    <row r="6843" spans="1:25"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c r="W6843" s="6" t="str">
        <f>TEXT(SalesData[[#This Row],[Order Date]],"mmm")</f>
        <v>Sep</v>
      </c>
      <c r="X6843" s="6" t="str">
        <f>TEXT(SalesData[[#This Row],[Order Date]],"mmm yyyy")</f>
        <v>Sep 2013</v>
      </c>
      <c r="Y6843">
        <f>--(COUNTIF($B$2:B6843,B6843)=1)</f>
        <v>1</v>
      </c>
    </row>
    <row r="6844" spans="1:25"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c r="W6844" s="6" t="str">
        <f>TEXT(SalesData[[#This Row],[Order Date]],"mmm")</f>
        <v>Sep</v>
      </c>
      <c r="X6844" s="6" t="str">
        <f>TEXT(SalesData[[#This Row],[Order Date]],"mmm yyyy")</f>
        <v>Sep 2013</v>
      </c>
      <c r="Y6844">
        <f>--(COUNTIF($B$2:B6844,B6844)=1)</f>
        <v>0</v>
      </c>
    </row>
    <row r="6845" spans="1:25"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c r="W6845" s="6" t="str">
        <f>TEXT(SalesData[[#This Row],[Order Date]],"mmm")</f>
        <v>Sep</v>
      </c>
      <c r="X6845" s="6" t="str">
        <f>TEXT(SalesData[[#This Row],[Order Date]],"mmm yyyy")</f>
        <v>Sep 2013</v>
      </c>
      <c r="Y6845">
        <f>--(COUNTIF($B$2:B6845,B6845)=1)</f>
        <v>0</v>
      </c>
    </row>
    <row r="6846" spans="1:25"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c r="W6846" s="6" t="str">
        <f>TEXT(SalesData[[#This Row],[Order Date]],"mmm")</f>
        <v>Sep</v>
      </c>
      <c r="X6846" s="6" t="str">
        <f>TEXT(SalesData[[#This Row],[Order Date]],"mmm yyyy")</f>
        <v>Sep 2013</v>
      </c>
      <c r="Y6846">
        <f>--(COUNTIF($B$2:B6846,B6846)=1)</f>
        <v>0</v>
      </c>
    </row>
    <row r="6847" spans="1:25"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c r="W6847" s="6" t="str">
        <f>TEXT(SalesData[[#This Row],[Order Date]],"mmm")</f>
        <v>Jul</v>
      </c>
      <c r="X6847" s="6" t="str">
        <f>TEXT(SalesData[[#This Row],[Order Date]],"mmm yyyy")</f>
        <v>Jul 2011</v>
      </c>
      <c r="Y6847">
        <f>--(COUNTIF($B$2:B6847,B6847)=1)</f>
        <v>1</v>
      </c>
    </row>
    <row r="6848" spans="1:25"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c r="W6848" s="6" t="str">
        <f>TEXT(SalesData[[#This Row],[Order Date]],"mmm")</f>
        <v>May</v>
      </c>
      <c r="X6848" s="6" t="str">
        <f>TEXT(SalesData[[#This Row],[Order Date]],"mmm yyyy")</f>
        <v>May 2013</v>
      </c>
      <c r="Y6848">
        <f>--(COUNTIF($B$2:B6848,B6848)=1)</f>
        <v>1</v>
      </c>
    </row>
    <row r="6849" spans="1:25"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c r="W6849" s="6" t="str">
        <f>TEXT(SalesData[[#This Row],[Order Date]],"mmm")</f>
        <v>Jul</v>
      </c>
      <c r="X6849" s="6" t="str">
        <f>TEXT(SalesData[[#This Row],[Order Date]],"mmm yyyy")</f>
        <v>Jul 2013</v>
      </c>
      <c r="Y6849">
        <f>--(COUNTIF($B$2:B6849,B6849)=1)</f>
        <v>1</v>
      </c>
    </row>
    <row r="6850" spans="1:25"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c r="W6850" s="6" t="str">
        <f>TEXT(SalesData[[#This Row],[Order Date]],"mmm")</f>
        <v>Jun</v>
      </c>
      <c r="X6850" s="6" t="str">
        <f>TEXT(SalesData[[#This Row],[Order Date]],"mmm yyyy")</f>
        <v>Jun 2013</v>
      </c>
      <c r="Y6850">
        <f>--(COUNTIF($B$2:B6850,B6850)=1)</f>
        <v>1</v>
      </c>
    </row>
    <row r="6851" spans="1:25"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c r="W6851" s="6" t="str">
        <f>TEXT(SalesData[[#This Row],[Order Date]],"mmm")</f>
        <v>Apr</v>
      </c>
      <c r="X6851" s="6" t="str">
        <f>TEXT(SalesData[[#This Row],[Order Date]],"mmm yyyy")</f>
        <v>Apr 2011</v>
      </c>
      <c r="Y6851">
        <f>--(COUNTIF($B$2:B6851,B6851)=1)</f>
        <v>1</v>
      </c>
    </row>
    <row r="6852" spans="1:25"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c r="W6852" s="6" t="str">
        <f>TEXT(SalesData[[#This Row],[Order Date]],"mmm")</f>
        <v>Jan</v>
      </c>
      <c r="X6852" s="6" t="str">
        <f>TEXT(SalesData[[#This Row],[Order Date]],"mmm yyyy")</f>
        <v>Jan 2013</v>
      </c>
      <c r="Y6852">
        <f>--(COUNTIF($B$2:B6852,B6852)=1)</f>
        <v>1</v>
      </c>
    </row>
    <row r="6853" spans="1:25"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c r="W6853" s="6" t="str">
        <f>TEXT(SalesData[[#This Row],[Order Date]],"mmm")</f>
        <v>Jan</v>
      </c>
      <c r="X6853" s="6" t="str">
        <f>TEXT(SalesData[[#This Row],[Order Date]],"mmm yyyy")</f>
        <v>Jan 2013</v>
      </c>
      <c r="Y6853">
        <f>--(COUNTIF($B$2:B6853,B6853)=1)</f>
        <v>0</v>
      </c>
    </row>
    <row r="6854" spans="1:25"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c r="W6854" s="6" t="str">
        <f>TEXT(SalesData[[#This Row],[Order Date]],"mmm")</f>
        <v>Dec</v>
      </c>
      <c r="X6854" s="6" t="str">
        <f>TEXT(SalesData[[#This Row],[Order Date]],"mmm yyyy")</f>
        <v>Dec 2014</v>
      </c>
      <c r="Y6854">
        <f>--(COUNTIF($B$2:B6854,B6854)=1)</f>
        <v>1</v>
      </c>
    </row>
    <row r="6855" spans="1:25"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c r="W6855" s="6" t="str">
        <f>TEXT(SalesData[[#This Row],[Order Date]],"mmm")</f>
        <v>Dec</v>
      </c>
      <c r="X6855" s="6" t="str">
        <f>TEXT(SalesData[[#This Row],[Order Date]],"mmm yyyy")</f>
        <v>Dec 2014</v>
      </c>
      <c r="Y6855">
        <f>--(COUNTIF($B$2:B6855,B6855)=1)</f>
        <v>0</v>
      </c>
    </row>
    <row r="6856" spans="1:25"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c r="W6856" s="6" t="str">
        <f>TEXT(SalesData[[#This Row],[Order Date]],"mmm")</f>
        <v>Dec</v>
      </c>
      <c r="X6856" s="6" t="str">
        <f>TEXT(SalesData[[#This Row],[Order Date]],"mmm yyyy")</f>
        <v>Dec 2014</v>
      </c>
      <c r="Y6856">
        <f>--(COUNTIF($B$2:B6856,B6856)=1)</f>
        <v>0</v>
      </c>
    </row>
    <row r="6857" spans="1:25"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c r="W6857" s="6" t="str">
        <f>TEXT(SalesData[[#This Row],[Order Date]],"mmm")</f>
        <v>Dec</v>
      </c>
      <c r="X6857" s="6" t="str">
        <f>TEXT(SalesData[[#This Row],[Order Date]],"mmm yyyy")</f>
        <v>Dec 2014</v>
      </c>
      <c r="Y6857">
        <f>--(COUNTIF($B$2:B6857,B6857)=1)</f>
        <v>0</v>
      </c>
    </row>
    <row r="6858" spans="1:25"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c r="W6858" s="6" t="str">
        <f>TEXT(SalesData[[#This Row],[Order Date]],"mmm")</f>
        <v>Dec</v>
      </c>
      <c r="X6858" s="6" t="str">
        <f>TEXT(SalesData[[#This Row],[Order Date]],"mmm yyyy")</f>
        <v>Dec 2014</v>
      </c>
      <c r="Y6858">
        <f>--(COUNTIF($B$2:B6858,B6858)=1)</f>
        <v>0</v>
      </c>
    </row>
    <row r="6859" spans="1:25"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c r="W6859" s="6" t="str">
        <f>TEXT(SalesData[[#This Row],[Order Date]],"mmm")</f>
        <v>Apr</v>
      </c>
      <c r="X6859" s="6" t="str">
        <f>TEXT(SalesData[[#This Row],[Order Date]],"mmm yyyy")</f>
        <v>Apr 2014</v>
      </c>
      <c r="Y6859">
        <f>--(COUNTIF($B$2:B6859,B6859)=1)</f>
        <v>1</v>
      </c>
    </row>
    <row r="6860" spans="1:25"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c r="W6860" s="6" t="str">
        <f>TEXT(SalesData[[#This Row],[Order Date]],"mmm")</f>
        <v>Apr</v>
      </c>
      <c r="X6860" s="6" t="str">
        <f>TEXT(SalesData[[#This Row],[Order Date]],"mmm yyyy")</f>
        <v>Apr 2014</v>
      </c>
      <c r="Y6860">
        <f>--(COUNTIF($B$2:B6860,B6860)=1)</f>
        <v>0</v>
      </c>
    </row>
    <row r="6861" spans="1:25"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c r="W6861" s="6" t="str">
        <f>TEXT(SalesData[[#This Row],[Order Date]],"mmm")</f>
        <v>Apr</v>
      </c>
      <c r="X6861" s="6" t="str">
        <f>TEXT(SalesData[[#This Row],[Order Date]],"mmm yyyy")</f>
        <v>Apr 2014</v>
      </c>
      <c r="Y6861">
        <f>--(COUNTIF($B$2:B6861,B6861)=1)</f>
        <v>0</v>
      </c>
    </row>
    <row r="6862" spans="1:25"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c r="W6862" s="6" t="str">
        <f>TEXT(SalesData[[#This Row],[Order Date]],"mmm")</f>
        <v>Apr</v>
      </c>
      <c r="X6862" s="6" t="str">
        <f>TEXT(SalesData[[#This Row],[Order Date]],"mmm yyyy")</f>
        <v>Apr 2014</v>
      </c>
      <c r="Y6862">
        <f>--(COUNTIF($B$2:B6862,B6862)=1)</f>
        <v>0</v>
      </c>
    </row>
    <row r="6863" spans="1:25"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c r="W6863" s="6" t="str">
        <f>TEXT(SalesData[[#This Row],[Order Date]],"mmm")</f>
        <v>Apr</v>
      </c>
      <c r="X6863" s="6" t="str">
        <f>TEXT(SalesData[[#This Row],[Order Date]],"mmm yyyy")</f>
        <v>Apr 2014</v>
      </c>
      <c r="Y6863">
        <f>--(COUNTIF($B$2:B6863,B6863)=1)</f>
        <v>0</v>
      </c>
    </row>
    <row r="6864" spans="1:25"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c r="W6864" s="6" t="str">
        <f>TEXT(SalesData[[#This Row],[Order Date]],"mmm")</f>
        <v>Apr</v>
      </c>
      <c r="X6864" s="6" t="str">
        <f>TEXT(SalesData[[#This Row],[Order Date]],"mmm yyyy")</f>
        <v>Apr 2014</v>
      </c>
      <c r="Y6864">
        <f>--(COUNTIF($B$2:B6864,B6864)=1)</f>
        <v>0</v>
      </c>
    </row>
    <row r="6865" spans="1:25"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c r="W6865" s="6" t="str">
        <f>TEXT(SalesData[[#This Row],[Order Date]],"mmm")</f>
        <v>Dec</v>
      </c>
      <c r="X6865" s="6" t="str">
        <f>TEXT(SalesData[[#This Row],[Order Date]],"mmm yyyy")</f>
        <v>Dec 2014</v>
      </c>
      <c r="Y6865">
        <f>--(COUNTIF($B$2:B6865,B6865)=1)</f>
        <v>1</v>
      </c>
    </row>
    <row r="6866" spans="1:25"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c r="W6866" s="6" t="str">
        <f>TEXT(SalesData[[#This Row],[Order Date]],"mmm")</f>
        <v>Aug</v>
      </c>
      <c r="X6866" s="6" t="str">
        <f>TEXT(SalesData[[#This Row],[Order Date]],"mmm yyyy")</f>
        <v>Aug 2013</v>
      </c>
      <c r="Y6866">
        <f>--(COUNTIF($B$2:B6866,B6866)=1)</f>
        <v>1</v>
      </c>
    </row>
    <row r="6867" spans="1:25"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c r="W6867" s="6" t="str">
        <f>TEXT(SalesData[[#This Row],[Order Date]],"mmm")</f>
        <v>Aug</v>
      </c>
      <c r="X6867" s="6" t="str">
        <f>TEXT(SalesData[[#This Row],[Order Date]],"mmm yyyy")</f>
        <v>Aug 2013</v>
      </c>
      <c r="Y6867">
        <f>--(COUNTIF($B$2:B6867,B6867)=1)</f>
        <v>0</v>
      </c>
    </row>
    <row r="6868" spans="1:25"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c r="W6868" s="6" t="str">
        <f>TEXT(SalesData[[#This Row],[Order Date]],"mmm")</f>
        <v>Aug</v>
      </c>
      <c r="X6868" s="6" t="str">
        <f>TEXT(SalesData[[#This Row],[Order Date]],"mmm yyyy")</f>
        <v>Aug 2013</v>
      </c>
      <c r="Y6868">
        <f>--(COUNTIF($B$2:B6868,B6868)=1)</f>
        <v>0</v>
      </c>
    </row>
    <row r="6869" spans="1:25"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c r="W6869" s="6" t="str">
        <f>TEXT(SalesData[[#This Row],[Order Date]],"mmm")</f>
        <v>Aug</v>
      </c>
      <c r="X6869" s="6" t="str">
        <f>TEXT(SalesData[[#This Row],[Order Date]],"mmm yyyy")</f>
        <v>Aug 2013</v>
      </c>
      <c r="Y6869">
        <f>--(COUNTIF($B$2:B6869,B6869)=1)</f>
        <v>0</v>
      </c>
    </row>
    <row r="6870" spans="1:25"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c r="W6870" s="6" t="str">
        <f>TEXT(SalesData[[#This Row],[Order Date]],"mmm")</f>
        <v>Aug</v>
      </c>
      <c r="X6870" s="6" t="str">
        <f>TEXT(SalesData[[#This Row],[Order Date]],"mmm yyyy")</f>
        <v>Aug 2013</v>
      </c>
      <c r="Y6870">
        <f>--(COUNTIF($B$2:B6870,B6870)=1)</f>
        <v>0</v>
      </c>
    </row>
    <row r="6871" spans="1:25"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c r="W6871" s="6" t="str">
        <f>TEXT(SalesData[[#This Row],[Order Date]],"mmm")</f>
        <v>Aug</v>
      </c>
      <c r="X6871" s="6" t="str">
        <f>TEXT(SalesData[[#This Row],[Order Date]],"mmm yyyy")</f>
        <v>Aug 2013</v>
      </c>
      <c r="Y6871">
        <f>--(COUNTIF($B$2:B6871,B6871)=1)</f>
        <v>0</v>
      </c>
    </row>
    <row r="6872" spans="1:25"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c r="W6872" s="6" t="str">
        <f>TEXT(SalesData[[#This Row],[Order Date]],"mmm")</f>
        <v>Aug</v>
      </c>
      <c r="X6872" s="6" t="str">
        <f>TEXT(SalesData[[#This Row],[Order Date]],"mmm yyyy")</f>
        <v>Aug 2013</v>
      </c>
      <c r="Y6872">
        <f>--(COUNTIF($B$2:B6872,B6872)=1)</f>
        <v>0</v>
      </c>
    </row>
    <row r="6873" spans="1:25"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c r="W6873" s="6" t="str">
        <f>TEXT(SalesData[[#This Row],[Order Date]],"mmm")</f>
        <v>Dec</v>
      </c>
      <c r="X6873" s="6" t="str">
        <f>TEXT(SalesData[[#This Row],[Order Date]],"mmm yyyy")</f>
        <v>Dec 2013</v>
      </c>
      <c r="Y6873">
        <f>--(COUNTIF($B$2:B6873,B6873)=1)</f>
        <v>1</v>
      </c>
    </row>
    <row r="6874" spans="1:25"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c r="W6874" s="6" t="str">
        <f>TEXT(SalesData[[#This Row],[Order Date]],"mmm")</f>
        <v>Dec</v>
      </c>
      <c r="X6874" s="6" t="str">
        <f>TEXT(SalesData[[#This Row],[Order Date]],"mmm yyyy")</f>
        <v>Dec 2012</v>
      </c>
      <c r="Y6874">
        <f>--(COUNTIF($B$2:B6874,B6874)=1)</f>
        <v>1</v>
      </c>
    </row>
    <row r="6875" spans="1:25"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c r="W6875" s="6" t="str">
        <f>TEXT(SalesData[[#This Row],[Order Date]],"mmm")</f>
        <v>Oct</v>
      </c>
      <c r="X6875" s="6" t="str">
        <f>TEXT(SalesData[[#This Row],[Order Date]],"mmm yyyy")</f>
        <v>Oct 2011</v>
      </c>
      <c r="Y6875">
        <f>--(COUNTIF($B$2:B6875,B6875)=1)</f>
        <v>1</v>
      </c>
    </row>
    <row r="6876" spans="1:25"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c r="W6876" s="6" t="str">
        <f>TEXT(SalesData[[#This Row],[Order Date]],"mmm")</f>
        <v>Oct</v>
      </c>
      <c r="X6876" s="6" t="str">
        <f>TEXT(SalesData[[#This Row],[Order Date]],"mmm yyyy")</f>
        <v>Oct 2011</v>
      </c>
      <c r="Y6876">
        <f>--(COUNTIF($B$2:B6876,B6876)=1)</f>
        <v>0</v>
      </c>
    </row>
    <row r="6877" spans="1:25"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c r="W6877" s="6" t="str">
        <f>TEXT(SalesData[[#This Row],[Order Date]],"mmm")</f>
        <v>Sep</v>
      </c>
      <c r="X6877" s="6" t="str">
        <f>TEXT(SalesData[[#This Row],[Order Date]],"mmm yyyy")</f>
        <v>Sep 2013</v>
      </c>
      <c r="Y6877">
        <f>--(COUNTIF($B$2:B6877,B6877)=1)</f>
        <v>1</v>
      </c>
    </row>
    <row r="6878" spans="1:25"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c r="W6878" s="6" t="str">
        <f>TEXT(SalesData[[#This Row],[Order Date]],"mmm")</f>
        <v>Sep</v>
      </c>
      <c r="X6878" s="6" t="str">
        <f>TEXT(SalesData[[#This Row],[Order Date]],"mmm yyyy")</f>
        <v>Sep 2013</v>
      </c>
      <c r="Y6878">
        <f>--(COUNTIF($B$2:B6878,B6878)=1)</f>
        <v>0</v>
      </c>
    </row>
    <row r="6879" spans="1:25"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c r="W6879" s="6" t="str">
        <f>TEXT(SalesData[[#This Row],[Order Date]],"mmm")</f>
        <v>Oct</v>
      </c>
      <c r="X6879" s="6" t="str">
        <f>TEXT(SalesData[[#This Row],[Order Date]],"mmm yyyy")</f>
        <v>Oct 2012</v>
      </c>
      <c r="Y6879">
        <f>--(COUNTIF($B$2:B6879,B6879)=1)</f>
        <v>1</v>
      </c>
    </row>
    <row r="6880" spans="1:25"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c r="W6880" s="6" t="str">
        <f>TEXT(SalesData[[#This Row],[Order Date]],"mmm")</f>
        <v>Oct</v>
      </c>
      <c r="X6880" s="6" t="str">
        <f>TEXT(SalesData[[#This Row],[Order Date]],"mmm yyyy")</f>
        <v>Oct 2012</v>
      </c>
      <c r="Y6880">
        <f>--(COUNTIF($B$2:B6880,B6880)=1)</f>
        <v>0</v>
      </c>
    </row>
    <row r="6881" spans="1:25"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c r="W6881" s="6" t="str">
        <f>TEXT(SalesData[[#This Row],[Order Date]],"mmm")</f>
        <v>Dec</v>
      </c>
      <c r="X6881" s="6" t="str">
        <f>TEXT(SalesData[[#This Row],[Order Date]],"mmm yyyy")</f>
        <v>Dec 2012</v>
      </c>
      <c r="Y6881">
        <f>--(COUNTIF($B$2:B6881,B6881)=1)</f>
        <v>1</v>
      </c>
    </row>
    <row r="6882" spans="1:25"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c r="W6882" s="6" t="str">
        <f>TEXT(SalesData[[#This Row],[Order Date]],"mmm")</f>
        <v>Dec</v>
      </c>
      <c r="X6882" s="6" t="str">
        <f>TEXT(SalesData[[#This Row],[Order Date]],"mmm yyyy")</f>
        <v>Dec 2012</v>
      </c>
      <c r="Y6882">
        <f>--(COUNTIF($B$2:B6882,B6882)=1)</f>
        <v>0</v>
      </c>
    </row>
    <row r="6883" spans="1:25"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c r="W6883" s="6" t="str">
        <f>TEXT(SalesData[[#This Row],[Order Date]],"mmm")</f>
        <v>Dec</v>
      </c>
      <c r="X6883" s="6" t="str">
        <f>TEXT(SalesData[[#This Row],[Order Date]],"mmm yyyy")</f>
        <v>Dec 2012</v>
      </c>
      <c r="Y6883">
        <f>--(COUNTIF($B$2:B6883,B6883)=1)</f>
        <v>0</v>
      </c>
    </row>
    <row r="6884" spans="1:25"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c r="W6884" s="6" t="str">
        <f>TEXT(SalesData[[#This Row],[Order Date]],"mmm")</f>
        <v>Dec</v>
      </c>
      <c r="X6884" s="6" t="str">
        <f>TEXT(SalesData[[#This Row],[Order Date]],"mmm yyyy")</f>
        <v>Dec 2012</v>
      </c>
      <c r="Y6884">
        <f>--(COUNTIF($B$2:B6884,B6884)=1)</f>
        <v>0</v>
      </c>
    </row>
    <row r="6885" spans="1:25"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c r="W6885" s="6" t="str">
        <f>TEXT(SalesData[[#This Row],[Order Date]],"mmm")</f>
        <v>Dec</v>
      </c>
      <c r="X6885" s="6" t="str">
        <f>TEXT(SalesData[[#This Row],[Order Date]],"mmm yyyy")</f>
        <v>Dec 2012</v>
      </c>
      <c r="Y6885">
        <f>--(COUNTIF($B$2:B6885,B6885)=1)</f>
        <v>0</v>
      </c>
    </row>
    <row r="6886" spans="1:25"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c r="W6886" s="6" t="str">
        <f>TEXT(SalesData[[#This Row],[Order Date]],"mmm")</f>
        <v>May</v>
      </c>
      <c r="X6886" s="6" t="str">
        <f>TEXT(SalesData[[#This Row],[Order Date]],"mmm yyyy")</f>
        <v>May 2012</v>
      </c>
      <c r="Y6886">
        <f>--(COUNTIF($B$2:B6886,B6886)=1)</f>
        <v>1</v>
      </c>
    </row>
    <row r="6887" spans="1:25"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c r="W6887" s="6" t="str">
        <f>TEXT(SalesData[[#This Row],[Order Date]],"mmm")</f>
        <v>Sep</v>
      </c>
      <c r="X6887" s="6" t="str">
        <f>TEXT(SalesData[[#This Row],[Order Date]],"mmm yyyy")</f>
        <v>Sep 2014</v>
      </c>
      <c r="Y6887">
        <f>--(COUNTIF($B$2:B6887,B6887)=1)</f>
        <v>1</v>
      </c>
    </row>
    <row r="6888" spans="1:25"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c r="W6888" s="6" t="str">
        <f>TEXT(SalesData[[#This Row],[Order Date]],"mmm")</f>
        <v>Sep</v>
      </c>
      <c r="X6888" s="6" t="str">
        <f>TEXT(SalesData[[#This Row],[Order Date]],"mmm yyyy")</f>
        <v>Sep 2014</v>
      </c>
      <c r="Y6888">
        <f>--(COUNTIF($B$2:B6888,B6888)=1)</f>
        <v>0</v>
      </c>
    </row>
    <row r="6889" spans="1:25"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c r="W6889" s="6" t="str">
        <f>TEXT(SalesData[[#This Row],[Order Date]],"mmm")</f>
        <v>Apr</v>
      </c>
      <c r="X6889" s="6" t="str">
        <f>TEXT(SalesData[[#This Row],[Order Date]],"mmm yyyy")</f>
        <v>Apr 2014</v>
      </c>
      <c r="Y6889">
        <f>--(COUNTIF($B$2:B6889,B6889)=1)</f>
        <v>1</v>
      </c>
    </row>
    <row r="6890" spans="1:25"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c r="W6890" s="6" t="str">
        <f>TEXT(SalesData[[#This Row],[Order Date]],"mmm")</f>
        <v>Apr</v>
      </c>
      <c r="X6890" s="6" t="str">
        <f>TEXT(SalesData[[#This Row],[Order Date]],"mmm yyyy")</f>
        <v>Apr 2014</v>
      </c>
      <c r="Y6890">
        <f>--(COUNTIF($B$2:B6890,B6890)=1)</f>
        <v>0</v>
      </c>
    </row>
    <row r="6891" spans="1:25"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c r="W6891" s="6" t="str">
        <f>TEXT(SalesData[[#This Row],[Order Date]],"mmm")</f>
        <v>Sep</v>
      </c>
      <c r="X6891" s="6" t="str">
        <f>TEXT(SalesData[[#This Row],[Order Date]],"mmm yyyy")</f>
        <v>Sep 2014</v>
      </c>
      <c r="Y6891">
        <f>--(COUNTIF($B$2:B6891,B6891)=1)</f>
        <v>1</v>
      </c>
    </row>
    <row r="6892" spans="1:25"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c r="W6892" s="6" t="str">
        <f>TEXT(SalesData[[#This Row],[Order Date]],"mmm")</f>
        <v>Sep</v>
      </c>
      <c r="X6892" s="6" t="str">
        <f>TEXT(SalesData[[#This Row],[Order Date]],"mmm yyyy")</f>
        <v>Sep 2014</v>
      </c>
      <c r="Y6892">
        <f>--(COUNTIF($B$2:B6892,B6892)=1)</f>
        <v>0</v>
      </c>
    </row>
    <row r="6893" spans="1:25"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c r="W6893" s="6" t="str">
        <f>TEXT(SalesData[[#This Row],[Order Date]],"mmm")</f>
        <v>Sep</v>
      </c>
      <c r="X6893" s="6" t="str">
        <f>TEXT(SalesData[[#This Row],[Order Date]],"mmm yyyy")</f>
        <v>Sep 2014</v>
      </c>
      <c r="Y6893">
        <f>--(COUNTIF($B$2:B6893,B6893)=1)</f>
        <v>0</v>
      </c>
    </row>
    <row r="6894" spans="1:25"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c r="W6894" s="6" t="str">
        <f>TEXT(SalesData[[#This Row],[Order Date]],"mmm")</f>
        <v>Sep</v>
      </c>
      <c r="X6894" s="6" t="str">
        <f>TEXT(SalesData[[#This Row],[Order Date]],"mmm yyyy")</f>
        <v>Sep 2014</v>
      </c>
      <c r="Y6894">
        <f>--(COUNTIF($B$2:B6894,B6894)=1)</f>
        <v>0</v>
      </c>
    </row>
    <row r="6895" spans="1:25"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c r="W6895" s="6" t="str">
        <f>TEXT(SalesData[[#This Row],[Order Date]],"mmm")</f>
        <v>Sep</v>
      </c>
      <c r="X6895" s="6" t="str">
        <f>TEXT(SalesData[[#This Row],[Order Date]],"mmm yyyy")</f>
        <v>Sep 2014</v>
      </c>
      <c r="Y6895">
        <f>--(COUNTIF($B$2:B6895,B6895)=1)</f>
        <v>0</v>
      </c>
    </row>
    <row r="6896" spans="1:25"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c r="W6896" s="6" t="str">
        <f>TEXT(SalesData[[#This Row],[Order Date]],"mmm")</f>
        <v>Sep</v>
      </c>
      <c r="X6896" s="6" t="str">
        <f>TEXT(SalesData[[#This Row],[Order Date]],"mmm yyyy")</f>
        <v>Sep 2014</v>
      </c>
      <c r="Y6896">
        <f>--(COUNTIF($B$2:B6896,B6896)=1)</f>
        <v>0</v>
      </c>
    </row>
    <row r="6897" spans="1:25"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c r="W6897" s="6" t="str">
        <f>TEXT(SalesData[[#This Row],[Order Date]],"mmm")</f>
        <v>Sep</v>
      </c>
      <c r="X6897" s="6" t="str">
        <f>TEXT(SalesData[[#This Row],[Order Date]],"mmm yyyy")</f>
        <v>Sep 2014</v>
      </c>
      <c r="Y6897">
        <f>--(COUNTIF($B$2:B6897,B6897)=1)</f>
        <v>0</v>
      </c>
    </row>
    <row r="6898" spans="1:25"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c r="W6898" s="6" t="str">
        <f>TEXT(SalesData[[#This Row],[Order Date]],"mmm")</f>
        <v>Sep</v>
      </c>
      <c r="X6898" s="6" t="str">
        <f>TEXT(SalesData[[#This Row],[Order Date]],"mmm yyyy")</f>
        <v>Sep 2014</v>
      </c>
      <c r="Y6898">
        <f>--(COUNTIF($B$2:B6898,B6898)=1)</f>
        <v>0</v>
      </c>
    </row>
    <row r="6899" spans="1:25"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c r="W6899" s="6" t="str">
        <f>TEXT(SalesData[[#This Row],[Order Date]],"mmm")</f>
        <v>Aug</v>
      </c>
      <c r="X6899" s="6" t="str">
        <f>TEXT(SalesData[[#This Row],[Order Date]],"mmm yyyy")</f>
        <v>Aug 2014</v>
      </c>
      <c r="Y6899">
        <f>--(COUNTIF($B$2:B6899,B6899)=1)</f>
        <v>1</v>
      </c>
    </row>
    <row r="6900" spans="1:25"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c r="W6900" s="6" t="str">
        <f>TEXT(SalesData[[#This Row],[Order Date]],"mmm")</f>
        <v>May</v>
      </c>
      <c r="X6900" s="6" t="str">
        <f>TEXT(SalesData[[#This Row],[Order Date]],"mmm yyyy")</f>
        <v>May 2012</v>
      </c>
      <c r="Y6900">
        <f>--(COUNTIF($B$2:B6900,B6900)=1)</f>
        <v>1</v>
      </c>
    </row>
    <row r="6901" spans="1:25"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c r="W6901" s="6" t="str">
        <f>TEXT(SalesData[[#This Row],[Order Date]],"mmm")</f>
        <v>May</v>
      </c>
      <c r="X6901" s="6" t="str">
        <f>TEXT(SalesData[[#This Row],[Order Date]],"mmm yyyy")</f>
        <v>May 2012</v>
      </c>
      <c r="Y6901">
        <f>--(COUNTIF($B$2:B6901,B6901)=1)</f>
        <v>0</v>
      </c>
    </row>
    <row r="6902" spans="1:25"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c r="W6902" s="6" t="str">
        <f>TEXT(SalesData[[#This Row],[Order Date]],"mmm")</f>
        <v>Sep</v>
      </c>
      <c r="X6902" s="6" t="str">
        <f>TEXT(SalesData[[#This Row],[Order Date]],"mmm yyyy")</f>
        <v>Sep 2012</v>
      </c>
      <c r="Y6902">
        <f>--(COUNTIF($B$2:B6902,B6902)=1)</f>
        <v>1</v>
      </c>
    </row>
    <row r="6903" spans="1:25"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c r="W6903" s="6" t="str">
        <f>TEXT(SalesData[[#This Row],[Order Date]],"mmm")</f>
        <v>Jul</v>
      </c>
      <c r="X6903" s="6" t="str">
        <f>TEXT(SalesData[[#This Row],[Order Date]],"mmm yyyy")</f>
        <v>Jul 2014</v>
      </c>
      <c r="Y6903">
        <f>--(COUNTIF($B$2:B6903,B6903)=1)</f>
        <v>1</v>
      </c>
    </row>
    <row r="6904" spans="1:25"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c r="W6904" s="6" t="str">
        <f>TEXT(SalesData[[#This Row],[Order Date]],"mmm")</f>
        <v>Sep</v>
      </c>
      <c r="X6904" s="6" t="str">
        <f>TEXT(SalesData[[#This Row],[Order Date]],"mmm yyyy")</f>
        <v>Sep 2014</v>
      </c>
      <c r="Y6904">
        <f>--(COUNTIF($B$2:B6904,B6904)=1)</f>
        <v>1</v>
      </c>
    </row>
    <row r="6905" spans="1:25"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c r="W6905" s="6" t="str">
        <f>TEXT(SalesData[[#This Row],[Order Date]],"mmm")</f>
        <v>Sep</v>
      </c>
      <c r="X6905" s="6" t="str">
        <f>TEXT(SalesData[[#This Row],[Order Date]],"mmm yyyy")</f>
        <v>Sep 2014</v>
      </c>
      <c r="Y6905">
        <f>--(COUNTIF($B$2:B6905,B6905)=1)</f>
        <v>0</v>
      </c>
    </row>
    <row r="6906" spans="1:25"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c r="W6906" s="6" t="str">
        <f>TEXT(SalesData[[#This Row],[Order Date]],"mmm")</f>
        <v>Sep</v>
      </c>
      <c r="X6906" s="6" t="str">
        <f>TEXT(SalesData[[#This Row],[Order Date]],"mmm yyyy")</f>
        <v>Sep 2014</v>
      </c>
      <c r="Y6906">
        <f>--(COUNTIF($B$2:B6906,B6906)=1)</f>
        <v>0</v>
      </c>
    </row>
    <row r="6907" spans="1:25"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c r="W6907" s="6" t="str">
        <f>TEXT(SalesData[[#This Row],[Order Date]],"mmm")</f>
        <v>Dec</v>
      </c>
      <c r="X6907" s="6" t="str">
        <f>TEXT(SalesData[[#This Row],[Order Date]],"mmm yyyy")</f>
        <v>Dec 2014</v>
      </c>
      <c r="Y6907">
        <f>--(COUNTIF($B$2:B6907,B6907)=1)</f>
        <v>1</v>
      </c>
    </row>
    <row r="6908" spans="1:25"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c r="W6908" s="6" t="str">
        <f>TEXT(SalesData[[#This Row],[Order Date]],"mmm")</f>
        <v>May</v>
      </c>
      <c r="X6908" s="6" t="str">
        <f>TEXT(SalesData[[#This Row],[Order Date]],"mmm yyyy")</f>
        <v>May 2014</v>
      </c>
      <c r="Y6908">
        <f>--(COUNTIF($B$2:B6908,B6908)=1)</f>
        <v>1</v>
      </c>
    </row>
    <row r="6909" spans="1:25"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c r="W6909" s="6" t="str">
        <f>TEXT(SalesData[[#This Row],[Order Date]],"mmm")</f>
        <v>Sep</v>
      </c>
      <c r="X6909" s="6" t="str">
        <f>TEXT(SalesData[[#This Row],[Order Date]],"mmm yyyy")</f>
        <v>Sep 2013</v>
      </c>
      <c r="Y6909">
        <f>--(COUNTIF($B$2:B6909,B6909)=1)</f>
        <v>1</v>
      </c>
    </row>
    <row r="6910" spans="1:25"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c r="W6910" s="6" t="str">
        <f>TEXT(SalesData[[#This Row],[Order Date]],"mmm")</f>
        <v>Dec</v>
      </c>
      <c r="X6910" s="6" t="str">
        <f>TEXT(SalesData[[#This Row],[Order Date]],"mmm yyyy")</f>
        <v>Dec 2014</v>
      </c>
      <c r="Y6910">
        <f>--(COUNTIF($B$2:B6910,B6910)=1)</f>
        <v>1</v>
      </c>
    </row>
    <row r="6911" spans="1:25"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c r="W6911" s="6" t="str">
        <f>TEXT(SalesData[[#This Row],[Order Date]],"mmm")</f>
        <v>Sep</v>
      </c>
      <c r="X6911" s="6" t="str">
        <f>TEXT(SalesData[[#This Row],[Order Date]],"mmm yyyy")</f>
        <v>Sep 2011</v>
      </c>
      <c r="Y6911">
        <f>--(COUNTIF($B$2:B6911,B6911)=1)</f>
        <v>1</v>
      </c>
    </row>
    <row r="6912" spans="1:25"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c r="W6912" s="6" t="str">
        <f>TEXT(SalesData[[#This Row],[Order Date]],"mmm")</f>
        <v>Jul</v>
      </c>
      <c r="X6912" s="6" t="str">
        <f>TEXT(SalesData[[#This Row],[Order Date]],"mmm yyyy")</f>
        <v>Jul 2014</v>
      </c>
      <c r="Y6912">
        <f>--(COUNTIF($B$2:B6912,B6912)=1)</f>
        <v>1</v>
      </c>
    </row>
    <row r="6913" spans="1:25"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c r="W6913" s="6" t="str">
        <f>TEXT(SalesData[[#This Row],[Order Date]],"mmm")</f>
        <v>Aug</v>
      </c>
      <c r="X6913" s="6" t="str">
        <f>TEXT(SalesData[[#This Row],[Order Date]],"mmm yyyy")</f>
        <v>Aug 2014</v>
      </c>
      <c r="Y6913">
        <f>--(COUNTIF($B$2:B6913,B6913)=1)</f>
        <v>1</v>
      </c>
    </row>
    <row r="6914" spans="1:25"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c r="W6914" s="6" t="str">
        <f>TEXT(SalesData[[#This Row],[Order Date]],"mmm")</f>
        <v>May</v>
      </c>
      <c r="X6914" s="6" t="str">
        <f>TEXT(SalesData[[#This Row],[Order Date]],"mmm yyyy")</f>
        <v>May 2014</v>
      </c>
      <c r="Y6914">
        <f>--(COUNTIF($B$2:B6914,B6914)=1)</f>
        <v>1</v>
      </c>
    </row>
    <row r="6915" spans="1:25"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c r="W6915" s="6" t="str">
        <f>TEXT(SalesData[[#This Row],[Order Date]],"mmm")</f>
        <v>Jun</v>
      </c>
      <c r="X6915" s="6" t="str">
        <f>TEXT(SalesData[[#This Row],[Order Date]],"mmm yyyy")</f>
        <v>Jun 2012</v>
      </c>
      <c r="Y6915">
        <f>--(COUNTIF($B$2:B6915,B6915)=1)</f>
        <v>1</v>
      </c>
    </row>
    <row r="6916" spans="1:25"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c r="W6916" s="6" t="str">
        <f>TEXT(SalesData[[#This Row],[Order Date]],"mmm")</f>
        <v>Dec</v>
      </c>
      <c r="X6916" s="6" t="str">
        <f>TEXT(SalesData[[#This Row],[Order Date]],"mmm yyyy")</f>
        <v>Dec 2011</v>
      </c>
      <c r="Y6916">
        <f>--(COUNTIF($B$2:B6916,B6916)=1)</f>
        <v>1</v>
      </c>
    </row>
    <row r="6917" spans="1:25"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c r="W6917" s="6" t="str">
        <f>TEXT(SalesData[[#This Row],[Order Date]],"mmm")</f>
        <v>Dec</v>
      </c>
      <c r="X6917" s="6" t="str">
        <f>TEXT(SalesData[[#This Row],[Order Date]],"mmm yyyy")</f>
        <v>Dec 2011</v>
      </c>
      <c r="Y6917">
        <f>--(COUNTIF($B$2:B6917,B6917)=1)</f>
        <v>0</v>
      </c>
    </row>
    <row r="6918" spans="1:25"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c r="W6918" s="6" t="str">
        <f>TEXT(SalesData[[#This Row],[Order Date]],"mmm")</f>
        <v>Dec</v>
      </c>
      <c r="X6918" s="6" t="str">
        <f>TEXT(SalesData[[#This Row],[Order Date]],"mmm yyyy")</f>
        <v>Dec 2011</v>
      </c>
      <c r="Y6918">
        <f>--(COUNTIF($B$2:B6918,B6918)=1)</f>
        <v>0</v>
      </c>
    </row>
    <row r="6919" spans="1:25"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c r="W6919" s="6" t="str">
        <f>TEXT(SalesData[[#This Row],[Order Date]],"mmm")</f>
        <v>Dec</v>
      </c>
      <c r="X6919" s="6" t="str">
        <f>TEXT(SalesData[[#This Row],[Order Date]],"mmm yyyy")</f>
        <v>Dec 2011</v>
      </c>
      <c r="Y6919">
        <f>--(COUNTIF($B$2:B6919,B6919)=1)</f>
        <v>1</v>
      </c>
    </row>
    <row r="6920" spans="1:25"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c r="W6920" s="6" t="str">
        <f>TEXT(SalesData[[#This Row],[Order Date]],"mmm")</f>
        <v>Apr</v>
      </c>
      <c r="X6920" s="6" t="str">
        <f>TEXT(SalesData[[#This Row],[Order Date]],"mmm yyyy")</f>
        <v>Apr 2013</v>
      </c>
      <c r="Y6920">
        <f>--(COUNTIF($B$2:B6920,B6920)=1)</f>
        <v>1</v>
      </c>
    </row>
    <row r="6921" spans="1:25"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c r="W6921" s="6" t="str">
        <f>TEXT(SalesData[[#This Row],[Order Date]],"mmm")</f>
        <v>May</v>
      </c>
      <c r="X6921" s="6" t="str">
        <f>TEXT(SalesData[[#This Row],[Order Date]],"mmm yyyy")</f>
        <v>May 2012</v>
      </c>
      <c r="Y6921">
        <f>--(COUNTIF($B$2:B6921,B6921)=1)</f>
        <v>1</v>
      </c>
    </row>
    <row r="6922" spans="1:25"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c r="W6922" s="6" t="str">
        <f>TEXT(SalesData[[#This Row],[Order Date]],"mmm")</f>
        <v>Feb</v>
      </c>
      <c r="X6922" s="6" t="str">
        <f>TEXT(SalesData[[#This Row],[Order Date]],"mmm yyyy")</f>
        <v>Feb 2014</v>
      </c>
      <c r="Y6922">
        <f>--(COUNTIF($B$2:B6922,B6922)=1)</f>
        <v>1</v>
      </c>
    </row>
    <row r="6923" spans="1:25"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c r="W6923" s="6" t="str">
        <f>TEXT(SalesData[[#This Row],[Order Date]],"mmm")</f>
        <v>Apr</v>
      </c>
      <c r="X6923" s="6" t="str">
        <f>TEXT(SalesData[[#This Row],[Order Date]],"mmm yyyy")</f>
        <v>Apr 2014</v>
      </c>
      <c r="Y6923">
        <f>--(COUNTIF($B$2:B6923,B6923)=1)</f>
        <v>1</v>
      </c>
    </row>
    <row r="6924" spans="1:25"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c r="W6924" s="6" t="str">
        <f>TEXT(SalesData[[#This Row],[Order Date]],"mmm")</f>
        <v>Mar</v>
      </c>
      <c r="X6924" s="6" t="str">
        <f>TEXT(SalesData[[#This Row],[Order Date]],"mmm yyyy")</f>
        <v>Mar 2012</v>
      </c>
      <c r="Y6924">
        <f>--(COUNTIF($B$2:B6924,B6924)=1)</f>
        <v>1</v>
      </c>
    </row>
    <row r="6925" spans="1:25"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c r="W6925" s="6" t="str">
        <f>TEXT(SalesData[[#This Row],[Order Date]],"mmm")</f>
        <v>Mar</v>
      </c>
      <c r="X6925" s="6" t="str">
        <f>TEXT(SalesData[[#This Row],[Order Date]],"mmm yyyy")</f>
        <v>Mar 2012</v>
      </c>
      <c r="Y6925">
        <f>--(COUNTIF($B$2:B6925,B6925)=1)</f>
        <v>0</v>
      </c>
    </row>
    <row r="6926" spans="1:25"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c r="W6926" s="6" t="str">
        <f>TEXT(SalesData[[#This Row],[Order Date]],"mmm")</f>
        <v>Nov</v>
      </c>
      <c r="X6926" s="6" t="str">
        <f>TEXT(SalesData[[#This Row],[Order Date]],"mmm yyyy")</f>
        <v>Nov 2012</v>
      </c>
      <c r="Y6926">
        <f>--(COUNTIF($B$2:B6926,B6926)=1)</f>
        <v>1</v>
      </c>
    </row>
    <row r="6927" spans="1:25"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c r="W6927" s="6" t="str">
        <f>TEXT(SalesData[[#This Row],[Order Date]],"mmm")</f>
        <v>Nov</v>
      </c>
      <c r="X6927" s="6" t="str">
        <f>TEXT(SalesData[[#This Row],[Order Date]],"mmm yyyy")</f>
        <v>Nov 2012</v>
      </c>
      <c r="Y6927">
        <f>--(COUNTIF($B$2:B6927,B6927)=1)</f>
        <v>0</v>
      </c>
    </row>
    <row r="6928" spans="1:25"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c r="W6928" s="6" t="str">
        <f>TEXT(SalesData[[#This Row],[Order Date]],"mmm")</f>
        <v>Jul</v>
      </c>
      <c r="X6928" s="6" t="str">
        <f>TEXT(SalesData[[#This Row],[Order Date]],"mmm yyyy")</f>
        <v>Jul 2013</v>
      </c>
      <c r="Y6928">
        <f>--(COUNTIF($B$2:B6928,B6928)=1)</f>
        <v>1</v>
      </c>
    </row>
    <row r="6929" spans="1:25"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c r="W6929" s="6" t="str">
        <f>TEXT(SalesData[[#This Row],[Order Date]],"mmm")</f>
        <v>Jun</v>
      </c>
      <c r="X6929" s="6" t="str">
        <f>TEXT(SalesData[[#This Row],[Order Date]],"mmm yyyy")</f>
        <v>Jun 2013</v>
      </c>
      <c r="Y6929">
        <f>--(COUNTIF($B$2:B6929,B6929)=1)</f>
        <v>1</v>
      </c>
    </row>
    <row r="6930" spans="1:25"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c r="W6930" s="6" t="str">
        <f>TEXT(SalesData[[#This Row],[Order Date]],"mmm")</f>
        <v>Jun</v>
      </c>
      <c r="X6930" s="6" t="str">
        <f>TEXT(SalesData[[#This Row],[Order Date]],"mmm yyyy")</f>
        <v>Jun 2013</v>
      </c>
      <c r="Y6930">
        <f>--(COUNTIF($B$2:B6930,B6930)=1)</f>
        <v>0</v>
      </c>
    </row>
    <row r="6931" spans="1:25"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c r="W6931" s="6" t="str">
        <f>TEXT(SalesData[[#This Row],[Order Date]],"mmm")</f>
        <v>Jun</v>
      </c>
      <c r="X6931" s="6" t="str">
        <f>TEXT(SalesData[[#This Row],[Order Date]],"mmm yyyy")</f>
        <v>Jun 2013</v>
      </c>
      <c r="Y6931">
        <f>--(COUNTIF($B$2:B6931,B6931)=1)</f>
        <v>0</v>
      </c>
    </row>
    <row r="6932" spans="1:25"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c r="W6932" s="6" t="str">
        <f>TEXT(SalesData[[#This Row],[Order Date]],"mmm")</f>
        <v>Jun</v>
      </c>
      <c r="X6932" s="6" t="str">
        <f>TEXT(SalesData[[#This Row],[Order Date]],"mmm yyyy")</f>
        <v>Jun 2013</v>
      </c>
      <c r="Y6932">
        <f>--(COUNTIF($B$2:B6932,B6932)=1)</f>
        <v>0</v>
      </c>
    </row>
    <row r="6933" spans="1:25"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c r="W6933" s="6" t="str">
        <f>TEXT(SalesData[[#This Row],[Order Date]],"mmm")</f>
        <v>Jul</v>
      </c>
      <c r="X6933" s="6" t="str">
        <f>TEXT(SalesData[[#This Row],[Order Date]],"mmm yyyy")</f>
        <v>Jul 2011</v>
      </c>
      <c r="Y6933">
        <f>--(COUNTIF($B$2:B6933,B6933)=1)</f>
        <v>1</v>
      </c>
    </row>
    <row r="6934" spans="1:25"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c r="W6934" s="6" t="str">
        <f>TEXT(SalesData[[#This Row],[Order Date]],"mmm")</f>
        <v>Jul</v>
      </c>
      <c r="X6934" s="6" t="str">
        <f>TEXT(SalesData[[#This Row],[Order Date]],"mmm yyyy")</f>
        <v>Jul 2011</v>
      </c>
      <c r="Y6934">
        <f>--(COUNTIF($B$2:B6934,B6934)=1)</f>
        <v>0</v>
      </c>
    </row>
    <row r="6935" spans="1:25"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c r="W6935" s="6" t="str">
        <f>TEXT(SalesData[[#This Row],[Order Date]],"mmm")</f>
        <v>Jul</v>
      </c>
      <c r="X6935" s="6" t="str">
        <f>TEXT(SalesData[[#This Row],[Order Date]],"mmm yyyy")</f>
        <v>Jul 2011</v>
      </c>
      <c r="Y6935">
        <f>--(COUNTIF($B$2:B6935,B6935)=1)</f>
        <v>0</v>
      </c>
    </row>
    <row r="6936" spans="1:25"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c r="W6936" s="6" t="str">
        <f>TEXT(SalesData[[#This Row],[Order Date]],"mmm")</f>
        <v>Jul</v>
      </c>
      <c r="X6936" s="6" t="str">
        <f>TEXT(SalesData[[#This Row],[Order Date]],"mmm yyyy")</f>
        <v>Jul 2011</v>
      </c>
      <c r="Y6936">
        <f>--(COUNTIF($B$2:B6936,B6936)=1)</f>
        <v>0</v>
      </c>
    </row>
    <row r="6937" spans="1:25"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c r="W6937" s="6" t="str">
        <f>TEXT(SalesData[[#This Row],[Order Date]],"mmm")</f>
        <v>Dec</v>
      </c>
      <c r="X6937" s="6" t="str">
        <f>TEXT(SalesData[[#This Row],[Order Date]],"mmm yyyy")</f>
        <v>Dec 2014</v>
      </c>
      <c r="Y6937">
        <f>--(COUNTIF($B$2:B6937,B6937)=1)</f>
        <v>1</v>
      </c>
    </row>
    <row r="6938" spans="1:25"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c r="W6938" s="6" t="str">
        <f>TEXT(SalesData[[#This Row],[Order Date]],"mmm")</f>
        <v>Sep</v>
      </c>
      <c r="X6938" s="6" t="str">
        <f>TEXT(SalesData[[#This Row],[Order Date]],"mmm yyyy")</f>
        <v>Sep 2013</v>
      </c>
      <c r="Y6938">
        <f>--(COUNTIF($B$2:B6938,B6938)=1)</f>
        <v>1</v>
      </c>
    </row>
    <row r="6939" spans="1:25"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c r="W6939" s="6" t="str">
        <f>TEXT(SalesData[[#This Row],[Order Date]],"mmm")</f>
        <v>Jun</v>
      </c>
      <c r="X6939" s="6" t="str">
        <f>TEXT(SalesData[[#This Row],[Order Date]],"mmm yyyy")</f>
        <v>Jun 2011</v>
      </c>
      <c r="Y6939">
        <f>--(COUNTIF($B$2:B6939,B6939)=1)</f>
        <v>1</v>
      </c>
    </row>
    <row r="6940" spans="1:25"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c r="W6940" s="6" t="str">
        <f>TEXT(SalesData[[#This Row],[Order Date]],"mmm")</f>
        <v>Nov</v>
      </c>
      <c r="X6940" s="6" t="str">
        <f>TEXT(SalesData[[#This Row],[Order Date]],"mmm yyyy")</f>
        <v>Nov 2013</v>
      </c>
      <c r="Y6940">
        <f>--(COUNTIF($B$2:B6940,B6940)=1)</f>
        <v>1</v>
      </c>
    </row>
    <row r="6941" spans="1:25"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c r="W6941" s="6" t="str">
        <f>TEXT(SalesData[[#This Row],[Order Date]],"mmm")</f>
        <v>Jun</v>
      </c>
      <c r="X6941" s="6" t="str">
        <f>TEXT(SalesData[[#This Row],[Order Date]],"mmm yyyy")</f>
        <v>Jun 2014</v>
      </c>
      <c r="Y6941">
        <f>--(COUNTIF($B$2:B6941,B6941)=1)</f>
        <v>1</v>
      </c>
    </row>
    <row r="6942" spans="1:25"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c r="W6942" s="6" t="str">
        <f>TEXT(SalesData[[#This Row],[Order Date]],"mmm")</f>
        <v>Jun</v>
      </c>
      <c r="X6942" s="6" t="str">
        <f>TEXT(SalesData[[#This Row],[Order Date]],"mmm yyyy")</f>
        <v>Jun 2014</v>
      </c>
      <c r="Y6942">
        <f>--(COUNTIF($B$2:B6942,B6942)=1)</f>
        <v>0</v>
      </c>
    </row>
    <row r="6943" spans="1:25"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c r="W6943" s="6" t="str">
        <f>TEXT(SalesData[[#This Row],[Order Date]],"mmm")</f>
        <v>Jun</v>
      </c>
      <c r="X6943" s="6" t="str">
        <f>TEXT(SalesData[[#This Row],[Order Date]],"mmm yyyy")</f>
        <v>Jun 2014</v>
      </c>
      <c r="Y6943">
        <f>--(COUNTIF($B$2:B6943,B6943)=1)</f>
        <v>0</v>
      </c>
    </row>
    <row r="6944" spans="1:25"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c r="W6944" s="6" t="str">
        <f>TEXT(SalesData[[#This Row],[Order Date]],"mmm")</f>
        <v>Jun</v>
      </c>
      <c r="X6944" s="6" t="str">
        <f>TEXT(SalesData[[#This Row],[Order Date]],"mmm yyyy")</f>
        <v>Jun 2014</v>
      </c>
      <c r="Y6944">
        <f>--(COUNTIF($B$2:B6944,B6944)=1)</f>
        <v>0</v>
      </c>
    </row>
    <row r="6945" spans="1:25"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c r="W6945" s="6" t="str">
        <f>TEXT(SalesData[[#This Row],[Order Date]],"mmm")</f>
        <v>Jul</v>
      </c>
      <c r="X6945" s="6" t="str">
        <f>TEXT(SalesData[[#This Row],[Order Date]],"mmm yyyy")</f>
        <v>Jul 2012</v>
      </c>
      <c r="Y6945">
        <f>--(COUNTIF($B$2:B6945,B6945)=1)</f>
        <v>1</v>
      </c>
    </row>
    <row r="6946" spans="1:25"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c r="W6946" s="6" t="str">
        <f>TEXT(SalesData[[#This Row],[Order Date]],"mmm")</f>
        <v>Sep</v>
      </c>
      <c r="X6946" s="6" t="str">
        <f>TEXT(SalesData[[#This Row],[Order Date]],"mmm yyyy")</f>
        <v>Sep 2011</v>
      </c>
      <c r="Y6946">
        <f>--(COUNTIF($B$2:B6946,B6946)=1)</f>
        <v>1</v>
      </c>
    </row>
    <row r="6947" spans="1:25"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c r="W6947" s="6" t="str">
        <f>TEXT(SalesData[[#This Row],[Order Date]],"mmm")</f>
        <v>Oct</v>
      </c>
      <c r="X6947" s="6" t="str">
        <f>TEXT(SalesData[[#This Row],[Order Date]],"mmm yyyy")</f>
        <v>Oct 2013</v>
      </c>
      <c r="Y6947">
        <f>--(COUNTIF($B$2:B6947,B6947)=1)</f>
        <v>1</v>
      </c>
    </row>
    <row r="6948" spans="1:25"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c r="W6948" s="6" t="str">
        <f>TEXT(SalesData[[#This Row],[Order Date]],"mmm")</f>
        <v>Nov</v>
      </c>
      <c r="X6948" s="6" t="str">
        <f>TEXT(SalesData[[#This Row],[Order Date]],"mmm yyyy")</f>
        <v>Nov 2012</v>
      </c>
      <c r="Y6948">
        <f>--(COUNTIF($B$2:B6948,B6948)=1)</f>
        <v>1</v>
      </c>
    </row>
    <row r="6949" spans="1:25"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c r="W6949" s="6" t="str">
        <f>TEXT(SalesData[[#This Row],[Order Date]],"mmm")</f>
        <v>Apr</v>
      </c>
      <c r="X6949" s="6" t="str">
        <f>TEXT(SalesData[[#This Row],[Order Date]],"mmm yyyy")</f>
        <v>Apr 2012</v>
      </c>
      <c r="Y6949">
        <f>--(COUNTIF($B$2:B6949,B6949)=1)</f>
        <v>1</v>
      </c>
    </row>
    <row r="6950" spans="1:25"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c r="W6950" s="6" t="str">
        <f>TEXT(SalesData[[#This Row],[Order Date]],"mmm")</f>
        <v>Apr</v>
      </c>
      <c r="X6950" s="6" t="str">
        <f>TEXT(SalesData[[#This Row],[Order Date]],"mmm yyyy")</f>
        <v>Apr 2012</v>
      </c>
      <c r="Y6950">
        <f>--(COUNTIF($B$2:B6950,B6950)=1)</f>
        <v>0</v>
      </c>
    </row>
    <row r="6951" spans="1:25"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c r="W6951" s="6" t="str">
        <f>TEXT(SalesData[[#This Row],[Order Date]],"mmm")</f>
        <v>Nov</v>
      </c>
      <c r="X6951" s="6" t="str">
        <f>TEXT(SalesData[[#This Row],[Order Date]],"mmm yyyy")</f>
        <v>Nov 2014</v>
      </c>
      <c r="Y6951">
        <f>--(COUNTIF($B$2:B6951,B6951)=1)</f>
        <v>1</v>
      </c>
    </row>
    <row r="6952" spans="1:25"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c r="W6952" s="6" t="str">
        <f>TEXT(SalesData[[#This Row],[Order Date]],"mmm")</f>
        <v>Nov</v>
      </c>
      <c r="X6952" s="6" t="str">
        <f>TEXT(SalesData[[#This Row],[Order Date]],"mmm yyyy")</f>
        <v>Nov 2014</v>
      </c>
      <c r="Y6952">
        <f>--(COUNTIF($B$2:B6952,B6952)=1)</f>
        <v>0</v>
      </c>
    </row>
    <row r="6953" spans="1:25"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c r="W6953" s="6" t="str">
        <f>TEXT(SalesData[[#This Row],[Order Date]],"mmm")</f>
        <v>Nov</v>
      </c>
      <c r="X6953" s="6" t="str">
        <f>TEXT(SalesData[[#This Row],[Order Date]],"mmm yyyy")</f>
        <v>Nov 2012</v>
      </c>
      <c r="Y6953">
        <f>--(COUNTIF($B$2:B6953,B6953)=1)</f>
        <v>1</v>
      </c>
    </row>
    <row r="6954" spans="1:25"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c r="W6954" s="6" t="str">
        <f>TEXT(SalesData[[#This Row],[Order Date]],"mmm")</f>
        <v>Oct</v>
      </c>
      <c r="X6954" s="6" t="str">
        <f>TEXT(SalesData[[#This Row],[Order Date]],"mmm yyyy")</f>
        <v>Oct 2012</v>
      </c>
      <c r="Y6954">
        <f>--(COUNTIF($B$2:B6954,B6954)=1)</f>
        <v>1</v>
      </c>
    </row>
    <row r="6955" spans="1:25"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c r="W6955" s="6" t="str">
        <f>TEXT(SalesData[[#This Row],[Order Date]],"mmm")</f>
        <v>Oct</v>
      </c>
      <c r="X6955" s="6" t="str">
        <f>TEXT(SalesData[[#This Row],[Order Date]],"mmm yyyy")</f>
        <v>Oct 2012</v>
      </c>
      <c r="Y6955">
        <f>--(COUNTIF($B$2:B6955,B6955)=1)</f>
        <v>0</v>
      </c>
    </row>
    <row r="6956" spans="1:25"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c r="W6956" s="6" t="str">
        <f>TEXT(SalesData[[#This Row],[Order Date]],"mmm")</f>
        <v>Oct</v>
      </c>
      <c r="X6956" s="6" t="str">
        <f>TEXT(SalesData[[#This Row],[Order Date]],"mmm yyyy")</f>
        <v>Oct 2012</v>
      </c>
      <c r="Y6956">
        <f>--(COUNTIF($B$2:B6956,B6956)=1)</f>
        <v>0</v>
      </c>
    </row>
    <row r="6957" spans="1:25"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c r="W6957" s="6" t="str">
        <f>TEXT(SalesData[[#This Row],[Order Date]],"mmm")</f>
        <v>Apr</v>
      </c>
      <c r="X6957" s="6" t="str">
        <f>TEXT(SalesData[[#This Row],[Order Date]],"mmm yyyy")</f>
        <v>Apr 2012</v>
      </c>
      <c r="Y6957">
        <f>--(COUNTIF($B$2:B6957,B6957)=1)</f>
        <v>1</v>
      </c>
    </row>
    <row r="6958" spans="1:25"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c r="W6958" s="6" t="str">
        <f>TEXT(SalesData[[#This Row],[Order Date]],"mmm")</f>
        <v>Jul</v>
      </c>
      <c r="X6958" s="6" t="str">
        <f>TEXT(SalesData[[#This Row],[Order Date]],"mmm yyyy")</f>
        <v>Jul 2013</v>
      </c>
      <c r="Y6958">
        <f>--(COUNTIF($B$2:B6958,B6958)=1)</f>
        <v>1</v>
      </c>
    </row>
    <row r="6959" spans="1:25"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c r="W6959" s="6" t="str">
        <f>TEXT(SalesData[[#This Row],[Order Date]],"mmm")</f>
        <v>Jul</v>
      </c>
      <c r="X6959" s="6" t="str">
        <f>TEXT(SalesData[[#This Row],[Order Date]],"mmm yyyy")</f>
        <v>Jul 2013</v>
      </c>
      <c r="Y6959">
        <f>--(COUNTIF($B$2:B6959,B6959)=1)</f>
        <v>0</v>
      </c>
    </row>
    <row r="6960" spans="1:25"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c r="W6960" s="6" t="str">
        <f>TEXT(SalesData[[#This Row],[Order Date]],"mmm")</f>
        <v>Sep</v>
      </c>
      <c r="X6960" s="6" t="str">
        <f>TEXT(SalesData[[#This Row],[Order Date]],"mmm yyyy")</f>
        <v>Sep 2012</v>
      </c>
      <c r="Y6960">
        <f>--(COUNTIF($B$2:B6960,B6960)=1)</f>
        <v>1</v>
      </c>
    </row>
    <row r="6961" spans="1:25"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c r="W6961" s="6" t="str">
        <f>TEXT(SalesData[[#This Row],[Order Date]],"mmm")</f>
        <v>Sep</v>
      </c>
      <c r="X6961" s="6" t="str">
        <f>TEXT(SalesData[[#This Row],[Order Date]],"mmm yyyy")</f>
        <v>Sep 2012</v>
      </c>
      <c r="Y6961">
        <f>--(COUNTIF($B$2:B6961,B6961)=1)</f>
        <v>0</v>
      </c>
    </row>
    <row r="6962" spans="1:25"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c r="W6962" s="6" t="str">
        <f>TEXT(SalesData[[#This Row],[Order Date]],"mmm")</f>
        <v>Sep</v>
      </c>
      <c r="X6962" s="6" t="str">
        <f>TEXT(SalesData[[#This Row],[Order Date]],"mmm yyyy")</f>
        <v>Sep 2012</v>
      </c>
      <c r="Y6962">
        <f>--(COUNTIF($B$2:B6962,B6962)=1)</f>
        <v>0</v>
      </c>
    </row>
    <row r="6963" spans="1:25"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c r="W6963" s="6" t="str">
        <f>TEXT(SalesData[[#This Row],[Order Date]],"mmm")</f>
        <v>Nov</v>
      </c>
      <c r="X6963" s="6" t="str">
        <f>TEXT(SalesData[[#This Row],[Order Date]],"mmm yyyy")</f>
        <v>Nov 2014</v>
      </c>
      <c r="Y6963">
        <f>--(COUNTIF($B$2:B6963,B6963)=1)</f>
        <v>1</v>
      </c>
    </row>
    <row r="6964" spans="1:25"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c r="W6964" s="6" t="str">
        <f>TEXT(SalesData[[#This Row],[Order Date]],"mmm")</f>
        <v>Jul</v>
      </c>
      <c r="X6964" s="6" t="str">
        <f>TEXT(SalesData[[#This Row],[Order Date]],"mmm yyyy")</f>
        <v>Jul 2013</v>
      </c>
      <c r="Y6964">
        <f>--(COUNTIF($B$2:B6964,B6964)=1)</f>
        <v>1</v>
      </c>
    </row>
    <row r="6965" spans="1:25"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c r="W6965" s="6" t="str">
        <f>TEXT(SalesData[[#This Row],[Order Date]],"mmm")</f>
        <v>Jul</v>
      </c>
      <c r="X6965" s="6" t="str">
        <f>TEXT(SalesData[[#This Row],[Order Date]],"mmm yyyy")</f>
        <v>Jul 2013</v>
      </c>
      <c r="Y6965">
        <f>--(COUNTIF($B$2:B6965,B6965)=1)</f>
        <v>0</v>
      </c>
    </row>
    <row r="6966" spans="1:25"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c r="W6966" s="6" t="str">
        <f>TEXT(SalesData[[#This Row],[Order Date]],"mmm")</f>
        <v>Jul</v>
      </c>
      <c r="X6966" s="6" t="str">
        <f>TEXT(SalesData[[#This Row],[Order Date]],"mmm yyyy")</f>
        <v>Jul 2013</v>
      </c>
      <c r="Y6966">
        <f>--(COUNTIF($B$2:B6966,B6966)=1)</f>
        <v>0</v>
      </c>
    </row>
    <row r="6967" spans="1:25"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c r="W6967" s="6" t="str">
        <f>TEXT(SalesData[[#This Row],[Order Date]],"mmm")</f>
        <v>Jul</v>
      </c>
      <c r="X6967" s="6" t="str">
        <f>TEXT(SalesData[[#This Row],[Order Date]],"mmm yyyy")</f>
        <v>Jul 2013</v>
      </c>
      <c r="Y6967">
        <f>--(COUNTIF($B$2:B6967,B6967)=1)</f>
        <v>0</v>
      </c>
    </row>
    <row r="6968" spans="1:25"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c r="W6968" s="6" t="str">
        <f>TEXT(SalesData[[#This Row],[Order Date]],"mmm")</f>
        <v>Jul</v>
      </c>
      <c r="X6968" s="6" t="str">
        <f>TEXT(SalesData[[#This Row],[Order Date]],"mmm yyyy")</f>
        <v>Jul 2013</v>
      </c>
      <c r="Y6968">
        <f>--(COUNTIF($B$2:B6968,B6968)=1)</f>
        <v>0</v>
      </c>
    </row>
    <row r="6969" spans="1:25"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c r="W6969" s="6" t="str">
        <f>TEXT(SalesData[[#This Row],[Order Date]],"mmm")</f>
        <v>Jul</v>
      </c>
      <c r="X6969" s="6" t="str">
        <f>TEXT(SalesData[[#This Row],[Order Date]],"mmm yyyy")</f>
        <v>Jul 2013</v>
      </c>
      <c r="Y6969">
        <f>--(COUNTIF($B$2:B6969,B6969)=1)</f>
        <v>0</v>
      </c>
    </row>
    <row r="6970" spans="1:25"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c r="W6970" s="6" t="str">
        <f>TEXT(SalesData[[#This Row],[Order Date]],"mmm")</f>
        <v>Oct</v>
      </c>
      <c r="X6970" s="6" t="str">
        <f>TEXT(SalesData[[#This Row],[Order Date]],"mmm yyyy")</f>
        <v>Oct 2012</v>
      </c>
      <c r="Y6970">
        <f>--(COUNTIF($B$2:B6970,B6970)=1)</f>
        <v>1</v>
      </c>
    </row>
    <row r="6971" spans="1:25"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c r="W6971" s="6" t="str">
        <f>TEXT(SalesData[[#This Row],[Order Date]],"mmm")</f>
        <v>Jan</v>
      </c>
      <c r="X6971" s="6" t="str">
        <f>TEXT(SalesData[[#This Row],[Order Date]],"mmm yyyy")</f>
        <v>Jan 2013</v>
      </c>
      <c r="Y6971">
        <f>--(COUNTIF($B$2:B6971,B6971)=1)</f>
        <v>1</v>
      </c>
    </row>
    <row r="6972" spans="1:25"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c r="W6972" s="6" t="str">
        <f>TEXT(SalesData[[#This Row],[Order Date]],"mmm")</f>
        <v>Sep</v>
      </c>
      <c r="X6972" s="6" t="str">
        <f>TEXT(SalesData[[#This Row],[Order Date]],"mmm yyyy")</f>
        <v>Sep 2014</v>
      </c>
      <c r="Y6972">
        <f>--(COUNTIF($B$2:B6972,B6972)=1)</f>
        <v>1</v>
      </c>
    </row>
    <row r="6973" spans="1:25"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c r="W6973" s="6" t="str">
        <f>TEXT(SalesData[[#This Row],[Order Date]],"mmm")</f>
        <v>Sep</v>
      </c>
      <c r="X6973" s="6" t="str">
        <f>TEXT(SalesData[[#This Row],[Order Date]],"mmm yyyy")</f>
        <v>Sep 2014</v>
      </c>
      <c r="Y6973">
        <f>--(COUNTIF($B$2:B6973,B6973)=1)</f>
        <v>0</v>
      </c>
    </row>
    <row r="6974" spans="1:25"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c r="W6974" s="6" t="str">
        <f>TEXT(SalesData[[#This Row],[Order Date]],"mmm")</f>
        <v>Sep</v>
      </c>
      <c r="X6974" s="6" t="str">
        <f>TEXT(SalesData[[#This Row],[Order Date]],"mmm yyyy")</f>
        <v>Sep 2014</v>
      </c>
      <c r="Y6974">
        <f>--(COUNTIF($B$2:B6974,B6974)=1)</f>
        <v>0</v>
      </c>
    </row>
    <row r="6975" spans="1:25"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c r="W6975" s="6" t="str">
        <f>TEXT(SalesData[[#This Row],[Order Date]],"mmm")</f>
        <v>Sep</v>
      </c>
      <c r="X6975" s="6" t="str">
        <f>TEXT(SalesData[[#This Row],[Order Date]],"mmm yyyy")</f>
        <v>Sep 2014</v>
      </c>
      <c r="Y6975">
        <f>--(COUNTIF($B$2:B6975,B6975)=1)</f>
        <v>0</v>
      </c>
    </row>
    <row r="6976" spans="1:25"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c r="W6976" s="6" t="str">
        <f>TEXT(SalesData[[#This Row],[Order Date]],"mmm")</f>
        <v>Sep</v>
      </c>
      <c r="X6976" s="6" t="str">
        <f>TEXT(SalesData[[#This Row],[Order Date]],"mmm yyyy")</f>
        <v>Sep 2014</v>
      </c>
      <c r="Y6976">
        <f>--(COUNTIF($B$2:B6976,B6976)=1)</f>
        <v>1</v>
      </c>
    </row>
    <row r="6977" spans="1:25"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c r="W6977" s="6" t="str">
        <f>TEXT(SalesData[[#This Row],[Order Date]],"mmm")</f>
        <v>Jun</v>
      </c>
      <c r="X6977" s="6" t="str">
        <f>TEXT(SalesData[[#This Row],[Order Date]],"mmm yyyy")</f>
        <v>Jun 2012</v>
      </c>
      <c r="Y6977">
        <f>--(COUNTIF($B$2:B6977,B6977)=1)</f>
        <v>1</v>
      </c>
    </row>
    <row r="6978" spans="1:25"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c r="W6978" s="6" t="str">
        <f>TEXT(SalesData[[#This Row],[Order Date]],"mmm")</f>
        <v>Jun</v>
      </c>
      <c r="X6978" s="6" t="str">
        <f>TEXT(SalesData[[#This Row],[Order Date]],"mmm yyyy")</f>
        <v>Jun 2012</v>
      </c>
      <c r="Y6978">
        <f>--(COUNTIF($B$2:B6978,B6978)=1)</f>
        <v>0</v>
      </c>
    </row>
    <row r="6979" spans="1:25"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c r="W6979" s="6" t="str">
        <f>TEXT(SalesData[[#This Row],[Order Date]],"mmm")</f>
        <v>Nov</v>
      </c>
      <c r="X6979" s="6" t="str">
        <f>TEXT(SalesData[[#This Row],[Order Date]],"mmm yyyy")</f>
        <v>Nov 2013</v>
      </c>
      <c r="Y6979">
        <f>--(COUNTIF($B$2:B6979,B6979)=1)</f>
        <v>1</v>
      </c>
    </row>
    <row r="6980" spans="1:25"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c r="W6980" s="6" t="str">
        <f>TEXT(SalesData[[#This Row],[Order Date]],"mmm")</f>
        <v>Nov</v>
      </c>
      <c r="X6980" s="6" t="str">
        <f>TEXT(SalesData[[#This Row],[Order Date]],"mmm yyyy")</f>
        <v>Nov 2014</v>
      </c>
      <c r="Y6980">
        <f>--(COUNTIF($B$2:B6980,B6980)=1)</f>
        <v>1</v>
      </c>
    </row>
    <row r="6981" spans="1:25"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c r="W6981" s="6" t="str">
        <f>TEXT(SalesData[[#This Row],[Order Date]],"mmm")</f>
        <v>Jan</v>
      </c>
      <c r="X6981" s="6" t="str">
        <f>TEXT(SalesData[[#This Row],[Order Date]],"mmm yyyy")</f>
        <v>Jan 2014</v>
      </c>
      <c r="Y6981">
        <f>--(COUNTIF($B$2:B6981,B6981)=1)</f>
        <v>1</v>
      </c>
    </row>
    <row r="6982" spans="1:25"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c r="W6982" s="6" t="str">
        <f>TEXT(SalesData[[#This Row],[Order Date]],"mmm")</f>
        <v>Nov</v>
      </c>
      <c r="X6982" s="6" t="str">
        <f>TEXT(SalesData[[#This Row],[Order Date]],"mmm yyyy")</f>
        <v>Nov 2011</v>
      </c>
      <c r="Y6982">
        <f>--(COUNTIF($B$2:B6982,B6982)=1)</f>
        <v>1</v>
      </c>
    </row>
    <row r="6983" spans="1:25"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c r="W6983" s="6" t="str">
        <f>TEXT(SalesData[[#This Row],[Order Date]],"mmm")</f>
        <v>Nov</v>
      </c>
      <c r="X6983" s="6" t="str">
        <f>TEXT(SalesData[[#This Row],[Order Date]],"mmm yyyy")</f>
        <v>Nov 2011</v>
      </c>
      <c r="Y6983">
        <f>--(COUNTIF($B$2:B6983,B6983)=1)</f>
        <v>0</v>
      </c>
    </row>
    <row r="6984" spans="1:25"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c r="W6984" s="6" t="str">
        <f>TEXT(SalesData[[#This Row],[Order Date]],"mmm")</f>
        <v>Sep</v>
      </c>
      <c r="X6984" s="6" t="str">
        <f>TEXT(SalesData[[#This Row],[Order Date]],"mmm yyyy")</f>
        <v>Sep 2013</v>
      </c>
      <c r="Y6984">
        <f>--(COUNTIF($B$2:B6984,B6984)=1)</f>
        <v>1</v>
      </c>
    </row>
    <row r="6985" spans="1:25"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c r="W6985" s="6" t="str">
        <f>TEXT(SalesData[[#This Row],[Order Date]],"mmm")</f>
        <v>Sep</v>
      </c>
      <c r="X6985" s="6" t="str">
        <f>TEXT(SalesData[[#This Row],[Order Date]],"mmm yyyy")</f>
        <v>Sep 2013</v>
      </c>
      <c r="Y6985">
        <f>--(COUNTIF($B$2:B6985,B6985)=1)</f>
        <v>0</v>
      </c>
    </row>
    <row r="6986" spans="1:25"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c r="W6986" s="6" t="str">
        <f>TEXT(SalesData[[#This Row],[Order Date]],"mmm")</f>
        <v>Sep</v>
      </c>
      <c r="X6986" s="6" t="str">
        <f>TEXT(SalesData[[#This Row],[Order Date]],"mmm yyyy")</f>
        <v>Sep 2013</v>
      </c>
      <c r="Y6986">
        <f>--(COUNTIF($B$2:B6986,B6986)=1)</f>
        <v>0</v>
      </c>
    </row>
    <row r="6987" spans="1:25"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c r="W6987" s="6" t="str">
        <f>TEXT(SalesData[[#This Row],[Order Date]],"mmm")</f>
        <v>Sep</v>
      </c>
      <c r="X6987" s="6" t="str">
        <f>TEXT(SalesData[[#This Row],[Order Date]],"mmm yyyy")</f>
        <v>Sep 2013</v>
      </c>
      <c r="Y6987">
        <f>--(COUNTIF($B$2:B6987,B6987)=1)</f>
        <v>0</v>
      </c>
    </row>
    <row r="6988" spans="1:25"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c r="W6988" s="6" t="str">
        <f>TEXT(SalesData[[#This Row],[Order Date]],"mmm")</f>
        <v>Sep</v>
      </c>
      <c r="X6988" s="6" t="str">
        <f>TEXT(SalesData[[#This Row],[Order Date]],"mmm yyyy")</f>
        <v>Sep 2013</v>
      </c>
      <c r="Y6988">
        <f>--(COUNTIF($B$2:B6988,B6988)=1)</f>
        <v>0</v>
      </c>
    </row>
    <row r="6989" spans="1:25"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c r="W6989" s="6" t="str">
        <f>TEXT(SalesData[[#This Row],[Order Date]],"mmm")</f>
        <v>Sep</v>
      </c>
      <c r="X6989" s="6" t="str">
        <f>TEXT(SalesData[[#This Row],[Order Date]],"mmm yyyy")</f>
        <v>Sep 2013</v>
      </c>
      <c r="Y6989">
        <f>--(COUNTIF($B$2:B6989,B6989)=1)</f>
        <v>0</v>
      </c>
    </row>
    <row r="6990" spans="1:25"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c r="W6990" s="6" t="str">
        <f>TEXT(SalesData[[#This Row],[Order Date]],"mmm")</f>
        <v>Nov</v>
      </c>
      <c r="X6990" s="6" t="str">
        <f>TEXT(SalesData[[#This Row],[Order Date]],"mmm yyyy")</f>
        <v>Nov 2014</v>
      </c>
      <c r="Y6990">
        <f>--(COUNTIF($B$2:B6990,B6990)=1)</f>
        <v>1</v>
      </c>
    </row>
    <row r="6991" spans="1:25"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c r="W6991" s="6" t="str">
        <f>TEXT(SalesData[[#This Row],[Order Date]],"mmm")</f>
        <v>Dec</v>
      </c>
      <c r="X6991" s="6" t="str">
        <f>TEXT(SalesData[[#This Row],[Order Date]],"mmm yyyy")</f>
        <v>Dec 2014</v>
      </c>
      <c r="Y6991">
        <f>--(COUNTIF($B$2:B6991,B6991)=1)</f>
        <v>1</v>
      </c>
    </row>
    <row r="6992" spans="1:25"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c r="W6992" s="6" t="str">
        <f>TEXT(SalesData[[#This Row],[Order Date]],"mmm")</f>
        <v>Nov</v>
      </c>
      <c r="X6992" s="6" t="str">
        <f>TEXT(SalesData[[#This Row],[Order Date]],"mmm yyyy")</f>
        <v>Nov 2012</v>
      </c>
      <c r="Y6992">
        <f>--(COUNTIF($B$2:B6992,B6992)=1)</f>
        <v>1</v>
      </c>
    </row>
    <row r="6993" spans="1:25"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c r="W6993" s="6" t="str">
        <f>TEXT(SalesData[[#This Row],[Order Date]],"mmm")</f>
        <v>Nov</v>
      </c>
      <c r="X6993" s="6" t="str">
        <f>TEXT(SalesData[[#This Row],[Order Date]],"mmm yyyy")</f>
        <v>Nov 2012</v>
      </c>
      <c r="Y6993">
        <f>--(COUNTIF($B$2:B6993,B6993)=1)</f>
        <v>0</v>
      </c>
    </row>
    <row r="6994" spans="1:25"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c r="W6994" s="6" t="str">
        <f>TEXT(SalesData[[#This Row],[Order Date]],"mmm")</f>
        <v>Nov</v>
      </c>
      <c r="X6994" s="6" t="str">
        <f>TEXT(SalesData[[#This Row],[Order Date]],"mmm yyyy")</f>
        <v>Nov 2012</v>
      </c>
      <c r="Y6994">
        <f>--(COUNTIF($B$2:B6994,B6994)=1)</f>
        <v>0</v>
      </c>
    </row>
    <row r="6995" spans="1:25"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c r="W6995" s="6" t="str">
        <f>TEXT(SalesData[[#This Row],[Order Date]],"mmm")</f>
        <v>Nov</v>
      </c>
      <c r="X6995" s="6" t="str">
        <f>TEXT(SalesData[[#This Row],[Order Date]],"mmm yyyy")</f>
        <v>Nov 2012</v>
      </c>
      <c r="Y6995">
        <f>--(COUNTIF($B$2:B6995,B6995)=1)</f>
        <v>0</v>
      </c>
    </row>
    <row r="6996" spans="1:25"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c r="W6996" s="6" t="str">
        <f>TEXT(SalesData[[#This Row],[Order Date]],"mmm")</f>
        <v>Nov</v>
      </c>
      <c r="X6996" s="6" t="str">
        <f>TEXT(SalesData[[#This Row],[Order Date]],"mmm yyyy")</f>
        <v>Nov 2012</v>
      </c>
      <c r="Y6996">
        <f>--(COUNTIF($B$2:B6996,B6996)=1)</f>
        <v>0</v>
      </c>
    </row>
    <row r="6997" spans="1:25"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c r="W6997" s="6" t="str">
        <f>TEXT(SalesData[[#This Row],[Order Date]],"mmm")</f>
        <v>Nov</v>
      </c>
      <c r="X6997" s="6" t="str">
        <f>TEXT(SalesData[[#This Row],[Order Date]],"mmm yyyy")</f>
        <v>Nov 2012</v>
      </c>
      <c r="Y6997">
        <f>--(COUNTIF($B$2:B6997,B6997)=1)</f>
        <v>1</v>
      </c>
    </row>
    <row r="6998" spans="1:25"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c r="W6998" s="6" t="str">
        <f>TEXT(SalesData[[#This Row],[Order Date]],"mmm")</f>
        <v>Dec</v>
      </c>
      <c r="X6998" s="6" t="str">
        <f>TEXT(SalesData[[#This Row],[Order Date]],"mmm yyyy")</f>
        <v>Dec 2014</v>
      </c>
      <c r="Y6998">
        <f>--(COUNTIF($B$2:B6998,B6998)=1)</f>
        <v>1</v>
      </c>
    </row>
    <row r="6999" spans="1:25"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c r="W6999" s="6" t="str">
        <f>TEXT(SalesData[[#This Row],[Order Date]],"mmm")</f>
        <v>Dec</v>
      </c>
      <c r="X6999" s="6" t="str">
        <f>TEXT(SalesData[[#This Row],[Order Date]],"mmm yyyy")</f>
        <v>Dec 2014</v>
      </c>
      <c r="Y6999">
        <f>--(COUNTIF($B$2:B6999,B6999)=1)</f>
        <v>0</v>
      </c>
    </row>
    <row r="7000" spans="1:25"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c r="W7000" s="6" t="str">
        <f>TEXT(SalesData[[#This Row],[Order Date]],"mmm")</f>
        <v>Sep</v>
      </c>
      <c r="X7000" s="6" t="str">
        <f>TEXT(SalesData[[#This Row],[Order Date]],"mmm yyyy")</f>
        <v>Sep 2013</v>
      </c>
      <c r="Y7000">
        <f>--(COUNTIF($B$2:B7000,B7000)=1)</f>
        <v>1</v>
      </c>
    </row>
    <row r="7001" spans="1:25"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c r="W7001" s="6" t="str">
        <f>TEXT(SalesData[[#This Row],[Order Date]],"mmm")</f>
        <v>May</v>
      </c>
      <c r="X7001" s="6" t="str">
        <f>TEXT(SalesData[[#This Row],[Order Date]],"mmm yyyy")</f>
        <v>May 2014</v>
      </c>
      <c r="Y7001">
        <f>--(COUNTIF($B$2:B7001,B7001)=1)</f>
        <v>1</v>
      </c>
    </row>
    <row r="7002" spans="1:25"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c r="W7002" s="6" t="str">
        <f>TEXT(SalesData[[#This Row],[Order Date]],"mmm")</f>
        <v>May</v>
      </c>
      <c r="X7002" s="6" t="str">
        <f>TEXT(SalesData[[#This Row],[Order Date]],"mmm yyyy")</f>
        <v>May 2014</v>
      </c>
      <c r="Y7002">
        <f>--(COUNTIF($B$2:B7002,B7002)=1)</f>
        <v>0</v>
      </c>
    </row>
    <row r="7003" spans="1:25"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c r="W7003" s="6" t="str">
        <f>TEXT(SalesData[[#This Row],[Order Date]],"mmm")</f>
        <v>Mar</v>
      </c>
      <c r="X7003" s="6" t="str">
        <f>TEXT(SalesData[[#This Row],[Order Date]],"mmm yyyy")</f>
        <v>Mar 2012</v>
      </c>
      <c r="Y7003">
        <f>--(COUNTIF($B$2:B7003,B7003)=1)</f>
        <v>1</v>
      </c>
    </row>
    <row r="7004" spans="1:25"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c r="W7004" s="6" t="str">
        <f>TEXT(SalesData[[#This Row],[Order Date]],"mmm")</f>
        <v>Aug</v>
      </c>
      <c r="X7004" s="6" t="str">
        <f>TEXT(SalesData[[#This Row],[Order Date]],"mmm yyyy")</f>
        <v>Aug 2011</v>
      </c>
      <c r="Y7004">
        <f>--(COUNTIF($B$2:B7004,B7004)=1)</f>
        <v>1</v>
      </c>
    </row>
    <row r="7005" spans="1:25"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c r="W7005" s="6" t="str">
        <f>TEXT(SalesData[[#This Row],[Order Date]],"mmm")</f>
        <v>Aug</v>
      </c>
      <c r="X7005" s="6" t="str">
        <f>TEXT(SalesData[[#This Row],[Order Date]],"mmm yyyy")</f>
        <v>Aug 2011</v>
      </c>
      <c r="Y7005">
        <f>--(COUNTIF($B$2:B7005,B7005)=1)</f>
        <v>0</v>
      </c>
    </row>
    <row r="7006" spans="1:25"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c r="W7006" s="6" t="str">
        <f>TEXT(SalesData[[#This Row],[Order Date]],"mmm")</f>
        <v>Dec</v>
      </c>
      <c r="X7006" s="6" t="str">
        <f>TEXT(SalesData[[#This Row],[Order Date]],"mmm yyyy")</f>
        <v>Dec 2011</v>
      </c>
      <c r="Y7006">
        <f>--(COUNTIF($B$2:B7006,B7006)=1)</f>
        <v>1</v>
      </c>
    </row>
    <row r="7007" spans="1:25"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c r="W7007" s="6" t="str">
        <f>TEXT(SalesData[[#This Row],[Order Date]],"mmm")</f>
        <v>Nov</v>
      </c>
      <c r="X7007" s="6" t="str">
        <f>TEXT(SalesData[[#This Row],[Order Date]],"mmm yyyy")</f>
        <v>Nov 2012</v>
      </c>
      <c r="Y7007">
        <f>--(COUNTIF($B$2:B7007,B7007)=1)</f>
        <v>1</v>
      </c>
    </row>
    <row r="7008" spans="1:25"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c r="W7008" s="6" t="str">
        <f>TEXT(SalesData[[#This Row],[Order Date]],"mmm")</f>
        <v>Dec</v>
      </c>
      <c r="X7008" s="6" t="str">
        <f>TEXT(SalesData[[#This Row],[Order Date]],"mmm yyyy")</f>
        <v>Dec 2011</v>
      </c>
      <c r="Y7008">
        <f>--(COUNTIF($B$2:B7008,B7008)=1)</f>
        <v>1</v>
      </c>
    </row>
    <row r="7009" spans="1:25"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c r="W7009" s="6" t="str">
        <f>TEXT(SalesData[[#This Row],[Order Date]],"mmm")</f>
        <v>Aug</v>
      </c>
      <c r="X7009" s="6" t="str">
        <f>TEXT(SalesData[[#This Row],[Order Date]],"mmm yyyy")</f>
        <v>Aug 2012</v>
      </c>
      <c r="Y7009">
        <f>--(COUNTIF($B$2:B7009,B7009)=1)</f>
        <v>1</v>
      </c>
    </row>
    <row r="7010" spans="1:25"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c r="W7010" s="6" t="str">
        <f>TEXT(SalesData[[#This Row],[Order Date]],"mmm")</f>
        <v>Aug</v>
      </c>
      <c r="X7010" s="6" t="str">
        <f>TEXT(SalesData[[#This Row],[Order Date]],"mmm yyyy")</f>
        <v>Aug 2012</v>
      </c>
      <c r="Y7010">
        <f>--(COUNTIF($B$2:B7010,B7010)=1)</f>
        <v>0</v>
      </c>
    </row>
    <row r="7011" spans="1:25"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c r="W7011" s="6" t="str">
        <f>TEXT(SalesData[[#This Row],[Order Date]],"mmm")</f>
        <v>Aug</v>
      </c>
      <c r="X7011" s="6" t="str">
        <f>TEXT(SalesData[[#This Row],[Order Date]],"mmm yyyy")</f>
        <v>Aug 2012</v>
      </c>
      <c r="Y7011">
        <f>--(COUNTIF($B$2:B7011,B7011)=1)</f>
        <v>0</v>
      </c>
    </row>
    <row r="7012" spans="1:25"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c r="W7012" s="6" t="str">
        <f>TEXT(SalesData[[#This Row],[Order Date]],"mmm")</f>
        <v>May</v>
      </c>
      <c r="X7012" s="6" t="str">
        <f>TEXT(SalesData[[#This Row],[Order Date]],"mmm yyyy")</f>
        <v>May 2011</v>
      </c>
      <c r="Y7012">
        <f>--(COUNTIF($B$2:B7012,B7012)=1)</f>
        <v>1</v>
      </c>
    </row>
    <row r="7013" spans="1:25"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c r="W7013" s="6" t="str">
        <f>TEXT(SalesData[[#This Row],[Order Date]],"mmm")</f>
        <v>May</v>
      </c>
      <c r="X7013" s="6" t="str">
        <f>TEXT(SalesData[[#This Row],[Order Date]],"mmm yyyy")</f>
        <v>May 2011</v>
      </c>
      <c r="Y7013">
        <f>--(COUNTIF($B$2:B7013,B7013)=1)</f>
        <v>0</v>
      </c>
    </row>
    <row r="7014" spans="1:25"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c r="W7014" s="6" t="str">
        <f>TEXT(SalesData[[#This Row],[Order Date]],"mmm")</f>
        <v>May</v>
      </c>
      <c r="X7014" s="6" t="str">
        <f>TEXT(SalesData[[#This Row],[Order Date]],"mmm yyyy")</f>
        <v>May 2011</v>
      </c>
      <c r="Y7014">
        <f>--(COUNTIF($B$2:B7014,B7014)=1)</f>
        <v>0</v>
      </c>
    </row>
    <row r="7015" spans="1:25"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c r="W7015" s="6" t="str">
        <f>TEXT(SalesData[[#This Row],[Order Date]],"mmm")</f>
        <v>Dec</v>
      </c>
      <c r="X7015" s="6" t="str">
        <f>TEXT(SalesData[[#This Row],[Order Date]],"mmm yyyy")</f>
        <v>Dec 2014</v>
      </c>
      <c r="Y7015">
        <f>--(COUNTIF($B$2:B7015,B7015)=1)</f>
        <v>1</v>
      </c>
    </row>
    <row r="7016" spans="1:25"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c r="W7016" s="6" t="str">
        <f>TEXT(SalesData[[#This Row],[Order Date]],"mmm")</f>
        <v>Mar</v>
      </c>
      <c r="X7016" s="6" t="str">
        <f>TEXT(SalesData[[#This Row],[Order Date]],"mmm yyyy")</f>
        <v>Mar 2011</v>
      </c>
      <c r="Y7016">
        <f>--(COUNTIF($B$2:B7016,B7016)=1)</f>
        <v>1</v>
      </c>
    </row>
    <row r="7017" spans="1:25"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c r="W7017" s="6" t="str">
        <f>TEXT(SalesData[[#This Row],[Order Date]],"mmm")</f>
        <v>Mar</v>
      </c>
      <c r="X7017" s="6" t="str">
        <f>TEXT(SalesData[[#This Row],[Order Date]],"mmm yyyy")</f>
        <v>Mar 2011</v>
      </c>
      <c r="Y7017">
        <f>--(COUNTIF($B$2:B7017,B7017)=1)</f>
        <v>0</v>
      </c>
    </row>
    <row r="7018" spans="1:25"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c r="W7018" s="6" t="str">
        <f>TEXT(SalesData[[#This Row],[Order Date]],"mmm")</f>
        <v>Mar</v>
      </c>
      <c r="X7018" s="6" t="str">
        <f>TEXT(SalesData[[#This Row],[Order Date]],"mmm yyyy")</f>
        <v>Mar 2011</v>
      </c>
      <c r="Y7018">
        <f>--(COUNTIF($B$2:B7018,B7018)=1)</f>
        <v>0</v>
      </c>
    </row>
    <row r="7019" spans="1:25"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c r="W7019" s="6" t="str">
        <f>TEXT(SalesData[[#This Row],[Order Date]],"mmm")</f>
        <v>Mar</v>
      </c>
      <c r="X7019" s="6" t="str">
        <f>TEXT(SalesData[[#This Row],[Order Date]],"mmm yyyy")</f>
        <v>Mar 2011</v>
      </c>
      <c r="Y7019">
        <f>--(COUNTIF($B$2:B7019,B7019)=1)</f>
        <v>0</v>
      </c>
    </row>
    <row r="7020" spans="1:25"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c r="W7020" s="6" t="str">
        <f>TEXT(SalesData[[#This Row],[Order Date]],"mmm")</f>
        <v>Jun</v>
      </c>
      <c r="X7020" s="6" t="str">
        <f>TEXT(SalesData[[#This Row],[Order Date]],"mmm yyyy")</f>
        <v>Jun 2013</v>
      </c>
      <c r="Y7020">
        <f>--(COUNTIF($B$2:B7020,B7020)=1)</f>
        <v>1</v>
      </c>
    </row>
    <row r="7021" spans="1:25"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c r="W7021" s="6" t="str">
        <f>TEXT(SalesData[[#This Row],[Order Date]],"mmm")</f>
        <v>Aug</v>
      </c>
      <c r="X7021" s="6" t="str">
        <f>TEXT(SalesData[[#This Row],[Order Date]],"mmm yyyy")</f>
        <v>Aug 2011</v>
      </c>
      <c r="Y7021">
        <f>--(COUNTIF($B$2:B7021,B7021)=1)</f>
        <v>1</v>
      </c>
    </row>
    <row r="7022" spans="1:25"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c r="W7022" s="6" t="str">
        <f>TEXT(SalesData[[#This Row],[Order Date]],"mmm")</f>
        <v>Aug</v>
      </c>
      <c r="X7022" s="6" t="str">
        <f>TEXT(SalesData[[#This Row],[Order Date]],"mmm yyyy")</f>
        <v>Aug 2011</v>
      </c>
      <c r="Y7022">
        <f>--(COUNTIF($B$2:B7022,B7022)=1)</f>
        <v>0</v>
      </c>
    </row>
    <row r="7023" spans="1:25"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c r="W7023" s="6" t="str">
        <f>TEXT(SalesData[[#This Row],[Order Date]],"mmm")</f>
        <v>Aug</v>
      </c>
      <c r="X7023" s="6" t="str">
        <f>TEXT(SalesData[[#This Row],[Order Date]],"mmm yyyy")</f>
        <v>Aug 2011</v>
      </c>
      <c r="Y7023">
        <f>--(COUNTIF($B$2:B7023,B7023)=1)</f>
        <v>0</v>
      </c>
    </row>
    <row r="7024" spans="1:25"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c r="W7024" s="6" t="str">
        <f>TEXT(SalesData[[#This Row],[Order Date]],"mmm")</f>
        <v>Aug</v>
      </c>
      <c r="X7024" s="6" t="str">
        <f>TEXT(SalesData[[#This Row],[Order Date]],"mmm yyyy")</f>
        <v>Aug 2011</v>
      </c>
      <c r="Y7024">
        <f>--(COUNTIF($B$2:B7024,B7024)=1)</f>
        <v>0</v>
      </c>
    </row>
    <row r="7025" spans="1:25"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c r="W7025" s="6" t="str">
        <f>TEXT(SalesData[[#This Row],[Order Date]],"mmm")</f>
        <v>Aug</v>
      </c>
      <c r="X7025" s="6" t="str">
        <f>TEXT(SalesData[[#This Row],[Order Date]],"mmm yyyy")</f>
        <v>Aug 2011</v>
      </c>
      <c r="Y7025">
        <f>--(COUNTIF($B$2:B7025,B7025)=1)</f>
        <v>0</v>
      </c>
    </row>
    <row r="7026" spans="1:25"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c r="W7026" s="6" t="str">
        <f>TEXT(SalesData[[#This Row],[Order Date]],"mmm")</f>
        <v>Aug</v>
      </c>
      <c r="X7026" s="6" t="str">
        <f>TEXT(SalesData[[#This Row],[Order Date]],"mmm yyyy")</f>
        <v>Aug 2011</v>
      </c>
      <c r="Y7026">
        <f>--(COUNTIF($B$2:B7026,B7026)=1)</f>
        <v>0</v>
      </c>
    </row>
    <row r="7027" spans="1:25"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c r="W7027" s="6" t="str">
        <f>TEXT(SalesData[[#This Row],[Order Date]],"mmm")</f>
        <v>Feb</v>
      </c>
      <c r="X7027" s="6" t="str">
        <f>TEXT(SalesData[[#This Row],[Order Date]],"mmm yyyy")</f>
        <v>Feb 2014</v>
      </c>
      <c r="Y7027">
        <f>--(COUNTIF($B$2:B7027,B7027)=1)</f>
        <v>1</v>
      </c>
    </row>
    <row r="7028" spans="1:25"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c r="W7028" s="6" t="str">
        <f>TEXT(SalesData[[#This Row],[Order Date]],"mmm")</f>
        <v>Feb</v>
      </c>
      <c r="X7028" s="6" t="str">
        <f>TEXT(SalesData[[#This Row],[Order Date]],"mmm yyyy")</f>
        <v>Feb 2014</v>
      </c>
      <c r="Y7028">
        <f>--(COUNTIF($B$2:B7028,B7028)=1)</f>
        <v>0</v>
      </c>
    </row>
    <row r="7029" spans="1:25"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c r="W7029" s="6" t="str">
        <f>TEXT(SalesData[[#This Row],[Order Date]],"mmm")</f>
        <v>Jan</v>
      </c>
      <c r="X7029" s="6" t="str">
        <f>TEXT(SalesData[[#This Row],[Order Date]],"mmm yyyy")</f>
        <v>Jan 2014</v>
      </c>
      <c r="Y7029">
        <f>--(COUNTIF($B$2:B7029,B7029)=1)</f>
        <v>1</v>
      </c>
    </row>
    <row r="7030" spans="1:25"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c r="W7030" s="6" t="str">
        <f>TEXT(SalesData[[#This Row],[Order Date]],"mmm")</f>
        <v>Dec</v>
      </c>
      <c r="X7030" s="6" t="str">
        <f>TEXT(SalesData[[#This Row],[Order Date]],"mmm yyyy")</f>
        <v>Dec 2013</v>
      </c>
      <c r="Y7030">
        <f>--(COUNTIF($B$2:B7030,B7030)=1)</f>
        <v>1</v>
      </c>
    </row>
    <row r="7031" spans="1:25"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c r="W7031" s="6" t="str">
        <f>TEXT(SalesData[[#This Row],[Order Date]],"mmm")</f>
        <v>Nov</v>
      </c>
      <c r="X7031" s="6" t="str">
        <f>TEXT(SalesData[[#This Row],[Order Date]],"mmm yyyy")</f>
        <v>Nov 2013</v>
      </c>
      <c r="Y7031">
        <f>--(COUNTIF($B$2:B7031,B7031)=1)</f>
        <v>1</v>
      </c>
    </row>
    <row r="7032" spans="1:25"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c r="W7032" s="6" t="str">
        <f>TEXT(SalesData[[#This Row],[Order Date]],"mmm")</f>
        <v>Nov</v>
      </c>
      <c r="X7032" s="6" t="str">
        <f>TEXT(SalesData[[#This Row],[Order Date]],"mmm yyyy")</f>
        <v>Nov 2013</v>
      </c>
      <c r="Y7032">
        <f>--(COUNTIF($B$2:B7032,B7032)=1)</f>
        <v>0</v>
      </c>
    </row>
    <row r="7033" spans="1:25"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c r="W7033" s="6" t="str">
        <f>TEXT(SalesData[[#This Row],[Order Date]],"mmm")</f>
        <v>Nov</v>
      </c>
      <c r="X7033" s="6" t="str">
        <f>TEXT(SalesData[[#This Row],[Order Date]],"mmm yyyy")</f>
        <v>Nov 2013</v>
      </c>
      <c r="Y7033">
        <f>--(COUNTIF($B$2:B7033,B7033)=1)</f>
        <v>0</v>
      </c>
    </row>
    <row r="7034" spans="1:25"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c r="W7034" s="6" t="str">
        <f>TEXT(SalesData[[#This Row],[Order Date]],"mmm")</f>
        <v>Nov</v>
      </c>
      <c r="X7034" s="6" t="str">
        <f>TEXT(SalesData[[#This Row],[Order Date]],"mmm yyyy")</f>
        <v>Nov 2013</v>
      </c>
      <c r="Y7034">
        <f>--(COUNTIF($B$2:B7034,B7034)=1)</f>
        <v>0</v>
      </c>
    </row>
    <row r="7035" spans="1:25"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c r="W7035" s="6" t="str">
        <f>TEXT(SalesData[[#This Row],[Order Date]],"mmm")</f>
        <v>Nov</v>
      </c>
      <c r="X7035" s="6" t="str">
        <f>TEXT(SalesData[[#This Row],[Order Date]],"mmm yyyy")</f>
        <v>Nov 2013</v>
      </c>
      <c r="Y7035">
        <f>--(COUNTIF($B$2:B7035,B7035)=1)</f>
        <v>0</v>
      </c>
    </row>
    <row r="7036" spans="1:25"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c r="W7036" s="6" t="str">
        <f>TEXT(SalesData[[#This Row],[Order Date]],"mmm")</f>
        <v>Nov</v>
      </c>
      <c r="X7036" s="6" t="str">
        <f>TEXT(SalesData[[#This Row],[Order Date]],"mmm yyyy")</f>
        <v>Nov 2013</v>
      </c>
      <c r="Y7036">
        <f>--(COUNTIF($B$2:B7036,B7036)=1)</f>
        <v>0</v>
      </c>
    </row>
    <row r="7037" spans="1:25"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c r="W7037" s="6" t="str">
        <f>TEXT(SalesData[[#This Row],[Order Date]],"mmm")</f>
        <v>Nov</v>
      </c>
      <c r="X7037" s="6" t="str">
        <f>TEXT(SalesData[[#This Row],[Order Date]],"mmm yyyy")</f>
        <v>Nov 2014</v>
      </c>
      <c r="Y7037">
        <f>--(COUNTIF($B$2:B7037,B7037)=1)</f>
        <v>1</v>
      </c>
    </row>
    <row r="7038" spans="1:25"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c r="W7038" s="6" t="str">
        <f>TEXT(SalesData[[#This Row],[Order Date]],"mmm")</f>
        <v>May</v>
      </c>
      <c r="X7038" s="6" t="str">
        <f>TEXT(SalesData[[#This Row],[Order Date]],"mmm yyyy")</f>
        <v>May 2011</v>
      </c>
      <c r="Y7038">
        <f>--(COUNTIF($B$2:B7038,B7038)=1)</f>
        <v>1</v>
      </c>
    </row>
    <row r="7039" spans="1:25"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c r="W7039" s="6" t="str">
        <f>TEXT(SalesData[[#This Row],[Order Date]],"mmm")</f>
        <v>Sep</v>
      </c>
      <c r="X7039" s="6" t="str">
        <f>TEXT(SalesData[[#This Row],[Order Date]],"mmm yyyy")</f>
        <v>Sep 2014</v>
      </c>
      <c r="Y7039">
        <f>--(COUNTIF($B$2:B7039,B7039)=1)</f>
        <v>1</v>
      </c>
    </row>
    <row r="7040" spans="1:25"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c r="W7040" s="6" t="str">
        <f>TEXT(SalesData[[#This Row],[Order Date]],"mmm")</f>
        <v>Sep</v>
      </c>
      <c r="X7040" s="6" t="str">
        <f>TEXT(SalesData[[#This Row],[Order Date]],"mmm yyyy")</f>
        <v>Sep 2014</v>
      </c>
      <c r="Y7040">
        <f>--(COUNTIF($B$2:B7040,B7040)=1)</f>
        <v>0</v>
      </c>
    </row>
    <row r="7041" spans="1:25"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c r="W7041" s="6" t="str">
        <f>TEXT(SalesData[[#This Row],[Order Date]],"mmm")</f>
        <v>Dec</v>
      </c>
      <c r="X7041" s="6" t="str">
        <f>TEXT(SalesData[[#This Row],[Order Date]],"mmm yyyy")</f>
        <v>Dec 2014</v>
      </c>
      <c r="Y7041">
        <f>--(COUNTIF($B$2:B7041,B7041)=1)</f>
        <v>1</v>
      </c>
    </row>
    <row r="7042" spans="1:25"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c r="W7042" s="6" t="str">
        <f>TEXT(SalesData[[#This Row],[Order Date]],"mmm")</f>
        <v>Dec</v>
      </c>
      <c r="X7042" s="6" t="str">
        <f>TEXT(SalesData[[#This Row],[Order Date]],"mmm yyyy")</f>
        <v>Dec 2014</v>
      </c>
      <c r="Y7042">
        <f>--(COUNTIF($B$2:B7042,B7042)=1)</f>
        <v>0</v>
      </c>
    </row>
    <row r="7043" spans="1:25"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c r="W7043" s="6" t="str">
        <f>TEXT(SalesData[[#This Row],[Order Date]],"mmm")</f>
        <v>Dec</v>
      </c>
      <c r="X7043" s="6" t="str">
        <f>TEXT(SalesData[[#This Row],[Order Date]],"mmm yyyy")</f>
        <v>Dec 2014</v>
      </c>
      <c r="Y7043">
        <f>--(COUNTIF($B$2:B7043,B7043)=1)</f>
        <v>0</v>
      </c>
    </row>
    <row r="7044" spans="1:25"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c r="W7044" s="6" t="str">
        <f>TEXT(SalesData[[#This Row],[Order Date]],"mmm")</f>
        <v>Jul</v>
      </c>
      <c r="X7044" s="6" t="str">
        <f>TEXT(SalesData[[#This Row],[Order Date]],"mmm yyyy")</f>
        <v>Jul 2014</v>
      </c>
      <c r="Y7044">
        <f>--(COUNTIF($B$2:B7044,B7044)=1)</f>
        <v>1</v>
      </c>
    </row>
    <row r="7045" spans="1:25"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c r="W7045" s="6" t="str">
        <f>TEXT(SalesData[[#This Row],[Order Date]],"mmm")</f>
        <v>Jul</v>
      </c>
      <c r="X7045" s="6" t="str">
        <f>TEXT(SalesData[[#This Row],[Order Date]],"mmm yyyy")</f>
        <v>Jul 2014</v>
      </c>
      <c r="Y7045">
        <f>--(COUNTIF($B$2:B7045,B7045)=1)</f>
        <v>0</v>
      </c>
    </row>
    <row r="7046" spans="1:25"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c r="W7046" s="6" t="str">
        <f>TEXT(SalesData[[#This Row],[Order Date]],"mmm")</f>
        <v>Jul</v>
      </c>
      <c r="X7046" s="6" t="str">
        <f>TEXT(SalesData[[#This Row],[Order Date]],"mmm yyyy")</f>
        <v>Jul 2014</v>
      </c>
      <c r="Y7046">
        <f>--(COUNTIF($B$2:B7046,B7046)=1)</f>
        <v>0</v>
      </c>
    </row>
    <row r="7047" spans="1:25"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c r="W7047" s="6" t="str">
        <f>TEXT(SalesData[[#This Row],[Order Date]],"mmm")</f>
        <v>Nov</v>
      </c>
      <c r="X7047" s="6" t="str">
        <f>TEXT(SalesData[[#This Row],[Order Date]],"mmm yyyy")</f>
        <v>Nov 2013</v>
      </c>
      <c r="Y7047">
        <f>--(COUNTIF($B$2:B7047,B7047)=1)</f>
        <v>1</v>
      </c>
    </row>
    <row r="7048" spans="1:25"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c r="W7048" s="6" t="str">
        <f>TEXT(SalesData[[#This Row],[Order Date]],"mmm")</f>
        <v>Apr</v>
      </c>
      <c r="X7048" s="6" t="str">
        <f>TEXT(SalesData[[#This Row],[Order Date]],"mmm yyyy")</f>
        <v>Apr 2011</v>
      </c>
      <c r="Y7048">
        <f>--(COUNTIF($B$2:B7048,B7048)=1)</f>
        <v>1</v>
      </c>
    </row>
    <row r="7049" spans="1:25"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c r="W7049" s="6" t="str">
        <f>TEXT(SalesData[[#This Row],[Order Date]],"mmm")</f>
        <v>Apr</v>
      </c>
      <c r="X7049" s="6" t="str">
        <f>TEXT(SalesData[[#This Row],[Order Date]],"mmm yyyy")</f>
        <v>Apr 2011</v>
      </c>
      <c r="Y7049">
        <f>--(COUNTIF($B$2:B7049,B7049)=1)</f>
        <v>0</v>
      </c>
    </row>
    <row r="7050" spans="1:25"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c r="W7050" s="6" t="str">
        <f>TEXT(SalesData[[#This Row],[Order Date]],"mmm")</f>
        <v>Aug</v>
      </c>
      <c r="X7050" s="6" t="str">
        <f>TEXT(SalesData[[#This Row],[Order Date]],"mmm yyyy")</f>
        <v>Aug 2013</v>
      </c>
      <c r="Y7050">
        <f>--(COUNTIF($B$2:B7050,B7050)=1)</f>
        <v>1</v>
      </c>
    </row>
    <row r="7051" spans="1:25"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c r="W7051" s="6" t="str">
        <f>TEXT(SalesData[[#This Row],[Order Date]],"mmm")</f>
        <v>Sep</v>
      </c>
      <c r="X7051" s="6" t="str">
        <f>TEXT(SalesData[[#This Row],[Order Date]],"mmm yyyy")</f>
        <v>Sep 2011</v>
      </c>
      <c r="Y7051">
        <f>--(COUNTIF($B$2:B7051,B7051)=1)</f>
        <v>1</v>
      </c>
    </row>
    <row r="7052" spans="1:25"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c r="W7052" s="6" t="str">
        <f>TEXT(SalesData[[#This Row],[Order Date]],"mmm")</f>
        <v>Dec</v>
      </c>
      <c r="X7052" s="6" t="str">
        <f>TEXT(SalesData[[#This Row],[Order Date]],"mmm yyyy")</f>
        <v>Dec 2013</v>
      </c>
      <c r="Y7052">
        <f>--(COUNTIF($B$2:B7052,B7052)=1)</f>
        <v>1</v>
      </c>
    </row>
    <row r="7053" spans="1:25"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c r="W7053" s="6" t="str">
        <f>TEXT(SalesData[[#This Row],[Order Date]],"mmm")</f>
        <v>Dec</v>
      </c>
      <c r="X7053" s="6" t="str">
        <f>TEXT(SalesData[[#This Row],[Order Date]],"mmm yyyy")</f>
        <v>Dec 2013</v>
      </c>
      <c r="Y7053">
        <f>--(COUNTIF($B$2:B7053,B7053)=1)</f>
        <v>0</v>
      </c>
    </row>
    <row r="7054" spans="1:25"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c r="W7054" s="6" t="str">
        <f>TEXT(SalesData[[#This Row],[Order Date]],"mmm")</f>
        <v>Dec</v>
      </c>
      <c r="X7054" s="6" t="str">
        <f>TEXT(SalesData[[#This Row],[Order Date]],"mmm yyyy")</f>
        <v>Dec 2013</v>
      </c>
      <c r="Y7054">
        <f>--(COUNTIF($B$2:B7054,B7054)=1)</f>
        <v>0</v>
      </c>
    </row>
    <row r="7055" spans="1:25"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c r="W7055" s="6" t="str">
        <f>TEXT(SalesData[[#This Row],[Order Date]],"mmm")</f>
        <v>Dec</v>
      </c>
      <c r="X7055" s="6" t="str">
        <f>TEXT(SalesData[[#This Row],[Order Date]],"mmm yyyy")</f>
        <v>Dec 2013</v>
      </c>
      <c r="Y7055">
        <f>--(COUNTIF($B$2:B7055,B7055)=1)</f>
        <v>0</v>
      </c>
    </row>
    <row r="7056" spans="1:25"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c r="W7056" s="6" t="str">
        <f>TEXT(SalesData[[#This Row],[Order Date]],"mmm")</f>
        <v>Dec</v>
      </c>
      <c r="X7056" s="6" t="str">
        <f>TEXT(SalesData[[#This Row],[Order Date]],"mmm yyyy")</f>
        <v>Dec 2013</v>
      </c>
      <c r="Y7056">
        <f>--(COUNTIF($B$2:B7056,B7056)=1)</f>
        <v>0</v>
      </c>
    </row>
    <row r="7057" spans="1:25"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c r="W7057" s="6" t="str">
        <f>TEXT(SalesData[[#This Row],[Order Date]],"mmm")</f>
        <v>Dec</v>
      </c>
      <c r="X7057" s="6" t="str">
        <f>TEXT(SalesData[[#This Row],[Order Date]],"mmm yyyy")</f>
        <v>Dec 2013</v>
      </c>
      <c r="Y7057">
        <f>--(COUNTIF($B$2:B7057,B7057)=1)</f>
        <v>0</v>
      </c>
    </row>
    <row r="7058" spans="1:25"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c r="W7058" s="6" t="str">
        <f>TEXT(SalesData[[#This Row],[Order Date]],"mmm")</f>
        <v>Dec</v>
      </c>
      <c r="X7058" s="6" t="str">
        <f>TEXT(SalesData[[#This Row],[Order Date]],"mmm yyyy")</f>
        <v>Dec 2013</v>
      </c>
      <c r="Y7058">
        <f>--(COUNTIF($B$2:B7058,B7058)=1)</f>
        <v>0</v>
      </c>
    </row>
    <row r="7059" spans="1:25"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c r="W7059" s="6" t="str">
        <f>TEXT(SalesData[[#This Row],[Order Date]],"mmm")</f>
        <v>Dec</v>
      </c>
      <c r="X7059" s="6" t="str">
        <f>TEXT(SalesData[[#This Row],[Order Date]],"mmm yyyy")</f>
        <v>Dec 2013</v>
      </c>
      <c r="Y7059">
        <f>--(COUNTIF($B$2:B7059,B7059)=1)</f>
        <v>0</v>
      </c>
    </row>
    <row r="7060" spans="1:25"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c r="W7060" s="6" t="str">
        <f>TEXT(SalesData[[#This Row],[Order Date]],"mmm")</f>
        <v>Dec</v>
      </c>
      <c r="X7060" s="6" t="str">
        <f>TEXT(SalesData[[#This Row],[Order Date]],"mmm yyyy")</f>
        <v>Dec 2013</v>
      </c>
      <c r="Y7060">
        <f>--(COUNTIF($B$2:B7060,B7060)=1)</f>
        <v>0</v>
      </c>
    </row>
    <row r="7061" spans="1:25"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c r="W7061" s="6" t="str">
        <f>TEXT(SalesData[[#This Row],[Order Date]],"mmm")</f>
        <v>Dec</v>
      </c>
      <c r="X7061" s="6" t="str">
        <f>TEXT(SalesData[[#This Row],[Order Date]],"mmm yyyy")</f>
        <v>Dec 2013</v>
      </c>
      <c r="Y7061">
        <f>--(COUNTIF($B$2:B7061,B7061)=1)</f>
        <v>0</v>
      </c>
    </row>
    <row r="7062" spans="1:25"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c r="W7062" s="6" t="str">
        <f>TEXT(SalesData[[#This Row],[Order Date]],"mmm")</f>
        <v>Dec</v>
      </c>
      <c r="X7062" s="6" t="str">
        <f>TEXT(SalesData[[#This Row],[Order Date]],"mmm yyyy")</f>
        <v>Dec 2013</v>
      </c>
      <c r="Y7062">
        <f>--(COUNTIF($B$2:B7062,B7062)=1)</f>
        <v>0</v>
      </c>
    </row>
    <row r="7063" spans="1:25"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c r="W7063" s="6" t="str">
        <f>TEXT(SalesData[[#This Row],[Order Date]],"mmm")</f>
        <v>Feb</v>
      </c>
      <c r="X7063" s="6" t="str">
        <f>TEXT(SalesData[[#This Row],[Order Date]],"mmm yyyy")</f>
        <v>Feb 2012</v>
      </c>
      <c r="Y7063">
        <f>--(COUNTIF($B$2:B7063,B7063)=1)</f>
        <v>1</v>
      </c>
    </row>
    <row r="7064" spans="1:25"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c r="W7064" s="6" t="str">
        <f>TEXT(SalesData[[#This Row],[Order Date]],"mmm")</f>
        <v>Dec</v>
      </c>
      <c r="X7064" s="6" t="str">
        <f>TEXT(SalesData[[#This Row],[Order Date]],"mmm yyyy")</f>
        <v>Dec 2013</v>
      </c>
      <c r="Y7064">
        <f>--(COUNTIF($B$2:B7064,B7064)=1)</f>
        <v>1</v>
      </c>
    </row>
    <row r="7065" spans="1:25"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c r="W7065" s="6" t="str">
        <f>TEXT(SalesData[[#This Row],[Order Date]],"mmm")</f>
        <v>Sep</v>
      </c>
      <c r="X7065" s="6" t="str">
        <f>TEXT(SalesData[[#This Row],[Order Date]],"mmm yyyy")</f>
        <v>Sep 2014</v>
      </c>
      <c r="Y7065">
        <f>--(COUNTIF($B$2:B7065,B7065)=1)</f>
        <v>1</v>
      </c>
    </row>
    <row r="7066" spans="1:25"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c r="W7066" s="6" t="str">
        <f>TEXT(SalesData[[#This Row],[Order Date]],"mmm")</f>
        <v>Feb</v>
      </c>
      <c r="X7066" s="6" t="str">
        <f>TEXT(SalesData[[#This Row],[Order Date]],"mmm yyyy")</f>
        <v>Feb 2014</v>
      </c>
      <c r="Y7066">
        <f>--(COUNTIF($B$2:B7066,B7066)=1)</f>
        <v>1</v>
      </c>
    </row>
    <row r="7067" spans="1:25"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c r="W7067" s="6" t="str">
        <f>TEXT(SalesData[[#This Row],[Order Date]],"mmm")</f>
        <v>Dec</v>
      </c>
      <c r="X7067" s="6" t="str">
        <f>TEXT(SalesData[[#This Row],[Order Date]],"mmm yyyy")</f>
        <v>Dec 2011</v>
      </c>
      <c r="Y7067">
        <f>--(COUNTIF($B$2:B7067,B7067)=1)</f>
        <v>1</v>
      </c>
    </row>
    <row r="7068" spans="1:25"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c r="W7068" s="6" t="str">
        <f>TEXT(SalesData[[#This Row],[Order Date]],"mmm")</f>
        <v>May</v>
      </c>
      <c r="X7068" s="6" t="str">
        <f>TEXT(SalesData[[#This Row],[Order Date]],"mmm yyyy")</f>
        <v>May 2013</v>
      </c>
      <c r="Y7068">
        <f>--(COUNTIF($B$2:B7068,B7068)=1)</f>
        <v>1</v>
      </c>
    </row>
    <row r="7069" spans="1:25"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c r="W7069" s="6" t="str">
        <f>TEXT(SalesData[[#This Row],[Order Date]],"mmm")</f>
        <v>May</v>
      </c>
      <c r="X7069" s="6" t="str">
        <f>TEXT(SalesData[[#This Row],[Order Date]],"mmm yyyy")</f>
        <v>May 2013</v>
      </c>
      <c r="Y7069">
        <f>--(COUNTIF($B$2:B7069,B7069)=1)</f>
        <v>1</v>
      </c>
    </row>
    <row r="7070" spans="1:25"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c r="W7070" s="6" t="str">
        <f>TEXT(SalesData[[#This Row],[Order Date]],"mmm")</f>
        <v>May</v>
      </c>
      <c r="X7070" s="6" t="str">
        <f>TEXT(SalesData[[#This Row],[Order Date]],"mmm yyyy")</f>
        <v>May 2013</v>
      </c>
      <c r="Y7070">
        <f>--(COUNTIF($B$2:B7070,B7070)=1)</f>
        <v>0</v>
      </c>
    </row>
    <row r="7071" spans="1:25"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c r="W7071" s="6" t="str">
        <f>TEXT(SalesData[[#This Row],[Order Date]],"mmm")</f>
        <v>Aug</v>
      </c>
      <c r="X7071" s="6" t="str">
        <f>TEXT(SalesData[[#This Row],[Order Date]],"mmm yyyy")</f>
        <v>Aug 2011</v>
      </c>
      <c r="Y7071">
        <f>--(COUNTIF($B$2:B7071,B7071)=1)</f>
        <v>1</v>
      </c>
    </row>
    <row r="7072" spans="1:25"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c r="W7072" s="6" t="str">
        <f>TEXT(SalesData[[#This Row],[Order Date]],"mmm")</f>
        <v>Sep</v>
      </c>
      <c r="X7072" s="6" t="str">
        <f>TEXT(SalesData[[#This Row],[Order Date]],"mmm yyyy")</f>
        <v>Sep 2013</v>
      </c>
      <c r="Y7072">
        <f>--(COUNTIF($B$2:B7072,B7072)=1)</f>
        <v>1</v>
      </c>
    </row>
    <row r="7073" spans="1:25"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c r="W7073" s="6" t="str">
        <f>TEXT(SalesData[[#This Row],[Order Date]],"mmm")</f>
        <v>Jul</v>
      </c>
      <c r="X7073" s="6" t="str">
        <f>TEXT(SalesData[[#This Row],[Order Date]],"mmm yyyy")</f>
        <v>Jul 2013</v>
      </c>
      <c r="Y7073">
        <f>--(COUNTIF($B$2:B7073,B7073)=1)</f>
        <v>1</v>
      </c>
    </row>
    <row r="7074" spans="1:25"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c r="W7074" s="6" t="str">
        <f>TEXT(SalesData[[#This Row],[Order Date]],"mmm")</f>
        <v>Jul</v>
      </c>
      <c r="X7074" s="6" t="str">
        <f>TEXT(SalesData[[#This Row],[Order Date]],"mmm yyyy")</f>
        <v>Jul 2013</v>
      </c>
      <c r="Y7074">
        <f>--(COUNTIF($B$2:B7074,B7074)=1)</f>
        <v>0</v>
      </c>
    </row>
    <row r="7075" spans="1:25"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c r="W7075" s="6" t="str">
        <f>TEXT(SalesData[[#This Row],[Order Date]],"mmm")</f>
        <v>Jul</v>
      </c>
      <c r="X7075" s="6" t="str">
        <f>TEXT(SalesData[[#This Row],[Order Date]],"mmm yyyy")</f>
        <v>Jul 2013</v>
      </c>
      <c r="Y7075">
        <f>--(COUNTIF($B$2:B7075,B7075)=1)</f>
        <v>0</v>
      </c>
    </row>
    <row r="7076" spans="1:25"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c r="W7076" s="6" t="str">
        <f>TEXT(SalesData[[#This Row],[Order Date]],"mmm")</f>
        <v>Jul</v>
      </c>
      <c r="X7076" s="6" t="str">
        <f>TEXT(SalesData[[#This Row],[Order Date]],"mmm yyyy")</f>
        <v>Jul 2013</v>
      </c>
      <c r="Y7076">
        <f>--(COUNTIF($B$2:B7076,B7076)=1)</f>
        <v>0</v>
      </c>
    </row>
    <row r="7077" spans="1:25"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c r="W7077" s="6" t="str">
        <f>TEXT(SalesData[[#This Row],[Order Date]],"mmm")</f>
        <v>Jul</v>
      </c>
      <c r="X7077" s="6" t="str">
        <f>TEXT(SalesData[[#This Row],[Order Date]],"mmm yyyy")</f>
        <v>Jul 2013</v>
      </c>
      <c r="Y7077">
        <f>--(COUNTIF($B$2:B7077,B7077)=1)</f>
        <v>0</v>
      </c>
    </row>
    <row r="7078" spans="1:25"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c r="W7078" s="6" t="str">
        <f>TEXT(SalesData[[#This Row],[Order Date]],"mmm")</f>
        <v>May</v>
      </c>
      <c r="X7078" s="6" t="str">
        <f>TEXT(SalesData[[#This Row],[Order Date]],"mmm yyyy")</f>
        <v>May 2013</v>
      </c>
      <c r="Y7078">
        <f>--(COUNTIF($B$2:B7078,B7078)=1)</f>
        <v>1</v>
      </c>
    </row>
    <row r="7079" spans="1:25"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c r="W7079" s="6" t="str">
        <f>TEXT(SalesData[[#This Row],[Order Date]],"mmm")</f>
        <v>Sep</v>
      </c>
      <c r="X7079" s="6" t="str">
        <f>TEXT(SalesData[[#This Row],[Order Date]],"mmm yyyy")</f>
        <v>Sep 2013</v>
      </c>
      <c r="Y7079">
        <f>--(COUNTIF($B$2:B7079,B7079)=1)</f>
        <v>1</v>
      </c>
    </row>
    <row r="7080" spans="1:25"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c r="W7080" s="6" t="str">
        <f>TEXT(SalesData[[#This Row],[Order Date]],"mmm")</f>
        <v>Sep</v>
      </c>
      <c r="X7080" s="6" t="str">
        <f>TEXT(SalesData[[#This Row],[Order Date]],"mmm yyyy")</f>
        <v>Sep 2013</v>
      </c>
      <c r="Y7080">
        <f>--(COUNTIF($B$2:B7080,B7080)=1)</f>
        <v>0</v>
      </c>
    </row>
    <row r="7081" spans="1:25"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c r="W7081" s="6" t="str">
        <f>TEXT(SalesData[[#This Row],[Order Date]],"mmm")</f>
        <v>Sep</v>
      </c>
      <c r="X7081" s="6" t="str">
        <f>TEXT(SalesData[[#This Row],[Order Date]],"mmm yyyy")</f>
        <v>Sep 2013</v>
      </c>
      <c r="Y7081">
        <f>--(COUNTIF($B$2:B7081,B7081)=1)</f>
        <v>0</v>
      </c>
    </row>
    <row r="7082" spans="1:25"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c r="W7082" s="6" t="str">
        <f>TEXT(SalesData[[#This Row],[Order Date]],"mmm")</f>
        <v>Sep</v>
      </c>
      <c r="X7082" s="6" t="str">
        <f>TEXT(SalesData[[#This Row],[Order Date]],"mmm yyyy")</f>
        <v>Sep 2013</v>
      </c>
      <c r="Y7082">
        <f>--(COUNTIF($B$2:B7082,B7082)=1)</f>
        <v>0</v>
      </c>
    </row>
    <row r="7083" spans="1:25"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c r="W7083" s="6" t="str">
        <f>TEXT(SalesData[[#This Row],[Order Date]],"mmm")</f>
        <v>Sep</v>
      </c>
      <c r="X7083" s="6" t="str">
        <f>TEXT(SalesData[[#This Row],[Order Date]],"mmm yyyy")</f>
        <v>Sep 2013</v>
      </c>
      <c r="Y7083">
        <f>--(COUNTIF($B$2:B7083,B7083)=1)</f>
        <v>0</v>
      </c>
    </row>
    <row r="7084" spans="1:25"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c r="W7084" s="6" t="str">
        <f>TEXT(SalesData[[#This Row],[Order Date]],"mmm")</f>
        <v>Sep</v>
      </c>
      <c r="X7084" s="6" t="str">
        <f>TEXT(SalesData[[#This Row],[Order Date]],"mmm yyyy")</f>
        <v>Sep 2013</v>
      </c>
      <c r="Y7084">
        <f>--(COUNTIF($B$2:B7084,B7084)=1)</f>
        <v>0</v>
      </c>
    </row>
    <row r="7085" spans="1:25"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c r="W7085" s="6" t="str">
        <f>TEXT(SalesData[[#This Row],[Order Date]],"mmm")</f>
        <v>Jul</v>
      </c>
      <c r="X7085" s="6" t="str">
        <f>TEXT(SalesData[[#This Row],[Order Date]],"mmm yyyy")</f>
        <v>Jul 2014</v>
      </c>
      <c r="Y7085">
        <f>--(COUNTIF($B$2:B7085,B7085)=1)</f>
        <v>1</v>
      </c>
    </row>
    <row r="7086" spans="1:25"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c r="W7086" s="6" t="str">
        <f>TEXT(SalesData[[#This Row],[Order Date]],"mmm")</f>
        <v>Jul</v>
      </c>
      <c r="X7086" s="6" t="str">
        <f>TEXT(SalesData[[#This Row],[Order Date]],"mmm yyyy")</f>
        <v>Jul 2014</v>
      </c>
      <c r="Y7086">
        <f>--(COUNTIF($B$2:B7086,B7086)=1)</f>
        <v>0</v>
      </c>
    </row>
    <row r="7087" spans="1:25"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c r="W7087" s="6" t="str">
        <f>TEXT(SalesData[[#This Row],[Order Date]],"mmm")</f>
        <v>Sep</v>
      </c>
      <c r="X7087" s="6" t="str">
        <f>TEXT(SalesData[[#This Row],[Order Date]],"mmm yyyy")</f>
        <v>Sep 2014</v>
      </c>
      <c r="Y7087">
        <f>--(COUNTIF($B$2:B7087,B7087)=1)</f>
        <v>1</v>
      </c>
    </row>
    <row r="7088" spans="1:25"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c r="W7088" s="6" t="str">
        <f>TEXT(SalesData[[#This Row],[Order Date]],"mmm")</f>
        <v>Sep</v>
      </c>
      <c r="X7088" s="6" t="str">
        <f>TEXT(SalesData[[#This Row],[Order Date]],"mmm yyyy")</f>
        <v>Sep 2014</v>
      </c>
      <c r="Y7088">
        <f>--(COUNTIF($B$2:B7088,B7088)=1)</f>
        <v>0</v>
      </c>
    </row>
    <row r="7089" spans="1:25"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c r="W7089" s="6" t="str">
        <f>TEXT(SalesData[[#This Row],[Order Date]],"mmm")</f>
        <v>Aug</v>
      </c>
      <c r="X7089" s="6" t="str">
        <f>TEXT(SalesData[[#This Row],[Order Date]],"mmm yyyy")</f>
        <v>Aug 2014</v>
      </c>
      <c r="Y7089">
        <f>--(COUNTIF($B$2:B7089,B7089)=1)</f>
        <v>1</v>
      </c>
    </row>
    <row r="7090" spans="1:25"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c r="W7090" s="6" t="str">
        <f>TEXT(SalesData[[#This Row],[Order Date]],"mmm")</f>
        <v>Oct</v>
      </c>
      <c r="X7090" s="6" t="str">
        <f>TEXT(SalesData[[#This Row],[Order Date]],"mmm yyyy")</f>
        <v>Oct 2012</v>
      </c>
      <c r="Y7090">
        <f>--(COUNTIF($B$2:B7090,B7090)=1)</f>
        <v>1</v>
      </c>
    </row>
    <row r="7091" spans="1:25"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c r="W7091" s="6" t="str">
        <f>TEXT(SalesData[[#This Row],[Order Date]],"mmm")</f>
        <v>Jun</v>
      </c>
      <c r="X7091" s="6" t="str">
        <f>TEXT(SalesData[[#This Row],[Order Date]],"mmm yyyy")</f>
        <v>Jun 2014</v>
      </c>
      <c r="Y7091">
        <f>--(COUNTIF($B$2:B7091,B7091)=1)</f>
        <v>1</v>
      </c>
    </row>
    <row r="7092" spans="1:25"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c r="W7092" s="6" t="str">
        <f>TEXT(SalesData[[#This Row],[Order Date]],"mmm")</f>
        <v>Jan</v>
      </c>
      <c r="X7092" s="6" t="str">
        <f>TEXT(SalesData[[#This Row],[Order Date]],"mmm yyyy")</f>
        <v>Jan 2012</v>
      </c>
      <c r="Y7092">
        <f>--(COUNTIF($B$2:B7092,B7092)=1)</f>
        <v>1</v>
      </c>
    </row>
    <row r="7093" spans="1:25"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c r="W7093" s="6" t="str">
        <f>TEXT(SalesData[[#This Row],[Order Date]],"mmm")</f>
        <v>Jan</v>
      </c>
      <c r="X7093" s="6" t="str">
        <f>TEXT(SalesData[[#This Row],[Order Date]],"mmm yyyy")</f>
        <v>Jan 2012</v>
      </c>
      <c r="Y7093">
        <f>--(COUNTIF($B$2:B7093,B7093)=1)</f>
        <v>0</v>
      </c>
    </row>
    <row r="7094" spans="1:25"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c r="W7094" s="6" t="str">
        <f>TEXT(SalesData[[#This Row],[Order Date]],"mmm")</f>
        <v>Jan</v>
      </c>
      <c r="X7094" s="6" t="str">
        <f>TEXT(SalesData[[#This Row],[Order Date]],"mmm yyyy")</f>
        <v>Jan 2012</v>
      </c>
      <c r="Y7094">
        <f>--(COUNTIF($B$2:B7094,B7094)=1)</f>
        <v>0</v>
      </c>
    </row>
    <row r="7095" spans="1:25"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c r="W7095" s="6" t="str">
        <f>TEXT(SalesData[[#This Row],[Order Date]],"mmm")</f>
        <v>Jan</v>
      </c>
      <c r="X7095" s="6" t="str">
        <f>TEXT(SalesData[[#This Row],[Order Date]],"mmm yyyy")</f>
        <v>Jan 2012</v>
      </c>
      <c r="Y7095">
        <f>--(COUNTIF($B$2:B7095,B7095)=1)</f>
        <v>0</v>
      </c>
    </row>
    <row r="7096" spans="1:25"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c r="W7096" s="6" t="str">
        <f>TEXT(SalesData[[#This Row],[Order Date]],"mmm")</f>
        <v>Feb</v>
      </c>
      <c r="X7096" s="6" t="str">
        <f>TEXT(SalesData[[#This Row],[Order Date]],"mmm yyyy")</f>
        <v>Feb 2012</v>
      </c>
      <c r="Y7096">
        <f>--(COUNTIF($B$2:B7096,B7096)=1)</f>
        <v>1</v>
      </c>
    </row>
    <row r="7097" spans="1:25"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c r="W7097" s="6" t="str">
        <f>TEXT(SalesData[[#This Row],[Order Date]],"mmm")</f>
        <v>Aug</v>
      </c>
      <c r="X7097" s="6" t="str">
        <f>TEXT(SalesData[[#This Row],[Order Date]],"mmm yyyy")</f>
        <v>Aug 2013</v>
      </c>
      <c r="Y7097">
        <f>--(COUNTIF($B$2:B7097,B7097)=1)</f>
        <v>1</v>
      </c>
    </row>
    <row r="7098" spans="1:25"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c r="W7098" s="6" t="str">
        <f>TEXT(SalesData[[#This Row],[Order Date]],"mmm")</f>
        <v>Aug</v>
      </c>
      <c r="X7098" s="6" t="str">
        <f>TEXT(SalesData[[#This Row],[Order Date]],"mmm yyyy")</f>
        <v>Aug 2013</v>
      </c>
      <c r="Y7098">
        <f>--(COUNTIF($B$2:B7098,B7098)=1)</f>
        <v>0</v>
      </c>
    </row>
    <row r="7099" spans="1:25"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c r="W7099" s="6" t="str">
        <f>TEXT(SalesData[[#This Row],[Order Date]],"mmm")</f>
        <v>Aug</v>
      </c>
      <c r="X7099" s="6" t="str">
        <f>TEXT(SalesData[[#This Row],[Order Date]],"mmm yyyy")</f>
        <v>Aug 2013</v>
      </c>
      <c r="Y7099">
        <f>--(COUNTIF($B$2:B7099,B7099)=1)</f>
        <v>0</v>
      </c>
    </row>
    <row r="7100" spans="1:25"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c r="W7100" s="6" t="str">
        <f>TEXT(SalesData[[#This Row],[Order Date]],"mmm")</f>
        <v>Nov</v>
      </c>
      <c r="X7100" s="6" t="str">
        <f>TEXT(SalesData[[#This Row],[Order Date]],"mmm yyyy")</f>
        <v>Nov 2014</v>
      </c>
      <c r="Y7100">
        <f>--(COUNTIF($B$2:B7100,B7100)=1)</f>
        <v>1</v>
      </c>
    </row>
    <row r="7101" spans="1:25"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c r="W7101" s="6" t="str">
        <f>TEXT(SalesData[[#This Row],[Order Date]],"mmm")</f>
        <v>Dec</v>
      </c>
      <c r="X7101" s="6" t="str">
        <f>TEXT(SalesData[[#This Row],[Order Date]],"mmm yyyy")</f>
        <v>Dec 2012</v>
      </c>
      <c r="Y7101">
        <f>--(COUNTIF($B$2:B7101,B7101)=1)</f>
        <v>1</v>
      </c>
    </row>
    <row r="7102" spans="1:25"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c r="W7102" s="6" t="str">
        <f>TEXT(SalesData[[#This Row],[Order Date]],"mmm")</f>
        <v>Nov</v>
      </c>
      <c r="X7102" s="6" t="str">
        <f>TEXT(SalesData[[#This Row],[Order Date]],"mmm yyyy")</f>
        <v>Nov 2011</v>
      </c>
      <c r="Y7102">
        <f>--(COUNTIF($B$2:B7102,B7102)=1)</f>
        <v>1</v>
      </c>
    </row>
    <row r="7103" spans="1:25"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c r="W7103" s="6" t="str">
        <f>TEXT(SalesData[[#This Row],[Order Date]],"mmm")</f>
        <v>Aug</v>
      </c>
      <c r="X7103" s="6" t="str">
        <f>TEXT(SalesData[[#This Row],[Order Date]],"mmm yyyy")</f>
        <v>Aug 2013</v>
      </c>
      <c r="Y7103">
        <f>--(COUNTIF($B$2:B7103,B7103)=1)</f>
        <v>1</v>
      </c>
    </row>
    <row r="7104" spans="1:25"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c r="W7104" s="6" t="str">
        <f>TEXT(SalesData[[#This Row],[Order Date]],"mmm")</f>
        <v>Sep</v>
      </c>
      <c r="X7104" s="6" t="str">
        <f>TEXT(SalesData[[#This Row],[Order Date]],"mmm yyyy")</f>
        <v>Sep 2011</v>
      </c>
      <c r="Y7104">
        <f>--(COUNTIF($B$2:B7104,B7104)=1)</f>
        <v>1</v>
      </c>
    </row>
    <row r="7105" spans="1:25"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c r="W7105" s="6" t="str">
        <f>TEXT(SalesData[[#This Row],[Order Date]],"mmm")</f>
        <v>Sep</v>
      </c>
      <c r="X7105" s="6" t="str">
        <f>TEXT(SalesData[[#This Row],[Order Date]],"mmm yyyy")</f>
        <v>Sep 2014</v>
      </c>
      <c r="Y7105">
        <f>--(COUNTIF($B$2:B7105,B7105)=1)</f>
        <v>1</v>
      </c>
    </row>
    <row r="7106" spans="1:25"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c r="W7106" s="6" t="str">
        <f>TEXT(SalesData[[#This Row],[Order Date]],"mmm")</f>
        <v>Jun</v>
      </c>
      <c r="X7106" s="6" t="str">
        <f>TEXT(SalesData[[#This Row],[Order Date]],"mmm yyyy")</f>
        <v>Jun 2014</v>
      </c>
      <c r="Y7106">
        <f>--(COUNTIF($B$2:B7106,B7106)=1)</f>
        <v>1</v>
      </c>
    </row>
    <row r="7107" spans="1:25"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c r="W7107" s="6" t="str">
        <f>TEXT(SalesData[[#This Row],[Order Date]],"mmm")</f>
        <v>Jun</v>
      </c>
      <c r="X7107" s="6" t="str">
        <f>TEXT(SalesData[[#This Row],[Order Date]],"mmm yyyy")</f>
        <v>Jun 2014</v>
      </c>
      <c r="Y7107">
        <f>--(COUNTIF($B$2:B7107,B7107)=1)</f>
        <v>0</v>
      </c>
    </row>
    <row r="7108" spans="1:25"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c r="W7108" s="6" t="str">
        <f>TEXT(SalesData[[#This Row],[Order Date]],"mmm")</f>
        <v>Jun</v>
      </c>
      <c r="X7108" s="6" t="str">
        <f>TEXT(SalesData[[#This Row],[Order Date]],"mmm yyyy")</f>
        <v>Jun 2014</v>
      </c>
      <c r="Y7108">
        <f>--(COUNTIF($B$2:B7108,B7108)=1)</f>
        <v>0</v>
      </c>
    </row>
    <row r="7109" spans="1:25"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c r="W7109" s="6" t="str">
        <f>TEXT(SalesData[[#This Row],[Order Date]],"mmm")</f>
        <v>Apr</v>
      </c>
      <c r="X7109" s="6" t="str">
        <f>TEXT(SalesData[[#This Row],[Order Date]],"mmm yyyy")</f>
        <v>Apr 2013</v>
      </c>
      <c r="Y7109">
        <f>--(COUNTIF($B$2:B7109,B7109)=1)</f>
        <v>1</v>
      </c>
    </row>
    <row r="7110" spans="1:25"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c r="W7110" s="6" t="str">
        <f>TEXT(SalesData[[#This Row],[Order Date]],"mmm")</f>
        <v>Apr</v>
      </c>
      <c r="X7110" s="6" t="str">
        <f>TEXT(SalesData[[#This Row],[Order Date]],"mmm yyyy")</f>
        <v>Apr 2013</v>
      </c>
      <c r="Y7110">
        <f>--(COUNTIF($B$2:B7110,B7110)=1)</f>
        <v>0</v>
      </c>
    </row>
    <row r="7111" spans="1:25"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c r="W7111" s="6" t="str">
        <f>TEXT(SalesData[[#This Row],[Order Date]],"mmm")</f>
        <v>Apr</v>
      </c>
      <c r="X7111" s="6" t="str">
        <f>TEXT(SalesData[[#This Row],[Order Date]],"mmm yyyy")</f>
        <v>Apr 2013</v>
      </c>
      <c r="Y7111">
        <f>--(COUNTIF($B$2:B7111,B7111)=1)</f>
        <v>0</v>
      </c>
    </row>
    <row r="7112" spans="1:25"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c r="W7112" s="6" t="str">
        <f>TEXT(SalesData[[#This Row],[Order Date]],"mmm")</f>
        <v>Apr</v>
      </c>
      <c r="X7112" s="6" t="str">
        <f>TEXT(SalesData[[#This Row],[Order Date]],"mmm yyyy")</f>
        <v>Apr 2013</v>
      </c>
      <c r="Y7112">
        <f>--(COUNTIF($B$2:B7112,B7112)=1)</f>
        <v>0</v>
      </c>
    </row>
    <row r="7113" spans="1:25"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c r="W7113" s="6" t="str">
        <f>TEXT(SalesData[[#This Row],[Order Date]],"mmm")</f>
        <v>Apr</v>
      </c>
      <c r="X7113" s="6" t="str">
        <f>TEXT(SalesData[[#This Row],[Order Date]],"mmm yyyy")</f>
        <v>Apr 2013</v>
      </c>
      <c r="Y7113">
        <f>--(COUNTIF($B$2:B7113,B7113)=1)</f>
        <v>0</v>
      </c>
    </row>
    <row r="7114" spans="1:25"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c r="W7114" s="6" t="str">
        <f>TEXT(SalesData[[#This Row],[Order Date]],"mmm")</f>
        <v>Apr</v>
      </c>
      <c r="X7114" s="6" t="str">
        <f>TEXT(SalesData[[#This Row],[Order Date]],"mmm yyyy")</f>
        <v>Apr 2013</v>
      </c>
      <c r="Y7114">
        <f>--(COUNTIF($B$2:B7114,B7114)=1)</f>
        <v>0</v>
      </c>
    </row>
    <row r="7115" spans="1:25"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c r="W7115" s="6" t="str">
        <f>TEXT(SalesData[[#This Row],[Order Date]],"mmm")</f>
        <v>Apr</v>
      </c>
      <c r="X7115" s="6" t="str">
        <f>TEXT(SalesData[[#This Row],[Order Date]],"mmm yyyy")</f>
        <v>Apr 2013</v>
      </c>
      <c r="Y7115">
        <f>--(COUNTIF($B$2:B7115,B7115)=1)</f>
        <v>0</v>
      </c>
    </row>
    <row r="7116" spans="1:25"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c r="W7116" s="6" t="str">
        <f>TEXT(SalesData[[#This Row],[Order Date]],"mmm")</f>
        <v>May</v>
      </c>
      <c r="X7116" s="6" t="str">
        <f>TEXT(SalesData[[#This Row],[Order Date]],"mmm yyyy")</f>
        <v>May 2013</v>
      </c>
      <c r="Y7116">
        <f>--(COUNTIF($B$2:B7116,B7116)=1)</f>
        <v>1</v>
      </c>
    </row>
    <row r="7117" spans="1:25"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c r="W7117" s="6" t="str">
        <f>TEXT(SalesData[[#This Row],[Order Date]],"mmm")</f>
        <v>May</v>
      </c>
      <c r="X7117" s="6" t="str">
        <f>TEXT(SalesData[[#This Row],[Order Date]],"mmm yyyy")</f>
        <v>May 2013</v>
      </c>
      <c r="Y7117">
        <f>--(COUNTIF($B$2:B7117,B7117)=1)</f>
        <v>0</v>
      </c>
    </row>
    <row r="7118" spans="1:25"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c r="W7118" s="6" t="str">
        <f>TEXT(SalesData[[#This Row],[Order Date]],"mmm")</f>
        <v>Oct</v>
      </c>
      <c r="X7118" s="6" t="str">
        <f>TEXT(SalesData[[#This Row],[Order Date]],"mmm yyyy")</f>
        <v>Oct 2011</v>
      </c>
      <c r="Y7118">
        <f>--(COUNTIF($B$2:B7118,B7118)=1)</f>
        <v>1</v>
      </c>
    </row>
    <row r="7119" spans="1:25"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c r="W7119" s="6" t="str">
        <f>TEXT(SalesData[[#This Row],[Order Date]],"mmm")</f>
        <v>Oct</v>
      </c>
      <c r="X7119" s="6" t="str">
        <f>TEXT(SalesData[[#This Row],[Order Date]],"mmm yyyy")</f>
        <v>Oct 2011</v>
      </c>
      <c r="Y7119">
        <f>--(COUNTIF($B$2:B7119,B7119)=1)</f>
        <v>0</v>
      </c>
    </row>
    <row r="7120" spans="1:25"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c r="W7120" s="6" t="str">
        <f>TEXT(SalesData[[#This Row],[Order Date]],"mmm")</f>
        <v>Feb</v>
      </c>
      <c r="X7120" s="6" t="str">
        <f>TEXT(SalesData[[#This Row],[Order Date]],"mmm yyyy")</f>
        <v>Feb 2014</v>
      </c>
      <c r="Y7120">
        <f>--(COUNTIF($B$2:B7120,B7120)=1)</f>
        <v>1</v>
      </c>
    </row>
    <row r="7121" spans="1:25"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c r="W7121" s="6" t="str">
        <f>TEXT(SalesData[[#This Row],[Order Date]],"mmm")</f>
        <v>Nov</v>
      </c>
      <c r="X7121" s="6" t="str">
        <f>TEXT(SalesData[[#This Row],[Order Date]],"mmm yyyy")</f>
        <v>Nov 2014</v>
      </c>
      <c r="Y7121">
        <f>--(COUNTIF($B$2:B7121,B7121)=1)</f>
        <v>1</v>
      </c>
    </row>
    <row r="7122" spans="1:25"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c r="W7122" s="6" t="str">
        <f>TEXT(SalesData[[#This Row],[Order Date]],"mmm")</f>
        <v>Jan</v>
      </c>
      <c r="X7122" s="6" t="str">
        <f>TEXT(SalesData[[#This Row],[Order Date]],"mmm yyyy")</f>
        <v>Jan 2011</v>
      </c>
      <c r="Y7122">
        <f>--(COUNTIF($B$2:B7122,B7122)=1)</f>
        <v>1</v>
      </c>
    </row>
    <row r="7123" spans="1:25"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c r="W7123" s="6" t="str">
        <f>TEXT(SalesData[[#This Row],[Order Date]],"mmm")</f>
        <v>Dec</v>
      </c>
      <c r="X7123" s="6" t="str">
        <f>TEXT(SalesData[[#This Row],[Order Date]],"mmm yyyy")</f>
        <v>Dec 2014</v>
      </c>
      <c r="Y7123">
        <f>--(COUNTIF($B$2:B7123,B7123)=1)</f>
        <v>1</v>
      </c>
    </row>
    <row r="7124" spans="1:25"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c r="W7124" s="6" t="str">
        <f>TEXT(SalesData[[#This Row],[Order Date]],"mmm")</f>
        <v>Dec</v>
      </c>
      <c r="X7124" s="6" t="str">
        <f>TEXT(SalesData[[#This Row],[Order Date]],"mmm yyyy")</f>
        <v>Dec 2014</v>
      </c>
      <c r="Y7124">
        <f>--(COUNTIF($B$2:B7124,B7124)=1)</f>
        <v>0</v>
      </c>
    </row>
    <row r="7125" spans="1:25"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c r="W7125" s="6" t="str">
        <f>TEXT(SalesData[[#This Row],[Order Date]],"mmm")</f>
        <v>Aug</v>
      </c>
      <c r="X7125" s="6" t="str">
        <f>TEXT(SalesData[[#This Row],[Order Date]],"mmm yyyy")</f>
        <v>Aug 2012</v>
      </c>
      <c r="Y7125">
        <f>--(COUNTIF($B$2:B7125,B7125)=1)</f>
        <v>1</v>
      </c>
    </row>
    <row r="7126" spans="1:25"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c r="W7126" s="6" t="str">
        <f>TEXT(SalesData[[#This Row],[Order Date]],"mmm")</f>
        <v>Aug</v>
      </c>
      <c r="X7126" s="6" t="str">
        <f>TEXT(SalesData[[#This Row],[Order Date]],"mmm yyyy")</f>
        <v>Aug 2012</v>
      </c>
      <c r="Y7126">
        <f>--(COUNTIF($B$2:B7126,B7126)=1)</f>
        <v>0</v>
      </c>
    </row>
    <row r="7127" spans="1:25"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c r="W7127" s="6" t="str">
        <f>TEXT(SalesData[[#This Row],[Order Date]],"mmm")</f>
        <v>Sep</v>
      </c>
      <c r="X7127" s="6" t="str">
        <f>TEXT(SalesData[[#This Row],[Order Date]],"mmm yyyy")</f>
        <v>Sep 2013</v>
      </c>
      <c r="Y7127">
        <f>--(COUNTIF($B$2:B7127,B7127)=1)</f>
        <v>1</v>
      </c>
    </row>
    <row r="7128" spans="1:25"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c r="W7128" s="6" t="str">
        <f>TEXT(SalesData[[#This Row],[Order Date]],"mmm")</f>
        <v>Sep</v>
      </c>
      <c r="X7128" s="6" t="str">
        <f>TEXT(SalesData[[#This Row],[Order Date]],"mmm yyyy")</f>
        <v>Sep 2013</v>
      </c>
      <c r="Y7128">
        <f>--(COUNTIF($B$2:B7128,B7128)=1)</f>
        <v>0</v>
      </c>
    </row>
    <row r="7129" spans="1:25"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c r="W7129" s="6" t="str">
        <f>TEXT(SalesData[[#This Row],[Order Date]],"mmm")</f>
        <v>Nov</v>
      </c>
      <c r="X7129" s="6" t="str">
        <f>TEXT(SalesData[[#This Row],[Order Date]],"mmm yyyy")</f>
        <v>Nov 2013</v>
      </c>
      <c r="Y7129">
        <f>--(COUNTIF($B$2:B7129,B7129)=1)</f>
        <v>1</v>
      </c>
    </row>
    <row r="7130" spans="1:25"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c r="W7130" s="6" t="str">
        <f>TEXT(SalesData[[#This Row],[Order Date]],"mmm")</f>
        <v>Nov</v>
      </c>
      <c r="X7130" s="6" t="str">
        <f>TEXT(SalesData[[#This Row],[Order Date]],"mmm yyyy")</f>
        <v>Nov 2013</v>
      </c>
      <c r="Y7130">
        <f>--(COUNTIF($B$2:B7130,B7130)=1)</f>
        <v>0</v>
      </c>
    </row>
    <row r="7131" spans="1:25"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c r="W7131" s="6" t="str">
        <f>TEXT(SalesData[[#This Row],[Order Date]],"mmm")</f>
        <v>Apr</v>
      </c>
      <c r="X7131" s="6" t="str">
        <f>TEXT(SalesData[[#This Row],[Order Date]],"mmm yyyy")</f>
        <v>Apr 2013</v>
      </c>
      <c r="Y7131">
        <f>--(COUNTIF($B$2:B7131,B7131)=1)</f>
        <v>1</v>
      </c>
    </row>
    <row r="7132" spans="1:25"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c r="W7132" s="6" t="str">
        <f>TEXT(SalesData[[#This Row],[Order Date]],"mmm")</f>
        <v>Apr</v>
      </c>
      <c r="X7132" s="6" t="str">
        <f>TEXT(SalesData[[#This Row],[Order Date]],"mmm yyyy")</f>
        <v>Apr 2013</v>
      </c>
      <c r="Y7132">
        <f>--(COUNTIF($B$2:B7132,B7132)=1)</f>
        <v>0</v>
      </c>
    </row>
    <row r="7133" spans="1:25"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c r="W7133" s="6" t="str">
        <f>TEXT(SalesData[[#This Row],[Order Date]],"mmm")</f>
        <v>Nov</v>
      </c>
      <c r="X7133" s="6" t="str">
        <f>TEXT(SalesData[[#This Row],[Order Date]],"mmm yyyy")</f>
        <v>Nov 2014</v>
      </c>
      <c r="Y7133">
        <f>--(COUNTIF($B$2:B7133,B7133)=1)</f>
        <v>1</v>
      </c>
    </row>
    <row r="7134" spans="1:25"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c r="W7134" s="6" t="str">
        <f>TEXT(SalesData[[#This Row],[Order Date]],"mmm")</f>
        <v>Nov</v>
      </c>
      <c r="X7134" s="6" t="str">
        <f>TEXT(SalesData[[#This Row],[Order Date]],"mmm yyyy")</f>
        <v>Nov 2014</v>
      </c>
      <c r="Y7134">
        <f>--(COUNTIF($B$2:B7134,B7134)=1)</f>
        <v>0</v>
      </c>
    </row>
    <row r="7135" spans="1:25"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c r="W7135" s="6" t="str">
        <f>TEXT(SalesData[[#This Row],[Order Date]],"mmm")</f>
        <v>Nov</v>
      </c>
      <c r="X7135" s="6" t="str">
        <f>TEXT(SalesData[[#This Row],[Order Date]],"mmm yyyy")</f>
        <v>Nov 2014</v>
      </c>
      <c r="Y7135">
        <f>--(COUNTIF($B$2:B7135,B7135)=1)</f>
        <v>0</v>
      </c>
    </row>
    <row r="7136" spans="1:25"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c r="W7136" s="6" t="str">
        <f>TEXT(SalesData[[#This Row],[Order Date]],"mmm")</f>
        <v>Nov</v>
      </c>
      <c r="X7136" s="6" t="str">
        <f>TEXT(SalesData[[#This Row],[Order Date]],"mmm yyyy")</f>
        <v>Nov 2014</v>
      </c>
      <c r="Y7136">
        <f>--(COUNTIF($B$2:B7136,B7136)=1)</f>
        <v>0</v>
      </c>
    </row>
    <row r="7137" spans="1:25"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c r="W7137" s="6" t="str">
        <f>TEXT(SalesData[[#This Row],[Order Date]],"mmm")</f>
        <v>Nov</v>
      </c>
      <c r="X7137" s="6" t="str">
        <f>TEXT(SalesData[[#This Row],[Order Date]],"mmm yyyy")</f>
        <v>Nov 2014</v>
      </c>
      <c r="Y7137">
        <f>--(COUNTIF($B$2:B7137,B7137)=1)</f>
        <v>0</v>
      </c>
    </row>
    <row r="7138" spans="1:25"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c r="W7138" s="6" t="str">
        <f>TEXT(SalesData[[#This Row],[Order Date]],"mmm")</f>
        <v>Nov</v>
      </c>
      <c r="X7138" s="6" t="str">
        <f>TEXT(SalesData[[#This Row],[Order Date]],"mmm yyyy")</f>
        <v>Nov 2012</v>
      </c>
      <c r="Y7138">
        <f>--(COUNTIF($B$2:B7138,B7138)=1)</f>
        <v>1</v>
      </c>
    </row>
    <row r="7139" spans="1:25"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c r="W7139" s="6" t="str">
        <f>TEXT(SalesData[[#This Row],[Order Date]],"mmm")</f>
        <v>Nov</v>
      </c>
      <c r="X7139" s="6" t="str">
        <f>TEXT(SalesData[[#This Row],[Order Date]],"mmm yyyy")</f>
        <v>Nov 2012</v>
      </c>
      <c r="Y7139">
        <f>--(COUNTIF($B$2:B7139,B7139)=1)</f>
        <v>0</v>
      </c>
    </row>
    <row r="7140" spans="1:25"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c r="W7140" s="6" t="str">
        <f>TEXT(SalesData[[#This Row],[Order Date]],"mmm")</f>
        <v>Nov</v>
      </c>
      <c r="X7140" s="6" t="str">
        <f>TEXT(SalesData[[#This Row],[Order Date]],"mmm yyyy")</f>
        <v>Nov 2012</v>
      </c>
      <c r="Y7140">
        <f>--(COUNTIF($B$2:B7140,B7140)=1)</f>
        <v>0</v>
      </c>
    </row>
    <row r="7141" spans="1:25"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c r="W7141" s="6" t="str">
        <f>TEXT(SalesData[[#This Row],[Order Date]],"mmm")</f>
        <v>Nov</v>
      </c>
      <c r="X7141" s="6" t="str">
        <f>TEXT(SalesData[[#This Row],[Order Date]],"mmm yyyy")</f>
        <v>Nov 2012</v>
      </c>
      <c r="Y7141">
        <f>--(COUNTIF($B$2:B7141,B7141)=1)</f>
        <v>0</v>
      </c>
    </row>
    <row r="7142" spans="1:25"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c r="W7142" s="6" t="str">
        <f>TEXT(SalesData[[#This Row],[Order Date]],"mmm")</f>
        <v>Sep</v>
      </c>
      <c r="X7142" s="6" t="str">
        <f>TEXT(SalesData[[#This Row],[Order Date]],"mmm yyyy")</f>
        <v>Sep 2014</v>
      </c>
      <c r="Y7142">
        <f>--(COUNTIF($B$2:B7142,B7142)=1)</f>
        <v>1</v>
      </c>
    </row>
    <row r="7143" spans="1:25"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c r="W7143" s="6" t="str">
        <f>TEXT(SalesData[[#This Row],[Order Date]],"mmm")</f>
        <v>Sep</v>
      </c>
      <c r="X7143" s="6" t="str">
        <f>TEXT(SalesData[[#This Row],[Order Date]],"mmm yyyy")</f>
        <v>Sep 2014</v>
      </c>
      <c r="Y7143">
        <f>--(COUNTIF($B$2:B7143,B7143)=1)</f>
        <v>0</v>
      </c>
    </row>
    <row r="7144" spans="1:25"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c r="W7144" s="6" t="str">
        <f>TEXT(SalesData[[#This Row],[Order Date]],"mmm")</f>
        <v>Nov</v>
      </c>
      <c r="X7144" s="6" t="str">
        <f>TEXT(SalesData[[#This Row],[Order Date]],"mmm yyyy")</f>
        <v>Nov 2011</v>
      </c>
      <c r="Y7144">
        <f>--(COUNTIF($B$2:B7144,B7144)=1)</f>
        <v>1</v>
      </c>
    </row>
    <row r="7145" spans="1:25"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c r="W7145" s="6" t="str">
        <f>TEXT(SalesData[[#This Row],[Order Date]],"mmm")</f>
        <v>Mar</v>
      </c>
      <c r="X7145" s="6" t="str">
        <f>TEXT(SalesData[[#This Row],[Order Date]],"mmm yyyy")</f>
        <v>Mar 2014</v>
      </c>
      <c r="Y7145">
        <f>--(COUNTIF($B$2:B7145,B7145)=1)</f>
        <v>1</v>
      </c>
    </row>
    <row r="7146" spans="1:25"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c r="W7146" s="6" t="str">
        <f>TEXT(SalesData[[#This Row],[Order Date]],"mmm")</f>
        <v>Mar</v>
      </c>
      <c r="X7146" s="6" t="str">
        <f>TEXT(SalesData[[#This Row],[Order Date]],"mmm yyyy")</f>
        <v>Mar 2014</v>
      </c>
      <c r="Y7146">
        <f>--(COUNTIF($B$2:B7146,B7146)=1)</f>
        <v>0</v>
      </c>
    </row>
    <row r="7147" spans="1:25"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c r="W7147" s="6" t="str">
        <f>TEXT(SalesData[[#This Row],[Order Date]],"mmm")</f>
        <v>Mar</v>
      </c>
      <c r="X7147" s="6" t="str">
        <f>TEXT(SalesData[[#This Row],[Order Date]],"mmm yyyy")</f>
        <v>Mar 2014</v>
      </c>
      <c r="Y7147">
        <f>--(COUNTIF($B$2:B7147,B7147)=1)</f>
        <v>0</v>
      </c>
    </row>
    <row r="7148" spans="1:25"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c r="W7148" s="6" t="str">
        <f>TEXT(SalesData[[#This Row],[Order Date]],"mmm")</f>
        <v>Mar</v>
      </c>
      <c r="X7148" s="6" t="str">
        <f>TEXT(SalesData[[#This Row],[Order Date]],"mmm yyyy")</f>
        <v>Mar 2014</v>
      </c>
      <c r="Y7148">
        <f>--(COUNTIF($B$2:B7148,B7148)=1)</f>
        <v>0</v>
      </c>
    </row>
    <row r="7149" spans="1:25"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c r="W7149" s="6" t="str">
        <f>TEXT(SalesData[[#This Row],[Order Date]],"mmm")</f>
        <v>Jun</v>
      </c>
      <c r="X7149" s="6" t="str">
        <f>TEXT(SalesData[[#This Row],[Order Date]],"mmm yyyy")</f>
        <v>Jun 2013</v>
      </c>
      <c r="Y7149">
        <f>--(COUNTIF($B$2:B7149,B7149)=1)</f>
        <v>1</v>
      </c>
    </row>
    <row r="7150" spans="1:25"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c r="W7150" s="6" t="str">
        <f>TEXT(SalesData[[#This Row],[Order Date]],"mmm")</f>
        <v>Jun</v>
      </c>
      <c r="X7150" s="6" t="str">
        <f>TEXT(SalesData[[#This Row],[Order Date]],"mmm yyyy")</f>
        <v>Jun 2013</v>
      </c>
      <c r="Y7150">
        <f>--(COUNTIF($B$2:B7150,B7150)=1)</f>
        <v>0</v>
      </c>
    </row>
    <row r="7151" spans="1:25"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c r="W7151" s="6" t="str">
        <f>TEXT(SalesData[[#This Row],[Order Date]],"mmm")</f>
        <v>Jun</v>
      </c>
      <c r="X7151" s="6" t="str">
        <f>TEXT(SalesData[[#This Row],[Order Date]],"mmm yyyy")</f>
        <v>Jun 2012</v>
      </c>
      <c r="Y7151">
        <f>--(COUNTIF($B$2:B7151,B7151)=1)</f>
        <v>1</v>
      </c>
    </row>
    <row r="7152" spans="1:25"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c r="W7152" s="6" t="str">
        <f>TEXT(SalesData[[#This Row],[Order Date]],"mmm")</f>
        <v>Dec</v>
      </c>
      <c r="X7152" s="6" t="str">
        <f>TEXT(SalesData[[#This Row],[Order Date]],"mmm yyyy")</f>
        <v>Dec 2014</v>
      </c>
      <c r="Y7152">
        <f>--(COUNTIF($B$2:B7152,B7152)=1)</f>
        <v>1</v>
      </c>
    </row>
    <row r="7153" spans="1:25"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c r="W7153" s="6" t="str">
        <f>TEXT(SalesData[[#This Row],[Order Date]],"mmm")</f>
        <v>Dec</v>
      </c>
      <c r="X7153" s="6" t="str">
        <f>TEXT(SalesData[[#This Row],[Order Date]],"mmm yyyy")</f>
        <v>Dec 2014</v>
      </c>
      <c r="Y7153">
        <f>--(COUNTIF($B$2:B7153,B7153)=1)</f>
        <v>1</v>
      </c>
    </row>
    <row r="7154" spans="1:25"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c r="W7154" s="6" t="str">
        <f>TEXT(SalesData[[#This Row],[Order Date]],"mmm")</f>
        <v>Oct</v>
      </c>
      <c r="X7154" s="6" t="str">
        <f>TEXT(SalesData[[#This Row],[Order Date]],"mmm yyyy")</f>
        <v>Oct 2011</v>
      </c>
      <c r="Y7154">
        <f>--(COUNTIF($B$2:B7154,B7154)=1)</f>
        <v>1</v>
      </c>
    </row>
    <row r="7155" spans="1:25"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c r="W7155" s="6" t="str">
        <f>TEXT(SalesData[[#This Row],[Order Date]],"mmm")</f>
        <v>Dec</v>
      </c>
      <c r="X7155" s="6" t="str">
        <f>TEXT(SalesData[[#This Row],[Order Date]],"mmm yyyy")</f>
        <v>Dec 2012</v>
      </c>
      <c r="Y7155">
        <f>--(COUNTIF($B$2:B7155,B7155)=1)</f>
        <v>1</v>
      </c>
    </row>
    <row r="7156" spans="1:25"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c r="W7156" s="6" t="str">
        <f>TEXT(SalesData[[#This Row],[Order Date]],"mmm")</f>
        <v>Dec</v>
      </c>
      <c r="X7156" s="6" t="str">
        <f>TEXT(SalesData[[#This Row],[Order Date]],"mmm yyyy")</f>
        <v>Dec 2012</v>
      </c>
      <c r="Y7156">
        <f>--(COUNTIF($B$2:B7156,B7156)=1)</f>
        <v>1</v>
      </c>
    </row>
    <row r="7157" spans="1:25"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c r="W7157" s="6" t="str">
        <f>TEXT(SalesData[[#This Row],[Order Date]],"mmm")</f>
        <v>Dec</v>
      </c>
      <c r="X7157" s="6" t="str">
        <f>TEXT(SalesData[[#This Row],[Order Date]],"mmm yyyy")</f>
        <v>Dec 2012</v>
      </c>
      <c r="Y7157">
        <f>--(COUNTIF($B$2:B7157,B7157)=1)</f>
        <v>0</v>
      </c>
    </row>
    <row r="7158" spans="1:25"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c r="W7158" s="6" t="str">
        <f>TEXT(SalesData[[#This Row],[Order Date]],"mmm")</f>
        <v>Apr</v>
      </c>
      <c r="X7158" s="6" t="str">
        <f>TEXT(SalesData[[#This Row],[Order Date]],"mmm yyyy")</f>
        <v>Apr 2014</v>
      </c>
      <c r="Y7158">
        <f>--(COUNTIF($B$2:B7158,B7158)=1)</f>
        <v>1</v>
      </c>
    </row>
    <row r="7159" spans="1:25"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c r="W7159" s="6" t="str">
        <f>TEXT(SalesData[[#This Row],[Order Date]],"mmm")</f>
        <v>Mar</v>
      </c>
      <c r="X7159" s="6" t="str">
        <f>TEXT(SalesData[[#This Row],[Order Date]],"mmm yyyy")</f>
        <v>Mar 2013</v>
      </c>
      <c r="Y7159">
        <f>--(COUNTIF($B$2:B7159,B7159)=1)</f>
        <v>1</v>
      </c>
    </row>
    <row r="7160" spans="1:25"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c r="W7160" s="6" t="str">
        <f>TEXT(SalesData[[#This Row],[Order Date]],"mmm")</f>
        <v>Mar</v>
      </c>
      <c r="X7160" s="6" t="str">
        <f>TEXT(SalesData[[#This Row],[Order Date]],"mmm yyyy")</f>
        <v>Mar 2013</v>
      </c>
      <c r="Y7160">
        <f>--(COUNTIF($B$2:B7160,B7160)=1)</f>
        <v>0</v>
      </c>
    </row>
    <row r="7161" spans="1:25"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c r="W7161" s="6" t="str">
        <f>TEXT(SalesData[[#This Row],[Order Date]],"mmm")</f>
        <v>May</v>
      </c>
      <c r="X7161" s="6" t="str">
        <f>TEXT(SalesData[[#This Row],[Order Date]],"mmm yyyy")</f>
        <v>May 2012</v>
      </c>
      <c r="Y7161">
        <f>--(COUNTIF($B$2:B7161,B7161)=1)</f>
        <v>1</v>
      </c>
    </row>
    <row r="7162" spans="1:25"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c r="W7162" s="6" t="str">
        <f>TEXT(SalesData[[#This Row],[Order Date]],"mmm")</f>
        <v>May</v>
      </c>
      <c r="X7162" s="6" t="str">
        <f>TEXT(SalesData[[#This Row],[Order Date]],"mmm yyyy")</f>
        <v>May 2012</v>
      </c>
      <c r="Y7162">
        <f>--(COUNTIF($B$2:B7162,B7162)=1)</f>
        <v>0</v>
      </c>
    </row>
    <row r="7163" spans="1:25"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c r="W7163" s="6" t="str">
        <f>TEXT(SalesData[[#This Row],[Order Date]],"mmm")</f>
        <v>Jul</v>
      </c>
      <c r="X7163" s="6" t="str">
        <f>TEXT(SalesData[[#This Row],[Order Date]],"mmm yyyy")</f>
        <v>Jul 2011</v>
      </c>
      <c r="Y7163">
        <f>--(COUNTIF($B$2:B7163,B7163)=1)</f>
        <v>1</v>
      </c>
    </row>
    <row r="7164" spans="1:25"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c r="W7164" s="6" t="str">
        <f>TEXT(SalesData[[#This Row],[Order Date]],"mmm")</f>
        <v>Jul</v>
      </c>
      <c r="X7164" s="6" t="str">
        <f>TEXT(SalesData[[#This Row],[Order Date]],"mmm yyyy")</f>
        <v>Jul 2011</v>
      </c>
      <c r="Y7164">
        <f>--(COUNTIF($B$2:B7164,B7164)=1)</f>
        <v>0</v>
      </c>
    </row>
    <row r="7165" spans="1:25"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c r="W7165" s="6" t="str">
        <f>TEXT(SalesData[[#This Row],[Order Date]],"mmm")</f>
        <v>Apr</v>
      </c>
      <c r="X7165" s="6" t="str">
        <f>TEXT(SalesData[[#This Row],[Order Date]],"mmm yyyy")</f>
        <v>Apr 2011</v>
      </c>
      <c r="Y7165">
        <f>--(COUNTIF($B$2:B7165,B7165)=1)</f>
        <v>1</v>
      </c>
    </row>
    <row r="7166" spans="1:25"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c r="W7166" s="6" t="str">
        <f>TEXT(SalesData[[#This Row],[Order Date]],"mmm")</f>
        <v>Apr</v>
      </c>
      <c r="X7166" s="6" t="str">
        <f>TEXT(SalesData[[#This Row],[Order Date]],"mmm yyyy")</f>
        <v>Apr 2011</v>
      </c>
      <c r="Y7166">
        <f>--(COUNTIF($B$2:B7166,B7166)=1)</f>
        <v>0</v>
      </c>
    </row>
    <row r="7167" spans="1:25"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c r="W7167" s="6" t="str">
        <f>TEXT(SalesData[[#This Row],[Order Date]],"mmm")</f>
        <v>Sep</v>
      </c>
      <c r="X7167" s="6" t="str">
        <f>TEXT(SalesData[[#This Row],[Order Date]],"mmm yyyy")</f>
        <v>Sep 2013</v>
      </c>
      <c r="Y7167">
        <f>--(COUNTIF($B$2:B7167,B7167)=1)</f>
        <v>1</v>
      </c>
    </row>
    <row r="7168" spans="1:25"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c r="W7168" s="6" t="str">
        <f>TEXT(SalesData[[#This Row],[Order Date]],"mmm")</f>
        <v>Jul</v>
      </c>
      <c r="X7168" s="6" t="str">
        <f>TEXT(SalesData[[#This Row],[Order Date]],"mmm yyyy")</f>
        <v>Jul 2011</v>
      </c>
      <c r="Y7168">
        <f>--(COUNTIF($B$2:B7168,B7168)=1)</f>
        <v>1</v>
      </c>
    </row>
    <row r="7169" spans="1:25"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c r="W7169" s="6" t="str">
        <f>TEXT(SalesData[[#This Row],[Order Date]],"mmm")</f>
        <v>Jul</v>
      </c>
      <c r="X7169" s="6" t="str">
        <f>TEXT(SalesData[[#This Row],[Order Date]],"mmm yyyy")</f>
        <v>Jul 2011</v>
      </c>
      <c r="Y7169">
        <f>--(COUNTIF($B$2:B7169,B7169)=1)</f>
        <v>0</v>
      </c>
    </row>
    <row r="7170" spans="1:25"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c r="W7170" s="6" t="str">
        <f>TEXT(SalesData[[#This Row],[Order Date]],"mmm")</f>
        <v>Jul</v>
      </c>
      <c r="X7170" s="6" t="str">
        <f>TEXT(SalesData[[#This Row],[Order Date]],"mmm yyyy")</f>
        <v>Jul 2011</v>
      </c>
      <c r="Y7170">
        <f>--(COUNTIF($B$2:B7170,B7170)=1)</f>
        <v>0</v>
      </c>
    </row>
    <row r="7171" spans="1:25"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c r="W7171" s="6" t="str">
        <f>TEXT(SalesData[[#This Row],[Order Date]],"mmm")</f>
        <v>Jul</v>
      </c>
      <c r="X7171" s="6" t="str">
        <f>TEXT(SalesData[[#This Row],[Order Date]],"mmm yyyy")</f>
        <v>Jul 2011</v>
      </c>
      <c r="Y7171">
        <f>--(COUNTIF($B$2:B7171,B7171)=1)</f>
        <v>0</v>
      </c>
    </row>
    <row r="7172" spans="1:25"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c r="W7172" s="6" t="str">
        <f>TEXT(SalesData[[#This Row],[Order Date]],"mmm")</f>
        <v>Oct</v>
      </c>
      <c r="X7172" s="6" t="str">
        <f>TEXT(SalesData[[#This Row],[Order Date]],"mmm yyyy")</f>
        <v>Oct 2014</v>
      </c>
      <c r="Y7172">
        <f>--(COUNTIF($B$2:B7172,B7172)=1)</f>
        <v>1</v>
      </c>
    </row>
    <row r="7173" spans="1:25"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c r="W7173" s="6" t="str">
        <f>TEXT(SalesData[[#This Row],[Order Date]],"mmm")</f>
        <v>Apr</v>
      </c>
      <c r="X7173" s="6" t="str">
        <f>TEXT(SalesData[[#This Row],[Order Date]],"mmm yyyy")</f>
        <v>Apr 2014</v>
      </c>
      <c r="Y7173">
        <f>--(COUNTIF($B$2:B7173,B7173)=1)</f>
        <v>1</v>
      </c>
    </row>
    <row r="7174" spans="1:25"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c r="W7174" s="6" t="str">
        <f>TEXT(SalesData[[#This Row],[Order Date]],"mmm")</f>
        <v>Mar</v>
      </c>
      <c r="X7174" s="6" t="str">
        <f>TEXT(SalesData[[#This Row],[Order Date]],"mmm yyyy")</f>
        <v>Mar 2014</v>
      </c>
      <c r="Y7174">
        <f>--(COUNTIF($B$2:B7174,B7174)=1)</f>
        <v>1</v>
      </c>
    </row>
    <row r="7175" spans="1:25"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c r="W7175" s="6" t="str">
        <f>TEXT(SalesData[[#This Row],[Order Date]],"mmm")</f>
        <v>Mar</v>
      </c>
      <c r="X7175" s="6" t="str">
        <f>TEXT(SalesData[[#This Row],[Order Date]],"mmm yyyy")</f>
        <v>Mar 2014</v>
      </c>
      <c r="Y7175">
        <f>--(COUNTIF($B$2:B7175,B7175)=1)</f>
        <v>0</v>
      </c>
    </row>
    <row r="7176" spans="1:25"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c r="W7176" s="6" t="str">
        <f>TEXT(SalesData[[#This Row],[Order Date]],"mmm")</f>
        <v>Mar</v>
      </c>
      <c r="X7176" s="6" t="str">
        <f>TEXT(SalesData[[#This Row],[Order Date]],"mmm yyyy")</f>
        <v>Mar 2014</v>
      </c>
      <c r="Y7176">
        <f>--(COUNTIF($B$2:B7176,B7176)=1)</f>
        <v>0</v>
      </c>
    </row>
    <row r="7177" spans="1:25"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c r="W7177" s="6" t="str">
        <f>TEXT(SalesData[[#This Row],[Order Date]],"mmm")</f>
        <v>Mar</v>
      </c>
      <c r="X7177" s="6" t="str">
        <f>TEXT(SalesData[[#This Row],[Order Date]],"mmm yyyy")</f>
        <v>Mar 2014</v>
      </c>
      <c r="Y7177">
        <f>--(COUNTIF($B$2:B7177,B7177)=1)</f>
        <v>0</v>
      </c>
    </row>
    <row r="7178" spans="1:25"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c r="W7178" s="6" t="str">
        <f>TEXT(SalesData[[#This Row],[Order Date]],"mmm")</f>
        <v>Mar</v>
      </c>
      <c r="X7178" s="6" t="str">
        <f>TEXT(SalesData[[#This Row],[Order Date]],"mmm yyyy")</f>
        <v>Mar 2014</v>
      </c>
      <c r="Y7178">
        <f>--(COUNTIF($B$2:B7178,B7178)=1)</f>
        <v>0</v>
      </c>
    </row>
    <row r="7179" spans="1:25"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c r="W7179" s="6" t="str">
        <f>TEXT(SalesData[[#This Row],[Order Date]],"mmm")</f>
        <v>May</v>
      </c>
      <c r="X7179" s="6" t="str">
        <f>TEXT(SalesData[[#This Row],[Order Date]],"mmm yyyy")</f>
        <v>May 2014</v>
      </c>
      <c r="Y7179">
        <f>--(COUNTIF($B$2:B7179,B7179)=1)</f>
        <v>1</v>
      </c>
    </row>
    <row r="7180" spans="1:25"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c r="W7180" s="6" t="str">
        <f>TEXT(SalesData[[#This Row],[Order Date]],"mmm")</f>
        <v>May</v>
      </c>
      <c r="X7180" s="6" t="str">
        <f>TEXT(SalesData[[#This Row],[Order Date]],"mmm yyyy")</f>
        <v>May 2014</v>
      </c>
      <c r="Y7180">
        <f>--(COUNTIF($B$2:B7180,B7180)=1)</f>
        <v>0</v>
      </c>
    </row>
    <row r="7181" spans="1:25"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c r="W7181" s="6" t="str">
        <f>TEXT(SalesData[[#This Row],[Order Date]],"mmm")</f>
        <v>Nov</v>
      </c>
      <c r="X7181" s="6" t="str">
        <f>TEXT(SalesData[[#This Row],[Order Date]],"mmm yyyy")</f>
        <v>Nov 2013</v>
      </c>
      <c r="Y7181">
        <f>--(COUNTIF($B$2:B7181,B7181)=1)</f>
        <v>1</v>
      </c>
    </row>
    <row r="7182" spans="1:25"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c r="W7182" s="6" t="str">
        <f>TEXT(SalesData[[#This Row],[Order Date]],"mmm")</f>
        <v>Jan</v>
      </c>
      <c r="X7182" s="6" t="str">
        <f>TEXT(SalesData[[#This Row],[Order Date]],"mmm yyyy")</f>
        <v>Jan 2011</v>
      </c>
      <c r="Y7182">
        <f>--(COUNTIF($B$2:B7182,B7182)=1)</f>
        <v>1</v>
      </c>
    </row>
    <row r="7183" spans="1:25"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c r="W7183" s="6" t="str">
        <f>TEXT(SalesData[[#This Row],[Order Date]],"mmm")</f>
        <v>Dec</v>
      </c>
      <c r="X7183" s="6" t="str">
        <f>TEXT(SalesData[[#This Row],[Order Date]],"mmm yyyy")</f>
        <v>Dec 2013</v>
      </c>
      <c r="Y7183">
        <f>--(COUNTIF($B$2:B7183,B7183)=1)</f>
        <v>1</v>
      </c>
    </row>
    <row r="7184" spans="1:25"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c r="W7184" s="6" t="str">
        <f>TEXT(SalesData[[#This Row],[Order Date]],"mmm")</f>
        <v>May</v>
      </c>
      <c r="X7184" s="6" t="str">
        <f>TEXT(SalesData[[#This Row],[Order Date]],"mmm yyyy")</f>
        <v>May 2014</v>
      </c>
      <c r="Y7184">
        <f>--(COUNTIF($B$2:B7184,B7184)=1)</f>
        <v>1</v>
      </c>
    </row>
    <row r="7185" spans="1:25"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c r="W7185" s="6" t="str">
        <f>TEXT(SalesData[[#This Row],[Order Date]],"mmm")</f>
        <v>Apr</v>
      </c>
      <c r="X7185" s="6" t="str">
        <f>TEXT(SalesData[[#This Row],[Order Date]],"mmm yyyy")</f>
        <v>Apr 2014</v>
      </c>
      <c r="Y7185">
        <f>--(COUNTIF($B$2:B7185,B7185)=1)</f>
        <v>1</v>
      </c>
    </row>
    <row r="7186" spans="1:25"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c r="W7186" s="6" t="str">
        <f>TEXT(SalesData[[#This Row],[Order Date]],"mmm")</f>
        <v>Aug</v>
      </c>
      <c r="X7186" s="6" t="str">
        <f>TEXT(SalesData[[#This Row],[Order Date]],"mmm yyyy")</f>
        <v>Aug 2014</v>
      </c>
      <c r="Y7186">
        <f>--(COUNTIF($B$2:B7186,B7186)=1)</f>
        <v>1</v>
      </c>
    </row>
    <row r="7187" spans="1:25"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c r="W7187" s="6" t="str">
        <f>TEXT(SalesData[[#This Row],[Order Date]],"mmm")</f>
        <v>Aug</v>
      </c>
      <c r="X7187" s="6" t="str">
        <f>TEXT(SalesData[[#This Row],[Order Date]],"mmm yyyy")</f>
        <v>Aug 2014</v>
      </c>
      <c r="Y7187">
        <f>--(COUNTIF($B$2:B7187,B7187)=1)</f>
        <v>0</v>
      </c>
    </row>
    <row r="7188" spans="1:25"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c r="W7188" s="6" t="str">
        <f>TEXT(SalesData[[#This Row],[Order Date]],"mmm")</f>
        <v>Aug</v>
      </c>
      <c r="X7188" s="6" t="str">
        <f>TEXT(SalesData[[#This Row],[Order Date]],"mmm yyyy")</f>
        <v>Aug 2014</v>
      </c>
      <c r="Y7188">
        <f>--(COUNTIF($B$2:B7188,B7188)=1)</f>
        <v>0</v>
      </c>
    </row>
    <row r="7189" spans="1:25"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c r="W7189" s="6" t="str">
        <f>TEXT(SalesData[[#This Row],[Order Date]],"mmm")</f>
        <v>Aug</v>
      </c>
      <c r="X7189" s="6" t="str">
        <f>TEXT(SalesData[[#This Row],[Order Date]],"mmm yyyy")</f>
        <v>Aug 2014</v>
      </c>
      <c r="Y7189">
        <f>--(COUNTIF($B$2:B7189,B7189)=1)</f>
        <v>0</v>
      </c>
    </row>
    <row r="7190" spans="1:25"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c r="W7190" s="6" t="str">
        <f>TEXT(SalesData[[#This Row],[Order Date]],"mmm")</f>
        <v>Aug</v>
      </c>
      <c r="X7190" s="6" t="str">
        <f>TEXT(SalesData[[#This Row],[Order Date]],"mmm yyyy")</f>
        <v>Aug 2014</v>
      </c>
      <c r="Y7190">
        <f>--(COUNTIF($B$2:B7190,B7190)=1)</f>
        <v>0</v>
      </c>
    </row>
    <row r="7191" spans="1:25"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c r="W7191" s="6" t="str">
        <f>TEXT(SalesData[[#This Row],[Order Date]],"mmm")</f>
        <v>Nov</v>
      </c>
      <c r="X7191" s="6" t="str">
        <f>TEXT(SalesData[[#This Row],[Order Date]],"mmm yyyy")</f>
        <v>Nov 2013</v>
      </c>
      <c r="Y7191">
        <f>--(COUNTIF($B$2:B7191,B7191)=1)</f>
        <v>1</v>
      </c>
    </row>
    <row r="7192" spans="1:25"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c r="W7192" s="6" t="str">
        <f>TEXT(SalesData[[#This Row],[Order Date]],"mmm")</f>
        <v>Nov</v>
      </c>
      <c r="X7192" s="6" t="str">
        <f>TEXT(SalesData[[#This Row],[Order Date]],"mmm yyyy")</f>
        <v>Nov 2013</v>
      </c>
      <c r="Y7192">
        <f>--(COUNTIF($B$2:B7192,B7192)=1)</f>
        <v>0</v>
      </c>
    </row>
    <row r="7193" spans="1:25"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c r="W7193" s="6" t="str">
        <f>TEXT(SalesData[[#This Row],[Order Date]],"mmm")</f>
        <v>Oct</v>
      </c>
      <c r="X7193" s="6" t="str">
        <f>TEXT(SalesData[[#This Row],[Order Date]],"mmm yyyy")</f>
        <v>Oct 2013</v>
      </c>
      <c r="Y7193">
        <f>--(COUNTIF($B$2:B7193,B7193)=1)</f>
        <v>1</v>
      </c>
    </row>
    <row r="7194" spans="1:25"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c r="W7194" s="6" t="str">
        <f>TEXT(SalesData[[#This Row],[Order Date]],"mmm")</f>
        <v>Oct</v>
      </c>
      <c r="X7194" s="6" t="str">
        <f>TEXT(SalesData[[#This Row],[Order Date]],"mmm yyyy")</f>
        <v>Oct 2013</v>
      </c>
      <c r="Y7194">
        <f>--(COUNTIF($B$2:B7194,B7194)=1)</f>
        <v>0</v>
      </c>
    </row>
    <row r="7195" spans="1:25"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c r="W7195" s="6" t="str">
        <f>TEXT(SalesData[[#This Row],[Order Date]],"mmm")</f>
        <v>Feb</v>
      </c>
      <c r="X7195" s="6" t="str">
        <f>TEXT(SalesData[[#This Row],[Order Date]],"mmm yyyy")</f>
        <v>Feb 2013</v>
      </c>
      <c r="Y7195">
        <f>--(COUNTIF($B$2:B7195,B7195)=1)</f>
        <v>1</v>
      </c>
    </row>
    <row r="7196" spans="1:25"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c r="W7196" s="6" t="str">
        <f>TEXT(SalesData[[#This Row],[Order Date]],"mmm")</f>
        <v>Feb</v>
      </c>
      <c r="X7196" s="6" t="str">
        <f>TEXT(SalesData[[#This Row],[Order Date]],"mmm yyyy")</f>
        <v>Feb 2013</v>
      </c>
      <c r="Y7196">
        <f>--(COUNTIF($B$2:B7196,B7196)=1)</f>
        <v>0</v>
      </c>
    </row>
    <row r="7197" spans="1:25"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c r="W7197" s="6" t="str">
        <f>TEXT(SalesData[[#This Row],[Order Date]],"mmm")</f>
        <v>Nov</v>
      </c>
      <c r="X7197" s="6" t="str">
        <f>TEXT(SalesData[[#This Row],[Order Date]],"mmm yyyy")</f>
        <v>Nov 2013</v>
      </c>
      <c r="Y7197">
        <f>--(COUNTIF($B$2:B7197,B7197)=1)</f>
        <v>1</v>
      </c>
    </row>
    <row r="7198" spans="1:25"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c r="W7198" s="6" t="str">
        <f>TEXT(SalesData[[#This Row],[Order Date]],"mmm")</f>
        <v>Apr</v>
      </c>
      <c r="X7198" s="6" t="str">
        <f>TEXT(SalesData[[#This Row],[Order Date]],"mmm yyyy")</f>
        <v>Apr 2011</v>
      </c>
      <c r="Y7198">
        <f>--(COUNTIF($B$2:B7198,B7198)=1)</f>
        <v>1</v>
      </c>
    </row>
    <row r="7199" spans="1:25"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c r="W7199" s="6" t="str">
        <f>TEXT(SalesData[[#This Row],[Order Date]],"mmm")</f>
        <v>Apr</v>
      </c>
      <c r="X7199" s="6" t="str">
        <f>TEXT(SalesData[[#This Row],[Order Date]],"mmm yyyy")</f>
        <v>Apr 2011</v>
      </c>
      <c r="Y7199">
        <f>--(COUNTIF($B$2:B7199,B7199)=1)</f>
        <v>0</v>
      </c>
    </row>
    <row r="7200" spans="1:25"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c r="W7200" s="6" t="str">
        <f>TEXT(SalesData[[#This Row],[Order Date]],"mmm")</f>
        <v>Aug</v>
      </c>
      <c r="X7200" s="6" t="str">
        <f>TEXT(SalesData[[#This Row],[Order Date]],"mmm yyyy")</f>
        <v>Aug 2012</v>
      </c>
      <c r="Y7200">
        <f>--(COUNTIF($B$2:B7200,B7200)=1)</f>
        <v>1</v>
      </c>
    </row>
    <row r="7201" spans="1:25"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c r="W7201" s="6" t="str">
        <f>TEXT(SalesData[[#This Row],[Order Date]],"mmm")</f>
        <v>Aug</v>
      </c>
      <c r="X7201" s="6" t="str">
        <f>TEXT(SalesData[[#This Row],[Order Date]],"mmm yyyy")</f>
        <v>Aug 2012</v>
      </c>
      <c r="Y7201">
        <f>--(COUNTIF($B$2:B7201,B7201)=1)</f>
        <v>0</v>
      </c>
    </row>
    <row r="7202" spans="1:25"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c r="W7202" s="6" t="str">
        <f>TEXT(SalesData[[#This Row],[Order Date]],"mmm")</f>
        <v>Nov</v>
      </c>
      <c r="X7202" s="6" t="str">
        <f>TEXT(SalesData[[#This Row],[Order Date]],"mmm yyyy")</f>
        <v>Nov 2013</v>
      </c>
      <c r="Y7202">
        <f>--(COUNTIF($B$2:B7202,B7202)=1)</f>
        <v>1</v>
      </c>
    </row>
    <row r="7203" spans="1:25"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c r="W7203" s="6" t="str">
        <f>TEXT(SalesData[[#This Row],[Order Date]],"mmm")</f>
        <v>Nov</v>
      </c>
      <c r="X7203" s="6" t="str">
        <f>TEXT(SalesData[[#This Row],[Order Date]],"mmm yyyy")</f>
        <v>Nov 2013</v>
      </c>
      <c r="Y7203">
        <f>--(COUNTIF($B$2:B7203,B7203)=1)</f>
        <v>0</v>
      </c>
    </row>
    <row r="7204" spans="1:25"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c r="W7204" s="6" t="str">
        <f>TEXT(SalesData[[#This Row],[Order Date]],"mmm")</f>
        <v>Oct</v>
      </c>
      <c r="X7204" s="6" t="str">
        <f>TEXT(SalesData[[#This Row],[Order Date]],"mmm yyyy")</f>
        <v>Oct 2013</v>
      </c>
      <c r="Y7204">
        <f>--(COUNTIF($B$2:B7204,B7204)=1)</f>
        <v>1</v>
      </c>
    </row>
    <row r="7205" spans="1:25"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c r="W7205" s="6" t="str">
        <f>TEXT(SalesData[[#This Row],[Order Date]],"mmm")</f>
        <v>Dec</v>
      </c>
      <c r="X7205" s="6" t="str">
        <f>TEXT(SalesData[[#This Row],[Order Date]],"mmm yyyy")</f>
        <v>Dec 2011</v>
      </c>
      <c r="Y7205">
        <f>--(COUNTIF($B$2:B7205,B7205)=1)</f>
        <v>1</v>
      </c>
    </row>
    <row r="7206" spans="1:25"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c r="W7206" s="6" t="str">
        <f>TEXT(SalesData[[#This Row],[Order Date]],"mmm")</f>
        <v>Sep</v>
      </c>
      <c r="X7206" s="6" t="str">
        <f>TEXT(SalesData[[#This Row],[Order Date]],"mmm yyyy")</f>
        <v>Sep 2012</v>
      </c>
      <c r="Y7206">
        <f>--(COUNTIF($B$2:B7206,B7206)=1)</f>
        <v>1</v>
      </c>
    </row>
    <row r="7207" spans="1:25"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c r="W7207" s="6" t="str">
        <f>TEXT(SalesData[[#This Row],[Order Date]],"mmm")</f>
        <v>Oct</v>
      </c>
      <c r="X7207" s="6" t="str">
        <f>TEXT(SalesData[[#This Row],[Order Date]],"mmm yyyy")</f>
        <v>Oct 2014</v>
      </c>
      <c r="Y7207">
        <f>--(COUNTIF($B$2:B7207,B7207)=1)</f>
        <v>1</v>
      </c>
    </row>
    <row r="7208" spans="1:25"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c r="W7208" s="6" t="str">
        <f>TEXT(SalesData[[#This Row],[Order Date]],"mmm")</f>
        <v>Oct</v>
      </c>
      <c r="X7208" s="6" t="str">
        <f>TEXT(SalesData[[#This Row],[Order Date]],"mmm yyyy")</f>
        <v>Oct 2014</v>
      </c>
      <c r="Y7208">
        <f>--(COUNTIF($B$2:B7208,B7208)=1)</f>
        <v>0</v>
      </c>
    </row>
    <row r="7209" spans="1:25"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c r="W7209" s="6" t="str">
        <f>TEXT(SalesData[[#This Row],[Order Date]],"mmm")</f>
        <v>Sep</v>
      </c>
      <c r="X7209" s="6" t="str">
        <f>TEXT(SalesData[[#This Row],[Order Date]],"mmm yyyy")</f>
        <v>Sep 2013</v>
      </c>
      <c r="Y7209">
        <f>--(COUNTIF($B$2:B7209,B7209)=1)</f>
        <v>1</v>
      </c>
    </row>
    <row r="7210" spans="1:25"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c r="W7210" s="6" t="str">
        <f>TEXT(SalesData[[#This Row],[Order Date]],"mmm")</f>
        <v>Sep</v>
      </c>
      <c r="X7210" s="6" t="str">
        <f>TEXT(SalesData[[#This Row],[Order Date]],"mmm yyyy")</f>
        <v>Sep 2013</v>
      </c>
      <c r="Y7210">
        <f>--(COUNTIF($B$2:B7210,B7210)=1)</f>
        <v>0</v>
      </c>
    </row>
    <row r="7211" spans="1:25"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c r="W7211" s="6" t="str">
        <f>TEXT(SalesData[[#This Row],[Order Date]],"mmm")</f>
        <v>Sep</v>
      </c>
      <c r="X7211" s="6" t="str">
        <f>TEXT(SalesData[[#This Row],[Order Date]],"mmm yyyy")</f>
        <v>Sep 2013</v>
      </c>
      <c r="Y7211">
        <f>--(COUNTIF($B$2:B7211,B7211)=1)</f>
        <v>0</v>
      </c>
    </row>
    <row r="7212" spans="1:25"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c r="W7212" s="6" t="str">
        <f>TEXT(SalesData[[#This Row],[Order Date]],"mmm")</f>
        <v>Jun</v>
      </c>
      <c r="X7212" s="6" t="str">
        <f>TEXT(SalesData[[#This Row],[Order Date]],"mmm yyyy")</f>
        <v>Jun 2013</v>
      </c>
      <c r="Y7212">
        <f>--(COUNTIF($B$2:B7212,B7212)=1)</f>
        <v>1</v>
      </c>
    </row>
    <row r="7213" spans="1:25"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c r="W7213" s="6" t="str">
        <f>TEXT(SalesData[[#This Row],[Order Date]],"mmm")</f>
        <v>Jun</v>
      </c>
      <c r="X7213" s="6" t="str">
        <f>TEXT(SalesData[[#This Row],[Order Date]],"mmm yyyy")</f>
        <v>Jun 2013</v>
      </c>
      <c r="Y7213">
        <f>--(COUNTIF($B$2:B7213,B7213)=1)</f>
        <v>0</v>
      </c>
    </row>
    <row r="7214" spans="1:25"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c r="W7214" s="6" t="str">
        <f>TEXT(SalesData[[#This Row],[Order Date]],"mmm")</f>
        <v>Jun</v>
      </c>
      <c r="X7214" s="6" t="str">
        <f>TEXT(SalesData[[#This Row],[Order Date]],"mmm yyyy")</f>
        <v>Jun 2013</v>
      </c>
      <c r="Y7214">
        <f>--(COUNTIF($B$2:B7214,B7214)=1)</f>
        <v>0</v>
      </c>
    </row>
    <row r="7215" spans="1:25"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c r="W7215" s="6" t="str">
        <f>TEXT(SalesData[[#This Row],[Order Date]],"mmm")</f>
        <v>Oct</v>
      </c>
      <c r="X7215" s="6" t="str">
        <f>TEXT(SalesData[[#This Row],[Order Date]],"mmm yyyy")</f>
        <v>Oct 2014</v>
      </c>
      <c r="Y7215">
        <f>--(COUNTIF($B$2:B7215,B7215)=1)</f>
        <v>1</v>
      </c>
    </row>
    <row r="7216" spans="1:25"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c r="W7216" s="6" t="str">
        <f>TEXT(SalesData[[#This Row],[Order Date]],"mmm")</f>
        <v>Sep</v>
      </c>
      <c r="X7216" s="6" t="str">
        <f>TEXT(SalesData[[#This Row],[Order Date]],"mmm yyyy")</f>
        <v>Sep 2012</v>
      </c>
      <c r="Y7216">
        <f>--(COUNTIF($B$2:B7216,B7216)=1)</f>
        <v>1</v>
      </c>
    </row>
    <row r="7217" spans="1:25"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c r="W7217" s="6" t="str">
        <f>TEXT(SalesData[[#This Row],[Order Date]],"mmm")</f>
        <v>Sep</v>
      </c>
      <c r="X7217" s="6" t="str">
        <f>TEXT(SalesData[[#This Row],[Order Date]],"mmm yyyy")</f>
        <v>Sep 2012</v>
      </c>
      <c r="Y7217">
        <f>--(COUNTIF($B$2:B7217,B7217)=1)</f>
        <v>0</v>
      </c>
    </row>
    <row r="7218" spans="1:25"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c r="W7218" s="6" t="str">
        <f>TEXT(SalesData[[#This Row],[Order Date]],"mmm")</f>
        <v>May</v>
      </c>
      <c r="X7218" s="6" t="str">
        <f>TEXT(SalesData[[#This Row],[Order Date]],"mmm yyyy")</f>
        <v>May 2012</v>
      </c>
      <c r="Y7218">
        <f>--(COUNTIF($B$2:B7218,B7218)=1)</f>
        <v>1</v>
      </c>
    </row>
    <row r="7219" spans="1:25"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c r="W7219" s="6" t="str">
        <f>TEXT(SalesData[[#This Row],[Order Date]],"mmm")</f>
        <v>May</v>
      </c>
      <c r="X7219" s="6" t="str">
        <f>TEXT(SalesData[[#This Row],[Order Date]],"mmm yyyy")</f>
        <v>May 2012</v>
      </c>
      <c r="Y7219">
        <f>--(COUNTIF($B$2:B7219,B7219)=1)</f>
        <v>0</v>
      </c>
    </row>
    <row r="7220" spans="1:25"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c r="W7220" s="6" t="str">
        <f>TEXT(SalesData[[#This Row],[Order Date]],"mmm")</f>
        <v>May</v>
      </c>
      <c r="X7220" s="6" t="str">
        <f>TEXT(SalesData[[#This Row],[Order Date]],"mmm yyyy")</f>
        <v>May 2012</v>
      </c>
      <c r="Y7220">
        <f>--(COUNTIF($B$2:B7220,B7220)=1)</f>
        <v>0</v>
      </c>
    </row>
    <row r="7221" spans="1:25"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c r="W7221" s="6" t="str">
        <f>TEXT(SalesData[[#This Row],[Order Date]],"mmm")</f>
        <v>May</v>
      </c>
      <c r="X7221" s="6" t="str">
        <f>TEXT(SalesData[[#This Row],[Order Date]],"mmm yyyy")</f>
        <v>May 2012</v>
      </c>
      <c r="Y7221">
        <f>--(COUNTIF($B$2:B7221,B7221)=1)</f>
        <v>0</v>
      </c>
    </row>
    <row r="7222" spans="1:25"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c r="W7222" s="6" t="str">
        <f>TEXT(SalesData[[#This Row],[Order Date]],"mmm")</f>
        <v>Jan</v>
      </c>
      <c r="X7222" s="6" t="str">
        <f>TEXT(SalesData[[#This Row],[Order Date]],"mmm yyyy")</f>
        <v>Jan 2014</v>
      </c>
      <c r="Y7222">
        <f>--(COUNTIF($B$2:B7222,B7222)=1)</f>
        <v>1</v>
      </c>
    </row>
    <row r="7223" spans="1:25"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c r="W7223" s="6" t="str">
        <f>TEXT(SalesData[[#This Row],[Order Date]],"mmm")</f>
        <v>Jan</v>
      </c>
      <c r="X7223" s="6" t="str">
        <f>TEXT(SalesData[[#This Row],[Order Date]],"mmm yyyy")</f>
        <v>Jan 2014</v>
      </c>
      <c r="Y7223">
        <f>--(COUNTIF($B$2:B7223,B7223)=1)</f>
        <v>1</v>
      </c>
    </row>
    <row r="7224" spans="1:25"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c r="W7224" s="6" t="str">
        <f>TEXT(SalesData[[#This Row],[Order Date]],"mmm")</f>
        <v>Sep</v>
      </c>
      <c r="X7224" s="6" t="str">
        <f>TEXT(SalesData[[#This Row],[Order Date]],"mmm yyyy")</f>
        <v>Sep 2014</v>
      </c>
      <c r="Y7224">
        <f>--(COUNTIF($B$2:B7224,B7224)=1)</f>
        <v>1</v>
      </c>
    </row>
    <row r="7225" spans="1:25"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c r="W7225" s="6" t="str">
        <f>TEXT(SalesData[[#This Row],[Order Date]],"mmm")</f>
        <v>Jul</v>
      </c>
      <c r="X7225" s="6" t="str">
        <f>TEXT(SalesData[[#This Row],[Order Date]],"mmm yyyy")</f>
        <v>Jul 2013</v>
      </c>
      <c r="Y7225">
        <f>--(COUNTIF($B$2:B7225,B7225)=1)</f>
        <v>1</v>
      </c>
    </row>
    <row r="7226" spans="1:25"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c r="W7226" s="6" t="str">
        <f>TEXT(SalesData[[#This Row],[Order Date]],"mmm")</f>
        <v>Jul</v>
      </c>
      <c r="X7226" s="6" t="str">
        <f>TEXT(SalesData[[#This Row],[Order Date]],"mmm yyyy")</f>
        <v>Jul 2013</v>
      </c>
      <c r="Y7226">
        <f>--(COUNTIF($B$2:B7226,B7226)=1)</f>
        <v>0</v>
      </c>
    </row>
    <row r="7227" spans="1:25"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c r="W7227" s="6" t="str">
        <f>TEXT(SalesData[[#This Row],[Order Date]],"mmm")</f>
        <v>Jul</v>
      </c>
      <c r="X7227" s="6" t="str">
        <f>TEXT(SalesData[[#This Row],[Order Date]],"mmm yyyy")</f>
        <v>Jul 2013</v>
      </c>
      <c r="Y7227">
        <f>--(COUNTIF($B$2:B7227,B7227)=1)</f>
        <v>0</v>
      </c>
    </row>
    <row r="7228" spans="1:25"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c r="W7228" s="6" t="str">
        <f>TEXT(SalesData[[#This Row],[Order Date]],"mmm")</f>
        <v>Feb</v>
      </c>
      <c r="X7228" s="6" t="str">
        <f>TEXT(SalesData[[#This Row],[Order Date]],"mmm yyyy")</f>
        <v>Feb 2014</v>
      </c>
      <c r="Y7228">
        <f>--(COUNTIF($B$2:B7228,B7228)=1)</f>
        <v>1</v>
      </c>
    </row>
    <row r="7229" spans="1:25"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c r="W7229" s="6" t="str">
        <f>TEXT(SalesData[[#This Row],[Order Date]],"mmm")</f>
        <v>Feb</v>
      </c>
      <c r="X7229" s="6" t="str">
        <f>TEXT(SalesData[[#This Row],[Order Date]],"mmm yyyy")</f>
        <v>Feb 2014</v>
      </c>
      <c r="Y7229">
        <f>--(COUNTIF($B$2:B7229,B7229)=1)</f>
        <v>0</v>
      </c>
    </row>
    <row r="7230" spans="1:25"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c r="W7230" s="6" t="str">
        <f>TEXT(SalesData[[#This Row],[Order Date]],"mmm")</f>
        <v>Jul</v>
      </c>
      <c r="X7230" s="6" t="str">
        <f>TEXT(SalesData[[#This Row],[Order Date]],"mmm yyyy")</f>
        <v>Jul 2011</v>
      </c>
      <c r="Y7230">
        <f>--(COUNTIF($B$2:B7230,B7230)=1)</f>
        <v>1</v>
      </c>
    </row>
    <row r="7231" spans="1:25"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c r="W7231" s="6" t="str">
        <f>TEXT(SalesData[[#This Row],[Order Date]],"mmm")</f>
        <v>Jul</v>
      </c>
      <c r="X7231" s="6" t="str">
        <f>TEXT(SalesData[[#This Row],[Order Date]],"mmm yyyy")</f>
        <v>Jul 2011</v>
      </c>
      <c r="Y7231">
        <f>--(COUNTIF($B$2:B7231,B7231)=1)</f>
        <v>0</v>
      </c>
    </row>
    <row r="7232" spans="1:25"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c r="W7232" s="6" t="str">
        <f>TEXT(SalesData[[#This Row],[Order Date]],"mmm")</f>
        <v>Mar</v>
      </c>
      <c r="X7232" s="6" t="str">
        <f>TEXT(SalesData[[#This Row],[Order Date]],"mmm yyyy")</f>
        <v>Mar 2014</v>
      </c>
      <c r="Y7232">
        <f>--(COUNTIF($B$2:B7232,B7232)=1)</f>
        <v>1</v>
      </c>
    </row>
    <row r="7233" spans="1:25"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c r="W7233" s="6" t="str">
        <f>TEXT(SalesData[[#This Row],[Order Date]],"mmm")</f>
        <v>Mar</v>
      </c>
      <c r="X7233" s="6" t="str">
        <f>TEXT(SalesData[[#This Row],[Order Date]],"mmm yyyy")</f>
        <v>Mar 2014</v>
      </c>
      <c r="Y7233">
        <f>--(COUNTIF($B$2:B7233,B7233)=1)</f>
        <v>0</v>
      </c>
    </row>
    <row r="7234" spans="1:25"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c r="W7234" s="6" t="str">
        <f>TEXT(SalesData[[#This Row],[Order Date]],"mmm")</f>
        <v>Mar</v>
      </c>
      <c r="X7234" s="6" t="str">
        <f>TEXT(SalesData[[#This Row],[Order Date]],"mmm yyyy")</f>
        <v>Mar 2014</v>
      </c>
      <c r="Y7234">
        <f>--(COUNTIF($B$2:B7234,B7234)=1)</f>
        <v>0</v>
      </c>
    </row>
    <row r="7235" spans="1:25"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c r="W7235" s="6" t="str">
        <f>TEXT(SalesData[[#This Row],[Order Date]],"mmm")</f>
        <v>Mar</v>
      </c>
      <c r="X7235" s="6" t="str">
        <f>TEXT(SalesData[[#This Row],[Order Date]],"mmm yyyy")</f>
        <v>Mar 2013</v>
      </c>
      <c r="Y7235">
        <f>--(COUNTIF($B$2:B7235,B7235)=1)</f>
        <v>1</v>
      </c>
    </row>
    <row r="7236" spans="1:25"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c r="W7236" s="6" t="str">
        <f>TEXT(SalesData[[#This Row],[Order Date]],"mmm")</f>
        <v>Mar</v>
      </c>
      <c r="X7236" s="6" t="str">
        <f>TEXT(SalesData[[#This Row],[Order Date]],"mmm yyyy")</f>
        <v>Mar 2013</v>
      </c>
      <c r="Y7236">
        <f>--(COUNTIF($B$2:B7236,B7236)=1)</f>
        <v>0</v>
      </c>
    </row>
    <row r="7237" spans="1:25"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c r="W7237" s="6" t="str">
        <f>TEXT(SalesData[[#This Row],[Order Date]],"mmm")</f>
        <v>Mar</v>
      </c>
      <c r="X7237" s="6" t="str">
        <f>TEXT(SalesData[[#This Row],[Order Date]],"mmm yyyy")</f>
        <v>Mar 2013</v>
      </c>
      <c r="Y7237">
        <f>--(COUNTIF($B$2:B7237,B7237)=1)</f>
        <v>0</v>
      </c>
    </row>
    <row r="7238" spans="1:25"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c r="W7238" s="6" t="str">
        <f>TEXT(SalesData[[#This Row],[Order Date]],"mmm")</f>
        <v>Dec</v>
      </c>
      <c r="X7238" s="6" t="str">
        <f>TEXT(SalesData[[#This Row],[Order Date]],"mmm yyyy")</f>
        <v>Dec 2011</v>
      </c>
      <c r="Y7238">
        <f>--(COUNTIF($B$2:B7238,B7238)=1)</f>
        <v>1</v>
      </c>
    </row>
    <row r="7239" spans="1:25"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c r="W7239" s="6" t="str">
        <f>TEXT(SalesData[[#This Row],[Order Date]],"mmm")</f>
        <v>Jul</v>
      </c>
      <c r="X7239" s="6" t="str">
        <f>TEXT(SalesData[[#This Row],[Order Date]],"mmm yyyy")</f>
        <v>Jul 2013</v>
      </c>
      <c r="Y7239">
        <f>--(COUNTIF($B$2:B7239,B7239)=1)</f>
        <v>1</v>
      </c>
    </row>
    <row r="7240" spans="1:25"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c r="W7240" s="6" t="str">
        <f>TEXT(SalesData[[#This Row],[Order Date]],"mmm")</f>
        <v>Dec</v>
      </c>
      <c r="X7240" s="6" t="str">
        <f>TEXT(SalesData[[#This Row],[Order Date]],"mmm yyyy")</f>
        <v>Dec 2013</v>
      </c>
      <c r="Y7240">
        <f>--(COUNTIF($B$2:B7240,B7240)=1)</f>
        <v>1</v>
      </c>
    </row>
    <row r="7241" spans="1:25"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c r="W7241" s="6" t="str">
        <f>TEXT(SalesData[[#This Row],[Order Date]],"mmm")</f>
        <v>Dec</v>
      </c>
      <c r="X7241" s="6" t="str">
        <f>TEXT(SalesData[[#This Row],[Order Date]],"mmm yyyy")</f>
        <v>Dec 2013</v>
      </c>
      <c r="Y7241">
        <f>--(COUNTIF($B$2:B7241,B7241)=1)</f>
        <v>0</v>
      </c>
    </row>
    <row r="7242" spans="1:25"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c r="W7242" s="6" t="str">
        <f>TEXT(SalesData[[#This Row],[Order Date]],"mmm")</f>
        <v>Apr</v>
      </c>
      <c r="X7242" s="6" t="str">
        <f>TEXT(SalesData[[#This Row],[Order Date]],"mmm yyyy")</f>
        <v>Apr 2014</v>
      </c>
      <c r="Y7242">
        <f>--(COUNTIF($B$2:B7242,B7242)=1)</f>
        <v>1</v>
      </c>
    </row>
    <row r="7243" spans="1:25"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c r="W7243" s="6" t="str">
        <f>TEXT(SalesData[[#This Row],[Order Date]],"mmm")</f>
        <v>Apr</v>
      </c>
      <c r="X7243" s="6" t="str">
        <f>TEXT(SalesData[[#This Row],[Order Date]],"mmm yyyy")</f>
        <v>Apr 2014</v>
      </c>
      <c r="Y7243">
        <f>--(COUNTIF($B$2:B7243,B7243)=1)</f>
        <v>0</v>
      </c>
    </row>
    <row r="7244" spans="1:25"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c r="W7244" s="6" t="str">
        <f>TEXT(SalesData[[#This Row],[Order Date]],"mmm")</f>
        <v>Apr</v>
      </c>
      <c r="X7244" s="6" t="str">
        <f>TEXT(SalesData[[#This Row],[Order Date]],"mmm yyyy")</f>
        <v>Apr 2014</v>
      </c>
      <c r="Y7244">
        <f>--(COUNTIF($B$2:B7244,B7244)=1)</f>
        <v>0</v>
      </c>
    </row>
    <row r="7245" spans="1:25"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c r="W7245" s="6" t="str">
        <f>TEXT(SalesData[[#This Row],[Order Date]],"mmm")</f>
        <v>Aug</v>
      </c>
      <c r="X7245" s="6" t="str">
        <f>TEXT(SalesData[[#This Row],[Order Date]],"mmm yyyy")</f>
        <v>Aug 2014</v>
      </c>
      <c r="Y7245">
        <f>--(COUNTIF($B$2:B7245,B7245)=1)</f>
        <v>1</v>
      </c>
    </row>
    <row r="7246" spans="1:25"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c r="W7246" s="6" t="str">
        <f>TEXT(SalesData[[#This Row],[Order Date]],"mmm")</f>
        <v>May</v>
      </c>
      <c r="X7246" s="6" t="str">
        <f>TEXT(SalesData[[#This Row],[Order Date]],"mmm yyyy")</f>
        <v>May 2014</v>
      </c>
      <c r="Y7246">
        <f>--(COUNTIF($B$2:B7246,B7246)=1)</f>
        <v>1</v>
      </c>
    </row>
    <row r="7247" spans="1:25"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c r="W7247" s="6" t="str">
        <f>TEXT(SalesData[[#This Row],[Order Date]],"mmm")</f>
        <v>Feb</v>
      </c>
      <c r="X7247" s="6" t="str">
        <f>TEXT(SalesData[[#This Row],[Order Date]],"mmm yyyy")</f>
        <v>Feb 2014</v>
      </c>
      <c r="Y7247">
        <f>--(COUNTIF($B$2:B7247,B7247)=1)</f>
        <v>1</v>
      </c>
    </row>
    <row r="7248" spans="1:25"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c r="W7248" s="6" t="str">
        <f>TEXT(SalesData[[#This Row],[Order Date]],"mmm")</f>
        <v>Mar</v>
      </c>
      <c r="X7248" s="6" t="str">
        <f>TEXT(SalesData[[#This Row],[Order Date]],"mmm yyyy")</f>
        <v>Mar 2011</v>
      </c>
      <c r="Y7248">
        <f>--(COUNTIF($B$2:B7248,B7248)=1)</f>
        <v>1</v>
      </c>
    </row>
    <row r="7249" spans="1:25"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c r="W7249" s="6" t="str">
        <f>TEXT(SalesData[[#This Row],[Order Date]],"mmm")</f>
        <v>Mar</v>
      </c>
      <c r="X7249" s="6" t="str">
        <f>TEXT(SalesData[[#This Row],[Order Date]],"mmm yyyy")</f>
        <v>Mar 2011</v>
      </c>
      <c r="Y7249">
        <f>--(COUNTIF($B$2:B7249,B7249)=1)</f>
        <v>0</v>
      </c>
    </row>
    <row r="7250" spans="1:25"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c r="W7250" s="6" t="str">
        <f>TEXT(SalesData[[#This Row],[Order Date]],"mmm")</f>
        <v>Mar</v>
      </c>
      <c r="X7250" s="6" t="str">
        <f>TEXT(SalesData[[#This Row],[Order Date]],"mmm yyyy")</f>
        <v>Mar 2011</v>
      </c>
      <c r="Y7250">
        <f>--(COUNTIF($B$2:B7250,B7250)=1)</f>
        <v>0</v>
      </c>
    </row>
    <row r="7251" spans="1:25"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c r="W7251" s="6" t="str">
        <f>TEXT(SalesData[[#This Row],[Order Date]],"mmm")</f>
        <v>Jun</v>
      </c>
      <c r="X7251" s="6" t="str">
        <f>TEXT(SalesData[[#This Row],[Order Date]],"mmm yyyy")</f>
        <v>Jun 2012</v>
      </c>
      <c r="Y7251">
        <f>--(COUNTIF($B$2:B7251,B7251)=1)</f>
        <v>1</v>
      </c>
    </row>
    <row r="7252" spans="1:25"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c r="W7252" s="6" t="str">
        <f>TEXT(SalesData[[#This Row],[Order Date]],"mmm")</f>
        <v>Jun</v>
      </c>
      <c r="X7252" s="6" t="str">
        <f>TEXT(SalesData[[#This Row],[Order Date]],"mmm yyyy")</f>
        <v>Jun 2012</v>
      </c>
      <c r="Y7252">
        <f>--(COUNTIF($B$2:B7252,B7252)=1)</f>
        <v>0</v>
      </c>
    </row>
    <row r="7253" spans="1:25"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c r="W7253" s="6" t="str">
        <f>TEXT(SalesData[[#This Row],[Order Date]],"mmm")</f>
        <v>Aug</v>
      </c>
      <c r="X7253" s="6" t="str">
        <f>TEXT(SalesData[[#This Row],[Order Date]],"mmm yyyy")</f>
        <v>Aug 2013</v>
      </c>
      <c r="Y7253">
        <f>--(COUNTIF($B$2:B7253,B7253)=1)</f>
        <v>1</v>
      </c>
    </row>
    <row r="7254" spans="1:25"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c r="W7254" s="6" t="str">
        <f>TEXT(SalesData[[#This Row],[Order Date]],"mmm")</f>
        <v>Sep</v>
      </c>
      <c r="X7254" s="6" t="str">
        <f>TEXT(SalesData[[#This Row],[Order Date]],"mmm yyyy")</f>
        <v>Sep 2013</v>
      </c>
      <c r="Y7254">
        <f>--(COUNTIF($B$2:B7254,B7254)=1)</f>
        <v>1</v>
      </c>
    </row>
    <row r="7255" spans="1:25"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c r="W7255" s="6" t="str">
        <f>TEXT(SalesData[[#This Row],[Order Date]],"mmm")</f>
        <v>May</v>
      </c>
      <c r="X7255" s="6" t="str">
        <f>TEXT(SalesData[[#This Row],[Order Date]],"mmm yyyy")</f>
        <v>May 2013</v>
      </c>
      <c r="Y7255">
        <f>--(COUNTIF($B$2:B7255,B7255)=1)</f>
        <v>1</v>
      </c>
    </row>
    <row r="7256" spans="1:25"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c r="W7256" s="6" t="str">
        <f>TEXT(SalesData[[#This Row],[Order Date]],"mmm")</f>
        <v>May</v>
      </c>
      <c r="X7256" s="6" t="str">
        <f>TEXT(SalesData[[#This Row],[Order Date]],"mmm yyyy")</f>
        <v>May 2013</v>
      </c>
      <c r="Y7256">
        <f>--(COUNTIF($B$2:B7256,B7256)=1)</f>
        <v>0</v>
      </c>
    </row>
    <row r="7257" spans="1:25"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c r="W7257" s="6" t="str">
        <f>TEXT(SalesData[[#This Row],[Order Date]],"mmm")</f>
        <v>May</v>
      </c>
      <c r="X7257" s="6" t="str">
        <f>TEXT(SalesData[[#This Row],[Order Date]],"mmm yyyy")</f>
        <v>May 2013</v>
      </c>
      <c r="Y7257">
        <f>--(COUNTIF($B$2:B7257,B7257)=1)</f>
        <v>0</v>
      </c>
    </row>
    <row r="7258" spans="1:25"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c r="W7258" s="6" t="str">
        <f>TEXT(SalesData[[#This Row],[Order Date]],"mmm")</f>
        <v>May</v>
      </c>
      <c r="X7258" s="6" t="str">
        <f>TEXT(SalesData[[#This Row],[Order Date]],"mmm yyyy")</f>
        <v>May 2013</v>
      </c>
      <c r="Y7258">
        <f>--(COUNTIF($B$2:B7258,B7258)=1)</f>
        <v>0</v>
      </c>
    </row>
    <row r="7259" spans="1:25"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c r="W7259" s="6" t="str">
        <f>TEXT(SalesData[[#This Row],[Order Date]],"mmm")</f>
        <v>May</v>
      </c>
      <c r="X7259" s="6" t="str">
        <f>TEXT(SalesData[[#This Row],[Order Date]],"mmm yyyy")</f>
        <v>May 2013</v>
      </c>
      <c r="Y7259">
        <f>--(COUNTIF($B$2:B7259,B7259)=1)</f>
        <v>0</v>
      </c>
    </row>
    <row r="7260" spans="1:25"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c r="W7260" s="6" t="str">
        <f>TEXT(SalesData[[#This Row],[Order Date]],"mmm")</f>
        <v>May</v>
      </c>
      <c r="X7260" s="6" t="str">
        <f>TEXT(SalesData[[#This Row],[Order Date]],"mmm yyyy")</f>
        <v>May 2013</v>
      </c>
      <c r="Y7260">
        <f>--(COUNTIF($B$2:B7260,B7260)=1)</f>
        <v>0</v>
      </c>
    </row>
    <row r="7261" spans="1:25"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c r="W7261" s="6" t="str">
        <f>TEXT(SalesData[[#This Row],[Order Date]],"mmm")</f>
        <v>May</v>
      </c>
      <c r="X7261" s="6" t="str">
        <f>TEXT(SalesData[[#This Row],[Order Date]],"mmm yyyy")</f>
        <v>May 2013</v>
      </c>
      <c r="Y7261">
        <f>--(COUNTIF($B$2:B7261,B7261)=1)</f>
        <v>0</v>
      </c>
    </row>
    <row r="7262" spans="1:25"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c r="W7262" s="6" t="str">
        <f>TEXT(SalesData[[#This Row],[Order Date]],"mmm")</f>
        <v>May</v>
      </c>
      <c r="X7262" s="6" t="str">
        <f>TEXT(SalesData[[#This Row],[Order Date]],"mmm yyyy")</f>
        <v>May 2013</v>
      </c>
      <c r="Y7262">
        <f>--(COUNTIF($B$2:B7262,B7262)=1)</f>
        <v>0</v>
      </c>
    </row>
    <row r="7263" spans="1:25"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c r="W7263" s="6" t="str">
        <f>TEXT(SalesData[[#This Row],[Order Date]],"mmm")</f>
        <v>Jun</v>
      </c>
      <c r="X7263" s="6" t="str">
        <f>TEXT(SalesData[[#This Row],[Order Date]],"mmm yyyy")</f>
        <v>Jun 2014</v>
      </c>
      <c r="Y7263">
        <f>--(COUNTIF($B$2:B7263,B7263)=1)</f>
        <v>1</v>
      </c>
    </row>
    <row r="7264" spans="1:25"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c r="W7264" s="6" t="str">
        <f>TEXT(SalesData[[#This Row],[Order Date]],"mmm")</f>
        <v>Oct</v>
      </c>
      <c r="X7264" s="6" t="str">
        <f>TEXT(SalesData[[#This Row],[Order Date]],"mmm yyyy")</f>
        <v>Oct 2014</v>
      </c>
      <c r="Y7264">
        <f>--(COUNTIF($B$2:B7264,B7264)=1)</f>
        <v>1</v>
      </c>
    </row>
    <row r="7265" spans="1:25"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c r="W7265" s="6" t="str">
        <f>TEXT(SalesData[[#This Row],[Order Date]],"mmm")</f>
        <v>Oct</v>
      </c>
      <c r="X7265" s="6" t="str">
        <f>TEXT(SalesData[[#This Row],[Order Date]],"mmm yyyy")</f>
        <v>Oct 2014</v>
      </c>
      <c r="Y7265">
        <f>--(COUNTIF($B$2:B7265,B7265)=1)</f>
        <v>0</v>
      </c>
    </row>
    <row r="7266" spans="1:25"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c r="W7266" s="6" t="str">
        <f>TEXT(SalesData[[#This Row],[Order Date]],"mmm")</f>
        <v>Jun</v>
      </c>
      <c r="X7266" s="6" t="str">
        <f>TEXT(SalesData[[#This Row],[Order Date]],"mmm yyyy")</f>
        <v>Jun 2014</v>
      </c>
      <c r="Y7266">
        <f>--(COUNTIF($B$2:B7266,B7266)=1)</f>
        <v>1</v>
      </c>
    </row>
    <row r="7267" spans="1:25"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c r="W7267" s="6" t="str">
        <f>TEXT(SalesData[[#This Row],[Order Date]],"mmm")</f>
        <v>Nov</v>
      </c>
      <c r="X7267" s="6" t="str">
        <f>TEXT(SalesData[[#This Row],[Order Date]],"mmm yyyy")</f>
        <v>Nov 2011</v>
      </c>
      <c r="Y7267">
        <f>--(COUNTIF($B$2:B7267,B7267)=1)</f>
        <v>1</v>
      </c>
    </row>
    <row r="7268" spans="1:25"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c r="W7268" s="6" t="str">
        <f>TEXT(SalesData[[#This Row],[Order Date]],"mmm")</f>
        <v>Aug</v>
      </c>
      <c r="X7268" s="6" t="str">
        <f>TEXT(SalesData[[#This Row],[Order Date]],"mmm yyyy")</f>
        <v>Aug 2014</v>
      </c>
      <c r="Y7268">
        <f>--(COUNTIF($B$2:B7268,B7268)=1)</f>
        <v>1</v>
      </c>
    </row>
    <row r="7269" spans="1:25"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c r="W7269" s="6" t="str">
        <f>TEXT(SalesData[[#This Row],[Order Date]],"mmm")</f>
        <v>Aug</v>
      </c>
      <c r="X7269" s="6" t="str">
        <f>TEXT(SalesData[[#This Row],[Order Date]],"mmm yyyy")</f>
        <v>Aug 2014</v>
      </c>
      <c r="Y7269">
        <f>--(COUNTIF($B$2:B7269,B7269)=1)</f>
        <v>0</v>
      </c>
    </row>
    <row r="7270" spans="1:25"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c r="W7270" s="6" t="str">
        <f>TEXT(SalesData[[#This Row],[Order Date]],"mmm")</f>
        <v>Jan</v>
      </c>
      <c r="X7270" s="6" t="str">
        <f>TEXT(SalesData[[#This Row],[Order Date]],"mmm yyyy")</f>
        <v>Jan 2013</v>
      </c>
      <c r="Y7270">
        <f>--(COUNTIF($B$2:B7270,B7270)=1)</f>
        <v>1</v>
      </c>
    </row>
    <row r="7271" spans="1:25"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c r="W7271" s="6" t="str">
        <f>TEXT(SalesData[[#This Row],[Order Date]],"mmm")</f>
        <v>Jan</v>
      </c>
      <c r="X7271" s="6" t="str">
        <f>TEXT(SalesData[[#This Row],[Order Date]],"mmm yyyy")</f>
        <v>Jan 2013</v>
      </c>
      <c r="Y7271">
        <f>--(COUNTIF($B$2:B7271,B7271)=1)</f>
        <v>0</v>
      </c>
    </row>
    <row r="7272" spans="1:25"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c r="W7272" s="6" t="str">
        <f>TEXT(SalesData[[#This Row],[Order Date]],"mmm")</f>
        <v>Sep</v>
      </c>
      <c r="X7272" s="6" t="str">
        <f>TEXT(SalesData[[#This Row],[Order Date]],"mmm yyyy")</f>
        <v>Sep 2013</v>
      </c>
      <c r="Y7272">
        <f>--(COUNTIF($B$2:B7272,B7272)=1)</f>
        <v>1</v>
      </c>
    </row>
    <row r="7273" spans="1:25"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c r="W7273" s="6" t="str">
        <f>TEXT(SalesData[[#This Row],[Order Date]],"mmm")</f>
        <v>Sep</v>
      </c>
      <c r="X7273" s="6" t="str">
        <f>TEXT(SalesData[[#This Row],[Order Date]],"mmm yyyy")</f>
        <v>Sep 2013</v>
      </c>
      <c r="Y7273">
        <f>--(COUNTIF($B$2:B7273,B7273)=1)</f>
        <v>0</v>
      </c>
    </row>
    <row r="7274" spans="1:25"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c r="W7274" s="6" t="str">
        <f>TEXT(SalesData[[#This Row],[Order Date]],"mmm")</f>
        <v>Oct</v>
      </c>
      <c r="X7274" s="6" t="str">
        <f>TEXT(SalesData[[#This Row],[Order Date]],"mmm yyyy")</f>
        <v>Oct 2013</v>
      </c>
      <c r="Y7274">
        <f>--(COUNTIF($B$2:B7274,B7274)=1)</f>
        <v>1</v>
      </c>
    </row>
    <row r="7275" spans="1:25"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c r="W7275" s="6" t="str">
        <f>TEXT(SalesData[[#This Row],[Order Date]],"mmm")</f>
        <v>Oct</v>
      </c>
      <c r="X7275" s="6" t="str">
        <f>TEXT(SalesData[[#This Row],[Order Date]],"mmm yyyy")</f>
        <v>Oct 2013</v>
      </c>
      <c r="Y7275">
        <f>--(COUNTIF($B$2:B7275,B7275)=1)</f>
        <v>0</v>
      </c>
    </row>
    <row r="7276" spans="1:25"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c r="W7276" s="6" t="str">
        <f>TEXT(SalesData[[#This Row],[Order Date]],"mmm")</f>
        <v>Nov</v>
      </c>
      <c r="X7276" s="6" t="str">
        <f>TEXT(SalesData[[#This Row],[Order Date]],"mmm yyyy")</f>
        <v>Nov 2012</v>
      </c>
      <c r="Y7276">
        <f>--(COUNTIF($B$2:B7276,B7276)=1)</f>
        <v>1</v>
      </c>
    </row>
    <row r="7277" spans="1:25"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c r="W7277" s="6" t="str">
        <f>TEXT(SalesData[[#This Row],[Order Date]],"mmm")</f>
        <v>Nov</v>
      </c>
      <c r="X7277" s="6" t="str">
        <f>TEXT(SalesData[[#This Row],[Order Date]],"mmm yyyy")</f>
        <v>Nov 2012</v>
      </c>
      <c r="Y7277">
        <f>--(COUNTIF($B$2:B7277,B7277)=1)</f>
        <v>0</v>
      </c>
    </row>
    <row r="7278" spans="1:25"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c r="W7278" s="6" t="str">
        <f>TEXT(SalesData[[#This Row],[Order Date]],"mmm")</f>
        <v>Nov</v>
      </c>
      <c r="X7278" s="6" t="str">
        <f>TEXT(SalesData[[#This Row],[Order Date]],"mmm yyyy")</f>
        <v>Nov 2011</v>
      </c>
      <c r="Y7278">
        <f>--(COUNTIF($B$2:B7278,B7278)=1)</f>
        <v>1</v>
      </c>
    </row>
    <row r="7279" spans="1:25"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c r="W7279" s="6" t="str">
        <f>TEXT(SalesData[[#This Row],[Order Date]],"mmm")</f>
        <v>Jul</v>
      </c>
      <c r="X7279" s="6" t="str">
        <f>TEXT(SalesData[[#This Row],[Order Date]],"mmm yyyy")</f>
        <v>Jul 2013</v>
      </c>
      <c r="Y7279">
        <f>--(COUNTIF($B$2:B7279,B7279)=1)</f>
        <v>1</v>
      </c>
    </row>
    <row r="7280" spans="1:25"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c r="W7280" s="6" t="str">
        <f>TEXT(SalesData[[#This Row],[Order Date]],"mmm")</f>
        <v>Jul</v>
      </c>
      <c r="X7280" s="6" t="str">
        <f>TEXT(SalesData[[#This Row],[Order Date]],"mmm yyyy")</f>
        <v>Jul 2013</v>
      </c>
      <c r="Y7280">
        <f>--(COUNTIF($B$2:B7280,B7280)=1)</f>
        <v>0</v>
      </c>
    </row>
    <row r="7281" spans="1:25"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c r="W7281" s="6" t="str">
        <f>TEXT(SalesData[[#This Row],[Order Date]],"mmm")</f>
        <v>May</v>
      </c>
      <c r="X7281" s="6" t="str">
        <f>TEXT(SalesData[[#This Row],[Order Date]],"mmm yyyy")</f>
        <v>May 2013</v>
      </c>
      <c r="Y7281">
        <f>--(COUNTIF($B$2:B7281,B7281)=1)</f>
        <v>1</v>
      </c>
    </row>
    <row r="7282" spans="1:25"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c r="W7282" s="6" t="str">
        <f>TEXT(SalesData[[#This Row],[Order Date]],"mmm")</f>
        <v>Feb</v>
      </c>
      <c r="X7282" s="6" t="str">
        <f>TEXT(SalesData[[#This Row],[Order Date]],"mmm yyyy")</f>
        <v>Feb 2012</v>
      </c>
      <c r="Y7282">
        <f>--(COUNTIF($B$2:B7282,B7282)=1)</f>
        <v>1</v>
      </c>
    </row>
    <row r="7283" spans="1:25"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c r="W7283" s="6" t="str">
        <f>TEXT(SalesData[[#This Row],[Order Date]],"mmm")</f>
        <v>Oct</v>
      </c>
      <c r="X7283" s="6" t="str">
        <f>TEXT(SalesData[[#This Row],[Order Date]],"mmm yyyy")</f>
        <v>Oct 2014</v>
      </c>
      <c r="Y7283">
        <f>--(COUNTIF($B$2:B7283,B7283)=1)</f>
        <v>1</v>
      </c>
    </row>
    <row r="7284" spans="1:25"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c r="W7284" s="6" t="str">
        <f>TEXT(SalesData[[#This Row],[Order Date]],"mmm")</f>
        <v>Jun</v>
      </c>
      <c r="X7284" s="6" t="str">
        <f>TEXT(SalesData[[#This Row],[Order Date]],"mmm yyyy")</f>
        <v>Jun 2014</v>
      </c>
      <c r="Y7284">
        <f>--(COUNTIF($B$2:B7284,B7284)=1)</f>
        <v>1</v>
      </c>
    </row>
    <row r="7285" spans="1:25"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c r="W7285" s="6" t="str">
        <f>TEXT(SalesData[[#This Row],[Order Date]],"mmm")</f>
        <v>Sep</v>
      </c>
      <c r="X7285" s="6" t="str">
        <f>TEXT(SalesData[[#This Row],[Order Date]],"mmm yyyy")</f>
        <v>Sep 2014</v>
      </c>
      <c r="Y7285">
        <f>--(COUNTIF($B$2:B7285,B7285)=1)</f>
        <v>1</v>
      </c>
    </row>
    <row r="7286" spans="1:25"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c r="W7286" s="6" t="str">
        <f>TEXT(SalesData[[#This Row],[Order Date]],"mmm")</f>
        <v>Sep</v>
      </c>
      <c r="X7286" s="6" t="str">
        <f>TEXT(SalesData[[#This Row],[Order Date]],"mmm yyyy")</f>
        <v>Sep 2014</v>
      </c>
      <c r="Y7286">
        <f>--(COUNTIF($B$2:B7286,B7286)=1)</f>
        <v>0</v>
      </c>
    </row>
    <row r="7287" spans="1:25"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c r="W7287" s="6" t="str">
        <f>TEXT(SalesData[[#This Row],[Order Date]],"mmm")</f>
        <v>Oct</v>
      </c>
      <c r="X7287" s="6" t="str">
        <f>TEXT(SalesData[[#This Row],[Order Date]],"mmm yyyy")</f>
        <v>Oct 2014</v>
      </c>
      <c r="Y7287">
        <f>--(COUNTIF($B$2:B7287,B7287)=1)</f>
        <v>1</v>
      </c>
    </row>
    <row r="7288" spans="1:25"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c r="W7288" s="6" t="str">
        <f>TEXT(SalesData[[#This Row],[Order Date]],"mmm")</f>
        <v>Jun</v>
      </c>
      <c r="X7288" s="6" t="str">
        <f>TEXT(SalesData[[#This Row],[Order Date]],"mmm yyyy")</f>
        <v>Jun 2013</v>
      </c>
      <c r="Y7288">
        <f>--(COUNTIF($B$2:B7288,B7288)=1)</f>
        <v>1</v>
      </c>
    </row>
    <row r="7289" spans="1:25"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c r="W7289" s="6" t="str">
        <f>TEXT(SalesData[[#This Row],[Order Date]],"mmm")</f>
        <v>Jun</v>
      </c>
      <c r="X7289" s="6" t="str">
        <f>TEXT(SalesData[[#This Row],[Order Date]],"mmm yyyy")</f>
        <v>Jun 2013</v>
      </c>
      <c r="Y7289">
        <f>--(COUNTIF($B$2:B7289,B7289)=1)</f>
        <v>0</v>
      </c>
    </row>
    <row r="7290" spans="1:25"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c r="W7290" s="6" t="str">
        <f>TEXT(SalesData[[#This Row],[Order Date]],"mmm")</f>
        <v>Sep</v>
      </c>
      <c r="X7290" s="6" t="str">
        <f>TEXT(SalesData[[#This Row],[Order Date]],"mmm yyyy")</f>
        <v>Sep 2011</v>
      </c>
      <c r="Y7290">
        <f>--(COUNTIF($B$2:B7290,B7290)=1)</f>
        <v>1</v>
      </c>
    </row>
    <row r="7291" spans="1:25"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c r="W7291" s="6" t="str">
        <f>TEXT(SalesData[[#This Row],[Order Date]],"mmm")</f>
        <v>Jan</v>
      </c>
      <c r="X7291" s="6" t="str">
        <f>TEXT(SalesData[[#This Row],[Order Date]],"mmm yyyy")</f>
        <v>Jan 2013</v>
      </c>
      <c r="Y7291">
        <f>--(COUNTIF($B$2:B7291,B7291)=1)</f>
        <v>1</v>
      </c>
    </row>
    <row r="7292" spans="1:25"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c r="W7292" s="6" t="str">
        <f>TEXT(SalesData[[#This Row],[Order Date]],"mmm")</f>
        <v>Jan</v>
      </c>
      <c r="X7292" s="6" t="str">
        <f>TEXT(SalesData[[#This Row],[Order Date]],"mmm yyyy")</f>
        <v>Jan 2013</v>
      </c>
      <c r="Y7292">
        <f>--(COUNTIF($B$2:B7292,B7292)=1)</f>
        <v>0</v>
      </c>
    </row>
    <row r="7293" spans="1:25"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c r="W7293" s="6" t="str">
        <f>TEXT(SalesData[[#This Row],[Order Date]],"mmm")</f>
        <v>Jan</v>
      </c>
      <c r="X7293" s="6" t="str">
        <f>TEXT(SalesData[[#This Row],[Order Date]],"mmm yyyy")</f>
        <v>Jan 2013</v>
      </c>
      <c r="Y7293">
        <f>--(COUNTIF($B$2:B7293,B7293)=1)</f>
        <v>0</v>
      </c>
    </row>
    <row r="7294" spans="1:25"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c r="W7294" s="6" t="str">
        <f>TEXT(SalesData[[#This Row],[Order Date]],"mmm")</f>
        <v>Dec</v>
      </c>
      <c r="X7294" s="6" t="str">
        <f>TEXT(SalesData[[#This Row],[Order Date]],"mmm yyyy")</f>
        <v>Dec 2014</v>
      </c>
      <c r="Y7294">
        <f>--(COUNTIF($B$2:B7294,B7294)=1)</f>
        <v>1</v>
      </c>
    </row>
    <row r="7295" spans="1:25"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c r="W7295" s="6" t="str">
        <f>TEXT(SalesData[[#This Row],[Order Date]],"mmm")</f>
        <v>Jan</v>
      </c>
      <c r="X7295" s="6" t="str">
        <f>TEXT(SalesData[[#This Row],[Order Date]],"mmm yyyy")</f>
        <v>Jan 2013</v>
      </c>
      <c r="Y7295">
        <f>--(COUNTIF($B$2:B7295,B7295)=1)</f>
        <v>1</v>
      </c>
    </row>
    <row r="7296" spans="1:25"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c r="W7296" s="6" t="str">
        <f>TEXT(SalesData[[#This Row],[Order Date]],"mmm")</f>
        <v>May</v>
      </c>
      <c r="X7296" s="6" t="str">
        <f>TEXT(SalesData[[#This Row],[Order Date]],"mmm yyyy")</f>
        <v>May 2012</v>
      </c>
      <c r="Y7296">
        <f>--(COUNTIF($B$2:B7296,B7296)=1)</f>
        <v>1</v>
      </c>
    </row>
    <row r="7297" spans="1:25"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c r="W7297" s="6" t="str">
        <f>TEXT(SalesData[[#This Row],[Order Date]],"mmm")</f>
        <v>May</v>
      </c>
      <c r="X7297" s="6" t="str">
        <f>TEXT(SalesData[[#This Row],[Order Date]],"mmm yyyy")</f>
        <v>May 2011</v>
      </c>
      <c r="Y7297">
        <f>--(COUNTIF($B$2:B7297,B7297)=1)</f>
        <v>1</v>
      </c>
    </row>
    <row r="7298" spans="1:25"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c r="W7298" s="6" t="str">
        <f>TEXT(SalesData[[#This Row],[Order Date]],"mmm")</f>
        <v>May</v>
      </c>
      <c r="X7298" s="6" t="str">
        <f>TEXT(SalesData[[#This Row],[Order Date]],"mmm yyyy")</f>
        <v>May 2011</v>
      </c>
      <c r="Y7298">
        <f>--(COUNTIF($B$2:B7298,B7298)=1)</f>
        <v>0</v>
      </c>
    </row>
    <row r="7299" spans="1:25"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c r="W7299" s="6" t="str">
        <f>TEXT(SalesData[[#This Row],[Order Date]],"mmm")</f>
        <v>Feb</v>
      </c>
      <c r="X7299" s="6" t="str">
        <f>TEXT(SalesData[[#This Row],[Order Date]],"mmm yyyy")</f>
        <v>Feb 2012</v>
      </c>
      <c r="Y7299">
        <f>--(COUNTIF($B$2:B7299,B7299)=1)</f>
        <v>1</v>
      </c>
    </row>
    <row r="7300" spans="1:25"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c r="W7300" s="6" t="str">
        <f>TEXT(SalesData[[#This Row],[Order Date]],"mmm")</f>
        <v>Nov</v>
      </c>
      <c r="X7300" s="6" t="str">
        <f>TEXT(SalesData[[#This Row],[Order Date]],"mmm yyyy")</f>
        <v>Nov 2011</v>
      </c>
      <c r="Y7300">
        <f>--(COUNTIF($B$2:B7300,B7300)=1)</f>
        <v>1</v>
      </c>
    </row>
    <row r="7301" spans="1:25"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c r="W7301" s="6" t="str">
        <f>TEXT(SalesData[[#This Row],[Order Date]],"mmm")</f>
        <v>Nov</v>
      </c>
      <c r="X7301" s="6" t="str">
        <f>TEXT(SalesData[[#This Row],[Order Date]],"mmm yyyy")</f>
        <v>Nov 2011</v>
      </c>
      <c r="Y7301">
        <f>--(COUNTIF($B$2:B7301,B7301)=1)</f>
        <v>0</v>
      </c>
    </row>
    <row r="7302" spans="1:25"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c r="W7302" s="6" t="str">
        <f>TEXT(SalesData[[#This Row],[Order Date]],"mmm")</f>
        <v>Nov</v>
      </c>
      <c r="X7302" s="6" t="str">
        <f>TEXT(SalesData[[#This Row],[Order Date]],"mmm yyyy")</f>
        <v>Nov 2011</v>
      </c>
      <c r="Y7302">
        <f>--(COUNTIF($B$2:B7302,B7302)=1)</f>
        <v>0</v>
      </c>
    </row>
    <row r="7303" spans="1:25"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c r="W7303" s="6" t="str">
        <f>TEXT(SalesData[[#This Row],[Order Date]],"mmm")</f>
        <v>Nov</v>
      </c>
      <c r="X7303" s="6" t="str">
        <f>TEXT(SalesData[[#This Row],[Order Date]],"mmm yyyy")</f>
        <v>Nov 2011</v>
      </c>
      <c r="Y7303">
        <f>--(COUNTIF($B$2:B7303,B7303)=1)</f>
        <v>0</v>
      </c>
    </row>
    <row r="7304" spans="1:25"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c r="W7304" s="6" t="str">
        <f>TEXT(SalesData[[#This Row],[Order Date]],"mmm")</f>
        <v>Nov</v>
      </c>
      <c r="X7304" s="6" t="str">
        <f>TEXT(SalesData[[#This Row],[Order Date]],"mmm yyyy")</f>
        <v>Nov 2011</v>
      </c>
      <c r="Y7304">
        <f>--(COUNTIF($B$2:B7304,B7304)=1)</f>
        <v>0</v>
      </c>
    </row>
    <row r="7305" spans="1:25"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c r="W7305" s="6" t="str">
        <f>TEXT(SalesData[[#This Row],[Order Date]],"mmm")</f>
        <v>Sep</v>
      </c>
      <c r="X7305" s="6" t="str">
        <f>TEXT(SalesData[[#This Row],[Order Date]],"mmm yyyy")</f>
        <v>Sep 2014</v>
      </c>
      <c r="Y7305">
        <f>--(COUNTIF($B$2:B7305,B7305)=1)</f>
        <v>1</v>
      </c>
    </row>
    <row r="7306" spans="1:25"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c r="W7306" s="6" t="str">
        <f>TEXT(SalesData[[#This Row],[Order Date]],"mmm")</f>
        <v>Sep</v>
      </c>
      <c r="X7306" s="6" t="str">
        <f>TEXT(SalesData[[#This Row],[Order Date]],"mmm yyyy")</f>
        <v>Sep 2014</v>
      </c>
      <c r="Y7306">
        <f>--(COUNTIF($B$2:B7306,B7306)=1)</f>
        <v>0</v>
      </c>
    </row>
    <row r="7307" spans="1:25"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c r="W7307" s="6" t="str">
        <f>TEXT(SalesData[[#This Row],[Order Date]],"mmm")</f>
        <v>Mar</v>
      </c>
      <c r="X7307" s="6" t="str">
        <f>TEXT(SalesData[[#This Row],[Order Date]],"mmm yyyy")</f>
        <v>Mar 2011</v>
      </c>
      <c r="Y7307">
        <f>--(COUNTIF($B$2:B7307,B7307)=1)</f>
        <v>1</v>
      </c>
    </row>
    <row r="7308" spans="1:25"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c r="W7308" s="6" t="str">
        <f>TEXT(SalesData[[#This Row],[Order Date]],"mmm")</f>
        <v>Nov</v>
      </c>
      <c r="X7308" s="6" t="str">
        <f>TEXT(SalesData[[#This Row],[Order Date]],"mmm yyyy")</f>
        <v>Nov 2013</v>
      </c>
      <c r="Y7308">
        <f>--(COUNTIF($B$2:B7308,B7308)=1)</f>
        <v>1</v>
      </c>
    </row>
    <row r="7309" spans="1:25"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c r="W7309" s="6" t="str">
        <f>TEXT(SalesData[[#This Row],[Order Date]],"mmm")</f>
        <v>Nov</v>
      </c>
      <c r="X7309" s="6" t="str">
        <f>TEXT(SalesData[[#This Row],[Order Date]],"mmm yyyy")</f>
        <v>Nov 2013</v>
      </c>
      <c r="Y7309">
        <f>--(COUNTIF($B$2:B7309,B7309)=1)</f>
        <v>0</v>
      </c>
    </row>
    <row r="7310" spans="1:25"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c r="W7310" s="6" t="str">
        <f>TEXT(SalesData[[#This Row],[Order Date]],"mmm")</f>
        <v>Nov</v>
      </c>
      <c r="X7310" s="6" t="str">
        <f>TEXT(SalesData[[#This Row],[Order Date]],"mmm yyyy")</f>
        <v>Nov 2013</v>
      </c>
      <c r="Y7310">
        <f>--(COUNTIF($B$2:B7310,B7310)=1)</f>
        <v>0</v>
      </c>
    </row>
    <row r="7311" spans="1:25"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c r="W7311" s="6" t="str">
        <f>TEXT(SalesData[[#This Row],[Order Date]],"mmm")</f>
        <v>Jun</v>
      </c>
      <c r="X7311" s="6" t="str">
        <f>TEXT(SalesData[[#This Row],[Order Date]],"mmm yyyy")</f>
        <v>Jun 2014</v>
      </c>
      <c r="Y7311">
        <f>--(COUNTIF($B$2:B7311,B7311)=1)</f>
        <v>1</v>
      </c>
    </row>
    <row r="7312" spans="1:25"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c r="W7312" s="6" t="str">
        <f>TEXT(SalesData[[#This Row],[Order Date]],"mmm")</f>
        <v>Aug</v>
      </c>
      <c r="X7312" s="6" t="str">
        <f>TEXT(SalesData[[#This Row],[Order Date]],"mmm yyyy")</f>
        <v>Aug 2012</v>
      </c>
      <c r="Y7312">
        <f>--(COUNTIF($B$2:B7312,B7312)=1)</f>
        <v>1</v>
      </c>
    </row>
    <row r="7313" spans="1:25"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c r="W7313" s="6" t="str">
        <f>TEXT(SalesData[[#This Row],[Order Date]],"mmm")</f>
        <v>Oct</v>
      </c>
      <c r="X7313" s="6" t="str">
        <f>TEXT(SalesData[[#This Row],[Order Date]],"mmm yyyy")</f>
        <v>Oct 2012</v>
      </c>
      <c r="Y7313">
        <f>--(COUNTIF($B$2:B7313,B7313)=1)</f>
        <v>1</v>
      </c>
    </row>
    <row r="7314" spans="1:25"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c r="W7314" s="6" t="str">
        <f>TEXT(SalesData[[#This Row],[Order Date]],"mmm")</f>
        <v>Oct</v>
      </c>
      <c r="X7314" s="6" t="str">
        <f>TEXT(SalesData[[#This Row],[Order Date]],"mmm yyyy")</f>
        <v>Oct 2012</v>
      </c>
      <c r="Y7314">
        <f>--(COUNTIF($B$2:B7314,B7314)=1)</f>
        <v>0</v>
      </c>
    </row>
    <row r="7315" spans="1:25"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c r="W7315" s="6" t="str">
        <f>TEXT(SalesData[[#This Row],[Order Date]],"mmm")</f>
        <v>Oct</v>
      </c>
      <c r="X7315" s="6" t="str">
        <f>TEXT(SalesData[[#This Row],[Order Date]],"mmm yyyy")</f>
        <v>Oct 2012</v>
      </c>
      <c r="Y7315">
        <f>--(COUNTIF($B$2:B7315,B7315)=1)</f>
        <v>0</v>
      </c>
    </row>
    <row r="7316" spans="1:25"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c r="W7316" s="6" t="str">
        <f>TEXT(SalesData[[#This Row],[Order Date]],"mmm")</f>
        <v>May</v>
      </c>
      <c r="X7316" s="6" t="str">
        <f>TEXT(SalesData[[#This Row],[Order Date]],"mmm yyyy")</f>
        <v>May 2013</v>
      </c>
      <c r="Y7316">
        <f>--(COUNTIF($B$2:B7316,B7316)=1)</f>
        <v>1</v>
      </c>
    </row>
    <row r="7317" spans="1:25"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c r="W7317" s="6" t="str">
        <f>TEXT(SalesData[[#This Row],[Order Date]],"mmm")</f>
        <v>May</v>
      </c>
      <c r="X7317" s="6" t="str">
        <f>TEXT(SalesData[[#This Row],[Order Date]],"mmm yyyy")</f>
        <v>May 2014</v>
      </c>
      <c r="Y7317">
        <f>--(COUNTIF($B$2:B7317,B7317)=1)</f>
        <v>1</v>
      </c>
    </row>
    <row r="7318" spans="1:25"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c r="W7318" s="6" t="str">
        <f>TEXT(SalesData[[#This Row],[Order Date]],"mmm")</f>
        <v>Oct</v>
      </c>
      <c r="X7318" s="6" t="str">
        <f>TEXT(SalesData[[#This Row],[Order Date]],"mmm yyyy")</f>
        <v>Oct 2013</v>
      </c>
      <c r="Y7318">
        <f>--(COUNTIF($B$2:B7318,B7318)=1)</f>
        <v>1</v>
      </c>
    </row>
    <row r="7319" spans="1:25"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c r="W7319" s="6" t="str">
        <f>TEXT(SalesData[[#This Row],[Order Date]],"mmm")</f>
        <v>Nov</v>
      </c>
      <c r="X7319" s="6" t="str">
        <f>TEXT(SalesData[[#This Row],[Order Date]],"mmm yyyy")</f>
        <v>Nov 2014</v>
      </c>
      <c r="Y7319">
        <f>--(COUNTIF($B$2:B7319,B7319)=1)</f>
        <v>1</v>
      </c>
    </row>
    <row r="7320" spans="1:25"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c r="W7320" s="6" t="str">
        <f>TEXT(SalesData[[#This Row],[Order Date]],"mmm")</f>
        <v>Nov</v>
      </c>
      <c r="X7320" s="6" t="str">
        <f>TEXT(SalesData[[#This Row],[Order Date]],"mmm yyyy")</f>
        <v>Nov 2014</v>
      </c>
      <c r="Y7320">
        <f>--(COUNTIF($B$2:B7320,B7320)=1)</f>
        <v>0</v>
      </c>
    </row>
    <row r="7321" spans="1:25"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c r="W7321" s="6" t="str">
        <f>TEXT(SalesData[[#This Row],[Order Date]],"mmm")</f>
        <v>Nov</v>
      </c>
      <c r="X7321" s="6" t="str">
        <f>TEXT(SalesData[[#This Row],[Order Date]],"mmm yyyy")</f>
        <v>Nov 2014</v>
      </c>
      <c r="Y7321">
        <f>--(COUNTIF($B$2:B7321,B7321)=1)</f>
        <v>1</v>
      </c>
    </row>
    <row r="7322" spans="1:25"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c r="W7322" s="6" t="str">
        <f>TEXT(SalesData[[#This Row],[Order Date]],"mmm")</f>
        <v>Nov</v>
      </c>
      <c r="X7322" s="6" t="str">
        <f>TEXT(SalesData[[#This Row],[Order Date]],"mmm yyyy")</f>
        <v>Nov 2014</v>
      </c>
      <c r="Y7322">
        <f>--(COUNTIF($B$2:B7322,B7322)=1)</f>
        <v>0</v>
      </c>
    </row>
    <row r="7323" spans="1:25"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c r="W7323" s="6" t="str">
        <f>TEXT(SalesData[[#This Row],[Order Date]],"mmm")</f>
        <v>Sep</v>
      </c>
      <c r="X7323" s="6" t="str">
        <f>TEXT(SalesData[[#This Row],[Order Date]],"mmm yyyy")</f>
        <v>Sep 2014</v>
      </c>
      <c r="Y7323">
        <f>--(COUNTIF($B$2:B7323,B7323)=1)</f>
        <v>1</v>
      </c>
    </row>
    <row r="7324" spans="1:25"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c r="W7324" s="6" t="str">
        <f>TEXT(SalesData[[#This Row],[Order Date]],"mmm")</f>
        <v>Sep</v>
      </c>
      <c r="X7324" s="6" t="str">
        <f>TEXT(SalesData[[#This Row],[Order Date]],"mmm yyyy")</f>
        <v>Sep 2014</v>
      </c>
      <c r="Y7324">
        <f>--(COUNTIF($B$2:B7324,B7324)=1)</f>
        <v>0</v>
      </c>
    </row>
    <row r="7325" spans="1:25"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c r="W7325" s="6" t="str">
        <f>TEXT(SalesData[[#This Row],[Order Date]],"mmm")</f>
        <v>Dec</v>
      </c>
      <c r="X7325" s="6" t="str">
        <f>TEXT(SalesData[[#This Row],[Order Date]],"mmm yyyy")</f>
        <v>Dec 2014</v>
      </c>
      <c r="Y7325">
        <f>--(COUNTIF($B$2:B7325,B7325)=1)</f>
        <v>1</v>
      </c>
    </row>
    <row r="7326" spans="1:25"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c r="W7326" s="6" t="str">
        <f>TEXT(SalesData[[#This Row],[Order Date]],"mmm")</f>
        <v>Dec</v>
      </c>
      <c r="X7326" s="6" t="str">
        <f>TEXT(SalesData[[#This Row],[Order Date]],"mmm yyyy")</f>
        <v>Dec 2014</v>
      </c>
      <c r="Y7326">
        <f>--(COUNTIF($B$2:B7326,B7326)=1)</f>
        <v>0</v>
      </c>
    </row>
    <row r="7327" spans="1:25"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c r="W7327" s="6" t="str">
        <f>TEXT(SalesData[[#This Row],[Order Date]],"mmm")</f>
        <v>Nov</v>
      </c>
      <c r="X7327" s="6" t="str">
        <f>TEXT(SalesData[[#This Row],[Order Date]],"mmm yyyy")</f>
        <v>Nov 2014</v>
      </c>
      <c r="Y7327">
        <f>--(COUNTIF($B$2:B7327,B7327)=1)</f>
        <v>1</v>
      </c>
    </row>
    <row r="7328" spans="1:25"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c r="W7328" s="6" t="str">
        <f>TEXT(SalesData[[#This Row],[Order Date]],"mmm")</f>
        <v>Nov</v>
      </c>
      <c r="X7328" s="6" t="str">
        <f>TEXT(SalesData[[#This Row],[Order Date]],"mmm yyyy")</f>
        <v>Nov 2014</v>
      </c>
      <c r="Y7328">
        <f>--(COUNTIF($B$2:B7328,B7328)=1)</f>
        <v>0</v>
      </c>
    </row>
    <row r="7329" spans="1:25"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c r="W7329" s="6" t="str">
        <f>TEXT(SalesData[[#This Row],[Order Date]],"mmm")</f>
        <v>Mar</v>
      </c>
      <c r="X7329" s="6" t="str">
        <f>TEXT(SalesData[[#This Row],[Order Date]],"mmm yyyy")</f>
        <v>Mar 2011</v>
      </c>
      <c r="Y7329">
        <f>--(COUNTIF($B$2:B7329,B7329)=1)</f>
        <v>1</v>
      </c>
    </row>
    <row r="7330" spans="1:25"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c r="W7330" s="6" t="str">
        <f>TEXT(SalesData[[#This Row],[Order Date]],"mmm")</f>
        <v>Mar</v>
      </c>
      <c r="X7330" s="6" t="str">
        <f>TEXT(SalesData[[#This Row],[Order Date]],"mmm yyyy")</f>
        <v>Mar 2011</v>
      </c>
      <c r="Y7330">
        <f>--(COUNTIF($B$2:B7330,B7330)=1)</f>
        <v>0</v>
      </c>
    </row>
    <row r="7331" spans="1:25"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c r="W7331" s="6" t="str">
        <f>TEXT(SalesData[[#This Row],[Order Date]],"mmm")</f>
        <v>Mar</v>
      </c>
      <c r="X7331" s="6" t="str">
        <f>TEXT(SalesData[[#This Row],[Order Date]],"mmm yyyy")</f>
        <v>Mar 2011</v>
      </c>
      <c r="Y7331">
        <f>--(COUNTIF($B$2:B7331,B7331)=1)</f>
        <v>0</v>
      </c>
    </row>
    <row r="7332" spans="1:25"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c r="W7332" s="6" t="str">
        <f>TEXT(SalesData[[#This Row],[Order Date]],"mmm")</f>
        <v>Nov</v>
      </c>
      <c r="X7332" s="6" t="str">
        <f>TEXT(SalesData[[#This Row],[Order Date]],"mmm yyyy")</f>
        <v>Nov 2013</v>
      </c>
      <c r="Y7332">
        <f>--(COUNTIF($B$2:B7332,B7332)=1)</f>
        <v>1</v>
      </c>
    </row>
    <row r="7333" spans="1:25"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c r="W7333" s="6" t="str">
        <f>TEXT(SalesData[[#This Row],[Order Date]],"mmm")</f>
        <v>Oct</v>
      </c>
      <c r="X7333" s="6" t="str">
        <f>TEXT(SalesData[[#This Row],[Order Date]],"mmm yyyy")</f>
        <v>Oct 2014</v>
      </c>
      <c r="Y7333">
        <f>--(COUNTIF($B$2:B7333,B7333)=1)</f>
        <v>1</v>
      </c>
    </row>
    <row r="7334" spans="1:25"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c r="W7334" s="6" t="str">
        <f>TEXT(SalesData[[#This Row],[Order Date]],"mmm")</f>
        <v>Oct</v>
      </c>
      <c r="X7334" s="6" t="str">
        <f>TEXT(SalesData[[#This Row],[Order Date]],"mmm yyyy")</f>
        <v>Oct 2014</v>
      </c>
      <c r="Y7334">
        <f>--(COUNTIF($B$2:B7334,B7334)=1)</f>
        <v>0</v>
      </c>
    </row>
    <row r="7335" spans="1:25"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c r="W7335" s="6" t="str">
        <f>TEXT(SalesData[[#This Row],[Order Date]],"mmm")</f>
        <v>Apr</v>
      </c>
      <c r="X7335" s="6" t="str">
        <f>TEXT(SalesData[[#This Row],[Order Date]],"mmm yyyy")</f>
        <v>Apr 2012</v>
      </c>
      <c r="Y7335">
        <f>--(COUNTIF($B$2:B7335,B7335)=1)</f>
        <v>1</v>
      </c>
    </row>
    <row r="7336" spans="1:25"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c r="W7336" s="6" t="str">
        <f>TEXT(SalesData[[#This Row],[Order Date]],"mmm")</f>
        <v>Apr</v>
      </c>
      <c r="X7336" s="6" t="str">
        <f>TEXT(SalesData[[#This Row],[Order Date]],"mmm yyyy")</f>
        <v>Apr 2012</v>
      </c>
      <c r="Y7336">
        <f>--(COUNTIF($B$2:B7336,B7336)=1)</f>
        <v>0</v>
      </c>
    </row>
    <row r="7337" spans="1:25"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c r="W7337" s="6" t="str">
        <f>TEXT(SalesData[[#This Row],[Order Date]],"mmm")</f>
        <v>Dec</v>
      </c>
      <c r="X7337" s="6" t="str">
        <f>TEXT(SalesData[[#This Row],[Order Date]],"mmm yyyy")</f>
        <v>Dec 2012</v>
      </c>
      <c r="Y7337">
        <f>--(COUNTIF($B$2:B7337,B7337)=1)</f>
        <v>1</v>
      </c>
    </row>
    <row r="7338" spans="1:25"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c r="W7338" s="6" t="str">
        <f>TEXT(SalesData[[#This Row],[Order Date]],"mmm")</f>
        <v>Dec</v>
      </c>
      <c r="X7338" s="6" t="str">
        <f>TEXT(SalesData[[#This Row],[Order Date]],"mmm yyyy")</f>
        <v>Dec 2012</v>
      </c>
      <c r="Y7338">
        <f>--(COUNTIF($B$2:B7338,B7338)=1)</f>
        <v>0</v>
      </c>
    </row>
    <row r="7339" spans="1:25"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c r="W7339" s="6" t="str">
        <f>TEXT(SalesData[[#This Row],[Order Date]],"mmm")</f>
        <v>Sep</v>
      </c>
      <c r="X7339" s="6" t="str">
        <f>TEXT(SalesData[[#This Row],[Order Date]],"mmm yyyy")</f>
        <v>Sep 2014</v>
      </c>
      <c r="Y7339">
        <f>--(COUNTIF($B$2:B7339,B7339)=1)</f>
        <v>1</v>
      </c>
    </row>
    <row r="7340" spans="1:25"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c r="W7340" s="6" t="str">
        <f>TEXT(SalesData[[#This Row],[Order Date]],"mmm")</f>
        <v>Dec</v>
      </c>
      <c r="X7340" s="6" t="str">
        <f>TEXT(SalesData[[#This Row],[Order Date]],"mmm yyyy")</f>
        <v>Dec 2011</v>
      </c>
      <c r="Y7340">
        <f>--(COUNTIF($B$2:B7340,B7340)=1)</f>
        <v>1</v>
      </c>
    </row>
    <row r="7341" spans="1:25"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c r="W7341" s="6" t="str">
        <f>TEXT(SalesData[[#This Row],[Order Date]],"mmm")</f>
        <v>Jul</v>
      </c>
      <c r="X7341" s="6" t="str">
        <f>TEXT(SalesData[[#This Row],[Order Date]],"mmm yyyy")</f>
        <v>Jul 2012</v>
      </c>
      <c r="Y7341">
        <f>--(COUNTIF($B$2:B7341,B7341)=1)</f>
        <v>1</v>
      </c>
    </row>
    <row r="7342" spans="1:25"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c r="W7342" s="6" t="str">
        <f>TEXT(SalesData[[#This Row],[Order Date]],"mmm")</f>
        <v>Jul</v>
      </c>
      <c r="X7342" s="6" t="str">
        <f>TEXT(SalesData[[#This Row],[Order Date]],"mmm yyyy")</f>
        <v>Jul 2011</v>
      </c>
      <c r="Y7342">
        <f>--(COUNTIF($B$2:B7342,B7342)=1)</f>
        <v>1</v>
      </c>
    </row>
    <row r="7343" spans="1:25"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c r="W7343" s="6" t="str">
        <f>TEXT(SalesData[[#This Row],[Order Date]],"mmm")</f>
        <v>Jul</v>
      </c>
      <c r="X7343" s="6" t="str">
        <f>TEXT(SalesData[[#This Row],[Order Date]],"mmm yyyy")</f>
        <v>Jul 2011</v>
      </c>
      <c r="Y7343">
        <f>--(COUNTIF($B$2:B7343,B7343)=1)</f>
        <v>0</v>
      </c>
    </row>
    <row r="7344" spans="1:25"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c r="W7344" s="6" t="str">
        <f>TEXT(SalesData[[#This Row],[Order Date]],"mmm")</f>
        <v>Jul</v>
      </c>
      <c r="X7344" s="6" t="str">
        <f>TEXT(SalesData[[#This Row],[Order Date]],"mmm yyyy")</f>
        <v>Jul 2011</v>
      </c>
      <c r="Y7344">
        <f>--(COUNTIF($B$2:B7344,B7344)=1)</f>
        <v>0</v>
      </c>
    </row>
    <row r="7345" spans="1:25"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c r="W7345" s="6" t="str">
        <f>TEXT(SalesData[[#This Row],[Order Date]],"mmm")</f>
        <v>Dec</v>
      </c>
      <c r="X7345" s="6" t="str">
        <f>TEXT(SalesData[[#This Row],[Order Date]],"mmm yyyy")</f>
        <v>Dec 2011</v>
      </c>
      <c r="Y7345">
        <f>--(COUNTIF($B$2:B7345,B7345)=1)</f>
        <v>1</v>
      </c>
    </row>
    <row r="7346" spans="1:25"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c r="W7346" s="6" t="str">
        <f>TEXT(SalesData[[#This Row],[Order Date]],"mmm")</f>
        <v>Dec</v>
      </c>
      <c r="X7346" s="6" t="str">
        <f>TEXT(SalesData[[#This Row],[Order Date]],"mmm yyyy")</f>
        <v>Dec 2014</v>
      </c>
      <c r="Y7346">
        <f>--(COUNTIF($B$2:B7346,B7346)=1)</f>
        <v>1</v>
      </c>
    </row>
    <row r="7347" spans="1:25"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c r="W7347" s="6" t="str">
        <f>TEXT(SalesData[[#This Row],[Order Date]],"mmm")</f>
        <v>Dec</v>
      </c>
      <c r="X7347" s="6" t="str">
        <f>TEXT(SalesData[[#This Row],[Order Date]],"mmm yyyy")</f>
        <v>Dec 2014</v>
      </c>
      <c r="Y7347">
        <f>--(COUNTIF($B$2:B7347,B7347)=1)</f>
        <v>0</v>
      </c>
    </row>
    <row r="7348" spans="1:25"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c r="W7348" s="6" t="str">
        <f>TEXT(SalesData[[#This Row],[Order Date]],"mmm")</f>
        <v>Dec</v>
      </c>
      <c r="X7348" s="6" t="str">
        <f>TEXT(SalesData[[#This Row],[Order Date]],"mmm yyyy")</f>
        <v>Dec 2014</v>
      </c>
      <c r="Y7348">
        <f>--(COUNTIF($B$2:B7348,B7348)=1)</f>
        <v>0</v>
      </c>
    </row>
    <row r="7349" spans="1:25"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c r="W7349" s="6" t="str">
        <f>TEXT(SalesData[[#This Row],[Order Date]],"mmm")</f>
        <v>Dec</v>
      </c>
      <c r="X7349" s="6" t="str">
        <f>TEXT(SalesData[[#This Row],[Order Date]],"mmm yyyy")</f>
        <v>Dec 2014</v>
      </c>
      <c r="Y7349">
        <f>--(COUNTIF($B$2:B7349,B7349)=1)</f>
        <v>0</v>
      </c>
    </row>
    <row r="7350" spans="1:25"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c r="W7350" s="6" t="str">
        <f>TEXT(SalesData[[#This Row],[Order Date]],"mmm")</f>
        <v>Mar</v>
      </c>
      <c r="X7350" s="6" t="str">
        <f>TEXT(SalesData[[#This Row],[Order Date]],"mmm yyyy")</f>
        <v>Mar 2011</v>
      </c>
      <c r="Y7350">
        <f>--(COUNTIF($B$2:B7350,B7350)=1)</f>
        <v>1</v>
      </c>
    </row>
    <row r="7351" spans="1:25"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c r="W7351" s="6" t="str">
        <f>TEXT(SalesData[[#This Row],[Order Date]],"mmm")</f>
        <v>Oct</v>
      </c>
      <c r="X7351" s="6" t="str">
        <f>TEXT(SalesData[[#This Row],[Order Date]],"mmm yyyy")</f>
        <v>Oct 2014</v>
      </c>
      <c r="Y7351">
        <f>--(COUNTIF($B$2:B7351,B7351)=1)</f>
        <v>1</v>
      </c>
    </row>
    <row r="7352" spans="1:25"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c r="W7352" s="6" t="str">
        <f>TEXT(SalesData[[#This Row],[Order Date]],"mmm")</f>
        <v>Oct</v>
      </c>
      <c r="X7352" s="6" t="str">
        <f>TEXT(SalesData[[#This Row],[Order Date]],"mmm yyyy")</f>
        <v>Oct 2014</v>
      </c>
      <c r="Y7352">
        <f>--(COUNTIF($B$2:B7352,B7352)=1)</f>
        <v>0</v>
      </c>
    </row>
    <row r="7353" spans="1:25"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c r="W7353" s="6" t="str">
        <f>TEXT(SalesData[[#This Row],[Order Date]],"mmm")</f>
        <v>Nov</v>
      </c>
      <c r="X7353" s="6" t="str">
        <f>TEXT(SalesData[[#This Row],[Order Date]],"mmm yyyy")</f>
        <v>Nov 2014</v>
      </c>
      <c r="Y7353">
        <f>--(COUNTIF($B$2:B7353,B7353)=1)</f>
        <v>1</v>
      </c>
    </row>
    <row r="7354" spans="1:25"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c r="W7354" s="6" t="str">
        <f>TEXT(SalesData[[#This Row],[Order Date]],"mmm")</f>
        <v>Mar</v>
      </c>
      <c r="X7354" s="6" t="str">
        <f>TEXT(SalesData[[#This Row],[Order Date]],"mmm yyyy")</f>
        <v>Mar 2014</v>
      </c>
      <c r="Y7354">
        <f>--(COUNTIF($B$2:B7354,B7354)=1)</f>
        <v>1</v>
      </c>
    </row>
    <row r="7355" spans="1:25"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c r="W7355" s="6" t="str">
        <f>TEXT(SalesData[[#This Row],[Order Date]],"mmm")</f>
        <v>Sep</v>
      </c>
      <c r="X7355" s="6" t="str">
        <f>TEXT(SalesData[[#This Row],[Order Date]],"mmm yyyy")</f>
        <v>Sep 2013</v>
      </c>
      <c r="Y7355">
        <f>--(COUNTIF($B$2:B7355,B7355)=1)</f>
        <v>1</v>
      </c>
    </row>
    <row r="7356" spans="1:25"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c r="W7356" s="6" t="str">
        <f>TEXT(SalesData[[#This Row],[Order Date]],"mmm")</f>
        <v>Feb</v>
      </c>
      <c r="X7356" s="6" t="str">
        <f>TEXT(SalesData[[#This Row],[Order Date]],"mmm yyyy")</f>
        <v>Feb 2014</v>
      </c>
      <c r="Y7356">
        <f>--(COUNTIF($B$2:B7356,B7356)=1)</f>
        <v>1</v>
      </c>
    </row>
    <row r="7357" spans="1:25"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c r="W7357" s="6" t="str">
        <f>TEXT(SalesData[[#This Row],[Order Date]],"mmm")</f>
        <v>Dec</v>
      </c>
      <c r="X7357" s="6" t="str">
        <f>TEXT(SalesData[[#This Row],[Order Date]],"mmm yyyy")</f>
        <v>Dec 2012</v>
      </c>
      <c r="Y7357">
        <f>--(COUNTIF($B$2:B7357,B7357)=1)</f>
        <v>1</v>
      </c>
    </row>
    <row r="7358" spans="1:25"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c r="W7358" s="6" t="str">
        <f>TEXT(SalesData[[#This Row],[Order Date]],"mmm")</f>
        <v>Oct</v>
      </c>
      <c r="X7358" s="6" t="str">
        <f>TEXT(SalesData[[#This Row],[Order Date]],"mmm yyyy")</f>
        <v>Oct 2013</v>
      </c>
      <c r="Y7358">
        <f>--(COUNTIF($B$2:B7358,B7358)=1)</f>
        <v>1</v>
      </c>
    </row>
    <row r="7359" spans="1:25"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c r="W7359" s="6" t="str">
        <f>TEXT(SalesData[[#This Row],[Order Date]],"mmm")</f>
        <v>Oct</v>
      </c>
      <c r="X7359" s="6" t="str">
        <f>TEXT(SalesData[[#This Row],[Order Date]],"mmm yyyy")</f>
        <v>Oct 2013</v>
      </c>
      <c r="Y7359">
        <f>--(COUNTIF($B$2:B7359,B7359)=1)</f>
        <v>0</v>
      </c>
    </row>
    <row r="7360" spans="1:25"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c r="W7360" s="6" t="str">
        <f>TEXT(SalesData[[#This Row],[Order Date]],"mmm")</f>
        <v>Dec</v>
      </c>
      <c r="X7360" s="6" t="str">
        <f>TEXT(SalesData[[#This Row],[Order Date]],"mmm yyyy")</f>
        <v>Dec 2011</v>
      </c>
      <c r="Y7360">
        <f>--(COUNTIF($B$2:B7360,B7360)=1)</f>
        <v>1</v>
      </c>
    </row>
    <row r="7361" spans="1:25"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c r="W7361" s="6" t="str">
        <f>TEXT(SalesData[[#This Row],[Order Date]],"mmm")</f>
        <v>Dec</v>
      </c>
      <c r="X7361" s="6" t="str">
        <f>TEXT(SalesData[[#This Row],[Order Date]],"mmm yyyy")</f>
        <v>Dec 2011</v>
      </c>
      <c r="Y7361">
        <f>--(COUNTIF($B$2:B7361,B7361)=1)</f>
        <v>0</v>
      </c>
    </row>
    <row r="7362" spans="1:25"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c r="W7362" s="6" t="str">
        <f>TEXT(SalesData[[#This Row],[Order Date]],"mmm")</f>
        <v>Apr</v>
      </c>
      <c r="X7362" s="6" t="str">
        <f>TEXT(SalesData[[#This Row],[Order Date]],"mmm yyyy")</f>
        <v>Apr 2013</v>
      </c>
      <c r="Y7362">
        <f>--(COUNTIF($B$2:B7362,B7362)=1)</f>
        <v>1</v>
      </c>
    </row>
    <row r="7363" spans="1:25"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c r="W7363" s="6" t="str">
        <f>TEXT(SalesData[[#This Row],[Order Date]],"mmm")</f>
        <v>Apr</v>
      </c>
      <c r="X7363" s="6" t="str">
        <f>TEXT(SalesData[[#This Row],[Order Date]],"mmm yyyy")</f>
        <v>Apr 2013</v>
      </c>
      <c r="Y7363">
        <f>--(COUNTIF($B$2:B7363,B7363)=1)</f>
        <v>0</v>
      </c>
    </row>
    <row r="7364" spans="1:25"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c r="W7364" s="6" t="str">
        <f>TEXT(SalesData[[#This Row],[Order Date]],"mmm")</f>
        <v>Apr</v>
      </c>
      <c r="X7364" s="6" t="str">
        <f>TEXT(SalesData[[#This Row],[Order Date]],"mmm yyyy")</f>
        <v>Apr 2013</v>
      </c>
      <c r="Y7364">
        <f>--(COUNTIF($B$2:B7364,B7364)=1)</f>
        <v>0</v>
      </c>
    </row>
    <row r="7365" spans="1:25"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c r="W7365" s="6" t="str">
        <f>TEXT(SalesData[[#This Row],[Order Date]],"mmm")</f>
        <v>Nov</v>
      </c>
      <c r="X7365" s="6" t="str">
        <f>TEXT(SalesData[[#This Row],[Order Date]],"mmm yyyy")</f>
        <v>Nov 2013</v>
      </c>
      <c r="Y7365">
        <f>--(COUNTIF($B$2:B7365,B7365)=1)</f>
        <v>1</v>
      </c>
    </row>
    <row r="7366" spans="1:25"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c r="W7366" s="6" t="str">
        <f>TEXT(SalesData[[#This Row],[Order Date]],"mmm")</f>
        <v>Nov</v>
      </c>
      <c r="X7366" s="6" t="str">
        <f>TEXT(SalesData[[#This Row],[Order Date]],"mmm yyyy")</f>
        <v>Nov 2013</v>
      </c>
      <c r="Y7366">
        <f>--(COUNTIF($B$2:B7366,B7366)=1)</f>
        <v>0</v>
      </c>
    </row>
    <row r="7367" spans="1:25"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c r="W7367" s="6" t="str">
        <f>TEXT(SalesData[[#This Row],[Order Date]],"mmm")</f>
        <v>Nov</v>
      </c>
      <c r="X7367" s="6" t="str">
        <f>TEXT(SalesData[[#This Row],[Order Date]],"mmm yyyy")</f>
        <v>Nov 2013</v>
      </c>
      <c r="Y7367">
        <f>--(COUNTIF($B$2:B7367,B7367)=1)</f>
        <v>0</v>
      </c>
    </row>
    <row r="7368" spans="1:25"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c r="W7368" s="6" t="str">
        <f>TEXT(SalesData[[#This Row],[Order Date]],"mmm")</f>
        <v>Nov</v>
      </c>
      <c r="X7368" s="6" t="str">
        <f>TEXT(SalesData[[#This Row],[Order Date]],"mmm yyyy")</f>
        <v>Nov 2013</v>
      </c>
      <c r="Y7368">
        <f>--(COUNTIF($B$2:B7368,B7368)=1)</f>
        <v>0</v>
      </c>
    </row>
    <row r="7369" spans="1:25"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c r="W7369" s="6" t="str">
        <f>TEXT(SalesData[[#This Row],[Order Date]],"mmm")</f>
        <v>Nov</v>
      </c>
      <c r="X7369" s="6" t="str">
        <f>TEXT(SalesData[[#This Row],[Order Date]],"mmm yyyy")</f>
        <v>Nov 2013</v>
      </c>
      <c r="Y7369">
        <f>--(COUNTIF($B$2:B7369,B7369)=1)</f>
        <v>0</v>
      </c>
    </row>
    <row r="7370" spans="1:25"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c r="W7370" s="6" t="str">
        <f>TEXT(SalesData[[#This Row],[Order Date]],"mmm")</f>
        <v>Apr</v>
      </c>
      <c r="X7370" s="6" t="str">
        <f>TEXT(SalesData[[#This Row],[Order Date]],"mmm yyyy")</f>
        <v>Apr 2014</v>
      </c>
      <c r="Y7370">
        <f>--(COUNTIF($B$2:B7370,B7370)=1)</f>
        <v>1</v>
      </c>
    </row>
    <row r="7371" spans="1:25"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c r="W7371" s="6" t="str">
        <f>TEXT(SalesData[[#This Row],[Order Date]],"mmm")</f>
        <v>Mar</v>
      </c>
      <c r="X7371" s="6" t="str">
        <f>TEXT(SalesData[[#This Row],[Order Date]],"mmm yyyy")</f>
        <v>Mar 2012</v>
      </c>
      <c r="Y7371">
        <f>--(COUNTIF($B$2:B7371,B7371)=1)</f>
        <v>1</v>
      </c>
    </row>
    <row r="7372" spans="1:25"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c r="W7372" s="6" t="str">
        <f>TEXT(SalesData[[#This Row],[Order Date]],"mmm")</f>
        <v>Oct</v>
      </c>
      <c r="X7372" s="6" t="str">
        <f>TEXT(SalesData[[#This Row],[Order Date]],"mmm yyyy")</f>
        <v>Oct 2011</v>
      </c>
      <c r="Y7372">
        <f>--(COUNTIF($B$2:B7372,B7372)=1)</f>
        <v>1</v>
      </c>
    </row>
    <row r="7373" spans="1:25"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c r="W7373" s="6" t="str">
        <f>TEXT(SalesData[[#This Row],[Order Date]],"mmm")</f>
        <v>Jan</v>
      </c>
      <c r="X7373" s="6" t="str">
        <f>TEXT(SalesData[[#This Row],[Order Date]],"mmm yyyy")</f>
        <v>Jan 2014</v>
      </c>
      <c r="Y7373">
        <f>--(COUNTIF($B$2:B7373,B7373)=1)</f>
        <v>1</v>
      </c>
    </row>
    <row r="7374" spans="1:25"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c r="W7374" s="6" t="str">
        <f>TEXT(SalesData[[#This Row],[Order Date]],"mmm")</f>
        <v>Jan</v>
      </c>
      <c r="X7374" s="6" t="str">
        <f>TEXT(SalesData[[#This Row],[Order Date]],"mmm yyyy")</f>
        <v>Jan 2014</v>
      </c>
      <c r="Y7374">
        <f>--(COUNTIF($B$2:B7374,B7374)=1)</f>
        <v>0</v>
      </c>
    </row>
    <row r="7375" spans="1:25"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c r="W7375" s="6" t="str">
        <f>TEXT(SalesData[[#This Row],[Order Date]],"mmm")</f>
        <v>Jan</v>
      </c>
      <c r="X7375" s="6" t="str">
        <f>TEXT(SalesData[[#This Row],[Order Date]],"mmm yyyy")</f>
        <v>Jan 2014</v>
      </c>
      <c r="Y7375">
        <f>--(COUNTIF($B$2:B7375,B7375)=1)</f>
        <v>0</v>
      </c>
    </row>
    <row r="7376" spans="1:25"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c r="W7376" s="6" t="str">
        <f>TEXT(SalesData[[#This Row],[Order Date]],"mmm")</f>
        <v>Jan</v>
      </c>
      <c r="X7376" s="6" t="str">
        <f>TEXT(SalesData[[#This Row],[Order Date]],"mmm yyyy")</f>
        <v>Jan 2014</v>
      </c>
      <c r="Y7376">
        <f>--(COUNTIF($B$2:B7376,B7376)=1)</f>
        <v>0</v>
      </c>
    </row>
    <row r="7377" spans="1:25"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c r="W7377" s="6" t="str">
        <f>TEXT(SalesData[[#This Row],[Order Date]],"mmm")</f>
        <v>Aug</v>
      </c>
      <c r="X7377" s="6" t="str">
        <f>TEXT(SalesData[[#This Row],[Order Date]],"mmm yyyy")</f>
        <v>Aug 2014</v>
      </c>
      <c r="Y7377">
        <f>--(COUNTIF($B$2:B7377,B7377)=1)</f>
        <v>1</v>
      </c>
    </row>
    <row r="7378" spans="1:25"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c r="W7378" s="6" t="str">
        <f>TEXT(SalesData[[#This Row],[Order Date]],"mmm")</f>
        <v>Nov</v>
      </c>
      <c r="X7378" s="6" t="str">
        <f>TEXT(SalesData[[#This Row],[Order Date]],"mmm yyyy")</f>
        <v>Nov 2014</v>
      </c>
      <c r="Y7378">
        <f>--(COUNTIF($B$2:B7378,B7378)=1)</f>
        <v>1</v>
      </c>
    </row>
    <row r="7379" spans="1:25"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c r="W7379" s="6" t="str">
        <f>TEXT(SalesData[[#This Row],[Order Date]],"mmm")</f>
        <v>Sep</v>
      </c>
      <c r="X7379" s="6" t="str">
        <f>TEXT(SalesData[[#This Row],[Order Date]],"mmm yyyy")</f>
        <v>Sep 2011</v>
      </c>
      <c r="Y7379">
        <f>--(COUNTIF($B$2:B7379,B7379)=1)</f>
        <v>1</v>
      </c>
    </row>
    <row r="7380" spans="1:25"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c r="W7380" s="6" t="str">
        <f>TEXT(SalesData[[#This Row],[Order Date]],"mmm")</f>
        <v>May</v>
      </c>
      <c r="X7380" s="6" t="str">
        <f>TEXT(SalesData[[#This Row],[Order Date]],"mmm yyyy")</f>
        <v>May 2012</v>
      </c>
      <c r="Y7380">
        <f>--(COUNTIF($B$2:B7380,B7380)=1)</f>
        <v>1</v>
      </c>
    </row>
    <row r="7381" spans="1:25"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c r="W7381" s="6" t="str">
        <f>TEXT(SalesData[[#This Row],[Order Date]],"mmm")</f>
        <v>Sep</v>
      </c>
      <c r="X7381" s="6" t="str">
        <f>TEXT(SalesData[[#This Row],[Order Date]],"mmm yyyy")</f>
        <v>Sep 2013</v>
      </c>
      <c r="Y7381">
        <f>--(COUNTIF($B$2:B7381,B7381)=1)</f>
        <v>1</v>
      </c>
    </row>
    <row r="7382" spans="1:25"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c r="W7382" s="6" t="str">
        <f>TEXT(SalesData[[#This Row],[Order Date]],"mmm")</f>
        <v>Sep</v>
      </c>
      <c r="X7382" s="6" t="str">
        <f>TEXT(SalesData[[#This Row],[Order Date]],"mmm yyyy")</f>
        <v>Sep 2013</v>
      </c>
      <c r="Y7382">
        <f>--(COUNTIF($B$2:B7382,B7382)=1)</f>
        <v>0</v>
      </c>
    </row>
    <row r="7383" spans="1:25"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c r="W7383" s="6" t="str">
        <f>TEXT(SalesData[[#This Row],[Order Date]],"mmm")</f>
        <v>Sep</v>
      </c>
      <c r="X7383" s="6" t="str">
        <f>TEXT(SalesData[[#This Row],[Order Date]],"mmm yyyy")</f>
        <v>Sep 2013</v>
      </c>
      <c r="Y7383">
        <f>--(COUNTIF($B$2:B7383,B7383)=1)</f>
        <v>0</v>
      </c>
    </row>
    <row r="7384" spans="1:25"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c r="W7384" s="6" t="str">
        <f>TEXT(SalesData[[#This Row],[Order Date]],"mmm")</f>
        <v>Sep</v>
      </c>
      <c r="X7384" s="6" t="str">
        <f>TEXT(SalesData[[#This Row],[Order Date]],"mmm yyyy")</f>
        <v>Sep 2013</v>
      </c>
      <c r="Y7384">
        <f>--(COUNTIF($B$2:B7384,B7384)=1)</f>
        <v>0</v>
      </c>
    </row>
    <row r="7385" spans="1:25"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c r="W7385" s="6" t="str">
        <f>TEXT(SalesData[[#This Row],[Order Date]],"mmm")</f>
        <v>Sep</v>
      </c>
      <c r="X7385" s="6" t="str">
        <f>TEXT(SalesData[[#This Row],[Order Date]],"mmm yyyy")</f>
        <v>Sep 2013</v>
      </c>
      <c r="Y7385">
        <f>--(COUNTIF($B$2:B7385,B7385)=1)</f>
        <v>0</v>
      </c>
    </row>
    <row r="7386" spans="1:25"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c r="W7386" s="6" t="str">
        <f>TEXT(SalesData[[#This Row],[Order Date]],"mmm")</f>
        <v>Sep</v>
      </c>
      <c r="X7386" s="6" t="str">
        <f>TEXT(SalesData[[#This Row],[Order Date]],"mmm yyyy")</f>
        <v>Sep 2013</v>
      </c>
      <c r="Y7386">
        <f>--(COUNTIF($B$2:B7386,B7386)=1)</f>
        <v>0</v>
      </c>
    </row>
    <row r="7387" spans="1:25"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c r="W7387" s="6" t="str">
        <f>TEXT(SalesData[[#This Row],[Order Date]],"mmm")</f>
        <v>Sep</v>
      </c>
      <c r="X7387" s="6" t="str">
        <f>TEXT(SalesData[[#This Row],[Order Date]],"mmm yyyy")</f>
        <v>Sep 2013</v>
      </c>
      <c r="Y7387">
        <f>--(COUNTIF($B$2:B7387,B7387)=1)</f>
        <v>0</v>
      </c>
    </row>
    <row r="7388" spans="1:25"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c r="W7388" s="6" t="str">
        <f>TEXT(SalesData[[#This Row],[Order Date]],"mmm")</f>
        <v>Sep</v>
      </c>
      <c r="X7388" s="6" t="str">
        <f>TEXT(SalesData[[#This Row],[Order Date]],"mmm yyyy")</f>
        <v>Sep 2013</v>
      </c>
      <c r="Y7388">
        <f>--(COUNTIF($B$2:B7388,B7388)=1)</f>
        <v>0</v>
      </c>
    </row>
    <row r="7389" spans="1:25"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c r="W7389" s="6" t="str">
        <f>TEXT(SalesData[[#This Row],[Order Date]],"mmm")</f>
        <v>Sep</v>
      </c>
      <c r="X7389" s="6" t="str">
        <f>TEXT(SalesData[[#This Row],[Order Date]],"mmm yyyy")</f>
        <v>Sep 2013</v>
      </c>
      <c r="Y7389">
        <f>--(COUNTIF($B$2:B7389,B7389)=1)</f>
        <v>0</v>
      </c>
    </row>
    <row r="7390" spans="1:25"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c r="W7390" s="6" t="str">
        <f>TEXT(SalesData[[#This Row],[Order Date]],"mmm")</f>
        <v>Sep</v>
      </c>
      <c r="X7390" s="6" t="str">
        <f>TEXT(SalesData[[#This Row],[Order Date]],"mmm yyyy")</f>
        <v>Sep 2013</v>
      </c>
      <c r="Y7390">
        <f>--(COUNTIF($B$2:B7390,B7390)=1)</f>
        <v>0</v>
      </c>
    </row>
    <row r="7391" spans="1:25"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c r="W7391" s="6" t="str">
        <f>TEXT(SalesData[[#This Row],[Order Date]],"mmm")</f>
        <v>Nov</v>
      </c>
      <c r="X7391" s="6" t="str">
        <f>TEXT(SalesData[[#This Row],[Order Date]],"mmm yyyy")</f>
        <v>Nov 2014</v>
      </c>
      <c r="Y7391">
        <f>--(COUNTIF($B$2:B7391,B7391)=1)</f>
        <v>1</v>
      </c>
    </row>
    <row r="7392" spans="1:25"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c r="W7392" s="6" t="str">
        <f>TEXT(SalesData[[#This Row],[Order Date]],"mmm")</f>
        <v>Nov</v>
      </c>
      <c r="X7392" s="6" t="str">
        <f>TEXT(SalesData[[#This Row],[Order Date]],"mmm yyyy")</f>
        <v>Nov 2014</v>
      </c>
      <c r="Y7392">
        <f>--(COUNTIF($B$2:B7392,B7392)=1)</f>
        <v>0</v>
      </c>
    </row>
    <row r="7393" spans="1:25"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c r="W7393" s="6" t="str">
        <f>TEXT(SalesData[[#This Row],[Order Date]],"mmm")</f>
        <v>Dec</v>
      </c>
      <c r="X7393" s="6" t="str">
        <f>TEXT(SalesData[[#This Row],[Order Date]],"mmm yyyy")</f>
        <v>Dec 2014</v>
      </c>
      <c r="Y7393">
        <f>--(COUNTIF($B$2:B7393,B7393)=1)</f>
        <v>1</v>
      </c>
    </row>
    <row r="7394" spans="1:25"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c r="W7394" s="6" t="str">
        <f>TEXT(SalesData[[#This Row],[Order Date]],"mmm")</f>
        <v>May</v>
      </c>
      <c r="X7394" s="6" t="str">
        <f>TEXT(SalesData[[#This Row],[Order Date]],"mmm yyyy")</f>
        <v>May 2014</v>
      </c>
      <c r="Y7394">
        <f>--(COUNTIF($B$2:B7394,B7394)=1)</f>
        <v>1</v>
      </c>
    </row>
    <row r="7395" spans="1:25"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c r="W7395" s="6" t="str">
        <f>TEXT(SalesData[[#This Row],[Order Date]],"mmm")</f>
        <v>May</v>
      </c>
      <c r="X7395" s="6" t="str">
        <f>TEXT(SalesData[[#This Row],[Order Date]],"mmm yyyy")</f>
        <v>May 2014</v>
      </c>
      <c r="Y7395">
        <f>--(COUNTIF($B$2:B7395,B7395)=1)</f>
        <v>0</v>
      </c>
    </row>
    <row r="7396" spans="1:25"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c r="W7396" s="6" t="str">
        <f>TEXT(SalesData[[#This Row],[Order Date]],"mmm")</f>
        <v>May</v>
      </c>
      <c r="X7396" s="6" t="str">
        <f>TEXT(SalesData[[#This Row],[Order Date]],"mmm yyyy")</f>
        <v>May 2014</v>
      </c>
      <c r="Y7396">
        <f>--(COUNTIF($B$2:B7396,B7396)=1)</f>
        <v>0</v>
      </c>
    </row>
    <row r="7397" spans="1:25"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c r="W7397" s="6" t="str">
        <f>TEXT(SalesData[[#This Row],[Order Date]],"mmm")</f>
        <v>Dec</v>
      </c>
      <c r="X7397" s="6" t="str">
        <f>TEXT(SalesData[[#This Row],[Order Date]],"mmm yyyy")</f>
        <v>Dec 2013</v>
      </c>
      <c r="Y7397">
        <f>--(COUNTIF($B$2:B7397,B7397)=1)</f>
        <v>1</v>
      </c>
    </row>
    <row r="7398" spans="1:25"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c r="W7398" s="6" t="str">
        <f>TEXT(SalesData[[#This Row],[Order Date]],"mmm")</f>
        <v>Dec</v>
      </c>
      <c r="X7398" s="6" t="str">
        <f>TEXT(SalesData[[#This Row],[Order Date]],"mmm yyyy")</f>
        <v>Dec 2013</v>
      </c>
      <c r="Y7398">
        <f>--(COUNTIF($B$2:B7398,B7398)=1)</f>
        <v>0</v>
      </c>
    </row>
    <row r="7399" spans="1:25"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c r="W7399" s="6" t="str">
        <f>TEXT(SalesData[[#This Row],[Order Date]],"mmm")</f>
        <v>Sep</v>
      </c>
      <c r="X7399" s="6" t="str">
        <f>TEXT(SalesData[[#This Row],[Order Date]],"mmm yyyy")</f>
        <v>Sep 2011</v>
      </c>
      <c r="Y7399">
        <f>--(COUNTIF($B$2:B7399,B7399)=1)</f>
        <v>1</v>
      </c>
    </row>
    <row r="7400" spans="1:25"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c r="W7400" s="6" t="str">
        <f>TEXT(SalesData[[#This Row],[Order Date]],"mmm")</f>
        <v>Jul</v>
      </c>
      <c r="X7400" s="6" t="str">
        <f>TEXT(SalesData[[#This Row],[Order Date]],"mmm yyyy")</f>
        <v>Jul 2011</v>
      </c>
      <c r="Y7400">
        <f>--(COUNTIF($B$2:B7400,B7400)=1)</f>
        <v>1</v>
      </c>
    </row>
    <row r="7401" spans="1:25"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c r="W7401" s="6" t="str">
        <f>TEXT(SalesData[[#This Row],[Order Date]],"mmm")</f>
        <v>Jul</v>
      </c>
      <c r="X7401" s="6" t="str">
        <f>TEXT(SalesData[[#This Row],[Order Date]],"mmm yyyy")</f>
        <v>Jul 2011</v>
      </c>
      <c r="Y7401">
        <f>--(COUNTIF($B$2:B7401,B7401)=1)</f>
        <v>0</v>
      </c>
    </row>
    <row r="7402" spans="1:25"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c r="W7402" s="6" t="str">
        <f>TEXT(SalesData[[#This Row],[Order Date]],"mmm")</f>
        <v>Sep</v>
      </c>
      <c r="X7402" s="6" t="str">
        <f>TEXT(SalesData[[#This Row],[Order Date]],"mmm yyyy")</f>
        <v>Sep 2013</v>
      </c>
      <c r="Y7402">
        <f>--(COUNTIF($B$2:B7402,B7402)=1)</f>
        <v>1</v>
      </c>
    </row>
    <row r="7403" spans="1:25"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c r="W7403" s="6" t="str">
        <f>TEXT(SalesData[[#This Row],[Order Date]],"mmm")</f>
        <v>Sep</v>
      </c>
      <c r="X7403" s="6" t="str">
        <f>TEXT(SalesData[[#This Row],[Order Date]],"mmm yyyy")</f>
        <v>Sep 2013</v>
      </c>
      <c r="Y7403">
        <f>--(COUNTIF($B$2:B7403,B7403)=1)</f>
        <v>0</v>
      </c>
    </row>
    <row r="7404" spans="1:25"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c r="W7404" s="6" t="str">
        <f>TEXT(SalesData[[#This Row],[Order Date]],"mmm")</f>
        <v>Aug</v>
      </c>
      <c r="X7404" s="6" t="str">
        <f>TEXT(SalesData[[#This Row],[Order Date]],"mmm yyyy")</f>
        <v>Aug 2014</v>
      </c>
      <c r="Y7404">
        <f>--(COUNTIF($B$2:B7404,B7404)=1)</f>
        <v>1</v>
      </c>
    </row>
    <row r="7405" spans="1:25"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c r="W7405" s="6" t="str">
        <f>TEXT(SalesData[[#This Row],[Order Date]],"mmm")</f>
        <v>May</v>
      </c>
      <c r="X7405" s="6" t="str">
        <f>TEXT(SalesData[[#This Row],[Order Date]],"mmm yyyy")</f>
        <v>May 2012</v>
      </c>
      <c r="Y7405">
        <f>--(COUNTIF($B$2:B7405,B7405)=1)</f>
        <v>1</v>
      </c>
    </row>
    <row r="7406" spans="1:25"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c r="W7406" s="6" t="str">
        <f>TEXT(SalesData[[#This Row],[Order Date]],"mmm")</f>
        <v>May</v>
      </c>
      <c r="X7406" s="6" t="str">
        <f>TEXT(SalesData[[#This Row],[Order Date]],"mmm yyyy")</f>
        <v>May 2012</v>
      </c>
      <c r="Y7406">
        <f>--(COUNTIF($B$2:B7406,B7406)=1)</f>
        <v>0</v>
      </c>
    </row>
    <row r="7407" spans="1:25"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c r="W7407" s="6" t="str">
        <f>TEXT(SalesData[[#This Row],[Order Date]],"mmm")</f>
        <v>May</v>
      </c>
      <c r="X7407" s="6" t="str">
        <f>TEXT(SalesData[[#This Row],[Order Date]],"mmm yyyy")</f>
        <v>May 2012</v>
      </c>
      <c r="Y7407">
        <f>--(COUNTIF($B$2:B7407,B7407)=1)</f>
        <v>0</v>
      </c>
    </row>
    <row r="7408" spans="1:25"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c r="W7408" s="6" t="str">
        <f>TEXT(SalesData[[#This Row],[Order Date]],"mmm")</f>
        <v>May</v>
      </c>
      <c r="X7408" s="6" t="str">
        <f>TEXT(SalesData[[#This Row],[Order Date]],"mmm yyyy")</f>
        <v>May 2012</v>
      </c>
      <c r="Y7408">
        <f>--(COUNTIF($B$2:B7408,B7408)=1)</f>
        <v>0</v>
      </c>
    </row>
    <row r="7409" spans="1:25"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c r="W7409" s="6" t="str">
        <f>TEXT(SalesData[[#This Row],[Order Date]],"mmm")</f>
        <v>Jan</v>
      </c>
      <c r="X7409" s="6" t="str">
        <f>TEXT(SalesData[[#This Row],[Order Date]],"mmm yyyy")</f>
        <v>Jan 2014</v>
      </c>
      <c r="Y7409">
        <f>--(COUNTIF($B$2:B7409,B7409)=1)</f>
        <v>1</v>
      </c>
    </row>
    <row r="7410" spans="1:25"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c r="W7410" s="6" t="str">
        <f>TEXT(SalesData[[#This Row],[Order Date]],"mmm")</f>
        <v>May</v>
      </c>
      <c r="X7410" s="6" t="str">
        <f>TEXT(SalesData[[#This Row],[Order Date]],"mmm yyyy")</f>
        <v>May 2013</v>
      </c>
      <c r="Y7410">
        <f>--(COUNTIF($B$2:B7410,B7410)=1)</f>
        <v>1</v>
      </c>
    </row>
    <row r="7411" spans="1:25"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c r="W7411" s="6" t="str">
        <f>TEXT(SalesData[[#This Row],[Order Date]],"mmm")</f>
        <v>Apr</v>
      </c>
      <c r="X7411" s="6" t="str">
        <f>TEXT(SalesData[[#This Row],[Order Date]],"mmm yyyy")</f>
        <v>Apr 2011</v>
      </c>
      <c r="Y7411">
        <f>--(COUNTIF($B$2:B7411,B7411)=1)</f>
        <v>1</v>
      </c>
    </row>
    <row r="7412" spans="1:25"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c r="W7412" s="6" t="str">
        <f>TEXT(SalesData[[#This Row],[Order Date]],"mmm")</f>
        <v>Jul</v>
      </c>
      <c r="X7412" s="6" t="str">
        <f>TEXT(SalesData[[#This Row],[Order Date]],"mmm yyyy")</f>
        <v>Jul 2011</v>
      </c>
      <c r="Y7412">
        <f>--(COUNTIF($B$2:B7412,B7412)=1)</f>
        <v>1</v>
      </c>
    </row>
    <row r="7413" spans="1:25"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c r="W7413" s="6" t="str">
        <f>TEXT(SalesData[[#This Row],[Order Date]],"mmm")</f>
        <v>May</v>
      </c>
      <c r="X7413" s="6" t="str">
        <f>TEXT(SalesData[[#This Row],[Order Date]],"mmm yyyy")</f>
        <v>May 2014</v>
      </c>
      <c r="Y7413">
        <f>--(COUNTIF($B$2:B7413,B7413)=1)</f>
        <v>1</v>
      </c>
    </row>
    <row r="7414" spans="1:25"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c r="W7414" s="6" t="str">
        <f>TEXT(SalesData[[#This Row],[Order Date]],"mmm")</f>
        <v>May</v>
      </c>
      <c r="X7414" s="6" t="str">
        <f>TEXT(SalesData[[#This Row],[Order Date]],"mmm yyyy")</f>
        <v>May 2014</v>
      </c>
      <c r="Y7414">
        <f>--(COUNTIF($B$2:B7414,B7414)=1)</f>
        <v>0</v>
      </c>
    </row>
    <row r="7415" spans="1:25"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c r="W7415" s="6" t="str">
        <f>TEXT(SalesData[[#This Row],[Order Date]],"mmm")</f>
        <v>May</v>
      </c>
      <c r="X7415" s="6" t="str">
        <f>TEXT(SalesData[[#This Row],[Order Date]],"mmm yyyy")</f>
        <v>May 2014</v>
      </c>
      <c r="Y7415">
        <f>--(COUNTIF($B$2:B7415,B7415)=1)</f>
        <v>0</v>
      </c>
    </row>
    <row r="7416" spans="1:25"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c r="W7416" s="6" t="str">
        <f>TEXT(SalesData[[#This Row],[Order Date]],"mmm")</f>
        <v>Mar</v>
      </c>
      <c r="X7416" s="6" t="str">
        <f>TEXT(SalesData[[#This Row],[Order Date]],"mmm yyyy")</f>
        <v>Mar 2013</v>
      </c>
      <c r="Y7416">
        <f>--(COUNTIF($B$2:B7416,B7416)=1)</f>
        <v>1</v>
      </c>
    </row>
    <row r="7417" spans="1:25"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c r="W7417" s="6" t="str">
        <f>TEXT(SalesData[[#This Row],[Order Date]],"mmm")</f>
        <v>Mar</v>
      </c>
      <c r="X7417" s="6" t="str">
        <f>TEXT(SalesData[[#This Row],[Order Date]],"mmm yyyy")</f>
        <v>Mar 2013</v>
      </c>
      <c r="Y7417">
        <f>--(COUNTIF($B$2:B7417,B7417)=1)</f>
        <v>0</v>
      </c>
    </row>
    <row r="7418" spans="1:25"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c r="W7418" s="6" t="str">
        <f>TEXT(SalesData[[#This Row],[Order Date]],"mmm")</f>
        <v>Mar</v>
      </c>
      <c r="X7418" s="6" t="str">
        <f>TEXT(SalesData[[#This Row],[Order Date]],"mmm yyyy")</f>
        <v>Mar 2013</v>
      </c>
      <c r="Y7418">
        <f>--(COUNTIF($B$2:B7418,B7418)=1)</f>
        <v>0</v>
      </c>
    </row>
    <row r="7419" spans="1:25"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c r="W7419" s="6" t="str">
        <f>TEXT(SalesData[[#This Row],[Order Date]],"mmm")</f>
        <v>Mar</v>
      </c>
      <c r="X7419" s="6" t="str">
        <f>TEXT(SalesData[[#This Row],[Order Date]],"mmm yyyy")</f>
        <v>Mar 2013</v>
      </c>
      <c r="Y7419">
        <f>--(COUNTIF($B$2:B7419,B7419)=1)</f>
        <v>0</v>
      </c>
    </row>
    <row r="7420" spans="1:25"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c r="W7420" s="6" t="str">
        <f>TEXT(SalesData[[#This Row],[Order Date]],"mmm")</f>
        <v>Mar</v>
      </c>
      <c r="X7420" s="6" t="str">
        <f>TEXT(SalesData[[#This Row],[Order Date]],"mmm yyyy")</f>
        <v>Mar 2013</v>
      </c>
      <c r="Y7420">
        <f>--(COUNTIF($B$2:B7420,B7420)=1)</f>
        <v>0</v>
      </c>
    </row>
    <row r="7421" spans="1:25"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c r="W7421" s="6" t="str">
        <f>TEXT(SalesData[[#This Row],[Order Date]],"mmm")</f>
        <v>Mar</v>
      </c>
      <c r="X7421" s="6" t="str">
        <f>TEXT(SalesData[[#This Row],[Order Date]],"mmm yyyy")</f>
        <v>Mar 2013</v>
      </c>
      <c r="Y7421">
        <f>--(COUNTIF($B$2:B7421,B7421)=1)</f>
        <v>0</v>
      </c>
    </row>
    <row r="7422" spans="1:25"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c r="W7422" s="6" t="str">
        <f>TEXT(SalesData[[#This Row],[Order Date]],"mmm")</f>
        <v>Mar</v>
      </c>
      <c r="X7422" s="6" t="str">
        <f>TEXT(SalesData[[#This Row],[Order Date]],"mmm yyyy")</f>
        <v>Mar 2013</v>
      </c>
      <c r="Y7422">
        <f>--(COUNTIF($B$2:B7422,B7422)=1)</f>
        <v>0</v>
      </c>
    </row>
    <row r="7423" spans="1:25"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c r="W7423" s="6" t="str">
        <f>TEXT(SalesData[[#This Row],[Order Date]],"mmm")</f>
        <v>Mar</v>
      </c>
      <c r="X7423" s="6" t="str">
        <f>TEXT(SalesData[[#This Row],[Order Date]],"mmm yyyy")</f>
        <v>Mar 2013</v>
      </c>
      <c r="Y7423">
        <f>--(COUNTIF($B$2:B7423,B7423)=1)</f>
        <v>0</v>
      </c>
    </row>
    <row r="7424" spans="1:25"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c r="W7424" s="6" t="str">
        <f>TEXT(SalesData[[#This Row],[Order Date]],"mmm")</f>
        <v>Mar</v>
      </c>
      <c r="X7424" s="6" t="str">
        <f>TEXT(SalesData[[#This Row],[Order Date]],"mmm yyyy")</f>
        <v>Mar 2013</v>
      </c>
      <c r="Y7424">
        <f>--(COUNTIF($B$2:B7424,B7424)=1)</f>
        <v>0</v>
      </c>
    </row>
    <row r="7425" spans="1:25"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c r="W7425" s="6" t="str">
        <f>TEXT(SalesData[[#This Row],[Order Date]],"mmm")</f>
        <v>Apr</v>
      </c>
      <c r="X7425" s="6" t="str">
        <f>TEXT(SalesData[[#This Row],[Order Date]],"mmm yyyy")</f>
        <v>Apr 2014</v>
      </c>
      <c r="Y7425">
        <f>--(COUNTIF($B$2:B7425,B7425)=1)</f>
        <v>1</v>
      </c>
    </row>
    <row r="7426" spans="1:25"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c r="W7426" s="6" t="str">
        <f>TEXT(SalesData[[#This Row],[Order Date]],"mmm")</f>
        <v>Apr</v>
      </c>
      <c r="X7426" s="6" t="str">
        <f>TEXT(SalesData[[#This Row],[Order Date]],"mmm yyyy")</f>
        <v>Apr 2014</v>
      </c>
      <c r="Y7426">
        <f>--(COUNTIF($B$2:B7426,B7426)=1)</f>
        <v>0</v>
      </c>
    </row>
    <row r="7427" spans="1:25"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c r="W7427" s="6" t="str">
        <f>TEXT(SalesData[[#This Row],[Order Date]],"mmm")</f>
        <v>Jun</v>
      </c>
      <c r="X7427" s="6" t="str">
        <f>TEXT(SalesData[[#This Row],[Order Date]],"mmm yyyy")</f>
        <v>Jun 2013</v>
      </c>
      <c r="Y7427">
        <f>--(COUNTIF($B$2:B7427,B7427)=1)</f>
        <v>1</v>
      </c>
    </row>
    <row r="7428" spans="1:25"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c r="W7428" s="6" t="str">
        <f>TEXT(SalesData[[#This Row],[Order Date]],"mmm")</f>
        <v>Jun</v>
      </c>
      <c r="X7428" s="6" t="str">
        <f>TEXT(SalesData[[#This Row],[Order Date]],"mmm yyyy")</f>
        <v>Jun 2013</v>
      </c>
      <c r="Y7428">
        <f>--(COUNTIF($B$2:B7428,B7428)=1)</f>
        <v>0</v>
      </c>
    </row>
    <row r="7429" spans="1:25"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c r="W7429" s="6" t="str">
        <f>TEXT(SalesData[[#This Row],[Order Date]],"mmm")</f>
        <v>Mar</v>
      </c>
      <c r="X7429" s="6" t="str">
        <f>TEXT(SalesData[[#This Row],[Order Date]],"mmm yyyy")</f>
        <v>Mar 2011</v>
      </c>
      <c r="Y7429">
        <f>--(COUNTIF($B$2:B7429,B7429)=1)</f>
        <v>1</v>
      </c>
    </row>
    <row r="7430" spans="1:25"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c r="W7430" s="6" t="str">
        <f>TEXT(SalesData[[#This Row],[Order Date]],"mmm")</f>
        <v>Mar</v>
      </c>
      <c r="X7430" s="6" t="str">
        <f>TEXT(SalesData[[#This Row],[Order Date]],"mmm yyyy")</f>
        <v>Mar 2011</v>
      </c>
      <c r="Y7430">
        <f>--(COUNTIF($B$2:B7430,B7430)=1)</f>
        <v>0</v>
      </c>
    </row>
    <row r="7431" spans="1:25"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c r="W7431" s="6" t="str">
        <f>TEXT(SalesData[[#This Row],[Order Date]],"mmm")</f>
        <v>Mar</v>
      </c>
      <c r="X7431" s="6" t="str">
        <f>TEXT(SalesData[[#This Row],[Order Date]],"mmm yyyy")</f>
        <v>Mar 2011</v>
      </c>
      <c r="Y7431">
        <f>--(COUNTIF($B$2:B7431,B7431)=1)</f>
        <v>0</v>
      </c>
    </row>
    <row r="7432" spans="1:25"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c r="W7432" s="6" t="str">
        <f>TEXT(SalesData[[#This Row],[Order Date]],"mmm")</f>
        <v>Mar</v>
      </c>
      <c r="X7432" s="6" t="str">
        <f>TEXT(SalesData[[#This Row],[Order Date]],"mmm yyyy")</f>
        <v>Mar 2011</v>
      </c>
      <c r="Y7432">
        <f>--(COUNTIF($B$2:B7432,B7432)=1)</f>
        <v>0</v>
      </c>
    </row>
    <row r="7433" spans="1:25"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c r="W7433" s="6" t="str">
        <f>TEXT(SalesData[[#This Row],[Order Date]],"mmm")</f>
        <v>Mar</v>
      </c>
      <c r="X7433" s="6" t="str">
        <f>TEXT(SalesData[[#This Row],[Order Date]],"mmm yyyy")</f>
        <v>Mar 2011</v>
      </c>
      <c r="Y7433">
        <f>--(COUNTIF($B$2:B7433,B7433)=1)</f>
        <v>0</v>
      </c>
    </row>
    <row r="7434" spans="1:25"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c r="W7434" s="6" t="str">
        <f>TEXT(SalesData[[#This Row],[Order Date]],"mmm")</f>
        <v>Aug</v>
      </c>
      <c r="X7434" s="6" t="str">
        <f>TEXT(SalesData[[#This Row],[Order Date]],"mmm yyyy")</f>
        <v>Aug 2011</v>
      </c>
      <c r="Y7434">
        <f>--(COUNTIF($B$2:B7434,B7434)=1)</f>
        <v>1</v>
      </c>
    </row>
    <row r="7435" spans="1:25"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c r="W7435" s="6" t="str">
        <f>TEXT(SalesData[[#This Row],[Order Date]],"mmm")</f>
        <v>Aug</v>
      </c>
      <c r="X7435" s="6" t="str">
        <f>TEXT(SalesData[[#This Row],[Order Date]],"mmm yyyy")</f>
        <v>Aug 2011</v>
      </c>
      <c r="Y7435">
        <f>--(COUNTIF($B$2:B7435,B7435)=1)</f>
        <v>0</v>
      </c>
    </row>
    <row r="7436" spans="1:25"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c r="W7436" s="6" t="str">
        <f>TEXT(SalesData[[#This Row],[Order Date]],"mmm")</f>
        <v>Jul</v>
      </c>
      <c r="X7436" s="6" t="str">
        <f>TEXT(SalesData[[#This Row],[Order Date]],"mmm yyyy")</f>
        <v>Jul 2012</v>
      </c>
      <c r="Y7436">
        <f>--(COUNTIF($B$2:B7436,B7436)=1)</f>
        <v>1</v>
      </c>
    </row>
    <row r="7437" spans="1:25"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c r="W7437" s="6" t="str">
        <f>TEXT(SalesData[[#This Row],[Order Date]],"mmm")</f>
        <v>Jul</v>
      </c>
      <c r="X7437" s="6" t="str">
        <f>TEXT(SalesData[[#This Row],[Order Date]],"mmm yyyy")</f>
        <v>Jul 2012</v>
      </c>
      <c r="Y7437">
        <f>--(COUNTIF($B$2:B7437,B7437)=1)</f>
        <v>0</v>
      </c>
    </row>
    <row r="7438" spans="1:25"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c r="W7438" s="6" t="str">
        <f>TEXT(SalesData[[#This Row],[Order Date]],"mmm")</f>
        <v>Jul</v>
      </c>
      <c r="X7438" s="6" t="str">
        <f>TEXT(SalesData[[#This Row],[Order Date]],"mmm yyyy")</f>
        <v>Jul 2012</v>
      </c>
      <c r="Y7438">
        <f>--(COUNTIF($B$2:B7438,B7438)=1)</f>
        <v>0</v>
      </c>
    </row>
    <row r="7439" spans="1:25"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c r="W7439" s="6" t="str">
        <f>TEXT(SalesData[[#This Row],[Order Date]],"mmm")</f>
        <v>Feb</v>
      </c>
      <c r="X7439" s="6" t="str">
        <f>TEXT(SalesData[[#This Row],[Order Date]],"mmm yyyy")</f>
        <v>Feb 2011</v>
      </c>
      <c r="Y7439">
        <f>--(COUNTIF($B$2:B7439,B7439)=1)</f>
        <v>1</v>
      </c>
    </row>
    <row r="7440" spans="1:25"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c r="W7440" s="6" t="str">
        <f>TEXT(SalesData[[#This Row],[Order Date]],"mmm")</f>
        <v>Mar</v>
      </c>
      <c r="X7440" s="6" t="str">
        <f>TEXT(SalesData[[#This Row],[Order Date]],"mmm yyyy")</f>
        <v>Mar 2012</v>
      </c>
      <c r="Y7440">
        <f>--(COUNTIF($B$2:B7440,B7440)=1)</f>
        <v>1</v>
      </c>
    </row>
    <row r="7441" spans="1:25"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c r="W7441" s="6" t="str">
        <f>TEXT(SalesData[[#This Row],[Order Date]],"mmm")</f>
        <v>Sep</v>
      </c>
      <c r="X7441" s="6" t="str">
        <f>TEXT(SalesData[[#This Row],[Order Date]],"mmm yyyy")</f>
        <v>Sep 2014</v>
      </c>
      <c r="Y7441">
        <f>--(COUNTIF($B$2:B7441,B7441)=1)</f>
        <v>1</v>
      </c>
    </row>
    <row r="7442" spans="1:25"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c r="W7442" s="6" t="str">
        <f>TEXT(SalesData[[#This Row],[Order Date]],"mmm")</f>
        <v>Sep</v>
      </c>
      <c r="X7442" s="6" t="str">
        <f>TEXT(SalesData[[#This Row],[Order Date]],"mmm yyyy")</f>
        <v>Sep 2014</v>
      </c>
      <c r="Y7442">
        <f>--(COUNTIF($B$2:B7442,B7442)=1)</f>
        <v>0</v>
      </c>
    </row>
    <row r="7443" spans="1:25"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c r="W7443" s="6" t="str">
        <f>TEXT(SalesData[[#This Row],[Order Date]],"mmm")</f>
        <v>Nov</v>
      </c>
      <c r="X7443" s="6" t="str">
        <f>TEXT(SalesData[[#This Row],[Order Date]],"mmm yyyy")</f>
        <v>Nov 2012</v>
      </c>
      <c r="Y7443">
        <f>--(COUNTIF($B$2:B7443,B7443)=1)</f>
        <v>1</v>
      </c>
    </row>
    <row r="7444" spans="1:25"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c r="W7444" s="6" t="str">
        <f>TEXT(SalesData[[#This Row],[Order Date]],"mmm")</f>
        <v>Dec</v>
      </c>
      <c r="X7444" s="6" t="str">
        <f>TEXT(SalesData[[#This Row],[Order Date]],"mmm yyyy")</f>
        <v>Dec 2011</v>
      </c>
      <c r="Y7444">
        <f>--(COUNTIF($B$2:B7444,B7444)=1)</f>
        <v>1</v>
      </c>
    </row>
    <row r="7445" spans="1:25"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c r="W7445" s="6" t="str">
        <f>TEXT(SalesData[[#This Row],[Order Date]],"mmm")</f>
        <v>Dec</v>
      </c>
      <c r="X7445" s="6" t="str">
        <f>TEXT(SalesData[[#This Row],[Order Date]],"mmm yyyy")</f>
        <v>Dec 2011</v>
      </c>
      <c r="Y7445">
        <f>--(COUNTIF($B$2:B7445,B7445)=1)</f>
        <v>0</v>
      </c>
    </row>
    <row r="7446" spans="1:25"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c r="W7446" s="6" t="str">
        <f>TEXT(SalesData[[#This Row],[Order Date]],"mmm")</f>
        <v>Feb</v>
      </c>
      <c r="X7446" s="6" t="str">
        <f>TEXT(SalesData[[#This Row],[Order Date]],"mmm yyyy")</f>
        <v>Feb 2014</v>
      </c>
      <c r="Y7446">
        <f>--(COUNTIF($B$2:B7446,B7446)=1)</f>
        <v>1</v>
      </c>
    </row>
    <row r="7447" spans="1:25"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c r="W7447" s="6" t="str">
        <f>TEXT(SalesData[[#This Row],[Order Date]],"mmm")</f>
        <v>Feb</v>
      </c>
      <c r="X7447" s="6" t="str">
        <f>TEXT(SalesData[[#This Row],[Order Date]],"mmm yyyy")</f>
        <v>Feb 2014</v>
      </c>
      <c r="Y7447">
        <f>--(COUNTIF($B$2:B7447,B7447)=1)</f>
        <v>0</v>
      </c>
    </row>
    <row r="7448" spans="1:25"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c r="W7448" s="6" t="str">
        <f>TEXT(SalesData[[#This Row],[Order Date]],"mmm")</f>
        <v>Feb</v>
      </c>
      <c r="X7448" s="6" t="str">
        <f>TEXT(SalesData[[#This Row],[Order Date]],"mmm yyyy")</f>
        <v>Feb 2014</v>
      </c>
      <c r="Y7448">
        <f>--(COUNTIF($B$2:B7448,B7448)=1)</f>
        <v>0</v>
      </c>
    </row>
    <row r="7449" spans="1:25"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c r="W7449" s="6" t="str">
        <f>TEXT(SalesData[[#This Row],[Order Date]],"mmm")</f>
        <v>Feb</v>
      </c>
      <c r="X7449" s="6" t="str">
        <f>TEXT(SalesData[[#This Row],[Order Date]],"mmm yyyy")</f>
        <v>Feb 2014</v>
      </c>
      <c r="Y7449">
        <f>--(COUNTIF($B$2:B7449,B7449)=1)</f>
        <v>0</v>
      </c>
    </row>
    <row r="7450" spans="1:25"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c r="W7450" s="6" t="str">
        <f>TEXT(SalesData[[#This Row],[Order Date]],"mmm")</f>
        <v>Nov</v>
      </c>
      <c r="X7450" s="6" t="str">
        <f>TEXT(SalesData[[#This Row],[Order Date]],"mmm yyyy")</f>
        <v>Nov 2014</v>
      </c>
      <c r="Y7450">
        <f>--(COUNTIF($B$2:B7450,B7450)=1)</f>
        <v>1</v>
      </c>
    </row>
    <row r="7451" spans="1:25"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c r="W7451" s="6" t="str">
        <f>TEXT(SalesData[[#This Row],[Order Date]],"mmm")</f>
        <v>Sep</v>
      </c>
      <c r="X7451" s="6" t="str">
        <f>TEXT(SalesData[[#This Row],[Order Date]],"mmm yyyy")</f>
        <v>Sep 2014</v>
      </c>
      <c r="Y7451">
        <f>--(COUNTIF($B$2:B7451,B7451)=1)</f>
        <v>1</v>
      </c>
    </row>
    <row r="7452" spans="1:25"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c r="W7452" s="6" t="str">
        <f>TEXT(SalesData[[#This Row],[Order Date]],"mmm")</f>
        <v>Sep</v>
      </c>
      <c r="X7452" s="6" t="str">
        <f>TEXT(SalesData[[#This Row],[Order Date]],"mmm yyyy")</f>
        <v>Sep 2014</v>
      </c>
      <c r="Y7452">
        <f>--(COUNTIF($B$2:B7452,B7452)=1)</f>
        <v>0</v>
      </c>
    </row>
    <row r="7453" spans="1:25"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c r="W7453" s="6" t="str">
        <f>TEXT(SalesData[[#This Row],[Order Date]],"mmm")</f>
        <v>Sep</v>
      </c>
      <c r="X7453" s="6" t="str">
        <f>TEXT(SalesData[[#This Row],[Order Date]],"mmm yyyy")</f>
        <v>Sep 2014</v>
      </c>
      <c r="Y7453">
        <f>--(COUNTIF($B$2:B7453,B7453)=1)</f>
        <v>0</v>
      </c>
    </row>
    <row r="7454" spans="1:25"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c r="W7454" s="6" t="str">
        <f>TEXT(SalesData[[#This Row],[Order Date]],"mmm")</f>
        <v>Sep</v>
      </c>
      <c r="X7454" s="6" t="str">
        <f>TEXT(SalesData[[#This Row],[Order Date]],"mmm yyyy")</f>
        <v>Sep 2014</v>
      </c>
      <c r="Y7454">
        <f>--(COUNTIF($B$2:B7454,B7454)=1)</f>
        <v>0</v>
      </c>
    </row>
    <row r="7455" spans="1:25"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c r="W7455" s="6" t="str">
        <f>TEXT(SalesData[[#This Row],[Order Date]],"mmm")</f>
        <v>Jun</v>
      </c>
      <c r="X7455" s="6" t="str">
        <f>TEXT(SalesData[[#This Row],[Order Date]],"mmm yyyy")</f>
        <v>Jun 2014</v>
      </c>
      <c r="Y7455">
        <f>--(COUNTIF($B$2:B7455,B7455)=1)</f>
        <v>1</v>
      </c>
    </row>
    <row r="7456" spans="1:25"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c r="W7456" s="6" t="str">
        <f>TEXT(SalesData[[#This Row],[Order Date]],"mmm")</f>
        <v>Jul</v>
      </c>
      <c r="X7456" s="6" t="str">
        <f>TEXT(SalesData[[#This Row],[Order Date]],"mmm yyyy")</f>
        <v>Jul 2013</v>
      </c>
      <c r="Y7456">
        <f>--(COUNTIF($B$2:B7456,B7456)=1)</f>
        <v>1</v>
      </c>
    </row>
    <row r="7457" spans="1:25"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c r="W7457" s="6" t="str">
        <f>TEXT(SalesData[[#This Row],[Order Date]],"mmm")</f>
        <v>Jul</v>
      </c>
      <c r="X7457" s="6" t="str">
        <f>TEXT(SalesData[[#This Row],[Order Date]],"mmm yyyy")</f>
        <v>Jul 2013</v>
      </c>
      <c r="Y7457">
        <f>--(COUNTIF($B$2:B7457,B7457)=1)</f>
        <v>0</v>
      </c>
    </row>
    <row r="7458" spans="1:25"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c r="W7458" s="6" t="str">
        <f>TEXT(SalesData[[#This Row],[Order Date]],"mmm")</f>
        <v>Apr</v>
      </c>
      <c r="X7458" s="6" t="str">
        <f>TEXT(SalesData[[#This Row],[Order Date]],"mmm yyyy")</f>
        <v>Apr 2012</v>
      </c>
      <c r="Y7458">
        <f>--(COUNTIF($B$2:B7458,B7458)=1)</f>
        <v>1</v>
      </c>
    </row>
    <row r="7459" spans="1:25"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c r="W7459" s="6" t="str">
        <f>TEXT(SalesData[[#This Row],[Order Date]],"mmm")</f>
        <v>Apr</v>
      </c>
      <c r="X7459" s="6" t="str">
        <f>TEXT(SalesData[[#This Row],[Order Date]],"mmm yyyy")</f>
        <v>Apr 2012</v>
      </c>
      <c r="Y7459">
        <f>--(COUNTIF($B$2:B7459,B7459)=1)</f>
        <v>0</v>
      </c>
    </row>
    <row r="7460" spans="1:25"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c r="W7460" s="6" t="str">
        <f>TEXT(SalesData[[#This Row],[Order Date]],"mmm")</f>
        <v>Apr</v>
      </c>
      <c r="X7460" s="6" t="str">
        <f>TEXT(SalesData[[#This Row],[Order Date]],"mmm yyyy")</f>
        <v>Apr 2012</v>
      </c>
      <c r="Y7460">
        <f>--(COUNTIF($B$2:B7460,B7460)=1)</f>
        <v>0</v>
      </c>
    </row>
    <row r="7461" spans="1:25"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c r="W7461" s="6" t="str">
        <f>TEXT(SalesData[[#This Row],[Order Date]],"mmm")</f>
        <v>Apr</v>
      </c>
      <c r="X7461" s="6" t="str">
        <f>TEXT(SalesData[[#This Row],[Order Date]],"mmm yyyy")</f>
        <v>Apr 2012</v>
      </c>
      <c r="Y7461">
        <f>--(COUNTIF($B$2:B7461,B7461)=1)</f>
        <v>0</v>
      </c>
    </row>
    <row r="7462" spans="1:25"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c r="W7462" s="6" t="str">
        <f>TEXT(SalesData[[#This Row],[Order Date]],"mmm")</f>
        <v>Apr</v>
      </c>
      <c r="X7462" s="6" t="str">
        <f>TEXT(SalesData[[#This Row],[Order Date]],"mmm yyyy")</f>
        <v>Apr 2012</v>
      </c>
      <c r="Y7462">
        <f>--(COUNTIF($B$2:B7462,B7462)=1)</f>
        <v>1</v>
      </c>
    </row>
    <row r="7463" spans="1:25"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c r="W7463" s="6" t="str">
        <f>TEXT(SalesData[[#This Row],[Order Date]],"mmm")</f>
        <v>Apr</v>
      </c>
      <c r="X7463" s="6" t="str">
        <f>TEXT(SalesData[[#This Row],[Order Date]],"mmm yyyy")</f>
        <v>Apr 2012</v>
      </c>
      <c r="Y7463">
        <f>--(COUNTIF($B$2:B7463,B7463)=1)</f>
        <v>0</v>
      </c>
    </row>
    <row r="7464" spans="1:25"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c r="W7464" s="6" t="str">
        <f>TEXT(SalesData[[#This Row],[Order Date]],"mmm")</f>
        <v>Feb</v>
      </c>
      <c r="X7464" s="6" t="str">
        <f>TEXT(SalesData[[#This Row],[Order Date]],"mmm yyyy")</f>
        <v>Feb 2012</v>
      </c>
      <c r="Y7464">
        <f>--(COUNTIF($B$2:B7464,B7464)=1)</f>
        <v>1</v>
      </c>
    </row>
    <row r="7465" spans="1:25"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c r="W7465" s="6" t="str">
        <f>TEXT(SalesData[[#This Row],[Order Date]],"mmm")</f>
        <v>Sep</v>
      </c>
      <c r="X7465" s="6" t="str">
        <f>TEXT(SalesData[[#This Row],[Order Date]],"mmm yyyy")</f>
        <v>Sep 2013</v>
      </c>
      <c r="Y7465">
        <f>--(COUNTIF($B$2:B7465,B7465)=1)</f>
        <v>1</v>
      </c>
    </row>
    <row r="7466" spans="1:25"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c r="W7466" s="6" t="str">
        <f>TEXT(SalesData[[#This Row],[Order Date]],"mmm")</f>
        <v>Sep</v>
      </c>
      <c r="X7466" s="6" t="str">
        <f>TEXT(SalesData[[#This Row],[Order Date]],"mmm yyyy")</f>
        <v>Sep 2013</v>
      </c>
      <c r="Y7466">
        <f>--(COUNTIF($B$2:B7466,B7466)=1)</f>
        <v>0</v>
      </c>
    </row>
    <row r="7467" spans="1:25"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c r="W7467" s="6" t="str">
        <f>TEXT(SalesData[[#This Row],[Order Date]],"mmm")</f>
        <v>Sep</v>
      </c>
      <c r="X7467" s="6" t="str">
        <f>TEXT(SalesData[[#This Row],[Order Date]],"mmm yyyy")</f>
        <v>Sep 2013</v>
      </c>
      <c r="Y7467">
        <f>--(COUNTIF($B$2:B7467,B7467)=1)</f>
        <v>0</v>
      </c>
    </row>
    <row r="7468" spans="1:25"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c r="W7468" s="6" t="str">
        <f>TEXT(SalesData[[#This Row],[Order Date]],"mmm")</f>
        <v>May</v>
      </c>
      <c r="X7468" s="6" t="str">
        <f>TEXT(SalesData[[#This Row],[Order Date]],"mmm yyyy")</f>
        <v>May 2013</v>
      </c>
      <c r="Y7468">
        <f>--(COUNTIF($B$2:B7468,B7468)=1)</f>
        <v>1</v>
      </c>
    </row>
    <row r="7469" spans="1:25"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c r="W7469" s="6" t="str">
        <f>TEXT(SalesData[[#This Row],[Order Date]],"mmm")</f>
        <v>Nov</v>
      </c>
      <c r="X7469" s="6" t="str">
        <f>TEXT(SalesData[[#This Row],[Order Date]],"mmm yyyy")</f>
        <v>Nov 2014</v>
      </c>
      <c r="Y7469">
        <f>--(COUNTIF($B$2:B7469,B7469)=1)</f>
        <v>1</v>
      </c>
    </row>
    <row r="7470" spans="1:25"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c r="W7470" s="6" t="str">
        <f>TEXT(SalesData[[#This Row],[Order Date]],"mmm")</f>
        <v>Sep</v>
      </c>
      <c r="X7470" s="6" t="str">
        <f>TEXT(SalesData[[#This Row],[Order Date]],"mmm yyyy")</f>
        <v>Sep 2011</v>
      </c>
      <c r="Y7470">
        <f>--(COUNTIF($B$2:B7470,B7470)=1)</f>
        <v>1</v>
      </c>
    </row>
    <row r="7471" spans="1:25"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c r="W7471" s="6" t="str">
        <f>TEXT(SalesData[[#This Row],[Order Date]],"mmm")</f>
        <v>Sep</v>
      </c>
      <c r="X7471" s="6" t="str">
        <f>TEXT(SalesData[[#This Row],[Order Date]],"mmm yyyy")</f>
        <v>Sep 2011</v>
      </c>
      <c r="Y7471">
        <f>--(COUNTIF($B$2:B7471,B7471)=1)</f>
        <v>0</v>
      </c>
    </row>
    <row r="7472" spans="1:25"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c r="W7472" s="6" t="str">
        <f>TEXT(SalesData[[#This Row],[Order Date]],"mmm")</f>
        <v>Sep</v>
      </c>
      <c r="X7472" s="6" t="str">
        <f>TEXT(SalesData[[#This Row],[Order Date]],"mmm yyyy")</f>
        <v>Sep 2012</v>
      </c>
      <c r="Y7472">
        <f>--(COUNTIF($B$2:B7472,B7472)=1)</f>
        <v>1</v>
      </c>
    </row>
    <row r="7473" spans="1:25"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c r="W7473" s="6" t="str">
        <f>TEXT(SalesData[[#This Row],[Order Date]],"mmm")</f>
        <v>Sep</v>
      </c>
      <c r="X7473" s="6" t="str">
        <f>TEXT(SalesData[[#This Row],[Order Date]],"mmm yyyy")</f>
        <v>Sep 2012</v>
      </c>
      <c r="Y7473">
        <f>--(COUNTIF($B$2:B7473,B7473)=1)</f>
        <v>0</v>
      </c>
    </row>
    <row r="7474" spans="1:25"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c r="W7474" s="6" t="str">
        <f>TEXT(SalesData[[#This Row],[Order Date]],"mmm")</f>
        <v>Jul</v>
      </c>
      <c r="X7474" s="6" t="str">
        <f>TEXT(SalesData[[#This Row],[Order Date]],"mmm yyyy")</f>
        <v>Jul 2013</v>
      </c>
      <c r="Y7474">
        <f>--(COUNTIF($B$2:B7474,B7474)=1)</f>
        <v>1</v>
      </c>
    </row>
    <row r="7475" spans="1:25"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c r="W7475" s="6" t="str">
        <f>TEXT(SalesData[[#This Row],[Order Date]],"mmm")</f>
        <v>Apr</v>
      </c>
      <c r="X7475" s="6" t="str">
        <f>TEXT(SalesData[[#This Row],[Order Date]],"mmm yyyy")</f>
        <v>Apr 2013</v>
      </c>
      <c r="Y7475">
        <f>--(COUNTIF($B$2:B7475,B7475)=1)</f>
        <v>1</v>
      </c>
    </row>
    <row r="7476" spans="1:25"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c r="W7476" s="6" t="str">
        <f>TEXT(SalesData[[#This Row],[Order Date]],"mmm")</f>
        <v>Jan</v>
      </c>
      <c r="X7476" s="6" t="str">
        <f>TEXT(SalesData[[#This Row],[Order Date]],"mmm yyyy")</f>
        <v>Jan 2011</v>
      </c>
      <c r="Y7476">
        <f>--(COUNTIF($B$2:B7476,B7476)=1)</f>
        <v>1</v>
      </c>
    </row>
    <row r="7477" spans="1:25"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c r="W7477" s="6" t="str">
        <f>TEXT(SalesData[[#This Row],[Order Date]],"mmm")</f>
        <v>Jan</v>
      </c>
      <c r="X7477" s="6" t="str">
        <f>TEXT(SalesData[[#This Row],[Order Date]],"mmm yyyy")</f>
        <v>Jan 2011</v>
      </c>
      <c r="Y7477">
        <f>--(COUNTIF($B$2:B7477,B7477)=1)</f>
        <v>0</v>
      </c>
    </row>
    <row r="7478" spans="1:25"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c r="W7478" s="6" t="str">
        <f>TEXT(SalesData[[#This Row],[Order Date]],"mmm")</f>
        <v>Jan</v>
      </c>
      <c r="X7478" s="6" t="str">
        <f>TEXT(SalesData[[#This Row],[Order Date]],"mmm yyyy")</f>
        <v>Jan 2011</v>
      </c>
      <c r="Y7478">
        <f>--(COUNTIF($B$2:B7478,B7478)=1)</f>
        <v>0</v>
      </c>
    </row>
    <row r="7479" spans="1:25"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c r="W7479" s="6" t="str">
        <f>TEXT(SalesData[[#This Row],[Order Date]],"mmm")</f>
        <v>Jan</v>
      </c>
      <c r="X7479" s="6" t="str">
        <f>TEXT(SalesData[[#This Row],[Order Date]],"mmm yyyy")</f>
        <v>Jan 2011</v>
      </c>
      <c r="Y7479">
        <f>--(COUNTIF($B$2:B7479,B7479)=1)</f>
        <v>0</v>
      </c>
    </row>
    <row r="7480" spans="1:25"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c r="W7480" s="6" t="str">
        <f>TEXT(SalesData[[#This Row],[Order Date]],"mmm")</f>
        <v>Jan</v>
      </c>
      <c r="X7480" s="6" t="str">
        <f>TEXT(SalesData[[#This Row],[Order Date]],"mmm yyyy")</f>
        <v>Jan 2011</v>
      </c>
      <c r="Y7480">
        <f>--(COUNTIF($B$2:B7480,B7480)=1)</f>
        <v>0</v>
      </c>
    </row>
    <row r="7481" spans="1:25"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c r="W7481" s="6" t="str">
        <f>TEXT(SalesData[[#This Row],[Order Date]],"mmm")</f>
        <v>Jan</v>
      </c>
      <c r="X7481" s="6" t="str">
        <f>TEXT(SalesData[[#This Row],[Order Date]],"mmm yyyy")</f>
        <v>Jan 2011</v>
      </c>
      <c r="Y7481">
        <f>--(COUNTIF($B$2:B7481,B7481)=1)</f>
        <v>0</v>
      </c>
    </row>
    <row r="7482" spans="1:25"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c r="W7482" s="6" t="str">
        <f>TEXT(SalesData[[#This Row],[Order Date]],"mmm")</f>
        <v>Jan</v>
      </c>
      <c r="X7482" s="6" t="str">
        <f>TEXT(SalesData[[#This Row],[Order Date]],"mmm yyyy")</f>
        <v>Jan 2011</v>
      </c>
      <c r="Y7482">
        <f>--(COUNTIF($B$2:B7482,B7482)=1)</f>
        <v>0</v>
      </c>
    </row>
    <row r="7483" spans="1:25"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c r="W7483" s="6" t="str">
        <f>TEXT(SalesData[[#This Row],[Order Date]],"mmm")</f>
        <v>Sep</v>
      </c>
      <c r="X7483" s="6" t="str">
        <f>TEXT(SalesData[[#This Row],[Order Date]],"mmm yyyy")</f>
        <v>Sep 2013</v>
      </c>
      <c r="Y7483">
        <f>--(COUNTIF($B$2:B7483,B7483)=1)</f>
        <v>1</v>
      </c>
    </row>
    <row r="7484" spans="1:25"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c r="W7484" s="6" t="str">
        <f>TEXT(SalesData[[#This Row],[Order Date]],"mmm")</f>
        <v>Sep</v>
      </c>
      <c r="X7484" s="6" t="str">
        <f>TEXT(SalesData[[#This Row],[Order Date]],"mmm yyyy")</f>
        <v>Sep 2011</v>
      </c>
      <c r="Y7484">
        <f>--(COUNTIF($B$2:B7484,B7484)=1)</f>
        <v>1</v>
      </c>
    </row>
    <row r="7485" spans="1:25"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c r="W7485" s="6" t="str">
        <f>TEXT(SalesData[[#This Row],[Order Date]],"mmm")</f>
        <v>Dec</v>
      </c>
      <c r="X7485" s="6" t="str">
        <f>TEXT(SalesData[[#This Row],[Order Date]],"mmm yyyy")</f>
        <v>Dec 2011</v>
      </c>
      <c r="Y7485">
        <f>--(COUNTIF($B$2:B7485,B7485)=1)</f>
        <v>1</v>
      </c>
    </row>
    <row r="7486" spans="1:25"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c r="W7486" s="6" t="str">
        <f>TEXT(SalesData[[#This Row],[Order Date]],"mmm")</f>
        <v>Dec</v>
      </c>
      <c r="X7486" s="6" t="str">
        <f>TEXT(SalesData[[#This Row],[Order Date]],"mmm yyyy")</f>
        <v>Dec 2014</v>
      </c>
      <c r="Y7486">
        <f>--(COUNTIF($B$2:B7486,B7486)=1)</f>
        <v>1</v>
      </c>
    </row>
    <row r="7487" spans="1:25"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c r="W7487" s="6" t="str">
        <f>TEXT(SalesData[[#This Row],[Order Date]],"mmm")</f>
        <v>Dec</v>
      </c>
      <c r="X7487" s="6" t="str">
        <f>TEXT(SalesData[[#This Row],[Order Date]],"mmm yyyy")</f>
        <v>Dec 2014</v>
      </c>
      <c r="Y7487">
        <f>--(COUNTIF($B$2:B7487,B7487)=1)</f>
        <v>0</v>
      </c>
    </row>
    <row r="7488" spans="1:25"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c r="W7488" s="6" t="str">
        <f>TEXT(SalesData[[#This Row],[Order Date]],"mmm")</f>
        <v>Dec</v>
      </c>
      <c r="X7488" s="6" t="str">
        <f>TEXT(SalesData[[#This Row],[Order Date]],"mmm yyyy")</f>
        <v>Dec 2012</v>
      </c>
      <c r="Y7488">
        <f>--(COUNTIF($B$2:B7488,B7488)=1)</f>
        <v>1</v>
      </c>
    </row>
    <row r="7489" spans="1:25"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c r="W7489" s="6" t="str">
        <f>TEXT(SalesData[[#This Row],[Order Date]],"mmm")</f>
        <v>Dec</v>
      </c>
      <c r="X7489" s="6" t="str">
        <f>TEXT(SalesData[[#This Row],[Order Date]],"mmm yyyy")</f>
        <v>Dec 2012</v>
      </c>
      <c r="Y7489">
        <f>--(COUNTIF($B$2:B7489,B7489)=1)</f>
        <v>0</v>
      </c>
    </row>
    <row r="7490" spans="1:25"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c r="W7490" s="6" t="str">
        <f>TEXT(SalesData[[#This Row],[Order Date]],"mmm")</f>
        <v>Dec</v>
      </c>
      <c r="X7490" s="6" t="str">
        <f>TEXT(SalesData[[#This Row],[Order Date]],"mmm yyyy")</f>
        <v>Dec 2012</v>
      </c>
      <c r="Y7490">
        <f>--(COUNTIF($B$2:B7490,B7490)=1)</f>
        <v>0</v>
      </c>
    </row>
    <row r="7491" spans="1:25"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c r="W7491" s="6" t="str">
        <f>TEXT(SalesData[[#This Row],[Order Date]],"mmm")</f>
        <v>Nov</v>
      </c>
      <c r="X7491" s="6" t="str">
        <f>TEXT(SalesData[[#This Row],[Order Date]],"mmm yyyy")</f>
        <v>Nov 2014</v>
      </c>
      <c r="Y7491">
        <f>--(COUNTIF($B$2:B7491,B7491)=1)</f>
        <v>1</v>
      </c>
    </row>
    <row r="7492" spans="1:25"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c r="W7492" s="6" t="str">
        <f>TEXT(SalesData[[#This Row],[Order Date]],"mmm")</f>
        <v>Sep</v>
      </c>
      <c r="X7492" s="6" t="str">
        <f>TEXT(SalesData[[#This Row],[Order Date]],"mmm yyyy")</f>
        <v>Sep 2012</v>
      </c>
      <c r="Y7492">
        <f>--(COUNTIF($B$2:B7492,B7492)=1)</f>
        <v>1</v>
      </c>
    </row>
    <row r="7493" spans="1:25"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c r="W7493" s="6" t="str">
        <f>TEXT(SalesData[[#This Row],[Order Date]],"mmm")</f>
        <v>Nov</v>
      </c>
      <c r="X7493" s="6" t="str">
        <f>TEXT(SalesData[[#This Row],[Order Date]],"mmm yyyy")</f>
        <v>Nov 2014</v>
      </c>
      <c r="Y7493">
        <f>--(COUNTIF($B$2:B7493,B7493)=1)</f>
        <v>1</v>
      </c>
    </row>
    <row r="7494" spans="1:25"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c r="W7494" s="6" t="str">
        <f>TEXT(SalesData[[#This Row],[Order Date]],"mmm")</f>
        <v>Sep</v>
      </c>
      <c r="X7494" s="6" t="str">
        <f>TEXT(SalesData[[#This Row],[Order Date]],"mmm yyyy")</f>
        <v>Sep 2014</v>
      </c>
      <c r="Y7494">
        <f>--(COUNTIF($B$2:B7494,B7494)=1)</f>
        <v>1</v>
      </c>
    </row>
    <row r="7495" spans="1:25"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c r="W7495" s="6" t="str">
        <f>TEXT(SalesData[[#This Row],[Order Date]],"mmm")</f>
        <v>Sep</v>
      </c>
      <c r="X7495" s="6" t="str">
        <f>TEXT(SalesData[[#This Row],[Order Date]],"mmm yyyy")</f>
        <v>Sep 2014</v>
      </c>
      <c r="Y7495">
        <f>--(COUNTIF($B$2:B7495,B7495)=1)</f>
        <v>0</v>
      </c>
    </row>
    <row r="7496" spans="1:25"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c r="W7496" s="6" t="str">
        <f>TEXT(SalesData[[#This Row],[Order Date]],"mmm")</f>
        <v>Sep</v>
      </c>
      <c r="X7496" s="6" t="str">
        <f>TEXT(SalesData[[#This Row],[Order Date]],"mmm yyyy")</f>
        <v>Sep 2014</v>
      </c>
      <c r="Y7496">
        <f>--(COUNTIF($B$2:B7496,B7496)=1)</f>
        <v>0</v>
      </c>
    </row>
    <row r="7497" spans="1:25"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c r="W7497" s="6" t="str">
        <f>TEXT(SalesData[[#This Row],[Order Date]],"mmm")</f>
        <v>Jul</v>
      </c>
      <c r="X7497" s="6" t="str">
        <f>TEXT(SalesData[[#This Row],[Order Date]],"mmm yyyy")</f>
        <v>Jul 2014</v>
      </c>
      <c r="Y7497">
        <f>--(COUNTIF($B$2:B7497,B7497)=1)</f>
        <v>1</v>
      </c>
    </row>
    <row r="7498" spans="1:25"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c r="W7498" s="6" t="str">
        <f>TEXT(SalesData[[#This Row],[Order Date]],"mmm")</f>
        <v>Jul</v>
      </c>
      <c r="X7498" s="6" t="str">
        <f>TEXT(SalesData[[#This Row],[Order Date]],"mmm yyyy")</f>
        <v>Jul 2014</v>
      </c>
      <c r="Y7498">
        <f>--(COUNTIF($B$2:B7498,B7498)=1)</f>
        <v>0</v>
      </c>
    </row>
    <row r="7499" spans="1:25"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c r="W7499" s="6" t="str">
        <f>TEXT(SalesData[[#This Row],[Order Date]],"mmm")</f>
        <v>Jul</v>
      </c>
      <c r="X7499" s="6" t="str">
        <f>TEXT(SalesData[[#This Row],[Order Date]],"mmm yyyy")</f>
        <v>Jul 2014</v>
      </c>
      <c r="Y7499">
        <f>--(COUNTIF($B$2:B7499,B7499)=1)</f>
        <v>0</v>
      </c>
    </row>
    <row r="7500" spans="1:25"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c r="W7500" s="6" t="str">
        <f>TEXT(SalesData[[#This Row],[Order Date]],"mmm")</f>
        <v>Jul</v>
      </c>
      <c r="X7500" s="6" t="str">
        <f>TEXT(SalesData[[#This Row],[Order Date]],"mmm yyyy")</f>
        <v>Jul 2014</v>
      </c>
      <c r="Y7500">
        <f>--(COUNTIF($B$2:B7500,B7500)=1)</f>
        <v>0</v>
      </c>
    </row>
    <row r="7501" spans="1:25"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c r="W7501" s="6" t="str">
        <f>TEXT(SalesData[[#This Row],[Order Date]],"mmm")</f>
        <v>Jul</v>
      </c>
      <c r="X7501" s="6" t="str">
        <f>TEXT(SalesData[[#This Row],[Order Date]],"mmm yyyy")</f>
        <v>Jul 2014</v>
      </c>
      <c r="Y7501">
        <f>--(COUNTIF($B$2:B7501,B7501)=1)</f>
        <v>0</v>
      </c>
    </row>
    <row r="7502" spans="1:25"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c r="W7502" s="6" t="str">
        <f>TEXT(SalesData[[#This Row],[Order Date]],"mmm")</f>
        <v>Jul</v>
      </c>
      <c r="X7502" s="6" t="str">
        <f>TEXT(SalesData[[#This Row],[Order Date]],"mmm yyyy")</f>
        <v>Jul 2014</v>
      </c>
      <c r="Y7502">
        <f>--(COUNTIF($B$2:B7502,B7502)=1)</f>
        <v>0</v>
      </c>
    </row>
    <row r="7503" spans="1:25"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c r="W7503" s="6" t="str">
        <f>TEXT(SalesData[[#This Row],[Order Date]],"mmm")</f>
        <v>Jul</v>
      </c>
      <c r="X7503" s="6" t="str">
        <f>TEXT(SalesData[[#This Row],[Order Date]],"mmm yyyy")</f>
        <v>Jul 2014</v>
      </c>
      <c r="Y7503">
        <f>--(COUNTIF($B$2:B7503,B7503)=1)</f>
        <v>0</v>
      </c>
    </row>
    <row r="7504" spans="1:25"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c r="W7504" s="6" t="str">
        <f>TEXT(SalesData[[#This Row],[Order Date]],"mmm")</f>
        <v>Mar</v>
      </c>
      <c r="X7504" s="6" t="str">
        <f>TEXT(SalesData[[#This Row],[Order Date]],"mmm yyyy")</f>
        <v>Mar 2014</v>
      </c>
      <c r="Y7504">
        <f>--(COUNTIF($B$2:B7504,B7504)=1)</f>
        <v>1</v>
      </c>
    </row>
    <row r="7505" spans="1:25"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c r="W7505" s="6" t="str">
        <f>TEXT(SalesData[[#This Row],[Order Date]],"mmm")</f>
        <v>Mar</v>
      </c>
      <c r="X7505" s="6" t="str">
        <f>TEXT(SalesData[[#This Row],[Order Date]],"mmm yyyy")</f>
        <v>Mar 2014</v>
      </c>
      <c r="Y7505">
        <f>--(COUNTIF($B$2:B7505,B7505)=1)</f>
        <v>0</v>
      </c>
    </row>
    <row r="7506" spans="1:25"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c r="W7506" s="6" t="str">
        <f>TEXT(SalesData[[#This Row],[Order Date]],"mmm")</f>
        <v>Jan</v>
      </c>
      <c r="X7506" s="6" t="str">
        <f>TEXT(SalesData[[#This Row],[Order Date]],"mmm yyyy")</f>
        <v>Jan 2013</v>
      </c>
      <c r="Y7506">
        <f>--(COUNTIF($B$2:B7506,B7506)=1)</f>
        <v>1</v>
      </c>
    </row>
    <row r="7507" spans="1:25"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c r="W7507" s="6" t="str">
        <f>TEXT(SalesData[[#This Row],[Order Date]],"mmm")</f>
        <v>Jun</v>
      </c>
      <c r="X7507" s="6" t="str">
        <f>TEXT(SalesData[[#This Row],[Order Date]],"mmm yyyy")</f>
        <v>Jun 2014</v>
      </c>
      <c r="Y7507">
        <f>--(COUNTIF($B$2:B7507,B7507)=1)</f>
        <v>1</v>
      </c>
    </row>
    <row r="7508" spans="1:25"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c r="W7508" s="6" t="str">
        <f>TEXT(SalesData[[#This Row],[Order Date]],"mmm")</f>
        <v>Nov</v>
      </c>
      <c r="X7508" s="6" t="str">
        <f>TEXT(SalesData[[#This Row],[Order Date]],"mmm yyyy")</f>
        <v>Nov 2011</v>
      </c>
      <c r="Y7508">
        <f>--(COUNTIF($B$2:B7508,B7508)=1)</f>
        <v>1</v>
      </c>
    </row>
    <row r="7509" spans="1:25"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c r="W7509" s="6" t="str">
        <f>TEXT(SalesData[[#This Row],[Order Date]],"mmm")</f>
        <v>Nov</v>
      </c>
      <c r="X7509" s="6" t="str">
        <f>TEXT(SalesData[[#This Row],[Order Date]],"mmm yyyy")</f>
        <v>Nov 2011</v>
      </c>
      <c r="Y7509">
        <f>--(COUNTIF($B$2:B7509,B7509)=1)</f>
        <v>0</v>
      </c>
    </row>
    <row r="7510" spans="1:25"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c r="W7510" s="6" t="str">
        <f>TEXT(SalesData[[#This Row],[Order Date]],"mmm")</f>
        <v>Jul</v>
      </c>
      <c r="X7510" s="6" t="str">
        <f>TEXT(SalesData[[#This Row],[Order Date]],"mmm yyyy")</f>
        <v>Jul 2014</v>
      </c>
      <c r="Y7510">
        <f>--(COUNTIF($B$2:B7510,B7510)=1)</f>
        <v>1</v>
      </c>
    </row>
    <row r="7511" spans="1:25"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c r="W7511" s="6" t="str">
        <f>TEXT(SalesData[[#This Row],[Order Date]],"mmm")</f>
        <v>Jul</v>
      </c>
      <c r="X7511" s="6" t="str">
        <f>TEXT(SalesData[[#This Row],[Order Date]],"mmm yyyy")</f>
        <v>Jul 2014</v>
      </c>
      <c r="Y7511">
        <f>--(COUNTIF($B$2:B7511,B7511)=1)</f>
        <v>0</v>
      </c>
    </row>
    <row r="7512" spans="1:25"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c r="W7512" s="6" t="str">
        <f>TEXT(SalesData[[#This Row],[Order Date]],"mmm")</f>
        <v>Jul</v>
      </c>
      <c r="X7512" s="6" t="str">
        <f>TEXT(SalesData[[#This Row],[Order Date]],"mmm yyyy")</f>
        <v>Jul 2014</v>
      </c>
      <c r="Y7512">
        <f>--(COUNTIF($B$2:B7512,B7512)=1)</f>
        <v>0</v>
      </c>
    </row>
    <row r="7513" spans="1:25"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c r="W7513" s="6" t="str">
        <f>TEXT(SalesData[[#This Row],[Order Date]],"mmm")</f>
        <v>Jul</v>
      </c>
      <c r="X7513" s="6" t="str">
        <f>TEXT(SalesData[[#This Row],[Order Date]],"mmm yyyy")</f>
        <v>Jul 2014</v>
      </c>
      <c r="Y7513">
        <f>--(COUNTIF($B$2:B7513,B7513)=1)</f>
        <v>0</v>
      </c>
    </row>
    <row r="7514" spans="1:25"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c r="W7514" s="6" t="str">
        <f>TEXT(SalesData[[#This Row],[Order Date]],"mmm")</f>
        <v>Jul</v>
      </c>
      <c r="X7514" s="6" t="str">
        <f>TEXT(SalesData[[#This Row],[Order Date]],"mmm yyyy")</f>
        <v>Jul 2014</v>
      </c>
      <c r="Y7514">
        <f>--(COUNTIF($B$2:B7514,B7514)=1)</f>
        <v>0</v>
      </c>
    </row>
    <row r="7515" spans="1:25"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c r="W7515" s="6" t="str">
        <f>TEXT(SalesData[[#This Row],[Order Date]],"mmm")</f>
        <v>Jul</v>
      </c>
      <c r="X7515" s="6" t="str">
        <f>TEXT(SalesData[[#This Row],[Order Date]],"mmm yyyy")</f>
        <v>Jul 2014</v>
      </c>
      <c r="Y7515">
        <f>--(COUNTIF($B$2:B7515,B7515)=1)</f>
        <v>0</v>
      </c>
    </row>
    <row r="7516" spans="1:25"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c r="W7516" s="6" t="str">
        <f>TEXT(SalesData[[#This Row],[Order Date]],"mmm")</f>
        <v>Dec</v>
      </c>
      <c r="X7516" s="6" t="str">
        <f>TEXT(SalesData[[#This Row],[Order Date]],"mmm yyyy")</f>
        <v>Dec 2014</v>
      </c>
      <c r="Y7516">
        <f>--(COUNTIF($B$2:B7516,B7516)=1)</f>
        <v>1</v>
      </c>
    </row>
    <row r="7517" spans="1:25"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c r="W7517" s="6" t="str">
        <f>TEXT(SalesData[[#This Row],[Order Date]],"mmm")</f>
        <v>Dec</v>
      </c>
      <c r="X7517" s="6" t="str">
        <f>TEXT(SalesData[[#This Row],[Order Date]],"mmm yyyy")</f>
        <v>Dec 2014</v>
      </c>
      <c r="Y7517">
        <f>--(COUNTIF($B$2:B7517,B7517)=1)</f>
        <v>0</v>
      </c>
    </row>
    <row r="7518" spans="1:25"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c r="W7518" s="6" t="str">
        <f>TEXT(SalesData[[#This Row],[Order Date]],"mmm")</f>
        <v>Dec</v>
      </c>
      <c r="X7518" s="6" t="str">
        <f>TEXT(SalesData[[#This Row],[Order Date]],"mmm yyyy")</f>
        <v>Dec 2014</v>
      </c>
      <c r="Y7518">
        <f>--(COUNTIF($B$2:B7518,B7518)=1)</f>
        <v>0</v>
      </c>
    </row>
    <row r="7519" spans="1:25"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c r="W7519" s="6" t="str">
        <f>TEXT(SalesData[[#This Row],[Order Date]],"mmm")</f>
        <v>Dec</v>
      </c>
      <c r="X7519" s="6" t="str">
        <f>TEXT(SalesData[[#This Row],[Order Date]],"mmm yyyy")</f>
        <v>Dec 2014</v>
      </c>
      <c r="Y7519">
        <f>--(COUNTIF($B$2:B7519,B7519)=1)</f>
        <v>0</v>
      </c>
    </row>
    <row r="7520" spans="1:25"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c r="W7520" s="6" t="str">
        <f>TEXT(SalesData[[#This Row],[Order Date]],"mmm")</f>
        <v>Dec</v>
      </c>
      <c r="X7520" s="6" t="str">
        <f>TEXT(SalesData[[#This Row],[Order Date]],"mmm yyyy")</f>
        <v>Dec 2014</v>
      </c>
      <c r="Y7520">
        <f>--(COUNTIF($B$2:B7520,B7520)=1)</f>
        <v>0</v>
      </c>
    </row>
    <row r="7521" spans="1:25"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c r="W7521" s="6" t="str">
        <f>TEXT(SalesData[[#This Row],[Order Date]],"mmm")</f>
        <v>Dec</v>
      </c>
      <c r="X7521" s="6" t="str">
        <f>TEXT(SalesData[[#This Row],[Order Date]],"mmm yyyy")</f>
        <v>Dec 2014</v>
      </c>
      <c r="Y7521">
        <f>--(COUNTIF($B$2:B7521,B7521)=1)</f>
        <v>0</v>
      </c>
    </row>
    <row r="7522" spans="1:25"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c r="W7522" s="6" t="str">
        <f>TEXT(SalesData[[#This Row],[Order Date]],"mmm")</f>
        <v>Dec</v>
      </c>
      <c r="X7522" s="6" t="str">
        <f>TEXT(SalesData[[#This Row],[Order Date]],"mmm yyyy")</f>
        <v>Dec 2014</v>
      </c>
      <c r="Y7522">
        <f>--(COUNTIF($B$2:B7522,B7522)=1)</f>
        <v>0</v>
      </c>
    </row>
    <row r="7523" spans="1:25"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c r="W7523" s="6" t="str">
        <f>TEXT(SalesData[[#This Row],[Order Date]],"mmm")</f>
        <v>Sep</v>
      </c>
      <c r="X7523" s="6" t="str">
        <f>TEXT(SalesData[[#This Row],[Order Date]],"mmm yyyy")</f>
        <v>Sep 2013</v>
      </c>
      <c r="Y7523">
        <f>--(COUNTIF($B$2:B7523,B7523)=1)</f>
        <v>1</v>
      </c>
    </row>
    <row r="7524" spans="1:25"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c r="W7524" s="6" t="str">
        <f>TEXT(SalesData[[#This Row],[Order Date]],"mmm")</f>
        <v>Sep</v>
      </c>
      <c r="X7524" s="6" t="str">
        <f>TEXT(SalesData[[#This Row],[Order Date]],"mmm yyyy")</f>
        <v>Sep 2013</v>
      </c>
      <c r="Y7524">
        <f>--(COUNTIF($B$2:B7524,B7524)=1)</f>
        <v>0</v>
      </c>
    </row>
    <row r="7525" spans="1:25"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c r="W7525" s="6" t="str">
        <f>TEXT(SalesData[[#This Row],[Order Date]],"mmm")</f>
        <v>Sep</v>
      </c>
      <c r="X7525" s="6" t="str">
        <f>TEXT(SalesData[[#This Row],[Order Date]],"mmm yyyy")</f>
        <v>Sep 2013</v>
      </c>
      <c r="Y7525">
        <f>--(COUNTIF($B$2:B7525,B7525)=1)</f>
        <v>0</v>
      </c>
    </row>
    <row r="7526" spans="1:25"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c r="W7526" s="6" t="str">
        <f>TEXT(SalesData[[#This Row],[Order Date]],"mmm")</f>
        <v>Sep</v>
      </c>
      <c r="X7526" s="6" t="str">
        <f>TEXT(SalesData[[#This Row],[Order Date]],"mmm yyyy")</f>
        <v>Sep 2011</v>
      </c>
      <c r="Y7526">
        <f>--(COUNTIF($B$2:B7526,B7526)=1)</f>
        <v>1</v>
      </c>
    </row>
    <row r="7527" spans="1:25"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c r="W7527" s="6" t="str">
        <f>TEXT(SalesData[[#This Row],[Order Date]],"mmm")</f>
        <v>Sep</v>
      </c>
      <c r="X7527" s="6" t="str">
        <f>TEXT(SalesData[[#This Row],[Order Date]],"mmm yyyy")</f>
        <v>Sep 2011</v>
      </c>
      <c r="Y7527">
        <f>--(COUNTIF($B$2:B7527,B7527)=1)</f>
        <v>0</v>
      </c>
    </row>
    <row r="7528" spans="1:25"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c r="W7528" s="6" t="str">
        <f>TEXT(SalesData[[#This Row],[Order Date]],"mmm")</f>
        <v>Sep</v>
      </c>
      <c r="X7528" s="6" t="str">
        <f>TEXT(SalesData[[#This Row],[Order Date]],"mmm yyyy")</f>
        <v>Sep 2014</v>
      </c>
      <c r="Y7528">
        <f>--(COUNTIF($B$2:B7528,B7528)=1)</f>
        <v>1</v>
      </c>
    </row>
    <row r="7529" spans="1:25"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c r="W7529" s="6" t="str">
        <f>TEXT(SalesData[[#This Row],[Order Date]],"mmm")</f>
        <v>Sep</v>
      </c>
      <c r="X7529" s="6" t="str">
        <f>TEXT(SalesData[[#This Row],[Order Date]],"mmm yyyy")</f>
        <v>Sep 2014</v>
      </c>
      <c r="Y7529">
        <f>--(COUNTIF($B$2:B7529,B7529)=1)</f>
        <v>0</v>
      </c>
    </row>
    <row r="7530" spans="1:25"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c r="W7530" s="6" t="str">
        <f>TEXT(SalesData[[#This Row],[Order Date]],"mmm")</f>
        <v>Sep</v>
      </c>
      <c r="X7530" s="6" t="str">
        <f>TEXT(SalesData[[#This Row],[Order Date]],"mmm yyyy")</f>
        <v>Sep 2014</v>
      </c>
      <c r="Y7530">
        <f>--(COUNTIF($B$2:B7530,B7530)=1)</f>
        <v>0</v>
      </c>
    </row>
    <row r="7531" spans="1:25"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c r="W7531" s="6" t="str">
        <f>TEXT(SalesData[[#This Row],[Order Date]],"mmm")</f>
        <v>Sep</v>
      </c>
      <c r="X7531" s="6" t="str">
        <f>TEXT(SalesData[[#This Row],[Order Date]],"mmm yyyy")</f>
        <v>Sep 2014</v>
      </c>
      <c r="Y7531">
        <f>--(COUNTIF($B$2:B7531,B7531)=1)</f>
        <v>0</v>
      </c>
    </row>
    <row r="7532" spans="1:25"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c r="W7532" s="6" t="str">
        <f>TEXT(SalesData[[#This Row],[Order Date]],"mmm")</f>
        <v>Sep</v>
      </c>
      <c r="X7532" s="6" t="str">
        <f>TEXT(SalesData[[#This Row],[Order Date]],"mmm yyyy")</f>
        <v>Sep 2014</v>
      </c>
      <c r="Y7532">
        <f>--(COUNTIF($B$2:B7532,B7532)=1)</f>
        <v>0</v>
      </c>
    </row>
    <row r="7533" spans="1:25"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c r="W7533" s="6" t="str">
        <f>TEXT(SalesData[[#This Row],[Order Date]],"mmm")</f>
        <v>Jun</v>
      </c>
      <c r="X7533" s="6" t="str">
        <f>TEXT(SalesData[[#This Row],[Order Date]],"mmm yyyy")</f>
        <v>Jun 2013</v>
      </c>
      <c r="Y7533">
        <f>--(COUNTIF($B$2:B7533,B7533)=1)</f>
        <v>1</v>
      </c>
    </row>
    <row r="7534" spans="1:25"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c r="W7534" s="6" t="str">
        <f>TEXT(SalesData[[#This Row],[Order Date]],"mmm")</f>
        <v>Jun</v>
      </c>
      <c r="X7534" s="6" t="str">
        <f>TEXT(SalesData[[#This Row],[Order Date]],"mmm yyyy")</f>
        <v>Jun 2013</v>
      </c>
      <c r="Y7534">
        <f>--(COUNTIF($B$2:B7534,B7534)=1)</f>
        <v>0</v>
      </c>
    </row>
    <row r="7535" spans="1:25"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c r="W7535" s="6" t="str">
        <f>TEXT(SalesData[[#This Row],[Order Date]],"mmm")</f>
        <v>Feb</v>
      </c>
      <c r="X7535" s="6" t="str">
        <f>TEXT(SalesData[[#This Row],[Order Date]],"mmm yyyy")</f>
        <v>Feb 2014</v>
      </c>
      <c r="Y7535">
        <f>--(COUNTIF($B$2:B7535,B7535)=1)</f>
        <v>1</v>
      </c>
    </row>
    <row r="7536" spans="1:25"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c r="W7536" s="6" t="str">
        <f>TEXT(SalesData[[#This Row],[Order Date]],"mmm")</f>
        <v>Feb</v>
      </c>
      <c r="X7536" s="6" t="str">
        <f>TEXT(SalesData[[#This Row],[Order Date]],"mmm yyyy")</f>
        <v>Feb 2014</v>
      </c>
      <c r="Y7536">
        <f>--(COUNTIF($B$2:B7536,B7536)=1)</f>
        <v>0</v>
      </c>
    </row>
    <row r="7537" spans="1:25"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c r="W7537" s="6" t="str">
        <f>TEXT(SalesData[[#This Row],[Order Date]],"mmm")</f>
        <v>Apr</v>
      </c>
      <c r="X7537" s="6" t="str">
        <f>TEXT(SalesData[[#This Row],[Order Date]],"mmm yyyy")</f>
        <v>Apr 2014</v>
      </c>
      <c r="Y7537">
        <f>--(COUNTIF($B$2:B7537,B7537)=1)</f>
        <v>1</v>
      </c>
    </row>
    <row r="7538" spans="1:25"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c r="W7538" s="6" t="str">
        <f>TEXT(SalesData[[#This Row],[Order Date]],"mmm")</f>
        <v>Dec</v>
      </c>
      <c r="X7538" s="6" t="str">
        <f>TEXT(SalesData[[#This Row],[Order Date]],"mmm yyyy")</f>
        <v>Dec 2014</v>
      </c>
      <c r="Y7538">
        <f>--(COUNTIF($B$2:B7538,B7538)=1)</f>
        <v>1</v>
      </c>
    </row>
    <row r="7539" spans="1:25"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c r="W7539" s="6" t="str">
        <f>TEXT(SalesData[[#This Row],[Order Date]],"mmm")</f>
        <v>Feb</v>
      </c>
      <c r="X7539" s="6" t="str">
        <f>TEXT(SalesData[[#This Row],[Order Date]],"mmm yyyy")</f>
        <v>Feb 2013</v>
      </c>
      <c r="Y7539">
        <f>--(COUNTIF($B$2:B7539,B7539)=1)</f>
        <v>1</v>
      </c>
    </row>
    <row r="7540" spans="1:25"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c r="W7540" s="6" t="str">
        <f>TEXT(SalesData[[#This Row],[Order Date]],"mmm")</f>
        <v>Dec</v>
      </c>
      <c r="X7540" s="6" t="str">
        <f>TEXT(SalesData[[#This Row],[Order Date]],"mmm yyyy")</f>
        <v>Dec 2014</v>
      </c>
      <c r="Y7540">
        <f>--(COUNTIF($B$2:B7540,B7540)=1)</f>
        <v>1</v>
      </c>
    </row>
    <row r="7541" spans="1:25"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c r="W7541" s="6" t="str">
        <f>TEXT(SalesData[[#This Row],[Order Date]],"mmm")</f>
        <v>Dec</v>
      </c>
      <c r="X7541" s="6" t="str">
        <f>TEXT(SalesData[[#This Row],[Order Date]],"mmm yyyy")</f>
        <v>Dec 2014</v>
      </c>
      <c r="Y7541">
        <f>--(COUNTIF($B$2:B7541,B7541)=1)</f>
        <v>0</v>
      </c>
    </row>
    <row r="7542" spans="1:25"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c r="W7542" s="6" t="str">
        <f>TEXT(SalesData[[#This Row],[Order Date]],"mmm")</f>
        <v>Dec</v>
      </c>
      <c r="X7542" s="6" t="str">
        <f>TEXT(SalesData[[#This Row],[Order Date]],"mmm yyyy")</f>
        <v>Dec 2014</v>
      </c>
      <c r="Y7542">
        <f>--(COUNTIF($B$2:B7542,B7542)=1)</f>
        <v>0</v>
      </c>
    </row>
    <row r="7543" spans="1:25"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c r="W7543" s="6" t="str">
        <f>TEXT(SalesData[[#This Row],[Order Date]],"mmm")</f>
        <v>Dec</v>
      </c>
      <c r="X7543" s="6" t="str">
        <f>TEXT(SalesData[[#This Row],[Order Date]],"mmm yyyy")</f>
        <v>Dec 2014</v>
      </c>
      <c r="Y7543">
        <f>--(COUNTIF($B$2:B7543,B7543)=1)</f>
        <v>0</v>
      </c>
    </row>
    <row r="7544" spans="1:25"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c r="W7544" s="6" t="str">
        <f>TEXT(SalesData[[#This Row],[Order Date]],"mmm")</f>
        <v>Dec</v>
      </c>
      <c r="X7544" s="6" t="str">
        <f>TEXT(SalesData[[#This Row],[Order Date]],"mmm yyyy")</f>
        <v>Dec 2014</v>
      </c>
      <c r="Y7544">
        <f>--(COUNTIF($B$2:B7544,B7544)=1)</f>
        <v>0</v>
      </c>
    </row>
    <row r="7545" spans="1:25"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c r="W7545" s="6" t="str">
        <f>TEXT(SalesData[[#This Row],[Order Date]],"mmm")</f>
        <v>Dec</v>
      </c>
      <c r="X7545" s="6" t="str">
        <f>TEXT(SalesData[[#This Row],[Order Date]],"mmm yyyy")</f>
        <v>Dec 2014</v>
      </c>
      <c r="Y7545">
        <f>--(COUNTIF($B$2:B7545,B7545)=1)</f>
        <v>0</v>
      </c>
    </row>
    <row r="7546" spans="1:25"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c r="W7546" s="6" t="str">
        <f>TEXT(SalesData[[#This Row],[Order Date]],"mmm")</f>
        <v>Dec</v>
      </c>
      <c r="X7546" s="6" t="str">
        <f>TEXT(SalesData[[#This Row],[Order Date]],"mmm yyyy")</f>
        <v>Dec 2014</v>
      </c>
      <c r="Y7546">
        <f>--(COUNTIF($B$2:B7546,B7546)=1)</f>
        <v>0</v>
      </c>
    </row>
    <row r="7547" spans="1:25"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c r="W7547" s="6" t="str">
        <f>TEXT(SalesData[[#This Row],[Order Date]],"mmm")</f>
        <v>Oct</v>
      </c>
      <c r="X7547" s="6" t="str">
        <f>TEXT(SalesData[[#This Row],[Order Date]],"mmm yyyy")</f>
        <v>Oct 2011</v>
      </c>
      <c r="Y7547">
        <f>--(COUNTIF($B$2:B7547,B7547)=1)</f>
        <v>1</v>
      </c>
    </row>
    <row r="7548" spans="1:25"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c r="W7548" s="6" t="str">
        <f>TEXT(SalesData[[#This Row],[Order Date]],"mmm")</f>
        <v>Oct</v>
      </c>
      <c r="X7548" s="6" t="str">
        <f>TEXT(SalesData[[#This Row],[Order Date]],"mmm yyyy")</f>
        <v>Oct 2011</v>
      </c>
      <c r="Y7548">
        <f>--(COUNTIF($B$2:B7548,B7548)=1)</f>
        <v>0</v>
      </c>
    </row>
    <row r="7549" spans="1:25"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c r="W7549" s="6" t="str">
        <f>TEXT(SalesData[[#This Row],[Order Date]],"mmm")</f>
        <v>Oct</v>
      </c>
      <c r="X7549" s="6" t="str">
        <f>TEXT(SalesData[[#This Row],[Order Date]],"mmm yyyy")</f>
        <v>Oct 2011</v>
      </c>
      <c r="Y7549">
        <f>--(COUNTIF($B$2:B7549,B7549)=1)</f>
        <v>0</v>
      </c>
    </row>
    <row r="7550" spans="1:25"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c r="W7550" s="6" t="str">
        <f>TEXT(SalesData[[#This Row],[Order Date]],"mmm")</f>
        <v>Oct</v>
      </c>
      <c r="X7550" s="6" t="str">
        <f>TEXT(SalesData[[#This Row],[Order Date]],"mmm yyyy")</f>
        <v>Oct 2011</v>
      </c>
      <c r="Y7550">
        <f>--(COUNTIF($B$2:B7550,B7550)=1)</f>
        <v>0</v>
      </c>
    </row>
    <row r="7551" spans="1:25"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c r="W7551" s="6" t="str">
        <f>TEXT(SalesData[[#This Row],[Order Date]],"mmm")</f>
        <v>Sep</v>
      </c>
      <c r="X7551" s="6" t="str">
        <f>TEXT(SalesData[[#This Row],[Order Date]],"mmm yyyy")</f>
        <v>Sep 2013</v>
      </c>
      <c r="Y7551">
        <f>--(COUNTIF($B$2:B7551,B7551)=1)</f>
        <v>1</v>
      </c>
    </row>
    <row r="7552" spans="1:25"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c r="W7552" s="6" t="str">
        <f>TEXT(SalesData[[#This Row],[Order Date]],"mmm")</f>
        <v>Nov</v>
      </c>
      <c r="X7552" s="6" t="str">
        <f>TEXT(SalesData[[#This Row],[Order Date]],"mmm yyyy")</f>
        <v>Nov 2011</v>
      </c>
      <c r="Y7552">
        <f>--(COUNTIF($B$2:B7552,B7552)=1)</f>
        <v>1</v>
      </c>
    </row>
    <row r="7553" spans="1:25"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c r="W7553" s="6" t="str">
        <f>TEXT(SalesData[[#This Row],[Order Date]],"mmm")</f>
        <v>Nov</v>
      </c>
      <c r="X7553" s="6" t="str">
        <f>TEXT(SalesData[[#This Row],[Order Date]],"mmm yyyy")</f>
        <v>Nov 2011</v>
      </c>
      <c r="Y7553">
        <f>--(COUNTIF($B$2:B7553,B7553)=1)</f>
        <v>0</v>
      </c>
    </row>
    <row r="7554" spans="1:25"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c r="W7554" s="6" t="str">
        <f>TEXT(SalesData[[#This Row],[Order Date]],"mmm")</f>
        <v>Nov</v>
      </c>
      <c r="X7554" s="6" t="str">
        <f>TEXT(SalesData[[#This Row],[Order Date]],"mmm yyyy")</f>
        <v>Nov 2011</v>
      </c>
      <c r="Y7554">
        <f>--(COUNTIF($B$2:B7554,B7554)=1)</f>
        <v>0</v>
      </c>
    </row>
    <row r="7555" spans="1:25"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c r="W7555" s="6" t="str">
        <f>TEXT(SalesData[[#This Row],[Order Date]],"mmm")</f>
        <v>Nov</v>
      </c>
      <c r="X7555" s="6" t="str">
        <f>TEXT(SalesData[[#This Row],[Order Date]],"mmm yyyy")</f>
        <v>Nov 2011</v>
      </c>
      <c r="Y7555">
        <f>--(COUNTIF($B$2:B7555,B7555)=1)</f>
        <v>0</v>
      </c>
    </row>
    <row r="7556" spans="1:25"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c r="W7556" s="6" t="str">
        <f>TEXT(SalesData[[#This Row],[Order Date]],"mmm")</f>
        <v>May</v>
      </c>
      <c r="X7556" s="6" t="str">
        <f>TEXT(SalesData[[#This Row],[Order Date]],"mmm yyyy")</f>
        <v>May 2011</v>
      </c>
      <c r="Y7556">
        <f>--(COUNTIF($B$2:B7556,B7556)=1)</f>
        <v>1</v>
      </c>
    </row>
    <row r="7557" spans="1:25"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c r="W7557" s="6" t="str">
        <f>TEXT(SalesData[[#This Row],[Order Date]],"mmm")</f>
        <v>May</v>
      </c>
      <c r="X7557" s="6" t="str">
        <f>TEXT(SalesData[[#This Row],[Order Date]],"mmm yyyy")</f>
        <v>May 2011</v>
      </c>
      <c r="Y7557">
        <f>--(COUNTIF($B$2:B7557,B7557)=1)</f>
        <v>0</v>
      </c>
    </row>
    <row r="7558" spans="1:25"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c r="W7558" s="6" t="str">
        <f>TEXT(SalesData[[#This Row],[Order Date]],"mmm")</f>
        <v>Nov</v>
      </c>
      <c r="X7558" s="6" t="str">
        <f>TEXT(SalesData[[#This Row],[Order Date]],"mmm yyyy")</f>
        <v>Nov 2014</v>
      </c>
      <c r="Y7558">
        <f>--(COUNTIF($B$2:B7558,B7558)=1)</f>
        <v>1</v>
      </c>
    </row>
    <row r="7559" spans="1:25"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c r="W7559" s="6" t="str">
        <f>TEXT(SalesData[[#This Row],[Order Date]],"mmm")</f>
        <v>Nov</v>
      </c>
      <c r="X7559" s="6" t="str">
        <f>TEXT(SalesData[[#This Row],[Order Date]],"mmm yyyy")</f>
        <v>Nov 2014</v>
      </c>
      <c r="Y7559">
        <f>--(COUNTIF($B$2:B7559,B7559)=1)</f>
        <v>0</v>
      </c>
    </row>
    <row r="7560" spans="1:25"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c r="W7560" s="6" t="str">
        <f>TEXT(SalesData[[#This Row],[Order Date]],"mmm")</f>
        <v>Nov</v>
      </c>
      <c r="X7560" s="6" t="str">
        <f>TEXT(SalesData[[#This Row],[Order Date]],"mmm yyyy")</f>
        <v>Nov 2011</v>
      </c>
      <c r="Y7560">
        <f>--(COUNTIF($B$2:B7560,B7560)=1)</f>
        <v>1</v>
      </c>
    </row>
    <row r="7561" spans="1:25"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c r="W7561" s="6" t="str">
        <f>TEXT(SalesData[[#This Row],[Order Date]],"mmm")</f>
        <v>Nov</v>
      </c>
      <c r="X7561" s="6" t="str">
        <f>TEXT(SalesData[[#This Row],[Order Date]],"mmm yyyy")</f>
        <v>Nov 2011</v>
      </c>
      <c r="Y7561">
        <f>--(COUNTIF($B$2:B7561,B7561)=1)</f>
        <v>0</v>
      </c>
    </row>
    <row r="7562" spans="1:25"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c r="W7562" s="6" t="str">
        <f>TEXT(SalesData[[#This Row],[Order Date]],"mmm")</f>
        <v>Nov</v>
      </c>
      <c r="X7562" s="6" t="str">
        <f>TEXT(SalesData[[#This Row],[Order Date]],"mmm yyyy")</f>
        <v>Nov 2011</v>
      </c>
      <c r="Y7562">
        <f>--(COUNTIF($B$2:B7562,B7562)=1)</f>
        <v>0</v>
      </c>
    </row>
    <row r="7563" spans="1:25"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c r="W7563" s="6" t="str">
        <f>TEXT(SalesData[[#This Row],[Order Date]],"mmm")</f>
        <v>Dec</v>
      </c>
      <c r="X7563" s="6" t="str">
        <f>TEXT(SalesData[[#This Row],[Order Date]],"mmm yyyy")</f>
        <v>Dec 2013</v>
      </c>
      <c r="Y7563">
        <f>--(COUNTIF($B$2:B7563,B7563)=1)</f>
        <v>1</v>
      </c>
    </row>
    <row r="7564" spans="1:25"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c r="W7564" s="6" t="str">
        <f>TEXT(SalesData[[#This Row],[Order Date]],"mmm")</f>
        <v>Sep</v>
      </c>
      <c r="X7564" s="6" t="str">
        <f>TEXT(SalesData[[#This Row],[Order Date]],"mmm yyyy")</f>
        <v>Sep 2013</v>
      </c>
      <c r="Y7564">
        <f>--(COUNTIF($B$2:B7564,B7564)=1)</f>
        <v>1</v>
      </c>
    </row>
    <row r="7565" spans="1:25"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c r="W7565" s="6" t="str">
        <f>TEXT(SalesData[[#This Row],[Order Date]],"mmm")</f>
        <v>Oct</v>
      </c>
      <c r="X7565" s="6" t="str">
        <f>TEXT(SalesData[[#This Row],[Order Date]],"mmm yyyy")</f>
        <v>Oct 2014</v>
      </c>
      <c r="Y7565">
        <f>--(COUNTIF($B$2:B7565,B7565)=1)</f>
        <v>1</v>
      </c>
    </row>
    <row r="7566" spans="1:25"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c r="W7566" s="6" t="str">
        <f>TEXT(SalesData[[#This Row],[Order Date]],"mmm")</f>
        <v>Jan</v>
      </c>
      <c r="X7566" s="6" t="str">
        <f>TEXT(SalesData[[#This Row],[Order Date]],"mmm yyyy")</f>
        <v>Jan 2013</v>
      </c>
      <c r="Y7566">
        <f>--(COUNTIF($B$2:B7566,B7566)=1)</f>
        <v>1</v>
      </c>
    </row>
    <row r="7567" spans="1:25"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c r="W7567" s="6" t="str">
        <f>TEXT(SalesData[[#This Row],[Order Date]],"mmm")</f>
        <v>Jan</v>
      </c>
      <c r="X7567" s="6" t="str">
        <f>TEXT(SalesData[[#This Row],[Order Date]],"mmm yyyy")</f>
        <v>Jan 2013</v>
      </c>
      <c r="Y7567">
        <f>--(COUNTIF($B$2:B7567,B7567)=1)</f>
        <v>0</v>
      </c>
    </row>
    <row r="7568" spans="1:25"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c r="W7568" s="6" t="str">
        <f>TEXT(SalesData[[#This Row],[Order Date]],"mmm")</f>
        <v>Apr</v>
      </c>
      <c r="X7568" s="6" t="str">
        <f>TEXT(SalesData[[#This Row],[Order Date]],"mmm yyyy")</f>
        <v>Apr 2014</v>
      </c>
      <c r="Y7568">
        <f>--(COUNTIF($B$2:B7568,B7568)=1)</f>
        <v>1</v>
      </c>
    </row>
    <row r="7569" spans="1:25"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c r="W7569" s="6" t="str">
        <f>TEXT(SalesData[[#This Row],[Order Date]],"mmm")</f>
        <v>Apr</v>
      </c>
      <c r="X7569" s="6" t="str">
        <f>TEXT(SalesData[[#This Row],[Order Date]],"mmm yyyy")</f>
        <v>Apr 2014</v>
      </c>
      <c r="Y7569">
        <f>--(COUNTIF($B$2:B7569,B7569)=1)</f>
        <v>0</v>
      </c>
    </row>
    <row r="7570" spans="1:25"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c r="W7570" s="6" t="str">
        <f>TEXT(SalesData[[#This Row],[Order Date]],"mmm")</f>
        <v>Dec</v>
      </c>
      <c r="X7570" s="6" t="str">
        <f>TEXT(SalesData[[#This Row],[Order Date]],"mmm yyyy")</f>
        <v>Dec 2011</v>
      </c>
      <c r="Y7570">
        <f>--(COUNTIF($B$2:B7570,B7570)=1)</f>
        <v>1</v>
      </c>
    </row>
    <row r="7571" spans="1:25"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c r="W7571" s="6" t="str">
        <f>TEXT(SalesData[[#This Row],[Order Date]],"mmm")</f>
        <v>Dec</v>
      </c>
      <c r="X7571" s="6" t="str">
        <f>TEXT(SalesData[[#This Row],[Order Date]],"mmm yyyy")</f>
        <v>Dec 2011</v>
      </c>
      <c r="Y7571">
        <f>--(COUNTIF($B$2:B7571,B7571)=1)</f>
        <v>0</v>
      </c>
    </row>
    <row r="7572" spans="1:25"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c r="W7572" s="6" t="str">
        <f>TEXT(SalesData[[#This Row],[Order Date]],"mmm")</f>
        <v>Dec</v>
      </c>
      <c r="X7572" s="6" t="str">
        <f>TEXT(SalesData[[#This Row],[Order Date]],"mmm yyyy")</f>
        <v>Dec 2011</v>
      </c>
      <c r="Y7572">
        <f>--(COUNTIF($B$2:B7572,B7572)=1)</f>
        <v>0</v>
      </c>
    </row>
    <row r="7573" spans="1:25"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c r="W7573" s="6" t="str">
        <f>TEXT(SalesData[[#This Row],[Order Date]],"mmm")</f>
        <v>Oct</v>
      </c>
      <c r="X7573" s="6" t="str">
        <f>TEXT(SalesData[[#This Row],[Order Date]],"mmm yyyy")</f>
        <v>Oct 2011</v>
      </c>
      <c r="Y7573">
        <f>--(COUNTIF($B$2:B7573,B7573)=1)</f>
        <v>1</v>
      </c>
    </row>
    <row r="7574" spans="1:25"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c r="W7574" s="6" t="str">
        <f>TEXT(SalesData[[#This Row],[Order Date]],"mmm")</f>
        <v>Oct</v>
      </c>
      <c r="X7574" s="6" t="str">
        <f>TEXT(SalesData[[#This Row],[Order Date]],"mmm yyyy")</f>
        <v>Oct 2011</v>
      </c>
      <c r="Y7574">
        <f>--(COUNTIF($B$2:B7574,B7574)=1)</f>
        <v>0</v>
      </c>
    </row>
    <row r="7575" spans="1:25"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c r="W7575" s="6" t="str">
        <f>TEXT(SalesData[[#This Row],[Order Date]],"mmm")</f>
        <v>Oct</v>
      </c>
      <c r="X7575" s="6" t="str">
        <f>TEXT(SalesData[[#This Row],[Order Date]],"mmm yyyy")</f>
        <v>Oct 2011</v>
      </c>
      <c r="Y7575">
        <f>--(COUNTIF($B$2:B7575,B7575)=1)</f>
        <v>0</v>
      </c>
    </row>
    <row r="7576" spans="1:25"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c r="W7576" s="6" t="str">
        <f>TEXT(SalesData[[#This Row],[Order Date]],"mmm")</f>
        <v>Dec</v>
      </c>
      <c r="X7576" s="6" t="str">
        <f>TEXT(SalesData[[#This Row],[Order Date]],"mmm yyyy")</f>
        <v>Dec 2012</v>
      </c>
      <c r="Y7576">
        <f>--(COUNTIF($B$2:B7576,B7576)=1)</f>
        <v>1</v>
      </c>
    </row>
    <row r="7577" spans="1:25"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c r="W7577" s="6" t="str">
        <f>TEXT(SalesData[[#This Row],[Order Date]],"mmm")</f>
        <v>Dec</v>
      </c>
      <c r="X7577" s="6" t="str">
        <f>TEXT(SalesData[[#This Row],[Order Date]],"mmm yyyy")</f>
        <v>Dec 2012</v>
      </c>
      <c r="Y7577">
        <f>--(COUNTIF($B$2:B7577,B7577)=1)</f>
        <v>0</v>
      </c>
    </row>
    <row r="7578" spans="1:25"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c r="W7578" s="6" t="str">
        <f>TEXT(SalesData[[#This Row],[Order Date]],"mmm")</f>
        <v>Nov</v>
      </c>
      <c r="X7578" s="6" t="str">
        <f>TEXT(SalesData[[#This Row],[Order Date]],"mmm yyyy")</f>
        <v>Nov 2011</v>
      </c>
      <c r="Y7578">
        <f>--(COUNTIF($B$2:B7578,B7578)=1)</f>
        <v>1</v>
      </c>
    </row>
    <row r="7579" spans="1:25"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c r="W7579" s="6" t="str">
        <f>TEXT(SalesData[[#This Row],[Order Date]],"mmm")</f>
        <v>Nov</v>
      </c>
      <c r="X7579" s="6" t="str">
        <f>TEXT(SalesData[[#This Row],[Order Date]],"mmm yyyy")</f>
        <v>Nov 2011</v>
      </c>
      <c r="Y7579">
        <f>--(COUNTIF($B$2:B7579,B7579)=1)</f>
        <v>0</v>
      </c>
    </row>
    <row r="7580" spans="1:25"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c r="W7580" s="6" t="str">
        <f>TEXT(SalesData[[#This Row],[Order Date]],"mmm")</f>
        <v>Dec</v>
      </c>
      <c r="X7580" s="6" t="str">
        <f>TEXT(SalesData[[#This Row],[Order Date]],"mmm yyyy")</f>
        <v>Dec 2013</v>
      </c>
      <c r="Y7580">
        <f>--(COUNTIF($B$2:B7580,B7580)=1)</f>
        <v>1</v>
      </c>
    </row>
    <row r="7581" spans="1:25"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c r="W7581" s="6" t="str">
        <f>TEXT(SalesData[[#This Row],[Order Date]],"mmm")</f>
        <v>Nov</v>
      </c>
      <c r="X7581" s="6" t="str">
        <f>TEXT(SalesData[[#This Row],[Order Date]],"mmm yyyy")</f>
        <v>Nov 2012</v>
      </c>
      <c r="Y7581">
        <f>--(COUNTIF($B$2:B7581,B7581)=1)</f>
        <v>1</v>
      </c>
    </row>
    <row r="7582" spans="1:25"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c r="W7582" s="6" t="str">
        <f>TEXT(SalesData[[#This Row],[Order Date]],"mmm")</f>
        <v>Nov</v>
      </c>
      <c r="X7582" s="6" t="str">
        <f>TEXT(SalesData[[#This Row],[Order Date]],"mmm yyyy")</f>
        <v>Nov 2012</v>
      </c>
      <c r="Y7582">
        <f>--(COUNTIF($B$2:B7582,B7582)=1)</f>
        <v>0</v>
      </c>
    </row>
    <row r="7583" spans="1:25"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c r="W7583" s="6" t="str">
        <f>TEXT(SalesData[[#This Row],[Order Date]],"mmm")</f>
        <v>Aug</v>
      </c>
      <c r="X7583" s="6" t="str">
        <f>TEXT(SalesData[[#This Row],[Order Date]],"mmm yyyy")</f>
        <v>Aug 2012</v>
      </c>
      <c r="Y7583">
        <f>--(COUNTIF($B$2:B7583,B7583)=1)</f>
        <v>1</v>
      </c>
    </row>
    <row r="7584" spans="1:25"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c r="W7584" s="6" t="str">
        <f>TEXT(SalesData[[#This Row],[Order Date]],"mmm")</f>
        <v>Apr</v>
      </c>
      <c r="X7584" s="6" t="str">
        <f>TEXT(SalesData[[#This Row],[Order Date]],"mmm yyyy")</f>
        <v>Apr 2012</v>
      </c>
      <c r="Y7584">
        <f>--(COUNTIF($B$2:B7584,B7584)=1)</f>
        <v>1</v>
      </c>
    </row>
    <row r="7585" spans="1:25"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c r="W7585" s="6" t="str">
        <f>TEXT(SalesData[[#This Row],[Order Date]],"mmm")</f>
        <v>Mar</v>
      </c>
      <c r="X7585" s="6" t="str">
        <f>TEXT(SalesData[[#This Row],[Order Date]],"mmm yyyy")</f>
        <v>Mar 2011</v>
      </c>
      <c r="Y7585">
        <f>--(COUNTIF($B$2:B7585,B7585)=1)</f>
        <v>1</v>
      </c>
    </row>
    <row r="7586" spans="1:25"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c r="W7586" s="6" t="str">
        <f>TEXT(SalesData[[#This Row],[Order Date]],"mmm")</f>
        <v>Mar</v>
      </c>
      <c r="X7586" s="6" t="str">
        <f>TEXT(SalesData[[#This Row],[Order Date]],"mmm yyyy")</f>
        <v>Mar 2011</v>
      </c>
      <c r="Y7586">
        <f>--(COUNTIF($B$2:B7586,B7586)=1)</f>
        <v>0</v>
      </c>
    </row>
    <row r="7587" spans="1:25"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c r="W7587" s="6" t="str">
        <f>TEXT(SalesData[[#This Row],[Order Date]],"mmm")</f>
        <v>Mar</v>
      </c>
      <c r="X7587" s="6" t="str">
        <f>TEXT(SalesData[[#This Row],[Order Date]],"mmm yyyy")</f>
        <v>Mar 2011</v>
      </c>
      <c r="Y7587">
        <f>--(COUNTIF($B$2:B7587,B7587)=1)</f>
        <v>0</v>
      </c>
    </row>
    <row r="7588" spans="1:25"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c r="W7588" s="6" t="str">
        <f>TEXT(SalesData[[#This Row],[Order Date]],"mmm")</f>
        <v>Mar</v>
      </c>
      <c r="X7588" s="6" t="str">
        <f>TEXT(SalesData[[#This Row],[Order Date]],"mmm yyyy")</f>
        <v>Mar 2011</v>
      </c>
      <c r="Y7588">
        <f>--(COUNTIF($B$2:B7588,B7588)=1)</f>
        <v>0</v>
      </c>
    </row>
    <row r="7589" spans="1:25"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c r="W7589" s="6" t="str">
        <f>TEXT(SalesData[[#This Row],[Order Date]],"mmm")</f>
        <v>Mar</v>
      </c>
      <c r="X7589" s="6" t="str">
        <f>TEXT(SalesData[[#This Row],[Order Date]],"mmm yyyy")</f>
        <v>Mar 2011</v>
      </c>
      <c r="Y7589">
        <f>--(COUNTIF($B$2:B7589,B7589)=1)</f>
        <v>0</v>
      </c>
    </row>
    <row r="7590" spans="1:25"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c r="W7590" s="6" t="str">
        <f>TEXT(SalesData[[#This Row],[Order Date]],"mmm")</f>
        <v>Nov</v>
      </c>
      <c r="X7590" s="6" t="str">
        <f>TEXT(SalesData[[#This Row],[Order Date]],"mmm yyyy")</f>
        <v>Nov 2014</v>
      </c>
      <c r="Y7590">
        <f>--(COUNTIF($B$2:B7590,B7590)=1)</f>
        <v>1</v>
      </c>
    </row>
    <row r="7591" spans="1:25"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c r="W7591" s="6" t="str">
        <f>TEXT(SalesData[[#This Row],[Order Date]],"mmm")</f>
        <v>Sep</v>
      </c>
      <c r="X7591" s="6" t="str">
        <f>TEXT(SalesData[[#This Row],[Order Date]],"mmm yyyy")</f>
        <v>Sep 2012</v>
      </c>
      <c r="Y7591">
        <f>--(COUNTIF($B$2:B7591,B7591)=1)</f>
        <v>1</v>
      </c>
    </row>
    <row r="7592" spans="1:25"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c r="W7592" s="6" t="str">
        <f>TEXT(SalesData[[#This Row],[Order Date]],"mmm")</f>
        <v>Sep</v>
      </c>
      <c r="X7592" s="6" t="str">
        <f>TEXT(SalesData[[#This Row],[Order Date]],"mmm yyyy")</f>
        <v>Sep 2013</v>
      </c>
      <c r="Y7592">
        <f>--(COUNTIF($B$2:B7592,B7592)=1)</f>
        <v>1</v>
      </c>
    </row>
    <row r="7593" spans="1:25"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c r="W7593" s="6" t="str">
        <f>TEXT(SalesData[[#This Row],[Order Date]],"mmm")</f>
        <v>Sep</v>
      </c>
      <c r="X7593" s="6" t="str">
        <f>TEXT(SalesData[[#This Row],[Order Date]],"mmm yyyy")</f>
        <v>Sep 2013</v>
      </c>
      <c r="Y7593">
        <f>--(COUNTIF($B$2:B7593,B7593)=1)</f>
        <v>0</v>
      </c>
    </row>
    <row r="7594" spans="1:25"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c r="W7594" s="6" t="str">
        <f>TEXT(SalesData[[#This Row],[Order Date]],"mmm")</f>
        <v>Sep</v>
      </c>
      <c r="X7594" s="6" t="str">
        <f>TEXT(SalesData[[#This Row],[Order Date]],"mmm yyyy")</f>
        <v>Sep 2013</v>
      </c>
      <c r="Y7594">
        <f>--(COUNTIF($B$2:B7594,B7594)=1)</f>
        <v>0</v>
      </c>
    </row>
    <row r="7595" spans="1:25"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c r="W7595" s="6" t="str">
        <f>TEXT(SalesData[[#This Row],[Order Date]],"mmm")</f>
        <v>Sep</v>
      </c>
      <c r="X7595" s="6" t="str">
        <f>TEXT(SalesData[[#This Row],[Order Date]],"mmm yyyy")</f>
        <v>Sep 2013</v>
      </c>
      <c r="Y7595">
        <f>--(COUNTIF($B$2:B7595,B7595)=1)</f>
        <v>0</v>
      </c>
    </row>
    <row r="7596" spans="1:25"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c r="W7596" s="6" t="str">
        <f>TEXT(SalesData[[#This Row],[Order Date]],"mmm")</f>
        <v>Apr</v>
      </c>
      <c r="X7596" s="6" t="str">
        <f>TEXT(SalesData[[#This Row],[Order Date]],"mmm yyyy")</f>
        <v>Apr 2014</v>
      </c>
      <c r="Y7596">
        <f>--(COUNTIF($B$2:B7596,B7596)=1)</f>
        <v>1</v>
      </c>
    </row>
    <row r="7597" spans="1:25"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c r="W7597" s="6" t="str">
        <f>TEXT(SalesData[[#This Row],[Order Date]],"mmm")</f>
        <v>Apr</v>
      </c>
      <c r="X7597" s="6" t="str">
        <f>TEXT(SalesData[[#This Row],[Order Date]],"mmm yyyy")</f>
        <v>Apr 2014</v>
      </c>
      <c r="Y7597">
        <f>--(COUNTIF($B$2:B7597,B7597)=1)</f>
        <v>0</v>
      </c>
    </row>
    <row r="7598" spans="1:25"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c r="W7598" s="6" t="str">
        <f>TEXT(SalesData[[#This Row],[Order Date]],"mmm")</f>
        <v>Jun</v>
      </c>
      <c r="X7598" s="6" t="str">
        <f>TEXT(SalesData[[#This Row],[Order Date]],"mmm yyyy")</f>
        <v>Jun 2012</v>
      </c>
      <c r="Y7598">
        <f>--(COUNTIF($B$2:B7598,B7598)=1)</f>
        <v>1</v>
      </c>
    </row>
    <row r="7599" spans="1:25"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c r="W7599" s="6" t="str">
        <f>TEXT(SalesData[[#This Row],[Order Date]],"mmm")</f>
        <v>Sep</v>
      </c>
      <c r="X7599" s="6" t="str">
        <f>TEXT(SalesData[[#This Row],[Order Date]],"mmm yyyy")</f>
        <v>Sep 2011</v>
      </c>
      <c r="Y7599">
        <f>--(COUNTIF($B$2:B7599,B7599)=1)</f>
        <v>1</v>
      </c>
    </row>
    <row r="7600" spans="1:25"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c r="W7600" s="6" t="str">
        <f>TEXT(SalesData[[#This Row],[Order Date]],"mmm")</f>
        <v>Sep</v>
      </c>
      <c r="X7600" s="6" t="str">
        <f>TEXT(SalesData[[#This Row],[Order Date]],"mmm yyyy")</f>
        <v>Sep 2011</v>
      </c>
      <c r="Y7600">
        <f>--(COUNTIF($B$2:B7600,B7600)=1)</f>
        <v>0</v>
      </c>
    </row>
    <row r="7601" spans="1:25"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c r="W7601" s="6" t="str">
        <f>TEXT(SalesData[[#This Row],[Order Date]],"mmm")</f>
        <v>Sep</v>
      </c>
      <c r="X7601" s="6" t="str">
        <f>TEXT(SalesData[[#This Row],[Order Date]],"mmm yyyy")</f>
        <v>Sep 2011</v>
      </c>
      <c r="Y7601">
        <f>--(COUNTIF($B$2:B7601,B7601)=1)</f>
        <v>0</v>
      </c>
    </row>
    <row r="7602" spans="1:25"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c r="W7602" s="6" t="str">
        <f>TEXT(SalesData[[#This Row],[Order Date]],"mmm")</f>
        <v>Sep</v>
      </c>
      <c r="X7602" s="6" t="str">
        <f>TEXT(SalesData[[#This Row],[Order Date]],"mmm yyyy")</f>
        <v>Sep 2011</v>
      </c>
      <c r="Y7602">
        <f>--(COUNTIF($B$2:B7602,B7602)=1)</f>
        <v>0</v>
      </c>
    </row>
    <row r="7603" spans="1:25"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c r="W7603" s="6" t="str">
        <f>TEXT(SalesData[[#This Row],[Order Date]],"mmm")</f>
        <v>Sep</v>
      </c>
      <c r="X7603" s="6" t="str">
        <f>TEXT(SalesData[[#This Row],[Order Date]],"mmm yyyy")</f>
        <v>Sep 2011</v>
      </c>
      <c r="Y7603">
        <f>--(COUNTIF($B$2:B7603,B7603)=1)</f>
        <v>0</v>
      </c>
    </row>
    <row r="7604" spans="1:25"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c r="W7604" s="6" t="str">
        <f>TEXT(SalesData[[#This Row],[Order Date]],"mmm")</f>
        <v>Sep</v>
      </c>
      <c r="X7604" s="6" t="str">
        <f>TEXT(SalesData[[#This Row],[Order Date]],"mmm yyyy")</f>
        <v>Sep 2011</v>
      </c>
      <c r="Y7604">
        <f>--(COUNTIF($B$2:B7604,B7604)=1)</f>
        <v>0</v>
      </c>
    </row>
    <row r="7605" spans="1:25"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c r="W7605" s="6" t="str">
        <f>TEXT(SalesData[[#This Row],[Order Date]],"mmm")</f>
        <v>Jul</v>
      </c>
      <c r="X7605" s="6" t="str">
        <f>TEXT(SalesData[[#This Row],[Order Date]],"mmm yyyy")</f>
        <v>Jul 2013</v>
      </c>
      <c r="Y7605">
        <f>--(COUNTIF($B$2:B7605,B7605)=1)</f>
        <v>1</v>
      </c>
    </row>
    <row r="7606" spans="1:25"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c r="W7606" s="6" t="str">
        <f>TEXT(SalesData[[#This Row],[Order Date]],"mmm")</f>
        <v>May</v>
      </c>
      <c r="X7606" s="6" t="str">
        <f>TEXT(SalesData[[#This Row],[Order Date]],"mmm yyyy")</f>
        <v>May 2013</v>
      </c>
      <c r="Y7606">
        <f>--(COUNTIF($B$2:B7606,B7606)=1)</f>
        <v>1</v>
      </c>
    </row>
    <row r="7607" spans="1:25"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c r="W7607" s="6" t="str">
        <f>TEXT(SalesData[[#This Row],[Order Date]],"mmm")</f>
        <v>May</v>
      </c>
      <c r="X7607" s="6" t="str">
        <f>TEXT(SalesData[[#This Row],[Order Date]],"mmm yyyy")</f>
        <v>May 2013</v>
      </c>
      <c r="Y7607">
        <f>--(COUNTIF($B$2:B7607,B7607)=1)</f>
        <v>0</v>
      </c>
    </row>
    <row r="7608" spans="1:25"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c r="W7608" s="6" t="str">
        <f>TEXT(SalesData[[#This Row],[Order Date]],"mmm")</f>
        <v>May</v>
      </c>
      <c r="X7608" s="6" t="str">
        <f>TEXT(SalesData[[#This Row],[Order Date]],"mmm yyyy")</f>
        <v>May 2013</v>
      </c>
      <c r="Y7608">
        <f>--(COUNTIF($B$2:B7608,B7608)=1)</f>
        <v>0</v>
      </c>
    </row>
    <row r="7609" spans="1:25"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c r="W7609" s="6" t="str">
        <f>TEXT(SalesData[[#This Row],[Order Date]],"mmm")</f>
        <v>Dec</v>
      </c>
      <c r="X7609" s="6" t="str">
        <f>TEXT(SalesData[[#This Row],[Order Date]],"mmm yyyy")</f>
        <v>Dec 2014</v>
      </c>
      <c r="Y7609">
        <f>--(COUNTIF($B$2:B7609,B7609)=1)</f>
        <v>1</v>
      </c>
    </row>
    <row r="7610" spans="1:25"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c r="W7610" s="6" t="str">
        <f>TEXT(SalesData[[#This Row],[Order Date]],"mmm")</f>
        <v>May</v>
      </c>
      <c r="X7610" s="6" t="str">
        <f>TEXT(SalesData[[#This Row],[Order Date]],"mmm yyyy")</f>
        <v>May 2014</v>
      </c>
      <c r="Y7610">
        <f>--(COUNTIF($B$2:B7610,B7610)=1)</f>
        <v>1</v>
      </c>
    </row>
    <row r="7611" spans="1:25"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c r="W7611" s="6" t="str">
        <f>TEXT(SalesData[[#This Row],[Order Date]],"mmm")</f>
        <v>May</v>
      </c>
      <c r="X7611" s="6" t="str">
        <f>TEXT(SalesData[[#This Row],[Order Date]],"mmm yyyy")</f>
        <v>May 2014</v>
      </c>
      <c r="Y7611">
        <f>--(COUNTIF($B$2:B7611,B7611)=1)</f>
        <v>0</v>
      </c>
    </row>
    <row r="7612" spans="1:25"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c r="W7612" s="6" t="str">
        <f>TEXT(SalesData[[#This Row],[Order Date]],"mmm")</f>
        <v>Feb</v>
      </c>
      <c r="X7612" s="6" t="str">
        <f>TEXT(SalesData[[#This Row],[Order Date]],"mmm yyyy")</f>
        <v>Feb 2011</v>
      </c>
      <c r="Y7612">
        <f>--(COUNTIF($B$2:B7612,B7612)=1)</f>
        <v>1</v>
      </c>
    </row>
    <row r="7613" spans="1:25"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c r="W7613" s="6" t="str">
        <f>TEXT(SalesData[[#This Row],[Order Date]],"mmm")</f>
        <v>Feb</v>
      </c>
      <c r="X7613" s="6" t="str">
        <f>TEXT(SalesData[[#This Row],[Order Date]],"mmm yyyy")</f>
        <v>Feb 2012</v>
      </c>
      <c r="Y7613">
        <f>--(COUNTIF($B$2:B7613,B7613)=1)</f>
        <v>1</v>
      </c>
    </row>
    <row r="7614" spans="1:25"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c r="W7614" s="6" t="str">
        <f>TEXT(SalesData[[#This Row],[Order Date]],"mmm")</f>
        <v>Feb</v>
      </c>
      <c r="X7614" s="6" t="str">
        <f>TEXT(SalesData[[#This Row],[Order Date]],"mmm yyyy")</f>
        <v>Feb 2012</v>
      </c>
      <c r="Y7614">
        <f>--(COUNTIF($B$2:B7614,B7614)=1)</f>
        <v>0</v>
      </c>
    </row>
    <row r="7615" spans="1:25"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c r="W7615" s="6" t="str">
        <f>TEXT(SalesData[[#This Row],[Order Date]],"mmm")</f>
        <v>Feb</v>
      </c>
      <c r="X7615" s="6" t="str">
        <f>TEXT(SalesData[[#This Row],[Order Date]],"mmm yyyy")</f>
        <v>Feb 2012</v>
      </c>
      <c r="Y7615">
        <f>--(COUNTIF($B$2:B7615,B7615)=1)</f>
        <v>0</v>
      </c>
    </row>
    <row r="7616" spans="1:25"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c r="W7616" s="6" t="str">
        <f>TEXT(SalesData[[#This Row],[Order Date]],"mmm")</f>
        <v>Aug</v>
      </c>
      <c r="X7616" s="6" t="str">
        <f>TEXT(SalesData[[#This Row],[Order Date]],"mmm yyyy")</f>
        <v>Aug 2012</v>
      </c>
      <c r="Y7616">
        <f>--(COUNTIF($B$2:B7616,B7616)=1)</f>
        <v>1</v>
      </c>
    </row>
    <row r="7617" spans="1:25"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c r="W7617" s="6" t="str">
        <f>TEXT(SalesData[[#This Row],[Order Date]],"mmm")</f>
        <v>Nov</v>
      </c>
      <c r="X7617" s="6" t="str">
        <f>TEXT(SalesData[[#This Row],[Order Date]],"mmm yyyy")</f>
        <v>Nov 2011</v>
      </c>
      <c r="Y7617">
        <f>--(COUNTIF($B$2:B7617,B7617)=1)</f>
        <v>1</v>
      </c>
    </row>
    <row r="7618" spans="1:25"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c r="W7618" s="6" t="str">
        <f>TEXT(SalesData[[#This Row],[Order Date]],"mmm")</f>
        <v>Dec</v>
      </c>
      <c r="X7618" s="6" t="str">
        <f>TEXT(SalesData[[#This Row],[Order Date]],"mmm yyyy")</f>
        <v>Dec 2013</v>
      </c>
      <c r="Y7618">
        <f>--(COUNTIF($B$2:B7618,B7618)=1)</f>
        <v>1</v>
      </c>
    </row>
    <row r="7619" spans="1:25"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c r="W7619" s="6" t="str">
        <f>TEXT(SalesData[[#This Row],[Order Date]],"mmm")</f>
        <v>Dec</v>
      </c>
      <c r="X7619" s="6" t="str">
        <f>TEXT(SalesData[[#This Row],[Order Date]],"mmm yyyy")</f>
        <v>Dec 2013</v>
      </c>
      <c r="Y7619">
        <f>--(COUNTIF($B$2:B7619,B7619)=1)</f>
        <v>0</v>
      </c>
    </row>
    <row r="7620" spans="1:25"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c r="W7620" s="6" t="str">
        <f>TEXT(SalesData[[#This Row],[Order Date]],"mmm")</f>
        <v>Oct</v>
      </c>
      <c r="X7620" s="6" t="str">
        <f>TEXT(SalesData[[#This Row],[Order Date]],"mmm yyyy")</f>
        <v>Oct 2014</v>
      </c>
      <c r="Y7620">
        <f>--(COUNTIF($B$2:B7620,B7620)=1)</f>
        <v>1</v>
      </c>
    </row>
    <row r="7621" spans="1:25"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c r="W7621" s="6" t="str">
        <f>TEXT(SalesData[[#This Row],[Order Date]],"mmm")</f>
        <v>Oct</v>
      </c>
      <c r="X7621" s="6" t="str">
        <f>TEXT(SalesData[[#This Row],[Order Date]],"mmm yyyy")</f>
        <v>Oct 2014</v>
      </c>
      <c r="Y7621">
        <f>--(COUNTIF($B$2:B7621,B7621)=1)</f>
        <v>0</v>
      </c>
    </row>
    <row r="7622" spans="1:25"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c r="W7622" s="6" t="str">
        <f>TEXT(SalesData[[#This Row],[Order Date]],"mmm")</f>
        <v>Nov</v>
      </c>
      <c r="X7622" s="6" t="str">
        <f>TEXT(SalesData[[#This Row],[Order Date]],"mmm yyyy")</f>
        <v>Nov 2011</v>
      </c>
      <c r="Y7622">
        <f>--(COUNTIF($B$2:B7622,B7622)=1)</f>
        <v>1</v>
      </c>
    </row>
    <row r="7623" spans="1:25"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c r="W7623" s="6" t="str">
        <f>TEXT(SalesData[[#This Row],[Order Date]],"mmm")</f>
        <v>Nov</v>
      </c>
      <c r="X7623" s="6" t="str">
        <f>TEXT(SalesData[[#This Row],[Order Date]],"mmm yyyy")</f>
        <v>Nov 2011</v>
      </c>
      <c r="Y7623">
        <f>--(COUNTIF($B$2:B7623,B7623)=1)</f>
        <v>0</v>
      </c>
    </row>
    <row r="7624" spans="1:25"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c r="W7624" s="6" t="str">
        <f>TEXT(SalesData[[#This Row],[Order Date]],"mmm")</f>
        <v>Nov</v>
      </c>
      <c r="X7624" s="6" t="str">
        <f>TEXT(SalesData[[#This Row],[Order Date]],"mmm yyyy")</f>
        <v>Nov 2011</v>
      </c>
      <c r="Y7624">
        <f>--(COUNTIF($B$2:B7624,B7624)=1)</f>
        <v>0</v>
      </c>
    </row>
    <row r="7625" spans="1:25"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c r="W7625" s="6" t="str">
        <f>TEXT(SalesData[[#This Row],[Order Date]],"mmm")</f>
        <v>Jul</v>
      </c>
      <c r="X7625" s="6" t="str">
        <f>TEXT(SalesData[[#This Row],[Order Date]],"mmm yyyy")</f>
        <v>Jul 2011</v>
      </c>
      <c r="Y7625">
        <f>--(COUNTIF($B$2:B7625,B7625)=1)</f>
        <v>1</v>
      </c>
    </row>
    <row r="7626" spans="1:25"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c r="W7626" s="6" t="str">
        <f>TEXT(SalesData[[#This Row],[Order Date]],"mmm")</f>
        <v>May</v>
      </c>
      <c r="X7626" s="6" t="str">
        <f>TEXT(SalesData[[#This Row],[Order Date]],"mmm yyyy")</f>
        <v>May 2012</v>
      </c>
      <c r="Y7626">
        <f>--(COUNTIF($B$2:B7626,B7626)=1)</f>
        <v>1</v>
      </c>
    </row>
    <row r="7627" spans="1:25"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c r="W7627" s="6" t="str">
        <f>TEXT(SalesData[[#This Row],[Order Date]],"mmm")</f>
        <v>May</v>
      </c>
      <c r="X7627" s="6" t="str">
        <f>TEXT(SalesData[[#This Row],[Order Date]],"mmm yyyy")</f>
        <v>May 2012</v>
      </c>
      <c r="Y7627">
        <f>--(COUNTIF($B$2:B7627,B7627)=1)</f>
        <v>0</v>
      </c>
    </row>
    <row r="7628" spans="1:25"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c r="W7628" s="6" t="str">
        <f>TEXT(SalesData[[#This Row],[Order Date]],"mmm")</f>
        <v>Nov</v>
      </c>
      <c r="X7628" s="6" t="str">
        <f>TEXT(SalesData[[#This Row],[Order Date]],"mmm yyyy")</f>
        <v>Nov 2012</v>
      </c>
      <c r="Y7628">
        <f>--(COUNTIF($B$2:B7628,B7628)=1)</f>
        <v>1</v>
      </c>
    </row>
    <row r="7629" spans="1:25"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c r="W7629" s="6" t="str">
        <f>TEXT(SalesData[[#This Row],[Order Date]],"mmm")</f>
        <v>Nov</v>
      </c>
      <c r="X7629" s="6" t="str">
        <f>TEXT(SalesData[[#This Row],[Order Date]],"mmm yyyy")</f>
        <v>Nov 2012</v>
      </c>
      <c r="Y7629">
        <f>--(COUNTIF($B$2:B7629,B7629)=1)</f>
        <v>0</v>
      </c>
    </row>
    <row r="7630" spans="1:25"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c r="W7630" s="6" t="str">
        <f>TEXT(SalesData[[#This Row],[Order Date]],"mmm")</f>
        <v>Nov</v>
      </c>
      <c r="X7630" s="6" t="str">
        <f>TEXT(SalesData[[#This Row],[Order Date]],"mmm yyyy")</f>
        <v>Nov 2012</v>
      </c>
      <c r="Y7630">
        <f>--(COUNTIF($B$2:B7630,B7630)=1)</f>
        <v>0</v>
      </c>
    </row>
    <row r="7631" spans="1:25"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c r="W7631" s="6" t="str">
        <f>TEXT(SalesData[[#This Row],[Order Date]],"mmm")</f>
        <v>Mar</v>
      </c>
      <c r="X7631" s="6" t="str">
        <f>TEXT(SalesData[[#This Row],[Order Date]],"mmm yyyy")</f>
        <v>Mar 2011</v>
      </c>
      <c r="Y7631">
        <f>--(COUNTIF($B$2:B7631,B7631)=1)</f>
        <v>1</v>
      </c>
    </row>
    <row r="7632" spans="1:25"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c r="W7632" s="6" t="str">
        <f>TEXT(SalesData[[#This Row],[Order Date]],"mmm")</f>
        <v>Mar</v>
      </c>
      <c r="X7632" s="6" t="str">
        <f>TEXT(SalesData[[#This Row],[Order Date]],"mmm yyyy")</f>
        <v>Mar 2011</v>
      </c>
      <c r="Y7632">
        <f>--(COUNTIF($B$2:B7632,B7632)=1)</f>
        <v>0</v>
      </c>
    </row>
    <row r="7633" spans="1:25"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c r="W7633" s="6" t="str">
        <f>TEXT(SalesData[[#This Row],[Order Date]],"mmm")</f>
        <v>Mar</v>
      </c>
      <c r="X7633" s="6" t="str">
        <f>TEXT(SalesData[[#This Row],[Order Date]],"mmm yyyy")</f>
        <v>Mar 2011</v>
      </c>
      <c r="Y7633">
        <f>--(COUNTIF($B$2:B7633,B7633)=1)</f>
        <v>0</v>
      </c>
    </row>
    <row r="7634" spans="1:25"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c r="W7634" s="6" t="str">
        <f>TEXT(SalesData[[#This Row],[Order Date]],"mmm")</f>
        <v>Dec</v>
      </c>
      <c r="X7634" s="6" t="str">
        <f>TEXT(SalesData[[#This Row],[Order Date]],"mmm yyyy")</f>
        <v>Dec 2014</v>
      </c>
      <c r="Y7634">
        <f>--(COUNTIF($B$2:B7634,B7634)=1)</f>
        <v>1</v>
      </c>
    </row>
    <row r="7635" spans="1:25"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c r="W7635" s="6" t="str">
        <f>TEXT(SalesData[[#This Row],[Order Date]],"mmm")</f>
        <v>Dec</v>
      </c>
      <c r="X7635" s="6" t="str">
        <f>TEXT(SalesData[[#This Row],[Order Date]],"mmm yyyy")</f>
        <v>Dec 2014</v>
      </c>
      <c r="Y7635">
        <f>--(COUNTIF($B$2:B7635,B7635)=1)</f>
        <v>0</v>
      </c>
    </row>
    <row r="7636" spans="1:25"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c r="W7636" s="6" t="str">
        <f>TEXT(SalesData[[#This Row],[Order Date]],"mmm")</f>
        <v>Dec</v>
      </c>
      <c r="X7636" s="6" t="str">
        <f>TEXT(SalesData[[#This Row],[Order Date]],"mmm yyyy")</f>
        <v>Dec 2014</v>
      </c>
      <c r="Y7636">
        <f>--(COUNTIF($B$2:B7636,B7636)=1)</f>
        <v>0</v>
      </c>
    </row>
    <row r="7637" spans="1:25"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c r="W7637" s="6" t="str">
        <f>TEXT(SalesData[[#This Row],[Order Date]],"mmm")</f>
        <v>Dec</v>
      </c>
      <c r="X7637" s="6" t="str">
        <f>TEXT(SalesData[[#This Row],[Order Date]],"mmm yyyy")</f>
        <v>Dec 2014</v>
      </c>
      <c r="Y7637">
        <f>--(COUNTIF($B$2:B7637,B7637)=1)</f>
        <v>0</v>
      </c>
    </row>
    <row r="7638" spans="1:25"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c r="W7638" s="6" t="str">
        <f>TEXT(SalesData[[#This Row],[Order Date]],"mmm")</f>
        <v>Dec</v>
      </c>
      <c r="X7638" s="6" t="str">
        <f>TEXT(SalesData[[#This Row],[Order Date]],"mmm yyyy")</f>
        <v>Dec 2014</v>
      </c>
      <c r="Y7638">
        <f>--(COUNTIF($B$2:B7638,B7638)=1)</f>
        <v>0</v>
      </c>
    </row>
    <row r="7639" spans="1:25"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c r="W7639" s="6" t="str">
        <f>TEXT(SalesData[[#This Row],[Order Date]],"mmm")</f>
        <v>Mar</v>
      </c>
      <c r="X7639" s="6" t="str">
        <f>TEXT(SalesData[[#This Row],[Order Date]],"mmm yyyy")</f>
        <v>Mar 2014</v>
      </c>
      <c r="Y7639">
        <f>--(COUNTIF($B$2:B7639,B7639)=1)</f>
        <v>1</v>
      </c>
    </row>
    <row r="7640" spans="1:25"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c r="W7640" s="6" t="str">
        <f>TEXT(SalesData[[#This Row],[Order Date]],"mmm")</f>
        <v>Mar</v>
      </c>
      <c r="X7640" s="6" t="str">
        <f>TEXT(SalesData[[#This Row],[Order Date]],"mmm yyyy")</f>
        <v>Mar 2014</v>
      </c>
      <c r="Y7640">
        <f>--(COUNTIF($B$2:B7640,B7640)=1)</f>
        <v>0</v>
      </c>
    </row>
    <row r="7641" spans="1:25"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c r="W7641" s="6" t="str">
        <f>TEXT(SalesData[[#This Row],[Order Date]],"mmm")</f>
        <v>Mar</v>
      </c>
      <c r="X7641" s="6" t="str">
        <f>TEXT(SalesData[[#This Row],[Order Date]],"mmm yyyy")</f>
        <v>Mar 2014</v>
      </c>
      <c r="Y7641">
        <f>--(COUNTIF($B$2:B7641,B7641)=1)</f>
        <v>0</v>
      </c>
    </row>
    <row r="7642" spans="1:25"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c r="W7642" s="6" t="str">
        <f>TEXT(SalesData[[#This Row],[Order Date]],"mmm")</f>
        <v>Mar</v>
      </c>
      <c r="X7642" s="6" t="str">
        <f>TEXT(SalesData[[#This Row],[Order Date]],"mmm yyyy")</f>
        <v>Mar 2014</v>
      </c>
      <c r="Y7642">
        <f>--(COUNTIF($B$2:B7642,B7642)=1)</f>
        <v>0</v>
      </c>
    </row>
    <row r="7643" spans="1:25"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c r="W7643" s="6" t="str">
        <f>TEXT(SalesData[[#This Row],[Order Date]],"mmm")</f>
        <v>Oct</v>
      </c>
      <c r="X7643" s="6" t="str">
        <f>TEXT(SalesData[[#This Row],[Order Date]],"mmm yyyy")</f>
        <v>Oct 2013</v>
      </c>
      <c r="Y7643">
        <f>--(COUNTIF($B$2:B7643,B7643)=1)</f>
        <v>1</v>
      </c>
    </row>
    <row r="7644" spans="1:25"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c r="W7644" s="6" t="str">
        <f>TEXT(SalesData[[#This Row],[Order Date]],"mmm")</f>
        <v>Oct</v>
      </c>
      <c r="X7644" s="6" t="str">
        <f>TEXT(SalesData[[#This Row],[Order Date]],"mmm yyyy")</f>
        <v>Oct 2013</v>
      </c>
      <c r="Y7644">
        <f>--(COUNTIF($B$2:B7644,B7644)=1)</f>
        <v>0</v>
      </c>
    </row>
    <row r="7645" spans="1:25"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c r="W7645" s="6" t="str">
        <f>TEXT(SalesData[[#This Row],[Order Date]],"mmm")</f>
        <v>Oct</v>
      </c>
      <c r="X7645" s="6" t="str">
        <f>TEXT(SalesData[[#This Row],[Order Date]],"mmm yyyy")</f>
        <v>Oct 2013</v>
      </c>
      <c r="Y7645">
        <f>--(COUNTIF($B$2:B7645,B7645)=1)</f>
        <v>0</v>
      </c>
    </row>
    <row r="7646" spans="1:25"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c r="W7646" s="6" t="str">
        <f>TEXT(SalesData[[#This Row],[Order Date]],"mmm")</f>
        <v>Oct</v>
      </c>
      <c r="X7646" s="6" t="str">
        <f>TEXT(SalesData[[#This Row],[Order Date]],"mmm yyyy")</f>
        <v>Oct 2013</v>
      </c>
      <c r="Y7646">
        <f>--(COUNTIF($B$2:B7646,B7646)=1)</f>
        <v>0</v>
      </c>
    </row>
    <row r="7647" spans="1:25"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c r="W7647" s="6" t="str">
        <f>TEXT(SalesData[[#This Row],[Order Date]],"mmm")</f>
        <v>Apr</v>
      </c>
      <c r="X7647" s="6" t="str">
        <f>TEXT(SalesData[[#This Row],[Order Date]],"mmm yyyy")</f>
        <v>Apr 2012</v>
      </c>
      <c r="Y7647">
        <f>--(COUNTIF($B$2:B7647,B7647)=1)</f>
        <v>1</v>
      </c>
    </row>
    <row r="7648" spans="1:25"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c r="W7648" s="6" t="str">
        <f>TEXT(SalesData[[#This Row],[Order Date]],"mmm")</f>
        <v>Sep</v>
      </c>
      <c r="X7648" s="6" t="str">
        <f>TEXT(SalesData[[#This Row],[Order Date]],"mmm yyyy")</f>
        <v>Sep 2011</v>
      </c>
      <c r="Y7648">
        <f>--(COUNTIF($B$2:B7648,B7648)=1)</f>
        <v>1</v>
      </c>
    </row>
    <row r="7649" spans="1:25"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c r="W7649" s="6" t="str">
        <f>TEXT(SalesData[[#This Row],[Order Date]],"mmm")</f>
        <v>Mar</v>
      </c>
      <c r="X7649" s="6" t="str">
        <f>TEXT(SalesData[[#This Row],[Order Date]],"mmm yyyy")</f>
        <v>Mar 2013</v>
      </c>
      <c r="Y7649">
        <f>--(COUNTIF($B$2:B7649,B7649)=1)</f>
        <v>1</v>
      </c>
    </row>
    <row r="7650" spans="1:25"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c r="W7650" s="6" t="str">
        <f>TEXT(SalesData[[#This Row],[Order Date]],"mmm")</f>
        <v>Mar</v>
      </c>
      <c r="X7650" s="6" t="str">
        <f>TEXT(SalesData[[#This Row],[Order Date]],"mmm yyyy")</f>
        <v>Mar 2013</v>
      </c>
      <c r="Y7650">
        <f>--(COUNTIF($B$2:B7650,B7650)=1)</f>
        <v>0</v>
      </c>
    </row>
    <row r="7651" spans="1:25"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c r="W7651" s="6" t="str">
        <f>TEXT(SalesData[[#This Row],[Order Date]],"mmm")</f>
        <v>Dec</v>
      </c>
      <c r="X7651" s="6" t="str">
        <f>TEXT(SalesData[[#This Row],[Order Date]],"mmm yyyy")</f>
        <v>Dec 2012</v>
      </c>
      <c r="Y7651">
        <f>--(COUNTIF($B$2:B7651,B7651)=1)</f>
        <v>1</v>
      </c>
    </row>
    <row r="7652" spans="1:25"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c r="W7652" s="6" t="str">
        <f>TEXT(SalesData[[#This Row],[Order Date]],"mmm")</f>
        <v>Dec</v>
      </c>
      <c r="X7652" s="6" t="str">
        <f>TEXT(SalesData[[#This Row],[Order Date]],"mmm yyyy")</f>
        <v>Dec 2012</v>
      </c>
      <c r="Y7652">
        <f>--(COUNTIF($B$2:B7652,B7652)=1)</f>
        <v>0</v>
      </c>
    </row>
    <row r="7653" spans="1:25"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c r="W7653" s="6" t="str">
        <f>TEXT(SalesData[[#This Row],[Order Date]],"mmm")</f>
        <v>Aug</v>
      </c>
      <c r="X7653" s="6" t="str">
        <f>TEXT(SalesData[[#This Row],[Order Date]],"mmm yyyy")</f>
        <v>Aug 2014</v>
      </c>
      <c r="Y7653">
        <f>--(COUNTIF($B$2:B7653,B7653)=1)</f>
        <v>1</v>
      </c>
    </row>
    <row r="7654" spans="1:25"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c r="W7654" s="6" t="str">
        <f>TEXT(SalesData[[#This Row],[Order Date]],"mmm")</f>
        <v>Aug</v>
      </c>
      <c r="X7654" s="6" t="str">
        <f>TEXT(SalesData[[#This Row],[Order Date]],"mmm yyyy")</f>
        <v>Aug 2014</v>
      </c>
      <c r="Y7654">
        <f>--(COUNTIF($B$2:B7654,B7654)=1)</f>
        <v>0</v>
      </c>
    </row>
    <row r="7655" spans="1:25"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c r="W7655" s="6" t="str">
        <f>TEXT(SalesData[[#This Row],[Order Date]],"mmm")</f>
        <v>Mar</v>
      </c>
      <c r="X7655" s="6" t="str">
        <f>TEXT(SalesData[[#This Row],[Order Date]],"mmm yyyy")</f>
        <v>Mar 2012</v>
      </c>
      <c r="Y7655">
        <f>--(COUNTIF($B$2:B7655,B7655)=1)</f>
        <v>1</v>
      </c>
    </row>
    <row r="7656" spans="1:25"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c r="W7656" s="6" t="str">
        <f>TEXT(SalesData[[#This Row],[Order Date]],"mmm")</f>
        <v>Nov</v>
      </c>
      <c r="X7656" s="6" t="str">
        <f>TEXT(SalesData[[#This Row],[Order Date]],"mmm yyyy")</f>
        <v>Nov 2012</v>
      </c>
      <c r="Y7656">
        <f>--(COUNTIF($B$2:B7656,B7656)=1)</f>
        <v>1</v>
      </c>
    </row>
    <row r="7657" spans="1:25"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c r="W7657" s="6" t="str">
        <f>TEXT(SalesData[[#This Row],[Order Date]],"mmm")</f>
        <v>Nov</v>
      </c>
      <c r="X7657" s="6" t="str">
        <f>TEXT(SalesData[[#This Row],[Order Date]],"mmm yyyy")</f>
        <v>Nov 2012</v>
      </c>
      <c r="Y7657">
        <f>--(COUNTIF($B$2:B7657,B7657)=1)</f>
        <v>0</v>
      </c>
    </row>
    <row r="7658" spans="1:25"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c r="W7658" s="6" t="str">
        <f>TEXT(SalesData[[#This Row],[Order Date]],"mmm")</f>
        <v>Apr</v>
      </c>
      <c r="X7658" s="6" t="str">
        <f>TEXT(SalesData[[#This Row],[Order Date]],"mmm yyyy")</f>
        <v>Apr 2011</v>
      </c>
      <c r="Y7658">
        <f>--(COUNTIF($B$2:B7658,B7658)=1)</f>
        <v>1</v>
      </c>
    </row>
    <row r="7659" spans="1:25"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c r="W7659" s="6" t="str">
        <f>TEXT(SalesData[[#This Row],[Order Date]],"mmm")</f>
        <v>Apr</v>
      </c>
      <c r="X7659" s="6" t="str">
        <f>TEXT(SalesData[[#This Row],[Order Date]],"mmm yyyy")</f>
        <v>Apr 2011</v>
      </c>
      <c r="Y7659">
        <f>--(COUNTIF($B$2:B7659,B7659)=1)</f>
        <v>0</v>
      </c>
    </row>
    <row r="7660" spans="1:25"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c r="W7660" s="6" t="str">
        <f>TEXT(SalesData[[#This Row],[Order Date]],"mmm")</f>
        <v>Jul</v>
      </c>
      <c r="X7660" s="6" t="str">
        <f>TEXT(SalesData[[#This Row],[Order Date]],"mmm yyyy")</f>
        <v>Jul 2014</v>
      </c>
      <c r="Y7660">
        <f>--(COUNTIF($B$2:B7660,B7660)=1)</f>
        <v>1</v>
      </c>
    </row>
    <row r="7661" spans="1:25"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c r="W7661" s="6" t="str">
        <f>TEXT(SalesData[[#This Row],[Order Date]],"mmm")</f>
        <v>Jun</v>
      </c>
      <c r="X7661" s="6" t="str">
        <f>TEXT(SalesData[[#This Row],[Order Date]],"mmm yyyy")</f>
        <v>Jun 2014</v>
      </c>
      <c r="Y7661">
        <f>--(COUNTIF($B$2:B7661,B7661)=1)</f>
        <v>1</v>
      </c>
    </row>
    <row r="7662" spans="1:25"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c r="W7662" s="6" t="str">
        <f>TEXT(SalesData[[#This Row],[Order Date]],"mmm")</f>
        <v>Jan</v>
      </c>
      <c r="X7662" s="6" t="str">
        <f>TEXT(SalesData[[#This Row],[Order Date]],"mmm yyyy")</f>
        <v>Jan 2011</v>
      </c>
      <c r="Y7662">
        <f>--(COUNTIF($B$2:B7662,B7662)=1)</f>
        <v>1</v>
      </c>
    </row>
    <row r="7663" spans="1:25"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c r="W7663" s="6" t="str">
        <f>TEXT(SalesData[[#This Row],[Order Date]],"mmm")</f>
        <v>Jan</v>
      </c>
      <c r="X7663" s="6" t="str">
        <f>TEXT(SalesData[[#This Row],[Order Date]],"mmm yyyy")</f>
        <v>Jan 2011</v>
      </c>
      <c r="Y7663">
        <f>--(COUNTIF($B$2:B7663,B7663)=1)</f>
        <v>0</v>
      </c>
    </row>
    <row r="7664" spans="1:25"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c r="W7664" s="6" t="str">
        <f>TEXT(SalesData[[#This Row],[Order Date]],"mmm")</f>
        <v>Sep</v>
      </c>
      <c r="X7664" s="6" t="str">
        <f>TEXT(SalesData[[#This Row],[Order Date]],"mmm yyyy")</f>
        <v>Sep 2014</v>
      </c>
      <c r="Y7664">
        <f>--(COUNTIF($B$2:B7664,B7664)=1)</f>
        <v>1</v>
      </c>
    </row>
    <row r="7665" spans="1:25"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c r="W7665" s="6" t="str">
        <f>TEXT(SalesData[[#This Row],[Order Date]],"mmm")</f>
        <v>Sep</v>
      </c>
      <c r="X7665" s="6" t="str">
        <f>TEXT(SalesData[[#This Row],[Order Date]],"mmm yyyy")</f>
        <v>Sep 2014</v>
      </c>
      <c r="Y7665">
        <f>--(COUNTIF($B$2:B7665,B7665)=1)</f>
        <v>1</v>
      </c>
    </row>
    <row r="7666" spans="1:25"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c r="W7666" s="6" t="str">
        <f>TEXT(SalesData[[#This Row],[Order Date]],"mmm")</f>
        <v>Oct</v>
      </c>
      <c r="X7666" s="6" t="str">
        <f>TEXT(SalesData[[#This Row],[Order Date]],"mmm yyyy")</f>
        <v>Oct 2011</v>
      </c>
      <c r="Y7666">
        <f>--(COUNTIF($B$2:B7666,B7666)=1)</f>
        <v>1</v>
      </c>
    </row>
    <row r="7667" spans="1:25"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c r="W7667" s="6" t="str">
        <f>TEXT(SalesData[[#This Row],[Order Date]],"mmm")</f>
        <v>Oct</v>
      </c>
      <c r="X7667" s="6" t="str">
        <f>TEXT(SalesData[[#This Row],[Order Date]],"mmm yyyy")</f>
        <v>Oct 2013</v>
      </c>
      <c r="Y7667">
        <f>--(COUNTIF($B$2:B7667,B7667)=1)</f>
        <v>1</v>
      </c>
    </row>
    <row r="7668" spans="1:25"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c r="W7668" s="6" t="str">
        <f>TEXT(SalesData[[#This Row],[Order Date]],"mmm")</f>
        <v>Oct</v>
      </c>
      <c r="X7668" s="6" t="str">
        <f>TEXT(SalesData[[#This Row],[Order Date]],"mmm yyyy")</f>
        <v>Oct 2013</v>
      </c>
      <c r="Y7668">
        <f>--(COUNTIF($B$2:B7668,B7668)=1)</f>
        <v>0</v>
      </c>
    </row>
    <row r="7669" spans="1:25"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c r="W7669" s="6" t="str">
        <f>TEXT(SalesData[[#This Row],[Order Date]],"mmm")</f>
        <v>Oct</v>
      </c>
      <c r="X7669" s="6" t="str">
        <f>TEXT(SalesData[[#This Row],[Order Date]],"mmm yyyy")</f>
        <v>Oct 2013</v>
      </c>
      <c r="Y7669">
        <f>--(COUNTIF($B$2:B7669,B7669)=1)</f>
        <v>0</v>
      </c>
    </row>
    <row r="7670" spans="1:25"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c r="W7670" s="6" t="str">
        <f>TEXT(SalesData[[#This Row],[Order Date]],"mmm")</f>
        <v>Nov</v>
      </c>
      <c r="X7670" s="6" t="str">
        <f>TEXT(SalesData[[#This Row],[Order Date]],"mmm yyyy")</f>
        <v>Nov 2012</v>
      </c>
      <c r="Y7670">
        <f>--(COUNTIF($B$2:B7670,B7670)=1)</f>
        <v>1</v>
      </c>
    </row>
    <row r="7671" spans="1:25"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c r="W7671" s="6" t="str">
        <f>TEXT(SalesData[[#This Row],[Order Date]],"mmm")</f>
        <v>Nov</v>
      </c>
      <c r="X7671" s="6" t="str">
        <f>TEXT(SalesData[[#This Row],[Order Date]],"mmm yyyy")</f>
        <v>Nov 2012</v>
      </c>
      <c r="Y7671">
        <f>--(COUNTIF($B$2:B7671,B7671)=1)</f>
        <v>0</v>
      </c>
    </row>
    <row r="7672" spans="1:25"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c r="W7672" s="6" t="str">
        <f>TEXT(SalesData[[#This Row],[Order Date]],"mmm")</f>
        <v>Nov</v>
      </c>
      <c r="X7672" s="6" t="str">
        <f>TEXT(SalesData[[#This Row],[Order Date]],"mmm yyyy")</f>
        <v>Nov 2012</v>
      </c>
      <c r="Y7672">
        <f>--(COUNTIF($B$2:B7672,B7672)=1)</f>
        <v>0</v>
      </c>
    </row>
    <row r="7673" spans="1:25"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c r="W7673" s="6" t="str">
        <f>TEXT(SalesData[[#This Row],[Order Date]],"mmm")</f>
        <v>Nov</v>
      </c>
      <c r="X7673" s="6" t="str">
        <f>TEXT(SalesData[[#This Row],[Order Date]],"mmm yyyy")</f>
        <v>Nov 2012</v>
      </c>
      <c r="Y7673">
        <f>--(COUNTIF($B$2:B7673,B7673)=1)</f>
        <v>0</v>
      </c>
    </row>
    <row r="7674" spans="1:25"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c r="W7674" s="6" t="str">
        <f>TEXT(SalesData[[#This Row],[Order Date]],"mmm")</f>
        <v>Nov</v>
      </c>
      <c r="X7674" s="6" t="str">
        <f>TEXT(SalesData[[#This Row],[Order Date]],"mmm yyyy")</f>
        <v>Nov 2012</v>
      </c>
      <c r="Y7674">
        <f>--(COUNTIF($B$2:B7674,B7674)=1)</f>
        <v>0</v>
      </c>
    </row>
    <row r="7675" spans="1:25"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c r="W7675" s="6" t="str">
        <f>TEXT(SalesData[[#This Row],[Order Date]],"mmm")</f>
        <v>Nov</v>
      </c>
      <c r="X7675" s="6" t="str">
        <f>TEXT(SalesData[[#This Row],[Order Date]],"mmm yyyy")</f>
        <v>Nov 2012</v>
      </c>
      <c r="Y7675">
        <f>--(COUNTIF($B$2:B7675,B7675)=1)</f>
        <v>0</v>
      </c>
    </row>
    <row r="7676" spans="1:25"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c r="W7676" s="6" t="str">
        <f>TEXT(SalesData[[#This Row],[Order Date]],"mmm")</f>
        <v>Nov</v>
      </c>
      <c r="X7676" s="6" t="str">
        <f>TEXT(SalesData[[#This Row],[Order Date]],"mmm yyyy")</f>
        <v>Nov 2012</v>
      </c>
      <c r="Y7676">
        <f>--(COUNTIF($B$2:B7676,B7676)=1)</f>
        <v>0</v>
      </c>
    </row>
    <row r="7677" spans="1:25"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c r="W7677" s="6" t="str">
        <f>TEXT(SalesData[[#This Row],[Order Date]],"mmm")</f>
        <v>May</v>
      </c>
      <c r="X7677" s="6" t="str">
        <f>TEXT(SalesData[[#This Row],[Order Date]],"mmm yyyy")</f>
        <v>May 2014</v>
      </c>
      <c r="Y7677">
        <f>--(COUNTIF($B$2:B7677,B7677)=1)</f>
        <v>1</v>
      </c>
    </row>
    <row r="7678" spans="1:25"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c r="W7678" s="6" t="str">
        <f>TEXT(SalesData[[#This Row],[Order Date]],"mmm")</f>
        <v>Oct</v>
      </c>
      <c r="X7678" s="6" t="str">
        <f>TEXT(SalesData[[#This Row],[Order Date]],"mmm yyyy")</f>
        <v>Oct 2011</v>
      </c>
      <c r="Y7678">
        <f>--(COUNTIF($B$2:B7678,B7678)=1)</f>
        <v>1</v>
      </c>
    </row>
    <row r="7679" spans="1:25"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c r="W7679" s="6" t="str">
        <f>TEXT(SalesData[[#This Row],[Order Date]],"mmm")</f>
        <v>Dec</v>
      </c>
      <c r="X7679" s="6" t="str">
        <f>TEXT(SalesData[[#This Row],[Order Date]],"mmm yyyy")</f>
        <v>Dec 2011</v>
      </c>
      <c r="Y7679">
        <f>--(COUNTIF($B$2:B7679,B7679)=1)</f>
        <v>1</v>
      </c>
    </row>
    <row r="7680" spans="1:25"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c r="W7680" s="6" t="str">
        <f>TEXT(SalesData[[#This Row],[Order Date]],"mmm")</f>
        <v>Dec</v>
      </c>
      <c r="X7680" s="6" t="str">
        <f>TEXT(SalesData[[#This Row],[Order Date]],"mmm yyyy")</f>
        <v>Dec 2011</v>
      </c>
      <c r="Y7680">
        <f>--(COUNTIF($B$2:B7680,B7680)=1)</f>
        <v>0</v>
      </c>
    </row>
    <row r="7681" spans="1:25"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c r="W7681" s="6" t="str">
        <f>TEXT(SalesData[[#This Row],[Order Date]],"mmm")</f>
        <v>Dec</v>
      </c>
      <c r="X7681" s="6" t="str">
        <f>TEXT(SalesData[[#This Row],[Order Date]],"mmm yyyy")</f>
        <v>Dec 2011</v>
      </c>
      <c r="Y7681">
        <f>--(COUNTIF($B$2:B7681,B7681)=1)</f>
        <v>0</v>
      </c>
    </row>
    <row r="7682" spans="1:25"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c r="W7682" s="6" t="str">
        <f>TEXT(SalesData[[#This Row],[Order Date]],"mmm")</f>
        <v>Dec</v>
      </c>
      <c r="X7682" s="6" t="str">
        <f>TEXT(SalesData[[#This Row],[Order Date]],"mmm yyyy")</f>
        <v>Dec 2011</v>
      </c>
      <c r="Y7682">
        <f>--(COUNTIF($B$2:B7682,B7682)=1)</f>
        <v>0</v>
      </c>
    </row>
    <row r="7683" spans="1:25"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c r="W7683" s="6" t="str">
        <f>TEXT(SalesData[[#This Row],[Order Date]],"mmm")</f>
        <v>Dec</v>
      </c>
      <c r="X7683" s="6" t="str">
        <f>TEXT(SalesData[[#This Row],[Order Date]],"mmm yyyy")</f>
        <v>Dec 2011</v>
      </c>
      <c r="Y7683">
        <f>--(COUNTIF($B$2:B7683,B7683)=1)</f>
        <v>0</v>
      </c>
    </row>
    <row r="7684" spans="1:25"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c r="W7684" s="6" t="str">
        <f>TEXT(SalesData[[#This Row],[Order Date]],"mmm")</f>
        <v>Apr</v>
      </c>
      <c r="X7684" s="6" t="str">
        <f>TEXT(SalesData[[#This Row],[Order Date]],"mmm yyyy")</f>
        <v>Apr 2012</v>
      </c>
      <c r="Y7684">
        <f>--(COUNTIF($B$2:B7684,B7684)=1)</f>
        <v>1</v>
      </c>
    </row>
    <row r="7685" spans="1:25"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c r="W7685" s="6" t="str">
        <f>TEXT(SalesData[[#This Row],[Order Date]],"mmm")</f>
        <v>Apr</v>
      </c>
      <c r="X7685" s="6" t="str">
        <f>TEXT(SalesData[[#This Row],[Order Date]],"mmm yyyy")</f>
        <v>Apr 2012</v>
      </c>
      <c r="Y7685">
        <f>--(COUNTIF($B$2:B7685,B7685)=1)</f>
        <v>0</v>
      </c>
    </row>
    <row r="7686" spans="1:25"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c r="W7686" s="6" t="str">
        <f>TEXT(SalesData[[#This Row],[Order Date]],"mmm")</f>
        <v>Feb</v>
      </c>
      <c r="X7686" s="6" t="str">
        <f>TEXT(SalesData[[#This Row],[Order Date]],"mmm yyyy")</f>
        <v>Feb 2012</v>
      </c>
      <c r="Y7686">
        <f>--(COUNTIF($B$2:B7686,B7686)=1)</f>
        <v>1</v>
      </c>
    </row>
    <row r="7687" spans="1:25"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c r="W7687" s="6" t="str">
        <f>TEXT(SalesData[[#This Row],[Order Date]],"mmm")</f>
        <v>Feb</v>
      </c>
      <c r="X7687" s="6" t="str">
        <f>TEXT(SalesData[[#This Row],[Order Date]],"mmm yyyy")</f>
        <v>Feb 2012</v>
      </c>
      <c r="Y7687">
        <f>--(COUNTIF($B$2:B7687,B7687)=1)</f>
        <v>0</v>
      </c>
    </row>
    <row r="7688" spans="1:25"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c r="W7688" s="6" t="str">
        <f>TEXT(SalesData[[#This Row],[Order Date]],"mmm")</f>
        <v>Nov</v>
      </c>
      <c r="X7688" s="6" t="str">
        <f>TEXT(SalesData[[#This Row],[Order Date]],"mmm yyyy")</f>
        <v>Nov 2013</v>
      </c>
      <c r="Y7688">
        <f>--(COUNTIF($B$2:B7688,B7688)=1)</f>
        <v>1</v>
      </c>
    </row>
    <row r="7689" spans="1:25"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c r="W7689" s="6" t="str">
        <f>TEXT(SalesData[[#This Row],[Order Date]],"mmm")</f>
        <v>Nov</v>
      </c>
      <c r="X7689" s="6" t="str">
        <f>TEXT(SalesData[[#This Row],[Order Date]],"mmm yyyy")</f>
        <v>Nov 2013</v>
      </c>
      <c r="Y7689">
        <f>--(COUNTIF($B$2:B7689,B7689)=1)</f>
        <v>0</v>
      </c>
    </row>
    <row r="7690" spans="1:25"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c r="W7690" s="6" t="str">
        <f>TEXT(SalesData[[#This Row],[Order Date]],"mmm")</f>
        <v>Nov</v>
      </c>
      <c r="X7690" s="6" t="str">
        <f>TEXT(SalesData[[#This Row],[Order Date]],"mmm yyyy")</f>
        <v>Nov 2013</v>
      </c>
      <c r="Y7690">
        <f>--(COUNTIF($B$2:B7690,B7690)=1)</f>
        <v>0</v>
      </c>
    </row>
    <row r="7691" spans="1:25"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c r="W7691" s="6" t="str">
        <f>TEXT(SalesData[[#This Row],[Order Date]],"mmm")</f>
        <v>Jul</v>
      </c>
      <c r="X7691" s="6" t="str">
        <f>TEXT(SalesData[[#This Row],[Order Date]],"mmm yyyy")</f>
        <v>Jul 2014</v>
      </c>
      <c r="Y7691">
        <f>--(COUNTIF($B$2:B7691,B7691)=1)</f>
        <v>1</v>
      </c>
    </row>
    <row r="7692" spans="1:25"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c r="W7692" s="6" t="str">
        <f>TEXT(SalesData[[#This Row],[Order Date]],"mmm")</f>
        <v>Jul</v>
      </c>
      <c r="X7692" s="6" t="str">
        <f>TEXT(SalesData[[#This Row],[Order Date]],"mmm yyyy")</f>
        <v>Jul 2014</v>
      </c>
      <c r="Y7692">
        <f>--(COUNTIF($B$2:B7692,B7692)=1)</f>
        <v>0</v>
      </c>
    </row>
    <row r="7693" spans="1:25"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c r="W7693" s="6" t="str">
        <f>TEXT(SalesData[[#This Row],[Order Date]],"mmm")</f>
        <v>Jul</v>
      </c>
      <c r="X7693" s="6" t="str">
        <f>TEXT(SalesData[[#This Row],[Order Date]],"mmm yyyy")</f>
        <v>Jul 2014</v>
      </c>
      <c r="Y7693">
        <f>--(COUNTIF($B$2:B7693,B7693)=1)</f>
        <v>0</v>
      </c>
    </row>
    <row r="7694" spans="1:25"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c r="W7694" s="6" t="str">
        <f>TEXT(SalesData[[#This Row],[Order Date]],"mmm")</f>
        <v>Dec</v>
      </c>
      <c r="X7694" s="6" t="str">
        <f>TEXT(SalesData[[#This Row],[Order Date]],"mmm yyyy")</f>
        <v>Dec 2011</v>
      </c>
      <c r="Y7694">
        <f>--(COUNTIF($B$2:B7694,B7694)=1)</f>
        <v>1</v>
      </c>
    </row>
    <row r="7695" spans="1:25"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c r="W7695" s="6" t="str">
        <f>TEXT(SalesData[[#This Row],[Order Date]],"mmm")</f>
        <v>Dec</v>
      </c>
      <c r="X7695" s="6" t="str">
        <f>TEXT(SalesData[[#This Row],[Order Date]],"mmm yyyy")</f>
        <v>Dec 2011</v>
      </c>
      <c r="Y7695">
        <f>--(COUNTIF($B$2:B7695,B7695)=1)</f>
        <v>0</v>
      </c>
    </row>
    <row r="7696" spans="1:25"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c r="W7696" s="6" t="str">
        <f>TEXT(SalesData[[#This Row],[Order Date]],"mmm")</f>
        <v>Mar</v>
      </c>
      <c r="X7696" s="6" t="str">
        <f>TEXT(SalesData[[#This Row],[Order Date]],"mmm yyyy")</f>
        <v>Mar 2013</v>
      </c>
      <c r="Y7696">
        <f>--(COUNTIF($B$2:B7696,B7696)=1)</f>
        <v>1</v>
      </c>
    </row>
    <row r="7697" spans="1:25"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c r="W7697" s="6" t="str">
        <f>TEXT(SalesData[[#This Row],[Order Date]],"mmm")</f>
        <v>Jul</v>
      </c>
      <c r="X7697" s="6" t="str">
        <f>TEXT(SalesData[[#This Row],[Order Date]],"mmm yyyy")</f>
        <v>Jul 2014</v>
      </c>
      <c r="Y7697">
        <f>--(COUNTIF($B$2:B7697,B7697)=1)</f>
        <v>1</v>
      </c>
    </row>
    <row r="7698" spans="1:25"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c r="W7698" s="6" t="str">
        <f>TEXT(SalesData[[#This Row],[Order Date]],"mmm")</f>
        <v>Jul</v>
      </c>
      <c r="X7698" s="6" t="str">
        <f>TEXT(SalesData[[#This Row],[Order Date]],"mmm yyyy")</f>
        <v>Jul 2014</v>
      </c>
      <c r="Y7698">
        <f>--(COUNTIF($B$2:B7698,B7698)=1)</f>
        <v>0</v>
      </c>
    </row>
    <row r="7699" spans="1:25"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c r="W7699" s="6" t="str">
        <f>TEXT(SalesData[[#This Row],[Order Date]],"mmm")</f>
        <v>Dec</v>
      </c>
      <c r="X7699" s="6" t="str">
        <f>TEXT(SalesData[[#This Row],[Order Date]],"mmm yyyy")</f>
        <v>Dec 2014</v>
      </c>
      <c r="Y7699">
        <f>--(COUNTIF($B$2:B7699,B7699)=1)</f>
        <v>1</v>
      </c>
    </row>
    <row r="7700" spans="1:25"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c r="W7700" s="6" t="str">
        <f>TEXT(SalesData[[#This Row],[Order Date]],"mmm")</f>
        <v>Dec</v>
      </c>
      <c r="X7700" s="6" t="str">
        <f>TEXT(SalesData[[#This Row],[Order Date]],"mmm yyyy")</f>
        <v>Dec 2014</v>
      </c>
      <c r="Y7700">
        <f>--(COUNTIF($B$2:B7700,B7700)=1)</f>
        <v>0</v>
      </c>
    </row>
    <row r="7701" spans="1:25"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c r="W7701" s="6" t="str">
        <f>TEXT(SalesData[[#This Row],[Order Date]],"mmm")</f>
        <v>Dec</v>
      </c>
      <c r="X7701" s="6" t="str">
        <f>TEXT(SalesData[[#This Row],[Order Date]],"mmm yyyy")</f>
        <v>Dec 2014</v>
      </c>
      <c r="Y7701">
        <f>--(COUNTIF($B$2:B7701,B7701)=1)</f>
        <v>0</v>
      </c>
    </row>
    <row r="7702" spans="1:25"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c r="W7702" s="6" t="str">
        <f>TEXT(SalesData[[#This Row],[Order Date]],"mmm")</f>
        <v>Dec</v>
      </c>
      <c r="X7702" s="6" t="str">
        <f>TEXT(SalesData[[#This Row],[Order Date]],"mmm yyyy")</f>
        <v>Dec 2014</v>
      </c>
      <c r="Y7702">
        <f>--(COUNTIF($B$2:B7702,B7702)=1)</f>
        <v>0</v>
      </c>
    </row>
    <row r="7703" spans="1:25"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c r="W7703" s="6" t="str">
        <f>TEXT(SalesData[[#This Row],[Order Date]],"mmm")</f>
        <v>Dec</v>
      </c>
      <c r="X7703" s="6" t="str">
        <f>TEXT(SalesData[[#This Row],[Order Date]],"mmm yyyy")</f>
        <v>Dec 2014</v>
      </c>
      <c r="Y7703">
        <f>--(COUNTIF($B$2:B7703,B7703)=1)</f>
        <v>0</v>
      </c>
    </row>
    <row r="7704" spans="1:25"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c r="W7704" s="6" t="str">
        <f>TEXT(SalesData[[#This Row],[Order Date]],"mmm")</f>
        <v>Aug</v>
      </c>
      <c r="X7704" s="6" t="str">
        <f>TEXT(SalesData[[#This Row],[Order Date]],"mmm yyyy")</f>
        <v>Aug 2013</v>
      </c>
      <c r="Y7704">
        <f>--(COUNTIF($B$2:B7704,B7704)=1)</f>
        <v>1</v>
      </c>
    </row>
    <row r="7705" spans="1:25"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c r="W7705" s="6" t="str">
        <f>TEXT(SalesData[[#This Row],[Order Date]],"mmm")</f>
        <v>Aug</v>
      </c>
      <c r="X7705" s="6" t="str">
        <f>TEXT(SalesData[[#This Row],[Order Date]],"mmm yyyy")</f>
        <v>Aug 2013</v>
      </c>
      <c r="Y7705">
        <f>--(COUNTIF($B$2:B7705,B7705)=1)</f>
        <v>0</v>
      </c>
    </row>
    <row r="7706" spans="1:25"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c r="W7706" s="6" t="str">
        <f>TEXT(SalesData[[#This Row],[Order Date]],"mmm")</f>
        <v>Aug</v>
      </c>
      <c r="X7706" s="6" t="str">
        <f>TEXT(SalesData[[#This Row],[Order Date]],"mmm yyyy")</f>
        <v>Aug 2013</v>
      </c>
      <c r="Y7706">
        <f>--(COUNTIF($B$2:B7706,B7706)=1)</f>
        <v>0</v>
      </c>
    </row>
    <row r="7707" spans="1:25"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c r="W7707" s="6" t="str">
        <f>TEXT(SalesData[[#This Row],[Order Date]],"mmm")</f>
        <v>Aug</v>
      </c>
      <c r="X7707" s="6" t="str">
        <f>TEXT(SalesData[[#This Row],[Order Date]],"mmm yyyy")</f>
        <v>Aug 2013</v>
      </c>
      <c r="Y7707">
        <f>--(COUNTIF($B$2:B7707,B7707)=1)</f>
        <v>0</v>
      </c>
    </row>
    <row r="7708" spans="1:25"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c r="W7708" s="6" t="str">
        <f>TEXT(SalesData[[#This Row],[Order Date]],"mmm")</f>
        <v>Aug</v>
      </c>
      <c r="X7708" s="6" t="str">
        <f>TEXT(SalesData[[#This Row],[Order Date]],"mmm yyyy")</f>
        <v>Aug 2013</v>
      </c>
      <c r="Y7708">
        <f>--(COUNTIF($B$2:B7708,B7708)=1)</f>
        <v>0</v>
      </c>
    </row>
    <row r="7709" spans="1:25"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c r="W7709" s="6" t="str">
        <f>TEXT(SalesData[[#This Row],[Order Date]],"mmm")</f>
        <v>Oct</v>
      </c>
      <c r="X7709" s="6" t="str">
        <f>TEXT(SalesData[[#This Row],[Order Date]],"mmm yyyy")</f>
        <v>Oct 2014</v>
      </c>
      <c r="Y7709">
        <f>--(COUNTIF($B$2:B7709,B7709)=1)</f>
        <v>1</v>
      </c>
    </row>
    <row r="7710" spans="1:25"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c r="W7710" s="6" t="str">
        <f>TEXT(SalesData[[#This Row],[Order Date]],"mmm")</f>
        <v>Oct</v>
      </c>
      <c r="X7710" s="6" t="str">
        <f>TEXT(SalesData[[#This Row],[Order Date]],"mmm yyyy")</f>
        <v>Oct 2011</v>
      </c>
      <c r="Y7710">
        <f>--(COUNTIF($B$2:B7710,B7710)=1)</f>
        <v>1</v>
      </c>
    </row>
    <row r="7711" spans="1:25"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c r="W7711" s="6" t="str">
        <f>TEXT(SalesData[[#This Row],[Order Date]],"mmm")</f>
        <v>Oct</v>
      </c>
      <c r="X7711" s="6" t="str">
        <f>TEXT(SalesData[[#This Row],[Order Date]],"mmm yyyy")</f>
        <v>Oct 2011</v>
      </c>
      <c r="Y7711">
        <f>--(COUNTIF($B$2:B7711,B7711)=1)</f>
        <v>0</v>
      </c>
    </row>
    <row r="7712" spans="1:25"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c r="W7712" s="6" t="str">
        <f>TEXT(SalesData[[#This Row],[Order Date]],"mmm")</f>
        <v>Apr</v>
      </c>
      <c r="X7712" s="6" t="str">
        <f>TEXT(SalesData[[#This Row],[Order Date]],"mmm yyyy")</f>
        <v>Apr 2012</v>
      </c>
      <c r="Y7712">
        <f>--(COUNTIF($B$2:B7712,B7712)=1)</f>
        <v>1</v>
      </c>
    </row>
    <row r="7713" spans="1:25"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c r="W7713" s="6" t="str">
        <f>TEXT(SalesData[[#This Row],[Order Date]],"mmm")</f>
        <v>Oct</v>
      </c>
      <c r="X7713" s="6" t="str">
        <f>TEXT(SalesData[[#This Row],[Order Date]],"mmm yyyy")</f>
        <v>Oct 2014</v>
      </c>
      <c r="Y7713">
        <f>--(COUNTIF($B$2:B7713,B7713)=1)</f>
        <v>1</v>
      </c>
    </row>
    <row r="7714" spans="1:25"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c r="W7714" s="6" t="str">
        <f>TEXT(SalesData[[#This Row],[Order Date]],"mmm")</f>
        <v>Oct</v>
      </c>
      <c r="X7714" s="6" t="str">
        <f>TEXT(SalesData[[#This Row],[Order Date]],"mmm yyyy")</f>
        <v>Oct 2014</v>
      </c>
      <c r="Y7714">
        <f>--(COUNTIF($B$2:B7714,B7714)=1)</f>
        <v>0</v>
      </c>
    </row>
    <row r="7715" spans="1:25"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c r="W7715" s="6" t="str">
        <f>TEXT(SalesData[[#This Row],[Order Date]],"mmm")</f>
        <v>Oct</v>
      </c>
      <c r="X7715" s="6" t="str">
        <f>TEXT(SalesData[[#This Row],[Order Date]],"mmm yyyy")</f>
        <v>Oct 2014</v>
      </c>
      <c r="Y7715">
        <f>--(COUNTIF($B$2:B7715,B7715)=1)</f>
        <v>0</v>
      </c>
    </row>
    <row r="7716" spans="1:25"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c r="W7716" s="6" t="str">
        <f>TEXT(SalesData[[#This Row],[Order Date]],"mmm")</f>
        <v>Dec</v>
      </c>
      <c r="X7716" s="6" t="str">
        <f>TEXT(SalesData[[#This Row],[Order Date]],"mmm yyyy")</f>
        <v>Dec 2011</v>
      </c>
      <c r="Y7716">
        <f>--(COUNTIF($B$2:B7716,B7716)=1)</f>
        <v>1</v>
      </c>
    </row>
    <row r="7717" spans="1:25"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c r="W7717" s="6" t="str">
        <f>TEXT(SalesData[[#This Row],[Order Date]],"mmm")</f>
        <v>Nov</v>
      </c>
      <c r="X7717" s="6" t="str">
        <f>TEXT(SalesData[[#This Row],[Order Date]],"mmm yyyy")</f>
        <v>Nov 2014</v>
      </c>
      <c r="Y7717">
        <f>--(COUNTIF($B$2:B7717,B7717)=1)</f>
        <v>1</v>
      </c>
    </row>
    <row r="7718" spans="1:25"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c r="W7718" s="6" t="str">
        <f>TEXT(SalesData[[#This Row],[Order Date]],"mmm")</f>
        <v>Jan</v>
      </c>
      <c r="X7718" s="6" t="str">
        <f>TEXT(SalesData[[#This Row],[Order Date]],"mmm yyyy")</f>
        <v>Jan 2012</v>
      </c>
      <c r="Y7718">
        <f>--(COUNTIF($B$2:B7718,B7718)=1)</f>
        <v>1</v>
      </c>
    </row>
    <row r="7719" spans="1:25"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c r="W7719" s="6" t="str">
        <f>TEXT(SalesData[[#This Row],[Order Date]],"mmm")</f>
        <v>Jan</v>
      </c>
      <c r="X7719" s="6" t="str">
        <f>TEXT(SalesData[[#This Row],[Order Date]],"mmm yyyy")</f>
        <v>Jan 2012</v>
      </c>
      <c r="Y7719">
        <f>--(COUNTIF($B$2:B7719,B7719)=1)</f>
        <v>0</v>
      </c>
    </row>
    <row r="7720" spans="1:25"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c r="W7720" s="6" t="str">
        <f>TEXT(SalesData[[#This Row],[Order Date]],"mmm")</f>
        <v>Sep</v>
      </c>
      <c r="X7720" s="6" t="str">
        <f>TEXT(SalesData[[#This Row],[Order Date]],"mmm yyyy")</f>
        <v>Sep 2014</v>
      </c>
      <c r="Y7720">
        <f>--(COUNTIF($B$2:B7720,B7720)=1)</f>
        <v>1</v>
      </c>
    </row>
    <row r="7721" spans="1:25"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c r="W7721" s="6" t="str">
        <f>TEXT(SalesData[[#This Row],[Order Date]],"mmm")</f>
        <v>Jan</v>
      </c>
      <c r="X7721" s="6" t="str">
        <f>TEXT(SalesData[[#This Row],[Order Date]],"mmm yyyy")</f>
        <v>Jan 2012</v>
      </c>
      <c r="Y7721">
        <f>--(COUNTIF($B$2:B7721,B7721)=1)</f>
        <v>1</v>
      </c>
    </row>
    <row r="7722" spans="1:25"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c r="W7722" s="6" t="str">
        <f>TEXT(SalesData[[#This Row],[Order Date]],"mmm")</f>
        <v>Jan</v>
      </c>
      <c r="X7722" s="6" t="str">
        <f>TEXT(SalesData[[#This Row],[Order Date]],"mmm yyyy")</f>
        <v>Jan 2012</v>
      </c>
      <c r="Y7722">
        <f>--(COUNTIF($B$2:B7722,B7722)=1)</f>
        <v>0</v>
      </c>
    </row>
    <row r="7723" spans="1:25"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c r="W7723" s="6" t="str">
        <f>TEXT(SalesData[[#This Row],[Order Date]],"mmm")</f>
        <v>Jan</v>
      </c>
      <c r="X7723" s="6" t="str">
        <f>TEXT(SalesData[[#This Row],[Order Date]],"mmm yyyy")</f>
        <v>Jan 2012</v>
      </c>
      <c r="Y7723">
        <f>--(COUNTIF($B$2:B7723,B7723)=1)</f>
        <v>0</v>
      </c>
    </row>
    <row r="7724" spans="1:25"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c r="W7724" s="6" t="str">
        <f>TEXT(SalesData[[#This Row],[Order Date]],"mmm")</f>
        <v>Apr</v>
      </c>
      <c r="X7724" s="6" t="str">
        <f>TEXT(SalesData[[#This Row],[Order Date]],"mmm yyyy")</f>
        <v>Apr 2014</v>
      </c>
      <c r="Y7724">
        <f>--(COUNTIF($B$2:B7724,B7724)=1)</f>
        <v>1</v>
      </c>
    </row>
    <row r="7725" spans="1:25"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c r="W7725" s="6" t="str">
        <f>TEXT(SalesData[[#This Row],[Order Date]],"mmm")</f>
        <v>Sep</v>
      </c>
      <c r="X7725" s="6" t="str">
        <f>TEXT(SalesData[[#This Row],[Order Date]],"mmm yyyy")</f>
        <v>Sep 2012</v>
      </c>
      <c r="Y7725">
        <f>--(COUNTIF($B$2:B7725,B7725)=1)</f>
        <v>1</v>
      </c>
    </row>
    <row r="7726" spans="1:25"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c r="W7726" s="6" t="str">
        <f>TEXT(SalesData[[#This Row],[Order Date]],"mmm")</f>
        <v>Sep</v>
      </c>
      <c r="X7726" s="6" t="str">
        <f>TEXT(SalesData[[#This Row],[Order Date]],"mmm yyyy")</f>
        <v>Sep 2013</v>
      </c>
      <c r="Y7726">
        <f>--(COUNTIF($B$2:B7726,B7726)=1)</f>
        <v>1</v>
      </c>
    </row>
    <row r="7727" spans="1:25"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c r="W7727" s="6" t="str">
        <f>TEXT(SalesData[[#This Row],[Order Date]],"mmm")</f>
        <v>Sep</v>
      </c>
      <c r="X7727" s="6" t="str">
        <f>TEXT(SalesData[[#This Row],[Order Date]],"mmm yyyy")</f>
        <v>Sep 2013</v>
      </c>
      <c r="Y7727">
        <f>--(COUNTIF($B$2:B7727,B7727)=1)</f>
        <v>0</v>
      </c>
    </row>
    <row r="7728" spans="1:25"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c r="W7728" s="6" t="str">
        <f>TEXT(SalesData[[#This Row],[Order Date]],"mmm")</f>
        <v>Sep</v>
      </c>
      <c r="X7728" s="6" t="str">
        <f>TEXT(SalesData[[#This Row],[Order Date]],"mmm yyyy")</f>
        <v>Sep 2013</v>
      </c>
      <c r="Y7728">
        <f>--(COUNTIF($B$2:B7728,B7728)=1)</f>
        <v>0</v>
      </c>
    </row>
    <row r="7729" spans="1:25"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c r="W7729" s="6" t="str">
        <f>TEXT(SalesData[[#This Row],[Order Date]],"mmm")</f>
        <v>Mar</v>
      </c>
      <c r="X7729" s="6" t="str">
        <f>TEXT(SalesData[[#This Row],[Order Date]],"mmm yyyy")</f>
        <v>Mar 2012</v>
      </c>
      <c r="Y7729">
        <f>--(COUNTIF($B$2:B7729,B7729)=1)</f>
        <v>1</v>
      </c>
    </row>
    <row r="7730" spans="1:25"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c r="W7730" s="6" t="str">
        <f>TEXT(SalesData[[#This Row],[Order Date]],"mmm")</f>
        <v>Nov</v>
      </c>
      <c r="X7730" s="6" t="str">
        <f>TEXT(SalesData[[#This Row],[Order Date]],"mmm yyyy")</f>
        <v>Nov 2013</v>
      </c>
      <c r="Y7730">
        <f>--(COUNTIF($B$2:B7730,B7730)=1)</f>
        <v>1</v>
      </c>
    </row>
    <row r="7731" spans="1:25"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c r="W7731" s="6" t="str">
        <f>TEXT(SalesData[[#This Row],[Order Date]],"mmm")</f>
        <v>Sep</v>
      </c>
      <c r="X7731" s="6" t="str">
        <f>TEXT(SalesData[[#This Row],[Order Date]],"mmm yyyy")</f>
        <v>Sep 2013</v>
      </c>
      <c r="Y7731">
        <f>--(COUNTIF($B$2:B7731,B7731)=1)</f>
        <v>1</v>
      </c>
    </row>
    <row r="7732" spans="1:25"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c r="W7732" s="6" t="str">
        <f>TEXT(SalesData[[#This Row],[Order Date]],"mmm")</f>
        <v>Jun</v>
      </c>
      <c r="X7732" s="6" t="str">
        <f>TEXT(SalesData[[#This Row],[Order Date]],"mmm yyyy")</f>
        <v>Jun 2014</v>
      </c>
      <c r="Y7732">
        <f>--(COUNTIF($B$2:B7732,B7732)=1)</f>
        <v>1</v>
      </c>
    </row>
    <row r="7733" spans="1:25"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c r="W7733" s="6" t="str">
        <f>TEXT(SalesData[[#This Row],[Order Date]],"mmm")</f>
        <v>Sep</v>
      </c>
      <c r="X7733" s="6" t="str">
        <f>TEXT(SalesData[[#This Row],[Order Date]],"mmm yyyy")</f>
        <v>Sep 2014</v>
      </c>
      <c r="Y7733">
        <f>--(COUNTIF($B$2:B7733,B7733)=1)</f>
        <v>1</v>
      </c>
    </row>
    <row r="7734" spans="1:25"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c r="W7734" s="6" t="str">
        <f>TEXT(SalesData[[#This Row],[Order Date]],"mmm")</f>
        <v>Jun</v>
      </c>
      <c r="X7734" s="6" t="str">
        <f>TEXT(SalesData[[#This Row],[Order Date]],"mmm yyyy")</f>
        <v>Jun 2014</v>
      </c>
      <c r="Y7734">
        <f>--(COUNTIF($B$2:B7734,B7734)=1)</f>
        <v>1</v>
      </c>
    </row>
    <row r="7735" spans="1:25"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c r="W7735" s="6" t="str">
        <f>TEXT(SalesData[[#This Row],[Order Date]],"mmm")</f>
        <v>May</v>
      </c>
      <c r="X7735" s="6" t="str">
        <f>TEXT(SalesData[[#This Row],[Order Date]],"mmm yyyy")</f>
        <v>May 2013</v>
      </c>
      <c r="Y7735">
        <f>--(COUNTIF($B$2:B7735,B7735)=1)</f>
        <v>1</v>
      </c>
    </row>
    <row r="7736" spans="1:25"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c r="W7736" s="6" t="str">
        <f>TEXT(SalesData[[#This Row],[Order Date]],"mmm")</f>
        <v>Sep</v>
      </c>
      <c r="X7736" s="6" t="str">
        <f>TEXT(SalesData[[#This Row],[Order Date]],"mmm yyyy")</f>
        <v>Sep 2014</v>
      </c>
      <c r="Y7736">
        <f>--(COUNTIF($B$2:B7736,B7736)=1)</f>
        <v>1</v>
      </c>
    </row>
    <row r="7737" spans="1:25"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c r="W7737" s="6" t="str">
        <f>TEXT(SalesData[[#This Row],[Order Date]],"mmm")</f>
        <v>Aug</v>
      </c>
      <c r="X7737" s="6" t="str">
        <f>TEXT(SalesData[[#This Row],[Order Date]],"mmm yyyy")</f>
        <v>Aug 2013</v>
      </c>
      <c r="Y7737">
        <f>--(COUNTIF($B$2:B7737,B7737)=1)</f>
        <v>1</v>
      </c>
    </row>
    <row r="7738" spans="1:25"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c r="W7738" s="6" t="str">
        <f>TEXT(SalesData[[#This Row],[Order Date]],"mmm")</f>
        <v>May</v>
      </c>
      <c r="X7738" s="6" t="str">
        <f>TEXT(SalesData[[#This Row],[Order Date]],"mmm yyyy")</f>
        <v>May 2011</v>
      </c>
      <c r="Y7738">
        <f>--(COUNTIF($B$2:B7738,B7738)=1)</f>
        <v>1</v>
      </c>
    </row>
    <row r="7739" spans="1:25"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c r="W7739" s="6" t="str">
        <f>TEXT(SalesData[[#This Row],[Order Date]],"mmm")</f>
        <v>Dec</v>
      </c>
      <c r="X7739" s="6" t="str">
        <f>TEXT(SalesData[[#This Row],[Order Date]],"mmm yyyy")</f>
        <v>Dec 2014</v>
      </c>
      <c r="Y7739">
        <f>--(COUNTIF($B$2:B7739,B7739)=1)</f>
        <v>1</v>
      </c>
    </row>
    <row r="7740" spans="1:25"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c r="W7740" s="6" t="str">
        <f>TEXT(SalesData[[#This Row],[Order Date]],"mmm")</f>
        <v>Jul</v>
      </c>
      <c r="X7740" s="6" t="str">
        <f>TEXT(SalesData[[#This Row],[Order Date]],"mmm yyyy")</f>
        <v>Jul 2014</v>
      </c>
      <c r="Y7740">
        <f>--(COUNTIF($B$2:B7740,B7740)=1)</f>
        <v>1</v>
      </c>
    </row>
    <row r="7741" spans="1:25"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c r="W7741" s="6" t="str">
        <f>TEXT(SalesData[[#This Row],[Order Date]],"mmm")</f>
        <v>Nov</v>
      </c>
      <c r="X7741" s="6" t="str">
        <f>TEXT(SalesData[[#This Row],[Order Date]],"mmm yyyy")</f>
        <v>Nov 2011</v>
      </c>
      <c r="Y7741">
        <f>--(COUNTIF($B$2:B7741,B7741)=1)</f>
        <v>1</v>
      </c>
    </row>
    <row r="7742" spans="1:25"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c r="W7742" s="6" t="str">
        <f>TEXT(SalesData[[#This Row],[Order Date]],"mmm")</f>
        <v>Nov</v>
      </c>
      <c r="X7742" s="6" t="str">
        <f>TEXT(SalesData[[#This Row],[Order Date]],"mmm yyyy")</f>
        <v>Nov 2011</v>
      </c>
      <c r="Y7742">
        <f>--(COUNTIF($B$2:B7742,B7742)=1)</f>
        <v>0</v>
      </c>
    </row>
    <row r="7743" spans="1:25"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c r="W7743" s="6" t="str">
        <f>TEXT(SalesData[[#This Row],[Order Date]],"mmm")</f>
        <v>Sep</v>
      </c>
      <c r="X7743" s="6" t="str">
        <f>TEXT(SalesData[[#This Row],[Order Date]],"mmm yyyy")</f>
        <v>Sep 2012</v>
      </c>
      <c r="Y7743">
        <f>--(COUNTIF($B$2:B7743,B7743)=1)</f>
        <v>1</v>
      </c>
    </row>
    <row r="7744" spans="1:25"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c r="W7744" s="6" t="str">
        <f>TEXT(SalesData[[#This Row],[Order Date]],"mmm")</f>
        <v>Aug</v>
      </c>
      <c r="X7744" s="6" t="str">
        <f>TEXT(SalesData[[#This Row],[Order Date]],"mmm yyyy")</f>
        <v>Aug 2014</v>
      </c>
      <c r="Y7744">
        <f>--(COUNTIF($B$2:B7744,B7744)=1)</f>
        <v>1</v>
      </c>
    </row>
    <row r="7745" spans="1:25"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c r="W7745" s="6" t="str">
        <f>TEXT(SalesData[[#This Row],[Order Date]],"mmm")</f>
        <v>Jun</v>
      </c>
      <c r="X7745" s="6" t="str">
        <f>TEXT(SalesData[[#This Row],[Order Date]],"mmm yyyy")</f>
        <v>Jun 2013</v>
      </c>
      <c r="Y7745">
        <f>--(COUNTIF($B$2:B7745,B7745)=1)</f>
        <v>1</v>
      </c>
    </row>
    <row r="7746" spans="1:25"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c r="W7746" s="6" t="str">
        <f>TEXT(SalesData[[#This Row],[Order Date]],"mmm")</f>
        <v>Jun</v>
      </c>
      <c r="X7746" s="6" t="str">
        <f>TEXT(SalesData[[#This Row],[Order Date]],"mmm yyyy")</f>
        <v>Jun 2013</v>
      </c>
      <c r="Y7746">
        <f>--(COUNTIF($B$2:B7746,B7746)=1)</f>
        <v>0</v>
      </c>
    </row>
    <row r="7747" spans="1:25"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c r="W7747" s="6" t="str">
        <f>TEXT(SalesData[[#This Row],[Order Date]],"mmm")</f>
        <v>Jun</v>
      </c>
      <c r="X7747" s="6" t="str">
        <f>TEXT(SalesData[[#This Row],[Order Date]],"mmm yyyy")</f>
        <v>Jun 2013</v>
      </c>
      <c r="Y7747">
        <f>--(COUNTIF($B$2:B7747,B7747)=1)</f>
        <v>0</v>
      </c>
    </row>
    <row r="7748" spans="1:25"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c r="W7748" s="6" t="str">
        <f>TEXT(SalesData[[#This Row],[Order Date]],"mmm")</f>
        <v>Dec</v>
      </c>
      <c r="X7748" s="6" t="str">
        <f>TEXT(SalesData[[#This Row],[Order Date]],"mmm yyyy")</f>
        <v>Dec 2012</v>
      </c>
      <c r="Y7748">
        <f>--(COUNTIF($B$2:B7748,B7748)=1)</f>
        <v>1</v>
      </c>
    </row>
    <row r="7749" spans="1:25"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c r="W7749" s="6" t="str">
        <f>TEXT(SalesData[[#This Row],[Order Date]],"mmm")</f>
        <v>May</v>
      </c>
      <c r="X7749" s="6" t="str">
        <f>TEXT(SalesData[[#This Row],[Order Date]],"mmm yyyy")</f>
        <v>May 2012</v>
      </c>
      <c r="Y7749">
        <f>--(COUNTIF($B$2:B7749,B7749)=1)</f>
        <v>1</v>
      </c>
    </row>
    <row r="7750" spans="1:25"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c r="W7750" s="6" t="str">
        <f>TEXT(SalesData[[#This Row],[Order Date]],"mmm")</f>
        <v>Jun</v>
      </c>
      <c r="X7750" s="6" t="str">
        <f>TEXT(SalesData[[#This Row],[Order Date]],"mmm yyyy")</f>
        <v>Jun 2012</v>
      </c>
      <c r="Y7750">
        <f>--(COUNTIF($B$2:B7750,B7750)=1)</f>
        <v>1</v>
      </c>
    </row>
    <row r="7751" spans="1:25"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c r="W7751" s="6" t="str">
        <f>TEXT(SalesData[[#This Row],[Order Date]],"mmm")</f>
        <v>Jun</v>
      </c>
      <c r="X7751" s="6" t="str">
        <f>TEXT(SalesData[[#This Row],[Order Date]],"mmm yyyy")</f>
        <v>Jun 2012</v>
      </c>
      <c r="Y7751">
        <f>--(COUNTIF($B$2:B7751,B7751)=1)</f>
        <v>0</v>
      </c>
    </row>
    <row r="7752" spans="1:25"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c r="W7752" s="6" t="str">
        <f>TEXT(SalesData[[#This Row],[Order Date]],"mmm")</f>
        <v>Jun</v>
      </c>
      <c r="X7752" s="6" t="str">
        <f>TEXT(SalesData[[#This Row],[Order Date]],"mmm yyyy")</f>
        <v>Jun 2012</v>
      </c>
      <c r="Y7752">
        <f>--(COUNTIF($B$2:B7752,B7752)=1)</f>
        <v>0</v>
      </c>
    </row>
    <row r="7753" spans="1:25"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c r="W7753" s="6" t="str">
        <f>TEXT(SalesData[[#This Row],[Order Date]],"mmm")</f>
        <v>Jun</v>
      </c>
      <c r="X7753" s="6" t="str">
        <f>TEXT(SalesData[[#This Row],[Order Date]],"mmm yyyy")</f>
        <v>Jun 2012</v>
      </c>
      <c r="Y7753">
        <f>--(COUNTIF($B$2:B7753,B7753)=1)</f>
        <v>0</v>
      </c>
    </row>
    <row r="7754" spans="1:25"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c r="W7754" s="6" t="str">
        <f>TEXT(SalesData[[#This Row],[Order Date]],"mmm")</f>
        <v>Jun</v>
      </c>
      <c r="X7754" s="6" t="str">
        <f>TEXT(SalesData[[#This Row],[Order Date]],"mmm yyyy")</f>
        <v>Jun 2012</v>
      </c>
      <c r="Y7754">
        <f>--(COUNTIF($B$2:B7754,B7754)=1)</f>
        <v>0</v>
      </c>
    </row>
    <row r="7755" spans="1:25"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c r="W7755" s="6" t="str">
        <f>TEXT(SalesData[[#This Row],[Order Date]],"mmm")</f>
        <v>Nov</v>
      </c>
      <c r="X7755" s="6" t="str">
        <f>TEXT(SalesData[[#This Row],[Order Date]],"mmm yyyy")</f>
        <v>Nov 2012</v>
      </c>
      <c r="Y7755">
        <f>--(COUNTIF($B$2:B7755,B7755)=1)</f>
        <v>1</v>
      </c>
    </row>
    <row r="7756" spans="1:25"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c r="W7756" s="6" t="str">
        <f>TEXT(SalesData[[#This Row],[Order Date]],"mmm")</f>
        <v>Dec</v>
      </c>
      <c r="X7756" s="6" t="str">
        <f>TEXT(SalesData[[#This Row],[Order Date]],"mmm yyyy")</f>
        <v>Dec 2012</v>
      </c>
      <c r="Y7756">
        <f>--(COUNTIF($B$2:B7756,B7756)=1)</f>
        <v>1</v>
      </c>
    </row>
    <row r="7757" spans="1:25"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c r="W7757" s="6" t="str">
        <f>TEXT(SalesData[[#This Row],[Order Date]],"mmm")</f>
        <v>Nov</v>
      </c>
      <c r="X7757" s="6" t="str">
        <f>TEXT(SalesData[[#This Row],[Order Date]],"mmm yyyy")</f>
        <v>Nov 2014</v>
      </c>
      <c r="Y7757">
        <f>--(COUNTIF($B$2:B7757,B7757)=1)</f>
        <v>1</v>
      </c>
    </row>
    <row r="7758" spans="1:25"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c r="W7758" s="6" t="str">
        <f>TEXT(SalesData[[#This Row],[Order Date]],"mmm")</f>
        <v>Nov</v>
      </c>
      <c r="X7758" s="6" t="str">
        <f>TEXT(SalesData[[#This Row],[Order Date]],"mmm yyyy")</f>
        <v>Nov 2014</v>
      </c>
      <c r="Y7758">
        <f>--(COUNTIF($B$2:B7758,B7758)=1)</f>
        <v>0</v>
      </c>
    </row>
    <row r="7759" spans="1:25"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c r="W7759" s="6" t="str">
        <f>TEXT(SalesData[[#This Row],[Order Date]],"mmm")</f>
        <v>Nov</v>
      </c>
      <c r="X7759" s="6" t="str">
        <f>TEXT(SalesData[[#This Row],[Order Date]],"mmm yyyy")</f>
        <v>Nov 2014</v>
      </c>
      <c r="Y7759">
        <f>--(COUNTIF($B$2:B7759,B7759)=1)</f>
        <v>1</v>
      </c>
    </row>
    <row r="7760" spans="1:25"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c r="W7760" s="6" t="str">
        <f>TEXT(SalesData[[#This Row],[Order Date]],"mmm")</f>
        <v>Nov</v>
      </c>
      <c r="X7760" s="6" t="str">
        <f>TEXT(SalesData[[#This Row],[Order Date]],"mmm yyyy")</f>
        <v>Nov 2014</v>
      </c>
      <c r="Y7760">
        <f>--(COUNTIF($B$2:B7760,B7760)=1)</f>
        <v>0</v>
      </c>
    </row>
    <row r="7761" spans="1:25"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c r="W7761" s="6" t="str">
        <f>TEXT(SalesData[[#This Row],[Order Date]],"mmm")</f>
        <v>Oct</v>
      </c>
      <c r="X7761" s="6" t="str">
        <f>TEXT(SalesData[[#This Row],[Order Date]],"mmm yyyy")</f>
        <v>Oct 2013</v>
      </c>
      <c r="Y7761">
        <f>--(COUNTIF($B$2:B7761,B7761)=1)</f>
        <v>1</v>
      </c>
    </row>
    <row r="7762" spans="1:25"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c r="W7762" s="6" t="str">
        <f>TEXT(SalesData[[#This Row],[Order Date]],"mmm")</f>
        <v>Dec</v>
      </c>
      <c r="X7762" s="6" t="str">
        <f>TEXT(SalesData[[#This Row],[Order Date]],"mmm yyyy")</f>
        <v>Dec 2011</v>
      </c>
      <c r="Y7762">
        <f>--(COUNTIF($B$2:B7762,B7762)=1)</f>
        <v>1</v>
      </c>
    </row>
    <row r="7763" spans="1:25"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c r="W7763" s="6" t="str">
        <f>TEXT(SalesData[[#This Row],[Order Date]],"mmm")</f>
        <v>Dec</v>
      </c>
      <c r="X7763" s="6" t="str">
        <f>TEXT(SalesData[[#This Row],[Order Date]],"mmm yyyy")</f>
        <v>Dec 2014</v>
      </c>
      <c r="Y7763">
        <f>--(COUNTIF($B$2:B7763,B7763)=1)</f>
        <v>1</v>
      </c>
    </row>
    <row r="7764" spans="1:25"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c r="W7764" s="6" t="str">
        <f>TEXT(SalesData[[#This Row],[Order Date]],"mmm")</f>
        <v>Sep</v>
      </c>
      <c r="X7764" s="6" t="str">
        <f>TEXT(SalesData[[#This Row],[Order Date]],"mmm yyyy")</f>
        <v>Sep 2014</v>
      </c>
      <c r="Y7764">
        <f>--(COUNTIF($B$2:B7764,B7764)=1)</f>
        <v>1</v>
      </c>
    </row>
    <row r="7765" spans="1:25"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c r="W7765" s="6" t="str">
        <f>TEXT(SalesData[[#This Row],[Order Date]],"mmm")</f>
        <v>Feb</v>
      </c>
      <c r="X7765" s="6" t="str">
        <f>TEXT(SalesData[[#This Row],[Order Date]],"mmm yyyy")</f>
        <v>Feb 2012</v>
      </c>
      <c r="Y7765">
        <f>--(COUNTIF($B$2:B7765,B7765)=1)</f>
        <v>1</v>
      </c>
    </row>
    <row r="7766" spans="1:25"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c r="W7766" s="6" t="str">
        <f>TEXT(SalesData[[#This Row],[Order Date]],"mmm")</f>
        <v>Aug</v>
      </c>
      <c r="X7766" s="6" t="str">
        <f>TEXT(SalesData[[#This Row],[Order Date]],"mmm yyyy")</f>
        <v>Aug 2014</v>
      </c>
      <c r="Y7766">
        <f>--(COUNTIF($B$2:B7766,B7766)=1)</f>
        <v>1</v>
      </c>
    </row>
    <row r="7767" spans="1:25"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c r="W7767" s="6" t="str">
        <f>TEXT(SalesData[[#This Row],[Order Date]],"mmm")</f>
        <v>Aug</v>
      </c>
      <c r="X7767" s="6" t="str">
        <f>TEXT(SalesData[[#This Row],[Order Date]],"mmm yyyy")</f>
        <v>Aug 2014</v>
      </c>
      <c r="Y7767">
        <f>--(COUNTIF($B$2:B7767,B7767)=1)</f>
        <v>0</v>
      </c>
    </row>
    <row r="7768" spans="1:25"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c r="W7768" s="6" t="str">
        <f>TEXT(SalesData[[#This Row],[Order Date]],"mmm")</f>
        <v>Aug</v>
      </c>
      <c r="X7768" s="6" t="str">
        <f>TEXT(SalesData[[#This Row],[Order Date]],"mmm yyyy")</f>
        <v>Aug 2014</v>
      </c>
      <c r="Y7768">
        <f>--(COUNTIF($B$2:B7768,B7768)=1)</f>
        <v>0</v>
      </c>
    </row>
    <row r="7769" spans="1:25"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c r="W7769" s="6" t="str">
        <f>TEXT(SalesData[[#This Row],[Order Date]],"mmm")</f>
        <v>Aug</v>
      </c>
      <c r="X7769" s="6" t="str">
        <f>TEXT(SalesData[[#This Row],[Order Date]],"mmm yyyy")</f>
        <v>Aug 2012</v>
      </c>
      <c r="Y7769">
        <f>--(COUNTIF($B$2:B7769,B7769)=1)</f>
        <v>1</v>
      </c>
    </row>
    <row r="7770" spans="1:25"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c r="W7770" s="6" t="str">
        <f>TEXT(SalesData[[#This Row],[Order Date]],"mmm")</f>
        <v>Nov</v>
      </c>
      <c r="X7770" s="6" t="str">
        <f>TEXT(SalesData[[#This Row],[Order Date]],"mmm yyyy")</f>
        <v>Nov 2014</v>
      </c>
      <c r="Y7770">
        <f>--(COUNTIF($B$2:B7770,B7770)=1)</f>
        <v>1</v>
      </c>
    </row>
    <row r="7771" spans="1:25"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c r="W7771" s="6" t="str">
        <f>TEXT(SalesData[[#This Row],[Order Date]],"mmm")</f>
        <v>Aug</v>
      </c>
      <c r="X7771" s="6" t="str">
        <f>TEXT(SalesData[[#This Row],[Order Date]],"mmm yyyy")</f>
        <v>Aug 2013</v>
      </c>
      <c r="Y7771">
        <f>--(COUNTIF($B$2:B7771,B7771)=1)</f>
        <v>1</v>
      </c>
    </row>
    <row r="7772" spans="1:25"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c r="W7772" s="6" t="str">
        <f>TEXT(SalesData[[#This Row],[Order Date]],"mmm")</f>
        <v>Aug</v>
      </c>
      <c r="X7772" s="6" t="str">
        <f>TEXT(SalesData[[#This Row],[Order Date]],"mmm yyyy")</f>
        <v>Aug 2013</v>
      </c>
      <c r="Y7772">
        <f>--(COUNTIF($B$2:B7772,B7772)=1)</f>
        <v>0</v>
      </c>
    </row>
    <row r="7773" spans="1:25"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c r="W7773" s="6" t="str">
        <f>TEXT(SalesData[[#This Row],[Order Date]],"mmm")</f>
        <v>Nov</v>
      </c>
      <c r="X7773" s="6" t="str">
        <f>TEXT(SalesData[[#This Row],[Order Date]],"mmm yyyy")</f>
        <v>Nov 2013</v>
      </c>
      <c r="Y7773">
        <f>--(COUNTIF($B$2:B7773,B7773)=1)</f>
        <v>1</v>
      </c>
    </row>
    <row r="7774" spans="1:25"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c r="W7774" s="6" t="str">
        <f>TEXT(SalesData[[#This Row],[Order Date]],"mmm")</f>
        <v>Nov</v>
      </c>
      <c r="X7774" s="6" t="str">
        <f>TEXT(SalesData[[#This Row],[Order Date]],"mmm yyyy")</f>
        <v>Nov 2013</v>
      </c>
      <c r="Y7774">
        <f>--(COUNTIF($B$2:B7774,B7774)=1)</f>
        <v>0</v>
      </c>
    </row>
    <row r="7775" spans="1:25"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c r="W7775" s="6" t="str">
        <f>TEXT(SalesData[[#This Row],[Order Date]],"mmm")</f>
        <v>Nov</v>
      </c>
      <c r="X7775" s="6" t="str">
        <f>TEXT(SalesData[[#This Row],[Order Date]],"mmm yyyy")</f>
        <v>Nov 2013</v>
      </c>
      <c r="Y7775">
        <f>--(COUNTIF($B$2:B7775,B7775)=1)</f>
        <v>0</v>
      </c>
    </row>
    <row r="7776" spans="1:25"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c r="W7776" s="6" t="str">
        <f>TEXT(SalesData[[#This Row],[Order Date]],"mmm")</f>
        <v>Apr</v>
      </c>
      <c r="X7776" s="6" t="str">
        <f>TEXT(SalesData[[#This Row],[Order Date]],"mmm yyyy")</f>
        <v>Apr 2013</v>
      </c>
      <c r="Y7776">
        <f>--(COUNTIF($B$2:B7776,B7776)=1)</f>
        <v>1</v>
      </c>
    </row>
    <row r="7777" spans="1:25"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c r="W7777" s="6" t="str">
        <f>TEXT(SalesData[[#This Row],[Order Date]],"mmm")</f>
        <v>Dec</v>
      </c>
      <c r="X7777" s="6" t="str">
        <f>TEXT(SalesData[[#This Row],[Order Date]],"mmm yyyy")</f>
        <v>Dec 2011</v>
      </c>
      <c r="Y7777">
        <f>--(COUNTIF($B$2:B7777,B7777)=1)</f>
        <v>1</v>
      </c>
    </row>
    <row r="7778" spans="1:25"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c r="W7778" s="6" t="str">
        <f>TEXT(SalesData[[#This Row],[Order Date]],"mmm")</f>
        <v>Dec</v>
      </c>
      <c r="X7778" s="6" t="str">
        <f>TEXT(SalesData[[#This Row],[Order Date]],"mmm yyyy")</f>
        <v>Dec 2011</v>
      </c>
      <c r="Y7778">
        <f>--(COUNTIF($B$2:B7778,B7778)=1)</f>
        <v>0</v>
      </c>
    </row>
    <row r="7779" spans="1:25"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c r="W7779" s="6" t="str">
        <f>TEXT(SalesData[[#This Row],[Order Date]],"mmm")</f>
        <v>Dec</v>
      </c>
      <c r="X7779" s="6" t="str">
        <f>TEXT(SalesData[[#This Row],[Order Date]],"mmm yyyy")</f>
        <v>Dec 2011</v>
      </c>
      <c r="Y7779">
        <f>--(COUNTIF($B$2:B7779,B7779)=1)</f>
        <v>0</v>
      </c>
    </row>
    <row r="7780" spans="1:25"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c r="W7780" s="6" t="str">
        <f>TEXT(SalesData[[#This Row],[Order Date]],"mmm")</f>
        <v>Dec</v>
      </c>
      <c r="X7780" s="6" t="str">
        <f>TEXT(SalesData[[#This Row],[Order Date]],"mmm yyyy")</f>
        <v>Dec 2011</v>
      </c>
      <c r="Y7780">
        <f>--(COUNTIF($B$2:B7780,B7780)=1)</f>
        <v>0</v>
      </c>
    </row>
    <row r="7781" spans="1:25"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c r="W7781" s="6" t="str">
        <f>TEXT(SalesData[[#This Row],[Order Date]],"mmm")</f>
        <v>Apr</v>
      </c>
      <c r="X7781" s="6" t="str">
        <f>TEXT(SalesData[[#This Row],[Order Date]],"mmm yyyy")</f>
        <v>Apr 2013</v>
      </c>
      <c r="Y7781">
        <f>--(COUNTIF($B$2:B7781,B7781)=1)</f>
        <v>1</v>
      </c>
    </row>
    <row r="7782" spans="1:25"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c r="W7782" s="6" t="str">
        <f>TEXT(SalesData[[#This Row],[Order Date]],"mmm")</f>
        <v>Apr</v>
      </c>
      <c r="X7782" s="6" t="str">
        <f>TEXT(SalesData[[#This Row],[Order Date]],"mmm yyyy")</f>
        <v>Apr 2013</v>
      </c>
      <c r="Y7782">
        <f>--(COUNTIF($B$2:B7782,B7782)=1)</f>
        <v>0</v>
      </c>
    </row>
    <row r="7783" spans="1:25"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c r="W7783" s="6" t="str">
        <f>TEXT(SalesData[[#This Row],[Order Date]],"mmm")</f>
        <v>Mar</v>
      </c>
      <c r="X7783" s="6" t="str">
        <f>TEXT(SalesData[[#This Row],[Order Date]],"mmm yyyy")</f>
        <v>Mar 2012</v>
      </c>
      <c r="Y7783">
        <f>--(COUNTIF($B$2:B7783,B7783)=1)</f>
        <v>1</v>
      </c>
    </row>
    <row r="7784" spans="1:25"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c r="W7784" s="6" t="str">
        <f>TEXT(SalesData[[#This Row],[Order Date]],"mmm")</f>
        <v>Nov</v>
      </c>
      <c r="X7784" s="6" t="str">
        <f>TEXT(SalesData[[#This Row],[Order Date]],"mmm yyyy")</f>
        <v>Nov 2013</v>
      </c>
      <c r="Y7784">
        <f>--(COUNTIF($B$2:B7784,B7784)=1)</f>
        <v>1</v>
      </c>
    </row>
    <row r="7785" spans="1:25"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c r="W7785" s="6" t="str">
        <f>TEXT(SalesData[[#This Row],[Order Date]],"mmm")</f>
        <v>Nov</v>
      </c>
      <c r="X7785" s="6" t="str">
        <f>TEXT(SalesData[[#This Row],[Order Date]],"mmm yyyy")</f>
        <v>Nov 2013</v>
      </c>
      <c r="Y7785">
        <f>--(COUNTIF($B$2:B7785,B7785)=1)</f>
        <v>0</v>
      </c>
    </row>
    <row r="7786" spans="1:25"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c r="W7786" s="6" t="str">
        <f>TEXT(SalesData[[#This Row],[Order Date]],"mmm")</f>
        <v>Nov</v>
      </c>
      <c r="X7786" s="6" t="str">
        <f>TEXT(SalesData[[#This Row],[Order Date]],"mmm yyyy")</f>
        <v>Nov 2013</v>
      </c>
      <c r="Y7786">
        <f>--(COUNTIF($B$2:B7786,B7786)=1)</f>
        <v>0</v>
      </c>
    </row>
    <row r="7787" spans="1:25"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c r="W7787" s="6" t="str">
        <f>TEXT(SalesData[[#This Row],[Order Date]],"mmm")</f>
        <v>Nov</v>
      </c>
      <c r="X7787" s="6" t="str">
        <f>TEXT(SalesData[[#This Row],[Order Date]],"mmm yyyy")</f>
        <v>Nov 2011</v>
      </c>
      <c r="Y7787">
        <f>--(COUNTIF($B$2:B7787,B7787)=1)</f>
        <v>1</v>
      </c>
    </row>
    <row r="7788" spans="1:25"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c r="W7788" s="6" t="str">
        <f>TEXT(SalesData[[#This Row],[Order Date]],"mmm")</f>
        <v>May</v>
      </c>
      <c r="X7788" s="6" t="str">
        <f>TEXT(SalesData[[#This Row],[Order Date]],"mmm yyyy")</f>
        <v>May 2013</v>
      </c>
      <c r="Y7788">
        <f>--(COUNTIF($B$2:B7788,B7788)=1)</f>
        <v>1</v>
      </c>
    </row>
    <row r="7789" spans="1:25"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c r="W7789" s="6" t="str">
        <f>TEXT(SalesData[[#This Row],[Order Date]],"mmm")</f>
        <v>May</v>
      </c>
      <c r="X7789" s="6" t="str">
        <f>TEXT(SalesData[[#This Row],[Order Date]],"mmm yyyy")</f>
        <v>May 2013</v>
      </c>
      <c r="Y7789">
        <f>--(COUNTIF($B$2:B7789,B7789)=1)</f>
        <v>0</v>
      </c>
    </row>
    <row r="7790" spans="1:25"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c r="W7790" s="6" t="str">
        <f>TEXT(SalesData[[#This Row],[Order Date]],"mmm")</f>
        <v>May</v>
      </c>
      <c r="X7790" s="6" t="str">
        <f>TEXT(SalesData[[#This Row],[Order Date]],"mmm yyyy")</f>
        <v>May 2013</v>
      </c>
      <c r="Y7790">
        <f>--(COUNTIF($B$2:B7790,B7790)=1)</f>
        <v>0</v>
      </c>
    </row>
    <row r="7791" spans="1:25"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c r="W7791" s="6" t="str">
        <f>TEXT(SalesData[[#This Row],[Order Date]],"mmm")</f>
        <v>May</v>
      </c>
      <c r="X7791" s="6" t="str">
        <f>TEXT(SalesData[[#This Row],[Order Date]],"mmm yyyy")</f>
        <v>May 2013</v>
      </c>
      <c r="Y7791">
        <f>--(COUNTIF($B$2:B7791,B7791)=1)</f>
        <v>0</v>
      </c>
    </row>
    <row r="7792" spans="1:25"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c r="W7792" s="6" t="str">
        <f>TEXT(SalesData[[#This Row],[Order Date]],"mmm")</f>
        <v>Sep</v>
      </c>
      <c r="X7792" s="6" t="str">
        <f>TEXT(SalesData[[#This Row],[Order Date]],"mmm yyyy")</f>
        <v>Sep 2014</v>
      </c>
      <c r="Y7792">
        <f>--(COUNTIF($B$2:B7792,B7792)=1)</f>
        <v>1</v>
      </c>
    </row>
    <row r="7793" spans="1:25"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c r="W7793" s="6" t="str">
        <f>TEXT(SalesData[[#This Row],[Order Date]],"mmm")</f>
        <v>Dec</v>
      </c>
      <c r="X7793" s="6" t="str">
        <f>TEXT(SalesData[[#This Row],[Order Date]],"mmm yyyy")</f>
        <v>Dec 2013</v>
      </c>
      <c r="Y7793">
        <f>--(COUNTIF($B$2:B7793,B7793)=1)</f>
        <v>1</v>
      </c>
    </row>
    <row r="7794" spans="1:25"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c r="W7794" s="6" t="str">
        <f>TEXT(SalesData[[#This Row],[Order Date]],"mmm")</f>
        <v>Oct</v>
      </c>
      <c r="X7794" s="6" t="str">
        <f>TEXT(SalesData[[#This Row],[Order Date]],"mmm yyyy")</f>
        <v>Oct 2014</v>
      </c>
      <c r="Y7794">
        <f>--(COUNTIF($B$2:B7794,B7794)=1)</f>
        <v>1</v>
      </c>
    </row>
    <row r="7795" spans="1:25"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c r="W7795" s="6" t="str">
        <f>TEXT(SalesData[[#This Row],[Order Date]],"mmm")</f>
        <v>Dec</v>
      </c>
      <c r="X7795" s="6" t="str">
        <f>TEXT(SalesData[[#This Row],[Order Date]],"mmm yyyy")</f>
        <v>Dec 2012</v>
      </c>
      <c r="Y7795">
        <f>--(COUNTIF($B$2:B7795,B7795)=1)</f>
        <v>1</v>
      </c>
    </row>
    <row r="7796" spans="1:25"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c r="W7796" s="6" t="str">
        <f>TEXT(SalesData[[#This Row],[Order Date]],"mmm")</f>
        <v>Dec</v>
      </c>
      <c r="X7796" s="6" t="str">
        <f>TEXT(SalesData[[#This Row],[Order Date]],"mmm yyyy")</f>
        <v>Dec 2012</v>
      </c>
      <c r="Y7796">
        <f>--(COUNTIF($B$2:B7796,B7796)=1)</f>
        <v>0</v>
      </c>
    </row>
    <row r="7797" spans="1:25"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c r="W7797" s="6" t="str">
        <f>TEXT(SalesData[[#This Row],[Order Date]],"mmm")</f>
        <v>Jul</v>
      </c>
      <c r="X7797" s="6" t="str">
        <f>TEXT(SalesData[[#This Row],[Order Date]],"mmm yyyy")</f>
        <v>Jul 2012</v>
      </c>
      <c r="Y7797">
        <f>--(COUNTIF($B$2:B7797,B7797)=1)</f>
        <v>1</v>
      </c>
    </row>
    <row r="7798" spans="1:25"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c r="W7798" s="6" t="str">
        <f>TEXT(SalesData[[#This Row],[Order Date]],"mmm")</f>
        <v>Oct</v>
      </c>
      <c r="X7798" s="6" t="str">
        <f>TEXT(SalesData[[#This Row],[Order Date]],"mmm yyyy")</f>
        <v>Oct 2012</v>
      </c>
      <c r="Y7798">
        <f>--(COUNTIF($B$2:B7798,B7798)=1)</f>
        <v>1</v>
      </c>
    </row>
    <row r="7799" spans="1:25"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c r="W7799" s="6" t="str">
        <f>TEXT(SalesData[[#This Row],[Order Date]],"mmm")</f>
        <v>Mar</v>
      </c>
      <c r="X7799" s="6" t="str">
        <f>TEXT(SalesData[[#This Row],[Order Date]],"mmm yyyy")</f>
        <v>Mar 2014</v>
      </c>
      <c r="Y7799">
        <f>--(COUNTIF($B$2:B7799,B7799)=1)</f>
        <v>1</v>
      </c>
    </row>
    <row r="7800" spans="1:25"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c r="W7800" s="6" t="str">
        <f>TEXT(SalesData[[#This Row],[Order Date]],"mmm")</f>
        <v>Mar</v>
      </c>
      <c r="X7800" s="6" t="str">
        <f>TEXT(SalesData[[#This Row],[Order Date]],"mmm yyyy")</f>
        <v>Mar 2014</v>
      </c>
      <c r="Y7800">
        <f>--(COUNTIF($B$2:B7800,B7800)=1)</f>
        <v>0</v>
      </c>
    </row>
    <row r="7801" spans="1:25"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c r="W7801" s="6" t="str">
        <f>TEXT(SalesData[[#This Row],[Order Date]],"mmm")</f>
        <v>Mar</v>
      </c>
      <c r="X7801" s="6" t="str">
        <f>TEXT(SalesData[[#This Row],[Order Date]],"mmm yyyy")</f>
        <v>Mar 2014</v>
      </c>
      <c r="Y7801">
        <f>--(COUNTIF($B$2:B7801,B7801)=1)</f>
        <v>0</v>
      </c>
    </row>
    <row r="7802" spans="1:25"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c r="W7802" s="6" t="str">
        <f>TEXT(SalesData[[#This Row],[Order Date]],"mmm")</f>
        <v>Jun</v>
      </c>
      <c r="X7802" s="6" t="str">
        <f>TEXT(SalesData[[#This Row],[Order Date]],"mmm yyyy")</f>
        <v>Jun 2014</v>
      </c>
      <c r="Y7802">
        <f>--(COUNTIF($B$2:B7802,B7802)=1)</f>
        <v>1</v>
      </c>
    </row>
    <row r="7803" spans="1:25"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c r="W7803" s="6" t="str">
        <f>TEXT(SalesData[[#This Row],[Order Date]],"mmm")</f>
        <v>Mar</v>
      </c>
      <c r="X7803" s="6" t="str">
        <f>TEXT(SalesData[[#This Row],[Order Date]],"mmm yyyy")</f>
        <v>Mar 2011</v>
      </c>
      <c r="Y7803">
        <f>--(COUNTIF($B$2:B7803,B7803)=1)</f>
        <v>1</v>
      </c>
    </row>
    <row r="7804" spans="1:25"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c r="W7804" s="6" t="str">
        <f>TEXT(SalesData[[#This Row],[Order Date]],"mmm")</f>
        <v>Sep</v>
      </c>
      <c r="X7804" s="6" t="str">
        <f>TEXT(SalesData[[#This Row],[Order Date]],"mmm yyyy")</f>
        <v>Sep 2012</v>
      </c>
      <c r="Y7804">
        <f>--(COUNTIF($B$2:B7804,B7804)=1)</f>
        <v>1</v>
      </c>
    </row>
    <row r="7805" spans="1:25"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c r="W7805" s="6" t="str">
        <f>TEXT(SalesData[[#This Row],[Order Date]],"mmm")</f>
        <v>Sep</v>
      </c>
      <c r="X7805" s="6" t="str">
        <f>TEXT(SalesData[[#This Row],[Order Date]],"mmm yyyy")</f>
        <v>Sep 2012</v>
      </c>
      <c r="Y7805">
        <f>--(COUNTIF($B$2:B7805,B7805)=1)</f>
        <v>0</v>
      </c>
    </row>
    <row r="7806" spans="1:25"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c r="W7806" s="6" t="str">
        <f>TEXT(SalesData[[#This Row],[Order Date]],"mmm")</f>
        <v>Sep</v>
      </c>
      <c r="X7806" s="6" t="str">
        <f>TEXT(SalesData[[#This Row],[Order Date]],"mmm yyyy")</f>
        <v>Sep 2012</v>
      </c>
      <c r="Y7806">
        <f>--(COUNTIF($B$2:B7806,B7806)=1)</f>
        <v>0</v>
      </c>
    </row>
    <row r="7807" spans="1:25"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c r="W7807" s="6" t="str">
        <f>TEXT(SalesData[[#This Row],[Order Date]],"mmm")</f>
        <v>Sep</v>
      </c>
      <c r="X7807" s="6" t="str">
        <f>TEXT(SalesData[[#This Row],[Order Date]],"mmm yyyy")</f>
        <v>Sep 2012</v>
      </c>
      <c r="Y7807">
        <f>--(COUNTIF($B$2:B7807,B7807)=1)</f>
        <v>0</v>
      </c>
    </row>
    <row r="7808" spans="1:25"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c r="W7808" s="6" t="str">
        <f>TEXT(SalesData[[#This Row],[Order Date]],"mmm")</f>
        <v>Sep</v>
      </c>
      <c r="X7808" s="6" t="str">
        <f>TEXT(SalesData[[#This Row],[Order Date]],"mmm yyyy")</f>
        <v>Sep 2012</v>
      </c>
      <c r="Y7808">
        <f>--(COUNTIF($B$2:B7808,B7808)=1)</f>
        <v>0</v>
      </c>
    </row>
    <row r="7809" spans="1:25"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c r="W7809" s="6" t="str">
        <f>TEXT(SalesData[[#This Row],[Order Date]],"mmm")</f>
        <v>Jan</v>
      </c>
      <c r="X7809" s="6" t="str">
        <f>TEXT(SalesData[[#This Row],[Order Date]],"mmm yyyy")</f>
        <v>Jan 2013</v>
      </c>
      <c r="Y7809">
        <f>--(COUNTIF($B$2:B7809,B7809)=1)</f>
        <v>1</v>
      </c>
    </row>
    <row r="7810" spans="1:25"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c r="W7810" s="6" t="str">
        <f>TEXT(SalesData[[#This Row],[Order Date]],"mmm")</f>
        <v>Jan</v>
      </c>
      <c r="X7810" s="6" t="str">
        <f>TEXT(SalesData[[#This Row],[Order Date]],"mmm yyyy")</f>
        <v>Jan 2013</v>
      </c>
      <c r="Y7810">
        <f>--(COUNTIF($B$2:B7810,B7810)=1)</f>
        <v>0</v>
      </c>
    </row>
    <row r="7811" spans="1:25"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c r="W7811" s="6" t="str">
        <f>TEXT(SalesData[[#This Row],[Order Date]],"mmm")</f>
        <v>Jan</v>
      </c>
      <c r="X7811" s="6" t="str">
        <f>TEXT(SalesData[[#This Row],[Order Date]],"mmm yyyy")</f>
        <v>Jan 2013</v>
      </c>
      <c r="Y7811">
        <f>--(COUNTIF($B$2:B7811,B7811)=1)</f>
        <v>0</v>
      </c>
    </row>
    <row r="7812" spans="1:25"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c r="W7812" s="6" t="str">
        <f>TEXT(SalesData[[#This Row],[Order Date]],"mmm")</f>
        <v>Feb</v>
      </c>
      <c r="X7812" s="6" t="str">
        <f>TEXT(SalesData[[#This Row],[Order Date]],"mmm yyyy")</f>
        <v>Feb 2013</v>
      </c>
      <c r="Y7812">
        <f>--(COUNTIF($B$2:B7812,B7812)=1)</f>
        <v>1</v>
      </c>
    </row>
    <row r="7813" spans="1:25"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c r="W7813" s="6" t="str">
        <f>TEXT(SalesData[[#This Row],[Order Date]],"mmm")</f>
        <v>Feb</v>
      </c>
      <c r="X7813" s="6" t="str">
        <f>TEXT(SalesData[[#This Row],[Order Date]],"mmm yyyy")</f>
        <v>Feb 2013</v>
      </c>
      <c r="Y7813">
        <f>--(COUNTIF($B$2:B7813,B7813)=1)</f>
        <v>0</v>
      </c>
    </row>
    <row r="7814" spans="1:25"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c r="W7814" s="6" t="str">
        <f>TEXT(SalesData[[#This Row],[Order Date]],"mmm")</f>
        <v>Feb</v>
      </c>
      <c r="X7814" s="6" t="str">
        <f>TEXT(SalesData[[#This Row],[Order Date]],"mmm yyyy")</f>
        <v>Feb 2013</v>
      </c>
      <c r="Y7814">
        <f>--(COUNTIF($B$2:B7814,B7814)=1)</f>
        <v>0</v>
      </c>
    </row>
    <row r="7815" spans="1:25"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c r="W7815" s="6" t="str">
        <f>TEXT(SalesData[[#This Row],[Order Date]],"mmm")</f>
        <v>Feb</v>
      </c>
      <c r="X7815" s="6" t="str">
        <f>TEXT(SalesData[[#This Row],[Order Date]],"mmm yyyy")</f>
        <v>Feb 2013</v>
      </c>
      <c r="Y7815">
        <f>--(COUNTIF($B$2:B7815,B7815)=1)</f>
        <v>0</v>
      </c>
    </row>
    <row r="7816" spans="1:25"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c r="W7816" s="6" t="str">
        <f>TEXT(SalesData[[#This Row],[Order Date]],"mmm")</f>
        <v>Jun</v>
      </c>
      <c r="X7816" s="6" t="str">
        <f>TEXT(SalesData[[#This Row],[Order Date]],"mmm yyyy")</f>
        <v>Jun 2014</v>
      </c>
      <c r="Y7816">
        <f>--(COUNTIF($B$2:B7816,B7816)=1)</f>
        <v>1</v>
      </c>
    </row>
    <row r="7817" spans="1:25"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c r="W7817" s="6" t="str">
        <f>TEXT(SalesData[[#This Row],[Order Date]],"mmm")</f>
        <v>Jun</v>
      </c>
      <c r="X7817" s="6" t="str">
        <f>TEXT(SalesData[[#This Row],[Order Date]],"mmm yyyy")</f>
        <v>Jun 2014</v>
      </c>
      <c r="Y7817">
        <f>--(COUNTIF($B$2:B7817,B7817)=1)</f>
        <v>0</v>
      </c>
    </row>
    <row r="7818" spans="1:25"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c r="W7818" s="6" t="str">
        <f>TEXT(SalesData[[#This Row],[Order Date]],"mmm")</f>
        <v>Oct</v>
      </c>
      <c r="X7818" s="6" t="str">
        <f>TEXT(SalesData[[#This Row],[Order Date]],"mmm yyyy")</f>
        <v>Oct 2013</v>
      </c>
      <c r="Y7818">
        <f>--(COUNTIF($B$2:B7818,B7818)=1)</f>
        <v>1</v>
      </c>
    </row>
    <row r="7819" spans="1:25"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c r="W7819" s="6" t="str">
        <f>TEXT(SalesData[[#This Row],[Order Date]],"mmm")</f>
        <v>Oct</v>
      </c>
      <c r="X7819" s="6" t="str">
        <f>TEXT(SalesData[[#This Row],[Order Date]],"mmm yyyy")</f>
        <v>Oct 2013</v>
      </c>
      <c r="Y7819">
        <f>--(COUNTIF($B$2:B7819,B7819)=1)</f>
        <v>0</v>
      </c>
    </row>
    <row r="7820" spans="1:25"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c r="W7820" s="6" t="str">
        <f>TEXT(SalesData[[#This Row],[Order Date]],"mmm")</f>
        <v>Oct</v>
      </c>
      <c r="X7820" s="6" t="str">
        <f>TEXT(SalesData[[#This Row],[Order Date]],"mmm yyyy")</f>
        <v>Oct 2013</v>
      </c>
      <c r="Y7820">
        <f>--(COUNTIF($B$2:B7820,B7820)=1)</f>
        <v>0</v>
      </c>
    </row>
    <row r="7821" spans="1:25"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c r="W7821" s="6" t="str">
        <f>TEXT(SalesData[[#This Row],[Order Date]],"mmm")</f>
        <v>Jan</v>
      </c>
      <c r="X7821" s="6" t="str">
        <f>TEXT(SalesData[[#This Row],[Order Date]],"mmm yyyy")</f>
        <v>Jan 2014</v>
      </c>
      <c r="Y7821">
        <f>--(COUNTIF($B$2:B7821,B7821)=1)</f>
        <v>1</v>
      </c>
    </row>
    <row r="7822" spans="1:25"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c r="W7822" s="6" t="str">
        <f>TEXT(SalesData[[#This Row],[Order Date]],"mmm")</f>
        <v>Dec</v>
      </c>
      <c r="X7822" s="6" t="str">
        <f>TEXT(SalesData[[#This Row],[Order Date]],"mmm yyyy")</f>
        <v>Dec 2014</v>
      </c>
      <c r="Y7822">
        <f>--(COUNTIF($B$2:B7822,B7822)=1)</f>
        <v>1</v>
      </c>
    </row>
    <row r="7823" spans="1:25"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c r="W7823" s="6" t="str">
        <f>TEXT(SalesData[[#This Row],[Order Date]],"mmm")</f>
        <v>Oct</v>
      </c>
      <c r="X7823" s="6" t="str">
        <f>TEXT(SalesData[[#This Row],[Order Date]],"mmm yyyy")</f>
        <v>Oct 2013</v>
      </c>
      <c r="Y7823">
        <f>--(COUNTIF($B$2:B7823,B7823)=1)</f>
        <v>1</v>
      </c>
    </row>
    <row r="7824" spans="1:25"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c r="W7824" s="6" t="str">
        <f>TEXT(SalesData[[#This Row],[Order Date]],"mmm")</f>
        <v>Aug</v>
      </c>
      <c r="X7824" s="6" t="str">
        <f>TEXT(SalesData[[#This Row],[Order Date]],"mmm yyyy")</f>
        <v>Aug 2011</v>
      </c>
      <c r="Y7824">
        <f>--(COUNTIF($B$2:B7824,B7824)=1)</f>
        <v>1</v>
      </c>
    </row>
    <row r="7825" spans="1:25"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c r="W7825" s="6" t="str">
        <f>TEXT(SalesData[[#This Row],[Order Date]],"mmm")</f>
        <v>Aug</v>
      </c>
      <c r="X7825" s="6" t="str">
        <f>TEXT(SalesData[[#This Row],[Order Date]],"mmm yyyy")</f>
        <v>Aug 2011</v>
      </c>
      <c r="Y7825">
        <f>--(COUNTIF($B$2:B7825,B7825)=1)</f>
        <v>0</v>
      </c>
    </row>
    <row r="7826" spans="1:25"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c r="W7826" s="6" t="str">
        <f>TEXT(SalesData[[#This Row],[Order Date]],"mmm")</f>
        <v>May</v>
      </c>
      <c r="X7826" s="6" t="str">
        <f>TEXT(SalesData[[#This Row],[Order Date]],"mmm yyyy")</f>
        <v>May 2011</v>
      </c>
      <c r="Y7826">
        <f>--(COUNTIF($B$2:B7826,B7826)=1)</f>
        <v>1</v>
      </c>
    </row>
    <row r="7827" spans="1:25"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c r="W7827" s="6" t="str">
        <f>TEXT(SalesData[[#This Row],[Order Date]],"mmm")</f>
        <v>Feb</v>
      </c>
      <c r="X7827" s="6" t="str">
        <f>TEXT(SalesData[[#This Row],[Order Date]],"mmm yyyy")</f>
        <v>Feb 2012</v>
      </c>
      <c r="Y7827">
        <f>--(COUNTIF($B$2:B7827,B7827)=1)</f>
        <v>1</v>
      </c>
    </row>
    <row r="7828" spans="1:25"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c r="W7828" s="6" t="str">
        <f>TEXT(SalesData[[#This Row],[Order Date]],"mmm")</f>
        <v>Nov</v>
      </c>
      <c r="X7828" s="6" t="str">
        <f>TEXT(SalesData[[#This Row],[Order Date]],"mmm yyyy")</f>
        <v>Nov 2014</v>
      </c>
      <c r="Y7828">
        <f>--(COUNTIF($B$2:B7828,B7828)=1)</f>
        <v>1</v>
      </c>
    </row>
    <row r="7829" spans="1:25"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c r="W7829" s="6" t="str">
        <f>TEXT(SalesData[[#This Row],[Order Date]],"mmm")</f>
        <v>Nov</v>
      </c>
      <c r="X7829" s="6" t="str">
        <f>TEXT(SalesData[[#This Row],[Order Date]],"mmm yyyy")</f>
        <v>Nov 2014</v>
      </c>
      <c r="Y7829">
        <f>--(COUNTIF($B$2:B7829,B7829)=1)</f>
        <v>0</v>
      </c>
    </row>
    <row r="7830" spans="1:25"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c r="W7830" s="6" t="str">
        <f>TEXT(SalesData[[#This Row],[Order Date]],"mmm")</f>
        <v>Apr</v>
      </c>
      <c r="X7830" s="6" t="str">
        <f>TEXT(SalesData[[#This Row],[Order Date]],"mmm yyyy")</f>
        <v>Apr 2012</v>
      </c>
      <c r="Y7830">
        <f>--(COUNTIF($B$2:B7830,B7830)=1)</f>
        <v>1</v>
      </c>
    </row>
    <row r="7831" spans="1:25"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c r="W7831" s="6" t="str">
        <f>TEXT(SalesData[[#This Row],[Order Date]],"mmm")</f>
        <v>Apr</v>
      </c>
      <c r="X7831" s="6" t="str">
        <f>TEXT(SalesData[[#This Row],[Order Date]],"mmm yyyy")</f>
        <v>Apr 2012</v>
      </c>
      <c r="Y7831">
        <f>--(COUNTIF($B$2:B7831,B7831)=1)</f>
        <v>0</v>
      </c>
    </row>
    <row r="7832" spans="1:25"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c r="W7832" s="6" t="str">
        <f>TEXT(SalesData[[#This Row],[Order Date]],"mmm")</f>
        <v>Apr</v>
      </c>
      <c r="X7832" s="6" t="str">
        <f>TEXT(SalesData[[#This Row],[Order Date]],"mmm yyyy")</f>
        <v>Apr 2012</v>
      </c>
      <c r="Y7832">
        <f>--(COUNTIF($B$2:B7832,B7832)=1)</f>
        <v>0</v>
      </c>
    </row>
    <row r="7833" spans="1:25"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c r="W7833" s="6" t="str">
        <f>TEXT(SalesData[[#This Row],[Order Date]],"mmm")</f>
        <v>Apr</v>
      </c>
      <c r="X7833" s="6" t="str">
        <f>TEXT(SalesData[[#This Row],[Order Date]],"mmm yyyy")</f>
        <v>Apr 2012</v>
      </c>
      <c r="Y7833">
        <f>--(COUNTIF($B$2:B7833,B7833)=1)</f>
        <v>0</v>
      </c>
    </row>
    <row r="7834" spans="1:25"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c r="W7834" s="6" t="str">
        <f>TEXT(SalesData[[#This Row],[Order Date]],"mmm")</f>
        <v>May</v>
      </c>
      <c r="X7834" s="6" t="str">
        <f>TEXT(SalesData[[#This Row],[Order Date]],"mmm yyyy")</f>
        <v>May 2013</v>
      </c>
      <c r="Y7834">
        <f>--(COUNTIF($B$2:B7834,B7834)=1)</f>
        <v>1</v>
      </c>
    </row>
    <row r="7835" spans="1:25"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c r="W7835" s="6" t="str">
        <f>TEXT(SalesData[[#This Row],[Order Date]],"mmm")</f>
        <v>Jan</v>
      </c>
      <c r="X7835" s="6" t="str">
        <f>TEXT(SalesData[[#This Row],[Order Date]],"mmm yyyy")</f>
        <v>Jan 2012</v>
      </c>
      <c r="Y7835">
        <f>--(COUNTIF($B$2:B7835,B7835)=1)</f>
        <v>1</v>
      </c>
    </row>
    <row r="7836" spans="1:25"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c r="W7836" s="6" t="str">
        <f>TEXT(SalesData[[#This Row],[Order Date]],"mmm")</f>
        <v>Apr</v>
      </c>
      <c r="X7836" s="6" t="str">
        <f>TEXT(SalesData[[#This Row],[Order Date]],"mmm yyyy")</f>
        <v>Apr 2012</v>
      </c>
      <c r="Y7836">
        <f>--(COUNTIF($B$2:B7836,B7836)=1)</f>
        <v>1</v>
      </c>
    </row>
    <row r="7837" spans="1:25"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c r="W7837" s="6" t="str">
        <f>TEXT(SalesData[[#This Row],[Order Date]],"mmm")</f>
        <v>Apr</v>
      </c>
      <c r="X7837" s="6" t="str">
        <f>TEXT(SalesData[[#This Row],[Order Date]],"mmm yyyy")</f>
        <v>Apr 2012</v>
      </c>
      <c r="Y7837">
        <f>--(COUNTIF($B$2:B7837,B7837)=1)</f>
        <v>0</v>
      </c>
    </row>
    <row r="7838" spans="1:25"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c r="W7838" s="6" t="str">
        <f>TEXT(SalesData[[#This Row],[Order Date]],"mmm")</f>
        <v>Sep</v>
      </c>
      <c r="X7838" s="6" t="str">
        <f>TEXT(SalesData[[#This Row],[Order Date]],"mmm yyyy")</f>
        <v>Sep 2012</v>
      </c>
      <c r="Y7838">
        <f>--(COUNTIF($B$2:B7838,B7838)=1)</f>
        <v>1</v>
      </c>
    </row>
    <row r="7839" spans="1:25"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c r="W7839" s="6" t="str">
        <f>TEXT(SalesData[[#This Row],[Order Date]],"mmm")</f>
        <v>Sep</v>
      </c>
      <c r="X7839" s="6" t="str">
        <f>TEXT(SalesData[[#This Row],[Order Date]],"mmm yyyy")</f>
        <v>Sep 2012</v>
      </c>
      <c r="Y7839">
        <f>--(COUNTIF($B$2:B7839,B7839)=1)</f>
        <v>0</v>
      </c>
    </row>
    <row r="7840" spans="1:25"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c r="W7840" s="6" t="str">
        <f>TEXT(SalesData[[#This Row],[Order Date]],"mmm")</f>
        <v>Sep</v>
      </c>
      <c r="X7840" s="6" t="str">
        <f>TEXT(SalesData[[#This Row],[Order Date]],"mmm yyyy")</f>
        <v>Sep 2012</v>
      </c>
      <c r="Y7840">
        <f>--(COUNTIF($B$2:B7840,B7840)=1)</f>
        <v>0</v>
      </c>
    </row>
    <row r="7841" spans="1:25"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c r="W7841" s="6" t="str">
        <f>TEXT(SalesData[[#This Row],[Order Date]],"mmm")</f>
        <v>Mar</v>
      </c>
      <c r="X7841" s="6" t="str">
        <f>TEXT(SalesData[[#This Row],[Order Date]],"mmm yyyy")</f>
        <v>Mar 2011</v>
      </c>
      <c r="Y7841">
        <f>--(COUNTIF($B$2:B7841,B7841)=1)</f>
        <v>1</v>
      </c>
    </row>
    <row r="7842" spans="1:25"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c r="W7842" s="6" t="str">
        <f>TEXT(SalesData[[#This Row],[Order Date]],"mmm")</f>
        <v>Mar</v>
      </c>
      <c r="X7842" s="6" t="str">
        <f>TEXT(SalesData[[#This Row],[Order Date]],"mmm yyyy")</f>
        <v>Mar 2011</v>
      </c>
      <c r="Y7842">
        <f>--(COUNTIF($B$2:B7842,B7842)=1)</f>
        <v>0</v>
      </c>
    </row>
    <row r="7843" spans="1:25"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c r="W7843" s="6" t="str">
        <f>TEXT(SalesData[[#This Row],[Order Date]],"mmm")</f>
        <v>Jul</v>
      </c>
      <c r="X7843" s="6" t="str">
        <f>TEXT(SalesData[[#This Row],[Order Date]],"mmm yyyy")</f>
        <v>Jul 2013</v>
      </c>
      <c r="Y7843">
        <f>--(COUNTIF($B$2:B7843,B7843)=1)</f>
        <v>1</v>
      </c>
    </row>
    <row r="7844" spans="1:25"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c r="W7844" s="6" t="str">
        <f>TEXT(SalesData[[#This Row],[Order Date]],"mmm")</f>
        <v>Apr</v>
      </c>
      <c r="X7844" s="6" t="str">
        <f>TEXT(SalesData[[#This Row],[Order Date]],"mmm yyyy")</f>
        <v>Apr 2011</v>
      </c>
      <c r="Y7844">
        <f>--(COUNTIF($B$2:B7844,B7844)=1)</f>
        <v>1</v>
      </c>
    </row>
    <row r="7845" spans="1:25"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c r="W7845" s="6" t="str">
        <f>TEXT(SalesData[[#This Row],[Order Date]],"mmm")</f>
        <v>Apr</v>
      </c>
      <c r="X7845" s="6" t="str">
        <f>TEXT(SalesData[[#This Row],[Order Date]],"mmm yyyy")</f>
        <v>Apr 2011</v>
      </c>
      <c r="Y7845">
        <f>--(COUNTIF($B$2:B7845,B7845)=1)</f>
        <v>0</v>
      </c>
    </row>
    <row r="7846" spans="1:25"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c r="W7846" s="6" t="str">
        <f>TEXT(SalesData[[#This Row],[Order Date]],"mmm")</f>
        <v>Jul</v>
      </c>
      <c r="X7846" s="6" t="str">
        <f>TEXT(SalesData[[#This Row],[Order Date]],"mmm yyyy")</f>
        <v>Jul 2014</v>
      </c>
      <c r="Y7846">
        <f>--(COUNTIF($B$2:B7846,B7846)=1)</f>
        <v>1</v>
      </c>
    </row>
    <row r="7847" spans="1:25"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c r="W7847" s="6" t="str">
        <f>TEXT(SalesData[[#This Row],[Order Date]],"mmm")</f>
        <v>Sep</v>
      </c>
      <c r="X7847" s="6" t="str">
        <f>TEXT(SalesData[[#This Row],[Order Date]],"mmm yyyy")</f>
        <v>Sep 2012</v>
      </c>
      <c r="Y7847">
        <f>--(COUNTIF($B$2:B7847,B7847)=1)</f>
        <v>1</v>
      </c>
    </row>
    <row r="7848" spans="1:25"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c r="W7848" s="6" t="str">
        <f>TEXT(SalesData[[#This Row],[Order Date]],"mmm")</f>
        <v>Sep</v>
      </c>
      <c r="X7848" s="6" t="str">
        <f>TEXT(SalesData[[#This Row],[Order Date]],"mmm yyyy")</f>
        <v>Sep 2012</v>
      </c>
      <c r="Y7848">
        <f>--(COUNTIF($B$2:B7848,B7848)=1)</f>
        <v>0</v>
      </c>
    </row>
    <row r="7849" spans="1:25"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c r="W7849" s="6" t="str">
        <f>TEXT(SalesData[[#This Row],[Order Date]],"mmm")</f>
        <v>Feb</v>
      </c>
      <c r="X7849" s="6" t="str">
        <f>TEXT(SalesData[[#This Row],[Order Date]],"mmm yyyy")</f>
        <v>Feb 2013</v>
      </c>
      <c r="Y7849">
        <f>--(COUNTIF($B$2:B7849,B7849)=1)</f>
        <v>1</v>
      </c>
    </row>
    <row r="7850" spans="1:25"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c r="W7850" s="6" t="str">
        <f>TEXT(SalesData[[#This Row],[Order Date]],"mmm")</f>
        <v>May</v>
      </c>
      <c r="X7850" s="6" t="str">
        <f>TEXT(SalesData[[#This Row],[Order Date]],"mmm yyyy")</f>
        <v>May 2013</v>
      </c>
      <c r="Y7850">
        <f>--(COUNTIF($B$2:B7850,B7850)=1)</f>
        <v>1</v>
      </c>
    </row>
    <row r="7851" spans="1:25"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c r="W7851" s="6" t="str">
        <f>TEXT(SalesData[[#This Row],[Order Date]],"mmm")</f>
        <v>May</v>
      </c>
      <c r="X7851" s="6" t="str">
        <f>TEXT(SalesData[[#This Row],[Order Date]],"mmm yyyy")</f>
        <v>May 2013</v>
      </c>
      <c r="Y7851">
        <f>--(COUNTIF($B$2:B7851,B7851)=1)</f>
        <v>0</v>
      </c>
    </row>
    <row r="7852" spans="1:25"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c r="W7852" s="6" t="str">
        <f>TEXT(SalesData[[#This Row],[Order Date]],"mmm")</f>
        <v>May</v>
      </c>
      <c r="X7852" s="6" t="str">
        <f>TEXT(SalesData[[#This Row],[Order Date]],"mmm yyyy")</f>
        <v>May 2013</v>
      </c>
      <c r="Y7852">
        <f>--(COUNTIF($B$2:B7852,B7852)=1)</f>
        <v>0</v>
      </c>
    </row>
    <row r="7853" spans="1:25"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c r="W7853" s="6" t="str">
        <f>TEXT(SalesData[[#This Row],[Order Date]],"mmm")</f>
        <v>Dec</v>
      </c>
      <c r="X7853" s="6" t="str">
        <f>TEXT(SalesData[[#This Row],[Order Date]],"mmm yyyy")</f>
        <v>Dec 2011</v>
      </c>
      <c r="Y7853">
        <f>--(COUNTIF($B$2:B7853,B7853)=1)</f>
        <v>1</v>
      </c>
    </row>
    <row r="7854" spans="1:25"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c r="W7854" s="6" t="str">
        <f>TEXT(SalesData[[#This Row],[Order Date]],"mmm")</f>
        <v>Dec</v>
      </c>
      <c r="X7854" s="6" t="str">
        <f>TEXT(SalesData[[#This Row],[Order Date]],"mmm yyyy")</f>
        <v>Dec 2011</v>
      </c>
      <c r="Y7854">
        <f>--(COUNTIF($B$2:B7854,B7854)=1)</f>
        <v>0</v>
      </c>
    </row>
    <row r="7855" spans="1:25"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c r="W7855" s="6" t="str">
        <f>TEXT(SalesData[[#This Row],[Order Date]],"mmm")</f>
        <v>Dec</v>
      </c>
      <c r="X7855" s="6" t="str">
        <f>TEXT(SalesData[[#This Row],[Order Date]],"mmm yyyy")</f>
        <v>Dec 2012</v>
      </c>
      <c r="Y7855">
        <f>--(COUNTIF($B$2:B7855,B7855)=1)</f>
        <v>1</v>
      </c>
    </row>
    <row r="7856" spans="1:25"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c r="W7856" s="6" t="str">
        <f>TEXT(SalesData[[#This Row],[Order Date]],"mmm")</f>
        <v>Dec</v>
      </c>
      <c r="X7856" s="6" t="str">
        <f>TEXT(SalesData[[#This Row],[Order Date]],"mmm yyyy")</f>
        <v>Dec 2014</v>
      </c>
      <c r="Y7856">
        <f>--(COUNTIF($B$2:B7856,B7856)=1)</f>
        <v>1</v>
      </c>
    </row>
    <row r="7857" spans="1:25"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c r="W7857" s="6" t="str">
        <f>TEXT(SalesData[[#This Row],[Order Date]],"mmm")</f>
        <v>Dec</v>
      </c>
      <c r="X7857" s="6" t="str">
        <f>TEXT(SalesData[[#This Row],[Order Date]],"mmm yyyy")</f>
        <v>Dec 2014</v>
      </c>
      <c r="Y7857">
        <f>--(COUNTIF($B$2:B7857,B7857)=1)</f>
        <v>0</v>
      </c>
    </row>
    <row r="7858" spans="1:25"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c r="W7858" s="6" t="str">
        <f>TEXT(SalesData[[#This Row],[Order Date]],"mmm")</f>
        <v>May</v>
      </c>
      <c r="X7858" s="6" t="str">
        <f>TEXT(SalesData[[#This Row],[Order Date]],"mmm yyyy")</f>
        <v>May 2011</v>
      </c>
      <c r="Y7858">
        <f>--(COUNTIF($B$2:B7858,B7858)=1)</f>
        <v>1</v>
      </c>
    </row>
    <row r="7859" spans="1:25"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c r="W7859" s="6" t="str">
        <f>TEXT(SalesData[[#This Row],[Order Date]],"mmm")</f>
        <v>May</v>
      </c>
      <c r="X7859" s="6" t="str">
        <f>TEXT(SalesData[[#This Row],[Order Date]],"mmm yyyy")</f>
        <v>May 2011</v>
      </c>
      <c r="Y7859">
        <f>--(COUNTIF($B$2:B7859,B7859)=1)</f>
        <v>0</v>
      </c>
    </row>
    <row r="7860" spans="1:25"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c r="W7860" s="6" t="str">
        <f>TEXT(SalesData[[#This Row],[Order Date]],"mmm")</f>
        <v>May</v>
      </c>
      <c r="X7860" s="6" t="str">
        <f>TEXT(SalesData[[#This Row],[Order Date]],"mmm yyyy")</f>
        <v>May 2011</v>
      </c>
      <c r="Y7860">
        <f>--(COUNTIF($B$2:B7860,B7860)=1)</f>
        <v>0</v>
      </c>
    </row>
    <row r="7861" spans="1:25"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c r="W7861" s="6" t="str">
        <f>TEXT(SalesData[[#This Row],[Order Date]],"mmm")</f>
        <v>May</v>
      </c>
      <c r="X7861" s="6" t="str">
        <f>TEXT(SalesData[[#This Row],[Order Date]],"mmm yyyy")</f>
        <v>May 2011</v>
      </c>
      <c r="Y7861">
        <f>--(COUNTIF($B$2:B7861,B7861)=1)</f>
        <v>0</v>
      </c>
    </row>
    <row r="7862" spans="1:25"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c r="W7862" s="6" t="str">
        <f>TEXT(SalesData[[#This Row],[Order Date]],"mmm")</f>
        <v>Mar</v>
      </c>
      <c r="X7862" s="6" t="str">
        <f>TEXT(SalesData[[#This Row],[Order Date]],"mmm yyyy")</f>
        <v>Mar 2014</v>
      </c>
      <c r="Y7862">
        <f>--(COUNTIF($B$2:B7862,B7862)=1)</f>
        <v>1</v>
      </c>
    </row>
    <row r="7863" spans="1:25"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c r="W7863" s="6" t="str">
        <f>TEXT(SalesData[[#This Row],[Order Date]],"mmm")</f>
        <v>Oct</v>
      </c>
      <c r="X7863" s="6" t="str">
        <f>TEXT(SalesData[[#This Row],[Order Date]],"mmm yyyy")</f>
        <v>Oct 2012</v>
      </c>
      <c r="Y7863">
        <f>--(COUNTIF($B$2:B7863,B7863)=1)</f>
        <v>1</v>
      </c>
    </row>
    <row r="7864" spans="1:25"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c r="W7864" s="6" t="str">
        <f>TEXT(SalesData[[#This Row],[Order Date]],"mmm")</f>
        <v>Oct</v>
      </c>
      <c r="X7864" s="6" t="str">
        <f>TEXT(SalesData[[#This Row],[Order Date]],"mmm yyyy")</f>
        <v>Oct 2012</v>
      </c>
      <c r="Y7864">
        <f>--(COUNTIF($B$2:B7864,B7864)=1)</f>
        <v>0</v>
      </c>
    </row>
    <row r="7865" spans="1:25"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c r="W7865" s="6" t="str">
        <f>TEXT(SalesData[[#This Row],[Order Date]],"mmm")</f>
        <v>Jul</v>
      </c>
      <c r="X7865" s="6" t="str">
        <f>TEXT(SalesData[[#This Row],[Order Date]],"mmm yyyy")</f>
        <v>Jul 2012</v>
      </c>
      <c r="Y7865">
        <f>--(COUNTIF($B$2:B7865,B7865)=1)</f>
        <v>1</v>
      </c>
    </row>
    <row r="7866" spans="1:25"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c r="W7866" s="6" t="str">
        <f>TEXT(SalesData[[#This Row],[Order Date]],"mmm")</f>
        <v>Jul</v>
      </c>
      <c r="X7866" s="6" t="str">
        <f>TEXT(SalesData[[#This Row],[Order Date]],"mmm yyyy")</f>
        <v>Jul 2012</v>
      </c>
      <c r="Y7866">
        <f>--(COUNTIF($B$2:B7866,B7866)=1)</f>
        <v>0</v>
      </c>
    </row>
    <row r="7867" spans="1:25"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c r="W7867" s="6" t="str">
        <f>TEXT(SalesData[[#This Row],[Order Date]],"mmm")</f>
        <v>Jul</v>
      </c>
      <c r="X7867" s="6" t="str">
        <f>TEXT(SalesData[[#This Row],[Order Date]],"mmm yyyy")</f>
        <v>Jul 2012</v>
      </c>
      <c r="Y7867">
        <f>--(COUNTIF($B$2:B7867,B7867)=1)</f>
        <v>0</v>
      </c>
    </row>
    <row r="7868" spans="1:25"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c r="W7868" s="6" t="str">
        <f>TEXT(SalesData[[#This Row],[Order Date]],"mmm")</f>
        <v>Jul</v>
      </c>
      <c r="X7868" s="6" t="str">
        <f>TEXT(SalesData[[#This Row],[Order Date]],"mmm yyyy")</f>
        <v>Jul 2012</v>
      </c>
      <c r="Y7868">
        <f>--(COUNTIF($B$2:B7868,B7868)=1)</f>
        <v>0</v>
      </c>
    </row>
    <row r="7869" spans="1:25"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c r="W7869" s="6" t="str">
        <f>TEXT(SalesData[[#This Row],[Order Date]],"mmm")</f>
        <v>Nov</v>
      </c>
      <c r="X7869" s="6" t="str">
        <f>TEXT(SalesData[[#This Row],[Order Date]],"mmm yyyy")</f>
        <v>Nov 2011</v>
      </c>
      <c r="Y7869">
        <f>--(COUNTIF($B$2:B7869,B7869)=1)</f>
        <v>1</v>
      </c>
    </row>
    <row r="7870" spans="1:25"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c r="W7870" s="6" t="str">
        <f>TEXT(SalesData[[#This Row],[Order Date]],"mmm")</f>
        <v>May</v>
      </c>
      <c r="X7870" s="6" t="str">
        <f>TEXT(SalesData[[#This Row],[Order Date]],"mmm yyyy")</f>
        <v>May 2013</v>
      </c>
      <c r="Y7870">
        <f>--(COUNTIF($B$2:B7870,B7870)=1)</f>
        <v>1</v>
      </c>
    </row>
    <row r="7871" spans="1:25"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c r="W7871" s="6" t="str">
        <f>TEXT(SalesData[[#This Row],[Order Date]],"mmm")</f>
        <v>Jul</v>
      </c>
      <c r="X7871" s="6" t="str">
        <f>TEXT(SalesData[[#This Row],[Order Date]],"mmm yyyy")</f>
        <v>Jul 2014</v>
      </c>
      <c r="Y7871">
        <f>--(COUNTIF($B$2:B7871,B7871)=1)</f>
        <v>1</v>
      </c>
    </row>
    <row r="7872" spans="1:25"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c r="W7872" s="6" t="str">
        <f>TEXT(SalesData[[#This Row],[Order Date]],"mmm")</f>
        <v>Sep</v>
      </c>
      <c r="X7872" s="6" t="str">
        <f>TEXT(SalesData[[#This Row],[Order Date]],"mmm yyyy")</f>
        <v>Sep 2014</v>
      </c>
      <c r="Y7872">
        <f>--(COUNTIF($B$2:B7872,B7872)=1)</f>
        <v>1</v>
      </c>
    </row>
    <row r="7873" spans="1:25"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c r="W7873" s="6" t="str">
        <f>TEXT(SalesData[[#This Row],[Order Date]],"mmm")</f>
        <v>Oct</v>
      </c>
      <c r="X7873" s="6" t="str">
        <f>TEXT(SalesData[[#This Row],[Order Date]],"mmm yyyy")</f>
        <v>Oct 2013</v>
      </c>
      <c r="Y7873">
        <f>--(COUNTIF($B$2:B7873,B7873)=1)</f>
        <v>1</v>
      </c>
    </row>
    <row r="7874" spans="1:25"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c r="W7874" s="6" t="str">
        <f>TEXT(SalesData[[#This Row],[Order Date]],"mmm")</f>
        <v>Oct</v>
      </c>
      <c r="X7874" s="6" t="str">
        <f>TEXT(SalesData[[#This Row],[Order Date]],"mmm yyyy")</f>
        <v>Oct 2013</v>
      </c>
      <c r="Y7874">
        <f>--(COUNTIF($B$2:B7874,B7874)=1)</f>
        <v>0</v>
      </c>
    </row>
    <row r="7875" spans="1:25"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c r="W7875" s="6" t="str">
        <f>TEXT(SalesData[[#This Row],[Order Date]],"mmm")</f>
        <v>Oct</v>
      </c>
      <c r="X7875" s="6" t="str">
        <f>TEXT(SalesData[[#This Row],[Order Date]],"mmm yyyy")</f>
        <v>Oct 2013</v>
      </c>
      <c r="Y7875">
        <f>--(COUNTIF($B$2:B7875,B7875)=1)</f>
        <v>0</v>
      </c>
    </row>
    <row r="7876" spans="1:25"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c r="W7876" s="6" t="str">
        <f>TEXT(SalesData[[#This Row],[Order Date]],"mmm")</f>
        <v>Oct</v>
      </c>
      <c r="X7876" s="6" t="str">
        <f>TEXT(SalesData[[#This Row],[Order Date]],"mmm yyyy")</f>
        <v>Oct 2013</v>
      </c>
      <c r="Y7876">
        <f>--(COUNTIF($B$2:B7876,B7876)=1)</f>
        <v>0</v>
      </c>
    </row>
    <row r="7877" spans="1:25"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c r="W7877" s="6" t="str">
        <f>TEXT(SalesData[[#This Row],[Order Date]],"mmm")</f>
        <v>Sep</v>
      </c>
      <c r="X7877" s="6" t="str">
        <f>TEXT(SalesData[[#This Row],[Order Date]],"mmm yyyy")</f>
        <v>Sep 2014</v>
      </c>
      <c r="Y7877">
        <f>--(COUNTIF($B$2:B7877,B7877)=1)</f>
        <v>1</v>
      </c>
    </row>
    <row r="7878" spans="1:25"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c r="W7878" s="6" t="str">
        <f>TEXT(SalesData[[#This Row],[Order Date]],"mmm")</f>
        <v>Sep</v>
      </c>
      <c r="X7878" s="6" t="str">
        <f>TEXT(SalesData[[#This Row],[Order Date]],"mmm yyyy")</f>
        <v>Sep 2014</v>
      </c>
      <c r="Y7878">
        <f>--(COUNTIF($B$2:B7878,B7878)=1)</f>
        <v>0</v>
      </c>
    </row>
    <row r="7879" spans="1:25"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c r="W7879" s="6" t="str">
        <f>TEXT(SalesData[[#This Row],[Order Date]],"mmm")</f>
        <v>Mar</v>
      </c>
      <c r="X7879" s="6" t="str">
        <f>TEXT(SalesData[[#This Row],[Order Date]],"mmm yyyy")</f>
        <v>Mar 2012</v>
      </c>
      <c r="Y7879">
        <f>--(COUNTIF($B$2:B7879,B7879)=1)</f>
        <v>1</v>
      </c>
    </row>
    <row r="7880" spans="1:25"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c r="W7880" s="6" t="str">
        <f>TEXT(SalesData[[#This Row],[Order Date]],"mmm")</f>
        <v>Nov</v>
      </c>
      <c r="X7880" s="6" t="str">
        <f>TEXT(SalesData[[#This Row],[Order Date]],"mmm yyyy")</f>
        <v>Nov 2013</v>
      </c>
      <c r="Y7880">
        <f>--(COUNTIF($B$2:B7880,B7880)=1)</f>
        <v>1</v>
      </c>
    </row>
    <row r="7881" spans="1:25"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c r="W7881" s="6" t="str">
        <f>TEXT(SalesData[[#This Row],[Order Date]],"mmm")</f>
        <v>Jun</v>
      </c>
      <c r="X7881" s="6" t="str">
        <f>TEXT(SalesData[[#This Row],[Order Date]],"mmm yyyy")</f>
        <v>Jun 2013</v>
      </c>
      <c r="Y7881">
        <f>--(COUNTIF($B$2:B7881,B7881)=1)</f>
        <v>1</v>
      </c>
    </row>
    <row r="7882" spans="1:25"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c r="W7882" s="6" t="str">
        <f>TEXT(SalesData[[#This Row],[Order Date]],"mmm")</f>
        <v>Dec</v>
      </c>
      <c r="X7882" s="6" t="str">
        <f>TEXT(SalesData[[#This Row],[Order Date]],"mmm yyyy")</f>
        <v>Dec 2014</v>
      </c>
      <c r="Y7882">
        <f>--(COUNTIF($B$2:B7882,B7882)=1)</f>
        <v>1</v>
      </c>
    </row>
    <row r="7883" spans="1:25"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c r="W7883" s="6" t="str">
        <f>TEXT(SalesData[[#This Row],[Order Date]],"mmm")</f>
        <v>Dec</v>
      </c>
      <c r="X7883" s="6" t="str">
        <f>TEXT(SalesData[[#This Row],[Order Date]],"mmm yyyy")</f>
        <v>Dec 2014</v>
      </c>
      <c r="Y7883">
        <f>--(COUNTIF($B$2:B7883,B7883)=1)</f>
        <v>0</v>
      </c>
    </row>
    <row r="7884" spans="1:25"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c r="W7884" s="6" t="str">
        <f>TEXT(SalesData[[#This Row],[Order Date]],"mmm")</f>
        <v>Dec</v>
      </c>
      <c r="X7884" s="6" t="str">
        <f>TEXT(SalesData[[#This Row],[Order Date]],"mmm yyyy")</f>
        <v>Dec 2014</v>
      </c>
      <c r="Y7884">
        <f>--(COUNTIF($B$2:B7884,B7884)=1)</f>
        <v>0</v>
      </c>
    </row>
    <row r="7885" spans="1:25"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c r="W7885" s="6" t="str">
        <f>TEXT(SalesData[[#This Row],[Order Date]],"mmm")</f>
        <v>Dec</v>
      </c>
      <c r="X7885" s="6" t="str">
        <f>TEXT(SalesData[[#This Row],[Order Date]],"mmm yyyy")</f>
        <v>Dec 2014</v>
      </c>
      <c r="Y7885">
        <f>--(COUNTIF($B$2:B7885,B7885)=1)</f>
        <v>0</v>
      </c>
    </row>
    <row r="7886" spans="1:25"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c r="W7886" s="6" t="str">
        <f>TEXT(SalesData[[#This Row],[Order Date]],"mmm")</f>
        <v>Dec</v>
      </c>
      <c r="X7886" s="6" t="str">
        <f>TEXT(SalesData[[#This Row],[Order Date]],"mmm yyyy")</f>
        <v>Dec 2014</v>
      </c>
      <c r="Y7886">
        <f>--(COUNTIF($B$2:B7886,B7886)=1)</f>
        <v>0</v>
      </c>
    </row>
    <row r="7887" spans="1:25"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c r="W7887" s="6" t="str">
        <f>TEXT(SalesData[[#This Row],[Order Date]],"mmm")</f>
        <v>Dec</v>
      </c>
      <c r="X7887" s="6" t="str">
        <f>TEXT(SalesData[[#This Row],[Order Date]],"mmm yyyy")</f>
        <v>Dec 2014</v>
      </c>
      <c r="Y7887">
        <f>--(COUNTIF($B$2:B7887,B7887)=1)</f>
        <v>0</v>
      </c>
    </row>
    <row r="7888" spans="1:25"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c r="W7888" s="6" t="str">
        <f>TEXT(SalesData[[#This Row],[Order Date]],"mmm")</f>
        <v>Dec</v>
      </c>
      <c r="X7888" s="6" t="str">
        <f>TEXT(SalesData[[#This Row],[Order Date]],"mmm yyyy")</f>
        <v>Dec 2014</v>
      </c>
      <c r="Y7888">
        <f>--(COUNTIF($B$2:B7888,B7888)=1)</f>
        <v>0</v>
      </c>
    </row>
    <row r="7889" spans="1:25"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c r="W7889" s="6" t="str">
        <f>TEXT(SalesData[[#This Row],[Order Date]],"mmm")</f>
        <v>Dec</v>
      </c>
      <c r="X7889" s="6" t="str">
        <f>TEXT(SalesData[[#This Row],[Order Date]],"mmm yyyy")</f>
        <v>Dec 2014</v>
      </c>
      <c r="Y7889">
        <f>--(COUNTIF($B$2:B7889,B7889)=1)</f>
        <v>0</v>
      </c>
    </row>
    <row r="7890" spans="1:25"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c r="W7890" s="6" t="str">
        <f>TEXT(SalesData[[#This Row],[Order Date]],"mmm")</f>
        <v>Aug</v>
      </c>
      <c r="X7890" s="6" t="str">
        <f>TEXT(SalesData[[#This Row],[Order Date]],"mmm yyyy")</f>
        <v>Aug 2013</v>
      </c>
      <c r="Y7890">
        <f>--(COUNTIF($B$2:B7890,B7890)=1)</f>
        <v>1</v>
      </c>
    </row>
    <row r="7891" spans="1:25"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c r="W7891" s="6" t="str">
        <f>TEXT(SalesData[[#This Row],[Order Date]],"mmm")</f>
        <v>Dec</v>
      </c>
      <c r="X7891" s="6" t="str">
        <f>TEXT(SalesData[[#This Row],[Order Date]],"mmm yyyy")</f>
        <v>Dec 2013</v>
      </c>
      <c r="Y7891">
        <f>--(COUNTIF($B$2:B7891,B7891)=1)</f>
        <v>1</v>
      </c>
    </row>
    <row r="7892" spans="1:25"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c r="W7892" s="6" t="str">
        <f>TEXT(SalesData[[#This Row],[Order Date]],"mmm")</f>
        <v>Dec</v>
      </c>
      <c r="X7892" s="6" t="str">
        <f>TEXT(SalesData[[#This Row],[Order Date]],"mmm yyyy")</f>
        <v>Dec 2013</v>
      </c>
      <c r="Y7892">
        <f>--(COUNTIF($B$2:B7892,B7892)=1)</f>
        <v>0</v>
      </c>
    </row>
    <row r="7893" spans="1:25"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c r="W7893" s="6" t="str">
        <f>TEXT(SalesData[[#This Row],[Order Date]],"mmm")</f>
        <v>Dec</v>
      </c>
      <c r="X7893" s="6" t="str">
        <f>TEXT(SalesData[[#This Row],[Order Date]],"mmm yyyy")</f>
        <v>Dec 2013</v>
      </c>
      <c r="Y7893">
        <f>--(COUNTIF($B$2:B7893,B7893)=1)</f>
        <v>0</v>
      </c>
    </row>
    <row r="7894" spans="1:25"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c r="W7894" s="6" t="str">
        <f>TEXT(SalesData[[#This Row],[Order Date]],"mmm")</f>
        <v>Dec</v>
      </c>
      <c r="X7894" s="6" t="str">
        <f>TEXT(SalesData[[#This Row],[Order Date]],"mmm yyyy")</f>
        <v>Dec 2013</v>
      </c>
      <c r="Y7894">
        <f>--(COUNTIF($B$2:B7894,B7894)=1)</f>
        <v>0</v>
      </c>
    </row>
    <row r="7895" spans="1:25"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c r="W7895" s="6" t="str">
        <f>TEXT(SalesData[[#This Row],[Order Date]],"mmm")</f>
        <v>Jul</v>
      </c>
      <c r="X7895" s="6" t="str">
        <f>TEXT(SalesData[[#This Row],[Order Date]],"mmm yyyy")</f>
        <v>Jul 2014</v>
      </c>
      <c r="Y7895">
        <f>--(COUNTIF($B$2:B7895,B7895)=1)</f>
        <v>1</v>
      </c>
    </row>
    <row r="7896" spans="1:25"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c r="W7896" s="6" t="str">
        <f>TEXT(SalesData[[#This Row],[Order Date]],"mmm")</f>
        <v>Jun</v>
      </c>
      <c r="X7896" s="6" t="str">
        <f>TEXT(SalesData[[#This Row],[Order Date]],"mmm yyyy")</f>
        <v>Jun 2014</v>
      </c>
      <c r="Y7896">
        <f>--(COUNTIF($B$2:B7896,B7896)=1)</f>
        <v>1</v>
      </c>
    </row>
    <row r="7897" spans="1:25"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c r="W7897" s="6" t="str">
        <f>TEXT(SalesData[[#This Row],[Order Date]],"mmm")</f>
        <v>Jun</v>
      </c>
      <c r="X7897" s="6" t="str">
        <f>TEXT(SalesData[[#This Row],[Order Date]],"mmm yyyy")</f>
        <v>Jun 2014</v>
      </c>
      <c r="Y7897">
        <f>--(COUNTIF($B$2:B7897,B7897)=1)</f>
        <v>0</v>
      </c>
    </row>
    <row r="7898" spans="1:25"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c r="W7898" s="6" t="str">
        <f>TEXT(SalesData[[#This Row],[Order Date]],"mmm")</f>
        <v>Jun</v>
      </c>
      <c r="X7898" s="6" t="str">
        <f>TEXT(SalesData[[#This Row],[Order Date]],"mmm yyyy")</f>
        <v>Jun 2014</v>
      </c>
      <c r="Y7898">
        <f>--(COUNTIF($B$2:B7898,B7898)=1)</f>
        <v>0</v>
      </c>
    </row>
    <row r="7899" spans="1:25"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c r="W7899" s="6" t="str">
        <f>TEXT(SalesData[[#This Row],[Order Date]],"mmm")</f>
        <v>Aug</v>
      </c>
      <c r="X7899" s="6" t="str">
        <f>TEXT(SalesData[[#This Row],[Order Date]],"mmm yyyy")</f>
        <v>Aug 2014</v>
      </c>
      <c r="Y7899">
        <f>--(COUNTIF($B$2:B7899,B7899)=1)</f>
        <v>1</v>
      </c>
    </row>
    <row r="7900" spans="1:25"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c r="W7900" s="6" t="str">
        <f>TEXT(SalesData[[#This Row],[Order Date]],"mmm")</f>
        <v>Aug</v>
      </c>
      <c r="X7900" s="6" t="str">
        <f>TEXT(SalesData[[#This Row],[Order Date]],"mmm yyyy")</f>
        <v>Aug 2014</v>
      </c>
      <c r="Y7900">
        <f>--(COUNTIF($B$2:B7900,B7900)=1)</f>
        <v>0</v>
      </c>
    </row>
    <row r="7901" spans="1:25"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c r="W7901" s="6" t="str">
        <f>TEXT(SalesData[[#This Row],[Order Date]],"mmm")</f>
        <v>Aug</v>
      </c>
      <c r="X7901" s="6" t="str">
        <f>TEXT(SalesData[[#This Row],[Order Date]],"mmm yyyy")</f>
        <v>Aug 2014</v>
      </c>
      <c r="Y7901">
        <f>--(COUNTIF($B$2:B7901,B7901)=1)</f>
        <v>0</v>
      </c>
    </row>
    <row r="7902" spans="1:25"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c r="W7902" s="6" t="str">
        <f>TEXT(SalesData[[#This Row],[Order Date]],"mmm")</f>
        <v>Aug</v>
      </c>
      <c r="X7902" s="6" t="str">
        <f>TEXT(SalesData[[#This Row],[Order Date]],"mmm yyyy")</f>
        <v>Aug 2014</v>
      </c>
      <c r="Y7902">
        <f>--(COUNTIF($B$2:B7902,B7902)=1)</f>
        <v>0</v>
      </c>
    </row>
    <row r="7903" spans="1:25"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c r="W7903" s="6" t="str">
        <f>TEXT(SalesData[[#This Row],[Order Date]],"mmm")</f>
        <v>Aug</v>
      </c>
      <c r="X7903" s="6" t="str">
        <f>TEXT(SalesData[[#This Row],[Order Date]],"mmm yyyy")</f>
        <v>Aug 2014</v>
      </c>
      <c r="Y7903">
        <f>--(COUNTIF($B$2:B7903,B7903)=1)</f>
        <v>0</v>
      </c>
    </row>
    <row r="7904" spans="1:25"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c r="W7904" s="6" t="str">
        <f>TEXT(SalesData[[#This Row],[Order Date]],"mmm")</f>
        <v>Aug</v>
      </c>
      <c r="X7904" s="6" t="str">
        <f>TEXT(SalesData[[#This Row],[Order Date]],"mmm yyyy")</f>
        <v>Aug 2014</v>
      </c>
      <c r="Y7904">
        <f>--(COUNTIF($B$2:B7904,B7904)=1)</f>
        <v>0</v>
      </c>
    </row>
    <row r="7905" spans="1:25"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c r="W7905" s="6" t="str">
        <f>TEXT(SalesData[[#This Row],[Order Date]],"mmm")</f>
        <v>Aug</v>
      </c>
      <c r="X7905" s="6" t="str">
        <f>TEXT(SalesData[[#This Row],[Order Date]],"mmm yyyy")</f>
        <v>Aug 2014</v>
      </c>
      <c r="Y7905">
        <f>--(COUNTIF($B$2:B7905,B7905)=1)</f>
        <v>0</v>
      </c>
    </row>
    <row r="7906" spans="1:25"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c r="W7906" s="6" t="str">
        <f>TEXT(SalesData[[#This Row],[Order Date]],"mmm")</f>
        <v>Nov</v>
      </c>
      <c r="X7906" s="6" t="str">
        <f>TEXT(SalesData[[#This Row],[Order Date]],"mmm yyyy")</f>
        <v>Nov 2012</v>
      </c>
      <c r="Y7906">
        <f>--(COUNTIF($B$2:B7906,B7906)=1)</f>
        <v>1</v>
      </c>
    </row>
    <row r="7907" spans="1:25"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c r="W7907" s="6" t="str">
        <f>TEXT(SalesData[[#This Row],[Order Date]],"mmm")</f>
        <v>Oct</v>
      </c>
      <c r="X7907" s="6" t="str">
        <f>TEXT(SalesData[[#This Row],[Order Date]],"mmm yyyy")</f>
        <v>Oct 2012</v>
      </c>
      <c r="Y7907">
        <f>--(COUNTIF($B$2:B7907,B7907)=1)</f>
        <v>1</v>
      </c>
    </row>
    <row r="7908" spans="1:25"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c r="W7908" s="6" t="str">
        <f>TEXT(SalesData[[#This Row],[Order Date]],"mmm")</f>
        <v>Oct</v>
      </c>
      <c r="X7908" s="6" t="str">
        <f>TEXT(SalesData[[#This Row],[Order Date]],"mmm yyyy")</f>
        <v>Oct 2012</v>
      </c>
      <c r="Y7908">
        <f>--(COUNTIF($B$2:B7908,B7908)=1)</f>
        <v>0</v>
      </c>
    </row>
    <row r="7909" spans="1:25"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c r="W7909" s="6" t="str">
        <f>TEXT(SalesData[[#This Row],[Order Date]],"mmm")</f>
        <v>Jul</v>
      </c>
      <c r="X7909" s="6" t="str">
        <f>TEXT(SalesData[[#This Row],[Order Date]],"mmm yyyy")</f>
        <v>Jul 2013</v>
      </c>
      <c r="Y7909">
        <f>--(COUNTIF($B$2:B7909,B7909)=1)</f>
        <v>1</v>
      </c>
    </row>
    <row r="7910" spans="1:25"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c r="W7910" s="6" t="str">
        <f>TEXT(SalesData[[#This Row],[Order Date]],"mmm")</f>
        <v>Dec</v>
      </c>
      <c r="X7910" s="6" t="str">
        <f>TEXT(SalesData[[#This Row],[Order Date]],"mmm yyyy")</f>
        <v>Dec 2013</v>
      </c>
      <c r="Y7910">
        <f>--(COUNTIF($B$2:B7910,B7910)=1)</f>
        <v>1</v>
      </c>
    </row>
    <row r="7911" spans="1:25"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c r="W7911" s="6" t="str">
        <f>TEXT(SalesData[[#This Row],[Order Date]],"mmm")</f>
        <v>Dec</v>
      </c>
      <c r="X7911" s="6" t="str">
        <f>TEXT(SalesData[[#This Row],[Order Date]],"mmm yyyy")</f>
        <v>Dec 2013</v>
      </c>
      <c r="Y7911">
        <f>--(COUNTIF($B$2:B7911,B7911)=1)</f>
        <v>0</v>
      </c>
    </row>
    <row r="7912" spans="1:25"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c r="W7912" s="6" t="str">
        <f>TEXT(SalesData[[#This Row],[Order Date]],"mmm")</f>
        <v>Dec</v>
      </c>
      <c r="X7912" s="6" t="str">
        <f>TEXT(SalesData[[#This Row],[Order Date]],"mmm yyyy")</f>
        <v>Dec 2013</v>
      </c>
      <c r="Y7912">
        <f>--(COUNTIF($B$2:B7912,B7912)=1)</f>
        <v>0</v>
      </c>
    </row>
    <row r="7913" spans="1:25"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c r="W7913" s="6" t="str">
        <f>TEXT(SalesData[[#This Row],[Order Date]],"mmm")</f>
        <v>Dec</v>
      </c>
      <c r="X7913" s="6" t="str">
        <f>TEXT(SalesData[[#This Row],[Order Date]],"mmm yyyy")</f>
        <v>Dec 2013</v>
      </c>
      <c r="Y7913">
        <f>--(COUNTIF($B$2:B7913,B7913)=1)</f>
        <v>0</v>
      </c>
    </row>
    <row r="7914" spans="1:25"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c r="W7914" s="6" t="str">
        <f>TEXT(SalesData[[#This Row],[Order Date]],"mmm")</f>
        <v>Apr</v>
      </c>
      <c r="X7914" s="6" t="str">
        <f>TEXT(SalesData[[#This Row],[Order Date]],"mmm yyyy")</f>
        <v>Apr 2013</v>
      </c>
      <c r="Y7914">
        <f>--(COUNTIF($B$2:B7914,B7914)=1)</f>
        <v>1</v>
      </c>
    </row>
    <row r="7915" spans="1:25"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c r="W7915" s="6" t="str">
        <f>TEXT(SalesData[[#This Row],[Order Date]],"mmm")</f>
        <v>Aug</v>
      </c>
      <c r="X7915" s="6" t="str">
        <f>TEXT(SalesData[[#This Row],[Order Date]],"mmm yyyy")</f>
        <v>Aug 2014</v>
      </c>
      <c r="Y7915">
        <f>--(COUNTIF($B$2:B7915,B7915)=1)</f>
        <v>1</v>
      </c>
    </row>
    <row r="7916" spans="1:25"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c r="W7916" s="6" t="str">
        <f>TEXT(SalesData[[#This Row],[Order Date]],"mmm")</f>
        <v>Jun</v>
      </c>
      <c r="X7916" s="6" t="str">
        <f>TEXT(SalesData[[#This Row],[Order Date]],"mmm yyyy")</f>
        <v>Jun 2014</v>
      </c>
      <c r="Y7916">
        <f>--(COUNTIF($B$2:B7916,B7916)=1)</f>
        <v>1</v>
      </c>
    </row>
    <row r="7917" spans="1:25"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c r="W7917" s="6" t="str">
        <f>TEXT(SalesData[[#This Row],[Order Date]],"mmm")</f>
        <v>Jun</v>
      </c>
      <c r="X7917" s="6" t="str">
        <f>TEXT(SalesData[[#This Row],[Order Date]],"mmm yyyy")</f>
        <v>Jun 2014</v>
      </c>
      <c r="Y7917">
        <f>--(COUNTIF($B$2:B7917,B7917)=1)</f>
        <v>0</v>
      </c>
    </row>
    <row r="7918" spans="1:25"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c r="W7918" s="6" t="str">
        <f>TEXT(SalesData[[#This Row],[Order Date]],"mmm")</f>
        <v>Nov</v>
      </c>
      <c r="X7918" s="6" t="str">
        <f>TEXT(SalesData[[#This Row],[Order Date]],"mmm yyyy")</f>
        <v>Nov 2012</v>
      </c>
      <c r="Y7918">
        <f>--(COUNTIF($B$2:B7918,B7918)=1)</f>
        <v>1</v>
      </c>
    </row>
    <row r="7919" spans="1:25"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c r="W7919" s="6" t="str">
        <f>TEXT(SalesData[[#This Row],[Order Date]],"mmm")</f>
        <v>Sep</v>
      </c>
      <c r="X7919" s="6" t="str">
        <f>TEXT(SalesData[[#This Row],[Order Date]],"mmm yyyy")</f>
        <v>Sep 2014</v>
      </c>
      <c r="Y7919">
        <f>--(COUNTIF($B$2:B7919,B7919)=1)</f>
        <v>1</v>
      </c>
    </row>
    <row r="7920" spans="1:25"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c r="W7920" s="6" t="str">
        <f>TEXT(SalesData[[#This Row],[Order Date]],"mmm")</f>
        <v>Jul</v>
      </c>
      <c r="X7920" s="6" t="str">
        <f>TEXT(SalesData[[#This Row],[Order Date]],"mmm yyyy")</f>
        <v>Jul 2012</v>
      </c>
      <c r="Y7920">
        <f>--(COUNTIF($B$2:B7920,B7920)=1)</f>
        <v>1</v>
      </c>
    </row>
    <row r="7921" spans="1:25"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c r="W7921" s="6" t="str">
        <f>TEXT(SalesData[[#This Row],[Order Date]],"mmm")</f>
        <v>Sep</v>
      </c>
      <c r="X7921" s="6" t="str">
        <f>TEXT(SalesData[[#This Row],[Order Date]],"mmm yyyy")</f>
        <v>Sep 2014</v>
      </c>
      <c r="Y7921">
        <f>--(COUNTIF($B$2:B7921,B7921)=1)</f>
        <v>1</v>
      </c>
    </row>
    <row r="7922" spans="1:25"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c r="W7922" s="6" t="str">
        <f>TEXT(SalesData[[#This Row],[Order Date]],"mmm")</f>
        <v>Sep</v>
      </c>
      <c r="X7922" s="6" t="str">
        <f>TEXT(SalesData[[#This Row],[Order Date]],"mmm yyyy")</f>
        <v>Sep 2014</v>
      </c>
      <c r="Y7922">
        <f>--(COUNTIF($B$2:B7922,B7922)=1)</f>
        <v>0</v>
      </c>
    </row>
    <row r="7923" spans="1:25"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c r="W7923" s="6" t="str">
        <f>TEXT(SalesData[[#This Row],[Order Date]],"mmm")</f>
        <v>Mar</v>
      </c>
      <c r="X7923" s="6" t="str">
        <f>TEXT(SalesData[[#This Row],[Order Date]],"mmm yyyy")</f>
        <v>Mar 2014</v>
      </c>
      <c r="Y7923">
        <f>--(COUNTIF($B$2:B7923,B7923)=1)</f>
        <v>1</v>
      </c>
    </row>
    <row r="7924" spans="1:25"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c r="W7924" s="6" t="str">
        <f>TEXT(SalesData[[#This Row],[Order Date]],"mmm")</f>
        <v>Sep</v>
      </c>
      <c r="X7924" s="6" t="str">
        <f>TEXT(SalesData[[#This Row],[Order Date]],"mmm yyyy")</f>
        <v>Sep 2014</v>
      </c>
      <c r="Y7924">
        <f>--(COUNTIF($B$2:B7924,B7924)=1)</f>
        <v>1</v>
      </c>
    </row>
    <row r="7925" spans="1:25"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c r="W7925" s="6" t="str">
        <f>TEXT(SalesData[[#This Row],[Order Date]],"mmm")</f>
        <v>Sep</v>
      </c>
      <c r="X7925" s="6" t="str">
        <f>TEXT(SalesData[[#This Row],[Order Date]],"mmm yyyy")</f>
        <v>Sep 2014</v>
      </c>
      <c r="Y7925">
        <f>--(COUNTIF($B$2:B7925,B7925)=1)</f>
        <v>0</v>
      </c>
    </row>
    <row r="7926" spans="1:25"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c r="W7926" s="6" t="str">
        <f>TEXT(SalesData[[#This Row],[Order Date]],"mmm")</f>
        <v>Aug</v>
      </c>
      <c r="X7926" s="6" t="str">
        <f>TEXT(SalesData[[#This Row],[Order Date]],"mmm yyyy")</f>
        <v>Aug 2013</v>
      </c>
      <c r="Y7926">
        <f>--(COUNTIF($B$2:B7926,B7926)=1)</f>
        <v>1</v>
      </c>
    </row>
    <row r="7927" spans="1:25"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c r="W7927" s="6" t="str">
        <f>TEXT(SalesData[[#This Row],[Order Date]],"mmm")</f>
        <v>Aug</v>
      </c>
      <c r="X7927" s="6" t="str">
        <f>TEXT(SalesData[[#This Row],[Order Date]],"mmm yyyy")</f>
        <v>Aug 2013</v>
      </c>
      <c r="Y7927">
        <f>--(COUNTIF($B$2:B7927,B7927)=1)</f>
        <v>0</v>
      </c>
    </row>
    <row r="7928" spans="1:25"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c r="W7928" s="6" t="str">
        <f>TEXT(SalesData[[#This Row],[Order Date]],"mmm")</f>
        <v>Nov</v>
      </c>
      <c r="X7928" s="6" t="str">
        <f>TEXT(SalesData[[#This Row],[Order Date]],"mmm yyyy")</f>
        <v>Nov 2014</v>
      </c>
      <c r="Y7928">
        <f>--(COUNTIF($B$2:B7928,B7928)=1)</f>
        <v>1</v>
      </c>
    </row>
    <row r="7929" spans="1:25"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c r="W7929" s="6" t="str">
        <f>TEXT(SalesData[[#This Row],[Order Date]],"mmm")</f>
        <v>Nov</v>
      </c>
      <c r="X7929" s="6" t="str">
        <f>TEXT(SalesData[[#This Row],[Order Date]],"mmm yyyy")</f>
        <v>Nov 2014</v>
      </c>
      <c r="Y7929">
        <f>--(COUNTIF($B$2:B7929,B7929)=1)</f>
        <v>0</v>
      </c>
    </row>
    <row r="7930" spans="1:25"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c r="W7930" s="6" t="str">
        <f>TEXT(SalesData[[#This Row],[Order Date]],"mmm")</f>
        <v>Nov</v>
      </c>
      <c r="X7930" s="6" t="str">
        <f>TEXT(SalesData[[#This Row],[Order Date]],"mmm yyyy")</f>
        <v>Nov 2014</v>
      </c>
      <c r="Y7930">
        <f>--(COUNTIF($B$2:B7930,B7930)=1)</f>
        <v>0</v>
      </c>
    </row>
    <row r="7931" spans="1:25"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c r="W7931" s="6" t="str">
        <f>TEXT(SalesData[[#This Row],[Order Date]],"mmm")</f>
        <v>Jul</v>
      </c>
      <c r="X7931" s="6" t="str">
        <f>TEXT(SalesData[[#This Row],[Order Date]],"mmm yyyy")</f>
        <v>Jul 2014</v>
      </c>
      <c r="Y7931">
        <f>--(COUNTIF($B$2:B7931,B7931)=1)</f>
        <v>1</v>
      </c>
    </row>
    <row r="7932" spans="1:25"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c r="W7932" s="6" t="str">
        <f>TEXT(SalesData[[#This Row],[Order Date]],"mmm")</f>
        <v>Mar</v>
      </c>
      <c r="X7932" s="6" t="str">
        <f>TEXT(SalesData[[#This Row],[Order Date]],"mmm yyyy")</f>
        <v>Mar 2013</v>
      </c>
      <c r="Y7932">
        <f>--(COUNTIF($B$2:B7932,B7932)=1)</f>
        <v>1</v>
      </c>
    </row>
    <row r="7933" spans="1:25"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c r="W7933" s="6" t="str">
        <f>TEXT(SalesData[[#This Row],[Order Date]],"mmm")</f>
        <v>Jul</v>
      </c>
      <c r="X7933" s="6" t="str">
        <f>TEXT(SalesData[[#This Row],[Order Date]],"mmm yyyy")</f>
        <v>Jul 2013</v>
      </c>
      <c r="Y7933">
        <f>--(COUNTIF($B$2:B7933,B7933)=1)</f>
        <v>1</v>
      </c>
    </row>
    <row r="7934" spans="1:25"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c r="W7934" s="6" t="str">
        <f>TEXT(SalesData[[#This Row],[Order Date]],"mmm")</f>
        <v>Jul</v>
      </c>
      <c r="X7934" s="6" t="str">
        <f>TEXT(SalesData[[#This Row],[Order Date]],"mmm yyyy")</f>
        <v>Jul 2013</v>
      </c>
      <c r="Y7934">
        <f>--(COUNTIF($B$2:B7934,B7934)=1)</f>
        <v>0</v>
      </c>
    </row>
    <row r="7935" spans="1:25"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c r="W7935" s="6" t="str">
        <f>TEXT(SalesData[[#This Row],[Order Date]],"mmm")</f>
        <v>Aug</v>
      </c>
      <c r="X7935" s="6" t="str">
        <f>TEXT(SalesData[[#This Row],[Order Date]],"mmm yyyy")</f>
        <v>Aug 2014</v>
      </c>
      <c r="Y7935">
        <f>--(COUNTIF($B$2:B7935,B7935)=1)</f>
        <v>1</v>
      </c>
    </row>
    <row r="7936" spans="1:25"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c r="W7936" s="6" t="str">
        <f>TEXT(SalesData[[#This Row],[Order Date]],"mmm")</f>
        <v>Aug</v>
      </c>
      <c r="X7936" s="6" t="str">
        <f>TEXT(SalesData[[#This Row],[Order Date]],"mmm yyyy")</f>
        <v>Aug 2014</v>
      </c>
      <c r="Y7936">
        <f>--(COUNTIF($B$2:B7936,B7936)=1)</f>
        <v>0</v>
      </c>
    </row>
    <row r="7937" spans="1:25"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c r="W7937" s="6" t="str">
        <f>TEXT(SalesData[[#This Row],[Order Date]],"mmm")</f>
        <v>Aug</v>
      </c>
      <c r="X7937" s="6" t="str">
        <f>TEXT(SalesData[[#This Row],[Order Date]],"mmm yyyy")</f>
        <v>Aug 2014</v>
      </c>
      <c r="Y7937">
        <f>--(COUNTIF($B$2:B7937,B7937)=1)</f>
        <v>0</v>
      </c>
    </row>
    <row r="7938" spans="1:25"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c r="W7938" s="6" t="str">
        <f>TEXT(SalesData[[#This Row],[Order Date]],"mmm")</f>
        <v>Aug</v>
      </c>
      <c r="X7938" s="6" t="str">
        <f>TEXT(SalesData[[#This Row],[Order Date]],"mmm yyyy")</f>
        <v>Aug 2014</v>
      </c>
      <c r="Y7938">
        <f>--(COUNTIF($B$2:B7938,B7938)=1)</f>
        <v>0</v>
      </c>
    </row>
    <row r="7939" spans="1:25"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c r="W7939" s="6" t="str">
        <f>TEXT(SalesData[[#This Row],[Order Date]],"mmm")</f>
        <v>Aug</v>
      </c>
      <c r="X7939" s="6" t="str">
        <f>TEXT(SalesData[[#This Row],[Order Date]],"mmm yyyy")</f>
        <v>Aug 2014</v>
      </c>
      <c r="Y7939">
        <f>--(COUNTIF($B$2:B7939,B7939)=1)</f>
        <v>0</v>
      </c>
    </row>
    <row r="7940" spans="1:25"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c r="W7940" s="6" t="str">
        <f>TEXT(SalesData[[#This Row],[Order Date]],"mmm")</f>
        <v>Aug</v>
      </c>
      <c r="X7940" s="6" t="str">
        <f>TEXT(SalesData[[#This Row],[Order Date]],"mmm yyyy")</f>
        <v>Aug 2014</v>
      </c>
      <c r="Y7940">
        <f>--(COUNTIF($B$2:B7940,B7940)=1)</f>
        <v>0</v>
      </c>
    </row>
    <row r="7941" spans="1:25"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c r="W7941" s="6" t="str">
        <f>TEXT(SalesData[[#This Row],[Order Date]],"mmm")</f>
        <v>Aug</v>
      </c>
      <c r="X7941" s="6" t="str">
        <f>TEXT(SalesData[[#This Row],[Order Date]],"mmm yyyy")</f>
        <v>Aug 2014</v>
      </c>
      <c r="Y7941">
        <f>--(COUNTIF($B$2:B7941,B7941)=1)</f>
        <v>0</v>
      </c>
    </row>
    <row r="7942" spans="1:25"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c r="W7942" s="6" t="str">
        <f>TEXT(SalesData[[#This Row],[Order Date]],"mmm")</f>
        <v>Dec</v>
      </c>
      <c r="X7942" s="6" t="str">
        <f>TEXT(SalesData[[#This Row],[Order Date]],"mmm yyyy")</f>
        <v>Dec 2013</v>
      </c>
      <c r="Y7942">
        <f>--(COUNTIF($B$2:B7942,B7942)=1)</f>
        <v>1</v>
      </c>
    </row>
    <row r="7943" spans="1:25"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c r="W7943" s="6" t="str">
        <f>TEXT(SalesData[[#This Row],[Order Date]],"mmm")</f>
        <v>Dec</v>
      </c>
      <c r="X7943" s="6" t="str">
        <f>TEXT(SalesData[[#This Row],[Order Date]],"mmm yyyy")</f>
        <v>Dec 2013</v>
      </c>
      <c r="Y7943">
        <f>--(COUNTIF($B$2:B7943,B7943)=1)</f>
        <v>0</v>
      </c>
    </row>
    <row r="7944" spans="1:25"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c r="W7944" s="6" t="str">
        <f>TEXT(SalesData[[#This Row],[Order Date]],"mmm")</f>
        <v>Dec</v>
      </c>
      <c r="X7944" s="6" t="str">
        <f>TEXT(SalesData[[#This Row],[Order Date]],"mmm yyyy")</f>
        <v>Dec 2014</v>
      </c>
      <c r="Y7944">
        <f>--(COUNTIF($B$2:B7944,B7944)=1)</f>
        <v>1</v>
      </c>
    </row>
    <row r="7945" spans="1:25"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c r="W7945" s="6" t="str">
        <f>TEXT(SalesData[[#This Row],[Order Date]],"mmm")</f>
        <v>Dec</v>
      </c>
      <c r="X7945" s="6" t="str">
        <f>TEXT(SalesData[[#This Row],[Order Date]],"mmm yyyy")</f>
        <v>Dec 2014</v>
      </c>
      <c r="Y7945">
        <f>--(COUNTIF($B$2:B7945,B7945)=1)</f>
        <v>0</v>
      </c>
    </row>
    <row r="7946" spans="1:25"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c r="W7946" s="6" t="str">
        <f>TEXT(SalesData[[#This Row],[Order Date]],"mmm")</f>
        <v>Dec</v>
      </c>
      <c r="X7946" s="6" t="str">
        <f>TEXT(SalesData[[#This Row],[Order Date]],"mmm yyyy")</f>
        <v>Dec 2014</v>
      </c>
      <c r="Y7946">
        <f>--(COUNTIF($B$2:B7946,B7946)=1)</f>
        <v>0</v>
      </c>
    </row>
    <row r="7947" spans="1:25"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c r="W7947" s="6" t="str">
        <f>TEXT(SalesData[[#This Row],[Order Date]],"mmm")</f>
        <v>Dec</v>
      </c>
      <c r="X7947" s="6" t="str">
        <f>TEXT(SalesData[[#This Row],[Order Date]],"mmm yyyy")</f>
        <v>Dec 2014</v>
      </c>
      <c r="Y7947">
        <f>--(COUNTIF($B$2:B7947,B7947)=1)</f>
        <v>0</v>
      </c>
    </row>
    <row r="7948" spans="1:25"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c r="W7948" s="6" t="str">
        <f>TEXT(SalesData[[#This Row],[Order Date]],"mmm")</f>
        <v>Dec</v>
      </c>
      <c r="X7948" s="6" t="str">
        <f>TEXT(SalesData[[#This Row],[Order Date]],"mmm yyyy")</f>
        <v>Dec 2014</v>
      </c>
      <c r="Y7948">
        <f>--(COUNTIF($B$2:B7948,B7948)=1)</f>
        <v>0</v>
      </c>
    </row>
    <row r="7949" spans="1:25"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c r="W7949" s="6" t="str">
        <f>TEXT(SalesData[[#This Row],[Order Date]],"mmm")</f>
        <v>Mar</v>
      </c>
      <c r="X7949" s="6" t="str">
        <f>TEXT(SalesData[[#This Row],[Order Date]],"mmm yyyy")</f>
        <v>Mar 2011</v>
      </c>
      <c r="Y7949">
        <f>--(COUNTIF($B$2:B7949,B7949)=1)</f>
        <v>1</v>
      </c>
    </row>
    <row r="7950" spans="1:25"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c r="W7950" s="6" t="str">
        <f>TEXT(SalesData[[#This Row],[Order Date]],"mmm")</f>
        <v>Mar</v>
      </c>
      <c r="X7950" s="6" t="str">
        <f>TEXT(SalesData[[#This Row],[Order Date]],"mmm yyyy")</f>
        <v>Mar 2011</v>
      </c>
      <c r="Y7950">
        <f>--(COUNTIF($B$2:B7950,B7950)=1)</f>
        <v>0</v>
      </c>
    </row>
    <row r="7951" spans="1:25"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c r="W7951" s="6" t="str">
        <f>TEXT(SalesData[[#This Row],[Order Date]],"mmm")</f>
        <v>Mar</v>
      </c>
      <c r="X7951" s="6" t="str">
        <f>TEXT(SalesData[[#This Row],[Order Date]],"mmm yyyy")</f>
        <v>Mar 2011</v>
      </c>
      <c r="Y7951">
        <f>--(COUNTIF($B$2:B7951,B7951)=1)</f>
        <v>0</v>
      </c>
    </row>
    <row r="7952" spans="1:25"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c r="W7952" s="6" t="str">
        <f>TEXT(SalesData[[#This Row],[Order Date]],"mmm")</f>
        <v>Mar</v>
      </c>
      <c r="X7952" s="6" t="str">
        <f>TEXT(SalesData[[#This Row],[Order Date]],"mmm yyyy")</f>
        <v>Mar 2011</v>
      </c>
      <c r="Y7952">
        <f>--(COUNTIF($B$2:B7952,B7952)=1)</f>
        <v>0</v>
      </c>
    </row>
    <row r="7953" spans="1:25"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c r="W7953" s="6" t="str">
        <f>TEXT(SalesData[[#This Row],[Order Date]],"mmm")</f>
        <v>Nov</v>
      </c>
      <c r="X7953" s="6" t="str">
        <f>TEXT(SalesData[[#This Row],[Order Date]],"mmm yyyy")</f>
        <v>Nov 2012</v>
      </c>
      <c r="Y7953">
        <f>--(COUNTIF($B$2:B7953,B7953)=1)</f>
        <v>1</v>
      </c>
    </row>
    <row r="7954" spans="1:25"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c r="W7954" s="6" t="str">
        <f>TEXT(SalesData[[#This Row],[Order Date]],"mmm")</f>
        <v>Nov</v>
      </c>
      <c r="X7954" s="6" t="str">
        <f>TEXT(SalesData[[#This Row],[Order Date]],"mmm yyyy")</f>
        <v>Nov 2012</v>
      </c>
      <c r="Y7954">
        <f>--(COUNTIF($B$2:B7954,B7954)=1)</f>
        <v>0</v>
      </c>
    </row>
    <row r="7955" spans="1:25"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c r="W7955" s="6" t="str">
        <f>TEXT(SalesData[[#This Row],[Order Date]],"mmm")</f>
        <v>Apr</v>
      </c>
      <c r="X7955" s="6" t="str">
        <f>TEXT(SalesData[[#This Row],[Order Date]],"mmm yyyy")</f>
        <v>Apr 2011</v>
      </c>
      <c r="Y7955">
        <f>--(COUNTIF($B$2:B7955,B7955)=1)</f>
        <v>1</v>
      </c>
    </row>
    <row r="7956" spans="1:25"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c r="W7956" s="6" t="str">
        <f>TEXT(SalesData[[#This Row],[Order Date]],"mmm")</f>
        <v>Apr</v>
      </c>
      <c r="X7956" s="6" t="str">
        <f>TEXT(SalesData[[#This Row],[Order Date]],"mmm yyyy")</f>
        <v>Apr 2011</v>
      </c>
      <c r="Y7956">
        <f>--(COUNTIF($B$2:B7956,B7956)=1)</f>
        <v>0</v>
      </c>
    </row>
    <row r="7957" spans="1:25"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c r="W7957" s="6" t="str">
        <f>TEXT(SalesData[[#This Row],[Order Date]],"mmm")</f>
        <v>Oct</v>
      </c>
      <c r="X7957" s="6" t="str">
        <f>TEXT(SalesData[[#This Row],[Order Date]],"mmm yyyy")</f>
        <v>Oct 2014</v>
      </c>
      <c r="Y7957">
        <f>--(COUNTIF($B$2:B7957,B7957)=1)</f>
        <v>1</v>
      </c>
    </row>
    <row r="7958" spans="1:25"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c r="W7958" s="6" t="str">
        <f>TEXT(SalesData[[#This Row],[Order Date]],"mmm")</f>
        <v>Oct</v>
      </c>
      <c r="X7958" s="6" t="str">
        <f>TEXT(SalesData[[#This Row],[Order Date]],"mmm yyyy")</f>
        <v>Oct 2014</v>
      </c>
      <c r="Y7958">
        <f>--(COUNTIF($B$2:B7958,B7958)=1)</f>
        <v>0</v>
      </c>
    </row>
    <row r="7959" spans="1:25"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c r="W7959" s="6" t="str">
        <f>TEXT(SalesData[[#This Row],[Order Date]],"mmm")</f>
        <v>Oct</v>
      </c>
      <c r="X7959" s="6" t="str">
        <f>TEXT(SalesData[[#This Row],[Order Date]],"mmm yyyy")</f>
        <v>Oct 2014</v>
      </c>
      <c r="Y7959">
        <f>--(COUNTIF($B$2:B7959,B7959)=1)</f>
        <v>0</v>
      </c>
    </row>
    <row r="7960" spans="1:25"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c r="W7960" s="6" t="str">
        <f>TEXT(SalesData[[#This Row],[Order Date]],"mmm")</f>
        <v>Oct</v>
      </c>
      <c r="X7960" s="6" t="str">
        <f>TEXT(SalesData[[#This Row],[Order Date]],"mmm yyyy")</f>
        <v>Oct 2014</v>
      </c>
      <c r="Y7960">
        <f>--(COUNTIF($B$2:B7960,B7960)=1)</f>
        <v>0</v>
      </c>
    </row>
    <row r="7961" spans="1:25"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c r="W7961" s="6" t="str">
        <f>TEXT(SalesData[[#This Row],[Order Date]],"mmm")</f>
        <v>Oct</v>
      </c>
      <c r="X7961" s="6" t="str">
        <f>TEXT(SalesData[[#This Row],[Order Date]],"mmm yyyy")</f>
        <v>Oct 2014</v>
      </c>
      <c r="Y7961">
        <f>--(COUNTIF($B$2:B7961,B7961)=1)</f>
        <v>0</v>
      </c>
    </row>
    <row r="7962" spans="1:25"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c r="W7962" s="6" t="str">
        <f>TEXT(SalesData[[#This Row],[Order Date]],"mmm")</f>
        <v>Oct</v>
      </c>
      <c r="X7962" s="6" t="str">
        <f>TEXT(SalesData[[#This Row],[Order Date]],"mmm yyyy")</f>
        <v>Oct 2014</v>
      </c>
      <c r="Y7962">
        <f>--(COUNTIF($B$2:B7962,B7962)=1)</f>
        <v>0</v>
      </c>
    </row>
    <row r="7963" spans="1:25"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c r="W7963" s="6" t="str">
        <f>TEXT(SalesData[[#This Row],[Order Date]],"mmm")</f>
        <v>Nov</v>
      </c>
      <c r="X7963" s="6" t="str">
        <f>TEXT(SalesData[[#This Row],[Order Date]],"mmm yyyy")</f>
        <v>Nov 2014</v>
      </c>
      <c r="Y7963">
        <f>--(COUNTIF($B$2:B7963,B7963)=1)</f>
        <v>1</v>
      </c>
    </row>
    <row r="7964" spans="1:25"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c r="W7964" s="6" t="str">
        <f>TEXT(SalesData[[#This Row],[Order Date]],"mmm")</f>
        <v>Nov</v>
      </c>
      <c r="X7964" s="6" t="str">
        <f>TEXT(SalesData[[#This Row],[Order Date]],"mmm yyyy")</f>
        <v>Nov 2014</v>
      </c>
      <c r="Y7964">
        <f>--(COUNTIF($B$2:B7964,B7964)=1)</f>
        <v>0</v>
      </c>
    </row>
    <row r="7965" spans="1:25"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c r="W7965" s="6" t="str">
        <f>TEXT(SalesData[[#This Row],[Order Date]],"mmm")</f>
        <v>Nov</v>
      </c>
      <c r="X7965" s="6" t="str">
        <f>TEXT(SalesData[[#This Row],[Order Date]],"mmm yyyy")</f>
        <v>Nov 2014</v>
      </c>
      <c r="Y7965">
        <f>--(COUNTIF($B$2:B7965,B7965)=1)</f>
        <v>0</v>
      </c>
    </row>
    <row r="7966" spans="1:25"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c r="W7966" s="6" t="str">
        <f>TEXT(SalesData[[#This Row],[Order Date]],"mmm")</f>
        <v>Nov</v>
      </c>
      <c r="X7966" s="6" t="str">
        <f>TEXT(SalesData[[#This Row],[Order Date]],"mmm yyyy")</f>
        <v>Nov 2014</v>
      </c>
      <c r="Y7966">
        <f>--(COUNTIF($B$2:B7966,B7966)=1)</f>
        <v>0</v>
      </c>
    </row>
    <row r="7967" spans="1:25"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c r="W7967" s="6" t="str">
        <f>TEXT(SalesData[[#This Row],[Order Date]],"mmm")</f>
        <v>Nov</v>
      </c>
      <c r="X7967" s="6" t="str">
        <f>TEXT(SalesData[[#This Row],[Order Date]],"mmm yyyy")</f>
        <v>Nov 2014</v>
      </c>
      <c r="Y7967">
        <f>--(COUNTIF($B$2:B7967,B7967)=1)</f>
        <v>0</v>
      </c>
    </row>
    <row r="7968" spans="1:25"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c r="W7968" s="6" t="str">
        <f>TEXT(SalesData[[#This Row],[Order Date]],"mmm")</f>
        <v>Mar</v>
      </c>
      <c r="X7968" s="6" t="str">
        <f>TEXT(SalesData[[#This Row],[Order Date]],"mmm yyyy")</f>
        <v>Mar 2012</v>
      </c>
      <c r="Y7968">
        <f>--(COUNTIF($B$2:B7968,B7968)=1)</f>
        <v>1</v>
      </c>
    </row>
    <row r="7969" spans="1:25"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c r="W7969" s="6" t="str">
        <f>TEXT(SalesData[[#This Row],[Order Date]],"mmm")</f>
        <v>Oct</v>
      </c>
      <c r="X7969" s="6" t="str">
        <f>TEXT(SalesData[[#This Row],[Order Date]],"mmm yyyy")</f>
        <v>Oct 2013</v>
      </c>
      <c r="Y7969">
        <f>--(COUNTIF($B$2:B7969,B7969)=1)</f>
        <v>1</v>
      </c>
    </row>
    <row r="7970" spans="1:25"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c r="W7970" s="6" t="str">
        <f>TEXT(SalesData[[#This Row],[Order Date]],"mmm")</f>
        <v>Oct</v>
      </c>
      <c r="X7970" s="6" t="str">
        <f>TEXT(SalesData[[#This Row],[Order Date]],"mmm yyyy")</f>
        <v>Oct 2013</v>
      </c>
      <c r="Y7970">
        <f>--(COUNTIF($B$2:B7970,B7970)=1)</f>
        <v>0</v>
      </c>
    </row>
    <row r="7971" spans="1:25"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c r="W7971" s="6" t="str">
        <f>TEXT(SalesData[[#This Row],[Order Date]],"mmm")</f>
        <v>Oct</v>
      </c>
      <c r="X7971" s="6" t="str">
        <f>TEXT(SalesData[[#This Row],[Order Date]],"mmm yyyy")</f>
        <v>Oct 2013</v>
      </c>
      <c r="Y7971">
        <f>--(COUNTIF($B$2:B7971,B7971)=1)</f>
        <v>0</v>
      </c>
    </row>
    <row r="7972" spans="1:25"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c r="W7972" s="6" t="str">
        <f>TEXT(SalesData[[#This Row],[Order Date]],"mmm")</f>
        <v>Aug</v>
      </c>
      <c r="X7972" s="6" t="str">
        <f>TEXT(SalesData[[#This Row],[Order Date]],"mmm yyyy")</f>
        <v>Aug 2012</v>
      </c>
      <c r="Y7972">
        <f>--(COUNTIF($B$2:B7972,B7972)=1)</f>
        <v>1</v>
      </c>
    </row>
    <row r="7973" spans="1:25"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c r="W7973" s="6" t="str">
        <f>TEXT(SalesData[[#This Row],[Order Date]],"mmm")</f>
        <v>Aug</v>
      </c>
      <c r="X7973" s="6" t="str">
        <f>TEXT(SalesData[[#This Row],[Order Date]],"mmm yyyy")</f>
        <v>Aug 2012</v>
      </c>
      <c r="Y7973">
        <f>--(COUNTIF($B$2:B7973,B7973)=1)</f>
        <v>0</v>
      </c>
    </row>
    <row r="7974" spans="1:25"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c r="W7974" s="6" t="str">
        <f>TEXT(SalesData[[#This Row],[Order Date]],"mmm")</f>
        <v>Aug</v>
      </c>
      <c r="X7974" s="6" t="str">
        <f>TEXT(SalesData[[#This Row],[Order Date]],"mmm yyyy")</f>
        <v>Aug 2012</v>
      </c>
      <c r="Y7974">
        <f>--(COUNTIF($B$2:B7974,B7974)=1)</f>
        <v>0</v>
      </c>
    </row>
    <row r="7975" spans="1:25"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c r="W7975" s="6" t="str">
        <f>TEXT(SalesData[[#This Row],[Order Date]],"mmm")</f>
        <v>Aug</v>
      </c>
      <c r="X7975" s="6" t="str">
        <f>TEXT(SalesData[[#This Row],[Order Date]],"mmm yyyy")</f>
        <v>Aug 2012</v>
      </c>
      <c r="Y7975">
        <f>--(COUNTIF($B$2:B7975,B7975)=1)</f>
        <v>0</v>
      </c>
    </row>
    <row r="7976" spans="1:25"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c r="W7976" s="6" t="str">
        <f>TEXT(SalesData[[#This Row],[Order Date]],"mmm")</f>
        <v>Aug</v>
      </c>
      <c r="X7976" s="6" t="str">
        <f>TEXT(SalesData[[#This Row],[Order Date]],"mmm yyyy")</f>
        <v>Aug 2012</v>
      </c>
      <c r="Y7976">
        <f>--(COUNTIF($B$2:B7976,B7976)=1)</f>
        <v>0</v>
      </c>
    </row>
    <row r="7977" spans="1:25"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c r="W7977" s="6" t="str">
        <f>TEXT(SalesData[[#This Row],[Order Date]],"mmm")</f>
        <v>Aug</v>
      </c>
      <c r="X7977" s="6" t="str">
        <f>TEXT(SalesData[[#This Row],[Order Date]],"mmm yyyy")</f>
        <v>Aug 2012</v>
      </c>
      <c r="Y7977">
        <f>--(COUNTIF($B$2:B7977,B7977)=1)</f>
        <v>0</v>
      </c>
    </row>
    <row r="7978" spans="1:25"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c r="W7978" s="6" t="str">
        <f>TEXT(SalesData[[#This Row],[Order Date]],"mmm")</f>
        <v>Aug</v>
      </c>
      <c r="X7978" s="6" t="str">
        <f>TEXT(SalesData[[#This Row],[Order Date]],"mmm yyyy")</f>
        <v>Aug 2012</v>
      </c>
      <c r="Y7978">
        <f>--(COUNTIF($B$2:B7978,B7978)=1)</f>
        <v>0</v>
      </c>
    </row>
    <row r="7979" spans="1:25"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c r="W7979" s="6" t="str">
        <f>TEXT(SalesData[[#This Row],[Order Date]],"mmm")</f>
        <v>May</v>
      </c>
      <c r="X7979" s="6" t="str">
        <f>TEXT(SalesData[[#This Row],[Order Date]],"mmm yyyy")</f>
        <v>May 2011</v>
      </c>
      <c r="Y7979">
        <f>--(COUNTIF($B$2:B7979,B7979)=1)</f>
        <v>1</v>
      </c>
    </row>
    <row r="7980" spans="1:25"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c r="W7980" s="6" t="str">
        <f>TEXT(SalesData[[#This Row],[Order Date]],"mmm")</f>
        <v>May</v>
      </c>
      <c r="X7980" s="6" t="str">
        <f>TEXT(SalesData[[#This Row],[Order Date]],"mmm yyyy")</f>
        <v>May 2011</v>
      </c>
      <c r="Y7980">
        <f>--(COUNTIF($B$2:B7980,B7980)=1)</f>
        <v>0</v>
      </c>
    </row>
    <row r="7981" spans="1:25"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c r="W7981" s="6" t="str">
        <f>TEXT(SalesData[[#This Row],[Order Date]],"mmm")</f>
        <v>Aug</v>
      </c>
      <c r="X7981" s="6" t="str">
        <f>TEXT(SalesData[[#This Row],[Order Date]],"mmm yyyy")</f>
        <v>Aug 2012</v>
      </c>
      <c r="Y7981">
        <f>--(COUNTIF($B$2:B7981,B7981)=1)</f>
        <v>1</v>
      </c>
    </row>
    <row r="7982" spans="1:25"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c r="W7982" s="6" t="str">
        <f>TEXT(SalesData[[#This Row],[Order Date]],"mmm")</f>
        <v>Jan</v>
      </c>
      <c r="X7982" s="6" t="str">
        <f>TEXT(SalesData[[#This Row],[Order Date]],"mmm yyyy")</f>
        <v>Jan 2011</v>
      </c>
      <c r="Y7982">
        <f>--(COUNTIF($B$2:B7982,B7982)=1)</f>
        <v>1</v>
      </c>
    </row>
    <row r="7983" spans="1:25"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c r="W7983" s="6" t="str">
        <f>TEXT(SalesData[[#This Row],[Order Date]],"mmm")</f>
        <v>Sep</v>
      </c>
      <c r="X7983" s="6" t="str">
        <f>TEXT(SalesData[[#This Row],[Order Date]],"mmm yyyy")</f>
        <v>Sep 2011</v>
      </c>
      <c r="Y7983">
        <f>--(COUNTIF($B$2:B7983,B7983)=1)</f>
        <v>1</v>
      </c>
    </row>
    <row r="7984" spans="1:25"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c r="W7984" s="6" t="str">
        <f>TEXT(SalesData[[#This Row],[Order Date]],"mmm")</f>
        <v>Sep</v>
      </c>
      <c r="X7984" s="6" t="str">
        <f>TEXT(SalesData[[#This Row],[Order Date]],"mmm yyyy")</f>
        <v>Sep 2011</v>
      </c>
      <c r="Y7984">
        <f>--(COUNTIF($B$2:B7984,B7984)=1)</f>
        <v>0</v>
      </c>
    </row>
    <row r="7985" spans="1:25"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c r="W7985" s="6" t="str">
        <f>TEXT(SalesData[[#This Row],[Order Date]],"mmm")</f>
        <v>Jan</v>
      </c>
      <c r="X7985" s="6" t="str">
        <f>TEXT(SalesData[[#This Row],[Order Date]],"mmm yyyy")</f>
        <v>Jan 2014</v>
      </c>
      <c r="Y7985">
        <f>--(COUNTIF($B$2:B7985,B7985)=1)</f>
        <v>1</v>
      </c>
    </row>
    <row r="7986" spans="1:25"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c r="W7986" s="6" t="str">
        <f>TEXT(SalesData[[#This Row],[Order Date]],"mmm")</f>
        <v>Jan</v>
      </c>
      <c r="X7986" s="6" t="str">
        <f>TEXT(SalesData[[#This Row],[Order Date]],"mmm yyyy")</f>
        <v>Jan 2014</v>
      </c>
      <c r="Y7986">
        <f>--(COUNTIF($B$2:B7986,B7986)=1)</f>
        <v>0</v>
      </c>
    </row>
    <row r="7987" spans="1:25"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c r="W7987" s="6" t="str">
        <f>TEXT(SalesData[[#This Row],[Order Date]],"mmm")</f>
        <v>Apr</v>
      </c>
      <c r="X7987" s="6" t="str">
        <f>TEXT(SalesData[[#This Row],[Order Date]],"mmm yyyy")</f>
        <v>Apr 2013</v>
      </c>
      <c r="Y7987">
        <f>--(COUNTIF($B$2:B7987,B7987)=1)</f>
        <v>1</v>
      </c>
    </row>
    <row r="7988" spans="1:25"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c r="W7988" s="6" t="str">
        <f>TEXT(SalesData[[#This Row],[Order Date]],"mmm")</f>
        <v>Jul</v>
      </c>
      <c r="X7988" s="6" t="str">
        <f>TEXT(SalesData[[#This Row],[Order Date]],"mmm yyyy")</f>
        <v>Jul 2013</v>
      </c>
      <c r="Y7988">
        <f>--(COUNTIF($B$2:B7988,B7988)=1)</f>
        <v>1</v>
      </c>
    </row>
    <row r="7989" spans="1:25"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c r="W7989" s="6" t="str">
        <f>TEXT(SalesData[[#This Row],[Order Date]],"mmm")</f>
        <v>Aug</v>
      </c>
      <c r="X7989" s="6" t="str">
        <f>TEXT(SalesData[[#This Row],[Order Date]],"mmm yyyy")</f>
        <v>Aug 2013</v>
      </c>
      <c r="Y7989">
        <f>--(COUNTIF($B$2:B7989,B7989)=1)</f>
        <v>1</v>
      </c>
    </row>
    <row r="7990" spans="1:25"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c r="W7990" s="6" t="str">
        <f>TEXT(SalesData[[#This Row],[Order Date]],"mmm")</f>
        <v>Aug</v>
      </c>
      <c r="X7990" s="6" t="str">
        <f>TEXT(SalesData[[#This Row],[Order Date]],"mmm yyyy")</f>
        <v>Aug 2013</v>
      </c>
      <c r="Y7990">
        <f>--(COUNTIF($B$2:B7990,B7990)=1)</f>
        <v>0</v>
      </c>
    </row>
    <row r="7991" spans="1:25"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c r="W7991" s="6" t="str">
        <f>TEXT(SalesData[[#This Row],[Order Date]],"mmm")</f>
        <v>Aug</v>
      </c>
      <c r="X7991" s="6" t="str">
        <f>TEXT(SalesData[[#This Row],[Order Date]],"mmm yyyy")</f>
        <v>Aug 2013</v>
      </c>
      <c r="Y7991">
        <f>--(COUNTIF($B$2:B7991,B7991)=1)</f>
        <v>0</v>
      </c>
    </row>
    <row r="7992" spans="1:25"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c r="W7992" s="6" t="str">
        <f>TEXT(SalesData[[#This Row],[Order Date]],"mmm")</f>
        <v>Aug</v>
      </c>
      <c r="X7992" s="6" t="str">
        <f>TEXT(SalesData[[#This Row],[Order Date]],"mmm yyyy")</f>
        <v>Aug 2013</v>
      </c>
      <c r="Y7992">
        <f>--(COUNTIF($B$2:B7992,B7992)=1)</f>
        <v>0</v>
      </c>
    </row>
    <row r="7993" spans="1:25"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c r="W7993" s="6" t="str">
        <f>TEXT(SalesData[[#This Row],[Order Date]],"mmm")</f>
        <v>Jun</v>
      </c>
      <c r="X7993" s="6" t="str">
        <f>TEXT(SalesData[[#This Row],[Order Date]],"mmm yyyy")</f>
        <v>Jun 2013</v>
      </c>
      <c r="Y7993">
        <f>--(COUNTIF($B$2:B7993,B7993)=1)</f>
        <v>1</v>
      </c>
    </row>
    <row r="7994" spans="1:25"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c r="W7994" s="6" t="str">
        <f>TEXT(SalesData[[#This Row],[Order Date]],"mmm")</f>
        <v>Jun</v>
      </c>
      <c r="X7994" s="6" t="str">
        <f>TEXT(SalesData[[#This Row],[Order Date]],"mmm yyyy")</f>
        <v>Jun 2013</v>
      </c>
      <c r="Y7994">
        <f>--(COUNTIF($B$2:B7994,B7994)=1)</f>
        <v>0</v>
      </c>
    </row>
    <row r="7995" spans="1:25"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c r="W7995" s="6" t="str">
        <f>TEXT(SalesData[[#This Row],[Order Date]],"mmm")</f>
        <v>Nov</v>
      </c>
      <c r="X7995" s="6" t="str">
        <f>TEXT(SalesData[[#This Row],[Order Date]],"mmm yyyy")</f>
        <v>Nov 2012</v>
      </c>
      <c r="Y7995">
        <f>--(COUNTIF($B$2:B7995,B7995)=1)</f>
        <v>1</v>
      </c>
    </row>
    <row r="7996" spans="1:25"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c r="W7996" s="6" t="str">
        <f>TEXT(SalesData[[#This Row],[Order Date]],"mmm")</f>
        <v>Nov</v>
      </c>
      <c r="X7996" s="6" t="str">
        <f>TEXT(SalesData[[#This Row],[Order Date]],"mmm yyyy")</f>
        <v>Nov 2012</v>
      </c>
      <c r="Y7996">
        <f>--(COUNTIF($B$2:B7996,B7996)=1)</f>
        <v>0</v>
      </c>
    </row>
    <row r="7997" spans="1:25"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c r="W7997" s="6" t="str">
        <f>TEXT(SalesData[[#This Row],[Order Date]],"mmm")</f>
        <v>Nov</v>
      </c>
      <c r="X7997" s="6" t="str">
        <f>TEXT(SalesData[[#This Row],[Order Date]],"mmm yyyy")</f>
        <v>Nov 2012</v>
      </c>
      <c r="Y7997">
        <f>--(COUNTIF($B$2:B7997,B7997)=1)</f>
        <v>0</v>
      </c>
    </row>
    <row r="7998" spans="1:25"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c r="W7998" s="6" t="str">
        <f>TEXT(SalesData[[#This Row],[Order Date]],"mmm")</f>
        <v>Nov</v>
      </c>
      <c r="X7998" s="6" t="str">
        <f>TEXT(SalesData[[#This Row],[Order Date]],"mmm yyyy")</f>
        <v>Nov 2014</v>
      </c>
      <c r="Y7998">
        <f>--(COUNTIF($B$2:B7998,B7998)=1)</f>
        <v>1</v>
      </c>
    </row>
    <row r="7999" spans="1:25"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c r="W7999" s="6" t="str">
        <f>TEXT(SalesData[[#This Row],[Order Date]],"mmm")</f>
        <v>Nov</v>
      </c>
      <c r="X7999" s="6" t="str">
        <f>TEXT(SalesData[[#This Row],[Order Date]],"mmm yyyy")</f>
        <v>Nov 2014</v>
      </c>
      <c r="Y7999">
        <f>--(COUNTIF($B$2:B7999,B7999)=1)</f>
        <v>0</v>
      </c>
    </row>
    <row r="8000" spans="1:25"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c r="W8000" s="6" t="str">
        <f>TEXT(SalesData[[#This Row],[Order Date]],"mmm")</f>
        <v>May</v>
      </c>
      <c r="X8000" s="6" t="str">
        <f>TEXT(SalesData[[#This Row],[Order Date]],"mmm yyyy")</f>
        <v>May 2011</v>
      </c>
      <c r="Y8000">
        <f>--(COUNTIF($B$2:B8000,B8000)=1)</f>
        <v>1</v>
      </c>
    </row>
    <row r="8001" spans="1:25"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c r="W8001" s="6" t="str">
        <f>TEXT(SalesData[[#This Row],[Order Date]],"mmm")</f>
        <v>May</v>
      </c>
      <c r="X8001" s="6" t="str">
        <f>TEXT(SalesData[[#This Row],[Order Date]],"mmm yyyy")</f>
        <v>May 2011</v>
      </c>
      <c r="Y8001">
        <f>--(COUNTIF($B$2:B8001,B8001)=1)</f>
        <v>0</v>
      </c>
    </row>
    <row r="8002" spans="1:25"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c r="W8002" s="6" t="str">
        <f>TEXT(SalesData[[#This Row],[Order Date]],"mmm")</f>
        <v>Nov</v>
      </c>
      <c r="X8002" s="6" t="str">
        <f>TEXT(SalesData[[#This Row],[Order Date]],"mmm yyyy")</f>
        <v>Nov 2012</v>
      </c>
      <c r="Y8002">
        <f>--(COUNTIF($B$2:B8002,B8002)=1)</f>
        <v>1</v>
      </c>
    </row>
    <row r="8003" spans="1:25"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c r="W8003" s="6" t="str">
        <f>TEXT(SalesData[[#This Row],[Order Date]],"mmm")</f>
        <v>Dec</v>
      </c>
      <c r="X8003" s="6" t="str">
        <f>TEXT(SalesData[[#This Row],[Order Date]],"mmm yyyy")</f>
        <v>Dec 2012</v>
      </c>
      <c r="Y8003">
        <f>--(COUNTIF($B$2:B8003,B8003)=1)</f>
        <v>1</v>
      </c>
    </row>
    <row r="8004" spans="1:25"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c r="W8004" s="6" t="str">
        <f>TEXT(SalesData[[#This Row],[Order Date]],"mmm")</f>
        <v>Dec</v>
      </c>
      <c r="X8004" s="6" t="str">
        <f>TEXT(SalesData[[#This Row],[Order Date]],"mmm yyyy")</f>
        <v>Dec 2012</v>
      </c>
      <c r="Y8004">
        <f>--(COUNTIF($B$2:B8004,B8004)=1)</f>
        <v>0</v>
      </c>
    </row>
    <row r="8005" spans="1:25"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c r="W8005" s="6" t="str">
        <f>TEXT(SalesData[[#This Row],[Order Date]],"mmm")</f>
        <v>Dec</v>
      </c>
      <c r="X8005" s="6" t="str">
        <f>TEXT(SalesData[[#This Row],[Order Date]],"mmm yyyy")</f>
        <v>Dec 2011</v>
      </c>
      <c r="Y8005">
        <f>--(COUNTIF($B$2:B8005,B8005)=1)</f>
        <v>1</v>
      </c>
    </row>
    <row r="8006" spans="1:25"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c r="W8006" s="6" t="str">
        <f>TEXT(SalesData[[#This Row],[Order Date]],"mmm")</f>
        <v>Dec</v>
      </c>
      <c r="X8006" s="6" t="str">
        <f>TEXT(SalesData[[#This Row],[Order Date]],"mmm yyyy")</f>
        <v>Dec 2011</v>
      </c>
      <c r="Y8006">
        <f>--(COUNTIF($B$2:B8006,B8006)=1)</f>
        <v>0</v>
      </c>
    </row>
    <row r="8007" spans="1:25"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c r="W8007" s="6" t="str">
        <f>TEXT(SalesData[[#This Row],[Order Date]],"mmm")</f>
        <v>Dec</v>
      </c>
      <c r="X8007" s="6" t="str">
        <f>TEXT(SalesData[[#This Row],[Order Date]],"mmm yyyy")</f>
        <v>Dec 2011</v>
      </c>
      <c r="Y8007">
        <f>--(COUNTIF($B$2:B8007,B8007)=1)</f>
        <v>0</v>
      </c>
    </row>
    <row r="8008" spans="1:25"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c r="W8008" s="6" t="str">
        <f>TEXT(SalesData[[#This Row],[Order Date]],"mmm")</f>
        <v>Oct</v>
      </c>
      <c r="X8008" s="6" t="str">
        <f>TEXT(SalesData[[#This Row],[Order Date]],"mmm yyyy")</f>
        <v>Oct 2013</v>
      </c>
      <c r="Y8008">
        <f>--(COUNTIF($B$2:B8008,B8008)=1)</f>
        <v>1</v>
      </c>
    </row>
    <row r="8009" spans="1:25"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c r="W8009" s="6" t="str">
        <f>TEXT(SalesData[[#This Row],[Order Date]],"mmm")</f>
        <v>Nov</v>
      </c>
      <c r="X8009" s="6" t="str">
        <f>TEXT(SalesData[[#This Row],[Order Date]],"mmm yyyy")</f>
        <v>Nov 2012</v>
      </c>
      <c r="Y8009">
        <f>--(COUNTIF($B$2:B8009,B8009)=1)</f>
        <v>1</v>
      </c>
    </row>
    <row r="8010" spans="1:25"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c r="W8010" s="6" t="str">
        <f>TEXT(SalesData[[#This Row],[Order Date]],"mmm")</f>
        <v>Nov</v>
      </c>
      <c r="X8010" s="6" t="str">
        <f>TEXT(SalesData[[#This Row],[Order Date]],"mmm yyyy")</f>
        <v>Nov 2012</v>
      </c>
      <c r="Y8010">
        <f>--(COUNTIF($B$2:B8010,B8010)=1)</f>
        <v>0</v>
      </c>
    </row>
    <row r="8011" spans="1:25"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c r="W8011" s="6" t="str">
        <f>TEXT(SalesData[[#This Row],[Order Date]],"mmm")</f>
        <v>Nov</v>
      </c>
      <c r="X8011" s="6" t="str">
        <f>TEXT(SalesData[[#This Row],[Order Date]],"mmm yyyy")</f>
        <v>Nov 2012</v>
      </c>
      <c r="Y8011">
        <f>--(COUNTIF($B$2:B8011,B8011)=1)</f>
        <v>0</v>
      </c>
    </row>
    <row r="8012" spans="1:25"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c r="W8012" s="6" t="str">
        <f>TEXT(SalesData[[#This Row],[Order Date]],"mmm")</f>
        <v>Mar</v>
      </c>
      <c r="X8012" s="6" t="str">
        <f>TEXT(SalesData[[#This Row],[Order Date]],"mmm yyyy")</f>
        <v>Mar 2011</v>
      </c>
      <c r="Y8012">
        <f>--(COUNTIF($B$2:B8012,B8012)=1)</f>
        <v>1</v>
      </c>
    </row>
    <row r="8013" spans="1:25"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c r="W8013" s="6" t="str">
        <f>TEXT(SalesData[[#This Row],[Order Date]],"mmm")</f>
        <v>Jun</v>
      </c>
      <c r="X8013" s="6" t="str">
        <f>TEXT(SalesData[[#This Row],[Order Date]],"mmm yyyy")</f>
        <v>Jun 2012</v>
      </c>
      <c r="Y8013">
        <f>--(COUNTIF($B$2:B8013,B8013)=1)</f>
        <v>1</v>
      </c>
    </row>
    <row r="8014" spans="1:25"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c r="W8014" s="6" t="str">
        <f>TEXT(SalesData[[#This Row],[Order Date]],"mmm")</f>
        <v>May</v>
      </c>
      <c r="X8014" s="6" t="str">
        <f>TEXT(SalesData[[#This Row],[Order Date]],"mmm yyyy")</f>
        <v>May 2014</v>
      </c>
      <c r="Y8014">
        <f>--(COUNTIF($B$2:B8014,B8014)=1)</f>
        <v>1</v>
      </c>
    </row>
    <row r="8015" spans="1:25"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c r="W8015" s="6" t="str">
        <f>TEXT(SalesData[[#This Row],[Order Date]],"mmm")</f>
        <v>May</v>
      </c>
      <c r="X8015" s="6" t="str">
        <f>TEXT(SalesData[[#This Row],[Order Date]],"mmm yyyy")</f>
        <v>May 2014</v>
      </c>
      <c r="Y8015">
        <f>--(COUNTIF($B$2:B8015,B8015)=1)</f>
        <v>0</v>
      </c>
    </row>
    <row r="8016" spans="1:25"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c r="W8016" s="6" t="str">
        <f>TEXT(SalesData[[#This Row],[Order Date]],"mmm")</f>
        <v>May</v>
      </c>
      <c r="X8016" s="6" t="str">
        <f>TEXT(SalesData[[#This Row],[Order Date]],"mmm yyyy")</f>
        <v>May 2014</v>
      </c>
      <c r="Y8016">
        <f>--(COUNTIF($B$2:B8016,B8016)=1)</f>
        <v>0</v>
      </c>
    </row>
    <row r="8017" spans="1:25"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c r="W8017" s="6" t="str">
        <f>TEXT(SalesData[[#This Row],[Order Date]],"mmm")</f>
        <v>May</v>
      </c>
      <c r="X8017" s="6" t="str">
        <f>TEXT(SalesData[[#This Row],[Order Date]],"mmm yyyy")</f>
        <v>May 2014</v>
      </c>
      <c r="Y8017">
        <f>--(COUNTIF($B$2:B8017,B8017)=1)</f>
        <v>0</v>
      </c>
    </row>
    <row r="8018" spans="1:25"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c r="W8018" s="6" t="str">
        <f>TEXT(SalesData[[#This Row],[Order Date]],"mmm")</f>
        <v>Sep</v>
      </c>
      <c r="X8018" s="6" t="str">
        <f>TEXT(SalesData[[#This Row],[Order Date]],"mmm yyyy")</f>
        <v>Sep 2011</v>
      </c>
      <c r="Y8018">
        <f>--(COUNTIF($B$2:B8018,B8018)=1)</f>
        <v>1</v>
      </c>
    </row>
    <row r="8019" spans="1:25"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c r="W8019" s="6" t="str">
        <f>TEXT(SalesData[[#This Row],[Order Date]],"mmm")</f>
        <v>Sep</v>
      </c>
      <c r="X8019" s="6" t="str">
        <f>TEXT(SalesData[[#This Row],[Order Date]],"mmm yyyy")</f>
        <v>Sep 2011</v>
      </c>
      <c r="Y8019">
        <f>--(COUNTIF($B$2:B8019,B8019)=1)</f>
        <v>0</v>
      </c>
    </row>
    <row r="8020" spans="1:25"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c r="W8020" s="6" t="str">
        <f>TEXT(SalesData[[#This Row],[Order Date]],"mmm")</f>
        <v>Oct</v>
      </c>
      <c r="X8020" s="6" t="str">
        <f>TEXT(SalesData[[#This Row],[Order Date]],"mmm yyyy")</f>
        <v>Oct 2014</v>
      </c>
      <c r="Y8020">
        <f>--(COUNTIF($B$2:B8020,B8020)=1)</f>
        <v>1</v>
      </c>
    </row>
    <row r="8021" spans="1:25"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c r="W8021" s="6" t="str">
        <f>TEXT(SalesData[[#This Row],[Order Date]],"mmm")</f>
        <v>Nov</v>
      </c>
      <c r="X8021" s="6" t="str">
        <f>TEXT(SalesData[[#This Row],[Order Date]],"mmm yyyy")</f>
        <v>Nov 2014</v>
      </c>
      <c r="Y8021">
        <f>--(COUNTIF($B$2:B8021,B8021)=1)</f>
        <v>1</v>
      </c>
    </row>
    <row r="8022" spans="1:25"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c r="W8022" s="6" t="str">
        <f>TEXT(SalesData[[#This Row],[Order Date]],"mmm")</f>
        <v>Nov</v>
      </c>
      <c r="X8022" s="6" t="str">
        <f>TEXT(SalesData[[#This Row],[Order Date]],"mmm yyyy")</f>
        <v>Nov 2014</v>
      </c>
      <c r="Y8022">
        <f>--(COUNTIF($B$2:B8022,B8022)=1)</f>
        <v>0</v>
      </c>
    </row>
    <row r="8023" spans="1:25"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c r="W8023" s="6" t="str">
        <f>TEXT(SalesData[[#This Row],[Order Date]],"mmm")</f>
        <v>Jul</v>
      </c>
      <c r="X8023" s="6" t="str">
        <f>TEXT(SalesData[[#This Row],[Order Date]],"mmm yyyy")</f>
        <v>Jul 2011</v>
      </c>
      <c r="Y8023">
        <f>--(COUNTIF($B$2:B8023,B8023)=1)</f>
        <v>1</v>
      </c>
    </row>
    <row r="8024" spans="1:25"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c r="W8024" s="6" t="str">
        <f>TEXT(SalesData[[#This Row],[Order Date]],"mmm")</f>
        <v>Jul</v>
      </c>
      <c r="X8024" s="6" t="str">
        <f>TEXT(SalesData[[#This Row],[Order Date]],"mmm yyyy")</f>
        <v>Jul 2011</v>
      </c>
      <c r="Y8024">
        <f>--(COUNTIF($B$2:B8024,B8024)=1)</f>
        <v>0</v>
      </c>
    </row>
    <row r="8025" spans="1:25"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c r="W8025" s="6" t="str">
        <f>TEXT(SalesData[[#This Row],[Order Date]],"mmm")</f>
        <v>Jul</v>
      </c>
      <c r="X8025" s="6" t="str">
        <f>TEXT(SalesData[[#This Row],[Order Date]],"mmm yyyy")</f>
        <v>Jul 2011</v>
      </c>
      <c r="Y8025">
        <f>--(COUNTIF($B$2:B8025,B8025)=1)</f>
        <v>0</v>
      </c>
    </row>
    <row r="8026" spans="1:25"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c r="W8026" s="6" t="str">
        <f>TEXT(SalesData[[#This Row],[Order Date]],"mmm")</f>
        <v>Jul</v>
      </c>
      <c r="X8026" s="6" t="str">
        <f>TEXT(SalesData[[#This Row],[Order Date]],"mmm yyyy")</f>
        <v>Jul 2011</v>
      </c>
      <c r="Y8026">
        <f>--(COUNTIF($B$2:B8026,B8026)=1)</f>
        <v>0</v>
      </c>
    </row>
    <row r="8027" spans="1:25"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c r="W8027" s="6" t="str">
        <f>TEXT(SalesData[[#This Row],[Order Date]],"mmm")</f>
        <v>Sep</v>
      </c>
      <c r="X8027" s="6" t="str">
        <f>TEXT(SalesData[[#This Row],[Order Date]],"mmm yyyy")</f>
        <v>Sep 2012</v>
      </c>
      <c r="Y8027">
        <f>--(COUNTIF($B$2:B8027,B8027)=1)</f>
        <v>1</v>
      </c>
    </row>
    <row r="8028" spans="1:25"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c r="W8028" s="6" t="str">
        <f>TEXT(SalesData[[#This Row],[Order Date]],"mmm")</f>
        <v>Sep</v>
      </c>
      <c r="X8028" s="6" t="str">
        <f>TEXT(SalesData[[#This Row],[Order Date]],"mmm yyyy")</f>
        <v>Sep 2012</v>
      </c>
      <c r="Y8028">
        <f>--(COUNTIF($B$2:B8028,B8028)=1)</f>
        <v>0</v>
      </c>
    </row>
    <row r="8029" spans="1:25"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c r="W8029" s="6" t="str">
        <f>TEXT(SalesData[[#This Row],[Order Date]],"mmm")</f>
        <v>Sep</v>
      </c>
      <c r="X8029" s="6" t="str">
        <f>TEXT(SalesData[[#This Row],[Order Date]],"mmm yyyy")</f>
        <v>Sep 2012</v>
      </c>
      <c r="Y8029">
        <f>--(COUNTIF($B$2:B8029,B8029)=1)</f>
        <v>0</v>
      </c>
    </row>
    <row r="8030" spans="1:25"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c r="W8030" s="6" t="str">
        <f>TEXT(SalesData[[#This Row],[Order Date]],"mmm")</f>
        <v>Sep</v>
      </c>
      <c r="X8030" s="6" t="str">
        <f>TEXT(SalesData[[#This Row],[Order Date]],"mmm yyyy")</f>
        <v>Sep 2012</v>
      </c>
      <c r="Y8030">
        <f>--(COUNTIF($B$2:B8030,B8030)=1)</f>
        <v>0</v>
      </c>
    </row>
    <row r="8031" spans="1:25"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c r="W8031" s="6" t="str">
        <f>TEXT(SalesData[[#This Row],[Order Date]],"mmm")</f>
        <v>Oct</v>
      </c>
      <c r="X8031" s="6" t="str">
        <f>TEXT(SalesData[[#This Row],[Order Date]],"mmm yyyy")</f>
        <v>Oct 2013</v>
      </c>
      <c r="Y8031">
        <f>--(COUNTIF($B$2:B8031,B8031)=1)</f>
        <v>1</v>
      </c>
    </row>
    <row r="8032" spans="1:25"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c r="W8032" s="6" t="str">
        <f>TEXT(SalesData[[#This Row],[Order Date]],"mmm")</f>
        <v>Jan</v>
      </c>
      <c r="X8032" s="6" t="str">
        <f>TEXT(SalesData[[#This Row],[Order Date]],"mmm yyyy")</f>
        <v>Jan 2013</v>
      </c>
      <c r="Y8032">
        <f>--(COUNTIF($B$2:B8032,B8032)=1)</f>
        <v>1</v>
      </c>
    </row>
    <row r="8033" spans="1:25"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c r="W8033" s="6" t="str">
        <f>TEXT(SalesData[[#This Row],[Order Date]],"mmm")</f>
        <v>Jan</v>
      </c>
      <c r="X8033" s="6" t="str">
        <f>TEXT(SalesData[[#This Row],[Order Date]],"mmm yyyy")</f>
        <v>Jan 2013</v>
      </c>
      <c r="Y8033">
        <f>--(COUNTIF($B$2:B8033,B8033)=1)</f>
        <v>0</v>
      </c>
    </row>
    <row r="8034" spans="1:25"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c r="W8034" s="6" t="str">
        <f>TEXT(SalesData[[#This Row],[Order Date]],"mmm")</f>
        <v>Jun</v>
      </c>
      <c r="X8034" s="6" t="str">
        <f>TEXT(SalesData[[#This Row],[Order Date]],"mmm yyyy")</f>
        <v>Jun 2012</v>
      </c>
      <c r="Y8034">
        <f>--(COUNTIF($B$2:B8034,B8034)=1)</f>
        <v>1</v>
      </c>
    </row>
    <row r="8035" spans="1:25"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c r="W8035" s="6" t="str">
        <f>TEXT(SalesData[[#This Row],[Order Date]],"mmm")</f>
        <v>Jun</v>
      </c>
      <c r="X8035" s="6" t="str">
        <f>TEXT(SalesData[[#This Row],[Order Date]],"mmm yyyy")</f>
        <v>Jun 2012</v>
      </c>
      <c r="Y8035">
        <f>--(COUNTIF($B$2:B8035,B8035)=1)</f>
        <v>0</v>
      </c>
    </row>
    <row r="8036" spans="1:25"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c r="W8036" s="6" t="str">
        <f>TEXT(SalesData[[#This Row],[Order Date]],"mmm")</f>
        <v>Jun</v>
      </c>
      <c r="X8036" s="6" t="str">
        <f>TEXT(SalesData[[#This Row],[Order Date]],"mmm yyyy")</f>
        <v>Jun 2012</v>
      </c>
      <c r="Y8036">
        <f>--(COUNTIF($B$2:B8036,B8036)=1)</f>
        <v>0</v>
      </c>
    </row>
    <row r="8037" spans="1:25"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c r="W8037" s="6" t="str">
        <f>TEXT(SalesData[[#This Row],[Order Date]],"mmm")</f>
        <v>Jun</v>
      </c>
      <c r="X8037" s="6" t="str">
        <f>TEXT(SalesData[[#This Row],[Order Date]],"mmm yyyy")</f>
        <v>Jun 2012</v>
      </c>
      <c r="Y8037">
        <f>--(COUNTIF($B$2:B8037,B8037)=1)</f>
        <v>0</v>
      </c>
    </row>
    <row r="8038" spans="1:25"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c r="W8038" s="6" t="str">
        <f>TEXT(SalesData[[#This Row],[Order Date]],"mmm")</f>
        <v>Sep</v>
      </c>
      <c r="X8038" s="6" t="str">
        <f>TEXT(SalesData[[#This Row],[Order Date]],"mmm yyyy")</f>
        <v>Sep 2012</v>
      </c>
      <c r="Y8038">
        <f>--(COUNTIF($B$2:B8038,B8038)=1)</f>
        <v>1</v>
      </c>
    </row>
    <row r="8039" spans="1:25"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c r="W8039" s="6" t="str">
        <f>TEXT(SalesData[[#This Row],[Order Date]],"mmm")</f>
        <v>Jul</v>
      </c>
      <c r="X8039" s="6" t="str">
        <f>TEXT(SalesData[[#This Row],[Order Date]],"mmm yyyy")</f>
        <v>Jul 2014</v>
      </c>
      <c r="Y8039">
        <f>--(COUNTIF($B$2:B8039,B8039)=1)</f>
        <v>1</v>
      </c>
    </row>
    <row r="8040" spans="1:25"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c r="W8040" s="6" t="str">
        <f>TEXT(SalesData[[#This Row],[Order Date]],"mmm")</f>
        <v>Jul</v>
      </c>
      <c r="X8040" s="6" t="str">
        <f>TEXT(SalesData[[#This Row],[Order Date]],"mmm yyyy")</f>
        <v>Jul 2014</v>
      </c>
      <c r="Y8040">
        <f>--(COUNTIF($B$2:B8040,B8040)=1)</f>
        <v>1</v>
      </c>
    </row>
    <row r="8041" spans="1:25"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c r="W8041" s="6" t="str">
        <f>TEXT(SalesData[[#This Row],[Order Date]],"mmm")</f>
        <v>Aug</v>
      </c>
      <c r="X8041" s="6" t="str">
        <f>TEXT(SalesData[[#This Row],[Order Date]],"mmm yyyy")</f>
        <v>Aug 2014</v>
      </c>
      <c r="Y8041">
        <f>--(COUNTIF($B$2:B8041,B8041)=1)</f>
        <v>1</v>
      </c>
    </row>
    <row r="8042" spans="1:25"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c r="W8042" s="6" t="str">
        <f>TEXT(SalesData[[#This Row],[Order Date]],"mmm")</f>
        <v>Aug</v>
      </c>
      <c r="X8042" s="6" t="str">
        <f>TEXT(SalesData[[#This Row],[Order Date]],"mmm yyyy")</f>
        <v>Aug 2014</v>
      </c>
      <c r="Y8042">
        <f>--(COUNTIF($B$2:B8042,B8042)=1)</f>
        <v>0</v>
      </c>
    </row>
    <row r="8043" spans="1:25"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c r="W8043" s="6" t="str">
        <f>TEXT(SalesData[[#This Row],[Order Date]],"mmm")</f>
        <v>Aug</v>
      </c>
      <c r="X8043" s="6" t="str">
        <f>TEXT(SalesData[[#This Row],[Order Date]],"mmm yyyy")</f>
        <v>Aug 2014</v>
      </c>
      <c r="Y8043">
        <f>--(COUNTIF($B$2:B8043,B8043)=1)</f>
        <v>0</v>
      </c>
    </row>
    <row r="8044" spans="1:25"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c r="W8044" s="6" t="str">
        <f>TEXT(SalesData[[#This Row],[Order Date]],"mmm")</f>
        <v>Mar</v>
      </c>
      <c r="X8044" s="6" t="str">
        <f>TEXT(SalesData[[#This Row],[Order Date]],"mmm yyyy")</f>
        <v>Mar 2014</v>
      </c>
      <c r="Y8044">
        <f>--(COUNTIF($B$2:B8044,B8044)=1)</f>
        <v>1</v>
      </c>
    </row>
    <row r="8045" spans="1:25"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c r="W8045" s="6" t="str">
        <f>TEXT(SalesData[[#This Row],[Order Date]],"mmm")</f>
        <v>Mar</v>
      </c>
      <c r="X8045" s="6" t="str">
        <f>TEXT(SalesData[[#This Row],[Order Date]],"mmm yyyy")</f>
        <v>Mar 2014</v>
      </c>
      <c r="Y8045">
        <f>--(COUNTIF($B$2:B8045,B8045)=1)</f>
        <v>0</v>
      </c>
    </row>
    <row r="8046" spans="1:25"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c r="W8046" s="6" t="str">
        <f>TEXT(SalesData[[#This Row],[Order Date]],"mmm")</f>
        <v>Sep</v>
      </c>
      <c r="X8046" s="6" t="str">
        <f>TEXT(SalesData[[#This Row],[Order Date]],"mmm yyyy")</f>
        <v>Sep 2014</v>
      </c>
      <c r="Y8046">
        <f>--(COUNTIF($B$2:B8046,B8046)=1)</f>
        <v>1</v>
      </c>
    </row>
    <row r="8047" spans="1:25"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c r="W8047" s="6" t="str">
        <f>TEXT(SalesData[[#This Row],[Order Date]],"mmm")</f>
        <v>Sep</v>
      </c>
      <c r="X8047" s="6" t="str">
        <f>TEXT(SalesData[[#This Row],[Order Date]],"mmm yyyy")</f>
        <v>Sep 2013</v>
      </c>
      <c r="Y8047">
        <f>--(COUNTIF($B$2:B8047,B8047)=1)</f>
        <v>1</v>
      </c>
    </row>
    <row r="8048" spans="1:25"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c r="W8048" s="6" t="str">
        <f>TEXT(SalesData[[#This Row],[Order Date]],"mmm")</f>
        <v>Dec</v>
      </c>
      <c r="X8048" s="6" t="str">
        <f>TEXT(SalesData[[#This Row],[Order Date]],"mmm yyyy")</f>
        <v>Dec 2013</v>
      </c>
      <c r="Y8048">
        <f>--(COUNTIF($B$2:B8048,B8048)=1)</f>
        <v>1</v>
      </c>
    </row>
    <row r="8049" spans="1:25"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c r="W8049" s="6" t="str">
        <f>TEXT(SalesData[[#This Row],[Order Date]],"mmm")</f>
        <v>Nov</v>
      </c>
      <c r="X8049" s="6" t="str">
        <f>TEXT(SalesData[[#This Row],[Order Date]],"mmm yyyy")</f>
        <v>Nov 2014</v>
      </c>
      <c r="Y8049">
        <f>--(COUNTIF($B$2:B8049,B8049)=1)</f>
        <v>1</v>
      </c>
    </row>
    <row r="8050" spans="1:25"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c r="W8050" s="6" t="str">
        <f>TEXT(SalesData[[#This Row],[Order Date]],"mmm")</f>
        <v>Jul</v>
      </c>
      <c r="X8050" s="6" t="str">
        <f>TEXT(SalesData[[#This Row],[Order Date]],"mmm yyyy")</f>
        <v>Jul 2013</v>
      </c>
      <c r="Y8050">
        <f>--(COUNTIF($B$2:B8050,B8050)=1)</f>
        <v>1</v>
      </c>
    </row>
    <row r="8051" spans="1:25"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c r="W8051" s="6" t="str">
        <f>TEXT(SalesData[[#This Row],[Order Date]],"mmm")</f>
        <v>Sep</v>
      </c>
      <c r="X8051" s="6" t="str">
        <f>TEXT(SalesData[[#This Row],[Order Date]],"mmm yyyy")</f>
        <v>Sep 2011</v>
      </c>
      <c r="Y8051">
        <f>--(COUNTIF($B$2:B8051,B8051)=1)</f>
        <v>1</v>
      </c>
    </row>
    <row r="8052" spans="1:25"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c r="W8052" s="6" t="str">
        <f>TEXT(SalesData[[#This Row],[Order Date]],"mmm")</f>
        <v>Sep</v>
      </c>
      <c r="X8052" s="6" t="str">
        <f>TEXT(SalesData[[#This Row],[Order Date]],"mmm yyyy")</f>
        <v>Sep 2011</v>
      </c>
      <c r="Y8052">
        <f>--(COUNTIF($B$2:B8052,B8052)=1)</f>
        <v>0</v>
      </c>
    </row>
    <row r="8053" spans="1:25"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c r="W8053" s="6" t="str">
        <f>TEXT(SalesData[[#This Row],[Order Date]],"mmm")</f>
        <v>Sep</v>
      </c>
      <c r="X8053" s="6" t="str">
        <f>TEXT(SalesData[[#This Row],[Order Date]],"mmm yyyy")</f>
        <v>Sep 2011</v>
      </c>
      <c r="Y8053">
        <f>--(COUNTIF($B$2:B8053,B8053)=1)</f>
        <v>0</v>
      </c>
    </row>
    <row r="8054" spans="1:25"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c r="W8054" s="6" t="str">
        <f>TEXT(SalesData[[#This Row],[Order Date]],"mmm")</f>
        <v>Jul</v>
      </c>
      <c r="X8054" s="6" t="str">
        <f>TEXT(SalesData[[#This Row],[Order Date]],"mmm yyyy")</f>
        <v>Jul 2011</v>
      </c>
      <c r="Y8054">
        <f>--(COUNTIF($B$2:B8054,B8054)=1)</f>
        <v>1</v>
      </c>
    </row>
    <row r="8055" spans="1:25"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c r="W8055" s="6" t="str">
        <f>TEXT(SalesData[[#This Row],[Order Date]],"mmm")</f>
        <v>Sep</v>
      </c>
      <c r="X8055" s="6" t="str">
        <f>TEXT(SalesData[[#This Row],[Order Date]],"mmm yyyy")</f>
        <v>Sep 2014</v>
      </c>
      <c r="Y8055">
        <f>--(COUNTIF($B$2:B8055,B8055)=1)</f>
        <v>1</v>
      </c>
    </row>
    <row r="8056" spans="1:25"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c r="W8056" s="6" t="str">
        <f>TEXT(SalesData[[#This Row],[Order Date]],"mmm")</f>
        <v>Aug</v>
      </c>
      <c r="X8056" s="6" t="str">
        <f>TEXT(SalesData[[#This Row],[Order Date]],"mmm yyyy")</f>
        <v>Aug 2012</v>
      </c>
      <c r="Y8056">
        <f>--(COUNTIF($B$2:B8056,B8056)=1)</f>
        <v>1</v>
      </c>
    </row>
    <row r="8057" spans="1:25"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c r="W8057" s="6" t="str">
        <f>TEXT(SalesData[[#This Row],[Order Date]],"mmm")</f>
        <v>Aug</v>
      </c>
      <c r="X8057" s="6" t="str">
        <f>TEXT(SalesData[[#This Row],[Order Date]],"mmm yyyy")</f>
        <v>Aug 2012</v>
      </c>
      <c r="Y8057">
        <f>--(COUNTIF($B$2:B8057,B8057)=1)</f>
        <v>0</v>
      </c>
    </row>
    <row r="8058" spans="1:25"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c r="W8058" s="6" t="str">
        <f>TEXT(SalesData[[#This Row],[Order Date]],"mmm")</f>
        <v>Aug</v>
      </c>
      <c r="X8058" s="6" t="str">
        <f>TEXT(SalesData[[#This Row],[Order Date]],"mmm yyyy")</f>
        <v>Aug 2012</v>
      </c>
      <c r="Y8058">
        <f>--(COUNTIF($B$2:B8058,B8058)=1)</f>
        <v>0</v>
      </c>
    </row>
    <row r="8059" spans="1:25"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c r="W8059" s="6" t="str">
        <f>TEXT(SalesData[[#This Row],[Order Date]],"mmm")</f>
        <v>Aug</v>
      </c>
      <c r="X8059" s="6" t="str">
        <f>TEXT(SalesData[[#This Row],[Order Date]],"mmm yyyy")</f>
        <v>Aug 2012</v>
      </c>
      <c r="Y8059">
        <f>--(COUNTIF($B$2:B8059,B8059)=1)</f>
        <v>0</v>
      </c>
    </row>
    <row r="8060" spans="1:25"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c r="W8060" s="6" t="str">
        <f>TEXT(SalesData[[#This Row],[Order Date]],"mmm")</f>
        <v>Aug</v>
      </c>
      <c r="X8060" s="6" t="str">
        <f>TEXT(SalesData[[#This Row],[Order Date]],"mmm yyyy")</f>
        <v>Aug 2012</v>
      </c>
      <c r="Y8060">
        <f>--(COUNTIF($B$2:B8060,B8060)=1)</f>
        <v>0</v>
      </c>
    </row>
    <row r="8061" spans="1:25"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c r="W8061" s="6" t="str">
        <f>TEXT(SalesData[[#This Row],[Order Date]],"mmm")</f>
        <v>Aug</v>
      </c>
      <c r="X8061" s="6" t="str">
        <f>TEXT(SalesData[[#This Row],[Order Date]],"mmm yyyy")</f>
        <v>Aug 2012</v>
      </c>
      <c r="Y8061">
        <f>--(COUNTIF($B$2:B8061,B8061)=1)</f>
        <v>0</v>
      </c>
    </row>
    <row r="8062" spans="1:25"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c r="W8062" s="6" t="str">
        <f>TEXT(SalesData[[#This Row],[Order Date]],"mmm")</f>
        <v>Sep</v>
      </c>
      <c r="X8062" s="6" t="str">
        <f>TEXT(SalesData[[#This Row],[Order Date]],"mmm yyyy")</f>
        <v>Sep 2012</v>
      </c>
      <c r="Y8062">
        <f>--(COUNTIF($B$2:B8062,B8062)=1)</f>
        <v>1</v>
      </c>
    </row>
    <row r="8063" spans="1:25"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c r="W8063" s="6" t="str">
        <f>TEXT(SalesData[[#This Row],[Order Date]],"mmm")</f>
        <v>Sep</v>
      </c>
      <c r="X8063" s="6" t="str">
        <f>TEXT(SalesData[[#This Row],[Order Date]],"mmm yyyy")</f>
        <v>Sep 2012</v>
      </c>
      <c r="Y8063">
        <f>--(COUNTIF($B$2:B8063,B8063)=1)</f>
        <v>0</v>
      </c>
    </row>
    <row r="8064" spans="1:25"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c r="W8064" s="6" t="str">
        <f>TEXT(SalesData[[#This Row],[Order Date]],"mmm")</f>
        <v>Nov</v>
      </c>
      <c r="X8064" s="6" t="str">
        <f>TEXT(SalesData[[#This Row],[Order Date]],"mmm yyyy")</f>
        <v>Nov 2013</v>
      </c>
      <c r="Y8064">
        <f>--(COUNTIF($B$2:B8064,B8064)=1)</f>
        <v>1</v>
      </c>
    </row>
    <row r="8065" spans="1:25"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c r="W8065" s="6" t="str">
        <f>TEXT(SalesData[[#This Row],[Order Date]],"mmm")</f>
        <v>Nov</v>
      </c>
      <c r="X8065" s="6" t="str">
        <f>TEXT(SalesData[[#This Row],[Order Date]],"mmm yyyy")</f>
        <v>Nov 2013</v>
      </c>
      <c r="Y8065">
        <f>--(COUNTIF($B$2:B8065,B8065)=1)</f>
        <v>0</v>
      </c>
    </row>
    <row r="8066" spans="1:25"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c r="W8066" s="6" t="str">
        <f>TEXT(SalesData[[#This Row],[Order Date]],"mmm")</f>
        <v>Nov</v>
      </c>
      <c r="X8066" s="6" t="str">
        <f>TEXT(SalesData[[#This Row],[Order Date]],"mmm yyyy")</f>
        <v>Nov 2013</v>
      </c>
      <c r="Y8066">
        <f>--(COUNTIF($B$2:B8066,B8066)=1)</f>
        <v>0</v>
      </c>
    </row>
    <row r="8067" spans="1:25"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c r="W8067" s="6" t="str">
        <f>TEXT(SalesData[[#This Row],[Order Date]],"mmm")</f>
        <v>Nov</v>
      </c>
      <c r="X8067" s="6" t="str">
        <f>TEXT(SalesData[[#This Row],[Order Date]],"mmm yyyy")</f>
        <v>Nov 2013</v>
      </c>
      <c r="Y8067">
        <f>--(COUNTIF($B$2:B8067,B8067)=1)</f>
        <v>0</v>
      </c>
    </row>
    <row r="8068" spans="1:25"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c r="W8068" s="6" t="str">
        <f>TEXT(SalesData[[#This Row],[Order Date]],"mmm")</f>
        <v>Nov</v>
      </c>
      <c r="X8068" s="6" t="str">
        <f>TEXT(SalesData[[#This Row],[Order Date]],"mmm yyyy")</f>
        <v>Nov 2013</v>
      </c>
      <c r="Y8068">
        <f>--(COUNTIF($B$2:B8068,B8068)=1)</f>
        <v>0</v>
      </c>
    </row>
    <row r="8069" spans="1:25"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c r="W8069" s="6" t="str">
        <f>TEXT(SalesData[[#This Row],[Order Date]],"mmm")</f>
        <v>Oct</v>
      </c>
      <c r="X8069" s="6" t="str">
        <f>TEXT(SalesData[[#This Row],[Order Date]],"mmm yyyy")</f>
        <v>Oct 2012</v>
      </c>
      <c r="Y8069">
        <f>--(COUNTIF($B$2:B8069,B8069)=1)</f>
        <v>1</v>
      </c>
    </row>
    <row r="8070" spans="1:25"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c r="W8070" s="6" t="str">
        <f>TEXT(SalesData[[#This Row],[Order Date]],"mmm")</f>
        <v>Oct</v>
      </c>
      <c r="X8070" s="6" t="str">
        <f>TEXT(SalesData[[#This Row],[Order Date]],"mmm yyyy")</f>
        <v>Oct 2012</v>
      </c>
      <c r="Y8070">
        <f>--(COUNTIF($B$2:B8070,B8070)=1)</f>
        <v>0</v>
      </c>
    </row>
    <row r="8071" spans="1:25"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c r="W8071" s="6" t="str">
        <f>TEXT(SalesData[[#This Row],[Order Date]],"mmm")</f>
        <v>Jan</v>
      </c>
      <c r="X8071" s="6" t="str">
        <f>TEXT(SalesData[[#This Row],[Order Date]],"mmm yyyy")</f>
        <v>Jan 2014</v>
      </c>
      <c r="Y8071">
        <f>--(COUNTIF($B$2:B8071,B8071)=1)</f>
        <v>1</v>
      </c>
    </row>
    <row r="8072" spans="1:25"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c r="W8072" s="6" t="str">
        <f>TEXT(SalesData[[#This Row],[Order Date]],"mmm")</f>
        <v>Jan</v>
      </c>
      <c r="X8072" s="6" t="str">
        <f>TEXT(SalesData[[#This Row],[Order Date]],"mmm yyyy")</f>
        <v>Jan 2014</v>
      </c>
      <c r="Y8072">
        <f>--(COUNTIF($B$2:B8072,B8072)=1)</f>
        <v>0</v>
      </c>
    </row>
    <row r="8073" spans="1:25"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c r="W8073" s="6" t="str">
        <f>TEXT(SalesData[[#This Row],[Order Date]],"mmm")</f>
        <v>Jan</v>
      </c>
      <c r="X8073" s="6" t="str">
        <f>TEXT(SalesData[[#This Row],[Order Date]],"mmm yyyy")</f>
        <v>Jan 2014</v>
      </c>
      <c r="Y8073">
        <f>--(COUNTIF($B$2:B8073,B8073)=1)</f>
        <v>0</v>
      </c>
    </row>
    <row r="8074" spans="1:25"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c r="W8074" s="6" t="str">
        <f>TEXT(SalesData[[#This Row],[Order Date]],"mmm")</f>
        <v>Jan</v>
      </c>
      <c r="X8074" s="6" t="str">
        <f>TEXT(SalesData[[#This Row],[Order Date]],"mmm yyyy")</f>
        <v>Jan 2014</v>
      </c>
      <c r="Y8074">
        <f>--(COUNTIF($B$2:B8074,B8074)=1)</f>
        <v>0</v>
      </c>
    </row>
    <row r="8075" spans="1:25"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c r="W8075" s="6" t="str">
        <f>TEXT(SalesData[[#This Row],[Order Date]],"mmm")</f>
        <v>Jan</v>
      </c>
      <c r="X8075" s="6" t="str">
        <f>TEXT(SalesData[[#This Row],[Order Date]],"mmm yyyy")</f>
        <v>Jan 2014</v>
      </c>
      <c r="Y8075">
        <f>--(COUNTIF($B$2:B8075,B8075)=1)</f>
        <v>0</v>
      </c>
    </row>
    <row r="8076" spans="1:25"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c r="W8076" s="6" t="str">
        <f>TEXT(SalesData[[#This Row],[Order Date]],"mmm")</f>
        <v>Jan</v>
      </c>
      <c r="X8076" s="6" t="str">
        <f>TEXT(SalesData[[#This Row],[Order Date]],"mmm yyyy")</f>
        <v>Jan 2014</v>
      </c>
      <c r="Y8076">
        <f>--(COUNTIF($B$2:B8076,B8076)=1)</f>
        <v>0</v>
      </c>
    </row>
    <row r="8077" spans="1:25"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c r="W8077" s="6" t="str">
        <f>TEXT(SalesData[[#This Row],[Order Date]],"mmm")</f>
        <v>Jan</v>
      </c>
      <c r="X8077" s="6" t="str">
        <f>TEXT(SalesData[[#This Row],[Order Date]],"mmm yyyy")</f>
        <v>Jan 2014</v>
      </c>
      <c r="Y8077">
        <f>--(COUNTIF($B$2:B8077,B8077)=1)</f>
        <v>0</v>
      </c>
    </row>
    <row r="8078" spans="1:25"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c r="W8078" s="6" t="str">
        <f>TEXT(SalesData[[#This Row],[Order Date]],"mmm")</f>
        <v>Jun</v>
      </c>
      <c r="X8078" s="6" t="str">
        <f>TEXT(SalesData[[#This Row],[Order Date]],"mmm yyyy")</f>
        <v>Jun 2012</v>
      </c>
      <c r="Y8078">
        <f>--(COUNTIF($B$2:B8078,B8078)=1)</f>
        <v>1</v>
      </c>
    </row>
    <row r="8079" spans="1:25"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c r="W8079" s="6" t="str">
        <f>TEXT(SalesData[[#This Row],[Order Date]],"mmm")</f>
        <v>Jun</v>
      </c>
      <c r="X8079" s="6" t="str">
        <f>TEXT(SalesData[[#This Row],[Order Date]],"mmm yyyy")</f>
        <v>Jun 2012</v>
      </c>
      <c r="Y8079">
        <f>--(COUNTIF($B$2:B8079,B8079)=1)</f>
        <v>0</v>
      </c>
    </row>
    <row r="8080" spans="1:25"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c r="W8080" s="6" t="str">
        <f>TEXT(SalesData[[#This Row],[Order Date]],"mmm")</f>
        <v>Jun</v>
      </c>
      <c r="X8080" s="6" t="str">
        <f>TEXT(SalesData[[#This Row],[Order Date]],"mmm yyyy")</f>
        <v>Jun 2012</v>
      </c>
      <c r="Y8080">
        <f>--(COUNTIF($B$2:B8080,B8080)=1)</f>
        <v>0</v>
      </c>
    </row>
    <row r="8081" spans="1:25"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c r="W8081" s="6" t="str">
        <f>TEXT(SalesData[[#This Row],[Order Date]],"mmm")</f>
        <v>Nov</v>
      </c>
      <c r="X8081" s="6" t="str">
        <f>TEXT(SalesData[[#This Row],[Order Date]],"mmm yyyy")</f>
        <v>Nov 2013</v>
      </c>
      <c r="Y8081">
        <f>--(COUNTIF($B$2:B8081,B8081)=1)</f>
        <v>1</v>
      </c>
    </row>
    <row r="8082" spans="1:25"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c r="W8082" s="6" t="str">
        <f>TEXT(SalesData[[#This Row],[Order Date]],"mmm")</f>
        <v>Oct</v>
      </c>
      <c r="X8082" s="6" t="str">
        <f>TEXT(SalesData[[#This Row],[Order Date]],"mmm yyyy")</f>
        <v>Oct 2012</v>
      </c>
      <c r="Y8082">
        <f>--(COUNTIF($B$2:B8082,B8082)=1)</f>
        <v>1</v>
      </c>
    </row>
    <row r="8083" spans="1:25"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c r="W8083" s="6" t="str">
        <f>TEXT(SalesData[[#This Row],[Order Date]],"mmm")</f>
        <v>Oct</v>
      </c>
      <c r="X8083" s="6" t="str">
        <f>TEXT(SalesData[[#This Row],[Order Date]],"mmm yyyy")</f>
        <v>Oct 2012</v>
      </c>
      <c r="Y8083">
        <f>--(COUNTIF($B$2:B8083,B8083)=1)</f>
        <v>0</v>
      </c>
    </row>
    <row r="8084" spans="1:25"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c r="W8084" s="6" t="str">
        <f>TEXT(SalesData[[#This Row],[Order Date]],"mmm")</f>
        <v>Oct</v>
      </c>
      <c r="X8084" s="6" t="str">
        <f>TEXT(SalesData[[#This Row],[Order Date]],"mmm yyyy")</f>
        <v>Oct 2012</v>
      </c>
      <c r="Y8084">
        <f>--(COUNTIF($B$2:B8084,B8084)=1)</f>
        <v>0</v>
      </c>
    </row>
    <row r="8085" spans="1:25"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c r="W8085" s="6" t="str">
        <f>TEXT(SalesData[[#This Row],[Order Date]],"mmm")</f>
        <v>Oct</v>
      </c>
      <c r="X8085" s="6" t="str">
        <f>TEXT(SalesData[[#This Row],[Order Date]],"mmm yyyy")</f>
        <v>Oct 2012</v>
      </c>
      <c r="Y8085">
        <f>--(COUNTIF($B$2:B8085,B8085)=1)</f>
        <v>0</v>
      </c>
    </row>
    <row r="8086" spans="1:25"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c r="W8086" s="6" t="str">
        <f>TEXT(SalesData[[#This Row],[Order Date]],"mmm")</f>
        <v>Oct</v>
      </c>
      <c r="X8086" s="6" t="str">
        <f>TEXT(SalesData[[#This Row],[Order Date]],"mmm yyyy")</f>
        <v>Oct 2012</v>
      </c>
      <c r="Y8086">
        <f>--(COUNTIF($B$2:B8086,B8086)=1)</f>
        <v>0</v>
      </c>
    </row>
    <row r="8087" spans="1:25"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c r="W8087" s="6" t="str">
        <f>TEXT(SalesData[[#This Row],[Order Date]],"mmm")</f>
        <v>Oct</v>
      </c>
      <c r="X8087" s="6" t="str">
        <f>TEXT(SalesData[[#This Row],[Order Date]],"mmm yyyy")</f>
        <v>Oct 2013</v>
      </c>
      <c r="Y8087">
        <f>--(COUNTIF($B$2:B8087,B8087)=1)</f>
        <v>1</v>
      </c>
    </row>
    <row r="8088" spans="1:25"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c r="W8088" s="6" t="str">
        <f>TEXT(SalesData[[#This Row],[Order Date]],"mmm")</f>
        <v>Apr</v>
      </c>
      <c r="X8088" s="6" t="str">
        <f>TEXT(SalesData[[#This Row],[Order Date]],"mmm yyyy")</f>
        <v>Apr 2014</v>
      </c>
      <c r="Y8088">
        <f>--(COUNTIF($B$2:B8088,B8088)=1)</f>
        <v>1</v>
      </c>
    </row>
    <row r="8089" spans="1:25"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c r="W8089" s="6" t="str">
        <f>TEXT(SalesData[[#This Row],[Order Date]],"mmm")</f>
        <v>Sep</v>
      </c>
      <c r="X8089" s="6" t="str">
        <f>TEXT(SalesData[[#This Row],[Order Date]],"mmm yyyy")</f>
        <v>Sep 2013</v>
      </c>
      <c r="Y8089">
        <f>--(COUNTIF($B$2:B8089,B8089)=1)</f>
        <v>1</v>
      </c>
    </row>
    <row r="8090" spans="1:25"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c r="W8090" s="6" t="str">
        <f>TEXT(SalesData[[#This Row],[Order Date]],"mmm")</f>
        <v>Jul</v>
      </c>
      <c r="X8090" s="6" t="str">
        <f>TEXT(SalesData[[#This Row],[Order Date]],"mmm yyyy")</f>
        <v>Jul 2012</v>
      </c>
      <c r="Y8090">
        <f>--(COUNTIF($B$2:B8090,B8090)=1)</f>
        <v>1</v>
      </c>
    </row>
    <row r="8091" spans="1:25"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c r="W8091" s="6" t="str">
        <f>TEXT(SalesData[[#This Row],[Order Date]],"mmm")</f>
        <v>Aug</v>
      </c>
      <c r="X8091" s="6" t="str">
        <f>TEXT(SalesData[[#This Row],[Order Date]],"mmm yyyy")</f>
        <v>Aug 2012</v>
      </c>
      <c r="Y8091">
        <f>--(COUNTIF($B$2:B8091,B8091)=1)</f>
        <v>1</v>
      </c>
    </row>
    <row r="8092" spans="1:25"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c r="W8092" s="6" t="str">
        <f>TEXT(SalesData[[#This Row],[Order Date]],"mmm")</f>
        <v>Dec</v>
      </c>
      <c r="X8092" s="6" t="str">
        <f>TEXT(SalesData[[#This Row],[Order Date]],"mmm yyyy")</f>
        <v>Dec 2011</v>
      </c>
      <c r="Y8092">
        <f>--(COUNTIF($B$2:B8092,B8092)=1)</f>
        <v>1</v>
      </c>
    </row>
    <row r="8093" spans="1:25"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c r="W8093" s="6" t="str">
        <f>TEXT(SalesData[[#This Row],[Order Date]],"mmm")</f>
        <v>Dec</v>
      </c>
      <c r="X8093" s="6" t="str">
        <f>TEXT(SalesData[[#This Row],[Order Date]],"mmm yyyy")</f>
        <v>Dec 2012</v>
      </c>
      <c r="Y8093">
        <f>--(COUNTIF($B$2:B8093,B8093)=1)</f>
        <v>1</v>
      </c>
    </row>
    <row r="8094" spans="1:25"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c r="W8094" s="6" t="str">
        <f>TEXT(SalesData[[#This Row],[Order Date]],"mmm")</f>
        <v>Nov</v>
      </c>
      <c r="X8094" s="6" t="str">
        <f>TEXT(SalesData[[#This Row],[Order Date]],"mmm yyyy")</f>
        <v>Nov 2014</v>
      </c>
      <c r="Y8094">
        <f>--(COUNTIF($B$2:B8094,B8094)=1)</f>
        <v>1</v>
      </c>
    </row>
    <row r="8095" spans="1:25"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c r="W8095" s="6" t="str">
        <f>TEXT(SalesData[[#This Row],[Order Date]],"mmm")</f>
        <v>Jul</v>
      </c>
      <c r="X8095" s="6" t="str">
        <f>TEXT(SalesData[[#This Row],[Order Date]],"mmm yyyy")</f>
        <v>Jul 2014</v>
      </c>
      <c r="Y8095">
        <f>--(COUNTIF($B$2:B8095,B8095)=1)</f>
        <v>1</v>
      </c>
    </row>
    <row r="8096" spans="1:25"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c r="W8096" s="6" t="str">
        <f>TEXT(SalesData[[#This Row],[Order Date]],"mmm")</f>
        <v>Jul</v>
      </c>
      <c r="X8096" s="6" t="str">
        <f>TEXT(SalesData[[#This Row],[Order Date]],"mmm yyyy")</f>
        <v>Jul 2014</v>
      </c>
      <c r="Y8096">
        <f>--(COUNTIF($B$2:B8096,B8096)=1)</f>
        <v>0</v>
      </c>
    </row>
    <row r="8097" spans="1:25"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c r="W8097" s="6" t="str">
        <f>TEXT(SalesData[[#This Row],[Order Date]],"mmm")</f>
        <v>Jul</v>
      </c>
      <c r="X8097" s="6" t="str">
        <f>TEXT(SalesData[[#This Row],[Order Date]],"mmm yyyy")</f>
        <v>Jul 2014</v>
      </c>
      <c r="Y8097">
        <f>--(COUNTIF($B$2:B8097,B8097)=1)</f>
        <v>0</v>
      </c>
    </row>
    <row r="8098" spans="1:25"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c r="W8098" s="6" t="str">
        <f>TEXT(SalesData[[#This Row],[Order Date]],"mmm")</f>
        <v>Jul</v>
      </c>
      <c r="X8098" s="6" t="str">
        <f>TEXT(SalesData[[#This Row],[Order Date]],"mmm yyyy")</f>
        <v>Jul 2014</v>
      </c>
      <c r="Y8098">
        <f>--(COUNTIF($B$2:B8098,B8098)=1)</f>
        <v>0</v>
      </c>
    </row>
    <row r="8099" spans="1:25"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c r="W8099" s="6" t="str">
        <f>TEXT(SalesData[[#This Row],[Order Date]],"mmm")</f>
        <v>Dec</v>
      </c>
      <c r="X8099" s="6" t="str">
        <f>TEXT(SalesData[[#This Row],[Order Date]],"mmm yyyy")</f>
        <v>Dec 2014</v>
      </c>
      <c r="Y8099">
        <f>--(COUNTIF($B$2:B8099,B8099)=1)</f>
        <v>1</v>
      </c>
    </row>
    <row r="8100" spans="1:25"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c r="W8100" s="6" t="str">
        <f>TEXT(SalesData[[#This Row],[Order Date]],"mmm")</f>
        <v>Dec</v>
      </c>
      <c r="X8100" s="6" t="str">
        <f>TEXT(SalesData[[#This Row],[Order Date]],"mmm yyyy")</f>
        <v>Dec 2014</v>
      </c>
      <c r="Y8100">
        <f>--(COUNTIF($B$2:B8100,B8100)=1)</f>
        <v>0</v>
      </c>
    </row>
    <row r="8101" spans="1:25"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c r="W8101" s="6" t="str">
        <f>TEXT(SalesData[[#This Row],[Order Date]],"mmm")</f>
        <v>Mar</v>
      </c>
      <c r="X8101" s="6" t="str">
        <f>TEXT(SalesData[[#This Row],[Order Date]],"mmm yyyy")</f>
        <v>Mar 2013</v>
      </c>
      <c r="Y8101">
        <f>--(COUNTIF($B$2:B8101,B8101)=1)</f>
        <v>1</v>
      </c>
    </row>
    <row r="8102" spans="1:25"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c r="W8102" s="6" t="str">
        <f>TEXT(SalesData[[#This Row],[Order Date]],"mmm")</f>
        <v>Mar</v>
      </c>
      <c r="X8102" s="6" t="str">
        <f>TEXT(SalesData[[#This Row],[Order Date]],"mmm yyyy")</f>
        <v>Mar 2013</v>
      </c>
      <c r="Y8102">
        <f>--(COUNTIF($B$2:B8102,B8102)=1)</f>
        <v>0</v>
      </c>
    </row>
    <row r="8103" spans="1:25"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c r="W8103" s="6" t="str">
        <f>TEXT(SalesData[[#This Row],[Order Date]],"mmm")</f>
        <v>May</v>
      </c>
      <c r="X8103" s="6" t="str">
        <f>TEXT(SalesData[[#This Row],[Order Date]],"mmm yyyy")</f>
        <v>May 2012</v>
      </c>
      <c r="Y8103">
        <f>--(COUNTIF($B$2:B8103,B8103)=1)</f>
        <v>1</v>
      </c>
    </row>
    <row r="8104" spans="1:25"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c r="W8104" s="6" t="str">
        <f>TEXT(SalesData[[#This Row],[Order Date]],"mmm")</f>
        <v>May</v>
      </c>
      <c r="X8104" s="6" t="str">
        <f>TEXT(SalesData[[#This Row],[Order Date]],"mmm yyyy")</f>
        <v>May 2012</v>
      </c>
      <c r="Y8104">
        <f>--(COUNTIF($B$2:B8104,B8104)=1)</f>
        <v>0</v>
      </c>
    </row>
    <row r="8105" spans="1:25"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c r="W8105" s="6" t="str">
        <f>TEXT(SalesData[[#This Row],[Order Date]],"mmm")</f>
        <v>May</v>
      </c>
      <c r="X8105" s="6" t="str">
        <f>TEXT(SalesData[[#This Row],[Order Date]],"mmm yyyy")</f>
        <v>May 2012</v>
      </c>
      <c r="Y8105">
        <f>--(COUNTIF($B$2:B8105,B8105)=1)</f>
        <v>0</v>
      </c>
    </row>
    <row r="8106" spans="1:25"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c r="W8106" s="6" t="str">
        <f>TEXT(SalesData[[#This Row],[Order Date]],"mmm")</f>
        <v>May</v>
      </c>
      <c r="X8106" s="6" t="str">
        <f>TEXT(SalesData[[#This Row],[Order Date]],"mmm yyyy")</f>
        <v>May 2012</v>
      </c>
      <c r="Y8106">
        <f>--(COUNTIF($B$2:B8106,B8106)=1)</f>
        <v>0</v>
      </c>
    </row>
    <row r="8107" spans="1:25"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c r="W8107" s="6" t="str">
        <f>TEXT(SalesData[[#This Row],[Order Date]],"mmm")</f>
        <v>Feb</v>
      </c>
      <c r="X8107" s="6" t="str">
        <f>TEXT(SalesData[[#This Row],[Order Date]],"mmm yyyy")</f>
        <v>Feb 2014</v>
      </c>
      <c r="Y8107">
        <f>--(COUNTIF($B$2:B8107,B8107)=1)</f>
        <v>1</v>
      </c>
    </row>
    <row r="8108" spans="1:25"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c r="W8108" s="6" t="str">
        <f>TEXT(SalesData[[#This Row],[Order Date]],"mmm")</f>
        <v>Feb</v>
      </c>
      <c r="X8108" s="6" t="str">
        <f>TEXT(SalesData[[#This Row],[Order Date]],"mmm yyyy")</f>
        <v>Feb 2014</v>
      </c>
      <c r="Y8108">
        <f>--(COUNTIF($B$2:B8108,B8108)=1)</f>
        <v>0</v>
      </c>
    </row>
    <row r="8109" spans="1:25"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c r="W8109" s="6" t="str">
        <f>TEXT(SalesData[[#This Row],[Order Date]],"mmm")</f>
        <v>Feb</v>
      </c>
      <c r="X8109" s="6" t="str">
        <f>TEXT(SalesData[[#This Row],[Order Date]],"mmm yyyy")</f>
        <v>Feb 2014</v>
      </c>
      <c r="Y8109">
        <f>--(COUNTIF($B$2:B8109,B8109)=1)</f>
        <v>0</v>
      </c>
    </row>
    <row r="8110" spans="1:25"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c r="W8110" s="6" t="str">
        <f>TEXT(SalesData[[#This Row],[Order Date]],"mmm")</f>
        <v>Dec</v>
      </c>
      <c r="X8110" s="6" t="str">
        <f>TEXT(SalesData[[#This Row],[Order Date]],"mmm yyyy")</f>
        <v>Dec 2014</v>
      </c>
      <c r="Y8110">
        <f>--(COUNTIF($B$2:B8110,B8110)=1)</f>
        <v>1</v>
      </c>
    </row>
    <row r="8111" spans="1:25"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c r="W8111" s="6" t="str">
        <f>TEXT(SalesData[[#This Row],[Order Date]],"mmm")</f>
        <v>Nov</v>
      </c>
      <c r="X8111" s="6" t="str">
        <f>TEXT(SalesData[[#This Row],[Order Date]],"mmm yyyy")</f>
        <v>Nov 2014</v>
      </c>
      <c r="Y8111">
        <f>--(COUNTIF($B$2:B8111,B8111)=1)</f>
        <v>1</v>
      </c>
    </row>
    <row r="8112" spans="1:25"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c r="W8112" s="6" t="str">
        <f>TEXT(SalesData[[#This Row],[Order Date]],"mmm")</f>
        <v>Nov</v>
      </c>
      <c r="X8112" s="6" t="str">
        <f>TEXT(SalesData[[#This Row],[Order Date]],"mmm yyyy")</f>
        <v>Nov 2014</v>
      </c>
      <c r="Y8112">
        <f>--(COUNTIF($B$2:B8112,B8112)=1)</f>
        <v>0</v>
      </c>
    </row>
    <row r="8113" spans="1:25"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c r="W8113" s="6" t="str">
        <f>TEXT(SalesData[[#This Row],[Order Date]],"mmm")</f>
        <v>Dec</v>
      </c>
      <c r="X8113" s="6" t="str">
        <f>TEXT(SalesData[[#This Row],[Order Date]],"mmm yyyy")</f>
        <v>Dec 2013</v>
      </c>
      <c r="Y8113">
        <f>--(COUNTIF($B$2:B8113,B8113)=1)</f>
        <v>1</v>
      </c>
    </row>
    <row r="8114" spans="1:25"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c r="W8114" s="6" t="str">
        <f>TEXT(SalesData[[#This Row],[Order Date]],"mmm")</f>
        <v>Dec</v>
      </c>
      <c r="X8114" s="6" t="str">
        <f>TEXT(SalesData[[#This Row],[Order Date]],"mmm yyyy")</f>
        <v>Dec 2013</v>
      </c>
      <c r="Y8114">
        <f>--(COUNTIF($B$2:B8114,B8114)=1)</f>
        <v>0</v>
      </c>
    </row>
    <row r="8115" spans="1:25"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c r="W8115" s="6" t="str">
        <f>TEXT(SalesData[[#This Row],[Order Date]],"mmm")</f>
        <v>Dec</v>
      </c>
      <c r="X8115" s="6" t="str">
        <f>TEXT(SalesData[[#This Row],[Order Date]],"mmm yyyy")</f>
        <v>Dec 2013</v>
      </c>
      <c r="Y8115">
        <f>--(COUNTIF($B$2:B8115,B8115)=1)</f>
        <v>0</v>
      </c>
    </row>
    <row r="8116" spans="1:25"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c r="W8116" s="6" t="str">
        <f>TEXT(SalesData[[#This Row],[Order Date]],"mmm")</f>
        <v>Oct</v>
      </c>
      <c r="X8116" s="6" t="str">
        <f>TEXT(SalesData[[#This Row],[Order Date]],"mmm yyyy")</f>
        <v>Oct 2014</v>
      </c>
      <c r="Y8116">
        <f>--(COUNTIF($B$2:B8116,B8116)=1)</f>
        <v>1</v>
      </c>
    </row>
    <row r="8117" spans="1:25"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c r="W8117" s="6" t="str">
        <f>TEXT(SalesData[[#This Row],[Order Date]],"mmm")</f>
        <v>Aug</v>
      </c>
      <c r="X8117" s="6" t="str">
        <f>TEXT(SalesData[[#This Row],[Order Date]],"mmm yyyy")</f>
        <v>Aug 2014</v>
      </c>
      <c r="Y8117">
        <f>--(COUNTIF($B$2:B8117,B8117)=1)</f>
        <v>1</v>
      </c>
    </row>
    <row r="8118" spans="1:25"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c r="W8118" s="6" t="str">
        <f>TEXT(SalesData[[#This Row],[Order Date]],"mmm")</f>
        <v>Nov</v>
      </c>
      <c r="X8118" s="6" t="str">
        <f>TEXT(SalesData[[#This Row],[Order Date]],"mmm yyyy")</f>
        <v>Nov 2014</v>
      </c>
      <c r="Y8118">
        <f>--(COUNTIF($B$2:B8118,B8118)=1)</f>
        <v>1</v>
      </c>
    </row>
    <row r="8119" spans="1:25"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c r="W8119" s="6" t="str">
        <f>TEXT(SalesData[[#This Row],[Order Date]],"mmm")</f>
        <v>Jul</v>
      </c>
      <c r="X8119" s="6" t="str">
        <f>TEXT(SalesData[[#This Row],[Order Date]],"mmm yyyy")</f>
        <v>Jul 2014</v>
      </c>
      <c r="Y8119">
        <f>--(COUNTIF($B$2:B8119,B8119)=1)</f>
        <v>1</v>
      </c>
    </row>
    <row r="8120" spans="1:25"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c r="W8120" s="6" t="str">
        <f>TEXT(SalesData[[#This Row],[Order Date]],"mmm")</f>
        <v>Jul</v>
      </c>
      <c r="X8120" s="6" t="str">
        <f>TEXT(SalesData[[#This Row],[Order Date]],"mmm yyyy")</f>
        <v>Jul 2014</v>
      </c>
      <c r="Y8120">
        <f>--(COUNTIF($B$2:B8120,B8120)=1)</f>
        <v>1</v>
      </c>
    </row>
    <row r="8121" spans="1:25"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c r="W8121" s="6" t="str">
        <f>TEXT(SalesData[[#This Row],[Order Date]],"mmm")</f>
        <v>Nov</v>
      </c>
      <c r="X8121" s="6" t="str">
        <f>TEXT(SalesData[[#This Row],[Order Date]],"mmm yyyy")</f>
        <v>Nov 2013</v>
      </c>
      <c r="Y8121">
        <f>--(COUNTIF($B$2:B8121,B8121)=1)</f>
        <v>1</v>
      </c>
    </row>
    <row r="8122" spans="1:25"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c r="W8122" s="6" t="str">
        <f>TEXT(SalesData[[#This Row],[Order Date]],"mmm")</f>
        <v>Nov</v>
      </c>
      <c r="X8122" s="6" t="str">
        <f>TEXT(SalesData[[#This Row],[Order Date]],"mmm yyyy")</f>
        <v>Nov 2013</v>
      </c>
      <c r="Y8122">
        <f>--(COUNTIF($B$2:B8122,B8122)=1)</f>
        <v>0</v>
      </c>
    </row>
    <row r="8123" spans="1:25"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c r="W8123" s="6" t="str">
        <f>TEXT(SalesData[[#This Row],[Order Date]],"mmm")</f>
        <v>Nov</v>
      </c>
      <c r="X8123" s="6" t="str">
        <f>TEXT(SalesData[[#This Row],[Order Date]],"mmm yyyy")</f>
        <v>Nov 2013</v>
      </c>
      <c r="Y8123">
        <f>--(COUNTIF($B$2:B8123,B8123)=1)</f>
        <v>0</v>
      </c>
    </row>
    <row r="8124" spans="1:25"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c r="W8124" s="6" t="str">
        <f>TEXT(SalesData[[#This Row],[Order Date]],"mmm")</f>
        <v>Dec</v>
      </c>
      <c r="X8124" s="6" t="str">
        <f>TEXT(SalesData[[#This Row],[Order Date]],"mmm yyyy")</f>
        <v>Dec 2011</v>
      </c>
      <c r="Y8124">
        <f>--(COUNTIF($B$2:B8124,B8124)=1)</f>
        <v>1</v>
      </c>
    </row>
    <row r="8125" spans="1:25"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c r="W8125" s="6" t="str">
        <f>TEXT(SalesData[[#This Row],[Order Date]],"mmm")</f>
        <v>Dec</v>
      </c>
      <c r="X8125" s="6" t="str">
        <f>TEXT(SalesData[[#This Row],[Order Date]],"mmm yyyy")</f>
        <v>Dec 2011</v>
      </c>
      <c r="Y8125">
        <f>--(COUNTIF($B$2:B8125,B8125)=1)</f>
        <v>0</v>
      </c>
    </row>
    <row r="8126" spans="1:25"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c r="W8126" s="6" t="str">
        <f>TEXT(SalesData[[#This Row],[Order Date]],"mmm")</f>
        <v>Sep</v>
      </c>
      <c r="X8126" s="6" t="str">
        <f>TEXT(SalesData[[#This Row],[Order Date]],"mmm yyyy")</f>
        <v>Sep 2014</v>
      </c>
      <c r="Y8126">
        <f>--(COUNTIF($B$2:B8126,B8126)=1)</f>
        <v>1</v>
      </c>
    </row>
    <row r="8127" spans="1:25"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c r="W8127" s="6" t="str">
        <f>TEXT(SalesData[[#This Row],[Order Date]],"mmm")</f>
        <v>Feb</v>
      </c>
      <c r="X8127" s="6" t="str">
        <f>TEXT(SalesData[[#This Row],[Order Date]],"mmm yyyy")</f>
        <v>Feb 2012</v>
      </c>
      <c r="Y8127">
        <f>--(COUNTIF($B$2:B8127,B8127)=1)</f>
        <v>1</v>
      </c>
    </row>
    <row r="8128" spans="1:25"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c r="W8128" s="6" t="str">
        <f>TEXT(SalesData[[#This Row],[Order Date]],"mmm")</f>
        <v>Feb</v>
      </c>
      <c r="X8128" s="6" t="str">
        <f>TEXT(SalesData[[#This Row],[Order Date]],"mmm yyyy")</f>
        <v>Feb 2012</v>
      </c>
      <c r="Y8128">
        <f>--(COUNTIF($B$2:B8128,B8128)=1)</f>
        <v>0</v>
      </c>
    </row>
    <row r="8129" spans="1:25"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c r="W8129" s="6" t="str">
        <f>TEXT(SalesData[[#This Row],[Order Date]],"mmm")</f>
        <v>Feb</v>
      </c>
      <c r="X8129" s="6" t="str">
        <f>TEXT(SalesData[[#This Row],[Order Date]],"mmm yyyy")</f>
        <v>Feb 2012</v>
      </c>
      <c r="Y8129">
        <f>--(COUNTIF($B$2:B8129,B8129)=1)</f>
        <v>0</v>
      </c>
    </row>
    <row r="8130" spans="1:25"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c r="W8130" s="6" t="str">
        <f>TEXT(SalesData[[#This Row],[Order Date]],"mmm")</f>
        <v>Aug</v>
      </c>
      <c r="X8130" s="6" t="str">
        <f>TEXT(SalesData[[#This Row],[Order Date]],"mmm yyyy")</f>
        <v>Aug 2014</v>
      </c>
      <c r="Y8130">
        <f>--(COUNTIF($B$2:B8130,B8130)=1)</f>
        <v>1</v>
      </c>
    </row>
    <row r="8131" spans="1:25"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c r="W8131" s="6" t="str">
        <f>TEXT(SalesData[[#This Row],[Order Date]],"mmm")</f>
        <v>Jul</v>
      </c>
      <c r="X8131" s="6" t="str">
        <f>TEXT(SalesData[[#This Row],[Order Date]],"mmm yyyy")</f>
        <v>Jul 2011</v>
      </c>
      <c r="Y8131">
        <f>--(COUNTIF($B$2:B8131,B8131)=1)</f>
        <v>1</v>
      </c>
    </row>
    <row r="8132" spans="1:25"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c r="W8132" s="6" t="str">
        <f>TEXT(SalesData[[#This Row],[Order Date]],"mmm")</f>
        <v>Jul</v>
      </c>
      <c r="X8132" s="6" t="str">
        <f>TEXT(SalesData[[#This Row],[Order Date]],"mmm yyyy")</f>
        <v>Jul 2011</v>
      </c>
      <c r="Y8132">
        <f>--(COUNTIF($B$2:B8132,B8132)=1)</f>
        <v>0</v>
      </c>
    </row>
    <row r="8133" spans="1:25"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c r="W8133" s="6" t="str">
        <f>TEXT(SalesData[[#This Row],[Order Date]],"mmm")</f>
        <v>Jul</v>
      </c>
      <c r="X8133" s="6" t="str">
        <f>TEXT(SalesData[[#This Row],[Order Date]],"mmm yyyy")</f>
        <v>Jul 2011</v>
      </c>
      <c r="Y8133">
        <f>--(COUNTIF($B$2:B8133,B8133)=1)</f>
        <v>0</v>
      </c>
    </row>
    <row r="8134" spans="1:25"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c r="W8134" s="6" t="str">
        <f>TEXT(SalesData[[#This Row],[Order Date]],"mmm")</f>
        <v>Jul</v>
      </c>
      <c r="X8134" s="6" t="str">
        <f>TEXT(SalesData[[#This Row],[Order Date]],"mmm yyyy")</f>
        <v>Jul 2011</v>
      </c>
      <c r="Y8134">
        <f>--(COUNTIF($B$2:B8134,B8134)=1)</f>
        <v>0</v>
      </c>
    </row>
    <row r="8135" spans="1:25"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c r="W8135" s="6" t="str">
        <f>TEXT(SalesData[[#This Row],[Order Date]],"mmm")</f>
        <v>Oct</v>
      </c>
      <c r="X8135" s="6" t="str">
        <f>TEXT(SalesData[[#This Row],[Order Date]],"mmm yyyy")</f>
        <v>Oct 2012</v>
      </c>
      <c r="Y8135">
        <f>--(COUNTIF($B$2:B8135,B8135)=1)</f>
        <v>1</v>
      </c>
    </row>
    <row r="8136" spans="1:25"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c r="W8136" s="6" t="str">
        <f>TEXT(SalesData[[#This Row],[Order Date]],"mmm")</f>
        <v>Feb</v>
      </c>
      <c r="X8136" s="6" t="str">
        <f>TEXT(SalesData[[#This Row],[Order Date]],"mmm yyyy")</f>
        <v>Feb 2012</v>
      </c>
      <c r="Y8136">
        <f>--(COUNTIF($B$2:B8136,B8136)=1)</f>
        <v>1</v>
      </c>
    </row>
    <row r="8137" spans="1:25"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c r="W8137" s="6" t="str">
        <f>TEXT(SalesData[[#This Row],[Order Date]],"mmm")</f>
        <v>Feb</v>
      </c>
      <c r="X8137" s="6" t="str">
        <f>TEXT(SalesData[[#This Row],[Order Date]],"mmm yyyy")</f>
        <v>Feb 2012</v>
      </c>
      <c r="Y8137">
        <f>--(COUNTIF($B$2:B8137,B8137)=1)</f>
        <v>0</v>
      </c>
    </row>
    <row r="8138" spans="1:25"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c r="W8138" s="6" t="str">
        <f>TEXT(SalesData[[#This Row],[Order Date]],"mmm")</f>
        <v>Aug</v>
      </c>
      <c r="X8138" s="6" t="str">
        <f>TEXT(SalesData[[#This Row],[Order Date]],"mmm yyyy")</f>
        <v>Aug 2013</v>
      </c>
      <c r="Y8138">
        <f>--(COUNTIF($B$2:B8138,B8138)=1)</f>
        <v>1</v>
      </c>
    </row>
    <row r="8139" spans="1:25"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c r="W8139" s="6" t="str">
        <f>TEXT(SalesData[[#This Row],[Order Date]],"mmm")</f>
        <v>Nov</v>
      </c>
      <c r="X8139" s="6" t="str">
        <f>TEXT(SalesData[[#This Row],[Order Date]],"mmm yyyy")</f>
        <v>Nov 2011</v>
      </c>
      <c r="Y8139">
        <f>--(COUNTIF($B$2:B8139,B8139)=1)</f>
        <v>1</v>
      </c>
    </row>
    <row r="8140" spans="1:25"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c r="W8140" s="6" t="str">
        <f>TEXT(SalesData[[#This Row],[Order Date]],"mmm")</f>
        <v>Jul</v>
      </c>
      <c r="X8140" s="6" t="str">
        <f>TEXT(SalesData[[#This Row],[Order Date]],"mmm yyyy")</f>
        <v>Jul 2013</v>
      </c>
      <c r="Y8140">
        <f>--(COUNTIF($B$2:B8140,B8140)=1)</f>
        <v>1</v>
      </c>
    </row>
    <row r="8141" spans="1:25"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c r="W8141" s="6" t="str">
        <f>TEXT(SalesData[[#This Row],[Order Date]],"mmm")</f>
        <v>Jul</v>
      </c>
      <c r="X8141" s="6" t="str">
        <f>TEXT(SalesData[[#This Row],[Order Date]],"mmm yyyy")</f>
        <v>Jul 2013</v>
      </c>
      <c r="Y8141">
        <f>--(COUNTIF($B$2:B8141,B8141)=1)</f>
        <v>0</v>
      </c>
    </row>
    <row r="8142" spans="1:25"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c r="W8142" s="6" t="str">
        <f>TEXT(SalesData[[#This Row],[Order Date]],"mmm")</f>
        <v>Jul</v>
      </c>
      <c r="X8142" s="6" t="str">
        <f>TEXT(SalesData[[#This Row],[Order Date]],"mmm yyyy")</f>
        <v>Jul 2013</v>
      </c>
      <c r="Y8142">
        <f>--(COUNTIF($B$2:B8142,B8142)=1)</f>
        <v>0</v>
      </c>
    </row>
    <row r="8143" spans="1:25"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c r="W8143" s="6" t="str">
        <f>TEXT(SalesData[[#This Row],[Order Date]],"mmm")</f>
        <v>Feb</v>
      </c>
      <c r="X8143" s="6" t="str">
        <f>TEXT(SalesData[[#This Row],[Order Date]],"mmm yyyy")</f>
        <v>Feb 2013</v>
      </c>
      <c r="Y8143">
        <f>--(COUNTIF($B$2:B8143,B8143)=1)</f>
        <v>1</v>
      </c>
    </row>
    <row r="8144" spans="1:25"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c r="W8144" s="6" t="str">
        <f>TEXT(SalesData[[#This Row],[Order Date]],"mmm")</f>
        <v>Feb</v>
      </c>
      <c r="X8144" s="6" t="str">
        <f>TEXT(SalesData[[#This Row],[Order Date]],"mmm yyyy")</f>
        <v>Feb 2013</v>
      </c>
      <c r="Y8144">
        <f>--(COUNTIF($B$2:B8144,B8144)=1)</f>
        <v>0</v>
      </c>
    </row>
    <row r="8145" spans="1:25"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c r="W8145" s="6" t="str">
        <f>TEXT(SalesData[[#This Row],[Order Date]],"mmm")</f>
        <v>Feb</v>
      </c>
      <c r="X8145" s="6" t="str">
        <f>TEXT(SalesData[[#This Row],[Order Date]],"mmm yyyy")</f>
        <v>Feb 2013</v>
      </c>
      <c r="Y8145">
        <f>--(COUNTIF($B$2:B8145,B8145)=1)</f>
        <v>0</v>
      </c>
    </row>
    <row r="8146" spans="1:25"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c r="W8146" s="6" t="str">
        <f>TEXT(SalesData[[#This Row],[Order Date]],"mmm")</f>
        <v>Feb</v>
      </c>
      <c r="X8146" s="6" t="str">
        <f>TEXT(SalesData[[#This Row],[Order Date]],"mmm yyyy")</f>
        <v>Feb 2013</v>
      </c>
      <c r="Y8146">
        <f>--(COUNTIF($B$2:B8146,B8146)=1)</f>
        <v>0</v>
      </c>
    </row>
    <row r="8147" spans="1:25"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c r="W8147" s="6" t="str">
        <f>TEXT(SalesData[[#This Row],[Order Date]],"mmm")</f>
        <v>Jun</v>
      </c>
      <c r="X8147" s="6" t="str">
        <f>TEXT(SalesData[[#This Row],[Order Date]],"mmm yyyy")</f>
        <v>Jun 2011</v>
      </c>
      <c r="Y8147">
        <f>--(COUNTIF($B$2:B8147,B8147)=1)</f>
        <v>1</v>
      </c>
    </row>
    <row r="8148" spans="1:25"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c r="W8148" s="6" t="str">
        <f>TEXT(SalesData[[#This Row],[Order Date]],"mmm")</f>
        <v>Jun</v>
      </c>
      <c r="X8148" s="6" t="str">
        <f>TEXT(SalesData[[#This Row],[Order Date]],"mmm yyyy")</f>
        <v>Jun 2011</v>
      </c>
      <c r="Y8148">
        <f>--(COUNTIF($B$2:B8148,B8148)=1)</f>
        <v>0</v>
      </c>
    </row>
    <row r="8149" spans="1:25"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c r="W8149" s="6" t="str">
        <f>TEXT(SalesData[[#This Row],[Order Date]],"mmm")</f>
        <v>Jun</v>
      </c>
      <c r="X8149" s="6" t="str">
        <f>TEXT(SalesData[[#This Row],[Order Date]],"mmm yyyy")</f>
        <v>Jun 2014</v>
      </c>
      <c r="Y8149">
        <f>--(COUNTIF($B$2:B8149,B8149)=1)</f>
        <v>1</v>
      </c>
    </row>
    <row r="8150" spans="1:25"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c r="W8150" s="6" t="str">
        <f>TEXT(SalesData[[#This Row],[Order Date]],"mmm")</f>
        <v>Dec</v>
      </c>
      <c r="X8150" s="6" t="str">
        <f>TEXT(SalesData[[#This Row],[Order Date]],"mmm yyyy")</f>
        <v>Dec 2013</v>
      </c>
      <c r="Y8150">
        <f>--(COUNTIF($B$2:B8150,B8150)=1)</f>
        <v>1</v>
      </c>
    </row>
    <row r="8151" spans="1:25"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c r="W8151" s="6" t="str">
        <f>TEXT(SalesData[[#This Row],[Order Date]],"mmm")</f>
        <v>Jan</v>
      </c>
      <c r="X8151" s="6" t="str">
        <f>TEXT(SalesData[[#This Row],[Order Date]],"mmm yyyy")</f>
        <v>Jan 2011</v>
      </c>
      <c r="Y8151">
        <f>--(COUNTIF($B$2:B8151,B8151)=1)</f>
        <v>1</v>
      </c>
    </row>
    <row r="8152" spans="1:25"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c r="W8152" s="6" t="str">
        <f>TEXT(SalesData[[#This Row],[Order Date]],"mmm")</f>
        <v>Jan</v>
      </c>
      <c r="X8152" s="6" t="str">
        <f>TEXT(SalesData[[#This Row],[Order Date]],"mmm yyyy")</f>
        <v>Jan 2011</v>
      </c>
      <c r="Y8152">
        <f>--(COUNTIF($B$2:B8152,B8152)=1)</f>
        <v>0</v>
      </c>
    </row>
    <row r="8153" spans="1:25"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c r="W8153" s="6" t="str">
        <f>TEXT(SalesData[[#This Row],[Order Date]],"mmm")</f>
        <v>Mar</v>
      </c>
      <c r="X8153" s="6" t="str">
        <f>TEXT(SalesData[[#This Row],[Order Date]],"mmm yyyy")</f>
        <v>Mar 2014</v>
      </c>
      <c r="Y8153">
        <f>--(COUNTIF($B$2:B8153,B8153)=1)</f>
        <v>1</v>
      </c>
    </row>
    <row r="8154" spans="1:25"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c r="W8154" s="6" t="str">
        <f>TEXT(SalesData[[#This Row],[Order Date]],"mmm")</f>
        <v>Mar</v>
      </c>
      <c r="X8154" s="6" t="str">
        <f>TEXT(SalesData[[#This Row],[Order Date]],"mmm yyyy")</f>
        <v>Mar 2014</v>
      </c>
      <c r="Y8154">
        <f>--(COUNTIF($B$2:B8154,B8154)=1)</f>
        <v>0</v>
      </c>
    </row>
    <row r="8155" spans="1:25"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c r="W8155" s="6" t="str">
        <f>TEXT(SalesData[[#This Row],[Order Date]],"mmm")</f>
        <v>Mar</v>
      </c>
      <c r="X8155" s="6" t="str">
        <f>TEXT(SalesData[[#This Row],[Order Date]],"mmm yyyy")</f>
        <v>Mar 2014</v>
      </c>
      <c r="Y8155">
        <f>--(COUNTIF($B$2:B8155,B8155)=1)</f>
        <v>0</v>
      </c>
    </row>
    <row r="8156" spans="1:25"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c r="W8156" s="6" t="str">
        <f>TEXT(SalesData[[#This Row],[Order Date]],"mmm")</f>
        <v>Mar</v>
      </c>
      <c r="X8156" s="6" t="str">
        <f>TEXT(SalesData[[#This Row],[Order Date]],"mmm yyyy")</f>
        <v>Mar 2014</v>
      </c>
      <c r="Y8156">
        <f>--(COUNTIF($B$2:B8156,B8156)=1)</f>
        <v>1</v>
      </c>
    </row>
    <row r="8157" spans="1:25"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c r="W8157" s="6" t="str">
        <f>TEXT(SalesData[[#This Row],[Order Date]],"mmm")</f>
        <v>Mar</v>
      </c>
      <c r="X8157" s="6" t="str">
        <f>TEXT(SalesData[[#This Row],[Order Date]],"mmm yyyy")</f>
        <v>Mar 2014</v>
      </c>
      <c r="Y8157">
        <f>--(COUNTIF($B$2:B8157,B8157)=1)</f>
        <v>0</v>
      </c>
    </row>
    <row r="8158" spans="1:25"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c r="W8158" s="6" t="str">
        <f>TEXT(SalesData[[#This Row],[Order Date]],"mmm")</f>
        <v>Oct</v>
      </c>
      <c r="X8158" s="6" t="str">
        <f>TEXT(SalesData[[#This Row],[Order Date]],"mmm yyyy")</f>
        <v>Oct 2013</v>
      </c>
      <c r="Y8158">
        <f>--(COUNTIF($B$2:B8158,B8158)=1)</f>
        <v>1</v>
      </c>
    </row>
    <row r="8159" spans="1:25"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c r="W8159" s="6" t="str">
        <f>TEXT(SalesData[[#This Row],[Order Date]],"mmm")</f>
        <v>Nov</v>
      </c>
      <c r="X8159" s="6" t="str">
        <f>TEXT(SalesData[[#This Row],[Order Date]],"mmm yyyy")</f>
        <v>Nov 2013</v>
      </c>
      <c r="Y8159">
        <f>--(COUNTIF($B$2:B8159,B8159)=1)</f>
        <v>1</v>
      </c>
    </row>
    <row r="8160" spans="1:25"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c r="W8160" s="6" t="str">
        <f>TEXT(SalesData[[#This Row],[Order Date]],"mmm")</f>
        <v>Dec</v>
      </c>
      <c r="X8160" s="6" t="str">
        <f>TEXT(SalesData[[#This Row],[Order Date]],"mmm yyyy")</f>
        <v>Dec 2014</v>
      </c>
      <c r="Y8160">
        <f>--(COUNTIF($B$2:B8160,B8160)=1)</f>
        <v>1</v>
      </c>
    </row>
    <row r="8161" spans="1:25"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c r="W8161" s="6" t="str">
        <f>TEXT(SalesData[[#This Row],[Order Date]],"mmm")</f>
        <v>Mar</v>
      </c>
      <c r="X8161" s="6" t="str">
        <f>TEXT(SalesData[[#This Row],[Order Date]],"mmm yyyy")</f>
        <v>Mar 2013</v>
      </c>
      <c r="Y8161">
        <f>--(COUNTIF($B$2:B8161,B8161)=1)</f>
        <v>1</v>
      </c>
    </row>
    <row r="8162" spans="1:25"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c r="W8162" s="6" t="str">
        <f>TEXT(SalesData[[#This Row],[Order Date]],"mmm")</f>
        <v>Feb</v>
      </c>
      <c r="X8162" s="6" t="str">
        <f>TEXT(SalesData[[#This Row],[Order Date]],"mmm yyyy")</f>
        <v>Feb 2013</v>
      </c>
      <c r="Y8162">
        <f>--(COUNTIF($B$2:B8162,B8162)=1)</f>
        <v>1</v>
      </c>
    </row>
    <row r="8163" spans="1:25"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c r="W8163" s="6" t="str">
        <f>TEXT(SalesData[[#This Row],[Order Date]],"mmm")</f>
        <v>Sep</v>
      </c>
      <c r="X8163" s="6" t="str">
        <f>TEXT(SalesData[[#This Row],[Order Date]],"mmm yyyy")</f>
        <v>Sep 2012</v>
      </c>
      <c r="Y8163">
        <f>--(COUNTIF($B$2:B8163,B8163)=1)</f>
        <v>1</v>
      </c>
    </row>
    <row r="8164" spans="1:25"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c r="W8164" s="6" t="str">
        <f>TEXT(SalesData[[#This Row],[Order Date]],"mmm")</f>
        <v>Sep</v>
      </c>
      <c r="X8164" s="6" t="str">
        <f>TEXT(SalesData[[#This Row],[Order Date]],"mmm yyyy")</f>
        <v>Sep 2012</v>
      </c>
      <c r="Y8164">
        <f>--(COUNTIF($B$2:B8164,B8164)=1)</f>
        <v>0</v>
      </c>
    </row>
    <row r="8165" spans="1:25"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c r="W8165" s="6" t="str">
        <f>TEXT(SalesData[[#This Row],[Order Date]],"mmm")</f>
        <v>Nov</v>
      </c>
      <c r="X8165" s="6" t="str">
        <f>TEXT(SalesData[[#This Row],[Order Date]],"mmm yyyy")</f>
        <v>Nov 2012</v>
      </c>
      <c r="Y8165">
        <f>--(COUNTIF($B$2:B8165,B8165)=1)</f>
        <v>1</v>
      </c>
    </row>
    <row r="8166" spans="1:25"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c r="W8166" s="6" t="str">
        <f>TEXT(SalesData[[#This Row],[Order Date]],"mmm")</f>
        <v>Nov</v>
      </c>
      <c r="X8166" s="6" t="str">
        <f>TEXT(SalesData[[#This Row],[Order Date]],"mmm yyyy")</f>
        <v>Nov 2012</v>
      </c>
      <c r="Y8166">
        <f>--(COUNTIF($B$2:B8166,B8166)=1)</f>
        <v>0</v>
      </c>
    </row>
    <row r="8167" spans="1:25"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c r="W8167" s="6" t="str">
        <f>TEXT(SalesData[[#This Row],[Order Date]],"mmm")</f>
        <v>Nov</v>
      </c>
      <c r="X8167" s="6" t="str">
        <f>TEXT(SalesData[[#This Row],[Order Date]],"mmm yyyy")</f>
        <v>Nov 2012</v>
      </c>
      <c r="Y8167">
        <f>--(COUNTIF($B$2:B8167,B8167)=1)</f>
        <v>0</v>
      </c>
    </row>
    <row r="8168" spans="1:25"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c r="W8168" s="6" t="str">
        <f>TEXT(SalesData[[#This Row],[Order Date]],"mmm")</f>
        <v>Nov</v>
      </c>
      <c r="X8168" s="6" t="str">
        <f>TEXT(SalesData[[#This Row],[Order Date]],"mmm yyyy")</f>
        <v>Nov 2012</v>
      </c>
      <c r="Y8168">
        <f>--(COUNTIF($B$2:B8168,B8168)=1)</f>
        <v>0</v>
      </c>
    </row>
    <row r="8169" spans="1:25"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c r="W8169" s="6" t="str">
        <f>TEXT(SalesData[[#This Row],[Order Date]],"mmm")</f>
        <v>Aug</v>
      </c>
      <c r="X8169" s="6" t="str">
        <f>TEXT(SalesData[[#This Row],[Order Date]],"mmm yyyy")</f>
        <v>Aug 2013</v>
      </c>
      <c r="Y8169">
        <f>--(COUNTIF($B$2:B8169,B8169)=1)</f>
        <v>1</v>
      </c>
    </row>
    <row r="8170" spans="1:25"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c r="W8170" s="6" t="str">
        <f>TEXT(SalesData[[#This Row],[Order Date]],"mmm")</f>
        <v>Nov</v>
      </c>
      <c r="X8170" s="6" t="str">
        <f>TEXT(SalesData[[#This Row],[Order Date]],"mmm yyyy")</f>
        <v>Nov 2014</v>
      </c>
      <c r="Y8170">
        <f>--(COUNTIF($B$2:B8170,B8170)=1)</f>
        <v>1</v>
      </c>
    </row>
    <row r="8171" spans="1:25"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c r="W8171" s="6" t="str">
        <f>TEXT(SalesData[[#This Row],[Order Date]],"mmm")</f>
        <v>Nov</v>
      </c>
      <c r="X8171" s="6" t="str">
        <f>TEXT(SalesData[[#This Row],[Order Date]],"mmm yyyy")</f>
        <v>Nov 2014</v>
      </c>
      <c r="Y8171">
        <f>--(COUNTIF($B$2:B8171,B8171)=1)</f>
        <v>0</v>
      </c>
    </row>
    <row r="8172" spans="1:25"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c r="W8172" s="6" t="str">
        <f>TEXT(SalesData[[#This Row],[Order Date]],"mmm")</f>
        <v>Nov</v>
      </c>
      <c r="X8172" s="6" t="str">
        <f>TEXT(SalesData[[#This Row],[Order Date]],"mmm yyyy")</f>
        <v>Nov 2014</v>
      </c>
      <c r="Y8172">
        <f>--(COUNTIF($B$2:B8172,B8172)=1)</f>
        <v>0</v>
      </c>
    </row>
    <row r="8173" spans="1:25"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c r="W8173" s="6" t="str">
        <f>TEXT(SalesData[[#This Row],[Order Date]],"mmm")</f>
        <v>Feb</v>
      </c>
      <c r="X8173" s="6" t="str">
        <f>TEXT(SalesData[[#This Row],[Order Date]],"mmm yyyy")</f>
        <v>Feb 2013</v>
      </c>
      <c r="Y8173">
        <f>--(COUNTIF($B$2:B8173,B8173)=1)</f>
        <v>1</v>
      </c>
    </row>
    <row r="8174" spans="1:25"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c r="W8174" s="6" t="str">
        <f>TEXT(SalesData[[#This Row],[Order Date]],"mmm")</f>
        <v>Jul</v>
      </c>
      <c r="X8174" s="6" t="str">
        <f>TEXT(SalesData[[#This Row],[Order Date]],"mmm yyyy")</f>
        <v>Jul 2011</v>
      </c>
      <c r="Y8174">
        <f>--(COUNTIF($B$2:B8174,B8174)=1)</f>
        <v>1</v>
      </c>
    </row>
    <row r="8175" spans="1:25"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c r="W8175" s="6" t="str">
        <f>TEXT(SalesData[[#This Row],[Order Date]],"mmm")</f>
        <v>Jul</v>
      </c>
      <c r="X8175" s="6" t="str">
        <f>TEXT(SalesData[[#This Row],[Order Date]],"mmm yyyy")</f>
        <v>Jul 2011</v>
      </c>
      <c r="Y8175">
        <f>--(COUNTIF($B$2:B8175,B8175)=1)</f>
        <v>0</v>
      </c>
    </row>
    <row r="8176" spans="1:25"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c r="W8176" s="6" t="str">
        <f>TEXT(SalesData[[#This Row],[Order Date]],"mmm")</f>
        <v>Jul</v>
      </c>
      <c r="X8176" s="6" t="str">
        <f>TEXT(SalesData[[#This Row],[Order Date]],"mmm yyyy")</f>
        <v>Jul 2011</v>
      </c>
      <c r="Y8176">
        <f>--(COUNTIF($B$2:B8176,B8176)=1)</f>
        <v>0</v>
      </c>
    </row>
    <row r="8177" spans="1:25"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c r="W8177" s="6" t="str">
        <f>TEXT(SalesData[[#This Row],[Order Date]],"mmm")</f>
        <v>Jan</v>
      </c>
      <c r="X8177" s="6" t="str">
        <f>TEXT(SalesData[[#This Row],[Order Date]],"mmm yyyy")</f>
        <v>Jan 2013</v>
      </c>
      <c r="Y8177">
        <f>--(COUNTIF($B$2:B8177,B8177)=1)</f>
        <v>1</v>
      </c>
    </row>
    <row r="8178" spans="1:25"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c r="W8178" s="6" t="str">
        <f>TEXT(SalesData[[#This Row],[Order Date]],"mmm")</f>
        <v>Sep</v>
      </c>
      <c r="X8178" s="6" t="str">
        <f>TEXT(SalesData[[#This Row],[Order Date]],"mmm yyyy")</f>
        <v>Sep 2013</v>
      </c>
      <c r="Y8178">
        <f>--(COUNTIF($B$2:B8178,B8178)=1)</f>
        <v>1</v>
      </c>
    </row>
    <row r="8179" spans="1:25"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c r="W8179" s="6" t="str">
        <f>TEXT(SalesData[[#This Row],[Order Date]],"mmm")</f>
        <v>Dec</v>
      </c>
      <c r="X8179" s="6" t="str">
        <f>TEXT(SalesData[[#This Row],[Order Date]],"mmm yyyy")</f>
        <v>Dec 2014</v>
      </c>
      <c r="Y8179">
        <f>--(COUNTIF($B$2:B8179,B8179)=1)</f>
        <v>1</v>
      </c>
    </row>
    <row r="8180" spans="1:25"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c r="W8180" s="6" t="str">
        <f>TEXT(SalesData[[#This Row],[Order Date]],"mmm")</f>
        <v>Sep</v>
      </c>
      <c r="X8180" s="6" t="str">
        <f>TEXT(SalesData[[#This Row],[Order Date]],"mmm yyyy")</f>
        <v>Sep 2013</v>
      </c>
      <c r="Y8180">
        <f>--(COUNTIF($B$2:B8180,B8180)=1)</f>
        <v>1</v>
      </c>
    </row>
    <row r="8181" spans="1:25"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c r="W8181" s="6" t="str">
        <f>TEXT(SalesData[[#This Row],[Order Date]],"mmm")</f>
        <v>Aug</v>
      </c>
      <c r="X8181" s="6" t="str">
        <f>TEXT(SalesData[[#This Row],[Order Date]],"mmm yyyy")</f>
        <v>Aug 2012</v>
      </c>
      <c r="Y8181">
        <f>--(COUNTIF($B$2:B8181,B8181)=1)</f>
        <v>1</v>
      </c>
    </row>
    <row r="8182" spans="1:25"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c r="W8182" s="6" t="str">
        <f>TEXT(SalesData[[#This Row],[Order Date]],"mmm")</f>
        <v>Nov</v>
      </c>
      <c r="X8182" s="6" t="str">
        <f>TEXT(SalesData[[#This Row],[Order Date]],"mmm yyyy")</f>
        <v>Nov 2012</v>
      </c>
      <c r="Y8182">
        <f>--(COUNTIF($B$2:B8182,B8182)=1)</f>
        <v>1</v>
      </c>
    </row>
    <row r="8183" spans="1:25"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c r="W8183" s="6" t="str">
        <f>TEXT(SalesData[[#This Row],[Order Date]],"mmm")</f>
        <v>Nov</v>
      </c>
      <c r="X8183" s="6" t="str">
        <f>TEXT(SalesData[[#This Row],[Order Date]],"mmm yyyy")</f>
        <v>Nov 2012</v>
      </c>
      <c r="Y8183">
        <f>--(COUNTIF($B$2:B8183,B8183)=1)</f>
        <v>0</v>
      </c>
    </row>
    <row r="8184" spans="1:25"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c r="W8184" s="6" t="str">
        <f>TEXT(SalesData[[#This Row],[Order Date]],"mmm")</f>
        <v>May</v>
      </c>
      <c r="X8184" s="6" t="str">
        <f>TEXT(SalesData[[#This Row],[Order Date]],"mmm yyyy")</f>
        <v>May 2014</v>
      </c>
      <c r="Y8184">
        <f>--(COUNTIF($B$2:B8184,B8184)=1)</f>
        <v>1</v>
      </c>
    </row>
    <row r="8185" spans="1:25"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c r="W8185" s="6" t="str">
        <f>TEXT(SalesData[[#This Row],[Order Date]],"mmm")</f>
        <v>May</v>
      </c>
      <c r="X8185" s="6" t="str">
        <f>TEXT(SalesData[[#This Row],[Order Date]],"mmm yyyy")</f>
        <v>May 2014</v>
      </c>
      <c r="Y8185">
        <f>--(COUNTIF($B$2:B8185,B8185)=1)</f>
        <v>0</v>
      </c>
    </row>
    <row r="8186" spans="1:25"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c r="W8186" s="6" t="str">
        <f>TEXT(SalesData[[#This Row],[Order Date]],"mmm")</f>
        <v>Jul</v>
      </c>
      <c r="X8186" s="6" t="str">
        <f>TEXT(SalesData[[#This Row],[Order Date]],"mmm yyyy")</f>
        <v>Jul 2014</v>
      </c>
      <c r="Y8186">
        <f>--(COUNTIF($B$2:B8186,B8186)=1)</f>
        <v>1</v>
      </c>
    </row>
    <row r="8187" spans="1:25"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c r="W8187" s="6" t="str">
        <f>TEXT(SalesData[[#This Row],[Order Date]],"mmm")</f>
        <v>Sep</v>
      </c>
      <c r="X8187" s="6" t="str">
        <f>TEXT(SalesData[[#This Row],[Order Date]],"mmm yyyy")</f>
        <v>Sep 2012</v>
      </c>
      <c r="Y8187">
        <f>--(COUNTIF($B$2:B8187,B8187)=1)</f>
        <v>1</v>
      </c>
    </row>
    <row r="8188" spans="1:25"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c r="W8188" s="6" t="str">
        <f>TEXT(SalesData[[#This Row],[Order Date]],"mmm")</f>
        <v>Sep</v>
      </c>
      <c r="X8188" s="6" t="str">
        <f>TEXT(SalesData[[#This Row],[Order Date]],"mmm yyyy")</f>
        <v>Sep 2012</v>
      </c>
      <c r="Y8188">
        <f>--(COUNTIF($B$2:B8188,B8188)=1)</f>
        <v>0</v>
      </c>
    </row>
    <row r="8189" spans="1:25"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c r="W8189" s="6" t="str">
        <f>TEXT(SalesData[[#This Row],[Order Date]],"mmm")</f>
        <v>Dec</v>
      </c>
      <c r="X8189" s="6" t="str">
        <f>TEXT(SalesData[[#This Row],[Order Date]],"mmm yyyy")</f>
        <v>Dec 2013</v>
      </c>
      <c r="Y8189">
        <f>--(COUNTIF($B$2:B8189,B8189)=1)</f>
        <v>1</v>
      </c>
    </row>
    <row r="8190" spans="1:25"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c r="W8190" s="6" t="str">
        <f>TEXT(SalesData[[#This Row],[Order Date]],"mmm")</f>
        <v>Oct</v>
      </c>
      <c r="X8190" s="6" t="str">
        <f>TEXT(SalesData[[#This Row],[Order Date]],"mmm yyyy")</f>
        <v>Oct 2012</v>
      </c>
      <c r="Y8190">
        <f>--(COUNTIF($B$2:B8190,B8190)=1)</f>
        <v>1</v>
      </c>
    </row>
    <row r="8191" spans="1:25"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c r="W8191" s="6" t="str">
        <f>TEXT(SalesData[[#This Row],[Order Date]],"mmm")</f>
        <v>Oct</v>
      </c>
      <c r="X8191" s="6" t="str">
        <f>TEXT(SalesData[[#This Row],[Order Date]],"mmm yyyy")</f>
        <v>Oct 2012</v>
      </c>
      <c r="Y8191">
        <f>--(COUNTIF($B$2:B8191,B8191)=1)</f>
        <v>0</v>
      </c>
    </row>
    <row r="8192" spans="1:25"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c r="W8192" s="6" t="str">
        <f>TEXT(SalesData[[#This Row],[Order Date]],"mmm")</f>
        <v>Nov</v>
      </c>
      <c r="X8192" s="6" t="str">
        <f>TEXT(SalesData[[#This Row],[Order Date]],"mmm yyyy")</f>
        <v>Nov 2014</v>
      </c>
      <c r="Y8192">
        <f>--(COUNTIF($B$2:B8192,B8192)=1)</f>
        <v>1</v>
      </c>
    </row>
    <row r="8193" spans="1:25"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c r="W8193" s="6" t="str">
        <f>TEXT(SalesData[[#This Row],[Order Date]],"mmm")</f>
        <v>Nov</v>
      </c>
      <c r="X8193" s="6" t="str">
        <f>TEXT(SalesData[[#This Row],[Order Date]],"mmm yyyy")</f>
        <v>Nov 2014</v>
      </c>
      <c r="Y8193">
        <f>--(COUNTIF($B$2:B8193,B8193)=1)</f>
        <v>0</v>
      </c>
    </row>
    <row r="8194" spans="1:25"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c r="W8194" s="6" t="str">
        <f>TEXT(SalesData[[#This Row],[Order Date]],"mmm")</f>
        <v>Nov</v>
      </c>
      <c r="X8194" s="6" t="str">
        <f>TEXT(SalesData[[#This Row],[Order Date]],"mmm yyyy")</f>
        <v>Nov 2012</v>
      </c>
      <c r="Y8194">
        <f>--(COUNTIF($B$2:B8194,B8194)=1)</f>
        <v>1</v>
      </c>
    </row>
    <row r="8195" spans="1:25"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c r="W8195" s="6" t="str">
        <f>TEXT(SalesData[[#This Row],[Order Date]],"mmm")</f>
        <v>Nov</v>
      </c>
      <c r="X8195" s="6" t="str">
        <f>TEXT(SalesData[[#This Row],[Order Date]],"mmm yyyy")</f>
        <v>Nov 2012</v>
      </c>
      <c r="Y8195">
        <f>--(COUNTIF($B$2:B8195,B8195)=1)</f>
        <v>0</v>
      </c>
    </row>
    <row r="8196" spans="1:25"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c r="W8196" s="6" t="str">
        <f>TEXT(SalesData[[#This Row],[Order Date]],"mmm")</f>
        <v>Nov</v>
      </c>
      <c r="X8196" s="6" t="str">
        <f>TEXT(SalesData[[#This Row],[Order Date]],"mmm yyyy")</f>
        <v>Nov 2012</v>
      </c>
      <c r="Y8196">
        <f>--(COUNTIF($B$2:B8196,B8196)=1)</f>
        <v>0</v>
      </c>
    </row>
    <row r="8197" spans="1:25"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c r="W8197" s="6" t="str">
        <f>TEXT(SalesData[[#This Row],[Order Date]],"mmm")</f>
        <v>Dec</v>
      </c>
      <c r="X8197" s="6" t="str">
        <f>TEXT(SalesData[[#This Row],[Order Date]],"mmm yyyy")</f>
        <v>Dec 2012</v>
      </c>
      <c r="Y8197">
        <f>--(COUNTIF($B$2:B8197,B8197)=1)</f>
        <v>1</v>
      </c>
    </row>
    <row r="8198" spans="1:25"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c r="W8198" s="6" t="str">
        <f>TEXT(SalesData[[#This Row],[Order Date]],"mmm")</f>
        <v>Sep</v>
      </c>
      <c r="X8198" s="6" t="str">
        <f>TEXT(SalesData[[#This Row],[Order Date]],"mmm yyyy")</f>
        <v>Sep 2014</v>
      </c>
      <c r="Y8198">
        <f>--(COUNTIF($B$2:B8198,B8198)=1)</f>
        <v>1</v>
      </c>
    </row>
    <row r="8199" spans="1:25"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c r="W8199" s="6" t="str">
        <f>TEXT(SalesData[[#This Row],[Order Date]],"mmm")</f>
        <v>Sep</v>
      </c>
      <c r="X8199" s="6" t="str">
        <f>TEXT(SalesData[[#This Row],[Order Date]],"mmm yyyy")</f>
        <v>Sep 2014</v>
      </c>
      <c r="Y8199">
        <f>--(COUNTIF($B$2:B8199,B8199)=1)</f>
        <v>0</v>
      </c>
    </row>
    <row r="8200" spans="1:25"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c r="W8200" s="6" t="str">
        <f>TEXT(SalesData[[#This Row],[Order Date]],"mmm")</f>
        <v>Sep</v>
      </c>
      <c r="X8200" s="6" t="str">
        <f>TEXT(SalesData[[#This Row],[Order Date]],"mmm yyyy")</f>
        <v>Sep 2014</v>
      </c>
      <c r="Y8200">
        <f>--(COUNTIF($B$2:B8200,B8200)=1)</f>
        <v>0</v>
      </c>
    </row>
    <row r="8201" spans="1:25"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c r="W8201" s="6" t="str">
        <f>TEXT(SalesData[[#This Row],[Order Date]],"mmm")</f>
        <v>Apr</v>
      </c>
      <c r="X8201" s="6" t="str">
        <f>TEXT(SalesData[[#This Row],[Order Date]],"mmm yyyy")</f>
        <v>Apr 2014</v>
      </c>
      <c r="Y8201">
        <f>--(COUNTIF($B$2:B8201,B8201)=1)</f>
        <v>1</v>
      </c>
    </row>
    <row r="8202" spans="1:25"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c r="W8202" s="6" t="str">
        <f>TEXT(SalesData[[#This Row],[Order Date]],"mmm")</f>
        <v>Apr</v>
      </c>
      <c r="X8202" s="6" t="str">
        <f>TEXT(SalesData[[#This Row],[Order Date]],"mmm yyyy")</f>
        <v>Apr 2014</v>
      </c>
      <c r="Y8202">
        <f>--(COUNTIF($B$2:B8202,B8202)=1)</f>
        <v>0</v>
      </c>
    </row>
    <row r="8203" spans="1:25"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c r="W8203" s="6" t="str">
        <f>TEXT(SalesData[[#This Row],[Order Date]],"mmm")</f>
        <v>Nov</v>
      </c>
      <c r="X8203" s="6" t="str">
        <f>TEXT(SalesData[[#This Row],[Order Date]],"mmm yyyy")</f>
        <v>Nov 2012</v>
      </c>
      <c r="Y8203">
        <f>--(COUNTIF($B$2:B8203,B8203)=1)</f>
        <v>1</v>
      </c>
    </row>
    <row r="8204" spans="1:25"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c r="W8204" s="6" t="str">
        <f>TEXT(SalesData[[#This Row],[Order Date]],"mmm")</f>
        <v>Nov</v>
      </c>
      <c r="X8204" s="6" t="str">
        <f>TEXT(SalesData[[#This Row],[Order Date]],"mmm yyyy")</f>
        <v>Nov 2012</v>
      </c>
      <c r="Y8204">
        <f>--(COUNTIF($B$2:B8204,B8204)=1)</f>
        <v>0</v>
      </c>
    </row>
    <row r="8205" spans="1:25"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c r="W8205" s="6" t="str">
        <f>TEXT(SalesData[[#This Row],[Order Date]],"mmm")</f>
        <v>Nov</v>
      </c>
      <c r="X8205" s="6" t="str">
        <f>TEXT(SalesData[[#This Row],[Order Date]],"mmm yyyy")</f>
        <v>Nov 2012</v>
      </c>
      <c r="Y8205">
        <f>--(COUNTIF($B$2:B8205,B8205)=1)</f>
        <v>0</v>
      </c>
    </row>
    <row r="8206" spans="1:25"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c r="W8206" s="6" t="str">
        <f>TEXT(SalesData[[#This Row],[Order Date]],"mmm")</f>
        <v>Nov</v>
      </c>
      <c r="X8206" s="6" t="str">
        <f>TEXT(SalesData[[#This Row],[Order Date]],"mmm yyyy")</f>
        <v>Nov 2012</v>
      </c>
      <c r="Y8206">
        <f>--(COUNTIF($B$2:B8206,B8206)=1)</f>
        <v>0</v>
      </c>
    </row>
    <row r="8207" spans="1:25"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c r="W8207" s="6" t="str">
        <f>TEXT(SalesData[[#This Row],[Order Date]],"mmm")</f>
        <v>Nov</v>
      </c>
      <c r="X8207" s="6" t="str">
        <f>TEXT(SalesData[[#This Row],[Order Date]],"mmm yyyy")</f>
        <v>Nov 2012</v>
      </c>
      <c r="Y8207">
        <f>--(COUNTIF($B$2:B8207,B8207)=1)</f>
        <v>0</v>
      </c>
    </row>
    <row r="8208" spans="1:25"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c r="W8208" s="6" t="str">
        <f>TEXT(SalesData[[#This Row],[Order Date]],"mmm")</f>
        <v>Apr</v>
      </c>
      <c r="X8208" s="6" t="str">
        <f>TEXT(SalesData[[#This Row],[Order Date]],"mmm yyyy")</f>
        <v>Apr 2012</v>
      </c>
      <c r="Y8208">
        <f>--(COUNTIF($B$2:B8208,B8208)=1)</f>
        <v>1</v>
      </c>
    </row>
    <row r="8209" spans="1:25"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c r="W8209" s="6" t="str">
        <f>TEXT(SalesData[[#This Row],[Order Date]],"mmm")</f>
        <v>Apr</v>
      </c>
      <c r="X8209" s="6" t="str">
        <f>TEXT(SalesData[[#This Row],[Order Date]],"mmm yyyy")</f>
        <v>Apr 2012</v>
      </c>
      <c r="Y8209">
        <f>--(COUNTIF($B$2:B8209,B8209)=1)</f>
        <v>0</v>
      </c>
    </row>
    <row r="8210" spans="1:25"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c r="W8210" s="6" t="str">
        <f>TEXT(SalesData[[#This Row],[Order Date]],"mmm")</f>
        <v>Sep</v>
      </c>
      <c r="X8210" s="6" t="str">
        <f>TEXT(SalesData[[#This Row],[Order Date]],"mmm yyyy")</f>
        <v>Sep 2012</v>
      </c>
      <c r="Y8210">
        <f>--(COUNTIF($B$2:B8210,B8210)=1)</f>
        <v>1</v>
      </c>
    </row>
    <row r="8211" spans="1:25"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c r="W8211" s="6" t="str">
        <f>TEXT(SalesData[[#This Row],[Order Date]],"mmm")</f>
        <v>Sep</v>
      </c>
      <c r="X8211" s="6" t="str">
        <f>TEXT(SalesData[[#This Row],[Order Date]],"mmm yyyy")</f>
        <v>Sep 2012</v>
      </c>
      <c r="Y8211">
        <f>--(COUNTIF($B$2:B8211,B8211)=1)</f>
        <v>0</v>
      </c>
    </row>
    <row r="8212" spans="1:25"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c r="W8212" s="6" t="str">
        <f>TEXT(SalesData[[#This Row],[Order Date]],"mmm")</f>
        <v>Sep</v>
      </c>
      <c r="X8212" s="6" t="str">
        <f>TEXT(SalesData[[#This Row],[Order Date]],"mmm yyyy")</f>
        <v>Sep 2014</v>
      </c>
      <c r="Y8212">
        <f>--(COUNTIF($B$2:B8212,B8212)=1)</f>
        <v>1</v>
      </c>
    </row>
    <row r="8213" spans="1:25"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c r="W8213" s="6" t="str">
        <f>TEXT(SalesData[[#This Row],[Order Date]],"mmm")</f>
        <v>Nov</v>
      </c>
      <c r="X8213" s="6" t="str">
        <f>TEXT(SalesData[[#This Row],[Order Date]],"mmm yyyy")</f>
        <v>Nov 2013</v>
      </c>
      <c r="Y8213">
        <f>--(COUNTIF($B$2:B8213,B8213)=1)</f>
        <v>1</v>
      </c>
    </row>
    <row r="8214" spans="1:25"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c r="W8214" s="6" t="str">
        <f>TEXT(SalesData[[#This Row],[Order Date]],"mmm")</f>
        <v>Nov</v>
      </c>
      <c r="X8214" s="6" t="str">
        <f>TEXT(SalesData[[#This Row],[Order Date]],"mmm yyyy")</f>
        <v>Nov 2013</v>
      </c>
      <c r="Y8214">
        <f>--(COUNTIF($B$2:B8214,B8214)=1)</f>
        <v>0</v>
      </c>
    </row>
    <row r="8215" spans="1:25"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c r="W8215" s="6" t="str">
        <f>TEXT(SalesData[[#This Row],[Order Date]],"mmm")</f>
        <v>Sep</v>
      </c>
      <c r="X8215" s="6" t="str">
        <f>TEXT(SalesData[[#This Row],[Order Date]],"mmm yyyy")</f>
        <v>Sep 2012</v>
      </c>
      <c r="Y8215">
        <f>--(COUNTIF($B$2:B8215,B8215)=1)</f>
        <v>1</v>
      </c>
    </row>
    <row r="8216" spans="1:25"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c r="W8216" s="6" t="str">
        <f>TEXT(SalesData[[#This Row],[Order Date]],"mmm")</f>
        <v>Sep</v>
      </c>
      <c r="X8216" s="6" t="str">
        <f>TEXT(SalesData[[#This Row],[Order Date]],"mmm yyyy")</f>
        <v>Sep 2012</v>
      </c>
      <c r="Y8216">
        <f>--(COUNTIF($B$2:B8216,B8216)=1)</f>
        <v>0</v>
      </c>
    </row>
    <row r="8217" spans="1:25"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c r="W8217" s="6" t="str">
        <f>TEXT(SalesData[[#This Row],[Order Date]],"mmm")</f>
        <v>Sep</v>
      </c>
      <c r="X8217" s="6" t="str">
        <f>TEXT(SalesData[[#This Row],[Order Date]],"mmm yyyy")</f>
        <v>Sep 2012</v>
      </c>
      <c r="Y8217">
        <f>--(COUNTIF($B$2:B8217,B8217)=1)</f>
        <v>0</v>
      </c>
    </row>
    <row r="8218" spans="1:25"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c r="W8218" s="6" t="str">
        <f>TEXT(SalesData[[#This Row],[Order Date]],"mmm")</f>
        <v>Sep</v>
      </c>
      <c r="X8218" s="6" t="str">
        <f>TEXT(SalesData[[#This Row],[Order Date]],"mmm yyyy")</f>
        <v>Sep 2012</v>
      </c>
      <c r="Y8218">
        <f>--(COUNTIF($B$2:B8218,B8218)=1)</f>
        <v>0</v>
      </c>
    </row>
    <row r="8219" spans="1:25"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c r="W8219" s="6" t="str">
        <f>TEXT(SalesData[[#This Row],[Order Date]],"mmm")</f>
        <v>Oct</v>
      </c>
      <c r="X8219" s="6" t="str">
        <f>TEXT(SalesData[[#This Row],[Order Date]],"mmm yyyy")</f>
        <v>Oct 2011</v>
      </c>
      <c r="Y8219">
        <f>--(COUNTIF($B$2:B8219,B8219)=1)</f>
        <v>1</v>
      </c>
    </row>
    <row r="8220" spans="1:25"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c r="W8220" s="6" t="str">
        <f>TEXT(SalesData[[#This Row],[Order Date]],"mmm")</f>
        <v>Oct</v>
      </c>
      <c r="X8220" s="6" t="str">
        <f>TEXT(SalesData[[#This Row],[Order Date]],"mmm yyyy")</f>
        <v>Oct 2011</v>
      </c>
      <c r="Y8220">
        <f>--(COUNTIF($B$2:B8220,B8220)=1)</f>
        <v>0</v>
      </c>
    </row>
    <row r="8221" spans="1:25"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c r="W8221" s="6" t="str">
        <f>TEXT(SalesData[[#This Row],[Order Date]],"mmm")</f>
        <v>Oct</v>
      </c>
      <c r="X8221" s="6" t="str">
        <f>TEXT(SalesData[[#This Row],[Order Date]],"mmm yyyy")</f>
        <v>Oct 2011</v>
      </c>
      <c r="Y8221">
        <f>--(COUNTIF($B$2:B8221,B8221)=1)</f>
        <v>0</v>
      </c>
    </row>
    <row r="8222" spans="1:25"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c r="W8222" s="6" t="str">
        <f>TEXT(SalesData[[#This Row],[Order Date]],"mmm")</f>
        <v>Oct</v>
      </c>
      <c r="X8222" s="6" t="str">
        <f>TEXT(SalesData[[#This Row],[Order Date]],"mmm yyyy")</f>
        <v>Oct 2011</v>
      </c>
      <c r="Y8222">
        <f>--(COUNTIF($B$2:B8222,B8222)=1)</f>
        <v>0</v>
      </c>
    </row>
    <row r="8223" spans="1:25"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c r="W8223" s="6" t="str">
        <f>TEXT(SalesData[[#This Row],[Order Date]],"mmm")</f>
        <v>Oct</v>
      </c>
      <c r="X8223" s="6" t="str">
        <f>TEXT(SalesData[[#This Row],[Order Date]],"mmm yyyy")</f>
        <v>Oct 2011</v>
      </c>
      <c r="Y8223">
        <f>--(COUNTIF($B$2:B8223,B8223)=1)</f>
        <v>0</v>
      </c>
    </row>
    <row r="8224" spans="1:25"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c r="W8224" s="6" t="str">
        <f>TEXT(SalesData[[#This Row],[Order Date]],"mmm")</f>
        <v>Feb</v>
      </c>
      <c r="X8224" s="6" t="str">
        <f>TEXT(SalesData[[#This Row],[Order Date]],"mmm yyyy")</f>
        <v>Feb 2011</v>
      </c>
      <c r="Y8224">
        <f>--(COUNTIF($B$2:B8224,B8224)=1)</f>
        <v>1</v>
      </c>
    </row>
    <row r="8225" spans="1:25"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c r="W8225" s="6" t="str">
        <f>TEXT(SalesData[[#This Row],[Order Date]],"mmm")</f>
        <v>Jun</v>
      </c>
      <c r="X8225" s="6" t="str">
        <f>TEXT(SalesData[[#This Row],[Order Date]],"mmm yyyy")</f>
        <v>Jun 2013</v>
      </c>
      <c r="Y8225">
        <f>--(COUNTIF($B$2:B8225,B8225)=1)</f>
        <v>1</v>
      </c>
    </row>
    <row r="8226" spans="1:25"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c r="W8226" s="6" t="str">
        <f>TEXT(SalesData[[#This Row],[Order Date]],"mmm")</f>
        <v>Jun</v>
      </c>
      <c r="X8226" s="6" t="str">
        <f>TEXT(SalesData[[#This Row],[Order Date]],"mmm yyyy")</f>
        <v>Jun 2013</v>
      </c>
      <c r="Y8226">
        <f>--(COUNTIF($B$2:B8226,B8226)=1)</f>
        <v>0</v>
      </c>
    </row>
    <row r="8227" spans="1:25"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c r="W8227" s="6" t="str">
        <f>TEXT(SalesData[[#This Row],[Order Date]],"mmm")</f>
        <v>Nov</v>
      </c>
      <c r="X8227" s="6" t="str">
        <f>TEXT(SalesData[[#This Row],[Order Date]],"mmm yyyy")</f>
        <v>Nov 2014</v>
      </c>
      <c r="Y8227">
        <f>--(COUNTIF($B$2:B8227,B8227)=1)</f>
        <v>1</v>
      </c>
    </row>
    <row r="8228" spans="1:25"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c r="W8228" s="6" t="str">
        <f>TEXT(SalesData[[#This Row],[Order Date]],"mmm")</f>
        <v>Nov</v>
      </c>
      <c r="X8228" s="6" t="str">
        <f>TEXT(SalesData[[#This Row],[Order Date]],"mmm yyyy")</f>
        <v>Nov 2014</v>
      </c>
      <c r="Y8228">
        <f>--(COUNTIF($B$2:B8228,B8228)=1)</f>
        <v>0</v>
      </c>
    </row>
    <row r="8229" spans="1:25"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c r="W8229" s="6" t="str">
        <f>TEXT(SalesData[[#This Row],[Order Date]],"mmm")</f>
        <v>Apr</v>
      </c>
      <c r="X8229" s="6" t="str">
        <f>TEXT(SalesData[[#This Row],[Order Date]],"mmm yyyy")</f>
        <v>Apr 2013</v>
      </c>
      <c r="Y8229">
        <f>--(COUNTIF($B$2:B8229,B8229)=1)</f>
        <v>1</v>
      </c>
    </row>
    <row r="8230" spans="1:25"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c r="W8230" s="6" t="str">
        <f>TEXT(SalesData[[#This Row],[Order Date]],"mmm")</f>
        <v>Apr</v>
      </c>
      <c r="X8230" s="6" t="str">
        <f>TEXT(SalesData[[#This Row],[Order Date]],"mmm yyyy")</f>
        <v>Apr 2013</v>
      </c>
      <c r="Y8230">
        <f>--(COUNTIF($B$2:B8230,B8230)=1)</f>
        <v>0</v>
      </c>
    </row>
    <row r="8231" spans="1:25"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c r="W8231" s="6" t="str">
        <f>TEXT(SalesData[[#This Row],[Order Date]],"mmm")</f>
        <v>Apr</v>
      </c>
      <c r="X8231" s="6" t="str">
        <f>TEXT(SalesData[[#This Row],[Order Date]],"mmm yyyy")</f>
        <v>Apr 2013</v>
      </c>
      <c r="Y8231">
        <f>--(COUNTIF($B$2:B8231,B8231)=1)</f>
        <v>0</v>
      </c>
    </row>
    <row r="8232" spans="1:25"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c r="W8232" s="6" t="str">
        <f>TEXT(SalesData[[#This Row],[Order Date]],"mmm")</f>
        <v>Jul</v>
      </c>
      <c r="X8232" s="6" t="str">
        <f>TEXT(SalesData[[#This Row],[Order Date]],"mmm yyyy")</f>
        <v>Jul 2013</v>
      </c>
      <c r="Y8232">
        <f>--(COUNTIF($B$2:B8232,B8232)=1)</f>
        <v>1</v>
      </c>
    </row>
    <row r="8233" spans="1:25"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c r="W8233" s="6" t="str">
        <f>TEXT(SalesData[[#This Row],[Order Date]],"mmm")</f>
        <v>Jul</v>
      </c>
      <c r="X8233" s="6" t="str">
        <f>TEXT(SalesData[[#This Row],[Order Date]],"mmm yyyy")</f>
        <v>Jul 2013</v>
      </c>
      <c r="Y8233">
        <f>--(COUNTIF($B$2:B8233,B8233)=1)</f>
        <v>0</v>
      </c>
    </row>
    <row r="8234" spans="1:25"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c r="W8234" s="6" t="str">
        <f>TEXT(SalesData[[#This Row],[Order Date]],"mmm")</f>
        <v>Sep</v>
      </c>
      <c r="X8234" s="6" t="str">
        <f>TEXT(SalesData[[#This Row],[Order Date]],"mmm yyyy")</f>
        <v>Sep 2011</v>
      </c>
      <c r="Y8234">
        <f>--(COUNTIF($B$2:B8234,B8234)=1)</f>
        <v>1</v>
      </c>
    </row>
    <row r="8235" spans="1:25"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c r="W8235" s="6" t="str">
        <f>TEXT(SalesData[[#This Row],[Order Date]],"mmm")</f>
        <v>Sep</v>
      </c>
      <c r="X8235" s="6" t="str">
        <f>TEXT(SalesData[[#This Row],[Order Date]],"mmm yyyy")</f>
        <v>Sep 2011</v>
      </c>
      <c r="Y8235">
        <f>--(COUNTIF($B$2:B8235,B8235)=1)</f>
        <v>0</v>
      </c>
    </row>
    <row r="8236" spans="1:25"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c r="W8236" s="6" t="str">
        <f>TEXT(SalesData[[#This Row],[Order Date]],"mmm")</f>
        <v>May</v>
      </c>
      <c r="X8236" s="6" t="str">
        <f>TEXT(SalesData[[#This Row],[Order Date]],"mmm yyyy")</f>
        <v>May 2014</v>
      </c>
      <c r="Y8236">
        <f>--(COUNTIF($B$2:B8236,B8236)=1)</f>
        <v>1</v>
      </c>
    </row>
    <row r="8237" spans="1:25"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c r="W8237" s="6" t="str">
        <f>TEXT(SalesData[[#This Row],[Order Date]],"mmm")</f>
        <v>May</v>
      </c>
      <c r="X8237" s="6" t="str">
        <f>TEXT(SalesData[[#This Row],[Order Date]],"mmm yyyy")</f>
        <v>May 2014</v>
      </c>
      <c r="Y8237">
        <f>--(COUNTIF($B$2:B8237,B8237)=1)</f>
        <v>0</v>
      </c>
    </row>
    <row r="8238" spans="1:25"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c r="W8238" s="6" t="str">
        <f>TEXT(SalesData[[#This Row],[Order Date]],"mmm")</f>
        <v>May</v>
      </c>
      <c r="X8238" s="6" t="str">
        <f>TEXT(SalesData[[#This Row],[Order Date]],"mmm yyyy")</f>
        <v>May 2014</v>
      </c>
      <c r="Y8238">
        <f>--(COUNTIF($B$2:B8238,B8238)=1)</f>
        <v>0</v>
      </c>
    </row>
    <row r="8239" spans="1:25"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c r="W8239" s="6" t="str">
        <f>TEXT(SalesData[[#This Row],[Order Date]],"mmm")</f>
        <v>Oct</v>
      </c>
      <c r="X8239" s="6" t="str">
        <f>TEXT(SalesData[[#This Row],[Order Date]],"mmm yyyy")</f>
        <v>Oct 2014</v>
      </c>
      <c r="Y8239">
        <f>--(COUNTIF($B$2:B8239,B8239)=1)</f>
        <v>1</v>
      </c>
    </row>
    <row r="8240" spans="1:25"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c r="W8240" s="6" t="str">
        <f>TEXT(SalesData[[#This Row],[Order Date]],"mmm")</f>
        <v>Oct</v>
      </c>
      <c r="X8240" s="6" t="str">
        <f>TEXT(SalesData[[#This Row],[Order Date]],"mmm yyyy")</f>
        <v>Oct 2014</v>
      </c>
      <c r="Y8240">
        <f>--(COUNTIF($B$2:B8240,B8240)=1)</f>
        <v>0</v>
      </c>
    </row>
    <row r="8241" spans="1:25"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c r="W8241" s="6" t="str">
        <f>TEXT(SalesData[[#This Row],[Order Date]],"mmm")</f>
        <v>Oct</v>
      </c>
      <c r="X8241" s="6" t="str">
        <f>TEXT(SalesData[[#This Row],[Order Date]],"mmm yyyy")</f>
        <v>Oct 2014</v>
      </c>
      <c r="Y8241">
        <f>--(COUNTIF($B$2:B8241,B8241)=1)</f>
        <v>0</v>
      </c>
    </row>
    <row r="8242" spans="1:25"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c r="W8242" s="6" t="str">
        <f>TEXT(SalesData[[#This Row],[Order Date]],"mmm")</f>
        <v>Oct</v>
      </c>
      <c r="X8242" s="6" t="str">
        <f>TEXT(SalesData[[#This Row],[Order Date]],"mmm yyyy")</f>
        <v>Oct 2014</v>
      </c>
      <c r="Y8242">
        <f>--(COUNTIF($B$2:B8242,B8242)=1)</f>
        <v>0</v>
      </c>
    </row>
    <row r="8243" spans="1:25"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c r="W8243" s="6" t="str">
        <f>TEXT(SalesData[[#This Row],[Order Date]],"mmm")</f>
        <v>Sep</v>
      </c>
      <c r="X8243" s="6" t="str">
        <f>TEXT(SalesData[[#This Row],[Order Date]],"mmm yyyy")</f>
        <v>Sep 2011</v>
      </c>
      <c r="Y8243">
        <f>--(COUNTIF($B$2:B8243,B8243)=1)</f>
        <v>1</v>
      </c>
    </row>
    <row r="8244" spans="1:25"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c r="W8244" s="6" t="str">
        <f>TEXT(SalesData[[#This Row],[Order Date]],"mmm")</f>
        <v>Sep</v>
      </c>
      <c r="X8244" s="6" t="str">
        <f>TEXT(SalesData[[#This Row],[Order Date]],"mmm yyyy")</f>
        <v>Sep 2011</v>
      </c>
      <c r="Y8244">
        <f>--(COUNTIF($B$2:B8244,B8244)=1)</f>
        <v>0</v>
      </c>
    </row>
    <row r="8245" spans="1:25"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c r="W8245" s="6" t="str">
        <f>TEXT(SalesData[[#This Row],[Order Date]],"mmm")</f>
        <v>Aug</v>
      </c>
      <c r="X8245" s="6" t="str">
        <f>TEXT(SalesData[[#This Row],[Order Date]],"mmm yyyy")</f>
        <v>Aug 2011</v>
      </c>
      <c r="Y8245">
        <f>--(COUNTIF($B$2:B8245,B8245)=1)</f>
        <v>1</v>
      </c>
    </row>
    <row r="8246" spans="1:25"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c r="W8246" s="6" t="str">
        <f>TEXT(SalesData[[#This Row],[Order Date]],"mmm")</f>
        <v>Aug</v>
      </c>
      <c r="X8246" s="6" t="str">
        <f>TEXT(SalesData[[#This Row],[Order Date]],"mmm yyyy")</f>
        <v>Aug 2011</v>
      </c>
      <c r="Y8246">
        <f>--(COUNTIF($B$2:B8246,B8246)=1)</f>
        <v>0</v>
      </c>
    </row>
    <row r="8247" spans="1:25"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c r="W8247" s="6" t="str">
        <f>TEXT(SalesData[[#This Row],[Order Date]],"mmm")</f>
        <v>Aug</v>
      </c>
      <c r="X8247" s="6" t="str">
        <f>TEXT(SalesData[[#This Row],[Order Date]],"mmm yyyy")</f>
        <v>Aug 2011</v>
      </c>
      <c r="Y8247">
        <f>--(COUNTIF($B$2:B8247,B8247)=1)</f>
        <v>1</v>
      </c>
    </row>
    <row r="8248" spans="1:25"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c r="W8248" s="6" t="str">
        <f>TEXT(SalesData[[#This Row],[Order Date]],"mmm")</f>
        <v>May</v>
      </c>
      <c r="X8248" s="6" t="str">
        <f>TEXT(SalesData[[#This Row],[Order Date]],"mmm yyyy")</f>
        <v>May 2012</v>
      </c>
      <c r="Y8248">
        <f>--(COUNTIF($B$2:B8248,B8248)=1)</f>
        <v>1</v>
      </c>
    </row>
    <row r="8249" spans="1:25"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c r="W8249" s="6" t="str">
        <f>TEXT(SalesData[[#This Row],[Order Date]],"mmm")</f>
        <v>May</v>
      </c>
      <c r="X8249" s="6" t="str">
        <f>TEXT(SalesData[[#This Row],[Order Date]],"mmm yyyy")</f>
        <v>May 2012</v>
      </c>
      <c r="Y8249">
        <f>--(COUNTIF($B$2:B8249,B8249)=1)</f>
        <v>0</v>
      </c>
    </row>
    <row r="8250" spans="1:25"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c r="W8250" s="6" t="str">
        <f>TEXT(SalesData[[#This Row],[Order Date]],"mmm")</f>
        <v>May</v>
      </c>
      <c r="X8250" s="6" t="str">
        <f>TEXT(SalesData[[#This Row],[Order Date]],"mmm yyyy")</f>
        <v>May 2013</v>
      </c>
      <c r="Y8250">
        <f>--(COUNTIF($B$2:B8250,B8250)=1)</f>
        <v>1</v>
      </c>
    </row>
    <row r="8251" spans="1:25"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c r="W8251" s="6" t="str">
        <f>TEXT(SalesData[[#This Row],[Order Date]],"mmm")</f>
        <v>Mar</v>
      </c>
      <c r="X8251" s="6" t="str">
        <f>TEXT(SalesData[[#This Row],[Order Date]],"mmm yyyy")</f>
        <v>Mar 2012</v>
      </c>
      <c r="Y8251">
        <f>--(COUNTIF($B$2:B8251,B8251)=1)</f>
        <v>1</v>
      </c>
    </row>
    <row r="8252" spans="1:25"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c r="W8252" s="6" t="str">
        <f>TEXT(SalesData[[#This Row],[Order Date]],"mmm")</f>
        <v>Mar</v>
      </c>
      <c r="X8252" s="6" t="str">
        <f>TEXT(SalesData[[#This Row],[Order Date]],"mmm yyyy")</f>
        <v>Mar 2012</v>
      </c>
      <c r="Y8252">
        <f>--(COUNTIF($B$2:B8252,B8252)=1)</f>
        <v>0</v>
      </c>
    </row>
    <row r="8253" spans="1:25"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c r="W8253" s="6" t="str">
        <f>TEXT(SalesData[[#This Row],[Order Date]],"mmm")</f>
        <v>Mar</v>
      </c>
      <c r="X8253" s="6" t="str">
        <f>TEXT(SalesData[[#This Row],[Order Date]],"mmm yyyy")</f>
        <v>Mar 2012</v>
      </c>
      <c r="Y8253">
        <f>--(COUNTIF($B$2:B8253,B8253)=1)</f>
        <v>0</v>
      </c>
    </row>
    <row r="8254" spans="1:25"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c r="W8254" s="6" t="str">
        <f>TEXT(SalesData[[#This Row],[Order Date]],"mmm")</f>
        <v>Mar</v>
      </c>
      <c r="X8254" s="6" t="str">
        <f>TEXT(SalesData[[#This Row],[Order Date]],"mmm yyyy")</f>
        <v>Mar 2012</v>
      </c>
      <c r="Y8254">
        <f>--(COUNTIF($B$2:B8254,B8254)=1)</f>
        <v>0</v>
      </c>
    </row>
    <row r="8255" spans="1:25"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c r="W8255" s="6" t="str">
        <f>TEXT(SalesData[[#This Row],[Order Date]],"mmm")</f>
        <v>Aug</v>
      </c>
      <c r="X8255" s="6" t="str">
        <f>TEXT(SalesData[[#This Row],[Order Date]],"mmm yyyy")</f>
        <v>Aug 2014</v>
      </c>
      <c r="Y8255">
        <f>--(COUNTIF($B$2:B8255,B8255)=1)</f>
        <v>1</v>
      </c>
    </row>
    <row r="8256" spans="1:25"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c r="W8256" s="6" t="str">
        <f>TEXT(SalesData[[#This Row],[Order Date]],"mmm")</f>
        <v>Aug</v>
      </c>
      <c r="X8256" s="6" t="str">
        <f>TEXT(SalesData[[#This Row],[Order Date]],"mmm yyyy")</f>
        <v>Aug 2014</v>
      </c>
      <c r="Y8256">
        <f>--(COUNTIF($B$2:B8256,B8256)=1)</f>
        <v>0</v>
      </c>
    </row>
    <row r="8257" spans="1:25"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c r="W8257" s="6" t="str">
        <f>TEXT(SalesData[[#This Row],[Order Date]],"mmm")</f>
        <v>Aug</v>
      </c>
      <c r="X8257" s="6" t="str">
        <f>TEXT(SalesData[[#This Row],[Order Date]],"mmm yyyy")</f>
        <v>Aug 2014</v>
      </c>
      <c r="Y8257">
        <f>--(COUNTIF($B$2:B8257,B8257)=1)</f>
        <v>0</v>
      </c>
    </row>
    <row r="8258" spans="1:25"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c r="W8258" s="6" t="str">
        <f>TEXT(SalesData[[#This Row],[Order Date]],"mmm")</f>
        <v>Aug</v>
      </c>
      <c r="X8258" s="6" t="str">
        <f>TEXT(SalesData[[#This Row],[Order Date]],"mmm yyyy")</f>
        <v>Aug 2014</v>
      </c>
      <c r="Y8258">
        <f>--(COUNTIF($B$2:B8258,B8258)=1)</f>
        <v>0</v>
      </c>
    </row>
    <row r="8259" spans="1:25"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c r="W8259" s="6" t="str">
        <f>TEXT(SalesData[[#This Row],[Order Date]],"mmm")</f>
        <v>Aug</v>
      </c>
      <c r="X8259" s="6" t="str">
        <f>TEXT(SalesData[[#This Row],[Order Date]],"mmm yyyy")</f>
        <v>Aug 2014</v>
      </c>
      <c r="Y8259">
        <f>--(COUNTIF($B$2:B8259,B8259)=1)</f>
        <v>0</v>
      </c>
    </row>
    <row r="8260" spans="1:25"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c r="W8260" s="6" t="str">
        <f>TEXT(SalesData[[#This Row],[Order Date]],"mmm")</f>
        <v>Aug</v>
      </c>
      <c r="X8260" s="6" t="str">
        <f>TEXT(SalesData[[#This Row],[Order Date]],"mmm yyyy")</f>
        <v>Aug 2014</v>
      </c>
      <c r="Y8260">
        <f>--(COUNTIF($B$2:B8260,B8260)=1)</f>
        <v>0</v>
      </c>
    </row>
    <row r="8261" spans="1:25"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c r="W8261" s="6" t="str">
        <f>TEXT(SalesData[[#This Row],[Order Date]],"mmm")</f>
        <v>Jun</v>
      </c>
      <c r="X8261" s="6" t="str">
        <f>TEXT(SalesData[[#This Row],[Order Date]],"mmm yyyy")</f>
        <v>Jun 2013</v>
      </c>
      <c r="Y8261">
        <f>--(COUNTIF($B$2:B8261,B8261)=1)</f>
        <v>1</v>
      </c>
    </row>
    <row r="8262" spans="1:25"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c r="W8262" s="6" t="str">
        <f>TEXT(SalesData[[#This Row],[Order Date]],"mmm")</f>
        <v>Jun</v>
      </c>
      <c r="X8262" s="6" t="str">
        <f>TEXT(SalesData[[#This Row],[Order Date]],"mmm yyyy")</f>
        <v>Jun 2013</v>
      </c>
      <c r="Y8262">
        <f>--(COUNTIF($B$2:B8262,B8262)=1)</f>
        <v>0</v>
      </c>
    </row>
    <row r="8263" spans="1:25"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c r="W8263" s="6" t="str">
        <f>TEXT(SalesData[[#This Row],[Order Date]],"mmm")</f>
        <v>Jun</v>
      </c>
      <c r="X8263" s="6" t="str">
        <f>TEXT(SalesData[[#This Row],[Order Date]],"mmm yyyy")</f>
        <v>Jun 2013</v>
      </c>
      <c r="Y8263">
        <f>--(COUNTIF($B$2:B8263,B8263)=1)</f>
        <v>0</v>
      </c>
    </row>
    <row r="8264" spans="1:25"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c r="W8264" s="6" t="str">
        <f>TEXT(SalesData[[#This Row],[Order Date]],"mmm")</f>
        <v>Dec</v>
      </c>
      <c r="X8264" s="6" t="str">
        <f>TEXT(SalesData[[#This Row],[Order Date]],"mmm yyyy")</f>
        <v>Dec 2013</v>
      </c>
      <c r="Y8264">
        <f>--(COUNTIF($B$2:B8264,B8264)=1)</f>
        <v>1</v>
      </c>
    </row>
    <row r="8265" spans="1:25"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c r="W8265" s="6" t="str">
        <f>TEXT(SalesData[[#This Row],[Order Date]],"mmm")</f>
        <v>Sep</v>
      </c>
      <c r="X8265" s="6" t="str">
        <f>TEXT(SalesData[[#This Row],[Order Date]],"mmm yyyy")</f>
        <v>Sep 2012</v>
      </c>
      <c r="Y8265">
        <f>--(COUNTIF($B$2:B8265,B8265)=1)</f>
        <v>1</v>
      </c>
    </row>
    <row r="8266" spans="1:25"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c r="W8266" s="6" t="str">
        <f>TEXT(SalesData[[#This Row],[Order Date]],"mmm")</f>
        <v>Dec</v>
      </c>
      <c r="X8266" s="6" t="str">
        <f>TEXT(SalesData[[#This Row],[Order Date]],"mmm yyyy")</f>
        <v>Dec 2011</v>
      </c>
      <c r="Y8266">
        <f>--(COUNTIF($B$2:B8266,B8266)=1)</f>
        <v>1</v>
      </c>
    </row>
    <row r="8267" spans="1:25"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c r="W8267" s="6" t="str">
        <f>TEXT(SalesData[[#This Row],[Order Date]],"mmm")</f>
        <v>Dec</v>
      </c>
      <c r="X8267" s="6" t="str">
        <f>TEXT(SalesData[[#This Row],[Order Date]],"mmm yyyy")</f>
        <v>Dec 2011</v>
      </c>
      <c r="Y8267">
        <f>--(COUNTIF($B$2:B8267,B8267)=1)</f>
        <v>0</v>
      </c>
    </row>
    <row r="8268" spans="1:25"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c r="W8268" s="6" t="str">
        <f>TEXT(SalesData[[#This Row],[Order Date]],"mmm")</f>
        <v>Apr</v>
      </c>
      <c r="X8268" s="6" t="str">
        <f>TEXT(SalesData[[#This Row],[Order Date]],"mmm yyyy")</f>
        <v>Apr 2011</v>
      </c>
      <c r="Y8268">
        <f>--(COUNTIF($B$2:B8268,B8268)=1)</f>
        <v>1</v>
      </c>
    </row>
    <row r="8269" spans="1:25"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c r="W8269" s="6" t="str">
        <f>TEXT(SalesData[[#This Row],[Order Date]],"mmm")</f>
        <v>Jan</v>
      </c>
      <c r="X8269" s="6" t="str">
        <f>TEXT(SalesData[[#This Row],[Order Date]],"mmm yyyy")</f>
        <v>Jan 2014</v>
      </c>
      <c r="Y8269">
        <f>--(COUNTIF($B$2:B8269,B8269)=1)</f>
        <v>1</v>
      </c>
    </row>
    <row r="8270" spans="1:25"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c r="W8270" s="6" t="str">
        <f>TEXT(SalesData[[#This Row],[Order Date]],"mmm")</f>
        <v>Jan</v>
      </c>
      <c r="X8270" s="6" t="str">
        <f>TEXT(SalesData[[#This Row],[Order Date]],"mmm yyyy")</f>
        <v>Jan 2014</v>
      </c>
      <c r="Y8270">
        <f>--(COUNTIF($B$2:B8270,B8270)=1)</f>
        <v>0</v>
      </c>
    </row>
    <row r="8271" spans="1:25"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c r="W8271" s="6" t="str">
        <f>TEXT(SalesData[[#This Row],[Order Date]],"mmm")</f>
        <v>Jan</v>
      </c>
      <c r="X8271" s="6" t="str">
        <f>TEXT(SalesData[[#This Row],[Order Date]],"mmm yyyy")</f>
        <v>Jan 2014</v>
      </c>
      <c r="Y8271">
        <f>--(COUNTIF($B$2:B8271,B8271)=1)</f>
        <v>0</v>
      </c>
    </row>
    <row r="8272" spans="1:25"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c r="W8272" s="6" t="str">
        <f>TEXT(SalesData[[#This Row],[Order Date]],"mmm")</f>
        <v>Jan</v>
      </c>
      <c r="X8272" s="6" t="str">
        <f>TEXT(SalesData[[#This Row],[Order Date]],"mmm yyyy")</f>
        <v>Jan 2014</v>
      </c>
      <c r="Y8272">
        <f>--(COUNTIF($B$2:B8272,B8272)=1)</f>
        <v>0</v>
      </c>
    </row>
    <row r="8273" spans="1:25"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c r="W8273" s="6" t="str">
        <f>TEXT(SalesData[[#This Row],[Order Date]],"mmm")</f>
        <v>Dec</v>
      </c>
      <c r="X8273" s="6" t="str">
        <f>TEXT(SalesData[[#This Row],[Order Date]],"mmm yyyy")</f>
        <v>Dec 2013</v>
      </c>
      <c r="Y8273">
        <f>--(COUNTIF($B$2:B8273,B8273)=1)</f>
        <v>1</v>
      </c>
    </row>
    <row r="8274" spans="1:25"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c r="W8274" s="6" t="str">
        <f>TEXT(SalesData[[#This Row],[Order Date]],"mmm")</f>
        <v>Oct</v>
      </c>
      <c r="X8274" s="6" t="str">
        <f>TEXT(SalesData[[#This Row],[Order Date]],"mmm yyyy")</f>
        <v>Oct 2013</v>
      </c>
      <c r="Y8274">
        <f>--(COUNTIF($B$2:B8274,B8274)=1)</f>
        <v>1</v>
      </c>
    </row>
    <row r="8275" spans="1:25"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c r="W8275" s="6" t="str">
        <f>TEXT(SalesData[[#This Row],[Order Date]],"mmm")</f>
        <v>Jun</v>
      </c>
      <c r="X8275" s="6" t="str">
        <f>TEXT(SalesData[[#This Row],[Order Date]],"mmm yyyy")</f>
        <v>Jun 2012</v>
      </c>
      <c r="Y8275">
        <f>--(COUNTIF($B$2:B8275,B8275)=1)</f>
        <v>1</v>
      </c>
    </row>
    <row r="8276" spans="1:25"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c r="W8276" s="6" t="str">
        <f>TEXT(SalesData[[#This Row],[Order Date]],"mmm")</f>
        <v>Jul</v>
      </c>
      <c r="X8276" s="6" t="str">
        <f>TEXT(SalesData[[#This Row],[Order Date]],"mmm yyyy")</f>
        <v>Jul 2014</v>
      </c>
      <c r="Y8276">
        <f>--(COUNTIF($B$2:B8276,B8276)=1)</f>
        <v>1</v>
      </c>
    </row>
    <row r="8277" spans="1:25"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c r="W8277" s="6" t="str">
        <f>TEXT(SalesData[[#This Row],[Order Date]],"mmm")</f>
        <v>Jun</v>
      </c>
      <c r="X8277" s="6" t="str">
        <f>TEXT(SalesData[[#This Row],[Order Date]],"mmm yyyy")</f>
        <v>Jun 2012</v>
      </c>
      <c r="Y8277">
        <f>--(COUNTIF($B$2:B8277,B8277)=1)</f>
        <v>1</v>
      </c>
    </row>
    <row r="8278" spans="1:25"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c r="W8278" s="6" t="str">
        <f>TEXT(SalesData[[#This Row],[Order Date]],"mmm")</f>
        <v>Feb</v>
      </c>
      <c r="X8278" s="6" t="str">
        <f>TEXT(SalesData[[#This Row],[Order Date]],"mmm yyyy")</f>
        <v>Feb 2013</v>
      </c>
      <c r="Y8278">
        <f>--(COUNTIF($B$2:B8278,B8278)=1)</f>
        <v>1</v>
      </c>
    </row>
    <row r="8279" spans="1:25"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c r="W8279" s="6" t="str">
        <f>TEXT(SalesData[[#This Row],[Order Date]],"mmm")</f>
        <v>Feb</v>
      </c>
      <c r="X8279" s="6" t="str">
        <f>TEXT(SalesData[[#This Row],[Order Date]],"mmm yyyy")</f>
        <v>Feb 2013</v>
      </c>
      <c r="Y8279">
        <f>--(COUNTIF($B$2:B8279,B8279)=1)</f>
        <v>0</v>
      </c>
    </row>
    <row r="8280" spans="1:25"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c r="W8280" s="6" t="str">
        <f>TEXT(SalesData[[#This Row],[Order Date]],"mmm")</f>
        <v>Feb</v>
      </c>
      <c r="X8280" s="6" t="str">
        <f>TEXT(SalesData[[#This Row],[Order Date]],"mmm yyyy")</f>
        <v>Feb 2013</v>
      </c>
      <c r="Y8280">
        <f>--(COUNTIF($B$2:B8280,B8280)=1)</f>
        <v>0</v>
      </c>
    </row>
    <row r="8281" spans="1:25"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c r="W8281" s="6" t="str">
        <f>TEXT(SalesData[[#This Row],[Order Date]],"mmm")</f>
        <v>Apr</v>
      </c>
      <c r="X8281" s="6" t="str">
        <f>TEXT(SalesData[[#This Row],[Order Date]],"mmm yyyy")</f>
        <v>Apr 2014</v>
      </c>
      <c r="Y8281">
        <f>--(COUNTIF($B$2:B8281,B8281)=1)</f>
        <v>1</v>
      </c>
    </row>
    <row r="8282" spans="1:25"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c r="W8282" s="6" t="str">
        <f>TEXT(SalesData[[#This Row],[Order Date]],"mmm")</f>
        <v>May</v>
      </c>
      <c r="X8282" s="6" t="str">
        <f>TEXT(SalesData[[#This Row],[Order Date]],"mmm yyyy")</f>
        <v>May 2014</v>
      </c>
      <c r="Y8282">
        <f>--(COUNTIF($B$2:B8282,B8282)=1)</f>
        <v>1</v>
      </c>
    </row>
    <row r="8283" spans="1:25"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c r="W8283" s="6" t="str">
        <f>TEXT(SalesData[[#This Row],[Order Date]],"mmm")</f>
        <v>May</v>
      </c>
      <c r="X8283" s="6" t="str">
        <f>TEXT(SalesData[[#This Row],[Order Date]],"mmm yyyy")</f>
        <v>May 2014</v>
      </c>
      <c r="Y8283">
        <f>--(COUNTIF($B$2:B8283,B8283)=1)</f>
        <v>0</v>
      </c>
    </row>
    <row r="8284" spans="1:25"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c r="W8284" s="6" t="str">
        <f>TEXT(SalesData[[#This Row],[Order Date]],"mmm")</f>
        <v>Dec</v>
      </c>
      <c r="X8284" s="6" t="str">
        <f>TEXT(SalesData[[#This Row],[Order Date]],"mmm yyyy")</f>
        <v>Dec 2012</v>
      </c>
      <c r="Y8284">
        <f>--(COUNTIF($B$2:B8284,B8284)=1)</f>
        <v>1</v>
      </c>
    </row>
    <row r="8285" spans="1:25"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c r="W8285" s="6" t="str">
        <f>TEXT(SalesData[[#This Row],[Order Date]],"mmm")</f>
        <v>Dec</v>
      </c>
      <c r="X8285" s="6" t="str">
        <f>TEXT(SalesData[[#This Row],[Order Date]],"mmm yyyy")</f>
        <v>Dec 2012</v>
      </c>
      <c r="Y8285">
        <f>--(COUNTIF($B$2:B8285,B8285)=1)</f>
        <v>0</v>
      </c>
    </row>
    <row r="8286" spans="1:25"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c r="W8286" s="6" t="str">
        <f>TEXT(SalesData[[#This Row],[Order Date]],"mmm")</f>
        <v>Dec</v>
      </c>
      <c r="X8286" s="6" t="str">
        <f>TEXT(SalesData[[#This Row],[Order Date]],"mmm yyyy")</f>
        <v>Dec 2012</v>
      </c>
      <c r="Y8286">
        <f>--(COUNTIF($B$2:B8286,B8286)=1)</f>
        <v>0</v>
      </c>
    </row>
    <row r="8287" spans="1:25"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c r="W8287" s="6" t="str">
        <f>TEXT(SalesData[[#This Row],[Order Date]],"mmm")</f>
        <v>Dec</v>
      </c>
      <c r="X8287" s="6" t="str">
        <f>TEXT(SalesData[[#This Row],[Order Date]],"mmm yyyy")</f>
        <v>Dec 2012</v>
      </c>
      <c r="Y8287">
        <f>--(COUNTIF($B$2:B8287,B8287)=1)</f>
        <v>0</v>
      </c>
    </row>
    <row r="8288" spans="1:25"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c r="W8288" s="6" t="str">
        <f>TEXT(SalesData[[#This Row],[Order Date]],"mmm")</f>
        <v>Aug</v>
      </c>
      <c r="X8288" s="6" t="str">
        <f>TEXT(SalesData[[#This Row],[Order Date]],"mmm yyyy")</f>
        <v>Aug 2011</v>
      </c>
      <c r="Y8288">
        <f>--(COUNTIF($B$2:B8288,B8288)=1)</f>
        <v>1</v>
      </c>
    </row>
    <row r="8289" spans="1:25"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c r="W8289" s="6" t="str">
        <f>TEXT(SalesData[[#This Row],[Order Date]],"mmm")</f>
        <v>Aug</v>
      </c>
      <c r="X8289" s="6" t="str">
        <f>TEXT(SalesData[[#This Row],[Order Date]],"mmm yyyy")</f>
        <v>Aug 2011</v>
      </c>
      <c r="Y8289">
        <f>--(COUNTIF($B$2:B8289,B8289)=1)</f>
        <v>0</v>
      </c>
    </row>
    <row r="8290" spans="1:25"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c r="W8290" s="6" t="str">
        <f>TEXT(SalesData[[#This Row],[Order Date]],"mmm")</f>
        <v>Aug</v>
      </c>
      <c r="X8290" s="6" t="str">
        <f>TEXT(SalesData[[#This Row],[Order Date]],"mmm yyyy")</f>
        <v>Aug 2011</v>
      </c>
      <c r="Y8290">
        <f>--(COUNTIF($B$2:B8290,B8290)=1)</f>
        <v>0</v>
      </c>
    </row>
    <row r="8291" spans="1:25"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c r="W8291" s="6" t="str">
        <f>TEXT(SalesData[[#This Row],[Order Date]],"mmm")</f>
        <v>Aug</v>
      </c>
      <c r="X8291" s="6" t="str">
        <f>TEXT(SalesData[[#This Row],[Order Date]],"mmm yyyy")</f>
        <v>Aug 2011</v>
      </c>
      <c r="Y8291">
        <f>--(COUNTIF($B$2:B8291,B8291)=1)</f>
        <v>0</v>
      </c>
    </row>
    <row r="8292" spans="1:25"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c r="W8292" s="6" t="str">
        <f>TEXT(SalesData[[#This Row],[Order Date]],"mmm")</f>
        <v>Aug</v>
      </c>
      <c r="X8292" s="6" t="str">
        <f>TEXT(SalesData[[#This Row],[Order Date]],"mmm yyyy")</f>
        <v>Aug 2011</v>
      </c>
      <c r="Y8292">
        <f>--(COUNTIF($B$2:B8292,B8292)=1)</f>
        <v>0</v>
      </c>
    </row>
    <row r="8293" spans="1:25"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c r="W8293" s="6" t="str">
        <f>TEXT(SalesData[[#This Row],[Order Date]],"mmm")</f>
        <v>Aug</v>
      </c>
      <c r="X8293" s="6" t="str">
        <f>TEXT(SalesData[[#This Row],[Order Date]],"mmm yyyy")</f>
        <v>Aug 2011</v>
      </c>
      <c r="Y8293">
        <f>--(COUNTIF($B$2:B8293,B8293)=1)</f>
        <v>0</v>
      </c>
    </row>
    <row r="8294" spans="1:25"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c r="W8294" s="6" t="str">
        <f>TEXT(SalesData[[#This Row],[Order Date]],"mmm")</f>
        <v>Dec</v>
      </c>
      <c r="X8294" s="6" t="str">
        <f>TEXT(SalesData[[#This Row],[Order Date]],"mmm yyyy")</f>
        <v>Dec 2012</v>
      </c>
      <c r="Y8294">
        <f>--(COUNTIF($B$2:B8294,B8294)=1)</f>
        <v>1</v>
      </c>
    </row>
    <row r="8295" spans="1:25"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c r="W8295" s="6" t="str">
        <f>TEXT(SalesData[[#This Row],[Order Date]],"mmm")</f>
        <v>Nov</v>
      </c>
      <c r="X8295" s="6" t="str">
        <f>TEXT(SalesData[[#This Row],[Order Date]],"mmm yyyy")</f>
        <v>Nov 2014</v>
      </c>
      <c r="Y8295">
        <f>--(COUNTIF($B$2:B8295,B8295)=1)</f>
        <v>1</v>
      </c>
    </row>
    <row r="8296" spans="1:25"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c r="W8296" s="6" t="str">
        <f>TEXT(SalesData[[#This Row],[Order Date]],"mmm")</f>
        <v>Mar</v>
      </c>
      <c r="X8296" s="6" t="str">
        <f>TEXT(SalesData[[#This Row],[Order Date]],"mmm yyyy")</f>
        <v>Mar 2014</v>
      </c>
      <c r="Y8296">
        <f>--(COUNTIF($B$2:B8296,B8296)=1)</f>
        <v>1</v>
      </c>
    </row>
    <row r="8297" spans="1:25"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c r="W8297" s="6" t="str">
        <f>TEXT(SalesData[[#This Row],[Order Date]],"mmm")</f>
        <v>May</v>
      </c>
      <c r="X8297" s="6" t="str">
        <f>TEXT(SalesData[[#This Row],[Order Date]],"mmm yyyy")</f>
        <v>May 2013</v>
      </c>
      <c r="Y8297">
        <f>--(COUNTIF($B$2:B8297,B8297)=1)</f>
        <v>1</v>
      </c>
    </row>
    <row r="8298" spans="1:25"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c r="W8298" s="6" t="str">
        <f>TEXT(SalesData[[#This Row],[Order Date]],"mmm")</f>
        <v>May</v>
      </c>
      <c r="X8298" s="6" t="str">
        <f>TEXT(SalesData[[#This Row],[Order Date]],"mmm yyyy")</f>
        <v>May 2013</v>
      </c>
      <c r="Y8298">
        <f>--(COUNTIF($B$2:B8298,B8298)=1)</f>
        <v>0</v>
      </c>
    </row>
    <row r="8299" spans="1:25"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c r="W8299" s="6" t="str">
        <f>TEXT(SalesData[[#This Row],[Order Date]],"mmm")</f>
        <v>Jul</v>
      </c>
      <c r="X8299" s="6" t="str">
        <f>TEXT(SalesData[[#This Row],[Order Date]],"mmm yyyy")</f>
        <v>Jul 2012</v>
      </c>
      <c r="Y8299">
        <f>--(COUNTIF($B$2:B8299,B8299)=1)</f>
        <v>1</v>
      </c>
    </row>
    <row r="8300" spans="1:25"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c r="W8300" s="6" t="str">
        <f>TEXT(SalesData[[#This Row],[Order Date]],"mmm")</f>
        <v>Jul</v>
      </c>
      <c r="X8300" s="6" t="str">
        <f>TEXT(SalesData[[#This Row],[Order Date]],"mmm yyyy")</f>
        <v>Jul 2012</v>
      </c>
      <c r="Y8300">
        <f>--(COUNTIF($B$2:B8300,B8300)=1)</f>
        <v>0</v>
      </c>
    </row>
    <row r="8301" spans="1:25"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c r="W8301" s="6" t="str">
        <f>TEXT(SalesData[[#This Row],[Order Date]],"mmm")</f>
        <v>Mar</v>
      </c>
      <c r="X8301" s="6" t="str">
        <f>TEXT(SalesData[[#This Row],[Order Date]],"mmm yyyy")</f>
        <v>Mar 2011</v>
      </c>
      <c r="Y8301">
        <f>--(COUNTIF($B$2:B8301,B8301)=1)</f>
        <v>1</v>
      </c>
    </row>
    <row r="8302" spans="1:25"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c r="W8302" s="6" t="str">
        <f>TEXT(SalesData[[#This Row],[Order Date]],"mmm")</f>
        <v>Apr</v>
      </c>
      <c r="X8302" s="6" t="str">
        <f>TEXT(SalesData[[#This Row],[Order Date]],"mmm yyyy")</f>
        <v>Apr 2012</v>
      </c>
      <c r="Y8302">
        <f>--(COUNTIF($B$2:B8302,B8302)=1)</f>
        <v>1</v>
      </c>
    </row>
    <row r="8303" spans="1:25"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c r="W8303" s="6" t="str">
        <f>TEXT(SalesData[[#This Row],[Order Date]],"mmm")</f>
        <v>Jul</v>
      </c>
      <c r="X8303" s="6" t="str">
        <f>TEXT(SalesData[[#This Row],[Order Date]],"mmm yyyy")</f>
        <v>Jul 2014</v>
      </c>
      <c r="Y8303">
        <f>--(COUNTIF($B$2:B8303,B8303)=1)</f>
        <v>1</v>
      </c>
    </row>
    <row r="8304" spans="1:25"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c r="W8304" s="6" t="str">
        <f>TEXT(SalesData[[#This Row],[Order Date]],"mmm")</f>
        <v>Jul</v>
      </c>
      <c r="X8304" s="6" t="str">
        <f>TEXT(SalesData[[#This Row],[Order Date]],"mmm yyyy")</f>
        <v>Jul 2014</v>
      </c>
      <c r="Y8304">
        <f>--(COUNTIF($B$2:B8304,B8304)=1)</f>
        <v>0</v>
      </c>
    </row>
    <row r="8305" spans="1:25"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c r="W8305" s="6" t="str">
        <f>TEXT(SalesData[[#This Row],[Order Date]],"mmm")</f>
        <v>Oct</v>
      </c>
      <c r="X8305" s="6" t="str">
        <f>TEXT(SalesData[[#This Row],[Order Date]],"mmm yyyy")</f>
        <v>Oct 2011</v>
      </c>
      <c r="Y8305">
        <f>--(COUNTIF($B$2:B8305,B8305)=1)</f>
        <v>1</v>
      </c>
    </row>
    <row r="8306" spans="1:25"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c r="W8306" s="6" t="str">
        <f>TEXT(SalesData[[#This Row],[Order Date]],"mmm")</f>
        <v>Nov</v>
      </c>
      <c r="X8306" s="6" t="str">
        <f>TEXT(SalesData[[#This Row],[Order Date]],"mmm yyyy")</f>
        <v>Nov 2014</v>
      </c>
      <c r="Y8306">
        <f>--(COUNTIF($B$2:B8306,B8306)=1)</f>
        <v>1</v>
      </c>
    </row>
    <row r="8307" spans="1:25"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c r="W8307" s="6" t="str">
        <f>TEXT(SalesData[[#This Row],[Order Date]],"mmm")</f>
        <v>Aug</v>
      </c>
      <c r="X8307" s="6" t="str">
        <f>TEXT(SalesData[[#This Row],[Order Date]],"mmm yyyy")</f>
        <v>Aug 2013</v>
      </c>
      <c r="Y8307">
        <f>--(COUNTIF($B$2:B8307,B8307)=1)</f>
        <v>1</v>
      </c>
    </row>
    <row r="8308" spans="1:25"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c r="W8308" s="6" t="str">
        <f>TEXT(SalesData[[#This Row],[Order Date]],"mmm")</f>
        <v>Aug</v>
      </c>
      <c r="X8308" s="6" t="str">
        <f>TEXT(SalesData[[#This Row],[Order Date]],"mmm yyyy")</f>
        <v>Aug 2013</v>
      </c>
      <c r="Y8308">
        <f>--(COUNTIF($B$2:B8308,B8308)=1)</f>
        <v>0</v>
      </c>
    </row>
    <row r="8309" spans="1:25"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c r="W8309" s="6" t="str">
        <f>TEXT(SalesData[[#This Row],[Order Date]],"mmm")</f>
        <v>Aug</v>
      </c>
      <c r="X8309" s="6" t="str">
        <f>TEXT(SalesData[[#This Row],[Order Date]],"mmm yyyy")</f>
        <v>Aug 2013</v>
      </c>
      <c r="Y8309">
        <f>--(COUNTIF($B$2:B8309,B8309)=1)</f>
        <v>0</v>
      </c>
    </row>
    <row r="8310" spans="1:25"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c r="W8310" s="6" t="str">
        <f>TEXT(SalesData[[#This Row],[Order Date]],"mmm")</f>
        <v>Jul</v>
      </c>
      <c r="X8310" s="6" t="str">
        <f>TEXT(SalesData[[#This Row],[Order Date]],"mmm yyyy")</f>
        <v>Jul 2013</v>
      </c>
      <c r="Y8310">
        <f>--(COUNTIF($B$2:B8310,B8310)=1)</f>
        <v>1</v>
      </c>
    </row>
    <row r="8311" spans="1:25"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c r="W8311" s="6" t="str">
        <f>TEXT(SalesData[[#This Row],[Order Date]],"mmm")</f>
        <v>Mar</v>
      </c>
      <c r="X8311" s="6" t="str">
        <f>TEXT(SalesData[[#This Row],[Order Date]],"mmm yyyy")</f>
        <v>Mar 2011</v>
      </c>
      <c r="Y8311">
        <f>--(COUNTIF($B$2:B8311,B8311)=1)</f>
        <v>1</v>
      </c>
    </row>
    <row r="8312" spans="1:25"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c r="W8312" s="6" t="str">
        <f>TEXT(SalesData[[#This Row],[Order Date]],"mmm")</f>
        <v>Mar</v>
      </c>
      <c r="X8312" s="6" t="str">
        <f>TEXT(SalesData[[#This Row],[Order Date]],"mmm yyyy")</f>
        <v>Mar 2011</v>
      </c>
      <c r="Y8312">
        <f>--(COUNTIF($B$2:B8312,B8312)=1)</f>
        <v>0</v>
      </c>
    </row>
    <row r="8313" spans="1:25"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c r="W8313" s="6" t="str">
        <f>TEXT(SalesData[[#This Row],[Order Date]],"mmm")</f>
        <v>Jan</v>
      </c>
      <c r="X8313" s="6" t="str">
        <f>TEXT(SalesData[[#This Row],[Order Date]],"mmm yyyy")</f>
        <v>Jan 2014</v>
      </c>
      <c r="Y8313">
        <f>--(COUNTIF($B$2:B8313,B8313)=1)</f>
        <v>1</v>
      </c>
    </row>
    <row r="8314" spans="1:25"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c r="W8314" s="6" t="str">
        <f>TEXT(SalesData[[#This Row],[Order Date]],"mmm")</f>
        <v>Jan</v>
      </c>
      <c r="X8314" s="6" t="str">
        <f>TEXT(SalesData[[#This Row],[Order Date]],"mmm yyyy")</f>
        <v>Jan 2014</v>
      </c>
      <c r="Y8314">
        <f>--(COUNTIF($B$2:B8314,B8314)=1)</f>
        <v>0</v>
      </c>
    </row>
    <row r="8315" spans="1:25"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c r="W8315" s="6" t="str">
        <f>TEXT(SalesData[[#This Row],[Order Date]],"mmm")</f>
        <v>Jul</v>
      </c>
      <c r="X8315" s="6" t="str">
        <f>TEXT(SalesData[[#This Row],[Order Date]],"mmm yyyy")</f>
        <v>Jul 2011</v>
      </c>
      <c r="Y8315">
        <f>--(COUNTIF($B$2:B8315,B8315)=1)</f>
        <v>1</v>
      </c>
    </row>
    <row r="8316" spans="1:25"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c r="W8316" s="6" t="str">
        <f>TEXT(SalesData[[#This Row],[Order Date]],"mmm")</f>
        <v>Jul</v>
      </c>
      <c r="X8316" s="6" t="str">
        <f>TEXT(SalesData[[#This Row],[Order Date]],"mmm yyyy")</f>
        <v>Jul 2011</v>
      </c>
      <c r="Y8316">
        <f>--(COUNTIF($B$2:B8316,B8316)=1)</f>
        <v>0</v>
      </c>
    </row>
    <row r="8317" spans="1:25"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c r="W8317" s="6" t="str">
        <f>TEXT(SalesData[[#This Row],[Order Date]],"mmm")</f>
        <v>Jul</v>
      </c>
      <c r="X8317" s="6" t="str">
        <f>TEXT(SalesData[[#This Row],[Order Date]],"mmm yyyy")</f>
        <v>Jul 2011</v>
      </c>
      <c r="Y8317">
        <f>--(COUNTIF($B$2:B8317,B8317)=1)</f>
        <v>0</v>
      </c>
    </row>
    <row r="8318" spans="1:25"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c r="W8318" s="6" t="str">
        <f>TEXT(SalesData[[#This Row],[Order Date]],"mmm")</f>
        <v>Jul</v>
      </c>
      <c r="X8318" s="6" t="str">
        <f>TEXT(SalesData[[#This Row],[Order Date]],"mmm yyyy")</f>
        <v>Jul 2011</v>
      </c>
      <c r="Y8318">
        <f>--(COUNTIF($B$2:B8318,B8318)=1)</f>
        <v>0</v>
      </c>
    </row>
    <row r="8319" spans="1:25"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c r="W8319" s="6" t="str">
        <f>TEXT(SalesData[[#This Row],[Order Date]],"mmm")</f>
        <v>Apr</v>
      </c>
      <c r="X8319" s="6" t="str">
        <f>TEXT(SalesData[[#This Row],[Order Date]],"mmm yyyy")</f>
        <v>Apr 2014</v>
      </c>
      <c r="Y8319">
        <f>--(COUNTIF($B$2:B8319,B8319)=1)</f>
        <v>1</v>
      </c>
    </row>
    <row r="8320" spans="1:25"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c r="W8320" s="6" t="str">
        <f>TEXT(SalesData[[#This Row],[Order Date]],"mmm")</f>
        <v>Apr</v>
      </c>
      <c r="X8320" s="6" t="str">
        <f>TEXT(SalesData[[#This Row],[Order Date]],"mmm yyyy")</f>
        <v>Apr 2014</v>
      </c>
      <c r="Y8320">
        <f>--(COUNTIF($B$2:B8320,B8320)=1)</f>
        <v>0</v>
      </c>
    </row>
    <row r="8321" spans="1:25"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c r="W8321" s="6" t="str">
        <f>TEXT(SalesData[[#This Row],[Order Date]],"mmm")</f>
        <v>Nov</v>
      </c>
      <c r="X8321" s="6" t="str">
        <f>TEXT(SalesData[[#This Row],[Order Date]],"mmm yyyy")</f>
        <v>Nov 2014</v>
      </c>
      <c r="Y8321">
        <f>--(COUNTIF($B$2:B8321,B8321)=1)</f>
        <v>1</v>
      </c>
    </row>
    <row r="8322" spans="1:25"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c r="W8322" s="6" t="str">
        <f>TEXT(SalesData[[#This Row],[Order Date]],"mmm")</f>
        <v>Dec</v>
      </c>
      <c r="X8322" s="6" t="str">
        <f>TEXT(SalesData[[#This Row],[Order Date]],"mmm yyyy")</f>
        <v>Dec 2012</v>
      </c>
      <c r="Y8322">
        <f>--(COUNTIF($B$2:B8322,B8322)=1)</f>
        <v>1</v>
      </c>
    </row>
    <row r="8323" spans="1:25"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c r="W8323" s="6" t="str">
        <f>TEXT(SalesData[[#This Row],[Order Date]],"mmm")</f>
        <v>Sep</v>
      </c>
      <c r="X8323" s="6" t="str">
        <f>TEXT(SalesData[[#This Row],[Order Date]],"mmm yyyy")</f>
        <v>Sep 2013</v>
      </c>
      <c r="Y8323">
        <f>--(COUNTIF($B$2:B8323,B8323)=1)</f>
        <v>1</v>
      </c>
    </row>
    <row r="8324" spans="1:25"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c r="W8324" s="6" t="str">
        <f>TEXT(SalesData[[#This Row],[Order Date]],"mmm")</f>
        <v>Nov</v>
      </c>
      <c r="X8324" s="6" t="str">
        <f>TEXT(SalesData[[#This Row],[Order Date]],"mmm yyyy")</f>
        <v>Nov 2013</v>
      </c>
      <c r="Y8324">
        <f>--(COUNTIF($B$2:B8324,B8324)=1)</f>
        <v>1</v>
      </c>
    </row>
    <row r="8325" spans="1:25"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c r="W8325" s="6" t="str">
        <f>TEXT(SalesData[[#This Row],[Order Date]],"mmm")</f>
        <v>Nov</v>
      </c>
      <c r="X8325" s="6" t="str">
        <f>TEXT(SalesData[[#This Row],[Order Date]],"mmm yyyy")</f>
        <v>Nov 2013</v>
      </c>
      <c r="Y8325">
        <f>--(COUNTIF($B$2:B8325,B8325)=1)</f>
        <v>0</v>
      </c>
    </row>
    <row r="8326" spans="1:25"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c r="W8326" s="6" t="str">
        <f>TEXT(SalesData[[#This Row],[Order Date]],"mmm")</f>
        <v>Sep</v>
      </c>
      <c r="X8326" s="6" t="str">
        <f>TEXT(SalesData[[#This Row],[Order Date]],"mmm yyyy")</f>
        <v>Sep 2014</v>
      </c>
      <c r="Y8326">
        <f>--(COUNTIF($B$2:B8326,B8326)=1)</f>
        <v>1</v>
      </c>
    </row>
    <row r="8327" spans="1:25"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c r="W8327" s="6" t="str">
        <f>TEXT(SalesData[[#This Row],[Order Date]],"mmm")</f>
        <v>Sep</v>
      </c>
      <c r="X8327" s="6" t="str">
        <f>TEXT(SalesData[[#This Row],[Order Date]],"mmm yyyy")</f>
        <v>Sep 2014</v>
      </c>
      <c r="Y8327">
        <f>--(COUNTIF($B$2:B8327,B8327)=1)</f>
        <v>0</v>
      </c>
    </row>
    <row r="8328" spans="1:25"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c r="W8328" s="6" t="str">
        <f>TEXT(SalesData[[#This Row],[Order Date]],"mmm")</f>
        <v>Jul</v>
      </c>
      <c r="X8328" s="6" t="str">
        <f>TEXT(SalesData[[#This Row],[Order Date]],"mmm yyyy")</f>
        <v>Jul 2014</v>
      </c>
      <c r="Y8328">
        <f>--(COUNTIF($B$2:B8328,B8328)=1)</f>
        <v>1</v>
      </c>
    </row>
    <row r="8329" spans="1:25"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c r="W8329" s="6" t="str">
        <f>TEXT(SalesData[[#This Row],[Order Date]],"mmm")</f>
        <v>Jul</v>
      </c>
      <c r="X8329" s="6" t="str">
        <f>TEXT(SalesData[[#This Row],[Order Date]],"mmm yyyy")</f>
        <v>Jul 2014</v>
      </c>
      <c r="Y8329">
        <f>--(COUNTIF($B$2:B8329,B8329)=1)</f>
        <v>0</v>
      </c>
    </row>
    <row r="8330" spans="1:25"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c r="W8330" s="6" t="str">
        <f>TEXT(SalesData[[#This Row],[Order Date]],"mmm")</f>
        <v>Oct</v>
      </c>
      <c r="X8330" s="6" t="str">
        <f>TEXT(SalesData[[#This Row],[Order Date]],"mmm yyyy")</f>
        <v>Oct 2014</v>
      </c>
      <c r="Y8330">
        <f>--(COUNTIF($B$2:B8330,B8330)=1)</f>
        <v>1</v>
      </c>
    </row>
    <row r="8331" spans="1:25"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c r="W8331" s="6" t="str">
        <f>TEXT(SalesData[[#This Row],[Order Date]],"mmm")</f>
        <v>Oct</v>
      </c>
      <c r="X8331" s="6" t="str">
        <f>TEXT(SalesData[[#This Row],[Order Date]],"mmm yyyy")</f>
        <v>Oct 2014</v>
      </c>
      <c r="Y8331">
        <f>--(COUNTIF($B$2:B8331,B8331)=1)</f>
        <v>0</v>
      </c>
    </row>
    <row r="8332" spans="1:25"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c r="W8332" s="6" t="str">
        <f>TEXT(SalesData[[#This Row],[Order Date]],"mmm")</f>
        <v>Nov</v>
      </c>
      <c r="X8332" s="6" t="str">
        <f>TEXT(SalesData[[#This Row],[Order Date]],"mmm yyyy")</f>
        <v>Nov 2014</v>
      </c>
      <c r="Y8332">
        <f>--(COUNTIF($B$2:B8332,B8332)=1)</f>
        <v>1</v>
      </c>
    </row>
    <row r="8333" spans="1:25"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c r="W8333" s="6" t="str">
        <f>TEXT(SalesData[[#This Row],[Order Date]],"mmm")</f>
        <v>Mar</v>
      </c>
      <c r="X8333" s="6" t="str">
        <f>TEXT(SalesData[[#This Row],[Order Date]],"mmm yyyy")</f>
        <v>Mar 2013</v>
      </c>
      <c r="Y8333">
        <f>--(COUNTIF($B$2:B8333,B8333)=1)</f>
        <v>1</v>
      </c>
    </row>
    <row r="8334" spans="1:25"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c r="W8334" s="6" t="str">
        <f>TEXT(SalesData[[#This Row],[Order Date]],"mmm")</f>
        <v>Mar</v>
      </c>
      <c r="X8334" s="6" t="str">
        <f>TEXT(SalesData[[#This Row],[Order Date]],"mmm yyyy")</f>
        <v>Mar 2013</v>
      </c>
      <c r="Y8334">
        <f>--(COUNTIF($B$2:B8334,B8334)=1)</f>
        <v>0</v>
      </c>
    </row>
    <row r="8335" spans="1:25"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c r="W8335" s="6" t="str">
        <f>TEXT(SalesData[[#This Row],[Order Date]],"mmm")</f>
        <v>Mar</v>
      </c>
      <c r="X8335" s="6" t="str">
        <f>TEXT(SalesData[[#This Row],[Order Date]],"mmm yyyy")</f>
        <v>Mar 2013</v>
      </c>
      <c r="Y8335">
        <f>--(COUNTIF($B$2:B8335,B8335)=1)</f>
        <v>0</v>
      </c>
    </row>
    <row r="8336" spans="1:25"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c r="W8336" s="6" t="str">
        <f>TEXT(SalesData[[#This Row],[Order Date]],"mmm")</f>
        <v>Mar</v>
      </c>
      <c r="X8336" s="6" t="str">
        <f>TEXT(SalesData[[#This Row],[Order Date]],"mmm yyyy")</f>
        <v>Mar 2013</v>
      </c>
      <c r="Y8336">
        <f>--(COUNTIF($B$2:B8336,B8336)=1)</f>
        <v>0</v>
      </c>
    </row>
    <row r="8337" spans="1:25"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c r="W8337" s="6" t="str">
        <f>TEXT(SalesData[[#This Row],[Order Date]],"mmm")</f>
        <v>May</v>
      </c>
      <c r="X8337" s="6" t="str">
        <f>TEXT(SalesData[[#This Row],[Order Date]],"mmm yyyy")</f>
        <v>May 2014</v>
      </c>
      <c r="Y8337">
        <f>--(COUNTIF($B$2:B8337,B8337)=1)</f>
        <v>1</v>
      </c>
    </row>
    <row r="8338" spans="1:25"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c r="W8338" s="6" t="str">
        <f>TEXT(SalesData[[#This Row],[Order Date]],"mmm")</f>
        <v>Jul</v>
      </c>
      <c r="X8338" s="6" t="str">
        <f>TEXT(SalesData[[#This Row],[Order Date]],"mmm yyyy")</f>
        <v>Jul 2013</v>
      </c>
      <c r="Y8338">
        <f>--(COUNTIF($B$2:B8338,B8338)=1)</f>
        <v>1</v>
      </c>
    </row>
    <row r="8339" spans="1:25"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c r="W8339" s="6" t="str">
        <f>TEXT(SalesData[[#This Row],[Order Date]],"mmm")</f>
        <v>Dec</v>
      </c>
      <c r="X8339" s="6" t="str">
        <f>TEXT(SalesData[[#This Row],[Order Date]],"mmm yyyy")</f>
        <v>Dec 2011</v>
      </c>
      <c r="Y8339">
        <f>--(COUNTIF($B$2:B8339,B8339)=1)</f>
        <v>1</v>
      </c>
    </row>
    <row r="8340" spans="1:25"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c r="W8340" s="6" t="str">
        <f>TEXT(SalesData[[#This Row],[Order Date]],"mmm")</f>
        <v>Dec</v>
      </c>
      <c r="X8340" s="6" t="str">
        <f>TEXT(SalesData[[#This Row],[Order Date]],"mmm yyyy")</f>
        <v>Dec 2011</v>
      </c>
      <c r="Y8340">
        <f>--(COUNTIF($B$2:B8340,B8340)=1)</f>
        <v>0</v>
      </c>
    </row>
    <row r="8341" spans="1:25"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c r="W8341" s="6" t="str">
        <f>TEXT(SalesData[[#This Row],[Order Date]],"mmm")</f>
        <v>Apr</v>
      </c>
      <c r="X8341" s="6" t="str">
        <f>TEXT(SalesData[[#This Row],[Order Date]],"mmm yyyy")</f>
        <v>Apr 2014</v>
      </c>
      <c r="Y8341">
        <f>--(COUNTIF($B$2:B8341,B8341)=1)</f>
        <v>1</v>
      </c>
    </row>
    <row r="8342" spans="1:25"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c r="W8342" s="6" t="str">
        <f>TEXT(SalesData[[#This Row],[Order Date]],"mmm")</f>
        <v>Nov</v>
      </c>
      <c r="X8342" s="6" t="str">
        <f>TEXT(SalesData[[#This Row],[Order Date]],"mmm yyyy")</f>
        <v>Nov 2011</v>
      </c>
      <c r="Y8342">
        <f>--(COUNTIF($B$2:B8342,B8342)=1)</f>
        <v>1</v>
      </c>
    </row>
    <row r="8343" spans="1:25"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c r="W8343" s="6" t="str">
        <f>TEXT(SalesData[[#This Row],[Order Date]],"mmm")</f>
        <v>Jun</v>
      </c>
      <c r="X8343" s="6" t="str">
        <f>TEXT(SalesData[[#This Row],[Order Date]],"mmm yyyy")</f>
        <v>Jun 2014</v>
      </c>
      <c r="Y8343">
        <f>--(COUNTIF($B$2:B8343,B8343)=1)</f>
        <v>1</v>
      </c>
    </row>
    <row r="8344" spans="1:25"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c r="W8344" s="6" t="str">
        <f>TEXT(SalesData[[#This Row],[Order Date]],"mmm")</f>
        <v>Nov</v>
      </c>
      <c r="X8344" s="6" t="str">
        <f>TEXT(SalesData[[#This Row],[Order Date]],"mmm yyyy")</f>
        <v>Nov 2013</v>
      </c>
      <c r="Y8344">
        <f>--(COUNTIF($B$2:B8344,B8344)=1)</f>
        <v>1</v>
      </c>
    </row>
    <row r="8345" spans="1:25"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c r="W8345" s="6" t="str">
        <f>TEXT(SalesData[[#This Row],[Order Date]],"mmm")</f>
        <v>Mar</v>
      </c>
      <c r="X8345" s="6" t="str">
        <f>TEXT(SalesData[[#This Row],[Order Date]],"mmm yyyy")</f>
        <v>Mar 2011</v>
      </c>
      <c r="Y8345">
        <f>--(COUNTIF($B$2:B8345,B8345)=1)</f>
        <v>1</v>
      </c>
    </row>
    <row r="8346" spans="1:25"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c r="W8346" s="6" t="str">
        <f>TEXT(SalesData[[#This Row],[Order Date]],"mmm")</f>
        <v>Mar</v>
      </c>
      <c r="X8346" s="6" t="str">
        <f>TEXT(SalesData[[#This Row],[Order Date]],"mmm yyyy")</f>
        <v>Mar 2011</v>
      </c>
      <c r="Y8346">
        <f>--(COUNTIF($B$2:B8346,B8346)=1)</f>
        <v>0</v>
      </c>
    </row>
    <row r="8347" spans="1:25"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c r="W8347" s="6" t="str">
        <f>TEXT(SalesData[[#This Row],[Order Date]],"mmm")</f>
        <v>Mar</v>
      </c>
      <c r="X8347" s="6" t="str">
        <f>TEXT(SalesData[[#This Row],[Order Date]],"mmm yyyy")</f>
        <v>Mar 2011</v>
      </c>
      <c r="Y8347">
        <f>--(COUNTIF($B$2:B8347,B8347)=1)</f>
        <v>0</v>
      </c>
    </row>
    <row r="8348" spans="1:25"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c r="W8348" s="6" t="str">
        <f>TEXT(SalesData[[#This Row],[Order Date]],"mmm")</f>
        <v>Apr</v>
      </c>
      <c r="X8348" s="6" t="str">
        <f>TEXT(SalesData[[#This Row],[Order Date]],"mmm yyyy")</f>
        <v>Apr 2012</v>
      </c>
      <c r="Y8348">
        <f>--(COUNTIF($B$2:B8348,B8348)=1)</f>
        <v>1</v>
      </c>
    </row>
    <row r="8349" spans="1:25"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c r="W8349" s="6" t="str">
        <f>TEXT(SalesData[[#This Row],[Order Date]],"mmm")</f>
        <v>Apr</v>
      </c>
      <c r="X8349" s="6" t="str">
        <f>TEXT(SalesData[[#This Row],[Order Date]],"mmm yyyy")</f>
        <v>Apr 2012</v>
      </c>
      <c r="Y8349">
        <f>--(COUNTIF($B$2:B8349,B8349)=1)</f>
        <v>0</v>
      </c>
    </row>
    <row r="8350" spans="1:25"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c r="W8350" s="6" t="str">
        <f>TEXT(SalesData[[#This Row],[Order Date]],"mmm")</f>
        <v>Apr</v>
      </c>
      <c r="X8350" s="6" t="str">
        <f>TEXT(SalesData[[#This Row],[Order Date]],"mmm yyyy")</f>
        <v>Apr 2012</v>
      </c>
      <c r="Y8350">
        <f>--(COUNTIF($B$2:B8350,B8350)=1)</f>
        <v>0</v>
      </c>
    </row>
    <row r="8351" spans="1:25"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c r="W8351" s="6" t="str">
        <f>TEXT(SalesData[[#This Row],[Order Date]],"mmm")</f>
        <v>Apr</v>
      </c>
      <c r="X8351" s="6" t="str">
        <f>TEXT(SalesData[[#This Row],[Order Date]],"mmm yyyy")</f>
        <v>Apr 2012</v>
      </c>
      <c r="Y8351">
        <f>--(COUNTIF($B$2:B8351,B8351)=1)</f>
        <v>0</v>
      </c>
    </row>
    <row r="8352" spans="1:25"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c r="W8352" s="6" t="str">
        <f>TEXT(SalesData[[#This Row],[Order Date]],"mmm")</f>
        <v>Apr</v>
      </c>
      <c r="X8352" s="6" t="str">
        <f>TEXT(SalesData[[#This Row],[Order Date]],"mmm yyyy")</f>
        <v>Apr 2012</v>
      </c>
      <c r="Y8352">
        <f>--(COUNTIF($B$2:B8352,B8352)=1)</f>
        <v>0</v>
      </c>
    </row>
    <row r="8353" spans="1:25"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c r="W8353" s="6" t="str">
        <f>TEXT(SalesData[[#This Row],[Order Date]],"mmm")</f>
        <v>May</v>
      </c>
      <c r="X8353" s="6" t="str">
        <f>TEXT(SalesData[[#This Row],[Order Date]],"mmm yyyy")</f>
        <v>May 2014</v>
      </c>
      <c r="Y8353">
        <f>--(COUNTIF($B$2:B8353,B8353)=1)</f>
        <v>1</v>
      </c>
    </row>
    <row r="8354" spans="1:25"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c r="W8354" s="6" t="str">
        <f>TEXT(SalesData[[#This Row],[Order Date]],"mmm")</f>
        <v>May</v>
      </c>
      <c r="X8354" s="6" t="str">
        <f>TEXT(SalesData[[#This Row],[Order Date]],"mmm yyyy")</f>
        <v>May 2014</v>
      </c>
      <c r="Y8354">
        <f>--(COUNTIF($B$2:B8354,B8354)=1)</f>
        <v>0</v>
      </c>
    </row>
    <row r="8355" spans="1:25"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c r="W8355" s="6" t="str">
        <f>TEXT(SalesData[[#This Row],[Order Date]],"mmm")</f>
        <v>May</v>
      </c>
      <c r="X8355" s="6" t="str">
        <f>TEXT(SalesData[[#This Row],[Order Date]],"mmm yyyy")</f>
        <v>May 2014</v>
      </c>
      <c r="Y8355">
        <f>--(COUNTIF($B$2:B8355,B8355)=1)</f>
        <v>0</v>
      </c>
    </row>
    <row r="8356" spans="1:25"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c r="W8356" s="6" t="str">
        <f>TEXT(SalesData[[#This Row],[Order Date]],"mmm")</f>
        <v>May</v>
      </c>
      <c r="X8356" s="6" t="str">
        <f>TEXT(SalesData[[#This Row],[Order Date]],"mmm yyyy")</f>
        <v>May 2014</v>
      </c>
      <c r="Y8356">
        <f>--(COUNTIF($B$2:B8356,B8356)=1)</f>
        <v>0</v>
      </c>
    </row>
    <row r="8357" spans="1:25"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c r="W8357" s="6" t="str">
        <f>TEXT(SalesData[[#This Row],[Order Date]],"mmm")</f>
        <v>May</v>
      </c>
      <c r="X8357" s="6" t="str">
        <f>TEXT(SalesData[[#This Row],[Order Date]],"mmm yyyy")</f>
        <v>May 2014</v>
      </c>
      <c r="Y8357">
        <f>--(COUNTIF($B$2:B8357,B8357)=1)</f>
        <v>0</v>
      </c>
    </row>
    <row r="8358" spans="1:25"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c r="W8358" s="6" t="str">
        <f>TEXT(SalesData[[#This Row],[Order Date]],"mmm")</f>
        <v>Aug</v>
      </c>
      <c r="X8358" s="6" t="str">
        <f>TEXT(SalesData[[#This Row],[Order Date]],"mmm yyyy")</f>
        <v>Aug 2013</v>
      </c>
      <c r="Y8358">
        <f>--(COUNTIF($B$2:B8358,B8358)=1)</f>
        <v>1</v>
      </c>
    </row>
    <row r="8359" spans="1:25"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c r="W8359" s="6" t="str">
        <f>TEXT(SalesData[[#This Row],[Order Date]],"mmm")</f>
        <v>Apr</v>
      </c>
      <c r="X8359" s="6" t="str">
        <f>TEXT(SalesData[[#This Row],[Order Date]],"mmm yyyy")</f>
        <v>Apr 2011</v>
      </c>
      <c r="Y8359">
        <f>--(COUNTIF($B$2:B8359,B8359)=1)</f>
        <v>1</v>
      </c>
    </row>
    <row r="8360" spans="1:25"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c r="W8360" s="6" t="str">
        <f>TEXT(SalesData[[#This Row],[Order Date]],"mmm")</f>
        <v>Apr</v>
      </c>
      <c r="X8360" s="6" t="str">
        <f>TEXT(SalesData[[#This Row],[Order Date]],"mmm yyyy")</f>
        <v>Apr 2011</v>
      </c>
      <c r="Y8360">
        <f>--(COUNTIF($B$2:B8360,B8360)=1)</f>
        <v>0</v>
      </c>
    </row>
    <row r="8361" spans="1:25"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c r="W8361" s="6" t="str">
        <f>TEXT(SalesData[[#This Row],[Order Date]],"mmm")</f>
        <v>Apr</v>
      </c>
      <c r="X8361" s="6" t="str">
        <f>TEXT(SalesData[[#This Row],[Order Date]],"mmm yyyy")</f>
        <v>Apr 2011</v>
      </c>
      <c r="Y8361">
        <f>--(COUNTIF($B$2:B8361,B8361)=1)</f>
        <v>0</v>
      </c>
    </row>
    <row r="8362" spans="1:25"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c r="W8362" s="6" t="str">
        <f>TEXT(SalesData[[#This Row],[Order Date]],"mmm")</f>
        <v>Jan</v>
      </c>
      <c r="X8362" s="6" t="str">
        <f>TEXT(SalesData[[#This Row],[Order Date]],"mmm yyyy")</f>
        <v>Jan 2014</v>
      </c>
      <c r="Y8362">
        <f>--(COUNTIF($B$2:B8362,B8362)=1)</f>
        <v>1</v>
      </c>
    </row>
    <row r="8363" spans="1:25"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c r="W8363" s="6" t="str">
        <f>TEXT(SalesData[[#This Row],[Order Date]],"mmm")</f>
        <v>Jan</v>
      </c>
      <c r="X8363" s="6" t="str">
        <f>TEXT(SalesData[[#This Row],[Order Date]],"mmm yyyy")</f>
        <v>Jan 2014</v>
      </c>
      <c r="Y8363">
        <f>--(COUNTIF($B$2:B8363,B8363)=1)</f>
        <v>0</v>
      </c>
    </row>
    <row r="8364" spans="1:25"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c r="W8364" s="6" t="str">
        <f>TEXT(SalesData[[#This Row],[Order Date]],"mmm")</f>
        <v>Jan</v>
      </c>
      <c r="X8364" s="6" t="str">
        <f>TEXT(SalesData[[#This Row],[Order Date]],"mmm yyyy")</f>
        <v>Jan 2014</v>
      </c>
      <c r="Y8364">
        <f>--(COUNTIF($B$2:B8364,B8364)=1)</f>
        <v>0</v>
      </c>
    </row>
    <row r="8365" spans="1:25"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c r="W8365" s="6" t="str">
        <f>TEXT(SalesData[[#This Row],[Order Date]],"mmm")</f>
        <v>Jan</v>
      </c>
      <c r="X8365" s="6" t="str">
        <f>TEXT(SalesData[[#This Row],[Order Date]],"mmm yyyy")</f>
        <v>Jan 2014</v>
      </c>
      <c r="Y8365">
        <f>--(COUNTIF($B$2:B8365,B8365)=1)</f>
        <v>0</v>
      </c>
    </row>
    <row r="8366" spans="1:25"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c r="W8366" s="6" t="str">
        <f>TEXT(SalesData[[#This Row],[Order Date]],"mmm")</f>
        <v>Apr</v>
      </c>
      <c r="X8366" s="6" t="str">
        <f>TEXT(SalesData[[#This Row],[Order Date]],"mmm yyyy")</f>
        <v>Apr 2014</v>
      </c>
      <c r="Y8366">
        <f>--(COUNTIF($B$2:B8366,B8366)=1)</f>
        <v>1</v>
      </c>
    </row>
    <row r="8367" spans="1:25"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c r="W8367" s="6" t="str">
        <f>TEXT(SalesData[[#This Row],[Order Date]],"mmm")</f>
        <v>Jan</v>
      </c>
      <c r="X8367" s="6" t="str">
        <f>TEXT(SalesData[[#This Row],[Order Date]],"mmm yyyy")</f>
        <v>Jan 2014</v>
      </c>
      <c r="Y8367">
        <f>--(COUNTIF($B$2:B8367,B8367)=1)</f>
        <v>1</v>
      </c>
    </row>
    <row r="8368" spans="1:25"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c r="W8368" s="6" t="str">
        <f>TEXT(SalesData[[#This Row],[Order Date]],"mmm")</f>
        <v>Sep</v>
      </c>
      <c r="X8368" s="6" t="str">
        <f>TEXT(SalesData[[#This Row],[Order Date]],"mmm yyyy")</f>
        <v>Sep 2011</v>
      </c>
      <c r="Y8368">
        <f>--(COUNTIF($B$2:B8368,B8368)=1)</f>
        <v>1</v>
      </c>
    </row>
    <row r="8369" spans="1:25"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c r="W8369" s="6" t="str">
        <f>TEXT(SalesData[[#This Row],[Order Date]],"mmm")</f>
        <v>Sep</v>
      </c>
      <c r="X8369" s="6" t="str">
        <f>TEXT(SalesData[[#This Row],[Order Date]],"mmm yyyy")</f>
        <v>Sep 2011</v>
      </c>
      <c r="Y8369">
        <f>--(COUNTIF($B$2:B8369,B8369)=1)</f>
        <v>0</v>
      </c>
    </row>
    <row r="8370" spans="1:25"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c r="W8370" s="6" t="str">
        <f>TEXT(SalesData[[#This Row],[Order Date]],"mmm")</f>
        <v>Sep</v>
      </c>
      <c r="X8370" s="6" t="str">
        <f>TEXT(SalesData[[#This Row],[Order Date]],"mmm yyyy")</f>
        <v>Sep 2011</v>
      </c>
      <c r="Y8370">
        <f>--(COUNTIF($B$2:B8370,B8370)=1)</f>
        <v>0</v>
      </c>
    </row>
    <row r="8371" spans="1:25"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c r="W8371" s="6" t="str">
        <f>TEXT(SalesData[[#This Row],[Order Date]],"mmm")</f>
        <v>Jun</v>
      </c>
      <c r="X8371" s="6" t="str">
        <f>TEXT(SalesData[[#This Row],[Order Date]],"mmm yyyy")</f>
        <v>Jun 2013</v>
      </c>
      <c r="Y8371">
        <f>--(COUNTIF($B$2:B8371,B8371)=1)</f>
        <v>1</v>
      </c>
    </row>
    <row r="8372" spans="1:25"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c r="W8372" s="6" t="str">
        <f>TEXT(SalesData[[#This Row],[Order Date]],"mmm")</f>
        <v>Oct</v>
      </c>
      <c r="X8372" s="6" t="str">
        <f>TEXT(SalesData[[#This Row],[Order Date]],"mmm yyyy")</f>
        <v>Oct 2013</v>
      </c>
      <c r="Y8372">
        <f>--(COUNTIF($B$2:B8372,B8372)=1)</f>
        <v>1</v>
      </c>
    </row>
    <row r="8373" spans="1:25"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c r="W8373" s="6" t="str">
        <f>TEXT(SalesData[[#This Row],[Order Date]],"mmm")</f>
        <v>Dec</v>
      </c>
      <c r="X8373" s="6" t="str">
        <f>TEXT(SalesData[[#This Row],[Order Date]],"mmm yyyy")</f>
        <v>Dec 2011</v>
      </c>
      <c r="Y8373">
        <f>--(COUNTIF($B$2:B8373,B8373)=1)</f>
        <v>1</v>
      </c>
    </row>
    <row r="8374" spans="1:25"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c r="W8374" s="6" t="str">
        <f>TEXT(SalesData[[#This Row],[Order Date]],"mmm")</f>
        <v>Nov</v>
      </c>
      <c r="X8374" s="6" t="str">
        <f>TEXT(SalesData[[#This Row],[Order Date]],"mmm yyyy")</f>
        <v>Nov 2013</v>
      </c>
      <c r="Y8374">
        <f>--(COUNTIF($B$2:B8374,B8374)=1)</f>
        <v>1</v>
      </c>
    </row>
    <row r="8375" spans="1:25"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c r="W8375" s="6" t="str">
        <f>TEXT(SalesData[[#This Row],[Order Date]],"mmm")</f>
        <v>Nov</v>
      </c>
      <c r="X8375" s="6" t="str">
        <f>TEXT(SalesData[[#This Row],[Order Date]],"mmm yyyy")</f>
        <v>Nov 2013</v>
      </c>
      <c r="Y8375">
        <f>--(COUNTIF($B$2:B8375,B8375)=1)</f>
        <v>1</v>
      </c>
    </row>
    <row r="8376" spans="1:25"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c r="W8376" s="6" t="str">
        <f>TEXT(SalesData[[#This Row],[Order Date]],"mmm")</f>
        <v>Jan</v>
      </c>
      <c r="X8376" s="6" t="str">
        <f>TEXT(SalesData[[#This Row],[Order Date]],"mmm yyyy")</f>
        <v>Jan 2012</v>
      </c>
      <c r="Y8376">
        <f>--(COUNTIF($B$2:B8376,B8376)=1)</f>
        <v>1</v>
      </c>
    </row>
    <row r="8377" spans="1:25"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c r="W8377" s="6" t="str">
        <f>TEXT(SalesData[[#This Row],[Order Date]],"mmm")</f>
        <v>Jan</v>
      </c>
      <c r="X8377" s="6" t="str">
        <f>TEXT(SalesData[[#This Row],[Order Date]],"mmm yyyy")</f>
        <v>Jan 2012</v>
      </c>
      <c r="Y8377">
        <f>--(COUNTIF($B$2:B8377,B8377)=1)</f>
        <v>0</v>
      </c>
    </row>
    <row r="8378" spans="1:25"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c r="W8378" s="6" t="str">
        <f>TEXT(SalesData[[#This Row],[Order Date]],"mmm")</f>
        <v>Mar</v>
      </c>
      <c r="X8378" s="6" t="str">
        <f>TEXT(SalesData[[#This Row],[Order Date]],"mmm yyyy")</f>
        <v>Mar 2014</v>
      </c>
      <c r="Y8378">
        <f>--(COUNTIF($B$2:B8378,B8378)=1)</f>
        <v>1</v>
      </c>
    </row>
    <row r="8379" spans="1:25"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c r="W8379" s="6" t="str">
        <f>TEXT(SalesData[[#This Row],[Order Date]],"mmm")</f>
        <v>Nov</v>
      </c>
      <c r="X8379" s="6" t="str">
        <f>TEXT(SalesData[[#This Row],[Order Date]],"mmm yyyy")</f>
        <v>Nov 2012</v>
      </c>
      <c r="Y8379">
        <f>--(COUNTIF($B$2:B8379,B8379)=1)</f>
        <v>1</v>
      </c>
    </row>
    <row r="8380" spans="1:25"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c r="W8380" s="6" t="str">
        <f>TEXT(SalesData[[#This Row],[Order Date]],"mmm")</f>
        <v>Nov</v>
      </c>
      <c r="X8380" s="6" t="str">
        <f>TEXT(SalesData[[#This Row],[Order Date]],"mmm yyyy")</f>
        <v>Nov 2012</v>
      </c>
      <c r="Y8380">
        <f>--(COUNTIF($B$2:B8380,B8380)=1)</f>
        <v>0</v>
      </c>
    </row>
    <row r="8381" spans="1:25"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c r="W8381" s="6" t="str">
        <f>TEXT(SalesData[[#This Row],[Order Date]],"mmm")</f>
        <v>Nov</v>
      </c>
      <c r="X8381" s="6" t="str">
        <f>TEXT(SalesData[[#This Row],[Order Date]],"mmm yyyy")</f>
        <v>Nov 2012</v>
      </c>
      <c r="Y8381">
        <f>--(COUNTIF($B$2:B8381,B8381)=1)</f>
        <v>0</v>
      </c>
    </row>
    <row r="8382" spans="1:25"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c r="W8382" s="6" t="str">
        <f>TEXT(SalesData[[#This Row],[Order Date]],"mmm")</f>
        <v>Sep</v>
      </c>
      <c r="X8382" s="6" t="str">
        <f>TEXT(SalesData[[#This Row],[Order Date]],"mmm yyyy")</f>
        <v>Sep 2011</v>
      </c>
      <c r="Y8382">
        <f>--(COUNTIF($B$2:B8382,B8382)=1)</f>
        <v>1</v>
      </c>
    </row>
    <row r="8383" spans="1:25"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c r="W8383" s="6" t="str">
        <f>TEXT(SalesData[[#This Row],[Order Date]],"mmm")</f>
        <v>Mar</v>
      </c>
      <c r="X8383" s="6" t="str">
        <f>TEXT(SalesData[[#This Row],[Order Date]],"mmm yyyy")</f>
        <v>Mar 2013</v>
      </c>
      <c r="Y8383">
        <f>--(COUNTIF($B$2:B8383,B8383)=1)</f>
        <v>1</v>
      </c>
    </row>
    <row r="8384" spans="1:25"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c r="W8384" s="6" t="str">
        <f>TEXT(SalesData[[#This Row],[Order Date]],"mmm")</f>
        <v>Feb</v>
      </c>
      <c r="X8384" s="6" t="str">
        <f>TEXT(SalesData[[#This Row],[Order Date]],"mmm yyyy")</f>
        <v>Feb 2013</v>
      </c>
      <c r="Y8384">
        <f>--(COUNTIF($B$2:B8384,B8384)=1)</f>
        <v>1</v>
      </c>
    </row>
    <row r="8385" spans="1:25"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c r="W8385" s="6" t="str">
        <f>TEXT(SalesData[[#This Row],[Order Date]],"mmm")</f>
        <v>Nov</v>
      </c>
      <c r="X8385" s="6" t="str">
        <f>TEXT(SalesData[[#This Row],[Order Date]],"mmm yyyy")</f>
        <v>Nov 2013</v>
      </c>
      <c r="Y8385">
        <f>--(COUNTIF($B$2:B8385,B8385)=1)</f>
        <v>1</v>
      </c>
    </row>
    <row r="8386" spans="1:25"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c r="W8386" s="6" t="str">
        <f>TEXT(SalesData[[#This Row],[Order Date]],"mmm")</f>
        <v>Nov</v>
      </c>
      <c r="X8386" s="6" t="str">
        <f>TEXT(SalesData[[#This Row],[Order Date]],"mmm yyyy")</f>
        <v>Nov 2013</v>
      </c>
      <c r="Y8386">
        <f>--(COUNTIF($B$2:B8386,B8386)=1)</f>
        <v>0</v>
      </c>
    </row>
    <row r="8387" spans="1:25"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c r="W8387" s="6" t="str">
        <f>TEXT(SalesData[[#This Row],[Order Date]],"mmm")</f>
        <v>Sep</v>
      </c>
      <c r="X8387" s="6" t="str">
        <f>TEXT(SalesData[[#This Row],[Order Date]],"mmm yyyy")</f>
        <v>Sep 2014</v>
      </c>
      <c r="Y8387">
        <f>--(COUNTIF($B$2:B8387,B8387)=1)</f>
        <v>1</v>
      </c>
    </row>
    <row r="8388" spans="1:25"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c r="W8388" s="6" t="str">
        <f>TEXT(SalesData[[#This Row],[Order Date]],"mmm")</f>
        <v>May</v>
      </c>
      <c r="X8388" s="6" t="str">
        <f>TEXT(SalesData[[#This Row],[Order Date]],"mmm yyyy")</f>
        <v>May 2012</v>
      </c>
      <c r="Y8388">
        <f>--(COUNTIF($B$2:B8388,B8388)=1)</f>
        <v>1</v>
      </c>
    </row>
    <row r="8389" spans="1:25"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c r="W8389" s="6" t="str">
        <f>TEXT(SalesData[[#This Row],[Order Date]],"mmm")</f>
        <v>May</v>
      </c>
      <c r="X8389" s="6" t="str">
        <f>TEXT(SalesData[[#This Row],[Order Date]],"mmm yyyy")</f>
        <v>May 2012</v>
      </c>
      <c r="Y8389">
        <f>--(COUNTIF($B$2:B8389,B8389)=1)</f>
        <v>0</v>
      </c>
    </row>
    <row r="8390" spans="1:25"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c r="W8390" s="6" t="str">
        <f>TEXT(SalesData[[#This Row],[Order Date]],"mmm")</f>
        <v>Nov</v>
      </c>
      <c r="X8390" s="6" t="str">
        <f>TEXT(SalesData[[#This Row],[Order Date]],"mmm yyyy")</f>
        <v>Nov 2011</v>
      </c>
      <c r="Y8390">
        <f>--(COUNTIF($B$2:B8390,B8390)=1)</f>
        <v>1</v>
      </c>
    </row>
    <row r="8391" spans="1:25"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c r="W8391" s="6" t="str">
        <f>TEXT(SalesData[[#This Row],[Order Date]],"mmm")</f>
        <v>Dec</v>
      </c>
      <c r="X8391" s="6" t="str">
        <f>TEXT(SalesData[[#This Row],[Order Date]],"mmm yyyy")</f>
        <v>Dec 2013</v>
      </c>
      <c r="Y8391">
        <f>--(COUNTIF($B$2:B8391,B8391)=1)</f>
        <v>1</v>
      </c>
    </row>
    <row r="8392" spans="1:25"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c r="W8392" s="6" t="str">
        <f>TEXT(SalesData[[#This Row],[Order Date]],"mmm")</f>
        <v>Dec</v>
      </c>
      <c r="X8392" s="6" t="str">
        <f>TEXT(SalesData[[#This Row],[Order Date]],"mmm yyyy")</f>
        <v>Dec 2014</v>
      </c>
      <c r="Y8392">
        <f>--(COUNTIF($B$2:B8392,B8392)=1)</f>
        <v>1</v>
      </c>
    </row>
    <row r="8393" spans="1:25"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c r="W8393" s="6" t="str">
        <f>TEXT(SalesData[[#This Row],[Order Date]],"mmm")</f>
        <v>Dec</v>
      </c>
      <c r="X8393" s="6" t="str">
        <f>TEXT(SalesData[[#This Row],[Order Date]],"mmm yyyy")</f>
        <v>Dec 2014</v>
      </c>
      <c r="Y8393">
        <f>--(COUNTIF($B$2:B8393,B8393)=1)</f>
        <v>1</v>
      </c>
    </row>
    <row r="8394" spans="1:25"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c r="W8394" s="6" t="str">
        <f>TEXT(SalesData[[#This Row],[Order Date]],"mmm")</f>
        <v>Dec</v>
      </c>
      <c r="X8394" s="6" t="str">
        <f>TEXT(SalesData[[#This Row],[Order Date]],"mmm yyyy")</f>
        <v>Dec 2013</v>
      </c>
      <c r="Y8394">
        <f>--(COUNTIF($B$2:B8394,B8394)=1)</f>
        <v>1</v>
      </c>
    </row>
    <row r="8395" spans="1:25"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c r="W8395" s="6" t="str">
        <f>TEXT(SalesData[[#This Row],[Order Date]],"mmm")</f>
        <v>Dec</v>
      </c>
      <c r="X8395" s="6" t="str">
        <f>TEXT(SalesData[[#This Row],[Order Date]],"mmm yyyy")</f>
        <v>Dec 2013</v>
      </c>
      <c r="Y8395">
        <f>--(COUNTIF($B$2:B8395,B8395)=1)</f>
        <v>0</v>
      </c>
    </row>
    <row r="8396" spans="1:25"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c r="W8396" s="6" t="str">
        <f>TEXT(SalesData[[#This Row],[Order Date]],"mmm")</f>
        <v>Dec</v>
      </c>
      <c r="X8396" s="6" t="str">
        <f>TEXT(SalesData[[#This Row],[Order Date]],"mmm yyyy")</f>
        <v>Dec 2013</v>
      </c>
      <c r="Y8396">
        <f>--(COUNTIF($B$2:B8396,B8396)=1)</f>
        <v>0</v>
      </c>
    </row>
    <row r="8397" spans="1:25"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c r="W8397" s="6" t="str">
        <f>TEXT(SalesData[[#This Row],[Order Date]],"mmm")</f>
        <v>Dec</v>
      </c>
      <c r="X8397" s="6" t="str">
        <f>TEXT(SalesData[[#This Row],[Order Date]],"mmm yyyy")</f>
        <v>Dec 2013</v>
      </c>
      <c r="Y8397">
        <f>--(COUNTIF($B$2:B8397,B8397)=1)</f>
        <v>0</v>
      </c>
    </row>
    <row r="8398" spans="1:25"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c r="W8398" s="6" t="str">
        <f>TEXT(SalesData[[#This Row],[Order Date]],"mmm")</f>
        <v>Jun</v>
      </c>
      <c r="X8398" s="6" t="str">
        <f>TEXT(SalesData[[#This Row],[Order Date]],"mmm yyyy")</f>
        <v>Jun 2011</v>
      </c>
      <c r="Y8398">
        <f>--(COUNTIF($B$2:B8398,B8398)=1)</f>
        <v>1</v>
      </c>
    </row>
    <row r="8399" spans="1:25"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c r="W8399" s="6" t="str">
        <f>TEXT(SalesData[[#This Row],[Order Date]],"mmm")</f>
        <v>Sep</v>
      </c>
      <c r="X8399" s="6" t="str">
        <f>TEXT(SalesData[[#This Row],[Order Date]],"mmm yyyy")</f>
        <v>Sep 2011</v>
      </c>
      <c r="Y8399">
        <f>--(COUNTIF($B$2:B8399,B8399)=1)</f>
        <v>1</v>
      </c>
    </row>
    <row r="8400" spans="1:25"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c r="W8400" s="6" t="str">
        <f>TEXT(SalesData[[#This Row],[Order Date]],"mmm")</f>
        <v>Nov</v>
      </c>
      <c r="X8400" s="6" t="str">
        <f>TEXT(SalesData[[#This Row],[Order Date]],"mmm yyyy")</f>
        <v>Nov 2014</v>
      </c>
      <c r="Y8400">
        <f>--(COUNTIF($B$2:B8400,B8400)=1)</f>
        <v>1</v>
      </c>
    </row>
    <row r="8401" spans="1:25"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c r="W8401" s="6" t="str">
        <f>TEXT(SalesData[[#This Row],[Order Date]],"mmm")</f>
        <v>Apr</v>
      </c>
      <c r="X8401" s="6" t="str">
        <f>TEXT(SalesData[[#This Row],[Order Date]],"mmm yyyy")</f>
        <v>Apr 2012</v>
      </c>
      <c r="Y8401">
        <f>--(COUNTIF($B$2:B8401,B8401)=1)</f>
        <v>1</v>
      </c>
    </row>
    <row r="8402" spans="1:25"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c r="W8402" s="6" t="str">
        <f>TEXT(SalesData[[#This Row],[Order Date]],"mmm")</f>
        <v>Dec</v>
      </c>
      <c r="X8402" s="6" t="str">
        <f>TEXT(SalesData[[#This Row],[Order Date]],"mmm yyyy")</f>
        <v>Dec 2012</v>
      </c>
      <c r="Y8402">
        <f>--(COUNTIF($B$2:B8402,B8402)=1)</f>
        <v>1</v>
      </c>
    </row>
    <row r="8403" spans="1:25"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c r="W8403" s="6" t="str">
        <f>TEXT(SalesData[[#This Row],[Order Date]],"mmm")</f>
        <v>Dec</v>
      </c>
      <c r="X8403" s="6" t="str">
        <f>TEXT(SalesData[[#This Row],[Order Date]],"mmm yyyy")</f>
        <v>Dec 2012</v>
      </c>
      <c r="Y8403">
        <f>--(COUNTIF($B$2:B8403,B8403)=1)</f>
        <v>0</v>
      </c>
    </row>
    <row r="8404" spans="1:25"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c r="W8404" s="6" t="str">
        <f>TEXT(SalesData[[#This Row],[Order Date]],"mmm")</f>
        <v>Dec</v>
      </c>
      <c r="X8404" s="6" t="str">
        <f>TEXT(SalesData[[#This Row],[Order Date]],"mmm yyyy")</f>
        <v>Dec 2012</v>
      </c>
      <c r="Y8404">
        <f>--(COUNTIF($B$2:B8404,B8404)=1)</f>
        <v>0</v>
      </c>
    </row>
    <row r="8405" spans="1:25"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c r="W8405" s="6" t="str">
        <f>TEXT(SalesData[[#This Row],[Order Date]],"mmm")</f>
        <v>Feb</v>
      </c>
      <c r="X8405" s="6" t="str">
        <f>TEXT(SalesData[[#This Row],[Order Date]],"mmm yyyy")</f>
        <v>Feb 2013</v>
      </c>
      <c r="Y8405">
        <f>--(COUNTIF($B$2:B8405,B8405)=1)</f>
        <v>1</v>
      </c>
    </row>
    <row r="8406" spans="1:25"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c r="W8406" s="6" t="str">
        <f>TEXT(SalesData[[#This Row],[Order Date]],"mmm")</f>
        <v>Jul</v>
      </c>
      <c r="X8406" s="6" t="str">
        <f>TEXT(SalesData[[#This Row],[Order Date]],"mmm yyyy")</f>
        <v>Jul 2014</v>
      </c>
      <c r="Y8406">
        <f>--(COUNTIF($B$2:B8406,B8406)=1)</f>
        <v>1</v>
      </c>
    </row>
    <row r="8407" spans="1:25"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c r="W8407" s="6" t="str">
        <f>TEXT(SalesData[[#This Row],[Order Date]],"mmm")</f>
        <v>Jul</v>
      </c>
      <c r="X8407" s="6" t="str">
        <f>TEXT(SalesData[[#This Row],[Order Date]],"mmm yyyy")</f>
        <v>Jul 2014</v>
      </c>
      <c r="Y8407">
        <f>--(COUNTIF($B$2:B8407,B8407)=1)</f>
        <v>0</v>
      </c>
    </row>
    <row r="8408" spans="1:25"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c r="W8408" s="6" t="str">
        <f>TEXT(SalesData[[#This Row],[Order Date]],"mmm")</f>
        <v>Jul</v>
      </c>
      <c r="X8408" s="6" t="str">
        <f>TEXT(SalesData[[#This Row],[Order Date]],"mmm yyyy")</f>
        <v>Jul 2014</v>
      </c>
      <c r="Y8408">
        <f>--(COUNTIF($B$2:B8408,B8408)=1)</f>
        <v>0</v>
      </c>
    </row>
    <row r="8409" spans="1:25"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c r="W8409" s="6" t="str">
        <f>TEXT(SalesData[[#This Row],[Order Date]],"mmm")</f>
        <v>Jul</v>
      </c>
      <c r="X8409" s="6" t="str">
        <f>TEXT(SalesData[[#This Row],[Order Date]],"mmm yyyy")</f>
        <v>Jul 2014</v>
      </c>
      <c r="Y8409">
        <f>--(COUNTIF($B$2:B8409,B8409)=1)</f>
        <v>0</v>
      </c>
    </row>
    <row r="8410" spans="1:25"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c r="W8410" s="6" t="str">
        <f>TEXT(SalesData[[#This Row],[Order Date]],"mmm")</f>
        <v>Jul</v>
      </c>
      <c r="X8410" s="6" t="str">
        <f>TEXT(SalesData[[#This Row],[Order Date]],"mmm yyyy")</f>
        <v>Jul 2014</v>
      </c>
      <c r="Y8410">
        <f>--(COUNTIF($B$2:B8410,B8410)=1)</f>
        <v>0</v>
      </c>
    </row>
    <row r="8411" spans="1:25"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c r="W8411" s="6" t="str">
        <f>TEXT(SalesData[[#This Row],[Order Date]],"mmm")</f>
        <v>Dec</v>
      </c>
      <c r="X8411" s="6" t="str">
        <f>TEXT(SalesData[[#This Row],[Order Date]],"mmm yyyy")</f>
        <v>Dec 2012</v>
      </c>
      <c r="Y8411">
        <f>--(COUNTIF($B$2:B8411,B8411)=1)</f>
        <v>1</v>
      </c>
    </row>
    <row r="8412" spans="1:25"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c r="W8412" s="6" t="str">
        <f>TEXT(SalesData[[#This Row],[Order Date]],"mmm")</f>
        <v>Nov</v>
      </c>
      <c r="X8412" s="6" t="str">
        <f>TEXT(SalesData[[#This Row],[Order Date]],"mmm yyyy")</f>
        <v>Nov 2013</v>
      </c>
      <c r="Y8412">
        <f>--(COUNTIF($B$2:B8412,B8412)=1)</f>
        <v>1</v>
      </c>
    </row>
    <row r="8413" spans="1:25"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c r="W8413" s="6" t="str">
        <f>TEXT(SalesData[[#This Row],[Order Date]],"mmm")</f>
        <v>May</v>
      </c>
      <c r="X8413" s="6" t="str">
        <f>TEXT(SalesData[[#This Row],[Order Date]],"mmm yyyy")</f>
        <v>May 2013</v>
      </c>
      <c r="Y8413">
        <f>--(COUNTIF($B$2:B8413,B8413)=1)</f>
        <v>1</v>
      </c>
    </row>
    <row r="8414" spans="1:25"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c r="W8414" s="6" t="str">
        <f>TEXT(SalesData[[#This Row],[Order Date]],"mmm")</f>
        <v>Mar</v>
      </c>
      <c r="X8414" s="6" t="str">
        <f>TEXT(SalesData[[#This Row],[Order Date]],"mmm yyyy")</f>
        <v>Mar 2014</v>
      </c>
      <c r="Y8414">
        <f>--(COUNTIF($B$2:B8414,B8414)=1)</f>
        <v>1</v>
      </c>
    </row>
    <row r="8415" spans="1:25"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c r="W8415" s="6" t="str">
        <f>TEXT(SalesData[[#This Row],[Order Date]],"mmm")</f>
        <v>Dec</v>
      </c>
      <c r="X8415" s="6" t="str">
        <f>TEXT(SalesData[[#This Row],[Order Date]],"mmm yyyy")</f>
        <v>Dec 2013</v>
      </c>
      <c r="Y8415">
        <f>--(COUNTIF($B$2:B8415,B8415)=1)</f>
        <v>1</v>
      </c>
    </row>
    <row r="8416" spans="1:25"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c r="W8416" s="6" t="str">
        <f>TEXT(SalesData[[#This Row],[Order Date]],"mmm")</f>
        <v>Dec</v>
      </c>
      <c r="X8416" s="6" t="str">
        <f>TEXT(SalesData[[#This Row],[Order Date]],"mmm yyyy")</f>
        <v>Dec 2013</v>
      </c>
      <c r="Y8416">
        <f>--(COUNTIF($B$2:B8416,B8416)=1)</f>
        <v>0</v>
      </c>
    </row>
    <row r="8417" spans="1:25"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c r="W8417" s="6" t="str">
        <f>TEXT(SalesData[[#This Row],[Order Date]],"mmm")</f>
        <v>Apr</v>
      </c>
      <c r="X8417" s="6" t="str">
        <f>TEXT(SalesData[[#This Row],[Order Date]],"mmm yyyy")</f>
        <v>Apr 2014</v>
      </c>
      <c r="Y8417">
        <f>--(COUNTIF($B$2:B8417,B8417)=1)</f>
        <v>1</v>
      </c>
    </row>
    <row r="8418" spans="1:25"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c r="W8418" s="6" t="str">
        <f>TEXT(SalesData[[#This Row],[Order Date]],"mmm")</f>
        <v>May</v>
      </c>
      <c r="X8418" s="6" t="str">
        <f>TEXT(SalesData[[#This Row],[Order Date]],"mmm yyyy")</f>
        <v>May 2014</v>
      </c>
      <c r="Y8418">
        <f>--(COUNTIF($B$2:B8418,B8418)=1)</f>
        <v>1</v>
      </c>
    </row>
    <row r="8419" spans="1:25"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c r="W8419" s="6" t="str">
        <f>TEXT(SalesData[[#This Row],[Order Date]],"mmm")</f>
        <v>May</v>
      </c>
      <c r="X8419" s="6" t="str">
        <f>TEXT(SalesData[[#This Row],[Order Date]],"mmm yyyy")</f>
        <v>May 2014</v>
      </c>
      <c r="Y8419">
        <f>--(COUNTIF($B$2:B8419,B8419)=1)</f>
        <v>0</v>
      </c>
    </row>
    <row r="8420" spans="1:25"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c r="W8420" s="6" t="str">
        <f>TEXT(SalesData[[#This Row],[Order Date]],"mmm")</f>
        <v>May</v>
      </c>
      <c r="X8420" s="6" t="str">
        <f>TEXT(SalesData[[#This Row],[Order Date]],"mmm yyyy")</f>
        <v>May 2014</v>
      </c>
      <c r="Y8420">
        <f>--(COUNTIF($B$2:B8420,B8420)=1)</f>
        <v>0</v>
      </c>
    </row>
    <row r="8421" spans="1:25"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c r="W8421" s="6" t="str">
        <f>TEXT(SalesData[[#This Row],[Order Date]],"mmm")</f>
        <v>May</v>
      </c>
      <c r="X8421" s="6" t="str">
        <f>TEXT(SalesData[[#This Row],[Order Date]],"mmm yyyy")</f>
        <v>May 2014</v>
      </c>
      <c r="Y8421">
        <f>--(COUNTIF($B$2:B8421,B8421)=1)</f>
        <v>0</v>
      </c>
    </row>
    <row r="8422" spans="1:25"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c r="W8422" s="6" t="str">
        <f>TEXT(SalesData[[#This Row],[Order Date]],"mmm")</f>
        <v>May</v>
      </c>
      <c r="X8422" s="6" t="str">
        <f>TEXT(SalesData[[#This Row],[Order Date]],"mmm yyyy")</f>
        <v>May 2014</v>
      </c>
      <c r="Y8422">
        <f>--(COUNTIF($B$2:B8422,B8422)=1)</f>
        <v>0</v>
      </c>
    </row>
    <row r="8423" spans="1:25"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c r="W8423" s="6" t="str">
        <f>TEXT(SalesData[[#This Row],[Order Date]],"mmm")</f>
        <v>Oct</v>
      </c>
      <c r="X8423" s="6" t="str">
        <f>TEXT(SalesData[[#This Row],[Order Date]],"mmm yyyy")</f>
        <v>Oct 2014</v>
      </c>
      <c r="Y8423">
        <f>--(COUNTIF($B$2:B8423,B8423)=1)</f>
        <v>1</v>
      </c>
    </row>
    <row r="8424" spans="1:25"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c r="W8424" s="6" t="str">
        <f>TEXT(SalesData[[#This Row],[Order Date]],"mmm")</f>
        <v>Oct</v>
      </c>
      <c r="X8424" s="6" t="str">
        <f>TEXT(SalesData[[#This Row],[Order Date]],"mmm yyyy")</f>
        <v>Oct 2014</v>
      </c>
      <c r="Y8424">
        <f>--(COUNTIF($B$2:B8424,B8424)=1)</f>
        <v>0</v>
      </c>
    </row>
    <row r="8425" spans="1:25"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c r="W8425" s="6" t="str">
        <f>TEXT(SalesData[[#This Row],[Order Date]],"mmm")</f>
        <v>Oct</v>
      </c>
      <c r="X8425" s="6" t="str">
        <f>TEXT(SalesData[[#This Row],[Order Date]],"mmm yyyy")</f>
        <v>Oct 2014</v>
      </c>
      <c r="Y8425">
        <f>--(COUNTIF($B$2:B8425,B8425)=1)</f>
        <v>0</v>
      </c>
    </row>
    <row r="8426" spans="1:25"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c r="W8426" s="6" t="str">
        <f>TEXT(SalesData[[#This Row],[Order Date]],"mmm")</f>
        <v>Oct</v>
      </c>
      <c r="X8426" s="6" t="str">
        <f>TEXT(SalesData[[#This Row],[Order Date]],"mmm yyyy")</f>
        <v>Oct 2014</v>
      </c>
      <c r="Y8426">
        <f>--(COUNTIF($B$2:B8426,B8426)=1)</f>
        <v>0</v>
      </c>
    </row>
    <row r="8427" spans="1:25"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c r="W8427" s="6" t="str">
        <f>TEXT(SalesData[[#This Row],[Order Date]],"mmm")</f>
        <v>Aug</v>
      </c>
      <c r="X8427" s="6" t="str">
        <f>TEXT(SalesData[[#This Row],[Order Date]],"mmm yyyy")</f>
        <v>Aug 2013</v>
      </c>
      <c r="Y8427">
        <f>--(COUNTIF($B$2:B8427,B8427)=1)</f>
        <v>1</v>
      </c>
    </row>
    <row r="8428" spans="1:25"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c r="W8428" s="6" t="str">
        <f>TEXT(SalesData[[#This Row],[Order Date]],"mmm")</f>
        <v>Oct</v>
      </c>
      <c r="X8428" s="6" t="str">
        <f>TEXT(SalesData[[#This Row],[Order Date]],"mmm yyyy")</f>
        <v>Oct 2012</v>
      </c>
      <c r="Y8428">
        <f>--(COUNTIF($B$2:B8428,B8428)=1)</f>
        <v>1</v>
      </c>
    </row>
    <row r="8429" spans="1:25"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c r="W8429" s="6" t="str">
        <f>TEXT(SalesData[[#This Row],[Order Date]],"mmm")</f>
        <v>Nov</v>
      </c>
      <c r="X8429" s="6" t="str">
        <f>TEXT(SalesData[[#This Row],[Order Date]],"mmm yyyy")</f>
        <v>Nov 2014</v>
      </c>
      <c r="Y8429">
        <f>--(COUNTIF($B$2:B8429,B8429)=1)</f>
        <v>1</v>
      </c>
    </row>
    <row r="8430" spans="1:25"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c r="W8430" s="6" t="str">
        <f>TEXT(SalesData[[#This Row],[Order Date]],"mmm")</f>
        <v>Nov</v>
      </c>
      <c r="X8430" s="6" t="str">
        <f>TEXT(SalesData[[#This Row],[Order Date]],"mmm yyyy")</f>
        <v>Nov 2014</v>
      </c>
      <c r="Y8430">
        <f>--(COUNTIF($B$2:B8430,B8430)=1)</f>
        <v>1</v>
      </c>
    </row>
    <row r="8431" spans="1:25"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c r="W8431" s="6" t="str">
        <f>TEXT(SalesData[[#This Row],[Order Date]],"mmm")</f>
        <v>Dec</v>
      </c>
      <c r="X8431" s="6" t="str">
        <f>TEXT(SalesData[[#This Row],[Order Date]],"mmm yyyy")</f>
        <v>Dec 2013</v>
      </c>
      <c r="Y8431">
        <f>--(COUNTIF($B$2:B8431,B8431)=1)</f>
        <v>1</v>
      </c>
    </row>
    <row r="8432" spans="1:25"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c r="W8432" s="6" t="str">
        <f>TEXT(SalesData[[#This Row],[Order Date]],"mmm")</f>
        <v>Mar</v>
      </c>
      <c r="X8432" s="6" t="str">
        <f>TEXT(SalesData[[#This Row],[Order Date]],"mmm yyyy")</f>
        <v>Mar 2011</v>
      </c>
      <c r="Y8432">
        <f>--(COUNTIF($B$2:B8432,B8432)=1)</f>
        <v>1</v>
      </c>
    </row>
    <row r="8433" spans="1:25"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c r="W8433" s="6" t="str">
        <f>TEXT(SalesData[[#This Row],[Order Date]],"mmm")</f>
        <v>Nov</v>
      </c>
      <c r="X8433" s="6" t="str">
        <f>TEXT(SalesData[[#This Row],[Order Date]],"mmm yyyy")</f>
        <v>Nov 2014</v>
      </c>
      <c r="Y8433">
        <f>--(COUNTIF($B$2:B8433,B8433)=1)</f>
        <v>1</v>
      </c>
    </row>
    <row r="8434" spans="1:25"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c r="W8434" s="6" t="str">
        <f>TEXT(SalesData[[#This Row],[Order Date]],"mmm")</f>
        <v>Sep</v>
      </c>
      <c r="X8434" s="6" t="str">
        <f>TEXT(SalesData[[#This Row],[Order Date]],"mmm yyyy")</f>
        <v>Sep 2011</v>
      </c>
      <c r="Y8434">
        <f>--(COUNTIF($B$2:B8434,B8434)=1)</f>
        <v>1</v>
      </c>
    </row>
    <row r="8435" spans="1:25"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c r="W8435" s="6" t="str">
        <f>TEXT(SalesData[[#This Row],[Order Date]],"mmm")</f>
        <v>Sep</v>
      </c>
      <c r="X8435" s="6" t="str">
        <f>TEXT(SalesData[[#This Row],[Order Date]],"mmm yyyy")</f>
        <v>Sep 2011</v>
      </c>
      <c r="Y8435">
        <f>--(COUNTIF($B$2:B8435,B8435)=1)</f>
        <v>0</v>
      </c>
    </row>
    <row r="8436" spans="1:25"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c r="W8436" s="6" t="str">
        <f>TEXT(SalesData[[#This Row],[Order Date]],"mmm")</f>
        <v>Sep</v>
      </c>
      <c r="X8436" s="6" t="str">
        <f>TEXT(SalesData[[#This Row],[Order Date]],"mmm yyyy")</f>
        <v>Sep 2011</v>
      </c>
      <c r="Y8436">
        <f>--(COUNTIF($B$2:B8436,B8436)=1)</f>
        <v>0</v>
      </c>
    </row>
    <row r="8437" spans="1:25"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c r="W8437" s="6" t="str">
        <f>TEXT(SalesData[[#This Row],[Order Date]],"mmm")</f>
        <v>Sep</v>
      </c>
      <c r="X8437" s="6" t="str">
        <f>TEXT(SalesData[[#This Row],[Order Date]],"mmm yyyy")</f>
        <v>Sep 2011</v>
      </c>
      <c r="Y8437">
        <f>--(COUNTIF($B$2:B8437,B8437)=1)</f>
        <v>0</v>
      </c>
    </row>
    <row r="8438" spans="1:25"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c r="W8438" s="6" t="str">
        <f>TEXT(SalesData[[#This Row],[Order Date]],"mmm")</f>
        <v>Sep</v>
      </c>
      <c r="X8438" s="6" t="str">
        <f>TEXT(SalesData[[#This Row],[Order Date]],"mmm yyyy")</f>
        <v>Sep 2012</v>
      </c>
      <c r="Y8438">
        <f>--(COUNTIF($B$2:B8438,B8438)=1)</f>
        <v>1</v>
      </c>
    </row>
    <row r="8439" spans="1:25"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c r="W8439" s="6" t="str">
        <f>TEXT(SalesData[[#This Row],[Order Date]],"mmm")</f>
        <v>Dec</v>
      </c>
      <c r="X8439" s="6" t="str">
        <f>TEXT(SalesData[[#This Row],[Order Date]],"mmm yyyy")</f>
        <v>Dec 2012</v>
      </c>
      <c r="Y8439">
        <f>--(COUNTIF($B$2:B8439,B8439)=1)</f>
        <v>1</v>
      </c>
    </row>
    <row r="8440" spans="1:25"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c r="W8440" s="6" t="str">
        <f>TEXT(SalesData[[#This Row],[Order Date]],"mmm")</f>
        <v>May</v>
      </c>
      <c r="X8440" s="6" t="str">
        <f>TEXT(SalesData[[#This Row],[Order Date]],"mmm yyyy")</f>
        <v>May 2011</v>
      </c>
      <c r="Y8440">
        <f>--(COUNTIF($B$2:B8440,B8440)=1)</f>
        <v>1</v>
      </c>
    </row>
    <row r="8441" spans="1:25"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c r="W8441" s="6" t="str">
        <f>TEXT(SalesData[[#This Row],[Order Date]],"mmm")</f>
        <v>Mar</v>
      </c>
      <c r="X8441" s="6" t="str">
        <f>TEXT(SalesData[[#This Row],[Order Date]],"mmm yyyy")</f>
        <v>Mar 2014</v>
      </c>
      <c r="Y8441">
        <f>--(COUNTIF($B$2:B8441,B8441)=1)</f>
        <v>1</v>
      </c>
    </row>
    <row r="8442" spans="1:25"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c r="W8442" s="6" t="str">
        <f>TEXT(SalesData[[#This Row],[Order Date]],"mmm")</f>
        <v>Dec</v>
      </c>
      <c r="X8442" s="6" t="str">
        <f>TEXT(SalesData[[#This Row],[Order Date]],"mmm yyyy")</f>
        <v>Dec 2013</v>
      </c>
      <c r="Y8442">
        <f>--(COUNTIF($B$2:B8442,B8442)=1)</f>
        <v>1</v>
      </c>
    </row>
    <row r="8443" spans="1:25"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c r="W8443" s="6" t="str">
        <f>TEXT(SalesData[[#This Row],[Order Date]],"mmm")</f>
        <v>May</v>
      </c>
      <c r="X8443" s="6" t="str">
        <f>TEXT(SalesData[[#This Row],[Order Date]],"mmm yyyy")</f>
        <v>May 2014</v>
      </c>
      <c r="Y8443">
        <f>--(COUNTIF($B$2:B8443,B8443)=1)</f>
        <v>1</v>
      </c>
    </row>
    <row r="8444" spans="1:25"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c r="W8444" s="6" t="str">
        <f>TEXT(SalesData[[#This Row],[Order Date]],"mmm")</f>
        <v>Mar</v>
      </c>
      <c r="X8444" s="6" t="str">
        <f>TEXT(SalesData[[#This Row],[Order Date]],"mmm yyyy")</f>
        <v>Mar 2013</v>
      </c>
      <c r="Y8444">
        <f>--(COUNTIF($B$2:B8444,B8444)=1)</f>
        <v>1</v>
      </c>
    </row>
    <row r="8445" spans="1:25"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c r="W8445" s="6" t="str">
        <f>TEXT(SalesData[[#This Row],[Order Date]],"mmm")</f>
        <v>Mar</v>
      </c>
      <c r="X8445" s="6" t="str">
        <f>TEXT(SalesData[[#This Row],[Order Date]],"mmm yyyy")</f>
        <v>Mar 2013</v>
      </c>
      <c r="Y8445">
        <f>--(COUNTIF($B$2:B8445,B8445)=1)</f>
        <v>0</v>
      </c>
    </row>
    <row r="8446" spans="1:25"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c r="W8446" s="6" t="str">
        <f>TEXT(SalesData[[#This Row],[Order Date]],"mmm")</f>
        <v>Mar</v>
      </c>
      <c r="X8446" s="6" t="str">
        <f>TEXT(SalesData[[#This Row],[Order Date]],"mmm yyyy")</f>
        <v>Mar 2013</v>
      </c>
      <c r="Y8446">
        <f>--(COUNTIF($B$2:B8446,B8446)=1)</f>
        <v>0</v>
      </c>
    </row>
    <row r="8447" spans="1:25"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c r="W8447" s="6" t="str">
        <f>TEXT(SalesData[[#This Row],[Order Date]],"mmm")</f>
        <v>Oct</v>
      </c>
      <c r="X8447" s="6" t="str">
        <f>TEXT(SalesData[[#This Row],[Order Date]],"mmm yyyy")</f>
        <v>Oct 2014</v>
      </c>
      <c r="Y8447">
        <f>--(COUNTIF($B$2:B8447,B8447)=1)</f>
        <v>1</v>
      </c>
    </row>
    <row r="8448" spans="1:25"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c r="W8448" s="6" t="str">
        <f>TEXT(SalesData[[#This Row],[Order Date]],"mmm")</f>
        <v>Oct</v>
      </c>
      <c r="X8448" s="6" t="str">
        <f>TEXT(SalesData[[#This Row],[Order Date]],"mmm yyyy")</f>
        <v>Oct 2014</v>
      </c>
      <c r="Y8448">
        <f>--(COUNTIF($B$2:B8448,B8448)=1)</f>
        <v>0</v>
      </c>
    </row>
    <row r="8449" spans="1:25"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c r="W8449" s="6" t="str">
        <f>TEXT(SalesData[[#This Row],[Order Date]],"mmm")</f>
        <v>Oct</v>
      </c>
      <c r="X8449" s="6" t="str">
        <f>TEXT(SalesData[[#This Row],[Order Date]],"mmm yyyy")</f>
        <v>Oct 2014</v>
      </c>
      <c r="Y8449">
        <f>--(COUNTIF($B$2:B8449,B8449)=1)</f>
        <v>0</v>
      </c>
    </row>
    <row r="8450" spans="1:25"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c r="W8450" s="6" t="str">
        <f>TEXT(SalesData[[#This Row],[Order Date]],"mmm")</f>
        <v>Oct</v>
      </c>
      <c r="X8450" s="6" t="str">
        <f>TEXT(SalesData[[#This Row],[Order Date]],"mmm yyyy")</f>
        <v>Oct 2014</v>
      </c>
      <c r="Y8450">
        <f>--(COUNTIF($B$2:B8450,B8450)=1)</f>
        <v>0</v>
      </c>
    </row>
    <row r="8451" spans="1:25"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c r="W8451" s="6" t="str">
        <f>TEXT(SalesData[[#This Row],[Order Date]],"mmm")</f>
        <v>Oct</v>
      </c>
      <c r="X8451" s="6" t="str">
        <f>TEXT(SalesData[[#This Row],[Order Date]],"mmm yyyy")</f>
        <v>Oct 2014</v>
      </c>
      <c r="Y8451">
        <f>--(COUNTIF($B$2:B8451,B8451)=1)</f>
        <v>0</v>
      </c>
    </row>
    <row r="8452" spans="1:25"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c r="W8452" s="6" t="str">
        <f>TEXT(SalesData[[#This Row],[Order Date]],"mmm")</f>
        <v>Oct</v>
      </c>
      <c r="X8452" s="6" t="str">
        <f>TEXT(SalesData[[#This Row],[Order Date]],"mmm yyyy")</f>
        <v>Oct 2014</v>
      </c>
      <c r="Y8452">
        <f>--(COUNTIF($B$2:B8452,B8452)=1)</f>
        <v>0</v>
      </c>
    </row>
    <row r="8453" spans="1:25"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c r="W8453" s="6" t="str">
        <f>TEXT(SalesData[[#This Row],[Order Date]],"mmm")</f>
        <v>Apr</v>
      </c>
      <c r="X8453" s="6" t="str">
        <f>TEXT(SalesData[[#This Row],[Order Date]],"mmm yyyy")</f>
        <v>Apr 2011</v>
      </c>
      <c r="Y8453">
        <f>--(COUNTIF($B$2:B8453,B8453)=1)</f>
        <v>1</v>
      </c>
    </row>
    <row r="8454" spans="1:25"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c r="W8454" s="6" t="str">
        <f>TEXT(SalesData[[#This Row],[Order Date]],"mmm")</f>
        <v>Apr</v>
      </c>
      <c r="X8454" s="6" t="str">
        <f>TEXT(SalesData[[#This Row],[Order Date]],"mmm yyyy")</f>
        <v>Apr 2013</v>
      </c>
      <c r="Y8454">
        <f>--(COUNTIF($B$2:B8454,B8454)=1)</f>
        <v>1</v>
      </c>
    </row>
    <row r="8455" spans="1:25"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c r="W8455" s="6" t="str">
        <f>TEXT(SalesData[[#This Row],[Order Date]],"mmm")</f>
        <v>Apr</v>
      </c>
      <c r="X8455" s="6" t="str">
        <f>TEXT(SalesData[[#This Row],[Order Date]],"mmm yyyy")</f>
        <v>Apr 2013</v>
      </c>
      <c r="Y8455">
        <f>--(COUNTIF($B$2:B8455,B8455)=1)</f>
        <v>0</v>
      </c>
    </row>
    <row r="8456" spans="1:25"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c r="W8456" s="6" t="str">
        <f>TEXT(SalesData[[#This Row],[Order Date]],"mmm")</f>
        <v>Apr</v>
      </c>
      <c r="X8456" s="6" t="str">
        <f>TEXT(SalesData[[#This Row],[Order Date]],"mmm yyyy")</f>
        <v>Apr 2013</v>
      </c>
      <c r="Y8456">
        <f>--(COUNTIF($B$2:B8456,B8456)=1)</f>
        <v>0</v>
      </c>
    </row>
    <row r="8457" spans="1:25"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c r="W8457" s="6" t="str">
        <f>TEXT(SalesData[[#This Row],[Order Date]],"mmm")</f>
        <v>May</v>
      </c>
      <c r="X8457" s="6" t="str">
        <f>TEXT(SalesData[[#This Row],[Order Date]],"mmm yyyy")</f>
        <v>May 2013</v>
      </c>
      <c r="Y8457">
        <f>--(COUNTIF($B$2:B8457,B8457)=1)</f>
        <v>1</v>
      </c>
    </row>
    <row r="8458" spans="1:25"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c r="W8458" s="6" t="str">
        <f>TEXT(SalesData[[#This Row],[Order Date]],"mmm")</f>
        <v>May</v>
      </c>
      <c r="X8458" s="6" t="str">
        <f>TEXT(SalesData[[#This Row],[Order Date]],"mmm yyyy")</f>
        <v>May 2014</v>
      </c>
      <c r="Y8458">
        <f>--(COUNTIF($B$2:B8458,B8458)=1)</f>
        <v>1</v>
      </c>
    </row>
    <row r="8459" spans="1:25"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c r="W8459" s="6" t="str">
        <f>TEXT(SalesData[[#This Row],[Order Date]],"mmm")</f>
        <v>May</v>
      </c>
      <c r="X8459" s="6" t="str">
        <f>TEXT(SalesData[[#This Row],[Order Date]],"mmm yyyy")</f>
        <v>May 2014</v>
      </c>
      <c r="Y8459">
        <f>--(COUNTIF($B$2:B8459,B8459)=1)</f>
        <v>0</v>
      </c>
    </row>
    <row r="8460" spans="1:25"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c r="W8460" s="6" t="str">
        <f>TEXT(SalesData[[#This Row],[Order Date]],"mmm")</f>
        <v>Aug</v>
      </c>
      <c r="X8460" s="6" t="str">
        <f>TEXT(SalesData[[#This Row],[Order Date]],"mmm yyyy")</f>
        <v>Aug 2011</v>
      </c>
      <c r="Y8460">
        <f>--(COUNTIF($B$2:B8460,B8460)=1)</f>
        <v>1</v>
      </c>
    </row>
    <row r="8461" spans="1:25"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c r="W8461" s="6" t="str">
        <f>TEXT(SalesData[[#This Row],[Order Date]],"mmm")</f>
        <v>Aug</v>
      </c>
      <c r="X8461" s="6" t="str">
        <f>TEXT(SalesData[[#This Row],[Order Date]],"mmm yyyy")</f>
        <v>Aug 2011</v>
      </c>
      <c r="Y8461">
        <f>--(COUNTIF($B$2:B8461,B8461)=1)</f>
        <v>0</v>
      </c>
    </row>
    <row r="8462" spans="1:25"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c r="W8462" s="6" t="str">
        <f>TEXT(SalesData[[#This Row],[Order Date]],"mmm")</f>
        <v>Aug</v>
      </c>
      <c r="X8462" s="6" t="str">
        <f>TEXT(SalesData[[#This Row],[Order Date]],"mmm yyyy")</f>
        <v>Aug 2011</v>
      </c>
      <c r="Y8462">
        <f>--(COUNTIF($B$2:B8462,B8462)=1)</f>
        <v>1</v>
      </c>
    </row>
    <row r="8463" spans="1:25"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c r="W8463" s="6" t="str">
        <f>TEXT(SalesData[[#This Row],[Order Date]],"mmm")</f>
        <v>Aug</v>
      </c>
      <c r="X8463" s="6" t="str">
        <f>TEXT(SalesData[[#This Row],[Order Date]],"mmm yyyy")</f>
        <v>Aug 2011</v>
      </c>
      <c r="Y8463">
        <f>--(COUNTIF($B$2:B8463,B8463)=1)</f>
        <v>0</v>
      </c>
    </row>
    <row r="8464" spans="1:25"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c r="W8464" s="6" t="str">
        <f>TEXT(SalesData[[#This Row],[Order Date]],"mmm")</f>
        <v>Sep</v>
      </c>
      <c r="X8464" s="6" t="str">
        <f>TEXT(SalesData[[#This Row],[Order Date]],"mmm yyyy")</f>
        <v>Sep 2012</v>
      </c>
      <c r="Y8464">
        <f>--(COUNTIF($B$2:B8464,B8464)=1)</f>
        <v>1</v>
      </c>
    </row>
    <row r="8465" spans="1:25"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c r="W8465" s="6" t="str">
        <f>TEXT(SalesData[[#This Row],[Order Date]],"mmm")</f>
        <v>Mar</v>
      </c>
      <c r="X8465" s="6" t="str">
        <f>TEXT(SalesData[[#This Row],[Order Date]],"mmm yyyy")</f>
        <v>Mar 2011</v>
      </c>
      <c r="Y8465">
        <f>--(COUNTIF($B$2:B8465,B8465)=1)</f>
        <v>1</v>
      </c>
    </row>
    <row r="8466" spans="1:25"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c r="W8466" s="6" t="str">
        <f>TEXT(SalesData[[#This Row],[Order Date]],"mmm")</f>
        <v>May</v>
      </c>
      <c r="X8466" s="6" t="str">
        <f>TEXT(SalesData[[#This Row],[Order Date]],"mmm yyyy")</f>
        <v>May 2012</v>
      </c>
      <c r="Y8466">
        <f>--(COUNTIF($B$2:B8466,B8466)=1)</f>
        <v>1</v>
      </c>
    </row>
    <row r="8467" spans="1:25"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c r="W8467" s="6" t="str">
        <f>TEXT(SalesData[[#This Row],[Order Date]],"mmm")</f>
        <v>Apr</v>
      </c>
      <c r="X8467" s="6" t="str">
        <f>TEXT(SalesData[[#This Row],[Order Date]],"mmm yyyy")</f>
        <v>Apr 2012</v>
      </c>
      <c r="Y8467">
        <f>--(COUNTIF($B$2:B8467,B8467)=1)</f>
        <v>1</v>
      </c>
    </row>
    <row r="8468" spans="1:25"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c r="W8468" s="6" t="str">
        <f>TEXT(SalesData[[#This Row],[Order Date]],"mmm")</f>
        <v>Apr</v>
      </c>
      <c r="X8468" s="6" t="str">
        <f>TEXT(SalesData[[#This Row],[Order Date]],"mmm yyyy")</f>
        <v>Apr 2012</v>
      </c>
      <c r="Y8468">
        <f>--(COUNTIF($B$2:B8468,B8468)=1)</f>
        <v>1</v>
      </c>
    </row>
    <row r="8469" spans="1:25"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c r="W8469" s="6" t="str">
        <f>TEXT(SalesData[[#This Row],[Order Date]],"mmm")</f>
        <v>Sep</v>
      </c>
      <c r="X8469" s="6" t="str">
        <f>TEXT(SalesData[[#This Row],[Order Date]],"mmm yyyy")</f>
        <v>Sep 2013</v>
      </c>
      <c r="Y8469">
        <f>--(COUNTIF($B$2:B8469,B8469)=1)</f>
        <v>1</v>
      </c>
    </row>
    <row r="8470" spans="1:25"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c r="W8470" s="6" t="str">
        <f>TEXT(SalesData[[#This Row],[Order Date]],"mmm")</f>
        <v>Nov</v>
      </c>
      <c r="X8470" s="6" t="str">
        <f>TEXT(SalesData[[#This Row],[Order Date]],"mmm yyyy")</f>
        <v>Nov 2013</v>
      </c>
      <c r="Y8470">
        <f>--(COUNTIF($B$2:B8470,B8470)=1)</f>
        <v>1</v>
      </c>
    </row>
    <row r="8471" spans="1:25"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c r="W8471" s="6" t="str">
        <f>TEXT(SalesData[[#This Row],[Order Date]],"mmm")</f>
        <v>Apr</v>
      </c>
      <c r="X8471" s="6" t="str">
        <f>TEXT(SalesData[[#This Row],[Order Date]],"mmm yyyy")</f>
        <v>Apr 2014</v>
      </c>
      <c r="Y8471">
        <f>--(COUNTIF($B$2:B8471,B8471)=1)</f>
        <v>1</v>
      </c>
    </row>
    <row r="8472" spans="1:25"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c r="W8472" s="6" t="str">
        <f>TEXT(SalesData[[#This Row],[Order Date]],"mmm")</f>
        <v>Apr</v>
      </c>
      <c r="X8472" s="6" t="str">
        <f>TEXT(SalesData[[#This Row],[Order Date]],"mmm yyyy")</f>
        <v>Apr 2014</v>
      </c>
      <c r="Y8472">
        <f>--(COUNTIF($B$2:B8472,B8472)=1)</f>
        <v>0</v>
      </c>
    </row>
    <row r="8473" spans="1:25"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c r="W8473" s="6" t="str">
        <f>TEXT(SalesData[[#This Row],[Order Date]],"mmm")</f>
        <v>Apr</v>
      </c>
      <c r="X8473" s="6" t="str">
        <f>TEXT(SalesData[[#This Row],[Order Date]],"mmm yyyy")</f>
        <v>Apr 2014</v>
      </c>
      <c r="Y8473">
        <f>--(COUNTIF($B$2:B8473,B8473)=1)</f>
        <v>0</v>
      </c>
    </row>
    <row r="8474" spans="1:25"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c r="W8474" s="6" t="str">
        <f>TEXT(SalesData[[#This Row],[Order Date]],"mmm")</f>
        <v>Apr</v>
      </c>
      <c r="X8474" s="6" t="str">
        <f>TEXT(SalesData[[#This Row],[Order Date]],"mmm yyyy")</f>
        <v>Apr 2014</v>
      </c>
      <c r="Y8474">
        <f>--(COUNTIF($B$2:B8474,B8474)=1)</f>
        <v>0</v>
      </c>
    </row>
    <row r="8475" spans="1:25"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c r="W8475" s="6" t="str">
        <f>TEXT(SalesData[[#This Row],[Order Date]],"mmm")</f>
        <v>Oct</v>
      </c>
      <c r="X8475" s="6" t="str">
        <f>TEXT(SalesData[[#This Row],[Order Date]],"mmm yyyy")</f>
        <v>Oct 2012</v>
      </c>
      <c r="Y8475">
        <f>--(COUNTIF($B$2:B8475,B8475)=1)</f>
        <v>1</v>
      </c>
    </row>
    <row r="8476" spans="1:25"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c r="W8476" s="6" t="str">
        <f>TEXT(SalesData[[#This Row],[Order Date]],"mmm")</f>
        <v>Apr</v>
      </c>
      <c r="X8476" s="6" t="str">
        <f>TEXT(SalesData[[#This Row],[Order Date]],"mmm yyyy")</f>
        <v>Apr 2014</v>
      </c>
      <c r="Y8476">
        <f>--(COUNTIF($B$2:B8476,B8476)=1)</f>
        <v>1</v>
      </c>
    </row>
    <row r="8477" spans="1:25"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c r="W8477" s="6" t="str">
        <f>TEXT(SalesData[[#This Row],[Order Date]],"mmm")</f>
        <v>Apr</v>
      </c>
      <c r="X8477" s="6" t="str">
        <f>TEXT(SalesData[[#This Row],[Order Date]],"mmm yyyy")</f>
        <v>Apr 2014</v>
      </c>
      <c r="Y8477">
        <f>--(COUNTIF($B$2:B8477,B8477)=1)</f>
        <v>0</v>
      </c>
    </row>
    <row r="8478" spans="1:25"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c r="W8478" s="6" t="str">
        <f>TEXT(SalesData[[#This Row],[Order Date]],"mmm")</f>
        <v>Oct</v>
      </c>
      <c r="X8478" s="6" t="str">
        <f>TEXT(SalesData[[#This Row],[Order Date]],"mmm yyyy")</f>
        <v>Oct 2014</v>
      </c>
      <c r="Y8478">
        <f>--(COUNTIF($B$2:B8478,B8478)=1)</f>
        <v>1</v>
      </c>
    </row>
    <row r="8479" spans="1:25"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c r="W8479" s="6" t="str">
        <f>TEXT(SalesData[[#This Row],[Order Date]],"mmm")</f>
        <v>Oct</v>
      </c>
      <c r="X8479" s="6" t="str">
        <f>TEXT(SalesData[[#This Row],[Order Date]],"mmm yyyy")</f>
        <v>Oct 2012</v>
      </c>
      <c r="Y8479">
        <f>--(COUNTIF($B$2:B8479,B8479)=1)</f>
        <v>1</v>
      </c>
    </row>
    <row r="8480" spans="1:25"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c r="W8480" s="6" t="str">
        <f>TEXT(SalesData[[#This Row],[Order Date]],"mmm")</f>
        <v>Dec</v>
      </c>
      <c r="X8480" s="6" t="str">
        <f>TEXT(SalesData[[#This Row],[Order Date]],"mmm yyyy")</f>
        <v>Dec 2014</v>
      </c>
      <c r="Y8480">
        <f>--(COUNTIF($B$2:B8480,B8480)=1)</f>
        <v>1</v>
      </c>
    </row>
    <row r="8481" spans="1:25"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c r="W8481" s="6" t="str">
        <f>TEXT(SalesData[[#This Row],[Order Date]],"mmm")</f>
        <v>Mar</v>
      </c>
      <c r="X8481" s="6" t="str">
        <f>TEXT(SalesData[[#This Row],[Order Date]],"mmm yyyy")</f>
        <v>Mar 2013</v>
      </c>
      <c r="Y8481">
        <f>--(COUNTIF($B$2:B8481,B8481)=1)</f>
        <v>1</v>
      </c>
    </row>
    <row r="8482" spans="1:25"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c r="W8482" s="6" t="str">
        <f>TEXT(SalesData[[#This Row],[Order Date]],"mmm")</f>
        <v>Jul</v>
      </c>
      <c r="X8482" s="6" t="str">
        <f>TEXT(SalesData[[#This Row],[Order Date]],"mmm yyyy")</f>
        <v>Jul 2011</v>
      </c>
      <c r="Y8482">
        <f>--(COUNTIF($B$2:B8482,B8482)=1)</f>
        <v>1</v>
      </c>
    </row>
    <row r="8483" spans="1:25"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c r="W8483" s="6" t="str">
        <f>TEXT(SalesData[[#This Row],[Order Date]],"mmm")</f>
        <v>May</v>
      </c>
      <c r="X8483" s="6" t="str">
        <f>TEXT(SalesData[[#This Row],[Order Date]],"mmm yyyy")</f>
        <v>May 2013</v>
      </c>
      <c r="Y8483">
        <f>--(COUNTIF($B$2:B8483,B8483)=1)</f>
        <v>1</v>
      </c>
    </row>
    <row r="8484" spans="1:25"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c r="W8484" s="6" t="str">
        <f>TEXT(SalesData[[#This Row],[Order Date]],"mmm")</f>
        <v>Feb</v>
      </c>
      <c r="X8484" s="6" t="str">
        <f>TEXT(SalesData[[#This Row],[Order Date]],"mmm yyyy")</f>
        <v>Feb 2014</v>
      </c>
      <c r="Y8484">
        <f>--(COUNTIF($B$2:B8484,B8484)=1)</f>
        <v>1</v>
      </c>
    </row>
    <row r="8485" spans="1:25"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c r="W8485" s="6" t="str">
        <f>TEXT(SalesData[[#This Row],[Order Date]],"mmm")</f>
        <v>Sep</v>
      </c>
      <c r="X8485" s="6" t="str">
        <f>TEXT(SalesData[[#This Row],[Order Date]],"mmm yyyy")</f>
        <v>Sep 2013</v>
      </c>
      <c r="Y8485">
        <f>--(COUNTIF($B$2:B8485,B8485)=1)</f>
        <v>1</v>
      </c>
    </row>
    <row r="8486" spans="1:25"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c r="W8486" s="6" t="str">
        <f>TEXT(SalesData[[#This Row],[Order Date]],"mmm")</f>
        <v>Sep</v>
      </c>
      <c r="X8486" s="6" t="str">
        <f>TEXT(SalesData[[#This Row],[Order Date]],"mmm yyyy")</f>
        <v>Sep 2014</v>
      </c>
      <c r="Y8486">
        <f>--(COUNTIF($B$2:B8486,B8486)=1)</f>
        <v>1</v>
      </c>
    </row>
    <row r="8487" spans="1:25"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c r="W8487" s="6" t="str">
        <f>TEXT(SalesData[[#This Row],[Order Date]],"mmm")</f>
        <v>Mar</v>
      </c>
      <c r="X8487" s="6" t="str">
        <f>TEXT(SalesData[[#This Row],[Order Date]],"mmm yyyy")</f>
        <v>Mar 2014</v>
      </c>
      <c r="Y8487">
        <f>--(COUNTIF($B$2:B8487,B8487)=1)</f>
        <v>1</v>
      </c>
    </row>
    <row r="8488" spans="1:25"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c r="W8488" s="6" t="str">
        <f>TEXT(SalesData[[#This Row],[Order Date]],"mmm")</f>
        <v>Mar</v>
      </c>
      <c r="X8488" s="6" t="str">
        <f>TEXT(SalesData[[#This Row],[Order Date]],"mmm yyyy")</f>
        <v>Mar 2014</v>
      </c>
      <c r="Y8488">
        <f>--(COUNTIF($B$2:B8488,B8488)=1)</f>
        <v>0</v>
      </c>
    </row>
    <row r="8489" spans="1:25"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c r="W8489" s="6" t="str">
        <f>TEXT(SalesData[[#This Row],[Order Date]],"mmm")</f>
        <v>Mar</v>
      </c>
      <c r="X8489" s="6" t="str">
        <f>TEXT(SalesData[[#This Row],[Order Date]],"mmm yyyy")</f>
        <v>Mar 2014</v>
      </c>
      <c r="Y8489">
        <f>--(COUNTIF($B$2:B8489,B8489)=1)</f>
        <v>0</v>
      </c>
    </row>
    <row r="8490" spans="1:25"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c r="W8490" s="6" t="str">
        <f>TEXT(SalesData[[#This Row],[Order Date]],"mmm")</f>
        <v>Feb</v>
      </c>
      <c r="X8490" s="6" t="str">
        <f>TEXT(SalesData[[#This Row],[Order Date]],"mmm yyyy")</f>
        <v>Feb 2013</v>
      </c>
      <c r="Y8490">
        <f>--(COUNTIF($B$2:B8490,B8490)=1)</f>
        <v>1</v>
      </c>
    </row>
    <row r="8491" spans="1:25"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c r="W8491" s="6" t="str">
        <f>TEXT(SalesData[[#This Row],[Order Date]],"mmm")</f>
        <v>Feb</v>
      </c>
      <c r="X8491" s="6" t="str">
        <f>TEXT(SalesData[[#This Row],[Order Date]],"mmm yyyy")</f>
        <v>Feb 2013</v>
      </c>
      <c r="Y8491">
        <f>--(COUNTIF($B$2:B8491,B8491)=1)</f>
        <v>0</v>
      </c>
    </row>
    <row r="8492" spans="1:25"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c r="W8492" s="6" t="str">
        <f>TEXT(SalesData[[#This Row],[Order Date]],"mmm")</f>
        <v>Feb</v>
      </c>
      <c r="X8492" s="6" t="str">
        <f>TEXT(SalesData[[#This Row],[Order Date]],"mmm yyyy")</f>
        <v>Feb 2013</v>
      </c>
      <c r="Y8492">
        <f>--(COUNTIF($B$2:B8492,B8492)=1)</f>
        <v>0</v>
      </c>
    </row>
    <row r="8493" spans="1:25"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c r="W8493" s="6" t="str">
        <f>TEXT(SalesData[[#This Row],[Order Date]],"mmm")</f>
        <v>Jul</v>
      </c>
      <c r="X8493" s="6" t="str">
        <f>TEXT(SalesData[[#This Row],[Order Date]],"mmm yyyy")</f>
        <v>Jul 2014</v>
      </c>
      <c r="Y8493">
        <f>--(COUNTIF($B$2:B8493,B8493)=1)</f>
        <v>1</v>
      </c>
    </row>
    <row r="8494" spans="1:25"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c r="W8494" s="6" t="str">
        <f>TEXT(SalesData[[#This Row],[Order Date]],"mmm")</f>
        <v>Oct</v>
      </c>
      <c r="X8494" s="6" t="str">
        <f>TEXT(SalesData[[#This Row],[Order Date]],"mmm yyyy")</f>
        <v>Oct 2012</v>
      </c>
      <c r="Y8494">
        <f>--(COUNTIF($B$2:B8494,B8494)=1)</f>
        <v>1</v>
      </c>
    </row>
    <row r="8495" spans="1:25"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c r="W8495" s="6" t="str">
        <f>TEXT(SalesData[[#This Row],[Order Date]],"mmm")</f>
        <v>Oct</v>
      </c>
      <c r="X8495" s="6" t="str">
        <f>TEXT(SalesData[[#This Row],[Order Date]],"mmm yyyy")</f>
        <v>Oct 2012</v>
      </c>
      <c r="Y8495">
        <f>--(COUNTIF($B$2:B8495,B8495)=1)</f>
        <v>0</v>
      </c>
    </row>
    <row r="8496" spans="1:25"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c r="W8496" s="6" t="str">
        <f>TEXT(SalesData[[#This Row],[Order Date]],"mmm")</f>
        <v>Oct</v>
      </c>
      <c r="X8496" s="6" t="str">
        <f>TEXT(SalesData[[#This Row],[Order Date]],"mmm yyyy")</f>
        <v>Oct 2012</v>
      </c>
      <c r="Y8496">
        <f>--(COUNTIF($B$2:B8496,B8496)=1)</f>
        <v>0</v>
      </c>
    </row>
    <row r="8497" spans="1:25"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c r="W8497" s="6" t="str">
        <f>TEXT(SalesData[[#This Row],[Order Date]],"mmm")</f>
        <v>Dec</v>
      </c>
      <c r="X8497" s="6" t="str">
        <f>TEXT(SalesData[[#This Row],[Order Date]],"mmm yyyy")</f>
        <v>Dec 2013</v>
      </c>
      <c r="Y8497">
        <f>--(COUNTIF($B$2:B8497,B8497)=1)</f>
        <v>1</v>
      </c>
    </row>
    <row r="8498" spans="1:25"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c r="W8498" s="6" t="str">
        <f>TEXT(SalesData[[#This Row],[Order Date]],"mmm")</f>
        <v>Mar</v>
      </c>
      <c r="X8498" s="6" t="str">
        <f>TEXT(SalesData[[#This Row],[Order Date]],"mmm yyyy")</f>
        <v>Mar 2011</v>
      </c>
      <c r="Y8498">
        <f>--(COUNTIF($B$2:B8498,B8498)=1)</f>
        <v>1</v>
      </c>
    </row>
    <row r="8499" spans="1:25"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c r="W8499" s="6" t="str">
        <f>TEXT(SalesData[[#This Row],[Order Date]],"mmm")</f>
        <v>Mar</v>
      </c>
      <c r="X8499" s="6" t="str">
        <f>TEXT(SalesData[[#This Row],[Order Date]],"mmm yyyy")</f>
        <v>Mar 2011</v>
      </c>
      <c r="Y8499">
        <f>--(COUNTIF($B$2:B8499,B8499)=1)</f>
        <v>0</v>
      </c>
    </row>
    <row r="8500" spans="1:25"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c r="W8500" s="6" t="str">
        <f>TEXT(SalesData[[#This Row],[Order Date]],"mmm")</f>
        <v>Mar</v>
      </c>
      <c r="X8500" s="6" t="str">
        <f>TEXT(SalesData[[#This Row],[Order Date]],"mmm yyyy")</f>
        <v>Mar 2011</v>
      </c>
      <c r="Y8500">
        <f>--(COUNTIF($B$2:B8500,B8500)=1)</f>
        <v>0</v>
      </c>
    </row>
    <row r="8501" spans="1:25"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c r="W8501" s="6" t="str">
        <f>TEXT(SalesData[[#This Row],[Order Date]],"mmm")</f>
        <v>Mar</v>
      </c>
      <c r="X8501" s="6" t="str">
        <f>TEXT(SalesData[[#This Row],[Order Date]],"mmm yyyy")</f>
        <v>Mar 2011</v>
      </c>
      <c r="Y8501">
        <f>--(COUNTIF($B$2:B8501,B8501)=1)</f>
        <v>0</v>
      </c>
    </row>
    <row r="8502" spans="1:25"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c r="W8502" s="6" t="str">
        <f>TEXT(SalesData[[#This Row],[Order Date]],"mmm")</f>
        <v>Mar</v>
      </c>
      <c r="X8502" s="6" t="str">
        <f>TEXT(SalesData[[#This Row],[Order Date]],"mmm yyyy")</f>
        <v>Mar 2011</v>
      </c>
      <c r="Y8502">
        <f>--(COUNTIF($B$2:B8502,B8502)=1)</f>
        <v>0</v>
      </c>
    </row>
    <row r="8503" spans="1:25"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c r="W8503" s="6" t="str">
        <f>TEXT(SalesData[[#This Row],[Order Date]],"mmm")</f>
        <v>Feb</v>
      </c>
      <c r="X8503" s="6" t="str">
        <f>TEXT(SalesData[[#This Row],[Order Date]],"mmm yyyy")</f>
        <v>Feb 2012</v>
      </c>
      <c r="Y8503">
        <f>--(COUNTIF($B$2:B8503,B8503)=1)</f>
        <v>1</v>
      </c>
    </row>
    <row r="8504" spans="1:25"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c r="W8504" s="6" t="str">
        <f>TEXT(SalesData[[#This Row],[Order Date]],"mmm")</f>
        <v>Feb</v>
      </c>
      <c r="X8504" s="6" t="str">
        <f>TEXT(SalesData[[#This Row],[Order Date]],"mmm yyyy")</f>
        <v>Feb 2012</v>
      </c>
      <c r="Y8504">
        <f>--(COUNTIF($B$2:B8504,B8504)=1)</f>
        <v>0</v>
      </c>
    </row>
    <row r="8505" spans="1:25"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c r="W8505" s="6" t="str">
        <f>TEXT(SalesData[[#This Row],[Order Date]],"mmm")</f>
        <v>Feb</v>
      </c>
      <c r="X8505" s="6" t="str">
        <f>TEXT(SalesData[[#This Row],[Order Date]],"mmm yyyy")</f>
        <v>Feb 2011</v>
      </c>
      <c r="Y8505">
        <f>--(COUNTIF($B$2:B8505,B8505)=1)</f>
        <v>1</v>
      </c>
    </row>
    <row r="8506" spans="1:25"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c r="W8506" s="6" t="str">
        <f>TEXT(SalesData[[#This Row],[Order Date]],"mmm")</f>
        <v>May</v>
      </c>
      <c r="X8506" s="6" t="str">
        <f>TEXT(SalesData[[#This Row],[Order Date]],"mmm yyyy")</f>
        <v>May 2013</v>
      </c>
      <c r="Y8506">
        <f>--(COUNTIF($B$2:B8506,B8506)=1)</f>
        <v>1</v>
      </c>
    </row>
    <row r="8507" spans="1:25"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c r="W8507" s="6" t="str">
        <f>TEXT(SalesData[[#This Row],[Order Date]],"mmm")</f>
        <v>Mar</v>
      </c>
      <c r="X8507" s="6" t="str">
        <f>TEXT(SalesData[[#This Row],[Order Date]],"mmm yyyy")</f>
        <v>Mar 2013</v>
      </c>
      <c r="Y8507">
        <f>--(COUNTIF($B$2:B8507,B8507)=1)</f>
        <v>1</v>
      </c>
    </row>
    <row r="8508" spans="1:25"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c r="W8508" s="6" t="str">
        <f>TEXT(SalesData[[#This Row],[Order Date]],"mmm")</f>
        <v>Mar</v>
      </c>
      <c r="X8508" s="6" t="str">
        <f>TEXT(SalesData[[#This Row],[Order Date]],"mmm yyyy")</f>
        <v>Mar 2013</v>
      </c>
      <c r="Y8508">
        <f>--(COUNTIF($B$2:B8508,B8508)=1)</f>
        <v>0</v>
      </c>
    </row>
    <row r="8509" spans="1:25"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c r="W8509" s="6" t="str">
        <f>TEXT(SalesData[[#This Row],[Order Date]],"mmm")</f>
        <v>Mar</v>
      </c>
      <c r="X8509" s="6" t="str">
        <f>TEXT(SalesData[[#This Row],[Order Date]],"mmm yyyy")</f>
        <v>Mar 2013</v>
      </c>
      <c r="Y8509">
        <f>--(COUNTIF($B$2:B8509,B8509)=1)</f>
        <v>0</v>
      </c>
    </row>
    <row r="8510" spans="1:25"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c r="W8510" s="6" t="str">
        <f>TEXT(SalesData[[#This Row],[Order Date]],"mmm")</f>
        <v>Dec</v>
      </c>
      <c r="X8510" s="6" t="str">
        <f>TEXT(SalesData[[#This Row],[Order Date]],"mmm yyyy")</f>
        <v>Dec 2012</v>
      </c>
      <c r="Y8510">
        <f>--(COUNTIF($B$2:B8510,B8510)=1)</f>
        <v>1</v>
      </c>
    </row>
    <row r="8511" spans="1:25"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c r="W8511" s="6" t="str">
        <f>TEXT(SalesData[[#This Row],[Order Date]],"mmm")</f>
        <v>Dec</v>
      </c>
      <c r="X8511" s="6" t="str">
        <f>TEXT(SalesData[[#This Row],[Order Date]],"mmm yyyy")</f>
        <v>Dec 2012</v>
      </c>
      <c r="Y8511">
        <f>--(COUNTIF($B$2:B8511,B8511)=1)</f>
        <v>0</v>
      </c>
    </row>
    <row r="8512" spans="1:25"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c r="W8512" s="6" t="str">
        <f>TEXT(SalesData[[#This Row],[Order Date]],"mmm")</f>
        <v>Dec</v>
      </c>
      <c r="X8512" s="6" t="str">
        <f>TEXT(SalesData[[#This Row],[Order Date]],"mmm yyyy")</f>
        <v>Dec 2012</v>
      </c>
      <c r="Y8512">
        <f>--(COUNTIF($B$2:B8512,B8512)=1)</f>
        <v>0</v>
      </c>
    </row>
    <row r="8513" spans="1:25"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c r="W8513" s="6" t="str">
        <f>TEXT(SalesData[[#This Row],[Order Date]],"mmm")</f>
        <v>Dec</v>
      </c>
      <c r="X8513" s="6" t="str">
        <f>TEXT(SalesData[[#This Row],[Order Date]],"mmm yyyy")</f>
        <v>Dec 2013</v>
      </c>
      <c r="Y8513">
        <f>--(COUNTIF($B$2:B8513,B8513)=1)</f>
        <v>1</v>
      </c>
    </row>
    <row r="8514" spans="1:25"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c r="W8514" s="6" t="str">
        <f>TEXT(SalesData[[#This Row],[Order Date]],"mmm")</f>
        <v>Feb</v>
      </c>
      <c r="X8514" s="6" t="str">
        <f>TEXT(SalesData[[#This Row],[Order Date]],"mmm yyyy")</f>
        <v>Feb 2013</v>
      </c>
      <c r="Y8514">
        <f>--(COUNTIF($B$2:B8514,B8514)=1)</f>
        <v>1</v>
      </c>
    </row>
    <row r="8515" spans="1:25"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c r="W8515" s="6" t="str">
        <f>TEXT(SalesData[[#This Row],[Order Date]],"mmm")</f>
        <v>Jun</v>
      </c>
      <c r="X8515" s="6" t="str">
        <f>TEXT(SalesData[[#This Row],[Order Date]],"mmm yyyy")</f>
        <v>Jun 2014</v>
      </c>
      <c r="Y8515">
        <f>--(COUNTIF($B$2:B8515,B8515)=1)</f>
        <v>1</v>
      </c>
    </row>
    <row r="8516" spans="1:25"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c r="W8516" s="6" t="str">
        <f>TEXT(SalesData[[#This Row],[Order Date]],"mmm")</f>
        <v>Aug</v>
      </c>
      <c r="X8516" s="6" t="str">
        <f>TEXT(SalesData[[#This Row],[Order Date]],"mmm yyyy")</f>
        <v>Aug 2012</v>
      </c>
      <c r="Y8516">
        <f>--(COUNTIF($B$2:B8516,B8516)=1)</f>
        <v>1</v>
      </c>
    </row>
    <row r="8517" spans="1:25"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c r="W8517" s="6" t="str">
        <f>TEXT(SalesData[[#This Row],[Order Date]],"mmm")</f>
        <v>Aug</v>
      </c>
      <c r="X8517" s="6" t="str">
        <f>TEXT(SalesData[[#This Row],[Order Date]],"mmm yyyy")</f>
        <v>Aug 2012</v>
      </c>
      <c r="Y8517">
        <f>--(COUNTIF($B$2:B8517,B8517)=1)</f>
        <v>0</v>
      </c>
    </row>
    <row r="8518" spans="1:25"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c r="W8518" s="6" t="str">
        <f>TEXT(SalesData[[#This Row],[Order Date]],"mmm")</f>
        <v>Apr</v>
      </c>
      <c r="X8518" s="6" t="str">
        <f>TEXT(SalesData[[#This Row],[Order Date]],"mmm yyyy")</f>
        <v>Apr 2013</v>
      </c>
      <c r="Y8518">
        <f>--(COUNTIF($B$2:B8518,B8518)=1)</f>
        <v>1</v>
      </c>
    </row>
    <row r="8519" spans="1:25"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c r="W8519" s="6" t="str">
        <f>TEXT(SalesData[[#This Row],[Order Date]],"mmm")</f>
        <v>Jun</v>
      </c>
      <c r="X8519" s="6" t="str">
        <f>TEXT(SalesData[[#This Row],[Order Date]],"mmm yyyy")</f>
        <v>Jun 2014</v>
      </c>
      <c r="Y8519">
        <f>--(COUNTIF($B$2:B8519,B8519)=1)</f>
        <v>1</v>
      </c>
    </row>
    <row r="8520" spans="1:25"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c r="W8520" s="6" t="str">
        <f>TEXT(SalesData[[#This Row],[Order Date]],"mmm")</f>
        <v>Dec</v>
      </c>
      <c r="X8520" s="6" t="str">
        <f>TEXT(SalesData[[#This Row],[Order Date]],"mmm yyyy")</f>
        <v>Dec 2014</v>
      </c>
      <c r="Y8520">
        <f>--(COUNTIF($B$2:B8520,B8520)=1)</f>
        <v>1</v>
      </c>
    </row>
    <row r="8521" spans="1:25"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c r="W8521" s="6" t="str">
        <f>TEXT(SalesData[[#This Row],[Order Date]],"mmm")</f>
        <v>Dec</v>
      </c>
      <c r="X8521" s="6" t="str">
        <f>TEXT(SalesData[[#This Row],[Order Date]],"mmm yyyy")</f>
        <v>Dec 2014</v>
      </c>
      <c r="Y8521">
        <f>--(COUNTIF($B$2:B8521,B8521)=1)</f>
        <v>0</v>
      </c>
    </row>
    <row r="8522" spans="1:25"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c r="W8522" s="6" t="str">
        <f>TEXT(SalesData[[#This Row],[Order Date]],"mmm")</f>
        <v>Dec</v>
      </c>
      <c r="X8522" s="6" t="str">
        <f>TEXT(SalesData[[#This Row],[Order Date]],"mmm yyyy")</f>
        <v>Dec 2014</v>
      </c>
      <c r="Y8522">
        <f>--(COUNTIF($B$2:B8522,B8522)=1)</f>
        <v>0</v>
      </c>
    </row>
    <row r="8523" spans="1:25"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c r="W8523" s="6" t="str">
        <f>TEXT(SalesData[[#This Row],[Order Date]],"mmm")</f>
        <v>Jan</v>
      </c>
      <c r="X8523" s="6" t="str">
        <f>TEXT(SalesData[[#This Row],[Order Date]],"mmm yyyy")</f>
        <v>Jan 2013</v>
      </c>
      <c r="Y8523">
        <f>--(COUNTIF($B$2:B8523,B8523)=1)</f>
        <v>1</v>
      </c>
    </row>
    <row r="8524" spans="1:25"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c r="W8524" s="6" t="str">
        <f>TEXT(SalesData[[#This Row],[Order Date]],"mmm")</f>
        <v>Apr</v>
      </c>
      <c r="X8524" s="6" t="str">
        <f>TEXT(SalesData[[#This Row],[Order Date]],"mmm yyyy")</f>
        <v>Apr 2013</v>
      </c>
      <c r="Y8524">
        <f>--(COUNTIF($B$2:B8524,B8524)=1)</f>
        <v>1</v>
      </c>
    </row>
    <row r="8525" spans="1:25"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c r="W8525" s="6" t="str">
        <f>TEXT(SalesData[[#This Row],[Order Date]],"mmm")</f>
        <v>Sep</v>
      </c>
      <c r="X8525" s="6" t="str">
        <f>TEXT(SalesData[[#This Row],[Order Date]],"mmm yyyy")</f>
        <v>Sep 2014</v>
      </c>
      <c r="Y8525">
        <f>--(COUNTIF($B$2:B8525,B8525)=1)</f>
        <v>1</v>
      </c>
    </row>
    <row r="8526" spans="1:25"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c r="W8526" s="6" t="str">
        <f>TEXT(SalesData[[#This Row],[Order Date]],"mmm")</f>
        <v>Mar</v>
      </c>
      <c r="X8526" s="6" t="str">
        <f>TEXT(SalesData[[#This Row],[Order Date]],"mmm yyyy")</f>
        <v>Mar 2014</v>
      </c>
      <c r="Y8526">
        <f>--(COUNTIF($B$2:B8526,B8526)=1)</f>
        <v>1</v>
      </c>
    </row>
    <row r="8527" spans="1:25"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c r="W8527" s="6" t="str">
        <f>TEXT(SalesData[[#This Row],[Order Date]],"mmm")</f>
        <v>Mar</v>
      </c>
      <c r="X8527" s="6" t="str">
        <f>TEXT(SalesData[[#This Row],[Order Date]],"mmm yyyy")</f>
        <v>Mar 2014</v>
      </c>
      <c r="Y8527">
        <f>--(COUNTIF($B$2:B8527,B8527)=1)</f>
        <v>0</v>
      </c>
    </row>
    <row r="8528" spans="1:25"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c r="W8528" s="6" t="str">
        <f>TEXT(SalesData[[#This Row],[Order Date]],"mmm")</f>
        <v>Mar</v>
      </c>
      <c r="X8528" s="6" t="str">
        <f>TEXT(SalesData[[#This Row],[Order Date]],"mmm yyyy")</f>
        <v>Mar 2014</v>
      </c>
      <c r="Y8528">
        <f>--(COUNTIF($B$2:B8528,B8528)=1)</f>
        <v>0</v>
      </c>
    </row>
    <row r="8529" spans="1:25"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c r="W8529" s="6" t="str">
        <f>TEXT(SalesData[[#This Row],[Order Date]],"mmm")</f>
        <v>Mar</v>
      </c>
      <c r="X8529" s="6" t="str">
        <f>TEXT(SalesData[[#This Row],[Order Date]],"mmm yyyy")</f>
        <v>Mar 2014</v>
      </c>
      <c r="Y8529">
        <f>--(COUNTIF($B$2:B8529,B8529)=1)</f>
        <v>0</v>
      </c>
    </row>
    <row r="8530" spans="1:25"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c r="W8530" s="6" t="str">
        <f>TEXT(SalesData[[#This Row],[Order Date]],"mmm")</f>
        <v>Mar</v>
      </c>
      <c r="X8530" s="6" t="str">
        <f>TEXT(SalesData[[#This Row],[Order Date]],"mmm yyyy")</f>
        <v>Mar 2014</v>
      </c>
      <c r="Y8530">
        <f>--(COUNTIF($B$2:B8530,B8530)=1)</f>
        <v>0</v>
      </c>
    </row>
    <row r="8531" spans="1:25"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c r="W8531" s="6" t="str">
        <f>TEXT(SalesData[[#This Row],[Order Date]],"mmm")</f>
        <v>Nov</v>
      </c>
      <c r="X8531" s="6" t="str">
        <f>TEXT(SalesData[[#This Row],[Order Date]],"mmm yyyy")</f>
        <v>Nov 2014</v>
      </c>
      <c r="Y8531">
        <f>--(COUNTIF($B$2:B8531,B8531)=1)</f>
        <v>1</v>
      </c>
    </row>
    <row r="8532" spans="1:25"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c r="W8532" s="6" t="str">
        <f>TEXT(SalesData[[#This Row],[Order Date]],"mmm")</f>
        <v>Dec</v>
      </c>
      <c r="X8532" s="6" t="str">
        <f>TEXT(SalesData[[#This Row],[Order Date]],"mmm yyyy")</f>
        <v>Dec 2013</v>
      </c>
      <c r="Y8532">
        <f>--(COUNTIF($B$2:B8532,B8532)=1)</f>
        <v>1</v>
      </c>
    </row>
    <row r="8533" spans="1:25"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c r="W8533" s="6" t="str">
        <f>TEXT(SalesData[[#This Row],[Order Date]],"mmm")</f>
        <v>Dec</v>
      </c>
      <c r="X8533" s="6" t="str">
        <f>TEXT(SalesData[[#This Row],[Order Date]],"mmm yyyy")</f>
        <v>Dec 2013</v>
      </c>
      <c r="Y8533">
        <f>--(COUNTIF($B$2:B8533,B8533)=1)</f>
        <v>0</v>
      </c>
    </row>
    <row r="8534" spans="1:25"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c r="W8534" s="6" t="str">
        <f>TEXT(SalesData[[#This Row],[Order Date]],"mmm")</f>
        <v>Dec</v>
      </c>
      <c r="X8534" s="6" t="str">
        <f>TEXT(SalesData[[#This Row],[Order Date]],"mmm yyyy")</f>
        <v>Dec 2013</v>
      </c>
      <c r="Y8534">
        <f>--(COUNTIF($B$2:B8534,B8534)=1)</f>
        <v>0</v>
      </c>
    </row>
    <row r="8535" spans="1:25"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c r="W8535" s="6" t="str">
        <f>TEXT(SalesData[[#This Row],[Order Date]],"mmm")</f>
        <v>Dec</v>
      </c>
      <c r="X8535" s="6" t="str">
        <f>TEXT(SalesData[[#This Row],[Order Date]],"mmm yyyy")</f>
        <v>Dec 2013</v>
      </c>
      <c r="Y8535">
        <f>--(COUNTIF($B$2:B8535,B8535)=1)</f>
        <v>0</v>
      </c>
    </row>
    <row r="8536" spans="1:25"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c r="W8536" s="6" t="str">
        <f>TEXT(SalesData[[#This Row],[Order Date]],"mmm")</f>
        <v>Jan</v>
      </c>
      <c r="X8536" s="6" t="str">
        <f>TEXT(SalesData[[#This Row],[Order Date]],"mmm yyyy")</f>
        <v>Jan 2012</v>
      </c>
      <c r="Y8536">
        <f>--(COUNTIF($B$2:B8536,B8536)=1)</f>
        <v>1</v>
      </c>
    </row>
    <row r="8537" spans="1:25"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c r="W8537" s="6" t="str">
        <f>TEXT(SalesData[[#This Row],[Order Date]],"mmm")</f>
        <v>May</v>
      </c>
      <c r="X8537" s="6" t="str">
        <f>TEXT(SalesData[[#This Row],[Order Date]],"mmm yyyy")</f>
        <v>May 2011</v>
      </c>
      <c r="Y8537">
        <f>--(COUNTIF($B$2:B8537,B8537)=1)</f>
        <v>1</v>
      </c>
    </row>
    <row r="8538" spans="1:25"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c r="W8538" s="6" t="str">
        <f>TEXT(SalesData[[#This Row],[Order Date]],"mmm")</f>
        <v>Jun</v>
      </c>
      <c r="X8538" s="6" t="str">
        <f>TEXT(SalesData[[#This Row],[Order Date]],"mmm yyyy")</f>
        <v>Jun 2012</v>
      </c>
      <c r="Y8538">
        <f>--(COUNTIF($B$2:B8538,B8538)=1)</f>
        <v>1</v>
      </c>
    </row>
    <row r="8539" spans="1:25"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c r="W8539" s="6" t="str">
        <f>TEXT(SalesData[[#This Row],[Order Date]],"mmm")</f>
        <v>Jun</v>
      </c>
      <c r="X8539" s="6" t="str">
        <f>TEXT(SalesData[[#This Row],[Order Date]],"mmm yyyy")</f>
        <v>Jun 2012</v>
      </c>
      <c r="Y8539">
        <f>--(COUNTIF($B$2:B8539,B8539)=1)</f>
        <v>0</v>
      </c>
    </row>
    <row r="8540" spans="1:25"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c r="W8540" s="6" t="str">
        <f>TEXT(SalesData[[#This Row],[Order Date]],"mmm")</f>
        <v>Jun</v>
      </c>
      <c r="X8540" s="6" t="str">
        <f>TEXT(SalesData[[#This Row],[Order Date]],"mmm yyyy")</f>
        <v>Jun 2012</v>
      </c>
      <c r="Y8540">
        <f>--(COUNTIF($B$2:B8540,B8540)=1)</f>
        <v>0</v>
      </c>
    </row>
    <row r="8541" spans="1:25"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c r="W8541" s="6" t="str">
        <f>TEXT(SalesData[[#This Row],[Order Date]],"mmm")</f>
        <v>Mar</v>
      </c>
      <c r="X8541" s="6" t="str">
        <f>TEXT(SalesData[[#This Row],[Order Date]],"mmm yyyy")</f>
        <v>Mar 2014</v>
      </c>
      <c r="Y8541">
        <f>--(COUNTIF($B$2:B8541,B8541)=1)</f>
        <v>1</v>
      </c>
    </row>
    <row r="8542" spans="1:25"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c r="W8542" s="6" t="str">
        <f>TEXT(SalesData[[#This Row],[Order Date]],"mmm")</f>
        <v>Mar</v>
      </c>
      <c r="X8542" s="6" t="str">
        <f>TEXT(SalesData[[#This Row],[Order Date]],"mmm yyyy")</f>
        <v>Mar 2014</v>
      </c>
      <c r="Y8542">
        <f>--(COUNTIF($B$2:B8542,B8542)=1)</f>
        <v>0</v>
      </c>
    </row>
    <row r="8543" spans="1:25"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c r="W8543" s="6" t="str">
        <f>TEXT(SalesData[[#This Row],[Order Date]],"mmm")</f>
        <v>Dec</v>
      </c>
      <c r="X8543" s="6" t="str">
        <f>TEXT(SalesData[[#This Row],[Order Date]],"mmm yyyy")</f>
        <v>Dec 2012</v>
      </c>
      <c r="Y8543">
        <f>--(COUNTIF($B$2:B8543,B8543)=1)</f>
        <v>1</v>
      </c>
    </row>
    <row r="8544" spans="1:25"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c r="W8544" s="6" t="str">
        <f>TEXT(SalesData[[#This Row],[Order Date]],"mmm")</f>
        <v>Dec</v>
      </c>
      <c r="X8544" s="6" t="str">
        <f>TEXT(SalesData[[#This Row],[Order Date]],"mmm yyyy")</f>
        <v>Dec 2012</v>
      </c>
      <c r="Y8544">
        <f>--(COUNTIF($B$2:B8544,B8544)=1)</f>
        <v>0</v>
      </c>
    </row>
    <row r="8545" spans="1:25"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c r="W8545" s="6" t="str">
        <f>TEXT(SalesData[[#This Row],[Order Date]],"mmm")</f>
        <v>Aug</v>
      </c>
      <c r="X8545" s="6" t="str">
        <f>TEXT(SalesData[[#This Row],[Order Date]],"mmm yyyy")</f>
        <v>Aug 2011</v>
      </c>
      <c r="Y8545">
        <f>--(COUNTIF($B$2:B8545,B8545)=1)</f>
        <v>1</v>
      </c>
    </row>
    <row r="8546" spans="1:25"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c r="W8546" s="6" t="str">
        <f>TEXT(SalesData[[#This Row],[Order Date]],"mmm")</f>
        <v>Mar</v>
      </c>
      <c r="X8546" s="6" t="str">
        <f>TEXT(SalesData[[#This Row],[Order Date]],"mmm yyyy")</f>
        <v>Mar 2013</v>
      </c>
      <c r="Y8546">
        <f>--(COUNTIF($B$2:B8546,B8546)=1)</f>
        <v>1</v>
      </c>
    </row>
    <row r="8547" spans="1:25"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c r="W8547" s="6" t="str">
        <f>TEXT(SalesData[[#This Row],[Order Date]],"mmm")</f>
        <v>Mar</v>
      </c>
      <c r="X8547" s="6" t="str">
        <f>TEXT(SalesData[[#This Row],[Order Date]],"mmm yyyy")</f>
        <v>Mar 2013</v>
      </c>
      <c r="Y8547">
        <f>--(COUNTIF($B$2:B8547,B8547)=1)</f>
        <v>0</v>
      </c>
    </row>
    <row r="8548" spans="1:25"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c r="W8548" s="6" t="str">
        <f>TEXT(SalesData[[#This Row],[Order Date]],"mmm")</f>
        <v>Mar</v>
      </c>
      <c r="X8548" s="6" t="str">
        <f>TEXT(SalesData[[#This Row],[Order Date]],"mmm yyyy")</f>
        <v>Mar 2013</v>
      </c>
      <c r="Y8548">
        <f>--(COUNTIF($B$2:B8548,B8548)=1)</f>
        <v>0</v>
      </c>
    </row>
    <row r="8549" spans="1:25"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c r="W8549" s="6" t="str">
        <f>TEXT(SalesData[[#This Row],[Order Date]],"mmm")</f>
        <v>Dec</v>
      </c>
      <c r="X8549" s="6" t="str">
        <f>TEXT(SalesData[[#This Row],[Order Date]],"mmm yyyy")</f>
        <v>Dec 2012</v>
      </c>
      <c r="Y8549">
        <f>--(COUNTIF($B$2:B8549,B8549)=1)</f>
        <v>1</v>
      </c>
    </row>
    <row r="8550" spans="1:25"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c r="W8550" s="6" t="str">
        <f>TEXT(SalesData[[#This Row],[Order Date]],"mmm")</f>
        <v>Dec</v>
      </c>
      <c r="X8550" s="6" t="str">
        <f>TEXT(SalesData[[#This Row],[Order Date]],"mmm yyyy")</f>
        <v>Dec 2012</v>
      </c>
      <c r="Y8550">
        <f>--(COUNTIF($B$2:B8550,B8550)=1)</f>
        <v>0</v>
      </c>
    </row>
    <row r="8551" spans="1:25"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c r="W8551" s="6" t="str">
        <f>TEXT(SalesData[[#This Row],[Order Date]],"mmm")</f>
        <v>Sep</v>
      </c>
      <c r="X8551" s="6" t="str">
        <f>TEXT(SalesData[[#This Row],[Order Date]],"mmm yyyy")</f>
        <v>Sep 2012</v>
      </c>
      <c r="Y8551">
        <f>--(COUNTIF($B$2:B8551,B8551)=1)</f>
        <v>1</v>
      </c>
    </row>
    <row r="8552" spans="1:25"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c r="W8552" s="6" t="str">
        <f>TEXT(SalesData[[#This Row],[Order Date]],"mmm")</f>
        <v>Jul</v>
      </c>
      <c r="X8552" s="6" t="str">
        <f>TEXT(SalesData[[#This Row],[Order Date]],"mmm yyyy")</f>
        <v>Jul 2012</v>
      </c>
      <c r="Y8552">
        <f>--(COUNTIF($B$2:B8552,B8552)=1)</f>
        <v>1</v>
      </c>
    </row>
    <row r="8553" spans="1:25"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c r="W8553" s="6" t="str">
        <f>TEXT(SalesData[[#This Row],[Order Date]],"mmm")</f>
        <v>Jul</v>
      </c>
      <c r="X8553" s="6" t="str">
        <f>TEXT(SalesData[[#This Row],[Order Date]],"mmm yyyy")</f>
        <v>Jul 2012</v>
      </c>
      <c r="Y8553">
        <f>--(COUNTIF($B$2:B8553,B8553)=1)</f>
        <v>0</v>
      </c>
    </row>
    <row r="8554" spans="1:25"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c r="W8554" s="6" t="str">
        <f>TEXT(SalesData[[#This Row],[Order Date]],"mmm")</f>
        <v>May</v>
      </c>
      <c r="X8554" s="6" t="str">
        <f>TEXT(SalesData[[#This Row],[Order Date]],"mmm yyyy")</f>
        <v>May 2011</v>
      </c>
      <c r="Y8554">
        <f>--(COUNTIF($B$2:B8554,B8554)=1)</f>
        <v>1</v>
      </c>
    </row>
    <row r="8555" spans="1:25"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c r="W8555" s="6" t="str">
        <f>TEXT(SalesData[[#This Row],[Order Date]],"mmm")</f>
        <v>Nov</v>
      </c>
      <c r="X8555" s="6" t="str">
        <f>TEXT(SalesData[[#This Row],[Order Date]],"mmm yyyy")</f>
        <v>Nov 2014</v>
      </c>
      <c r="Y8555">
        <f>--(COUNTIF($B$2:B8555,B8555)=1)</f>
        <v>1</v>
      </c>
    </row>
    <row r="8556" spans="1:25"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c r="W8556" s="6" t="str">
        <f>TEXT(SalesData[[#This Row],[Order Date]],"mmm")</f>
        <v>Dec</v>
      </c>
      <c r="X8556" s="6" t="str">
        <f>TEXT(SalesData[[#This Row],[Order Date]],"mmm yyyy")</f>
        <v>Dec 2013</v>
      </c>
      <c r="Y8556">
        <f>--(COUNTIF($B$2:B8556,B8556)=1)</f>
        <v>1</v>
      </c>
    </row>
    <row r="8557" spans="1:25"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c r="W8557" s="6" t="str">
        <f>TEXT(SalesData[[#This Row],[Order Date]],"mmm")</f>
        <v>Mar</v>
      </c>
      <c r="X8557" s="6" t="str">
        <f>TEXT(SalesData[[#This Row],[Order Date]],"mmm yyyy")</f>
        <v>Mar 2012</v>
      </c>
      <c r="Y8557">
        <f>--(COUNTIF($B$2:B8557,B8557)=1)</f>
        <v>1</v>
      </c>
    </row>
    <row r="8558" spans="1:25"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c r="W8558" s="6" t="str">
        <f>TEXT(SalesData[[#This Row],[Order Date]],"mmm")</f>
        <v>Mar</v>
      </c>
      <c r="X8558" s="6" t="str">
        <f>TEXT(SalesData[[#This Row],[Order Date]],"mmm yyyy")</f>
        <v>Mar 2012</v>
      </c>
      <c r="Y8558">
        <f>--(COUNTIF($B$2:B8558,B8558)=1)</f>
        <v>0</v>
      </c>
    </row>
    <row r="8559" spans="1:25"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c r="W8559" s="6" t="str">
        <f>TEXT(SalesData[[#This Row],[Order Date]],"mmm")</f>
        <v>Dec</v>
      </c>
      <c r="X8559" s="6" t="str">
        <f>TEXT(SalesData[[#This Row],[Order Date]],"mmm yyyy")</f>
        <v>Dec 2013</v>
      </c>
      <c r="Y8559">
        <f>--(COUNTIF($B$2:B8559,B8559)=1)</f>
        <v>1</v>
      </c>
    </row>
    <row r="8560" spans="1:25"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c r="W8560" s="6" t="str">
        <f>TEXT(SalesData[[#This Row],[Order Date]],"mmm")</f>
        <v>Dec</v>
      </c>
      <c r="X8560" s="6" t="str">
        <f>TEXT(SalesData[[#This Row],[Order Date]],"mmm yyyy")</f>
        <v>Dec 2013</v>
      </c>
      <c r="Y8560">
        <f>--(COUNTIF($B$2:B8560,B8560)=1)</f>
        <v>0</v>
      </c>
    </row>
    <row r="8561" spans="1:25"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c r="W8561" s="6" t="str">
        <f>TEXT(SalesData[[#This Row],[Order Date]],"mmm")</f>
        <v>Dec</v>
      </c>
      <c r="X8561" s="6" t="str">
        <f>TEXT(SalesData[[#This Row],[Order Date]],"mmm yyyy")</f>
        <v>Dec 2013</v>
      </c>
      <c r="Y8561">
        <f>--(COUNTIF($B$2:B8561,B8561)=1)</f>
        <v>0</v>
      </c>
    </row>
    <row r="8562" spans="1:25"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c r="W8562" s="6" t="str">
        <f>TEXT(SalesData[[#This Row],[Order Date]],"mmm")</f>
        <v>Dec</v>
      </c>
      <c r="X8562" s="6" t="str">
        <f>TEXT(SalesData[[#This Row],[Order Date]],"mmm yyyy")</f>
        <v>Dec 2013</v>
      </c>
      <c r="Y8562">
        <f>--(COUNTIF($B$2:B8562,B8562)=1)</f>
        <v>0</v>
      </c>
    </row>
    <row r="8563" spans="1:25"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c r="W8563" s="6" t="str">
        <f>TEXT(SalesData[[#This Row],[Order Date]],"mmm")</f>
        <v>Dec</v>
      </c>
      <c r="X8563" s="6" t="str">
        <f>TEXT(SalesData[[#This Row],[Order Date]],"mmm yyyy")</f>
        <v>Dec 2013</v>
      </c>
      <c r="Y8563">
        <f>--(COUNTIF($B$2:B8563,B8563)=1)</f>
        <v>0</v>
      </c>
    </row>
    <row r="8564" spans="1:25"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c r="W8564" s="6" t="str">
        <f>TEXT(SalesData[[#This Row],[Order Date]],"mmm")</f>
        <v>Apr</v>
      </c>
      <c r="X8564" s="6" t="str">
        <f>TEXT(SalesData[[#This Row],[Order Date]],"mmm yyyy")</f>
        <v>Apr 2013</v>
      </c>
      <c r="Y8564">
        <f>--(COUNTIF($B$2:B8564,B8564)=1)</f>
        <v>1</v>
      </c>
    </row>
    <row r="8565" spans="1:25"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c r="W8565" s="6" t="str">
        <f>TEXT(SalesData[[#This Row],[Order Date]],"mmm")</f>
        <v>May</v>
      </c>
      <c r="X8565" s="6" t="str">
        <f>TEXT(SalesData[[#This Row],[Order Date]],"mmm yyyy")</f>
        <v>May 2014</v>
      </c>
      <c r="Y8565">
        <f>--(COUNTIF($B$2:B8565,B8565)=1)</f>
        <v>1</v>
      </c>
    </row>
    <row r="8566" spans="1:25"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c r="W8566" s="6" t="str">
        <f>TEXT(SalesData[[#This Row],[Order Date]],"mmm")</f>
        <v>May</v>
      </c>
      <c r="X8566" s="6" t="str">
        <f>TEXT(SalesData[[#This Row],[Order Date]],"mmm yyyy")</f>
        <v>May 2014</v>
      </c>
      <c r="Y8566">
        <f>--(COUNTIF($B$2:B8566,B8566)=1)</f>
        <v>0</v>
      </c>
    </row>
    <row r="8567" spans="1:25"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c r="W8567" s="6" t="str">
        <f>TEXT(SalesData[[#This Row],[Order Date]],"mmm")</f>
        <v>Nov</v>
      </c>
      <c r="X8567" s="6" t="str">
        <f>TEXT(SalesData[[#This Row],[Order Date]],"mmm yyyy")</f>
        <v>Nov 2013</v>
      </c>
      <c r="Y8567">
        <f>--(COUNTIF($B$2:B8567,B8567)=1)</f>
        <v>1</v>
      </c>
    </row>
    <row r="8568" spans="1:25"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c r="W8568" s="6" t="str">
        <f>TEXT(SalesData[[#This Row],[Order Date]],"mmm")</f>
        <v>Nov</v>
      </c>
      <c r="X8568" s="6" t="str">
        <f>TEXT(SalesData[[#This Row],[Order Date]],"mmm yyyy")</f>
        <v>Nov 2013</v>
      </c>
      <c r="Y8568">
        <f>--(COUNTIF($B$2:B8568,B8568)=1)</f>
        <v>0</v>
      </c>
    </row>
    <row r="8569" spans="1:25"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c r="W8569" s="6" t="str">
        <f>TEXT(SalesData[[#This Row],[Order Date]],"mmm")</f>
        <v>Nov</v>
      </c>
      <c r="X8569" s="6" t="str">
        <f>TEXT(SalesData[[#This Row],[Order Date]],"mmm yyyy")</f>
        <v>Nov 2013</v>
      </c>
      <c r="Y8569">
        <f>--(COUNTIF($B$2:B8569,B8569)=1)</f>
        <v>1</v>
      </c>
    </row>
    <row r="8570" spans="1:25"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c r="W8570" s="6" t="str">
        <f>TEXT(SalesData[[#This Row],[Order Date]],"mmm")</f>
        <v>Dec</v>
      </c>
      <c r="X8570" s="6" t="str">
        <f>TEXT(SalesData[[#This Row],[Order Date]],"mmm yyyy")</f>
        <v>Dec 2013</v>
      </c>
      <c r="Y8570">
        <f>--(COUNTIF($B$2:B8570,B8570)=1)</f>
        <v>1</v>
      </c>
    </row>
    <row r="8571" spans="1:25"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c r="W8571" s="6" t="str">
        <f>TEXT(SalesData[[#This Row],[Order Date]],"mmm")</f>
        <v>Dec</v>
      </c>
      <c r="X8571" s="6" t="str">
        <f>TEXT(SalesData[[#This Row],[Order Date]],"mmm yyyy")</f>
        <v>Dec 2013</v>
      </c>
      <c r="Y8571">
        <f>--(COUNTIF($B$2:B8571,B8571)=1)</f>
        <v>0</v>
      </c>
    </row>
    <row r="8572" spans="1:25"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c r="W8572" s="6" t="str">
        <f>TEXT(SalesData[[#This Row],[Order Date]],"mmm")</f>
        <v>Dec</v>
      </c>
      <c r="X8572" s="6" t="str">
        <f>TEXT(SalesData[[#This Row],[Order Date]],"mmm yyyy")</f>
        <v>Dec 2013</v>
      </c>
      <c r="Y8572">
        <f>--(COUNTIF($B$2:B8572,B8572)=1)</f>
        <v>0</v>
      </c>
    </row>
    <row r="8573" spans="1:25"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c r="W8573" s="6" t="str">
        <f>TEXT(SalesData[[#This Row],[Order Date]],"mmm")</f>
        <v>Apr</v>
      </c>
      <c r="X8573" s="6" t="str">
        <f>TEXT(SalesData[[#This Row],[Order Date]],"mmm yyyy")</f>
        <v>Apr 2013</v>
      </c>
      <c r="Y8573">
        <f>--(COUNTIF($B$2:B8573,B8573)=1)</f>
        <v>1</v>
      </c>
    </row>
    <row r="8574" spans="1:25"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c r="W8574" s="6" t="str">
        <f>TEXT(SalesData[[#This Row],[Order Date]],"mmm")</f>
        <v>Nov</v>
      </c>
      <c r="X8574" s="6" t="str">
        <f>TEXT(SalesData[[#This Row],[Order Date]],"mmm yyyy")</f>
        <v>Nov 2011</v>
      </c>
      <c r="Y8574">
        <f>--(COUNTIF($B$2:B8574,B8574)=1)</f>
        <v>1</v>
      </c>
    </row>
    <row r="8575" spans="1:25"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c r="W8575" s="6" t="str">
        <f>TEXT(SalesData[[#This Row],[Order Date]],"mmm")</f>
        <v>Oct</v>
      </c>
      <c r="X8575" s="6" t="str">
        <f>TEXT(SalesData[[#This Row],[Order Date]],"mmm yyyy")</f>
        <v>Oct 2012</v>
      </c>
      <c r="Y8575">
        <f>--(COUNTIF($B$2:B8575,B8575)=1)</f>
        <v>1</v>
      </c>
    </row>
    <row r="8576" spans="1:25"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c r="W8576" s="6" t="str">
        <f>TEXT(SalesData[[#This Row],[Order Date]],"mmm")</f>
        <v>Sep</v>
      </c>
      <c r="X8576" s="6" t="str">
        <f>TEXT(SalesData[[#This Row],[Order Date]],"mmm yyyy")</f>
        <v>Sep 2011</v>
      </c>
      <c r="Y8576">
        <f>--(COUNTIF($B$2:B8576,B8576)=1)</f>
        <v>1</v>
      </c>
    </row>
    <row r="8577" spans="1:25"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c r="W8577" s="6" t="str">
        <f>TEXT(SalesData[[#This Row],[Order Date]],"mmm")</f>
        <v>Aug</v>
      </c>
      <c r="X8577" s="6" t="str">
        <f>TEXT(SalesData[[#This Row],[Order Date]],"mmm yyyy")</f>
        <v>Aug 2014</v>
      </c>
      <c r="Y8577">
        <f>--(COUNTIF($B$2:B8577,B8577)=1)</f>
        <v>1</v>
      </c>
    </row>
    <row r="8578" spans="1:25"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c r="W8578" s="6" t="str">
        <f>TEXT(SalesData[[#This Row],[Order Date]],"mmm")</f>
        <v>Jul</v>
      </c>
      <c r="X8578" s="6" t="str">
        <f>TEXT(SalesData[[#This Row],[Order Date]],"mmm yyyy")</f>
        <v>Jul 2014</v>
      </c>
      <c r="Y8578">
        <f>--(COUNTIF($B$2:B8578,B8578)=1)</f>
        <v>1</v>
      </c>
    </row>
    <row r="8579" spans="1:25"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c r="W8579" s="6" t="str">
        <f>TEXT(SalesData[[#This Row],[Order Date]],"mmm")</f>
        <v>Dec</v>
      </c>
      <c r="X8579" s="6" t="str">
        <f>TEXT(SalesData[[#This Row],[Order Date]],"mmm yyyy")</f>
        <v>Dec 2014</v>
      </c>
      <c r="Y8579">
        <f>--(COUNTIF($B$2:B8579,B8579)=1)</f>
        <v>1</v>
      </c>
    </row>
    <row r="8580" spans="1:25"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c r="W8580" s="6" t="str">
        <f>TEXT(SalesData[[#This Row],[Order Date]],"mmm")</f>
        <v>Dec</v>
      </c>
      <c r="X8580" s="6" t="str">
        <f>TEXT(SalesData[[#This Row],[Order Date]],"mmm yyyy")</f>
        <v>Dec 2014</v>
      </c>
      <c r="Y8580">
        <f>--(COUNTIF($B$2:B8580,B8580)=1)</f>
        <v>0</v>
      </c>
    </row>
    <row r="8581" spans="1:25"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c r="W8581" s="6" t="str">
        <f>TEXT(SalesData[[#This Row],[Order Date]],"mmm")</f>
        <v>Dec</v>
      </c>
      <c r="X8581" s="6" t="str">
        <f>TEXT(SalesData[[#This Row],[Order Date]],"mmm yyyy")</f>
        <v>Dec 2013</v>
      </c>
      <c r="Y8581">
        <f>--(COUNTIF($B$2:B8581,B8581)=1)</f>
        <v>1</v>
      </c>
    </row>
    <row r="8582" spans="1:25"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c r="W8582" s="6" t="str">
        <f>TEXT(SalesData[[#This Row],[Order Date]],"mmm")</f>
        <v>May</v>
      </c>
      <c r="X8582" s="6" t="str">
        <f>TEXT(SalesData[[#This Row],[Order Date]],"mmm yyyy")</f>
        <v>May 2011</v>
      </c>
      <c r="Y8582">
        <f>--(COUNTIF($B$2:B8582,B8582)=1)</f>
        <v>1</v>
      </c>
    </row>
    <row r="8583" spans="1:25"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c r="W8583" s="6" t="str">
        <f>TEXT(SalesData[[#This Row],[Order Date]],"mmm")</f>
        <v>May</v>
      </c>
      <c r="X8583" s="6" t="str">
        <f>TEXT(SalesData[[#This Row],[Order Date]],"mmm yyyy")</f>
        <v>May 2011</v>
      </c>
      <c r="Y8583">
        <f>--(COUNTIF($B$2:B8583,B8583)=1)</f>
        <v>0</v>
      </c>
    </row>
    <row r="8584" spans="1:25"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c r="W8584" s="6" t="str">
        <f>TEXT(SalesData[[#This Row],[Order Date]],"mmm")</f>
        <v>May</v>
      </c>
      <c r="X8584" s="6" t="str">
        <f>TEXT(SalesData[[#This Row],[Order Date]],"mmm yyyy")</f>
        <v>May 2011</v>
      </c>
      <c r="Y8584">
        <f>--(COUNTIF($B$2:B8584,B8584)=1)</f>
        <v>0</v>
      </c>
    </row>
    <row r="8585" spans="1:25"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c r="W8585" s="6" t="str">
        <f>TEXT(SalesData[[#This Row],[Order Date]],"mmm")</f>
        <v>May</v>
      </c>
      <c r="X8585" s="6" t="str">
        <f>TEXT(SalesData[[#This Row],[Order Date]],"mmm yyyy")</f>
        <v>May 2011</v>
      </c>
      <c r="Y8585">
        <f>--(COUNTIF($B$2:B8585,B8585)=1)</f>
        <v>0</v>
      </c>
    </row>
    <row r="8586" spans="1:25"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c r="W8586" s="6" t="str">
        <f>TEXT(SalesData[[#This Row],[Order Date]],"mmm")</f>
        <v>Feb</v>
      </c>
      <c r="X8586" s="6" t="str">
        <f>TEXT(SalesData[[#This Row],[Order Date]],"mmm yyyy")</f>
        <v>Feb 2011</v>
      </c>
      <c r="Y8586">
        <f>--(COUNTIF($B$2:B8586,B8586)=1)</f>
        <v>1</v>
      </c>
    </row>
    <row r="8587" spans="1:25"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c r="W8587" s="6" t="str">
        <f>TEXT(SalesData[[#This Row],[Order Date]],"mmm")</f>
        <v>Dec</v>
      </c>
      <c r="X8587" s="6" t="str">
        <f>TEXT(SalesData[[#This Row],[Order Date]],"mmm yyyy")</f>
        <v>Dec 2014</v>
      </c>
      <c r="Y8587">
        <f>--(COUNTIF($B$2:B8587,B8587)=1)</f>
        <v>1</v>
      </c>
    </row>
    <row r="8588" spans="1:25"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c r="W8588" s="6" t="str">
        <f>TEXT(SalesData[[#This Row],[Order Date]],"mmm")</f>
        <v>Jul</v>
      </c>
      <c r="X8588" s="6" t="str">
        <f>TEXT(SalesData[[#This Row],[Order Date]],"mmm yyyy")</f>
        <v>Jul 2014</v>
      </c>
      <c r="Y8588">
        <f>--(COUNTIF($B$2:B8588,B8588)=1)</f>
        <v>1</v>
      </c>
    </row>
    <row r="8589" spans="1:25"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c r="W8589" s="6" t="str">
        <f>TEXT(SalesData[[#This Row],[Order Date]],"mmm")</f>
        <v>Jul</v>
      </c>
      <c r="X8589" s="6" t="str">
        <f>TEXT(SalesData[[#This Row],[Order Date]],"mmm yyyy")</f>
        <v>Jul 2014</v>
      </c>
      <c r="Y8589">
        <f>--(COUNTIF($B$2:B8589,B8589)=1)</f>
        <v>0</v>
      </c>
    </row>
    <row r="8590" spans="1:25"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c r="W8590" s="6" t="str">
        <f>TEXT(SalesData[[#This Row],[Order Date]],"mmm")</f>
        <v>May</v>
      </c>
      <c r="X8590" s="6" t="str">
        <f>TEXT(SalesData[[#This Row],[Order Date]],"mmm yyyy")</f>
        <v>May 2012</v>
      </c>
      <c r="Y8590">
        <f>--(COUNTIF($B$2:B8590,B8590)=1)</f>
        <v>1</v>
      </c>
    </row>
    <row r="8591" spans="1:25"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c r="W8591" s="6" t="str">
        <f>TEXT(SalesData[[#This Row],[Order Date]],"mmm")</f>
        <v>Jan</v>
      </c>
      <c r="X8591" s="6" t="str">
        <f>TEXT(SalesData[[#This Row],[Order Date]],"mmm yyyy")</f>
        <v>Jan 2014</v>
      </c>
      <c r="Y8591">
        <f>--(COUNTIF($B$2:B8591,B8591)=1)</f>
        <v>1</v>
      </c>
    </row>
    <row r="8592" spans="1:25"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c r="W8592" s="6" t="str">
        <f>TEXT(SalesData[[#This Row],[Order Date]],"mmm")</f>
        <v>Sep</v>
      </c>
      <c r="X8592" s="6" t="str">
        <f>TEXT(SalesData[[#This Row],[Order Date]],"mmm yyyy")</f>
        <v>Sep 2014</v>
      </c>
      <c r="Y8592">
        <f>--(COUNTIF($B$2:B8592,B8592)=1)</f>
        <v>1</v>
      </c>
    </row>
    <row r="8593" spans="1:25"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c r="W8593" s="6" t="str">
        <f>TEXT(SalesData[[#This Row],[Order Date]],"mmm")</f>
        <v>Apr</v>
      </c>
      <c r="X8593" s="6" t="str">
        <f>TEXT(SalesData[[#This Row],[Order Date]],"mmm yyyy")</f>
        <v>Apr 2014</v>
      </c>
      <c r="Y8593">
        <f>--(COUNTIF($B$2:B8593,B8593)=1)</f>
        <v>1</v>
      </c>
    </row>
    <row r="8594" spans="1:25"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c r="W8594" s="6" t="str">
        <f>TEXT(SalesData[[#This Row],[Order Date]],"mmm")</f>
        <v>Apr</v>
      </c>
      <c r="X8594" s="6" t="str">
        <f>TEXT(SalesData[[#This Row],[Order Date]],"mmm yyyy")</f>
        <v>Apr 2014</v>
      </c>
      <c r="Y8594">
        <f>--(COUNTIF($B$2:B8594,B8594)=1)</f>
        <v>0</v>
      </c>
    </row>
    <row r="8595" spans="1:25"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c r="W8595" s="6" t="str">
        <f>TEXT(SalesData[[#This Row],[Order Date]],"mmm")</f>
        <v>Nov</v>
      </c>
      <c r="X8595" s="6" t="str">
        <f>TEXT(SalesData[[#This Row],[Order Date]],"mmm yyyy")</f>
        <v>Nov 2014</v>
      </c>
      <c r="Y8595">
        <f>--(COUNTIF($B$2:B8595,B8595)=1)</f>
        <v>1</v>
      </c>
    </row>
    <row r="8596" spans="1:25"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c r="W8596" s="6" t="str">
        <f>TEXT(SalesData[[#This Row],[Order Date]],"mmm")</f>
        <v>Nov</v>
      </c>
      <c r="X8596" s="6" t="str">
        <f>TEXT(SalesData[[#This Row],[Order Date]],"mmm yyyy")</f>
        <v>Nov 2014</v>
      </c>
      <c r="Y8596">
        <f>--(COUNTIF($B$2:B8596,B8596)=1)</f>
        <v>0</v>
      </c>
    </row>
    <row r="8597" spans="1:25"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c r="W8597" s="6" t="str">
        <f>TEXT(SalesData[[#This Row],[Order Date]],"mmm")</f>
        <v>May</v>
      </c>
      <c r="X8597" s="6" t="str">
        <f>TEXT(SalesData[[#This Row],[Order Date]],"mmm yyyy")</f>
        <v>May 2011</v>
      </c>
      <c r="Y8597">
        <f>--(COUNTIF($B$2:B8597,B8597)=1)</f>
        <v>1</v>
      </c>
    </row>
    <row r="8598" spans="1:25"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c r="W8598" s="6" t="str">
        <f>TEXT(SalesData[[#This Row],[Order Date]],"mmm")</f>
        <v>May</v>
      </c>
      <c r="X8598" s="6" t="str">
        <f>TEXT(SalesData[[#This Row],[Order Date]],"mmm yyyy")</f>
        <v>May 2011</v>
      </c>
      <c r="Y8598">
        <f>--(COUNTIF($B$2:B8598,B8598)=1)</f>
        <v>0</v>
      </c>
    </row>
    <row r="8599" spans="1:25"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c r="W8599" s="6" t="str">
        <f>TEXT(SalesData[[#This Row],[Order Date]],"mmm")</f>
        <v>Oct</v>
      </c>
      <c r="X8599" s="6" t="str">
        <f>TEXT(SalesData[[#This Row],[Order Date]],"mmm yyyy")</f>
        <v>Oct 2013</v>
      </c>
      <c r="Y8599">
        <f>--(COUNTIF($B$2:B8599,B8599)=1)</f>
        <v>1</v>
      </c>
    </row>
    <row r="8600" spans="1:25"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c r="W8600" s="6" t="str">
        <f>TEXT(SalesData[[#This Row],[Order Date]],"mmm")</f>
        <v>Nov</v>
      </c>
      <c r="X8600" s="6" t="str">
        <f>TEXT(SalesData[[#This Row],[Order Date]],"mmm yyyy")</f>
        <v>Nov 2011</v>
      </c>
      <c r="Y8600">
        <f>--(COUNTIF($B$2:B8600,B8600)=1)</f>
        <v>1</v>
      </c>
    </row>
    <row r="8601" spans="1:25"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c r="W8601" s="6" t="str">
        <f>TEXT(SalesData[[#This Row],[Order Date]],"mmm")</f>
        <v>Nov</v>
      </c>
      <c r="X8601" s="6" t="str">
        <f>TEXT(SalesData[[#This Row],[Order Date]],"mmm yyyy")</f>
        <v>Nov 2011</v>
      </c>
      <c r="Y8601">
        <f>--(COUNTIF($B$2:B8601,B8601)=1)</f>
        <v>0</v>
      </c>
    </row>
    <row r="8602" spans="1:25"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c r="W8602" s="6" t="str">
        <f>TEXT(SalesData[[#This Row],[Order Date]],"mmm")</f>
        <v>Nov</v>
      </c>
      <c r="X8602" s="6" t="str">
        <f>TEXT(SalesData[[#This Row],[Order Date]],"mmm yyyy")</f>
        <v>Nov 2011</v>
      </c>
      <c r="Y8602">
        <f>--(COUNTIF($B$2:B8602,B8602)=1)</f>
        <v>0</v>
      </c>
    </row>
    <row r="8603" spans="1:25"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c r="W8603" s="6" t="str">
        <f>TEXT(SalesData[[#This Row],[Order Date]],"mmm")</f>
        <v>Nov</v>
      </c>
      <c r="X8603" s="6" t="str">
        <f>TEXT(SalesData[[#This Row],[Order Date]],"mmm yyyy")</f>
        <v>Nov 2011</v>
      </c>
      <c r="Y8603">
        <f>--(COUNTIF($B$2:B8603,B8603)=1)</f>
        <v>0</v>
      </c>
    </row>
    <row r="8604" spans="1:25"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c r="W8604" s="6" t="str">
        <f>TEXT(SalesData[[#This Row],[Order Date]],"mmm")</f>
        <v>Dec</v>
      </c>
      <c r="X8604" s="6" t="str">
        <f>TEXT(SalesData[[#This Row],[Order Date]],"mmm yyyy")</f>
        <v>Dec 2011</v>
      </c>
      <c r="Y8604">
        <f>--(COUNTIF($B$2:B8604,B8604)=1)</f>
        <v>1</v>
      </c>
    </row>
    <row r="8605" spans="1:25"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c r="W8605" s="6" t="str">
        <f>TEXT(SalesData[[#This Row],[Order Date]],"mmm")</f>
        <v>Jan</v>
      </c>
      <c r="X8605" s="6" t="str">
        <f>TEXT(SalesData[[#This Row],[Order Date]],"mmm yyyy")</f>
        <v>Jan 2013</v>
      </c>
      <c r="Y8605">
        <f>--(COUNTIF($B$2:B8605,B8605)=1)</f>
        <v>1</v>
      </c>
    </row>
    <row r="8606" spans="1:25"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c r="W8606" s="6" t="str">
        <f>TEXT(SalesData[[#This Row],[Order Date]],"mmm")</f>
        <v>Jan</v>
      </c>
      <c r="X8606" s="6" t="str">
        <f>TEXT(SalesData[[#This Row],[Order Date]],"mmm yyyy")</f>
        <v>Jan 2013</v>
      </c>
      <c r="Y8606">
        <f>--(COUNTIF($B$2:B8606,B8606)=1)</f>
        <v>0</v>
      </c>
    </row>
    <row r="8607" spans="1:25"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c r="W8607" s="6" t="str">
        <f>TEXT(SalesData[[#This Row],[Order Date]],"mmm")</f>
        <v>Jan</v>
      </c>
      <c r="X8607" s="6" t="str">
        <f>TEXT(SalesData[[#This Row],[Order Date]],"mmm yyyy")</f>
        <v>Jan 2013</v>
      </c>
      <c r="Y8607">
        <f>--(COUNTIF($B$2:B8607,B8607)=1)</f>
        <v>0</v>
      </c>
    </row>
    <row r="8608" spans="1:25"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c r="W8608" s="6" t="str">
        <f>TEXT(SalesData[[#This Row],[Order Date]],"mmm")</f>
        <v>Aug</v>
      </c>
      <c r="X8608" s="6" t="str">
        <f>TEXT(SalesData[[#This Row],[Order Date]],"mmm yyyy")</f>
        <v>Aug 2014</v>
      </c>
      <c r="Y8608">
        <f>--(COUNTIF($B$2:B8608,B8608)=1)</f>
        <v>1</v>
      </c>
    </row>
    <row r="8609" spans="1:25"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c r="W8609" s="6" t="str">
        <f>TEXT(SalesData[[#This Row],[Order Date]],"mmm")</f>
        <v>Jun</v>
      </c>
      <c r="X8609" s="6" t="str">
        <f>TEXT(SalesData[[#This Row],[Order Date]],"mmm yyyy")</f>
        <v>Jun 2011</v>
      </c>
      <c r="Y8609">
        <f>--(COUNTIF($B$2:B8609,B8609)=1)</f>
        <v>1</v>
      </c>
    </row>
    <row r="8610" spans="1:25"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c r="W8610" s="6" t="str">
        <f>TEXT(SalesData[[#This Row],[Order Date]],"mmm")</f>
        <v>Jun</v>
      </c>
      <c r="X8610" s="6" t="str">
        <f>TEXT(SalesData[[#This Row],[Order Date]],"mmm yyyy")</f>
        <v>Jun 2011</v>
      </c>
      <c r="Y8610">
        <f>--(COUNTIF($B$2:B8610,B8610)=1)</f>
        <v>0</v>
      </c>
    </row>
    <row r="8611" spans="1:25"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c r="W8611" s="6" t="str">
        <f>TEXT(SalesData[[#This Row],[Order Date]],"mmm")</f>
        <v>Jun</v>
      </c>
      <c r="X8611" s="6" t="str">
        <f>TEXT(SalesData[[#This Row],[Order Date]],"mmm yyyy")</f>
        <v>Jun 2011</v>
      </c>
      <c r="Y8611">
        <f>--(COUNTIF($B$2:B8611,B8611)=1)</f>
        <v>0</v>
      </c>
    </row>
    <row r="8612" spans="1:25"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c r="W8612" s="6" t="str">
        <f>TEXT(SalesData[[#This Row],[Order Date]],"mmm")</f>
        <v>Jun</v>
      </c>
      <c r="X8612" s="6" t="str">
        <f>TEXT(SalesData[[#This Row],[Order Date]],"mmm yyyy")</f>
        <v>Jun 2011</v>
      </c>
      <c r="Y8612">
        <f>--(COUNTIF($B$2:B8612,B8612)=1)</f>
        <v>0</v>
      </c>
    </row>
    <row r="8613" spans="1:25"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c r="W8613" s="6" t="str">
        <f>TEXT(SalesData[[#This Row],[Order Date]],"mmm")</f>
        <v>Nov</v>
      </c>
      <c r="X8613" s="6" t="str">
        <f>TEXT(SalesData[[#This Row],[Order Date]],"mmm yyyy")</f>
        <v>Nov 2014</v>
      </c>
      <c r="Y8613">
        <f>--(COUNTIF($B$2:B8613,B8613)=1)</f>
        <v>1</v>
      </c>
    </row>
    <row r="8614" spans="1:25"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c r="W8614" s="6" t="str">
        <f>TEXT(SalesData[[#This Row],[Order Date]],"mmm")</f>
        <v>Jan</v>
      </c>
      <c r="X8614" s="6" t="str">
        <f>TEXT(SalesData[[#This Row],[Order Date]],"mmm yyyy")</f>
        <v>Jan 2013</v>
      </c>
      <c r="Y8614">
        <f>--(COUNTIF($B$2:B8614,B8614)=1)</f>
        <v>1</v>
      </c>
    </row>
    <row r="8615" spans="1:25"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c r="W8615" s="6" t="str">
        <f>TEXT(SalesData[[#This Row],[Order Date]],"mmm")</f>
        <v>Nov</v>
      </c>
      <c r="X8615" s="6" t="str">
        <f>TEXT(SalesData[[#This Row],[Order Date]],"mmm yyyy")</f>
        <v>Nov 2013</v>
      </c>
      <c r="Y8615">
        <f>--(COUNTIF($B$2:B8615,B8615)=1)</f>
        <v>1</v>
      </c>
    </row>
    <row r="8616" spans="1:25"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c r="W8616" s="6" t="str">
        <f>TEXT(SalesData[[#This Row],[Order Date]],"mmm")</f>
        <v>Sep</v>
      </c>
      <c r="X8616" s="6" t="str">
        <f>TEXT(SalesData[[#This Row],[Order Date]],"mmm yyyy")</f>
        <v>Sep 2013</v>
      </c>
      <c r="Y8616">
        <f>--(COUNTIF($B$2:B8616,B8616)=1)</f>
        <v>1</v>
      </c>
    </row>
    <row r="8617" spans="1:25"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c r="W8617" s="6" t="str">
        <f>TEXT(SalesData[[#This Row],[Order Date]],"mmm")</f>
        <v>Sep</v>
      </c>
      <c r="X8617" s="6" t="str">
        <f>TEXT(SalesData[[#This Row],[Order Date]],"mmm yyyy")</f>
        <v>Sep 2013</v>
      </c>
      <c r="Y8617">
        <f>--(COUNTIF($B$2:B8617,B8617)=1)</f>
        <v>0</v>
      </c>
    </row>
    <row r="8618" spans="1:25"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c r="W8618" s="6" t="str">
        <f>TEXT(SalesData[[#This Row],[Order Date]],"mmm")</f>
        <v>Sep</v>
      </c>
      <c r="X8618" s="6" t="str">
        <f>TEXT(SalesData[[#This Row],[Order Date]],"mmm yyyy")</f>
        <v>Sep 2013</v>
      </c>
      <c r="Y8618">
        <f>--(COUNTIF($B$2:B8618,B8618)=1)</f>
        <v>0</v>
      </c>
    </row>
    <row r="8619" spans="1:25"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c r="W8619" s="6" t="str">
        <f>TEXT(SalesData[[#This Row],[Order Date]],"mmm")</f>
        <v>Sep</v>
      </c>
      <c r="X8619" s="6" t="str">
        <f>TEXT(SalesData[[#This Row],[Order Date]],"mmm yyyy")</f>
        <v>Sep 2013</v>
      </c>
      <c r="Y8619">
        <f>--(COUNTIF($B$2:B8619,B8619)=1)</f>
        <v>0</v>
      </c>
    </row>
    <row r="8620" spans="1:25"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c r="W8620" s="6" t="str">
        <f>TEXT(SalesData[[#This Row],[Order Date]],"mmm")</f>
        <v>Mar</v>
      </c>
      <c r="X8620" s="6" t="str">
        <f>TEXT(SalesData[[#This Row],[Order Date]],"mmm yyyy")</f>
        <v>Mar 2014</v>
      </c>
      <c r="Y8620">
        <f>--(COUNTIF($B$2:B8620,B8620)=1)</f>
        <v>1</v>
      </c>
    </row>
    <row r="8621" spans="1:25"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c r="W8621" s="6" t="str">
        <f>TEXT(SalesData[[#This Row],[Order Date]],"mmm")</f>
        <v>Sep</v>
      </c>
      <c r="X8621" s="6" t="str">
        <f>TEXT(SalesData[[#This Row],[Order Date]],"mmm yyyy")</f>
        <v>Sep 2014</v>
      </c>
      <c r="Y8621">
        <f>--(COUNTIF($B$2:B8621,B8621)=1)</f>
        <v>1</v>
      </c>
    </row>
    <row r="8622" spans="1:25"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c r="W8622" s="6" t="str">
        <f>TEXT(SalesData[[#This Row],[Order Date]],"mmm")</f>
        <v>Nov</v>
      </c>
      <c r="X8622" s="6" t="str">
        <f>TEXT(SalesData[[#This Row],[Order Date]],"mmm yyyy")</f>
        <v>Nov 2014</v>
      </c>
      <c r="Y8622">
        <f>--(COUNTIF($B$2:B8622,B8622)=1)</f>
        <v>1</v>
      </c>
    </row>
    <row r="8623" spans="1:25"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c r="W8623" s="6" t="str">
        <f>TEXT(SalesData[[#This Row],[Order Date]],"mmm")</f>
        <v>May</v>
      </c>
      <c r="X8623" s="6" t="str">
        <f>TEXT(SalesData[[#This Row],[Order Date]],"mmm yyyy")</f>
        <v>May 2014</v>
      </c>
      <c r="Y8623">
        <f>--(COUNTIF($B$2:B8623,B8623)=1)</f>
        <v>1</v>
      </c>
    </row>
    <row r="8624" spans="1:25"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c r="W8624" s="6" t="str">
        <f>TEXT(SalesData[[#This Row],[Order Date]],"mmm")</f>
        <v>Nov</v>
      </c>
      <c r="X8624" s="6" t="str">
        <f>TEXT(SalesData[[#This Row],[Order Date]],"mmm yyyy")</f>
        <v>Nov 2013</v>
      </c>
      <c r="Y8624">
        <f>--(COUNTIF($B$2:B8624,B8624)=1)</f>
        <v>1</v>
      </c>
    </row>
    <row r="8625" spans="1:25"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c r="W8625" s="6" t="str">
        <f>TEXT(SalesData[[#This Row],[Order Date]],"mmm")</f>
        <v>Nov</v>
      </c>
      <c r="X8625" s="6" t="str">
        <f>TEXT(SalesData[[#This Row],[Order Date]],"mmm yyyy")</f>
        <v>Nov 2012</v>
      </c>
      <c r="Y8625">
        <f>--(COUNTIF($B$2:B8625,B8625)=1)</f>
        <v>1</v>
      </c>
    </row>
    <row r="8626" spans="1:25"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c r="W8626" s="6" t="str">
        <f>TEXT(SalesData[[#This Row],[Order Date]],"mmm")</f>
        <v>Nov</v>
      </c>
      <c r="X8626" s="6" t="str">
        <f>TEXT(SalesData[[#This Row],[Order Date]],"mmm yyyy")</f>
        <v>Nov 2012</v>
      </c>
      <c r="Y8626">
        <f>--(COUNTIF($B$2:B8626,B8626)=1)</f>
        <v>0</v>
      </c>
    </row>
    <row r="8627" spans="1:25"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c r="W8627" s="6" t="str">
        <f>TEXT(SalesData[[#This Row],[Order Date]],"mmm")</f>
        <v>Dec</v>
      </c>
      <c r="X8627" s="6" t="str">
        <f>TEXT(SalesData[[#This Row],[Order Date]],"mmm yyyy")</f>
        <v>Dec 2012</v>
      </c>
      <c r="Y8627">
        <f>--(COUNTIF($B$2:B8627,B8627)=1)</f>
        <v>1</v>
      </c>
    </row>
    <row r="8628" spans="1:25"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c r="W8628" s="6" t="str">
        <f>TEXT(SalesData[[#This Row],[Order Date]],"mmm")</f>
        <v>Sep</v>
      </c>
      <c r="X8628" s="6" t="str">
        <f>TEXT(SalesData[[#This Row],[Order Date]],"mmm yyyy")</f>
        <v>Sep 2012</v>
      </c>
      <c r="Y8628">
        <f>--(COUNTIF($B$2:B8628,B8628)=1)</f>
        <v>1</v>
      </c>
    </row>
    <row r="8629" spans="1:25"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c r="W8629" s="6" t="str">
        <f>TEXT(SalesData[[#This Row],[Order Date]],"mmm")</f>
        <v>Sep</v>
      </c>
      <c r="X8629" s="6" t="str">
        <f>TEXT(SalesData[[#This Row],[Order Date]],"mmm yyyy")</f>
        <v>Sep 2012</v>
      </c>
      <c r="Y8629">
        <f>--(COUNTIF($B$2:B8629,B8629)=1)</f>
        <v>0</v>
      </c>
    </row>
    <row r="8630" spans="1:25"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c r="W8630" s="6" t="str">
        <f>TEXT(SalesData[[#This Row],[Order Date]],"mmm")</f>
        <v>Sep</v>
      </c>
      <c r="X8630" s="6" t="str">
        <f>TEXT(SalesData[[#This Row],[Order Date]],"mmm yyyy")</f>
        <v>Sep 2012</v>
      </c>
      <c r="Y8630">
        <f>--(COUNTIF($B$2:B8630,B8630)=1)</f>
        <v>0</v>
      </c>
    </row>
    <row r="8631" spans="1:25"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c r="W8631" s="6" t="str">
        <f>TEXT(SalesData[[#This Row],[Order Date]],"mmm")</f>
        <v>Sep</v>
      </c>
      <c r="X8631" s="6" t="str">
        <f>TEXT(SalesData[[#This Row],[Order Date]],"mmm yyyy")</f>
        <v>Sep 2012</v>
      </c>
      <c r="Y8631">
        <f>--(COUNTIF($B$2:B8631,B8631)=1)</f>
        <v>0</v>
      </c>
    </row>
    <row r="8632" spans="1:25"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c r="W8632" s="6" t="str">
        <f>TEXT(SalesData[[#This Row],[Order Date]],"mmm")</f>
        <v>Sep</v>
      </c>
      <c r="X8632" s="6" t="str">
        <f>TEXT(SalesData[[#This Row],[Order Date]],"mmm yyyy")</f>
        <v>Sep 2012</v>
      </c>
      <c r="Y8632">
        <f>--(COUNTIF($B$2:B8632,B8632)=1)</f>
        <v>0</v>
      </c>
    </row>
    <row r="8633" spans="1:25"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c r="W8633" s="6" t="str">
        <f>TEXT(SalesData[[#This Row],[Order Date]],"mmm")</f>
        <v>Jul</v>
      </c>
      <c r="X8633" s="6" t="str">
        <f>TEXT(SalesData[[#This Row],[Order Date]],"mmm yyyy")</f>
        <v>Jul 2013</v>
      </c>
      <c r="Y8633">
        <f>--(COUNTIF($B$2:B8633,B8633)=1)</f>
        <v>1</v>
      </c>
    </row>
    <row r="8634" spans="1:25"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c r="W8634" s="6" t="str">
        <f>TEXT(SalesData[[#This Row],[Order Date]],"mmm")</f>
        <v>Jul</v>
      </c>
      <c r="X8634" s="6" t="str">
        <f>TEXT(SalesData[[#This Row],[Order Date]],"mmm yyyy")</f>
        <v>Jul 2013</v>
      </c>
      <c r="Y8634">
        <f>--(COUNTIF($B$2:B8634,B8634)=1)</f>
        <v>0</v>
      </c>
    </row>
    <row r="8635" spans="1:25"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c r="W8635" s="6" t="str">
        <f>TEXT(SalesData[[#This Row],[Order Date]],"mmm")</f>
        <v>Jul</v>
      </c>
      <c r="X8635" s="6" t="str">
        <f>TEXT(SalesData[[#This Row],[Order Date]],"mmm yyyy")</f>
        <v>Jul 2013</v>
      </c>
      <c r="Y8635">
        <f>--(COUNTIF($B$2:B8635,B8635)=1)</f>
        <v>0</v>
      </c>
    </row>
    <row r="8636" spans="1:25"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c r="W8636" s="6" t="str">
        <f>TEXT(SalesData[[#This Row],[Order Date]],"mmm")</f>
        <v>Aug</v>
      </c>
      <c r="X8636" s="6" t="str">
        <f>TEXT(SalesData[[#This Row],[Order Date]],"mmm yyyy")</f>
        <v>Aug 2014</v>
      </c>
      <c r="Y8636">
        <f>--(COUNTIF($B$2:B8636,B8636)=1)</f>
        <v>1</v>
      </c>
    </row>
    <row r="8637" spans="1:25"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c r="W8637" s="6" t="str">
        <f>TEXT(SalesData[[#This Row],[Order Date]],"mmm")</f>
        <v>Apr</v>
      </c>
      <c r="X8637" s="6" t="str">
        <f>TEXT(SalesData[[#This Row],[Order Date]],"mmm yyyy")</f>
        <v>Apr 2011</v>
      </c>
      <c r="Y8637">
        <f>--(COUNTIF($B$2:B8637,B8637)=1)</f>
        <v>1</v>
      </c>
    </row>
    <row r="8638" spans="1:25"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c r="W8638" s="6" t="str">
        <f>TEXT(SalesData[[#This Row],[Order Date]],"mmm")</f>
        <v>Apr</v>
      </c>
      <c r="X8638" s="6" t="str">
        <f>TEXT(SalesData[[#This Row],[Order Date]],"mmm yyyy")</f>
        <v>Apr 2011</v>
      </c>
      <c r="Y8638">
        <f>--(COUNTIF($B$2:B8638,B8638)=1)</f>
        <v>0</v>
      </c>
    </row>
    <row r="8639" spans="1:25"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c r="W8639" s="6" t="str">
        <f>TEXT(SalesData[[#This Row],[Order Date]],"mmm")</f>
        <v>Apr</v>
      </c>
      <c r="X8639" s="6" t="str">
        <f>TEXT(SalesData[[#This Row],[Order Date]],"mmm yyyy")</f>
        <v>Apr 2014</v>
      </c>
      <c r="Y8639">
        <f>--(COUNTIF($B$2:B8639,B8639)=1)</f>
        <v>1</v>
      </c>
    </row>
    <row r="8640" spans="1:25"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c r="W8640" s="6" t="str">
        <f>TEXT(SalesData[[#This Row],[Order Date]],"mmm")</f>
        <v>Jul</v>
      </c>
      <c r="X8640" s="6" t="str">
        <f>TEXT(SalesData[[#This Row],[Order Date]],"mmm yyyy")</f>
        <v>Jul 2014</v>
      </c>
      <c r="Y8640">
        <f>--(COUNTIF($B$2:B8640,B8640)=1)</f>
        <v>1</v>
      </c>
    </row>
    <row r="8641" spans="1:25"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c r="W8641" s="6" t="str">
        <f>TEXT(SalesData[[#This Row],[Order Date]],"mmm")</f>
        <v>Dec</v>
      </c>
      <c r="X8641" s="6" t="str">
        <f>TEXT(SalesData[[#This Row],[Order Date]],"mmm yyyy")</f>
        <v>Dec 2011</v>
      </c>
      <c r="Y8641">
        <f>--(COUNTIF($B$2:B8641,B8641)=1)</f>
        <v>1</v>
      </c>
    </row>
    <row r="8642" spans="1:25"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c r="W8642" s="6" t="str">
        <f>TEXT(SalesData[[#This Row],[Order Date]],"mmm")</f>
        <v>Jan</v>
      </c>
      <c r="X8642" s="6" t="str">
        <f>TEXT(SalesData[[#This Row],[Order Date]],"mmm yyyy")</f>
        <v>Jan 2014</v>
      </c>
      <c r="Y8642">
        <f>--(COUNTIF($B$2:B8642,B8642)=1)</f>
        <v>1</v>
      </c>
    </row>
    <row r="8643" spans="1:25"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c r="W8643" s="6" t="str">
        <f>TEXT(SalesData[[#This Row],[Order Date]],"mmm")</f>
        <v>Dec</v>
      </c>
      <c r="X8643" s="6" t="str">
        <f>TEXT(SalesData[[#This Row],[Order Date]],"mmm yyyy")</f>
        <v>Dec 2014</v>
      </c>
      <c r="Y8643">
        <f>--(COUNTIF($B$2:B8643,B8643)=1)</f>
        <v>1</v>
      </c>
    </row>
    <row r="8644" spans="1:25"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c r="W8644" s="6" t="str">
        <f>TEXT(SalesData[[#This Row],[Order Date]],"mmm")</f>
        <v>Nov</v>
      </c>
      <c r="X8644" s="6" t="str">
        <f>TEXT(SalesData[[#This Row],[Order Date]],"mmm yyyy")</f>
        <v>Nov 2012</v>
      </c>
      <c r="Y8644">
        <f>--(COUNTIF($B$2:B8644,B8644)=1)</f>
        <v>1</v>
      </c>
    </row>
    <row r="8645" spans="1:25"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c r="W8645" s="6" t="str">
        <f>TEXT(SalesData[[#This Row],[Order Date]],"mmm")</f>
        <v>Nov</v>
      </c>
      <c r="X8645" s="6" t="str">
        <f>TEXT(SalesData[[#This Row],[Order Date]],"mmm yyyy")</f>
        <v>Nov 2012</v>
      </c>
      <c r="Y8645">
        <f>--(COUNTIF($B$2:B8645,B8645)=1)</f>
        <v>0</v>
      </c>
    </row>
    <row r="8646" spans="1:25"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c r="W8646" s="6" t="str">
        <f>TEXT(SalesData[[#This Row],[Order Date]],"mmm")</f>
        <v>Nov</v>
      </c>
      <c r="X8646" s="6" t="str">
        <f>TEXT(SalesData[[#This Row],[Order Date]],"mmm yyyy")</f>
        <v>Nov 2012</v>
      </c>
      <c r="Y8646">
        <f>--(COUNTIF($B$2:B8646,B8646)=1)</f>
        <v>0</v>
      </c>
    </row>
    <row r="8647" spans="1:25"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c r="W8647" s="6" t="str">
        <f>TEXT(SalesData[[#This Row],[Order Date]],"mmm")</f>
        <v>Nov</v>
      </c>
      <c r="X8647" s="6" t="str">
        <f>TEXT(SalesData[[#This Row],[Order Date]],"mmm yyyy")</f>
        <v>Nov 2012</v>
      </c>
      <c r="Y8647">
        <f>--(COUNTIF($B$2:B8647,B8647)=1)</f>
        <v>0</v>
      </c>
    </row>
    <row r="8648" spans="1:25"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c r="W8648" s="6" t="str">
        <f>TEXT(SalesData[[#This Row],[Order Date]],"mmm")</f>
        <v>Nov</v>
      </c>
      <c r="X8648" s="6" t="str">
        <f>TEXT(SalesData[[#This Row],[Order Date]],"mmm yyyy")</f>
        <v>Nov 2013</v>
      </c>
      <c r="Y8648">
        <f>--(COUNTIF($B$2:B8648,B8648)=1)</f>
        <v>1</v>
      </c>
    </row>
    <row r="8649" spans="1:25"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c r="W8649" s="6" t="str">
        <f>TEXT(SalesData[[#This Row],[Order Date]],"mmm")</f>
        <v>Dec</v>
      </c>
      <c r="X8649" s="6" t="str">
        <f>TEXT(SalesData[[#This Row],[Order Date]],"mmm yyyy")</f>
        <v>Dec 2012</v>
      </c>
      <c r="Y8649">
        <f>--(COUNTIF($B$2:B8649,B8649)=1)</f>
        <v>1</v>
      </c>
    </row>
    <row r="8650" spans="1:25"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c r="W8650" s="6" t="str">
        <f>TEXT(SalesData[[#This Row],[Order Date]],"mmm")</f>
        <v>Jul</v>
      </c>
      <c r="X8650" s="6" t="str">
        <f>TEXT(SalesData[[#This Row],[Order Date]],"mmm yyyy")</f>
        <v>Jul 2013</v>
      </c>
      <c r="Y8650">
        <f>--(COUNTIF($B$2:B8650,B8650)=1)</f>
        <v>1</v>
      </c>
    </row>
    <row r="8651" spans="1:25"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c r="W8651" s="6" t="str">
        <f>TEXT(SalesData[[#This Row],[Order Date]],"mmm")</f>
        <v>Jul</v>
      </c>
      <c r="X8651" s="6" t="str">
        <f>TEXT(SalesData[[#This Row],[Order Date]],"mmm yyyy")</f>
        <v>Jul 2013</v>
      </c>
      <c r="Y8651">
        <f>--(COUNTIF($B$2:B8651,B8651)=1)</f>
        <v>0</v>
      </c>
    </row>
    <row r="8652" spans="1:25"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c r="W8652" s="6" t="str">
        <f>TEXT(SalesData[[#This Row],[Order Date]],"mmm")</f>
        <v>Sep</v>
      </c>
      <c r="X8652" s="6" t="str">
        <f>TEXT(SalesData[[#This Row],[Order Date]],"mmm yyyy")</f>
        <v>Sep 2011</v>
      </c>
      <c r="Y8652">
        <f>--(COUNTIF($B$2:B8652,B8652)=1)</f>
        <v>1</v>
      </c>
    </row>
    <row r="8653" spans="1:25"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c r="W8653" s="6" t="str">
        <f>TEXT(SalesData[[#This Row],[Order Date]],"mmm")</f>
        <v>Sep</v>
      </c>
      <c r="X8653" s="6" t="str">
        <f>TEXT(SalesData[[#This Row],[Order Date]],"mmm yyyy")</f>
        <v>Sep 2011</v>
      </c>
      <c r="Y8653">
        <f>--(COUNTIF($B$2:B8653,B8653)=1)</f>
        <v>0</v>
      </c>
    </row>
    <row r="8654" spans="1:25"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c r="W8654" s="6" t="str">
        <f>TEXT(SalesData[[#This Row],[Order Date]],"mmm")</f>
        <v>Sep</v>
      </c>
      <c r="X8654" s="6" t="str">
        <f>TEXT(SalesData[[#This Row],[Order Date]],"mmm yyyy")</f>
        <v>Sep 2011</v>
      </c>
      <c r="Y8654">
        <f>--(COUNTIF($B$2:B8654,B8654)=1)</f>
        <v>0</v>
      </c>
    </row>
    <row r="8655" spans="1:25"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c r="W8655" s="6" t="str">
        <f>TEXT(SalesData[[#This Row],[Order Date]],"mmm")</f>
        <v>Sep</v>
      </c>
      <c r="X8655" s="6" t="str">
        <f>TEXT(SalesData[[#This Row],[Order Date]],"mmm yyyy")</f>
        <v>Sep 2011</v>
      </c>
      <c r="Y8655">
        <f>--(COUNTIF($B$2:B8655,B8655)=1)</f>
        <v>0</v>
      </c>
    </row>
    <row r="8656" spans="1:25"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c r="W8656" s="6" t="str">
        <f>TEXT(SalesData[[#This Row],[Order Date]],"mmm")</f>
        <v>Sep</v>
      </c>
      <c r="X8656" s="6" t="str">
        <f>TEXT(SalesData[[#This Row],[Order Date]],"mmm yyyy")</f>
        <v>Sep 2011</v>
      </c>
      <c r="Y8656">
        <f>--(COUNTIF($B$2:B8656,B8656)=1)</f>
        <v>0</v>
      </c>
    </row>
    <row r="8657" spans="1:25"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c r="W8657" s="6" t="str">
        <f>TEXT(SalesData[[#This Row],[Order Date]],"mmm")</f>
        <v>Sep</v>
      </c>
      <c r="X8657" s="6" t="str">
        <f>TEXT(SalesData[[#This Row],[Order Date]],"mmm yyyy")</f>
        <v>Sep 2011</v>
      </c>
      <c r="Y8657">
        <f>--(COUNTIF($B$2:B8657,B8657)=1)</f>
        <v>0</v>
      </c>
    </row>
    <row r="8658" spans="1:25"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c r="W8658" s="6" t="str">
        <f>TEXT(SalesData[[#This Row],[Order Date]],"mmm")</f>
        <v>Sep</v>
      </c>
      <c r="X8658" s="6" t="str">
        <f>TEXT(SalesData[[#This Row],[Order Date]],"mmm yyyy")</f>
        <v>Sep 2011</v>
      </c>
      <c r="Y8658">
        <f>--(COUNTIF($B$2:B8658,B8658)=1)</f>
        <v>0</v>
      </c>
    </row>
    <row r="8659" spans="1:25"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c r="W8659" s="6" t="str">
        <f>TEXT(SalesData[[#This Row],[Order Date]],"mmm")</f>
        <v>Sep</v>
      </c>
      <c r="X8659" s="6" t="str">
        <f>TEXT(SalesData[[#This Row],[Order Date]],"mmm yyyy")</f>
        <v>Sep 2011</v>
      </c>
      <c r="Y8659">
        <f>--(COUNTIF($B$2:B8659,B8659)=1)</f>
        <v>0</v>
      </c>
    </row>
    <row r="8660" spans="1:25"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c r="W8660" s="6" t="str">
        <f>TEXT(SalesData[[#This Row],[Order Date]],"mmm")</f>
        <v>Jun</v>
      </c>
      <c r="X8660" s="6" t="str">
        <f>TEXT(SalesData[[#This Row],[Order Date]],"mmm yyyy")</f>
        <v>Jun 2013</v>
      </c>
      <c r="Y8660">
        <f>--(COUNTIF($B$2:B8660,B8660)=1)</f>
        <v>1</v>
      </c>
    </row>
    <row r="8661" spans="1:25"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c r="W8661" s="6" t="str">
        <f>TEXT(SalesData[[#This Row],[Order Date]],"mmm")</f>
        <v>Sep</v>
      </c>
      <c r="X8661" s="6" t="str">
        <f>TEXT(SalesData[[#This Row],[Order Date]],"mmm yyyy")</f>
        <v>Sep 2013</v>
      </c>
      <c r="Y8661">
        <f>--(COUNTIF($B$2:B8661,B8661)=1)</f>
        <v>1</v>
      </c>
    </row>
    <row r="8662" spans="1:25"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c r="W8662" s="6" t="str">
        <f>TEXT(SalesData[[#This Row],[Order Date]],"mmm")</f>
        <v>Nov</v>
      </c>
      <c r="X8662" s="6" t="str">
        <f>TEXT(SalesData[[#This Row],[Order Date]],"mmm yyyy")</f>
        <v>Nov 2014</v>
      </c>
      <c r="Y8662">
        <f>--(COUNTIF($B$2:B8662,B8662)=1)</f>
        <v>1</v>
      </c>
    </row>
    <row r="8663" spans="1:25"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c r="W8663" s="6" t="str">
        <f>TEXT(SalesData[[#This Row],[Order Date]],"mmm")</f>
        <v>May</v>
      </c>
      <c r="X8663" s="6" t="str">
        <f>TEXT(SalesData[[#This Row],[Order Date]],"mmm yyyy")</f>
        <v>May 2012</v>
      </c>
      <c r="Y8663">
        <f>--(COUNTIF($B$2:B8663,B8663)=1)</f>
        <v>1</v>
      </c>
    </row>
    <row r="8664" spans="1:25"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c r="W8664" s="6" t="str">
        <f>TEXT(SalesData[[#This Row],[Order Date]],"mmm")</f>
        <v>May</v>
      </c>
      <c r="X8664" s="6" t="str">
        <f>TEXT(SalesData[[#This Row],[Order Date]],"mmm yyyy")</f>
        <v>May 2012</v>
      </c>
      <c r="Y8664">
        <f>--(COUNTIF($B$2:B8664,B8664)=1)</f>
        <v>0</v>
      </c>
    </row>
    <row r="8665" spans="1:25"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c r="W8665" s="6" t="str">
        <f>TEXT(SalesData[[#This Row],[Order Date]],"mmm")</f>
        <v>May</v>
      </c>
      <c r="X8665" s="6" t="str">
        <f>TEXT(SalesData[[#This Row],[Order Date]],"mmm yyyy")</f>
        <v>May 2012</v>
      </c>
      <c r="Y8665">
        <f>--(COUNTIF($B$2:B8665,B8665)=1)</f>
        <v>0</v>
      </c>
    </row>
    <row r="8666" spans="1:25"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c r="W8666" s="6" t="str">
        <f>TEXT(SalesData[[#This Row],[Order Date]],"mmm")</f>
        <v>Mar</v>
      </c>
      <c r="X8666" s="6" t="str">
        <f>TEXT(SalesData[[#This Row],[Order Date]],"mmm yyyy")</f>
        <v>Mar 2014</v>
      </c>
      <c r="Y8666">
        <f>--(COUNTIF($B$2:B8666,B8666)=1)</f>
        <v>1</v>
      </c>
    </row>
    <row r="8667" spans="1:25"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c r="W8667" s="6" t="str">
        <f>TEXT(SalesData[[#This Row],[Order Date]],"mmm")</f>
        <v>Nov</v>
      </c>
      <c r="X8667" s="6" t="str">
        <f>TEXT(SalesData[[#This Row],[Order Date]],"mmm yyyy")</f>
        <v>Nov 2013</v>
      </c>
      <c r="Y8667">
        <f>--(COUNTIF($B$2:B8667,B8667)=1)</f>
        <v>1</v>
      </c>
    </row>
    <row r="8668" spans="1:25"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c r="W8668" s="6" t="str">
        <f>TEXT(SalesData[[#This Row],[Order Date]],"mmm")</f>
        <v>Dec</v>
      </c>
      <c r="X8668" s="6" t="str">
        <f>TEXT(SalesData[[#This Row],[Order Date]],"mmm yyyy")</f>
        <v>Dec 2013</v>
      </c>
      <c r="Y8668">
        <f>--(COUNTIF($B$2:B8668,B8668)=1)</f>
        <v>1</v>
      </c>
    </row>
    <row r="8669" spans="1:25"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c r="W8669" s="6" t="str">
        <f>TEXT(SalesData[[#This Row],[Order Date]],"mmm")</f>
        <v>Dec</v>
      </c>
      <c r="X8669" s="6" t="str">
        <f>TEXT(SalesData[[#This Row],[Order Date]],"mmm yyyy")</f>
        <v>Dec 2013</v>
      </c>
      <c r="Y8669">
        <f>--(COUNTIF($B$2:B8669,B8669)=1)</f>
        <v>1</v>
      </c>
    </row>
    <row r="8670" spans="1:25"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c r="W8670" s="6" t="str">
        <f>TEXT(SalesData[[#This Row],[Order Date]],"mmm")</f>
        <v>Dec</v>
      </c>
      <c r="X8670" s="6" t="str">
        <f>TEXT(SalesData[[#This Row],[Order Date]],"mmm yyyy")</f>
        <v>Dec 2013</v>
      </c>
      <c r="Y8670">
        <f>--(COUNTIF($B$2:B8670,B8670)=1)</f>
        <v>0</v>
      </c>
    </row>
    <row r="8671" spans="1:25"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c r="W8671" s="6" t="str">
        <f>TEXT(SalesData[[#This Row],[Order Date]],"mmm")</f>
        <v>Dec</v>
      </c>
      <c r="X8671" s="6" t="str">
        <f>TEXT(SalesData[[#This Row],[Order Date]],"mmm yyyy")</f>
        <v>Dec 2012</v>
      </c>
      <c r="Y8671">
        <f>--(COUNTIF($B$2:B8671,B8671)=1)</f>
        <v>1</v>
      </c>
    </row>
    <row r="8672" spans="1:25"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c r="W8672" s="6" t="str">
        <f>TEXT(SalesData[[#This Row],[Order Date]],"mmm")</f>
        <v>Dec</v>
      </c>
      <c r="X8672" s="6" t="str">
        <f>TEXT(SalesData[[#This Row],[Order Date]],"mmm yyyy")</f>
        <v>Dec 2011</v>
      </c>
      <c r="Y8672">
        <f>--(COUNTIF($B$2:B8672,B8672)=1)</f>
        <v>1</v>
      </c>
    </row>
    <row r="8673" spans="1:25"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c r="W8673" s="6" t="str">
        <f>TEXT(SalesData[[#This Row],[Order Date]],"mmm")</f>
        <v>Dec</v>
      </c>
      <c r="X8673" s="6" t="str">
        <f>TEXT(SalesData[[#This Row],[Order Date]],"mmm yyyy")</f>
        <v>Dec 2011</v>
      </c>
      <c r="Y8673">
        <f>--(COUNTIF($B$2:B8673,B8673)=1)</f>
        <v>0</v>
      </c>
    </row>
    <row r="8674" spans="1:25"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c r="W8674" s="6" t="str">
        <f>TEXT(SalesData[[#This Row],[Order Date]],"mmm")</f>
        <v>Feb</v>
      </c>
      <c r="X8674" s="6" t="str">
        <f>TEXT(SalesData[[#This Row],[Order Date]],"mmm yyyy")</f>
        <v>Feb 2014</v>
      </c>
      <c r="Y8674">
        <f>--(COUNTIF($B$2:B8674,B8674)=1)</f>
        <v>1</v>
      </c>
    </row>
    <row r="8675" spans="1:25"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c r="W8675" s="6" t="str">
        <f>TEXT(SalesData[[#This Row],[Order Date]],"mmm")</f>
        <v>Feb</v>
      </c>
      <c r="X8675" s="6" t="str">
        <f>TEXT(SalesData[[#This Row],[Order Date]],"mmm yyyy")</f>
        <v>Feb 2014</v>
      </c>
      <c r="Y8675">
        <f>--(COUNTIF($B$2:B8675,B8675)=1)</f>
        <v>0</v>
      </c>
    </row>
    <row r="8676" spans="1:25"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c r="W8676" s="6" t="str">
        <f>TEXT(SalesData[[#This Row],[Order Date]],"mmm")</f>
        <v>Feb</v>
      </c>
      <c r="X8676" s="6" t="str">
        <f>TEXT(SalesData[[#This Row],[Order Date]],"mmm yyyy")</f>
        <v>Feb 2014</v>
      </c>
      <c r="Y8676">
        <f>--(COUNTIF($B$2:B8676,B8676)=1)</f>
        <v>0</v>
      </c>
    </row>
    <row r="8677" spans="1:25"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c r="W8677" s="6" t="str">
        <f>TEXT(SalesData[[#This Row],[Order Date]],"mmm")</f>
        <v>Feb</v>
      </c>
      <c r="X8677" s="6" t="str">
        <f>TEXT(SalesData[[#This Row],[Order Date]],"mmm yyyy")</f>
        <v>Feb 2014</v>
      </c>
      <c r="Y8677">
        <f>--(COUNTIF($B$2:B8677,B8677)=1)</f>
        <v>0</v>
      </c>
    </row>
    <row r="8678" spans="1:25"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c r="W8678" s="6" t="str">
        <f>TEXT(SalesData[[#This Row],[Order Date]],"mmm")</f>
        <v>Feb</v>
      </c>
      <c r="X8678" s="6" t="str">
        <f>TEXT(SalesData[[#This Row],[Order Date]],"mmm yyyy")</f>
        <v>Feb 2014</v>
      </c>
      <c r="Y8678">
        <f>--(COUNTIF($B$2:B8678,B8678)=1)</f>
        <v>0</v>
      </c>
    </row>
    <row r="8679" spans="1:25"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c r="W8679" s="6" t="str">
        <f>TEXT(SalesData[[#This Row],[Order Date]],"mmm")</f>
        <v>Oct</v>
      </c>
      <c r="X8679" s="6" t="str">
        <f>TEXT(SalesData[[#This Row],[Order Date]],"mmm yyyy")</f>
        <v>Oct 2014</v>
      </c>
      <c r="Y8679">
        <f>--(COUNTIF($B$2:B8679,B8679)=1)</f>
        <v>1</v>
      </c>
    </row>
    <row r="8680" spans="1:25"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c r="W8680" s="6" t="str">
        <f>TEXT(SalesData[[#This Row],[Order Date]],"mmm")</f>
        <v>Sep</v>
      </c>
      <c r="X8680" s="6" t="str">
        <f>TEXT(SalesData[[#This Row],[Order Date]],"mmm yyyy")</f>
        <v>Sep 2013</v>
      </c>
      <c r="Y8680">
        <f>--(COUNTIF($B$2:B8680,B8680)=1)</f>
        <v>1</v>
      </c>
    </row>
    <row r="8681" spans="1:25"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c r="W8681" s="6" t="str">
        <f>TEXT(SalesData[[#This Row],[Order Date]],"mmm")</f>
        <v>Sep</v>
      </c>
      <c r="X8681" s="6" t="str">
        <f>TEXT(SalesData[[#This Row],[Order Date]],"mmm yyyy")</f>
        <v>Sep 2013</v>
      </c>
      <c r="Y8681">
        <f>--(COUNTIF($B$2:B8681,B8681)=1)</f>
        <v>0</v>
      </c>
    </row>
    <row r="8682" spans="1:25"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c r="W8682" s="6" t="str">
        <f>TEXT(SalesData[[#This Row],[Order Date]],"mmm")</f>
        <v>Dec</v>
      </c>
      <c r="X8682" s="6" t="str">
        <f>TEXT(SalesData[[#This Row],[Order Date]],"mmm yyyy")</f>
        <v>Dec 2013</v>
      </c>
      <c r="Y8682">
        <f>--(COUNTIF($B$2:B8682,B8682)=1)</f>
        <v>1</v>
      </c>
    </row>
    <row r="8683" spans="1:25"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c r="W8683" s="6" t="str">
        <f>TEXT(SalesData[[#This Row],[Order Date]],"mmm")</f>
        <v>Dec</v>
      </c>
      <c r="X8683" s="6" t="str">
        <f>TEXT(SalesData[[#This Row],[Order Date]],"mmm yyyy")</f>
        <v>Dec 2013</v>
      </c>
      <c r="Y8683">
        <f>--(COUNTIF($B$2:B8683,B8683)=1)</f>
        <v>0</v>
      </c>
    </row>
    <row r="8684" spans="1:25"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c r="W8684" s="6" t="str">
        <f>TEXT(SalesData[[#This Row],[Order Date]],"mmm")</f>
        <v>Nov</v>
      </c>
      <c r="X8684" s="6" t="str">
        <f>TEXT(SalesData[[#This Row],[Order Date]],"mmm yyyy")</f>
        <v>Nov 2011</v>
      </c>
      <c r="Y8684">
        <f>--(COUNTIF($B$2:B8684,B8684)=1)</f>
        <v>1</v>
      </c>
    </row>
    <row r="8685" spans="1:25"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c r="W8685" s="6" t="str">
        <f>TEXT(SalesData[[#This Row],[Order Date]],"mmm")</f>
        <v>Nov</v>
      </c>
      <c r="X8685" s="6" t="str">
        <f>TEXT(SalesData[[#This Row],[Order Date]],"mmm yyyy")</f>
        <v>Nov 2014</v>
      </c>
      <c r="Y8685">
        <f>--(COUNTIF($B$2:B8685,B8685)=1)</f>
        <v>1</v>
      </c>
    </row>
    <row r="8686" spans="1:25"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c r="W8686" s="6" t="str">
        <f>TEXT(SalesData[[#This Row],[Order Date]],"mmm")</f>
        <v>Dec</v>
      </c>
      <c r="X8686" s="6" t="str">
        <f>TEXT(SalesData[[#This Row],[Order Date]],"mmm yyyy")</f>
        <v>Dec 2013</v>
      </c>
      <c r="Y8686">
        <f>--(COUNTIF($B$2:B8686,B8686)=1)</f>
        <v>1</v>
      </c>
    </row>
    <row r="8687" spans="1:25"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c r="W8687" s="6" t="str">
        <f>TEXT(SalesData[[#This Row],[Order Date]],"mmm")</f>
        <v>Nov</v>
      </c>
      <c r="X8687" s="6" t="str">
        <f>TEXT(SalesData[[#This Row],[Order Date]],"mmm yyyy")</f>
        <v>Nov 2014</v>
      </c>
      <c r="Y8687">
        <f>--(COUNTIF($B$2:B8687,B8687)=1)</f>
        <v>1</v>
      </c>
    </row>
    <row r="8688" spans="1:25"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c r="W8688" s="6" t="str">
        <f>TEXT(SalesData[[#This Row],[Order Date]],"mmm")</f>
        <v>Jun</v>
      </c>
      <c r="X8688" s="6" t="str">
        <f>TEXT(SalesData[[#This Row],[Order Date]],"mmm yyyy")</f>
        <v>Jun 2013</v>
      </c>
      <c r="Y8688">
        <f>--(COUNTIF($B$2:B8688,B8688)=1)</f>
        <v>1</v>
      </c>
    </row>
    <row r="8689" spans="1:25"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c r="W8689" s="6" t="str">
        <f>TEXT(SalesData[[#This Row],[Order Date]],"mmm")</f>
        <v>Jun</v>
      </c>
      <c r="X8689" s="6" t="str">
        <f>TEXT(SalesData[[#This Row],[Order Date]],"mmm yyyy")</f>
        <v>Jun 2013</v>
      </c>
      <c r="Y8689">
        <f>--(COUNTIF($B$2:B8689,B8689)=1)</f>
        <v>0</v>
      </c>
    </row>
    <row r="8690" spans="1:25"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c r="W8690" s="6" t="str">
        <f>TEXT(SalesData[[#This Row],[Order Date]],"mmm")</f>
        <v>Jun</v>
      </c>
      <c r="X8690" s="6" t="str">
        <f>TEXT(SalesData[[#This Row],[Order Date]],"mmm yyyy")</f>
        <v>Jun 2013</v>
      </c>
      <c r="Y8690">
        <f>--(COUNTIF($B$2:B8690,B8690)=1)</f>
        <v>0</v>
      </c>
    </row>
    <row r="8691" spans="1:25"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c r="W8691" s="6" t="str">
        <f>TEXT(SalesData[[#This Row],[Order Date]],"mmm")</f>
        <v>Dec</v>
      </c>
      <c r="X8691" s="6" t="str">
        <f>TEXT(SalesData[[#This Row],[Order Date]],"mmm yyyy")</f>
        <v>Dec 2011</v>
      </c>
      <c r="Y8691">
        <f>--(COUNTIF($B$2:B8691,B8691)=1)</f>
        <v>1</v>
      </c>
    </row>
    <row r="8692" spans="1:25"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c r="W8692" s="6" t="str">
        <f>TEXT(SalesData[[#This Row],[Order Date]],"mmm")</f>
        <v>Aug</v>
      </c>
      <c r="X8692" s="6" t="str">
        <f>TEXT(SalesData[[#This Row],[Order Date]],"mmm yyyy")</f>
        <v>Aug 2013</v>
      </c>
      <c r="Y8692">
        <f>--(COUNTIF($B$2:B8692,B8692)=1)</f>
        <v>1</v>
      </c>
    </row>
    <row r="8693" spans="1:25"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c r="W8693" s="6" t="str">
        <f>TEXT(SalesData[[#This Row],[Order Date]],"mmm")</f>
        <v>Aug</v>
      </c>
      <c r="X8693" s="6" t="str">
        <f>TEXT(SalesData[[#This Row],[Order Date]],"mmm yyyy")</f>
        <v>Aug 2013</v>
      </c>
      <c r="Y8693">
        <f>--(COUNTIF($B$2:B8693,B8693)=1)</f>
        <v>0</v>
      </c>
    </row>
    <row r="8694" spans="1:25"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c r="W8694" s="6" t="str">
        <f>TEXT(SalesData[[#This Row],[Order Date]],"mmm")</f>
        <v>Aug</v>
      </c>
      <c r="X8694" s="6" t="str">
        <f>TEXT(SalesData[[#This Row],[Order Date]],"mmm yyyy")</f>
        <v>Aug 2013</v>
      </c>
      <c r="Y8694">
        <f>--(COUNTIF($B$2:B8694,B8694)=1)</f>
        <v>0</v>
      </c>
    </row>
    <row r="8695" spans="1:25"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c r="W8695" s="6" t="str">
        <f>TEXT(SalesData[[#This Row],[Order Date]],"mmm")</f>
        <v>Oct</v>
      </c>
      <c r="X8695" s="6" t="str">
        <f>TEXT(SalesData[[#This Row],[Order Date]],"mmm yyyy")</f>
        <v>Oct 2013</v>
      </c>
      <c r="Y8695">
        <f>--(COUNTIF($B$2:B8695,B8695)=1)</f>
        <v>1</v>
      </c>
    </row>
    <row r="8696" spans="1:25"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c r="W8696" s="6" t="str">
        <f>TEXT(SalesData[[#This Row],[Order Date]],"mmm")</f>
        <v>Aug</v>
      </c>
      <c r="X8696" s="6" t="str">
        <f>TEXT(SalesData[[#This Row],[Order Date]],"mmm yyyy")</f>
        <v>Aug 2011</v>
      </c>
      <c r="Y8696">
        <f>--(COUNTIF($B$2:B8696,B8696)=1)</f>
        <v>1</v>
      </c>
    </row>
    <row r="8697" spans="1:25"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c r="W8697" s="6" t="str">
        <f>TEXT(SalesData[[#This Row],[Order Date]],"mmm")</f>
        <v>Sep</v>
      </c>
      <c r="X8697" s="6" t="str">
        <f>TEXT(SalesData[[#This Row],[Order Date]],"mmm yyyy")</f>
        <v>Sep 2014</v>
      </c>
      <c r="Y8697">
        <f>--(COUNTIF($B$2:B8697,B8697)=1)</f>
        <v>1</v>
      </c>
    </row>
    <row r="8698" spans="1:25"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c r="W8698" s="6" t="str">
        <f>TEXT(SalesData[[#This Row],[Order Date]],"mmm")</f>
        <v>Jun</v>
      </c>
      <c r="X8698" s="6" t="str">
        <f>TEXT(SalesData[[#This Row],[Order Date]],"mmm yyyy")</f>
        <v>Jun 2014</v>
      </c>
      <c r="Y8698">
        <f>--(COUNTIF($B$2:B8698,B8698)=1)</f>
        <v>1</v>
      </c>
    </row>
    <row r="8699" spans="1:25"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c r="W8699" s="6" t="str">
        <f>TEXT(SalesData[[#This Row],[Order Date]],"mmm")</f>
        <v>Jun</v>
      </c>
      <c r="X8699" s="6" t="str">
        <f>TEXT(SalesData[[#This Row],[Order Date]],"mmm yyyy")</f>
        <v>Jun 2014</v>
      </c>
      <c r="Y8699">
        <f>--(COUNTIF($B$2:B8699,B8699)=1)</f>
        <v>0</v>
      </c>
    </row>
    <row r="8700" spans="1:25"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c r="W8700" s="6" t="str">
        <f>TEXT(SalesData[[#This Row],[Order Date]],"mmm")</f>
        <v>Jun</v>
      </c>
      <c r="X8700" s="6" t="str">
        <f>TEXT(SalesData[[#This Row],[Order Date]],"mmm yyyy")</f>
        <v>Jun 2014</v>
      </c>
      <c r="Y8700">
        <f>--(COUNTIF($B$2:B8700,B8700)=1)</f>
        <v>0</v>
      </c>
    </row>
    <row r="8701" spans="1:25"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c r="W8701" s="6" t="str">
        <f>TEXT(SalesData[[#This Row],[Order Date]],"mmm")</f>
        <v>Jun</v>
      </c>
      <c r="X8701" s="6" t="str">
        <f>TEXT(SalesData[[#This Row],[Order Date]],"mmm yyyy")</f>
        <v>Jun 2014</v>
      </c>
      <c r="Y8701">
        <f>--(COUNTIF($B$2:B8701,B8701)=1)</f>
        <v>0</v>
      </c>
    </row>
    <row r="8702" spans="1:25"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c r="W8702" s="6" t="str">
        <f>TEXT(SalesData[[#This Row],[Order Date]],"mmm")</f>
        <v>Jun</v>
      </c>
      <c r="X8702" s="6" t="str">
        <f>TEXT(SalesData[[#This Row],[Order Date]],"mmm yyyy")</f>
        <v>Jun 2014</v>
      </c>
      <c r="Y8702">
        <f>--(COUNTIF($B$2:B8702,B8702)=1)</f>
        <v>0</v>
      </c>
    </row>
    <row r="8703" spans="1:25"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c r="W8703" s="6" t="str">
        <f>TEXT(SalesData[[#This Row],[Order Date]],"mmm")</f>
        <v>Jun</v>
      </c>
      <c r="X8703" s="6" t="str">
        <f>TEXT(SalesData[[#This Row],[Order Date]],"mmm yyyy")</f>
        <v>Jun 2014</v>
      </c>
      <c r="Y8703">
        <f>--(COUNTIF($B$2:B8703,B8703)=1)</f>
        <v>0</v>
      </c>
    </row>
    <row r="8704" spans="1:25"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c r="W8704" s="6" t="str">
        <f>TEXT(SalesData[[#This Row],[Order Date]],"mmm")</f>
        <v>Jun</v>
      </c>
      <c r="X8704" s="6" t="str">
        <f>TEXT(SalesData[[#This Row],[Order Date]],"mmm yyyy")</f>
        <v>Jun 2014</v>
      </c>
      <c r="Y8704">
        <f>--(COUNTIF($B$2:B8704,B8704)=1)</f>
        <v>0</v>
      </c>
    </row>
    <row r="8705" spans="1:25"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c r="W8705" s="6" t="str">
        <f>TEXT(SalesData[[#This Row],[Order Date]],"mmm")</f>
        <v>Mar</v>
      </c>
      <c r="X8705" s="6" t="str">
        <f>TEXT(SalesData[[#This Row],[Order Date]],"mmm yyyy")</f>
        <v>Mar 2012</v>
      </c>
      <c r="Y8705">
        <f>--(COUNTIF($B$2:B8705,B8705)=1)</f>
        <v>1</v>
      </c>
    </row>
    <row r="8706" spans="1:25"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c r="W8706" s="6" t="str">
        <f>TEXT(SalesData[[#This Row],[Order Date]],"mmm")</f>
        <v>Jul</v>
      </c>
      <c r="X8706" s="6" t="str">
        <f>TEXT(SalesData[[#This Row],[Order Date]],"mmm yyyy")</f>
        <v>Jul 2013</v>
      </c>
      <c r="Y8706">
        <f>--(COUNTIF($B$2:B8706,B8706)=1)</f>
        <v>1</v>
      </c>
    </row>
    <row r="8707" spans="1:25"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c r="W8707" s="6" t="str">
        <f>TEXT(SalesData[[#This Row],[Order Date]],"mmm")</f>
        <v>Oct</v>
      </c>
      <c r="X8707" s="6" t="str">
        <f>TEXT(SalesData[[#This Row],[Order Date]],"mmm yyyy")</f>
        <v>Oct 2011</v>
      </c>
      <c r="Y8707">
        <f>--(COUNTIF($B$2:B8707,B8707)=1)</f>
        <v>1</v>
      </c>
    </row>
    <row r="8708" spans="1:25"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c r="W8708" s="6" t="str">
        <f>TEXT(SalesData[[#This Row],[Order Date]],"mmm")</f>
        <v>Sep</v>
      </c>
      <c r="X8708" s="6" t="str">
        <f>TEXT(SalesData[[#This Row],[Order Date]],"mmm yyyy")</f>
        <v>Sep 2011</v>
      </c>
      <c r="Y8708">
        <f>--(COUNTIF($B$2:B8708,B8708)=1)</f>
        <v>1</v>
      </c>
    </row>
    <row r="8709" spans="1:25"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c r="W8709" s="6" t="str">
        <f>TEXT(SalesData[[#This Row],[Order Date]],"mmm")</f>
        <v>Sep</v>
      </c>
      <c r="X8709" s="6" t="str">
        <f>TEXT(SalesData[[#This Row],[Order Date]],"mmm yyyy")</f>
        <v>Sep 2011</v>
      </c>
      <c r="Y8709">
        <f>--(COUNTIF($B$2:B8709,B8709)=1)</f>
        <v>0</v>
      </c>
    </row>
    <row r="8710" spans="1:25"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c r="W8710" s="6" t="str">
        <f>TEXT(SalesData[[#This Row],[Order Date]],"mmm")</f>
        <v>Nov</v>
      </c>
      <c r="X8710" s="6" t="str">
        <f>TEXT(SalesData[[#This Row],[Order Date]],"mmm yyyy")</f>
        <v>Nov 2011</v>
      </c>
      <c r="Y8710">
        <f>--(COUNTIF($B$2:B8710,B8710)=1)</f>
        <v>1</v>
      </c>
    </row>
    <row r="8711" spans="1:25"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c r="W8711" s="6" t="str">
        <f>TEXT(SalesData[[#This Row],[Order Date]],"mmm")</f>
        <v>Nov</v>
      </c>
      <c r="X8711" s="6" t="str">
        <f>TEXT(SalesData[[#This Row],[Order Date]],"mmm yyyy")</f>
        <v>Nov 2011</v>
      </c>
      <c r="Y8711">
        <f>--(COUNTIF($B$2:B8711,B8711)=1)</f>
        <v>0</v>
      </c>
    </row>
    <row r="8712" spans="1:25"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c r="W8712" s="6" t="str">
        <f>TEXT(SalesData[[#This Row],[Order Date]],"mmm")</f>
        <v>Nov</v>
      </c>
      <c r="X8712" s="6" t="str">
        <f>TEXT(SalesData[[#This Row],[Order Date]],"mmm yyyy")</f>
        <v>Nov 2011</v>
      </c>
      <c r="Y8712">
        <f>--(COUNTIF($B$2:B8712,B8712)=1)</f>
        <v>0</v>
      </c>
    </row>
    <row r="8713" spans="1:25"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c r="W8713" s="6" t="str">
        <f>TEXT(SalesData[[#This Row],[Order Date]],"mmm")</f>
        <v>Mar</v>
      </c>
      <c r="X8713" s="6" t="str">
        <f>TEXT(SalesData[[#This Row],[Order Date]],"mmm yyyy")</f>
        <v>Mar 2011</v>
      </c>
      <c r="Y8713">
        <f>--(COUNTIF($B$2:B8713,B8713)=1)</f>
        <v>1</v>
      </c>
    </row>
    <row r="8714" spans="1:25"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c r="W8714" s="6" t="str">
        <f>TEXT(SalesData[[#This Row],[Order Date]],"mmm")</f>
        <v>Dec</v>
      </c>
      <c r="X8714" s="6" t="str">
        <f>TEXT(SalesData[[#This Row],[Order Date]],"mmm yyyy")</f>
        <v>Dec 2012</v>
      </c>
      <c r="Y8714">
        <f>--(COUNTIF($B$2:B8714,B8714)=1)</f>
        <v>1</v>
      </c>
    </row>
    <row r="8715" spans="1:25"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c r="W8715" s="6" t="str">
        <f>TEXT(SalesData[[#This Row],[Order Date]],"mmm")</f>
        <v>Jul</v>
      </c>
      <c r="X8715" s="6" t="str">
        <f>TEXT(SalesData[[#This Row],[Order Date]],"mmm yyyy")</f>
        <v>Jul 2014</v>
      </c>
      <c r="Y8715">
        <f>--(COUNTIF($B$2:B8715,B8715)=1)</f>
        <v>1</v>
      </c>
    </row>
    <row r="8716" spans="1:25"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c r="W8716" s="6" t="str">
        <f>TEXT(SalesData[[#This Row],[Order Date]],"mmm")</f>
        <v>Jul</v>
      </c>
      <c r="X8716" s="6" t="str">
        <f>TEXT(SalesData[[#This Row],[Order Date]],"mmm yyyy")</f>
        <v>Jul 2014</v>
      </c>
      <c r="Y8716">
        <f>--(COUNTIF($B$2:B8716,B8716)=1)</f>
        <v>0</v>
      </c>
    </row>
    <row r="8717" spans="1:25"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c r="W8717" s="6" t="str">
        <f>TEXT(SalesData[[#This Row],[Order Date]],"mmm")</f>
        <v>Nov</v>
      </c>
      <c r="X8717" s="6" t="str">
        <f>TEXT(SalesData[[#This Row],[Order Date]],"mmm yyyy")</f>
        <v>Nov 2014</v>
      </c>
      <c r="Y8717">
        <f>--(COUNTIF($B$2:B8717,B8717)=1)</f>
        <v>1</v>
      </c>
    </row>
    <row r="8718" spans="1:25"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c r="W8718" s="6" t="str">
        <f>TEXT(SalesData[[#This Row],[Order Date]],"mmm")</f>
        <v>Jun</v>
      </c>
      <c r="X8718" s="6" t="str">
        <f>TEXT(SalesData[[#This Row],[Order Date]],"mmm yyyy")</f>
        <v>Jun 2013</v>
      </c>
      <c r="Y8718">
        <f>--(COUNTIF($B$2:B8718,B8718)=1)</f>
        <v>1</v>
      </c>
    </row>
    <row r="8719" spans="1:25"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c r="W8719" s="6" t="str">
        <f>TEXT(SalesData[[#This Row],[Order Date]],"mmm")</f>
        <v>Jun</v>
      </c>
      <c r="X8719" s="6" t="str">
        <f>TEXT(SalesData[[#This Row],[Order Date]],"mmm yyyy")</f>
        <v>Jun 2013</v>
      </c>
      <c r="Y8719">
        <f>--(COUNTIF($B$2:B8719,B8719)=1)</f>
        <v>0</v>
      </c>
    </row>
    <row r="8720" spans="1:25"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c r="W8720" s="6" t="str">
        <f>TEXT(SalesData[[#This Row],[Order Date]],"mmm")</f>
        <v>Jun</v>
      </c>
      <c r="X8720" s="6" t="str">
        <f>TEXT(SalesData[[#This Row],[Order Date]],"mmm yyyy")</f>
        <v>Jun 2013</v>
      </c>
      <c r="Y8720">
        <f>--(COUNTIF($B$2:B8720,B8720)=1)</f>
        <v>0</v>
      </c>
    </row>
    <row r="8721" spans="1:25"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c r="W8721" s="6" t="str">
        <f>TEXT(SalesData[[#This Row],[Order Date]],"mmm")</f>
        <v>Jun</v>
      </c>
      <c r="X8721" s="6" t="str">
        <f>TEXT(SalesData[[#This Row],[Order Date]],"mmm yyyy")</f>
        <v>Jun 2013</v>
      </c>
      <c r="Y8721">
        <f>--(COUNTIF($B$2:B8721,B8721)=1)</f>
        <v>0</v>
      </c>
    </row>
    <row r="8722" spans="1:25"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c r="W8722" s="6" t="str">
        <f>TEXT(SalesData[[#This Row],[Order Date]],"mmm")</f>
        <v>Jun</v>
      </c>
      <c r="X8722" s="6" t="str">
        <f>TEXT(SalesData[[#This Row],[Order Date]],"mmm yyyy")</f>
        <v>Jun 2013</v>
      </c>
      <c r="Y8722">
        <f>--(COUNTIF($B$2:B8722,B8722)=1)</f>
        <v>0</v>
      </c>
    </row>
    <row r="8723" spans="1:25"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c r="W8723" s="6" t="str">
        <f>TEXT(SalesData[[#This Row],[Order Date]],"mmm")</f>
        <v>Jun</v>
      </c>
      <c r="X8723" s="6" t="str">
        <f>TEXT(SalesData[[#This Row],[Order Date]],"mmm yyyy")</f>
        <v>Jun 2013</v>
      </c>
      <c r="Y8723">
        <f>--(COUNTIF($B$2:B8723,B8723)=1)</f>
        <v>0</v>
      </c>
    </row>
    <row r="8724" spans="1:25"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c r="W8724" s="6" t="str">
        <f>TEXT(SalesData[[#This Row],[Order Date]],"mmm")</f>
        <v>Jun</v>
      </c>
      <c r="X8724" s="6" t="str">
        <f>TEXT(SalesData[[#This Row],[Order Date]],"mmm yyyy")</f>
        <v>Jun 2013</v>
      </c>
      <c r="Y8724">
        <f>--(COUNTIF($B$2:B8724,B8724)=1)</f>
        <v>0</v>
      </c>
    </row>
    <row r="8725" spans="1:25"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c r="W8725" s="6" t="str">
        <f>TEXT(SalesData[[#This Row],[Order Date]],"mmm")</f>
        <v>Dec</v>
      </c>
      <c r="X8725" s="6" t="str">
        <f>TEXT(SalesData[[#This Row],[Order Date]],"mmm yyyy")</f>
        <v>Dec 2013</v>
      </c>
      <c r="Y8725">
        <f>--(COUNTIF($B$2:B8725,B8725)=1)</f>
        <v>1</v>
      </c>
    </row>
    <row r="8726" spans="1:25"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c r="W8726" s="6" t="str">
        <f>TEXT(SalesData[[#This Row],[Order Date]],"mmm")</f>
        <v>Dec</v>
      </c>
      <c r="X8726" s="6" t="str">
        <f>TEXT(SalesData[[#This Row],[Order Date]],"mmm yyyy")</f>
        <v>Dec 2013</v>
      </c>
      <c r="Y8726">
        <f>--(COUNTIF($B$2:B8726,B8726)=1)</f>
        <v>0</v>
      </c>
    </row>
    <row r="8727" spans="1:25"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c r="W8727" s="6" t="str">
        <f>TEXT(SalesData[[#This Row],[Order Date]],"mmm")</f>
        <v>Mar</v>
      </c>
      <c r="X8727" s="6" t="str">
        <f>TEXT(SalesData[[#This Row],[Order Date]],"mmm yyyy")</f>
        <v>Mar 2014</v>
      </c>
      <c r="Y8727">
        <f>--(COUNTIF($B$2:B8727,B8727)=1)</f>
        <v>1</v>
      </c>
    </row>
    <row r="8728" spans="1:25"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c r="W8728" s="6" t="str">
        <f>TEXT(SalesData[[#This Row],[Order Date]],"mmm")</f>
        <v>Dec</v>
      </c>
      <c r="X8728" s="6" t="str">
        <f>TEXT(SalesData[[#This Row],[Order Date]],"mmm yyyy")</f>
        <v>Dec 2012</v>
      </c>
      <c r="Y8728">
        <f>--(COUNTIF($B$2:B8728,B8728)=1)</f>
        <v>1</v>
      </c>
    </row>
    <row r="8729" spans="1:25"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c r="W8729" s="6" t="str">
        <f>TEXT(SalesData[[#This Row],[Order Date]],"mmm")</f>
        <v>Dec</v>
      </c>
      <c r="X8729" s="6" t="str">
        <f>TEXT(SalesData[[#This Row],[Order Date]],"mmm yyyy")</f>
        <v>Dec 2012</v>
      </c>
      <c r="Y8729">
        <f>--(COUNTIF($B$2:B8729,B8729)=1)</f>
        <v>0</v>
      </c>
    </row>
    <row r="8730" spans="1:25"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c r="W8730" s="6" t="str">
        <f>TEXT(SalesData[[#This Row],[Order Date]],"mmm")</f>
        <v>Dec</v>
      </c>
      <c r="X8730" s="6" t="str">
        <f>TEXT(SalesData[[#This Row],[Order Date]],"mmm yyyy")</f>
        <v>Dec 2012</v>
      </c>
      <c r="Y8730">
        <f>--(COUNTIF($B$2:B8730,B8730)=1)</f>
        <v>0</v>
      </c>
    </row>
    <row r="8731" spans="1:25"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c r="W8731" s="6" t="str">
        <f>TEXT(SalesData[[#This Row],[Order Date]],"mmm")</f>
        <v>Dec</v>
      </c>
      <c r="X8731" s="6" t="str">
        <f>TEXT(SalesData[[#This Row],[Order Date]],"mmm yyyy")</f>
        <v>Dec 2012</v>
      </c>
      <c r="Y8731">
        <f>--(COUNTIF($B$2:B8731,B8731)=1)</f>
        <v>0</v>
      </c>
    </row>
    <row r="8732" spans="1:25"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c r="W8732" s="6" t="str">
        <f>TEXT(SalesData[[#This Row],[Order Date]],"mmm")</f>
        <v>Dec</v>
      </c>
      <c r="X8732" s="6" t="str">
        <f>TEXT(SalesData[[#This Row],[Order Date]],"mmm yyyy")</f>
        <v>Dec 2012</v>
      </c>
      <c r="Y8732">
        <f>--(COUNTIF($B$2:B8732,B8732)=1)</f>
        <v>0</v>
      </c>
    </row>
    <row r="8733" spans="1:25"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c r="W8733" s="6" t="str">
        <f>TEXT(SalesData[[#This Row],[Order Date]],"mmm")</f>
        <v>Jul</v>
      </c>
      <c r="X8733" s="6" t="str">
        <f>TEXT(SalesData[[#This Row],[Order Date]],"mmm yyyy")</f>
        <v>Jul 2012</v>
      </c>
      <c r="Y8733">
        <f>--(COUNTIF($B$2:B8733,B8733)=1)</f>
        <v>1</v>
      </c>
    </row>
    <row r="8734" spans="1:25"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c r="W8734" s="6" t="str">
        <f>TEXT(SalesData[[#This Row],[Order Date]],"mmm")</f>
        <v>Jun</v>
      </c>
      <c r="X8734" s="6" t="str">
        <f>TEXT(SalesData[[#This Row],[Order Date]],"mmm yyyy")</f>
        <v>Jun 2014</v>
      </c>
      <c r="Y8734">
        <f>--(COUNTIF($B$2:B8734,B8734)=1)</f>
        <v>1</v>
      </c>
    </row>
    <row r="8735" spans="1:25"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c r="W8735" s="6" t="str">
        <f>TEXT(SalesData[[#This Row],[Order Date]],"mmm")</f>
        <v>Jun</v>
      </c>
      <c r="X8735" s="6" t="str">
        <f>TEXT(SalesData[[#This Row],[Order Date]],"mmm yyyy")</f>
        <v>Jun 2014</v>
      </c>
      <c r="Y8735">
        <f>--(COUNTIF($B$2:B8735,B8735)=1)</f>
        <v>0</v>
      </c>
    </row>
    <row r="8736" spans="1:25"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c r="W8736" s="6" t="str">
        <f>TEXT(SalesData[[#This Row],[Order Date]],"mmm")</f>
        <v>Jun</v>
      </c>
      <c r="X8736" s="6" t="str">
        <f>TEXT(SalesData[[#This Row],[Order Date]],"mmm yyyy")</f>
        <v>Jun 2014</v>
      </c>
      <c r="Y8736">
        <f>--(COUNTIF($B$2:B8736,B8736)=1)</f>
        <v>0</v>
      </c>
    </row>
    <row r="8737" spans="1:25"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c r="W8737" s="6" t="str">
        <f>TEXT(SalesData[[#This Row],[Order Date]],"mmm")</f>
        <v>Feb</v>
      </c>
      <c r="X8737" s="6" t="str">
        <f>TEXT(SalesData[[#This Row],[Order Date]],"mmm yyyy")</f>
        <v>Feb 2011</v>
      </c>
      <c r="Y8737">
        <f>--(COUNTIF($B$2:B8737,B8737)=1)</f>
        <v>1</v>
      </c>
    </row>
    <row r="8738" spans="1:25"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c r="W8738" s="6" t="str">
        <f>TEXT(SalesData[[#This Row],[Order Date]],"mmm")</f>
        <v>Sep</v>
      </c>
      <c r="X8738" s="6" t="str">
        <f>TEXT(SalesData[[#This Row],[Order Date]],"mmm yyyy")</f>
        <v>Sep 2013</v>
      </c>
      <c r="Y8738">
        <f>--(COUNTIF($B$2:B8738,B8738)=1)</f>
        <v>1</v>
      </c>
    </row>
    <row r="8739" spans="1:25"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c r="W8739" s="6" t="str">
        <f>TEXT(SalesData[[#This Row],[Order Date]],"mmm")</f>
        <v>Apr</v>
      </c>
      <c r="X8739" s="6" t="str">
        <f>TEXT(SalesData[[#This Row],[Order Date]],"mmm yyyy")</f>
        <v>Apr 2014</v>
      </c>
      <c r="Y8739">
        <f>--(COUNTIF($B$2:B8739,B8739)=1)</f>
        <v>1</v>
      </c>
    </row>
    <row r="8740" spans="1:25"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c r="W8740" s="6" t="str">
        <f>TEXT(SalesData[[#This Row],[Order Date]],"mmm")</f>
        <v>Dec</v>
      </c>
      <c r="X8740" s="6" t="str">
        <f>TEXT(SalesData[[#This Row],[Order Date]],"mmm yyyy")</f>
        <v>Dec 2014</v>
      </c>
      <c r="Y8740">
        <f>--(COUNTIF($B$2:B8740,B8740)=1)</f>
        <v>1</v>
      </c>
    </row>
    <row r="8741" spans="1:25"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c r="W8741" s="6" t="str">
        <f>TEXT(SalesData[[#This Row],[Order Date]],"mmm")</f>
        <v>Dec</v>
      </c>
      <c r="X8741" s="6" t="str">
        <f>TEXT(SalesData[[#This Row],[Order Date]],"mmm yyyy")</f>
        <v>Dec 2014</v>
      </c>
      <c r="Y8741">
        <f>--(COUNTIF($B$2:B8741,B8741)=1)</f>
        <v>0</v>
      </c>
    </row>
    <row r="8742" spans="1:25"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c r="W8742" s="6" t="str">
        <f>TEXT(SalesData[[#This Row],[Order Date]],"mmm")</f>
        <v>Jul</v>
      </c>
      <c r="X8742" s="6" t="str">
        <f>TEXT(SalesData[[#This Row],[Order Date]],"mmm yyyy")</f>
        <v>Jul 2013</v>
      </c>
      <c r="Y8742">
        <f>--(COUNTIF($B$2:B8742,B8742)=1)</f>
        <v>1</v>
      </c>
    </row>
    <row r="8743" spans="1:25"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c r="W8743" s="6" t="str">
        <f>TEXT(SalesData[[#This Row],[Order Date]],"mmm")</f>
        <v>Nov</v>
      </c>
      <c r="X8743" s="6" t="str">
        <f>TEXT(SalesData[[#This Row],[Order Date]],"mmm yyyy")</f>
        <v>Nov 2012</v>
      </c>
      <c r="Y8743">
        <f>--(COUNTIF($B$2:B8743,B8743)=1)</f>
        <v>1</v>
      </c>
    </row>
    <row r="8744" spans="1:25"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c r="W8744" s="6" t="str">
        <f>TEXT(SalesData[[#This Row],[Order Date]],"mmm")</f>
        <v>Oct</v>
      </c>
      <c r="X8744" s="6" t="str">
        <f>TEXT(SalesData[[#This Row],[Order Date]],"mmm yyyy")</f>
        <v>Oct 2012</v>
      </c>
      <c r="Y8744">
        <f>--(COUNTIF($B$2:B8744,B8744)=1)</f>
        <v>1</v>
      </c>
    </row>
    <row r="8745" spans="1:25"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c r="W8745" s="6" t="str">
        <f>TEXT(SalesData[[#This Row],[Order Date]],"mmm")</f>
        <v>Oct</v>
      </c>
      <c r="X8745" s="6" t="str">
        <f>TEXT(SalesData[[#This Row],[Order Date]],"mmm yyyy")</f>
        <v>Oct 2012</v>
      </c>
      <c r="Y8745">
        <f>--(COUNTIF($B$2:B8745,B8745)=1)</f>
        <v>0</v>
      </c>
    </row>
    <row r="8746" spans="1:25"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c r="W8746" s="6" t="str">
        <f>TEXT(SalesData[[#This Row],[Order Date]],"mmm")</f>
        <v>Nov</v>
      </c>
      <c r="X8746" s="6" t="str">
        <f>TEXT(SalesData[[#This Row],[Order Date]],"mmm yyyy")</f>
        <v>Nov 2012</v>
      </c>
      <c r="Y8746">
        <f>--(COUNTIF($B$2:B8746,B8746)=1)</f>
        <v>1</v>
      </c>
    </row>
    <row r="8747" spans="1:25"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c r="W8747" s="6" t="str">
        <f>TEXT(SalesData[[#This Row],[Order Date]],"mmm")</f>
        <v>Nov</v>
      </c>
      <c r="X8747" s="6" t="str">
        <f>TEXT(SalesData[[#This Row],[Order Date]],"mmm yyyy")</f>
        <v>Nov 2012</v>
      </c>
      <c r="Y8747">
        <f>--(COUNTIF($B$2:B8747,B8747)=1)</f>
        <v>0</v>
      </c>
    </row>
    <row r="8748" spans="1:25"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c r="W8748" s="6" t="str">
        <f>TEXT(SalesData[[#This Row],[Order Date]],"mmm")</f>
        <v>Feb</v>
      </c>
      <c r="X8748" s="6" t="str">
        <f>TEXT(SalesData[[#This Row],[Order Date]],"mmm yyyy")</f>
        <v>Feb 2014</v>
      </c>
      <c r="Y8748">
        <f>--(COUNTIF($B$2:B8748,B8748)=1)</f>
        <v>1</v>
      </c>
    </row>
    <row r="8749" spans="1:25"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c r="W8749" s="6" t="str">
        <f>TEXT(SalesData[[#This Row],[Order Date]],"mmm")</f>
        <v>Feb</v>
      </c>
      <c r="X8749" s="6" t="str">
        <f>TEXT(SalesData[[#This Row],[Order Date]],"mmm yyyy")</f>
        <v>Feb 2014</v>
      </c>
      <c r="Y8749">
        <f>--(COUNTIF($B$2:B8749,B8749)=1)</f>
        <v>0</v>
      </c>
    </row>
    <row r="8750" spans="1:25"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c r="W8750" s="6" t="str">
        <f>TEXT(SalesData[[#This Row],[Order Date]],"mmm")</f>
        <v>Feb</v>
      </c>
      <c r="X8750" s="6" t="str">
        <f>TEXT(SalesData[[#This Row],[Order Date]],"mmm yyyy")</f>
        <v>Feb 2014</v>
      </c>
      <c r="Y8750">
        <f>--(COUNTIF($B$2:B8750,B8750)=1)</f>
        <v>0</v>
      </c>
    </row>
    <row r="8751" spans="1:25"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c r="W8751" s="6" t="str">
        <f>TEXT(SalesData[[#This Row],[Order Date]],"mmm")</f>
        <v>Jun</v>
      </c>
      <c r="X8751" s="6" t="str">
        <f>TEXT(SalesData[[#This Row],[Order Date]],"mmm yyyy")</f>
        <v>Jun 2012</v>
      </c>
      <c r="Y8751">
        <f>--(COUNTIF($B$2:B8751,B8751)=1)</f>
        <v>1</v>
      </c>
    </row>
    <row r="8752" spans="1:25"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c r="W8752" s="6" t="str">
        <f>TEXT(SalesData[[#This Row],[Order Date]],"mmm")</f>
        <v>Jun</v>
      </c>
      <c r="X8752" s="6" t="str">
        <f>TEXT(SalesData[[#This Row],[Order Date]],"mmm yyyy")</f>
        <v>Jun 2012</v>
      </c>
      <c r="Y8752">
        <f>--(COUNTIF($B$2:B8752,B8752)=1)</f>
        <v>0</v>
      </c>
    </row>
    <row r="8753" spans="1:25"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c r="W8753" s="6" t="str">
        <f>TEXT(SalesData[[#This Row],[Order Date]],"mmm")</f>
        <v>May</v>
      </c>
      <c r="X8753" s="6" t="str">
        <f>TEXT(SalesData[[#This Row],[Order Date]],"mmm yyyy")</f>
        <v>May 2013</v>
      </c>
      <c r="Y8753">
        <f>--(COUNTIF($B$2:B8753,B8753)=1)</f>
        <v>1</v>
      </c>
    </row>
    <row r="8754" spans="1:25"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c r="W8754" s="6" t="str">
        <f>TEXT(SalesData[[#This Row],[Order Date]],"mmm")</f>
        <v>May</v>
      </c>
      <c r="X8754" s="6" t="str">
        <f>TEXT(SalesData[[#This Row],[Order Date]],"mmm yyyy")</f>
        <v>May 2013</v>
      </c>
      <c r="Y8754">
        <f>--(COUNTIF($B$2:B8754,B8754)=1)</f>
        <v>0</v>
      </c>
    </row>
    <row r="8755" spans="1:25"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c r="W8755" s="6" t="str">
        <f>TEXT(SalesData[[#This Row],[Order Date]],"mmm")</f>
        <v>Sep</v>
      </c>
      <c r="X8755" s="6" t="str">
        <f>TEXT(SalesData[[#This Row],[Order Date]],"mmm yyyy")</f>
        <v>Sep 2014</v>
      </c>
      <c r="Y8755">
        <f>--(COUNTIF($B$2:B8755,B8755)=1)</f>
        <v>1</v>
      </c>
    </row>
    <row r="8756" spans="1:25"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c r="W8756" s="6" t="str">
        <f>TEXT(SalesData[[#This Row],[Order Date]],"mmm")</f>
        <v>Sep</v>
      </c>
      <c r="X8756" s="6" t="str">
        <f>TEXT(SalesData[[#This Row],[Order Date]],"mmm yyyy")</f>
        <v>Sep 2014</v>
      </c>
      <c r="Y8756">
        <f>--(COUNTIF($B$2:B8756,B8756)=1)</f>
        <v>0</v>
      </c>
    </row>
    <row r="8757" spans="1:25"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c r="W8757" s="6" t="str">
        <f>TEXT(SalesData[[#This Row],[Order Date]],"mmm")</f>
        <v>Sep</v>
      </c>
      <c r="X8757" s="6" t="str">
        <f>TEXT(SalesData[[#This Row],[Order Date]],"mmm yyyy")</f>
        <v>Sep 2014</v>
      </c>
      <c r="Y8757">
        <f>--(COUNTIF($B$2:B8757,B8757)=1)</f>
        <v>0</v>
      </c>
    </row>
    <row r="8758" spans="1:25"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c r="W8758" s="6" t="str">
        <f>TEXT(SalesData[[#This Row],[Order Date]],"mmm")</f>
        <v>Jul</v>
      </c>
      <c r="X8758" s="6" t="str">
        <f>TEXT(SalesData[[#This Row],[Order Date]],"mmm yyyy")</f>
        <v>Jul 2013</v>
      </c>
      <c r="Y8758">
        <f>--(COUNTIF($B$2:B8758,B8758)=1)</f>
        <v>1</v>
      </c>
    </row>
    <row r="8759" spans="1:25"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c r="W8759" s="6" t="str">
        <f>TEXT(SalesData[[#This Row],[Order Date]],"mmm")</f>
        <v>Jul</v>
      </c>
      <c r="X8759" s="6" t="str">
        <f>TEXT(SalesData[[#This Row],[Order Date]],"mmm yyyy")</f>
        <v>Jul 2013</v>
      </c>
      <c r="Y8759">
        <f>--(COUNTIF($B$2:B8759,B8759)=1)</f>
        <v>0</v>
      </c>
    </row>
    <row r="8760" spans="1:25"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c r="W8760" s="6" t="str">
        <f>TEXT(SalesData[[#This Row],[Order Date]],"mmm")</f>
        <v>Jul</v>
      </c>
      <c r="X8760" s="6" t="str">
        <f>TEXT(SalesData[[#This Row],[Order Date]],"mmm yyyy")</f>
        <v>Jul 2013</v>
      </c>
      <c r="Y8760">
        <f>--(COUNTIF($B$2:B8760,B8760)=1)</f>
        <v>0</v>
      </c>
    </row>
    <row r="8761" spans="1:25"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c r="W8761" s="6" t="str">
        <f>TEXT(SalesData[[#This Row],[Order Date]],"mmm")</f>
        <v>Jul</v>
      </c>
      <c r="X8761" s="6" t="str">
        <f>TEXT(SalesData[[#This Row],[Order Date]],"mmm yyyy")</f>
        <v>Jul 2013</v>
      </c>
      <c r="Y8761">
        <f>--(COUNTIF($B$2:B8761,B8761)=1)</f>
        <v>0</v>
      </c>
    </row>
    <row r="8762" spans="1:25"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c r="W8762" s="6" t="str">
        <f>TEXT(SalesData[[#This Row],[Order Date]],"mmm")</f>
        <v>Jan</v>
      </c>
      <c r="X8762" s="6" t="str">
        <f>TEXT(SalesData[[#This Row],[Order Date]],"mmm yyyy")</f>
        <v>Jan 2013</v>
      </c>
      <c r="Y8762">
        <f>--(COUNTIF($B$2:B8762,B8762)=1)</f>
        <v>1</v>
      </c>
    </row>
    <row r="8763" spans="1:25"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c r="W8763" s="6" t="str">
        <f>TEXT(SalesData[[#This Row],[Order Date]],"mmm")</f>
        <v>Jan</v>
      </c>
      <c r="X8763" s="6" t="str">
        <f>TEXT(SalesData[[#This Row],[Order Date]],"mmm yyyy")</f>
        <v>Jan 2013</v>
      </c>
      <c r="Y8763">
        <f>--(COUNTIF($B$2:B8763,B8763)=1)</f>
        <v>0</v>
      </c>
    </row>
    <row r="8764" spans="1:25"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c r="W8764" s="6" t="str">
        <f>TEXT(SalesData[[#This Row],[Order Date]],"mmm")</f>
        <v>Dec</v>
      </c>
      <c r="X8764" s="6" t="str">
        <f>TEXT(SalesData[[#This Row],[Order Date]],"mmm yyyy")</f>
        <v>Dec 2013</v>
      </c>
      <c r="Y8764">
        <f>--(COUNTIF($B$2:B8764,B8764)=1)</f>
        <v>1</v>
      </c>
    </row>
    <row r="8765" spans="1:25"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c r="W8765" s="6" t="str">
        <f>TEXT(SalesData[[#This Row],[Order Date]],"mmm")</f>
        <v>Dec</v>
      </c>
      <c r="X8765" s="6" t="str">
        <f>TEXT(SalesData[[#This Row],[Order Date]],"mmm yyyy")</f>
        <v>Dec 2013</v>
      </c>
      <c r="Y8765">
        <f>--(COUNTIF($B$2:B8765,B8765)=1)</f>
        <v>0</v>
      </c>
    </row>
    <row r="8766" spans="1:25"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c r="W8766" s="6" t="str">
        <f>TEXT(SalesData[[#This Row],[Order Date]],"mmm")</f>
        <v>Nov</v>
      </c>
      <c r="X8766" s="6" t="str">
        <f>TEXT(SalesData[[#This Row],[Order Date]],"mmm yyyy")</f>
        <v>Nov 2012</v>
      </c>
      <c r="Y8766">
        <f>--(COUNTIF($B$2:B8766,B8766)=1)</f>
        <v>1</v>
      </c>
    </row>
    <row r="8767" spans="1:25"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c r="W8767" s="6" t="str">
        <f>TEXT(SalesData[[#This Row],[Order Date]],"mmm")</f>
        <v>Nov</v>
      </c>
      <c r="X8767" s="6" t="str">
        <f>TEXT(SalesData[[#This Row],[Order Date]],"mmm yyyy")</f>
        <v>Nov 2012</v>
      </c>
      <c r="Y8767">
        <f>--(COUNTIF($B$2:B8767,B8767)=1)</f>
        <v>0</v>
      </c>
    </row>
    <row r="8768" spans="1:25"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c r="W8768" s="6" t="str">
        <f>TEXT(SalesData[[#This Row],[Order Date]],"mmm")</f>
        <v>Nov</v>
      </c>
      <c r="X8768" s="6" t="str">
        <f>TEXT(SalesData[[#This Row],[Order Date]],"mmm yyyy")</f>
        <v>Nov 2012</v>
      </c>
      <c r="Y8768">
        <f>--(COUNTIF($B$2:B8768,B8768)=1)</f>
        <v>0</v>
      </c>
    </row>
    <row r="8769" spans="1:25"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c r="W8769" s="6" t="str">
        <f>TEXT(SalesData[[#This Row],[Order Date]],"mmm")</f>
        <v>Nov</v>
      </c>
      <c r="X8769" s="6" t="str">
        <f>TEXT(SalesData[[#This Row],[Order Date]],"mmm yyyy")</f>
        <v>Nov 2012</v>
      </c>
      <c r="Y8769">
        <f>--(COUNTIF($B$2:B8769,B8769)=1)</f>
        <v>0</v>
      </c>
    </row>
    <row r="8770" spans="1:25"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c r="W8770" s="6" t="str">
        <f>TEXT(SalesData[[#This Row],[Order Date]],"mmm")</f>
        <v>Oct</v>
      </c>
      <c r="X8770" s="6" t="str">
        <f>TEXT(SalesData[[#This Row],[Order Date]],"mmm yyyy")</f>
        <v>Oct 2012</v>
      </c>
      <c r="Y8770">
        <f>--(COUNTIF($B$2:B8770,B8770)=1)</f>
        <v>1</v>
      </c>
    </row>
    <row r="8771" spans="1:25"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c r="W8771" s="6" t="str">
        <f>TEXT(SalesData[[#This Row],[Order Date]],"mmm")</f>
        <v>Sep</v>
      </c>
      <c r="X8771" s="6" t="str">
        <f>TEXT(SalesData[[#This Row],[Order Date]],"mmm yyyy")</f>
        <v>Sep 2013</v>
      </c>
      <c r="Y8771">
        <f>--(COUNTIF($B$2:B8771,B8771)=1)</f>
        <v>1</v>
      </c>
    </row>
    <row r="8772" spans="1:25"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c r="W8772" s="6" t="str">
        <f>TEXT(SalesData[[#This Row],[Order Date]],"mmm")</f>
        <v>Sep</v>
      </c>
      <c r="X8772" s="6" t="str">
        <f>TEXT(SalesData[[#This Row],[Order Date]],"mmm yyyy")</f>
        <v>Sep 2013</v>
      </c>
      <c r="Y8772">
        <f>--(COUNTIF($B$2:B8772,B8772)=1)</f>
        <v>0</v>
      </c>
    </row>
    <row r="8773" spans="1:25"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c r="W8773" s="6" t="str">
        <f>TEXT(SalesData[[#This Row],[Order Date]],"mmm")</f>
        <v>Sep</v>
      </c>
      <c r="X8773" s="6" t="str">
        <f>TEXT(SalesData[[#This Row],[Order Date]],"mmm yyyy")</f>
        <v>Sep 2014</v>
      </c>
      <c r="Y8773">
        <f>--(COUNTIF($B$2:B8773,B8773)=1)</f>
        <v>1</v>
      </c>
    </row>
    <row r="8774" spans="1:25"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c r="W8774" s="6" t="str">
        <f>TEXT(SalesData[[#This Row],[Order Date]],"mmm")</f>
        <v>Sep</v>
      </c>
      <c r="X8774" s="6" t="str">
        <f>TEXT(SalesData[[#This Row],[Order Date]],"mmm yyyy")</f>
        <v>Sep 2014</v>
      </c>
      <c r="Y8774">
        <f>--(COUNTIF($B$2:B8774,B8774)=1)</f>
        <v>0</v>
      </c>
    </row>
    <row r="8775" spans="1:25"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c r="W8775" s="6" t="str">
        <f>TEXT(SalesData[[#This Row],[Order Date]],"mmm")</f>
        <v>Feb</v>
      </c>
      <c r="X8775" s="6" t="str">
        <f>TEXT(SalesData[[#This Row],[Order Date]],"mmm yyyy")</f>
        <v>Feb 2012</v>
      </c>
      <c r="Y8775">
        <f>--(COUNTIF($B$2:B8775,B8775)=1)</f>
        <v>1</v>
      </c>
    </row>
    <row r="8776" spans="1:25"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c r="W8776" s="6" t="str">
        <f>TEXT(SalesData[[#This Row],[Order Date]],"mmm")</f>
        <v>Feb</v>
      </c>
      <c r="X8776" s="6" t="str">
        <f>TEXT(SalesData[[#This Row],[Order Date]],"mmm yyyy")</f>
        <v>Feb 2012</v>
      </c>
      <c r="Y8776">
        <f>--(COUNTIF($B$2:B8776,B8776)=1)</f>
        <v>0</v>
      </c>
    </row>
    <row r="8777" spans="1:25"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c r="W8777" s="6" t="str">
        <f>TEXT(SalesData[[#This Row],[Order Date]],"mmm")</f>
        <v>Dec</v>
      </c>
      <c r="X8777" s="6" t="str">
        <f>TEXT(SalesData[[#This Row],[Order Date]],"mmm yyyy")</f>
        <v>Dec 2013</v>
      </c>
      <c r="Y8777">
        <f>--(COUNTIF($B$2:B8777,B8777)=1)</f>
        <v>1</v>
      </c>
    </row>
    <row r="8778" spans="1:25"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c r="W8778" s="6" t="str">
        <f>TEXT(SalesData[[#This Row],[Order Date]],"mmm")</f>
        <v>Jul</v>
      </c>
      <c r="X8778" s="6" t="str">
        <f>TEXT(SalesData[[#This Row],[Order Date]],"mmm yyyy")</f>
        <v>Jul 2013</v>
      </c>
      <c r="Y8778">
        <f>--(COUNTIF($B$2:B8778,B8778)=1)</f>
        <v>1</v>
      </c>
    </row>
    <row r="8779" spans="1:25"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c r="W8779" s="6" t="str">
        <f>TEXT(SalesData[[#This Row],[Order Date]],"mmm")</f>
        <v>Jul</v>
      </c>
      <c r="X8779" s="6" t="str">
        <f>TEXT(SalesData[[#This Row],[Order Date]],"mmm yyyy")</f>
        <v>Jul 2013</v>
      </c>
      <c r="Y8779">
        <f>--(COUNTIF($B$2:B8779,B8779)=1)</f>
        <v>0</v>
      </c>
    </row>
    <row r="8780" spans="1:25"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c r="W8780" s="6" t="str">
        <f>TEXT(SalesData[[#This Row],[Order Date]],"mmm")</f>
        <v>Dec</v>
      </c>
      <c r="X8780" s="6" t="str">
        <f>TEXT(SalesData[[#This Row],[Order Date]],"mmm yyyy")</f>
        <v>Dec 2014</v>
      </c>
      <c r="Y8780">
        <f>--(COUNTIF($B$2:B8780,B8780)=1)</f>
        <v>1</v>
      </c>
    </row>
    <row r="8781" spans="1:25"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c r="W8781" s="6" t="str">
        <f>TEXT(SalesData[[#This Row],[Order Date]],"mmm")</f>
        <v>Mar</v>
      </c>
      <c r="X8781" s="6" t="str">
        <f>TEXT(SalesData[[#This Row],[Order Date]],"mmm yyyy")</f>
        <v>Mar 2012</v>
      </c>
      <c r="Y8781">
        <f>--(COUNTIF($B$2:B8781,B8781)=1)</f>
        <v>1</v>
      </c>
    </row>
    <row r="8782" spans="1:25"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c r="W8782" s="6" t="str">
        <f>TEXT(SalesData[[#This Row],[Order Date]],"mmm")</f>
        <v>Mar</v>
      </c>
      <c r="X8782" s="6" t="str">
        <f>TEXT(SalesData[[#This Row],[Order Date]],"mmm yyyy")</f>
        <v>Mar 2012</v>
      </c>
      <c r="Y8782">
        <f>--(COUNTIF($B$2:B8782,B8782)=1)</f>
        <v>1</v>
      </c>
    </row>
    <row r="8783" spans="1:25"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c r="W8783" s="6" t="str">
        <f>TEXT(SalesData[[#This Row],[Order Date]],"mmm")</f>
        <v>Mar</v>
      </c>
      <c r="X8783" s="6" t="str">
        <f>TEXT(SalesData[[#This Row],[Order Date]],"mmm yyyy")</f>
        <v>Mar 2012</v>
      </c>
      <c r="Y8783">
        <f>--(COUNTIF($B$2:B8783,B8783)=1)</f>
        <v>0</v>
      </c>
    </row>
    <row r="8784" spans="1:25"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c r="W8784" s="6" t="str">
        <f>TEXT(SalesData[[#This Row],[Order Date]],"mmm")</f>
        <v>Sep</v>
      </c>
      <c r="X8784" s="6" t="str">
        <f>TEXT(SalesData[[#This Row],[Order Date]],"mmm yyyy")</f>
        <v>Sep 2013</v>
      </c>
      <c r="Y8784">
        <f>--(COUNTIF($B$2:B8784,B8784)=1)</f>
        <v>1</v>
      </c>
    </row>
    <row r="8785" spans="1:25"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c r="W8785" s="6" t="str">
        <f>TEXT(SalesData[[#This Row],[Order Date]],"mmm")</f>
        <v>Sep</v>
      </c>
      <c r="X8785" s="6" t="str">
        <f>TEXT(SalesData[[#This Row],[Order Date]],"mmm yyyy")</f>
        <v>Sep 2013</v>
      </c>
      <c r="Y8785">
        <f>--(COUNTIF($B$2:B8785,B8785)=1)</f>
        <v>0</v>
      </c>
    </row>
    <row r="8786" spans="1:25"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c r="W8786" s="6" t="str">
        <f>TEXT(SalesData[[#This Row],[Order Date]],"mmm")</f>
        <v>Mar</v>
      </c>
      <c r="X8786" s="6" t="str">
        <f>TEXT(SalesData[[#This Row],[Order Date]],"mmm yyyy")</f>
        <v>Mar 2014</v>
      </c>
      <c r="Y8786">
        <f>--(COUNTIF($B$2:B8786,B8786)=1)</f>
        <v>1</v>
      </c>
    </row>
    <row r="8787" spans="1:25"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c r="W8787" s="6" t="str">
        <f>TEXT(SalesData[[#This Row],[Order Date]],"mmm")</f>
        <v>May</v>
      </c>
      <c r="X8787" s="6" t="str">
        <f>TEXT(SalesData[[#This Row],[Order Date]],"mmm yyyy")</f>
        <v>May 2014</v>
      </c>
      <c r="Y8787">
        <f>--(COUNTIF($B$2:B8787,B8787)=1)</f>
        <v>1</v>
      </c>
    </row>
    <row r="8788" spans="1:25"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c r="W8788" s="6" t="str">
        <f>TEXT(SalesData[[#This Row],[Order Date]],"mmm")</f>
        <v>May</v>
      </c>
      <c r="X8788" s="6" t="str">
        <f>TEXT(SalesData[[#This Row],[Order Date]],"mmm yyyy")</f>
        <v>May 2014</v>
      </c>
      <c r="Y8788">
        <f>--(COUNTIF($B$2:B8788,B8788)=1)</f>
        <v>0</v>
      </c>
    </row>
    <row r="8789" spans="1:25"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c r="W8789" s="6" t="str">
        <f>TEXT(SalesData[[#This Row],[Order Date]],"mmm")</f>
        <v>May</v>
      </c>
      <c r="X8789" s="6" t="str">
        <f>TEXT(SalesData[[#This Row],[Order Date]],"mmm yyyy")</f>
        <v>May 2014</v>
      </c>
      <c r="Y8789">
        <f>--(COUNTIF($B$2:B8789,B8789)=1)</f>
        <v>0</v>
      </c>
    </row>
    <row r="8790" spans="1:25"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c r="W8790" s="6" t="str">
        <f>TEXT(SalesData[[#This Row],[Order Date]],"mmm")</f>
        <v>Jun</v>
      </c>
      <c r="X8790" s="6" t="str">
        <f>TEXT(SalesData[[#This Row],[Order Date]],"mmm yyyy")</f>
        <v>Jun 2014</v>
      </c>
      <c r="Y8790">
        <f>--(COUNTIF($B$2:B8790,B8790)=1)</f>
        <v>1</v>
      </c>
    </row>
    <row r="8791" spans="1:25"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c r="W8791" s="6" t="str">
        <f>TEXT(SalesData[[#This Row],[Order Date]],"mmm")</f>
        <v>Jun</v>
      </c>
      <c r="X8791" s="6" t="str">
        <f>TEXT(SalesData[[#This Row],[Order Date]],"mmm yyyy")</f>
        <v>Jun 2014</v>
      </c>
      <c r="Y8791">
        <f>--(COUNTIF($B$2:B8791,B8791)=1)</f>
        <v>0</v>
      </c>
    </row>
    <row r="8792" spans="1:25"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c r="W8792" s="6" t="str">
        <f>TEXT(SalesData[[#This Row],[Order Date]],"mmm")</f>
        <v>Sep</v>
      </c>
      <c r="X8792" s="6" t="str">
        <f>TEXT(SalesData[[#This Row],[Order Date]],"mmm yyyy")</f>
        <v>Sep 2012</v>
      </c>
      <c r="Y8792">
        <f>--(COUNTIF($B$2:B8792,B8792)=1)</f>
        <v>1</v>
      </c>
    </row>
    <row r="8793" spans="1:25"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c r="W8793" s="6" t="str">
        <f>TEXT(SalesData[[#This Row],[Order Date]],"mmm")</f>
        <v>Mar</v>
      </c>
      <c r="X8793" s="6" t="str">
        <f>TEXT(SalesData[[#This Row],[Order Date]],"mmm yyyy")</f>
        <v>Mar 2014</v>
      </c>
      <c r="Y8793">
        <f>--(COUNTIF($B$2:B8793,B8793)=1)</f>
        <v>1</v>
      </c>
    </row>
    <row r="8794" spans="1:25"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c r="W8794" s="6" t="str">
        <f>TEXT(SalesData[[#This Row],[Order Date]],"mmm")</f>
        <v>Dec</v>
      </c>
      <c r="X8794" s="6" t="str">
        <f>TEXT(SalesData[[#This Row],[Order Date]],"mmm yyyy")</f>
        <v>Dec 2011</v>
      </c>
      <c r="Y8794">
        <f>--(COUNTIF($B$2:B8794,B8794)=1)</f>
        <v>1</v>
      </c>
    </row>
    <row r="8795" spans="1:25"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c r="W8795" s="6" t="str">
        <f>TEXT(SalesData[[#This Row],[Order Date]],"mmm")</f>
        <v>Dec</v>
      </c>
      <c r="X8795" s="6" t="str">
        <f>TEXT(SalesData[[#This Row],[Order Date]],"mmm yyyy")</f>
        <v>Dec 2011</v>
      </c>
      <c r="Y8795">
        <f>--(COUNTIF($B$2:B8795,B8795)=1)</f>
        <v>0</v>
      </c>
    </row>
    <row r="8796" spans="1:25"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c r="W8796" s="6" t="str">
        <f>TEXT(SalesData[[#This Row],[Order Date]],"mmm")</f>
        <v>Dec</v>
      </c>
      <c r="X8796" s="6" t="str">
        <f>TEXT(SalesData[[#This Row],[Order Date]],"mmm yyyy")</f>
        <v>Dec 2011</v>
      </c>
      <c r="Y8796">
        <f>--(COUNTIF($B$2:B8796,B8796)=1)</f>
        <v>0</v>
      </c>
    </row>
    <row r="8797" spans="1:25"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c r="W8797" s="6" t="str">
        <f>TEXT(SalesData[[#This Row],[Order Date]],"mmm")</f>
        <v>Dec</v>
      </c>
      <c r="X8797" s="6" t="str">
        <f>TEXT(SalesData[[#This Row],[Order Date]],"mmm yyyy")</f>
        <v>Dec 2011</v>
      </c>
      <c r="Y8797">
        <f>--(COUNTIF($B$2:B8797,B8797)=1)</f>
        <v>0</v>
      </c>
    </row>
    <row r="8798" spans="1:25"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c r="W8798" s="6" t="str">
        <f>TEXT(SalesData[[#This Row],[Order Date]],"mmm")</f>
        <v>Jul</v>
      </c>
      <c r="X8798" s="6" t="str">
        <f>TEXT(SalesData[[#This Row],[Order Date]],"mmm yyyy")</f>
        <v>Jul 2013</v>
      </c>
      <c r="Y8798">
        <f>--(COUNTIF($B$2:B8798,B8798)=1)</f>
        <v>1</v>
      </c>
    </row>
    <row r="8799" spans="1:25"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c r="W8799" s="6" t="str">
        <f>TEXT(SalesData[[#This Row],[Order Date]],"mmm")</f>
        <v>Jul</v>
      </c>
      <c r="X8799" s="6" t="str">
        <f>TEXT(SalesData[[#This Row],[Order Date]],"mmm yyyy")</f>
        <v>Jul 2013</v>
      </c>
      <c r="Y8799">
        <f>--(COUNTIF($B$2:B8799,B8799)=1)</f>
        <v>0</v>
      </c>
    </row>
    <row r="8800" spans="1:25"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c r="W8800" s="6" t="str">
        <f>TEXT(SalesData[[#This Row],[Order Date]],"mmm")</f>
        <v>Apr</v>
      </c>
      <c r="X8800" s="6" t="str">
        <f>TEXT(SalesData[[#This Row],[Order Date]],"mmm yyyy")</f>
        <v>Apr 2013</v>
      </c>
      <c r="Y8800">
        <f>--(COUNTIF($B$2:B8800,B8800)=1)</f>
        <v>1</v>
      </c>
    </row>
    <row r="8801" spans="1:25"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c r="W8801" s="6" t="str">
        <f>TEXT(SalesData[[#This Row],[Order Date]],"mmm")</f>
        <v>May</v>
      </c>
      <c r="X8801" s="6" t="str">
        <f>TEXT(SalesData[[#This Row],[Order Date]],"mmm yyyy")</f>
        <v>May 2011</v>
      </c>
      <c r="Y8801">
        <f>--(COUNTIF($B$2:B8801,B8801)=1)</f>
        <v>1</v>
      </c>
    </row>
    <row r="8802" spans="1:25"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c r="W8802" s="6" t="str">
        <f>TEXT(SalesData[[#This Row],[Order Date]],"mmm")</f>
        <v>Nov</v>
      </c>
      <c r="X8802" s="6" t="str">
        <f>TEXT(SalesData[[#This Row],[Order Date]],"mmm yyyy")</f>
        <v>Nov 2014</v>
      </c>
      <c r="Y8802">
        <f>--(COUNTIF($B$2:B8802,B8802)=1)</f>
        <v>1</v>
      </c>
    </row>
    <row r="8803" spans="1:25"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c r="W8803" s="6" t="str">
        <f>TEXT(SalesData[[#This Row],[Order Date]],"mmm")</f>
        <v>Nov</v>
      </c>
      <c r="X8803" s="6" t="str">
        <f>TEXT(SalesData[[#This Row],[Order Date]],"mmm yyyy")</f>
        <v>Nov 2013</v>
      </c>
      <c r="Y8803">
        <f>--(COUNTIF($B$2:B8803,B8803)=1)</f>
        <v>1</v>
      </c>
    </row>
    <row r="8804" spans="1:25"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c r="W8804" s="6" t="str">
        <f>TEXT(SalesData[[#This Row],[Order Date]],"mmm")</f>
        <v>Nov</v>
      </c>
      <c r="X8804" s="6" t="str">
        <f>TEXT(SalesData[[#This Row],[Order Date]],"mmm yyyy")</f>
        <v>Nov 2013</v>
      </c>
      <c r="Y8804">
        <f>--(COUNTIF($B$2:B8804,B8804)=1)</f>
        <v>0</v>
      </c>
    </row>
    <row r="8805" spans="1:25"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c r="W8805" s="6" t="str">
        <f>TEXT(SalesData[[#This Row],[Order Date]],"mmm")</f>
        <v>Dec</v>
      </c>
      <c r="X8805" s="6" t="str">
        <f>TEXT(SalesData[[#This Row],[Order Date]],"mmm yyyy")</f>
        <v>Dec 2011</v>
      </c>
      <c r="Y8805">
        <f>--(COUNTIF($B$2:B8805,B8805)=1)</f>
        <v>1</v>
      </c>
    </row>
    <row r="8806" spans="1:25"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c r="W8806" s="6" t="str">
        <f>TEXT(SalesData[[#This Row],[Order Date]],"mmm")</f>
        <v>Dec</v>
      </c>
      <c r="X8806" s="6" t="str">
        <f>TEXT(SalesData[[#This Row],[Order Date]],"mmm yyyy")</f>
        <v>Dec 2011</v>
      </c>
      <c r="Y8806">
        <f>--(COUNTIF($B$2:B8806,B8806)=1)</f>
        <v>0</v>
      </c>
    </row>
    <row r="8807" spans="1:25"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c r="W8807" s="6" t="str">
        <f>TEXT(SalesData[[#This Row],[Order Date]],"mmm")</f>
        <v>Aug</v>
      </c>
      <c r="X8807" s="6" t="str">
        <f>TEXT(SalesData[[#This Row],[Order Date]],"mmm yyyy")</f>
        <v>Aug 2014</v>
      </c>
      <c r="Y8807">
        <f>--(COUNTIF($B$2:B8807,B8807)=1)</f>
        <v>1</v>
      </c>
    </row>
    <row r="8808" spans="1:25"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c r="W8808" s="6" t="str">
        <f>TEXT(SalesData[[#This Row],[Order Date]],"mmm")</f>
        <v>Sep</v>
      </c>
      <c r="X8808" s="6" t="str">
        <f>TEXT(SalesData[[#This Row],[Order Date]],"mmm yyyy")</f>
        <v>Sep 2013</v>
      </c>
      <c r="Y8808">
        <f>--(COUNTIF($B$2:B8808,B8808)=1)</f>
        <v>1</v>
      </c>
    </row>
    <row r="8809" spans="1:25"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c r="W8809" s="6" t="str">
        <f>TEXT(SalesData[[#This Row],[Order Date]],"mmm")</f>
        <v>Oct</v>
      </c>
      <c r="X8809" s="6" t="str">
        <f>TEXT(SalesData[[#This Row],[Order Date]],"mmm yyyy")</f>
        <v>Oct 2014</v>
      </c>
      <c r="Y8809">
        <f>--(COUNTIF($B$2:B8809,B8809)=1)</f>
        <v>1</v>
      </c>
    </row>
    <row r="8810" spans="1:25"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c r="W8810" s="6" t="str">
        <f>TEXT(SalesData[[#This Row],[Order Date]],"mmm")</f>
        <v>Oct</v>
      </c>
      <c r="X8810" s="6" t="str">
        <f>TEXT(SalesData[[#This Row],[Order Date]],"mmm yyyy")</f>
        <v>Oct 2014</v>
      </c>
      <c r="Y8810">
        <f>--(COUNTIF($B$2:B8810,B8810)=1)</f>
        <v>0</v>
      </c>
    </row>
    <row r="8811" spans="1:25"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c r="W8811" s="6" t="str">
        <f>TEXT(SalesData[[#This Row],[Order Date]],"mmm")</f>
        <v>Oct</v>
      </c>
      <c r="X8811" s="6" t="str">
        <f>TEXT(SalesData[[#This Row],[Order Date]],"mmm yyyy")</f>
        <v>Oct 2014</v>
      </c>
      <c r="Y8811">
        <f>--(COUNTIF($B$2:B8811,B8811)=1)</f>
        <v>0</v>
      </c>
    </row>
    <row r="8812" spans="1:25"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c r="W8812" s="6" t="str">
        <f>TEXT(SalesData[[#This Row],[Order Date]],"mmm")</f>
        <v>May</v>
      </c>
      <c r="X8812" s="6" t="str">
        <f>TEXT(SalesData[[#This Row],[Order Date]],"mmm yyyy")</f>
        <v>May 2014</v>
      </c>
      <c r="Y8812">
        <f>--(COUNTIF($B$2:B8812,B8812)=1)</f>
        <v>1</v>
      </c>
    </row>
    <row r="8813" spans="1:25"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c r="W8813" s="6" t="str">
        <f>TEXT(SalesData[[#This Row],[Order Date]],"mmm")</f>
        <v>Mar</v>
      </c>
      <c r="X8813" s="6" t="str">
        <f>TEXT(SalesData[[#This Row],[Order Date]],"mmm yyyy")</f>
        <v>Mar 2013</v>
      </c>
      <c r="Y8813">
        <f>--(COUNTIF($B$2:B8813,B8813)=1)</f>
        <v>1</v>
      </c>
    </row>
    <row r="8814" spans="1:25"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c r="W8814" s="6" t="str">
        <f>TEXT(SalesData[[#This Row],[Order Date]],"mmm")</f>
        <v>Mar</v>
      </c>
      <c r="X8814" s="6" t="str">
        <f>TEXT(SalesData[[#This Row],[Order Date]],"mmm yyyy")</f>
        <v>Mar 2013</v>
      </c>
      <c r="Y8814">
        <f>--(COUNTIF($B$2:B8814,B8814)=1)</f>
        <v>0</v>
      </c>
    </row>
    <row r="8815" spans="1:25"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c r="W8815" s="6" t="str">
        <f>TEXT(SalesData[[#This Row],[Order Date]],"mmm")</f>
        <v>Jul</v>
      </c>
      <c r="X8815" s="6" t="str">
        <f>TEXT(SalesData[[#This Row],[Order Date]],"mmm yyyy")</f>
        <v>Jul 2012</v>
      </c>
      <c r="Y8815">
        <f>--(COUNTIF($B$2:B8815,B8815)=1)</f>
        <v>1</v>
      </c>
    </row>
    <row r="8816" spans="1:25"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c r="W8816" s="6" t="str">
        <f>TEXT(SalesData[[#This Row],[Order Date]],"mmm")</f>
        <v>Nov</v>
      </c>
      <c r="X8816" s="6" t="str">
        <f>TEXT(SalesData[[#This Row],[Order Date]],"mmm yyyy")</f>
        <v>Nov 2012</v>
      </c>
      <c r="Y8816">
        <f>--(COUNTIF($B$2:B8816,B8816)=1)</f>
        <v>1</v>
      </c>
    </row>
    <row r="8817" spans="1:25"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c r="W8817" s="6" t="str">
        <f>TEXT(SalesData[[#This Row],[Order Date]],"mmm")</f>
        <v>Nov</v>
      </c>
      <c r="X8817" s="6" t="str">
        <f>TEXT(SalesData[[#This Row],[Order Date]],"mmm yyyy")</f>
        <v>Nov 2012</v>
      </c>
      <c r="Y8817">
        <f>--(COUNTIF($B$2:B8817,B8817)=1)</f>
        <v>0</v>
      </c>
    </row>
    <row r="8818" spans="1:25"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c r="W8818" s="6" t="str">
        <f>TEXT(SalesData[[#This Row],[Order Date]],"mmm")</f>
        <v>Nov</v>
      </c>
      <c r="X8818" s="6" t="str">
        <f>TEXT(SalesData[[#This Row],[Order Date]],"mmm yyyy")</f>
        <v>Nov 2012</v>
      </c>
      <c r="Y8818">
        <f>--(COUNTIF($B$2:B8818,B8818)=1)</f>
        <v>0</v>
      </c>
    </row>
    <row r="8819" spans="1:25"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c r="W8819" s="6" t="str">
        <f>TEXT(SalesData[[#This Row],[Order Date]],"mmm")</f>
        <v>Nov</v>
      </c>
      <c r="X8819" s="6" t="str">
        <f>TEXT(SalesData[[#This Row],[Order Date]],"mmm yyyy")</f>
        <v>Nov 2012</v>
      </c>
      <c r="Y8819">
        <f>--(COUNTIF($B$2:B8819,B8819)=1)</f>
        <v>0</v>
      </c>
    </row>
    <row r="8820" spans="1:25"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c r="W8820" s="6" t="str">
        <f>TEXT(SalesData[[#This Row],[Order Date]],"mmm")</f>
        <v>Nov</v>
      </c>
      <c r="X8820" s="6" t="str">
        <f>TEXT(SalesData[[#This Row],[Order Date]],"mmm yyyy")</f>
        <v>Nov 2012</v>
      </c>
      <c r="Y8820">
        <f>--(COUNTIF($B$2:B8820,B8820)=1)</f>
        <v>0</v>
      </c>
    </row>
    <row r="8821" spans="1:25"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c r="W8821" s="6" t="str">
        <f>TEXT(SalesData[[#This Row],[Order Date]],"mmm")</f>
        <v>Nov</v>
      </c>
      <c r="X8821" s="6" t="str">
        <f>TEXT(SalesData[[#This Row],[Order Date]],"mmm yyyy")</f>
        <v>Nov 2012</v>
      </c>
      <c r="Y8821">
        <f>--(COUNTIF($B$2:B8821,B8821)=1)</f>
        <v>1</v>
      </c>
    </row>
    <row r="8822" spans="1:25"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c r="W8822" s="6" t="str">
        <f>TEXT(SalesData[[#This Row],[Order Date]],"mmm")</f>
        <v>Nov</v>
      </c>
      <c r="X8822" s="6" t="str">
        <f>TEXT(SalesData[[#This Row],[Order Date]],"mmm yyyy")</f>
        <v>Nov 2014</v>
      </c>
      <c r="Y8822">
        <f>--(COUNTIF($B$2:B8822,B8822)=1)</f>
        <v>1</v>
      </c>
    </row>
    <row r="8823" spans="1:25"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c r="W8823" s="6" t="str">
        <f>TEXT(SalesData[[#This Row],[Order Date]],"mmm")</f>
        <v>Nov</v>
      </c>
      <c r="X8823" s="6" t="str">
        <f>TEXT(SalesData[[#This Row],[Order Date]],"mmm yyyy")</f>
        <v>Nov 2014</v>
      </c>
      <c r="Y8823">
        <f>--(COUNTIF($B$2:B8823,B8823)=1)</f>
        <v>0</v>
      </c>
    </row>
    <row r="8824" spans="1:25"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c r="W8824" s="6" t="str">
        <f>TEXT(SalesData[[#This Row],[Order Date]],"mmm")</f>
        <v>Nov</v>
      </c>
      <c r="X8824" s="6" t="str">
        <f>TEXT(SalesData[[#This Row],[Order Date]],"mmm yyyy")</f>
        <v>Nov 2014</v>
      </c>
      <c r="Y8824">
        <f>--(COUNTIF($B$2:B8824,B8824)=1)</f>
        <v>0</v>
      </c>
    </row>
    <row r="8825" spans="1:25"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c r="W8825" s="6" t="str">
        <f>TEXT(SalesData[[#This Row],[Order Date]],"mmm")</f>
        <v>Nov</v>
      </c>
      <c r="X8825" s="6" t="str">
        <f>TEXT(SalesData[[#This Row],[Order Date]],"mmm yyyy")</f>
        <v>Nov 2014</v>
      </c>
      <c r="Y8825">
        <f>--(COUNTIF($B$2:B8825,B8825)=1)</f>
        <v>0</v>
      </c>
    </row>
    <row r="8826" spans="1:25"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c r="W8826" s="6" t="str">
        <f>TEXT(SalesData[[#This Row],[Order Date]],"mmm")</f>
        <v>Mar</v>
      </c>
      <c r="X8826" s="6" t="str">
        <f>TEXT(SalesData[[#This Row],[Order Date]],"mmm yyyy")</f>
        <v>Mar 2014</v>
      </c>
      <c r="Y8826">
        <f>--(COUNTIF($B$2:B8826,B8826)=1)</f>
        <v>1</v>
      </c>
    </row>
    <row r="8827" spans="1:25"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c r="W8827" s="6" t="str">
        <f>TEXT(SalesData[[#This Row],[Order Date]],"mmm")</f>
        <v>Dec</v>
      </c>
      <c r="X8827" s="6" t="str">
        <f>TEXT(SalesData[[#This Row],[Order Date]],"mmm yyyy")</f>
        <v>Dec 2012</v>
      </c>
      <c r="Y8827">
        <f>--(COUNTIF($B$2:B8827,B8827)=1)</f>
        <v>1</v>
      </c>
    </row>
    <row r="8828" spans="1:25"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c r="W8828" s="6" t="str">
        <f>TEXT(SalesData[[#This Row],[Order Date]],"mmm")</f>
        <v>Apr</v>
      </c>
      <c r="X8828" s="6" t="str">
        <f>TEXT(SalesData[[#This Row],[Order Date]],"mmm yyyy")</f>
        <v>Apr 2011</v>
      </c>
      <c r="Y8828">
        <f>--(COUNTIF($B$2:B8828,B8828)=1)</f>
        <v>1</v>
      </c>
    </row>
    <row r="8829" spans="1:25"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c r="W8829" s="6" t="str">
        <f>TEXT(SalesData[[#This Row],[Order Date]],"mmm")</f>
        <v>Apr</v>
      </c>
      <c r="X8829" s="6" t="str">
        <f>TEXT(SalesData[[#This Row],[Order Date]],"mmm yyyy")</f>
        <v>Apr 2011</v>
      </c>
      <c r="Y8829">
        <f>--(COUNTIF($B$2:B8829,B8829)=1)</f>
        <v>0</v>
      </c>
    </row>
    <row r="8830" spans="1:25"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c r="W8830" s="6" t="str">
        <f>TEXT(SalesData[[#This Row],[Order Date]],"mmm")</f>
        <v>Jun</v>
      </c>
      <c r="X8830" s="6" t="str">
        <f>TEXT(SalesData[[#This Row],[Order Date]],"mmm yyyy")</f>
        <v>Jun 2012</v>
      </c>
      <c r="Y8830">
        <f>--(COUNTIF($B$2:B8830,B8830)=1)</f>
        <v>1</v>
      </c>
    </row>
    <row r="8831" spans="1:25"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c r="W8831" s="6" t="str">
        <f>TEXT(SalesData[[#This Row],[Order Date]],"mmm")</f>
        <v>Oct</v>
      </c>
      <c r="X8831" s="6" t="str">
        <f>TEXT(SalesData[[#This Row],[Order Date]],"mmm yyyy")</f>
        <v>Oct 2011</v>
      </c>
      <c r="Y8831">
        <f>--(COUNTIF($B$2:B8831,B8831)=1)</f>
        <v>1</v>
      </c>
    </row>
    <row r="8832" spans="1:25"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c r="W8832" s="6" t="str">
        <f>TEXT(SalesData[[#This Row],[Order Date]],"mmm")</f>
        <v>Aug</v>
      </c>
      <c r="X8832" s="6" t="str">
        <f>TEXT(SalesData[[#This Row],[Order Date]],"mmm yyyy")</f>
        <v>Aug 2013</v>
      </c>
      <c r="Y8832">
        <f>--(COUNTIF($B$2:B8832,B8832)=1)</f>
        <v>1</v>
      </c>
    </row>
    <row r="8833" spans="1:25"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c r="W8833" s="6" t="str">
        <f>TEXT(SalesData[[#This Row],[Order Date]],"mmm")</f>
        <v>Nov</v>
      </c>
      <c r="X8833" s="6" t="str">
        <f>TEXT(SalesData[[#This Row],[Order Date]],"mmm yyyy")</f>
        <v>Nov 2012</v>
      </c>
      <c r="Y8833">
        <f>--(COUNTIF($B$2:B8833,B8833)=1)</f>
        <v>1</v>
      </c>
    </row>
    <row r="8834" spans="1:25"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c r="W8834" s="6" t="str">
        <f>TEXT(SalesData[[#This Row],[Order Date]],"mmm")</f>
        <v>Jun</v>
      </c>
      <c r="X8834" s="6" t="str">
        <f>TEXT(SalesData[[#This Row],[Order Date]],"mmm yyyy")</f>
        <v>Jun 2012</v>
      </c>
      <c r="Y8834">
        <f>--(COUNTIF($B$2:B8834,B8834)=1)</f>
        <v>1</v>
      </c>
    </row>
    <row r="8835" spans="1:25"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c r="W8835" s="6" t="str">
        <f>TEXT(SalesData[[#This Row],[Order Date]],"mmm")</f>
        <v>Sep</v>
      </c>
      <c r="X8835" s="6" t="str">
        <f>TEXT(SalesData[[#This Row],[Order Date]],"mmm yyyy")</f>
        <v>Sep 2014</v>
      </c>
      <c r="Y8835">
        <f>--(COUNTIF($B$2:B8835,B8835)=1)</f>
        <v>1</v>
      </c>
    </row>
    <row r="8836" spans="1:25"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c r="W8836" s="6" t="str">
        <f>TEXT(SalesData[[#This Row],[Order Date]],"mmm")</f>
        <v>Sep</v>
      </c>
      <c r="X8836" s="6" t="str">
        <f>TEXT(SalesData[[#This Row],[Order Date]],"mmm yyyy")</f>
        <v>Sep 2014</v>
      </c>
      <c r="Y8836">
        <f>--(COUNTIF($B$2:B8836,B8836)=1)</f>
        <v>0</v>
      </c>
    </row>
    <row r="8837" spans="1:25"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c r="W8837" s="6" t="str">
        <f>TEXT(SalesData[[#This Row],[Order Date]],"mmm")</f>
        <v>Sep</v>
      </c>
      <c r="X8837" s="6" t="str">
        <f>TEXT(SalesData[[#This Row],[Order Date]],"mmm yyyy")</f>
        <v>Sep 2014</v>
      </c>
      <c r="Y8837">
        <f>--(COUNTIF($B$2:B8837,B8837)=1)</f>
        <v>0</v>
      </c>
    </row>
    <row r="8838" spans="1:25"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c r="W8838" s="6" t="str">
        <f>TEXT(SalesData[[#This Row],[Order Date]],"mmm")</f>
        <v>Sep</v>
      </c>
      <c r="X8838" s="6" t="str">
        <f>TEXT(SalesData[[#This Row],[Order Date]],"mmm yyyy")</f>
        <v>Sep 2014</v>
      </c>
      <c r="Y8838">
        <f>--(COUNTIF($B$2:B8838,B8838)=1)</f>
        <v>0</v>
      </c>
    </row>
    <row r="8839" spans="1:25"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c r="W8839" s="6" t="str">
        <f>TEXT(SalesData[[#This Row],[Order Date]],"mmm")</f>
        <v>Sep</v>
      </c>
      <c r="X8839" s="6" t="str">
        <f>TEXT(SalesData[[#This Row],[Order Date]],"mmm yyyy")</f>
        <v>Sep 2014</v>
      </c>
      <c r="Y8839">
        <f>--(COUNTIF($B$2:B8839,B8839)=1)</f>
        <v>0</v>
      </c>
    </row>
    <row r="8840" spans="1:25"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c r="W8840" s="6" t="str">
        <f>TEXT(SalesData[[#This Row],[Order Date]],"mmm")</f>
        <v>Apr</v>
      </c>
      <c r="X8840" s="6" t="str">
        <f>TEXT(SalesData[[#This Row],[Order Date]],"mmm yyyy")</f>
        <v>Apr 2011</v>
      </c>
      <c r="Y8840">
        <f>--(COUNTIF($B$2:B8840,B8840)=1)</f>
        <v>1</v>
      </c>
    </row>
    <row r="8841" spans="1:25"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c r="W8841" s="6" t="str">
        <f>TEXT(SalesData[[#This Row],[Order Date]],"mmm")</f>
        <v>Apr</v>
      </c>
      <c r="X8841" s="6" t="str">
        <f>TEXT(SalesData[[#This Row],[Order Date]],"mmm yyyy")</f>
        <v>Apr 2011</v>
      </c>
      <c r="Y8841">
        <f>--(COUNTIF($B$2:B8841,B8841)=1)</f>
        <v>0</v>
      </c>
    </row>
    <row r="8842" spans="1:25"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c r="W8842" s="6" t="str">
        <f>TEXT(SalesData[[#This Row],[Order Date]],"mmm")</f>
        <v>Apr</v>
      </c>
      <c r="X8842" s="6" t="str">
        <f>TEXT(SalesData[[#This Row],[Order Date]],"mmm yyyy")</f>
        <v>Apr 2011</v>
      </c>
      <c r="Y8842">
        <f>--(COUNTIF($B$2:B8842,B8842)=1)</f>
        <v>0</v>
      </c>
    </row>
    <row r="8843" spans="1:25"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c r="W8843" s="6" t="str">
        <f>TEXT(SalesData[[#This Row],[Order Date]],"mmm")</f>
        <v>Feb</v>
      </c>
      <c r="X8843" s="6" t="str">
        <f>TEXT(SalesData[[#This Row],[Order Date]],"mmm yyyy")</f>
        <v>Feb 2013</v>
      </c>
      <c r="Y8843">
        <f>--(COUNTIF($B$2:B8843,B8843)=1)</f>
        <v>1</v>
      </c>
    </row>
    <row r="8844" spans="1:25"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c r="W8844" s="6" t="str">
        <f>TEXT(SalesData[[#This Row],[Order Date]],"mmm")</f>
        <v>Feb</v>
      </c>
      <c r="X8844" s="6" t="str">
        <f>TEXT(SalesData[[#This Row],[Order Date]],"mmm yyyy")</f>
        <v>Feb 2013</v>
      </c>
      <c r="Y8844">
        <f>--(COUNTIF($B$2:B8844,B8844)=1)</f>
        <v>0</v>
      </c>
    </row>
    <row r="8845" spans="1:25"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c r="W8845" s="6" t="str">
        <f>TEXT(SalesData[[#This Row],[Order Date]],"mmm")</f>
        <v>Nov</v>
      </c>
      <c r="X8845" s="6" t="str">
        <f>TEXT(SalesData[[#This Row],[Order Date]],"mmm yyyy")</f>
        <v>Nov 2011</v>
      </c>
      <c r="Y8845">
        <f>--(COUNTIF($B$2:B8845,B8845)=1)</f>
        <v>1</v>
      </c>
    </row>
    <row r="8846" spans="1:25"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c r="W8846" s="6" t="str">
        <f>TEXT(SalesData[[#This Row],[Order Date]],"mmm")</f>
        <v>Dec</v>
      </c>
      <c r="X8846" s="6" t="str">
        <f>TEXT(SalesData[[#This Row],[Order Date]],"mmm yyyy")</f>
        <v>Dec 2014</v>
      </c>
      <c r="Y8846">
        <f>--(COUNTIF($B$2:B8846,B8846)=1)</f>
        <v>1</v>
      </c>
    </row>
    <row r="8847" spans="1:25"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c r="W8847" s="6" t="str">
        <f>TEXT(SalesData[[#This Row],[Order Date]],"mmm")</f>
        <v>Dec</v>
      </c>
      <c r="X8847" s="6" t="str">
        <f>TEXT(SalesData[[#This Row],[Order Date]],"mmm yyyy")</f>
        <v>Dec 2014</v>
      </c>
      <c r="Y8847">
        <f>--(COUNTIF($B$2:B8847,B8847)=1)</f>
        <v>0</v>
      </c>
    </row>
    <row r="8848" spans="1:25"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c r="W8848" s="6" t="str">
        <f>TEXT(SalesData[[#This Row],[Order Date]],"mmm")</f>
        <v>Dec</v>
      </c>
      <c r="X8848" s="6" t="str">
        <f>TEXT(SalesData[[#This Row],[Order Date]],"mmm yyyy")</f>
        <v>Dec 2014</v>
      </c>
      <c r="Y8848">
        <f>--(COUNTIF($B$2:B8848,B8848)=1)</f>
        <v>0</v>
      </c>
    </row>
    <row r="8849" spans="1:25"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c r="W8849" s="6" t="str">
        <f>TEXT(SalesData[[#This Row],[Order Date]],"mmm")</f>
        <v>Dec</v>
      </c>
      <c r="X8849" s="6" t="str">
        <f>TEXT(SalesData[[#This Row],[Order Date]],"mmm yyyy")</f>
        <v>Dec 2014</v>
      </c>
      <c r="Y8849">
        <f>--(COUNTIF($B$2:B8849,B8849)=1)</f>
        <v>0</v>
      </c>
    </row>
    <row r="8850" spans="1:25"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c r="W8850" s="6" t="str">
        <f>TEXT(SalesData[[#This Row],[Order Date]],"mmm")</f>
        <v>Jul</v>
      </c>
      <c r="X8850" s="6" t="str">
        <f>TEXT(SalesData[[#This Row],[Order Date]],"mmm yyyy")</f>
        <v>Jul 2012</v>
      </c>
      <c r="Y8850">
        <f>--(COUNTIF($B$2:B8850,B8850)=1)</f>
        <v>1</v>
      </c>
    </row>
    <row r="8851" spans="1:25"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c r="W8851" s="6" t="str">
        <f>TEXT(SalesData[[#This Row],[Order Date]],"mmm")</f>
        <v>Jul</v>
      </c>
      <c r="X8851" s="6" t="str">
        <f>TEXT(SalesData[[#This Row],[Order Date]],"mmm yyyy")</f>
        <v>Jul 2012</v>
      </c>
      <c r="Y8851">
        <f>--(COUNTIF($B$2:B8851,B8851)=1)</f>
        <v>0</v>
      </c>
    </row>
    <row r="8852" spans="1:25"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c r="W8852" s="6" t="str">
        <f>TEXT(SalesData[[#This Row],[Order Date]],"mmm")</f>
        <v>Jul</v>
      </c>
      <c r="X8852" s="6" t="str">
        <f>TEXT(SalesData[[#This Row],[Order Date]],"mmm yyyy")</f>
        <v>Jul 2012</v>
      </c>
      <c r="Y8852">
        <f>--(COUNTIF($B$2:B8852,B8852)=1)</f>
        <v>0</v>
      </c>
    </row>
    <row r="8853" spans="1:25"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c r="W8853" s="6" t="str">
        <f>TEXT(SalesData[[#This Row],[Order Date]],"mmm")</f>
        <v>Jul</v>
      </c>
      <c r="X8853" s="6" t="str">
        <f>TEXT(SalesData[[#This Row],[Order Date]],"mmm yyyy")</f>
        <v>Jul 2012</v>
      </c>
      <c r="Y8853">
        <f>--(COUNTIF($B$2:B8853,B8853)=1)</f>
        <v>0</v>
      </c>
    </row>
    <row r="8854" spans="1:25"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c r="W8854" s="6" t="str">
        <f>TEXT(SalesData[[#This Row],[Order Date]],"mmm")</f>
        <v>Oct</v>
      </c>
      <c r="X8854" s="6" t="str">
        <f>TEXT(SalesData[[#This Row],[Order Date]],"mmm yyyy")</f>
        <v>Oct 2011</v>
      </c>
      <c r="Y8854">
        <f>--(COUNTIF($B$2:B8854,B8854)=1)</f>
        <v>1</v>
      </c>
    </row>
    <row r="8855" spans="1:25"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c r="W8855" s="6" t="str">
        <f>TEXT(SalesData[[#This Row],[Order Date]],"mmm")</f>
        <v>Sep</v>
      </c>
      <c r="X8855" s="6" t="str">
        <f>TEXT(SalesData[[#This Row],[Order Date]],"mmm yyyy")</f>
        <v>Sep 2012</v>
      </c>
      <c r="Y8855">
        <f>--(COUNTIF($B$2:B8855,B8855)=1)</f>
        <v>1</v>
      </c>
    </row>
    <row r="8856" spans="1:25"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c r="W8856" s="6" t="str">
        <f>TEXT(SalesData[[#This Row],[Order Date]],"mmm")</f>
        <v>Sep</v>
      </c>
      <c r="X8856" s="6" t="str">
        <f>TEXT(SalesData[[#This Row],[Order Date]],"mmm yyyy")</f>
        <v>Sep 2012</v>
      </c>
      <c r="Y8856">
        <f>--(COUNTIF($B$2:B8856,B8856)=1)</f>
        <v>0</v>
      </c>
    </row>
    <row r="8857" spans="1:25"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c r="W8857" s="6" t="str">
        <f>TEXT(SalesData[[#This Row],[Order Date]],"mmm")</f>
        <v>Dec</v>
      </c>
      <c r="X8857" s="6" t="str">
        <f>TEXT(SalesData[[#This Row],[Order Date]],"mmm yyyy")</f>
        <v>Dec 2014</v>
      </c>
      <c r="Y8857">
        <f>--(COUNTIF($B$2:B8857,B8857)=1)</f>
        <v>1</v>
      </c>
    </row>
    <row r="8858" spans="1:25"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c r="W8858" s="6" t="str">
        <f>TEXT(SalesData[[#This Row],[Order Date]],"mmm")</f>
        <v>Oct</v>
      </c>
      <c r="X8858" s="6" t="str">
        <f>TEXT(SalesData[[#This Row],[Order Date]],"mmm yyyy")</f>
        <v>Oct 2014</v>
      </c>
      <c r="Y8858">
        <f>--(COUNTIF($B$2:B8858,B8858)=1)</f>
        <v>1</v>
      </c>
    </row>
    <row r="8859" spans="1:25"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c r="W8859" s="6" t="str">
        <f>TEXT(SalesData[[#This Row],[Order Date]],"mmm")</f>
        <v>Oct</v>
      </c>
      <c r="X8859" s="6" t="str">
        <f>TEXT(SalesData[[#This Row],[Order Date]],"mmm yyyy")</f>
        <v>Oct 2014</v>
      </c>
      <c r="Y8859">
        <f>--(COUNTIF($B$2:B8859,B8859)=1)</f>
        <v>0</v>
      </c>
    </row>
    <row r="8860" spans="1:25"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c r="W8860" s="6" t="str">
        <f>TEXT(SalesData[[#This Row],[Order Date]],"mmm")</f>
        <v>Oct</v>
      </c>
      <c r="X8860" s="6" t="str">
        <f>TEXT(SalesData[[#This Row],[Order Date]],"mmm yyyy")</f>
        <v>Oct 2014</v>
      </c>
      <c r="Y8860">
        <f>--(COUNTIF($B$2:B8860,B8860)=1)</f>
        <v>0</v>
      </c>
    </row>
    <row r="8861" spans="1:25"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c r="W8861" s="6" t="str">
        <f>TEXT(SalesData[[#This Row],[Order Date]],"mmm")</f>
        <v>Aug</v>
      </c>
      <c r="X8861" s="6" t="str">
        <f>TEXT(SalesData[[#This Row],[Order Date]],"mmm yyyy")</f>
        <v>Aug 2014</v>
      </c>
      <c r="Y8861">
        <f>--(COUNTIF($B$2:B8861,B8861)=1)</f>
        <v>1</v>
      </c>
    </row>
    <row r="8862" spans="1:25"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c r="W8862" s="6" t="str">
        <f>TEXT(SalesData[[#This Row],[Order Date]],"mmm")</f>
        <v>Sep</v>
      </c>
      <c r="X8862" s="6" t="str">
        <f>TEXT(SalesData[[#This Row],[Order Date]],"mmm yyyy")</f>
        <v>Sep 2012</v>
      </c>
      <c r="Y8862">
        <f>--(COUNTIF($B$2:B8862,B8862)=1)</f>
        <v>1</v>
      </c>
    </row>
    <row r="8863" spans="1:25"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c r="W8863" s="6" t="str">
        <f>TEXT(SalesData[[#This Row],[Order Date]],"mmm")</f>
        <v>Sep</v>
      </c>
      <c r="X8863" s="6" t="str">
        <f>TEXT(SalesData[[#This Row],[Order Date]],"mmm yyyy")</f>
        <v>Sep 2012</v>
      </c>
      <c r="Y8863">
        <f>--(COUNTIF($B$2:B8863,B8863)=1)</f>
        <v>0</v>
      </c>
    </row>
    <row r="8864" spans="1:25"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c r="W8864" s="6" t="str">
        <f>TEXT(SalesData[[#This Row],[Order Date]],"mmm")</f>
        <v>Sep</v>
      </c>
      <c r="X8864" s="6" t="str">
        <f>TEXT(SalesData[[#This Row],[Order Date]],"mmm yyyy")</f>
        <v>Sep 2012</v>
      </c>
      <c r="Y8864">
        <f>--(COUNTIF($B$2:B8864,B8864)=1)</f>
        <v>0</v>
      </c>
    </row>
    <row r="8865" spans="1:25"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c r="W8865" s="6" t="str">
        <f>TEXT(SalesData[[#This Row],[Order Date]],"mmm")</f>
        <v>Sep</v>
      </c>
      <c r="X8865" s="6" t="str">
        <f>TEXT(SalesData[[#This Row],[Order Date]],"mmm yyyy")</f>
        <v>Sep 2012</v>
      </c>
      <c r="Y8865">
        <f>--(COUNTIF($B$2:B8865,B8865)=1)</f>
        <v>0</v>
      </c>
    </row>
    <row r="8866" spans="1:25"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c r="W8866" s="6" t="str">
        <f>TEXT(SalesData[[#This Row],[Order Date]],"mmm")</f>
        <v>Sep</v>
      </c>
      <c r="X8866" s="6" t="str">
        <f>TEXT(SalesData[[#This Row],[Order Date]],"mmm yyyy")</f>
        <v>Sep 2012</v>
      </c>
      <c r="Y8866">
        <f>--(COUNTIF($B$2:B8866,B8866)=1)</f>
        <v>0</v>
      </c>
    </row>
    <row r="8867" spans="1:25"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c r="W8867" s="6" t="str">
        <f>TEXT(SalesData[[#This Row],[Order Date]],"mmm")</f>
        <v>Dec</v>
      </c>
      <c r="X8867" s="6" t="str">
        <f>TEXT(SalesData[[#This Row],[Order Date]],"mmm yyyy")</f>
        <v>Dec 2012</v>
      </c>
      <c r="Y8867">
        <f>--(COUNTIF($B$2:B8867,B8867)=1)</f>
        <v>1</v>
      </c>
    </row>
    <row r="8868" spans="1:25"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c r="W8868" s="6" t="str">
        <f>TEXT(SalesData[[#This Row],[Order Date]],"mmm")</f>
        <v>Sep</v>
      </c>
      <c r="X8868" s="6" t="str">
        <f>TEXT(SalesData[[#This Row],[Order Date]],"mmm yyyy")</f>
        <v>Sep 2011</v>
      </c>
      <c r="Y8868">
        <f>--(COUNTIF($B$2:B8868,B8868)=1)</f>
        <v>1</v>
      </c>
    </row>
    <row r="8869" spans="1:25"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c r="W8869" s="6" t="str">
        <f>TEXT(SalesData[[#This Row],[Order Date]],"mmm")</f>
        <v>Sep</v>
      </c>
      <c r="X8869" s="6" t="str">
        <f>TEXT(SalesData[[#This Row],[Order Date]],"mmm yyyy")</f>
        <v>Sep 2011</v>
      </c>
      <c r="Y8869">
        <f>--(COUNTIF($B$2:B8869,B8869)=1)</f>
        <v>0</v>
      </c>
    </row>
    <row r="8870" spans="1:25"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c r="W8870" s="6" t="str">
        <f>TEXT(SalesData[[#This Row],[Order Date]],"mmm")</f>
        <v>Nov</v>
      </c>
      <c r="X8870" s="6" t="str">
        <f>TEXT(SalesData[[#This Row],[Order Date]],"mmm yyyy")</f>
        <v>Nov 2013</v>
      </c>
      <c r="Y8870">
        <f>--(COUNTIF($B$2:B8870,B8870)=1)</f>
        <v>1</v>
      </c>
    </row>
    <row r="8871" spans="1:25"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c r="W8871" s="6" t="str">
        <f>TEXT(SalesData[[#This Row],[Order Date]],"mmm")</f>
        <v>Dec</v>
      </c>
      <c r="X8871" s="6" t="str">
        <f>TEXT(SalesData[[#This Row],[Order Date]],"mmm yyyy")</f>
        <v>Dec 2014</v>
      </c>
      <c r="Y8871">
        <f>--(COUNTIF($B$2:B8871,B8871)=1)</f>
        <v>1</v>
      </c>
    </row>
    <row r="8872" spans="1:25"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c r="W8872" s="6" t="str">
        <f>TEXT(SalesData[[#This Row],[Order Date]],"mmm")</f>
        <v>Dec</v>
      </c>
      <c r="X8872" s="6" t="str">
        <f>TEXT(SalesData[[#This Row],[Order Date]],"mmm yyyy")</f>
        <v>Dec 2014</v>
      </c>
      <c r="Y8872">
        <f>--(COUNTIF($B$2:B8872,B8872)=1)</f>
        <v>0</v>
      </c>
    </row>
    <row r="8873" spans="1:25"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c r="W8873" s="6" t="str">
        <f>TEXT(SalesData[[#This Row],[Order Date]],"mmm")</f>
        <v>Dec</v>
      </c>
      <c r="X8873" s="6" t="str">
        <f>TEXT(SalesData[[#This Row],[Order Date]],"mmm yyyy")</f>
        <v>Dec 2014</v>
      </c>
      <c r="Y8873">
        <f>--(COUNTIF($B$2:B8873,B8873)=1)</f>
        <v>0</v>
      </c>
    </row>
    <row r="8874" spans="1:25"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c r="W8874" s="6" t="str">
        <f>TEXT(SalesData[[#This Row],[Order Date]],"mmm")</f>
        <v>Oct</v>
      </c>
      <c r="X8874" s="6" t="str">
        <f>TEXT(SalesData[[#This Row],[Order Date]],"mmm yyyy")</f>
        <v>Oct 2011</v>
      </c>
      <c r="Y8874">
        <f>--(COUNTIF($B$2:B8874,B8874)=1)</f>
        <v>1</v>
      </c>
    </row>
    <row r="8875" spans="1:25"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c r="W8875" s="6" t="str">
        <f>TEXT(SalesData[[#This Row],[Order Date]],"mmm")</f>
        <v>Oct</v>
      </c>
      <c r="X8875" s="6" t="str">
        <f>TEXT(SalesData[[#This Row],[Order Date]],"mmm yyyy")</f>
        <v>Oct 2011</v>
      </c>
      <c r="Y8875">
        <f>--(COUNTIF($B$2:B8875,B8875)=1)</f>
        <v>0</v>
      </c>
    </row>
    <row r="8876" spans="1:25"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c r="W8876" s="6" t="str">
        <f>TEXT(SalesData[[#This Row],[Order Date]],"mmm")</f>
        <v>Nov</v>
      </c>
      <c r="X8876" s="6" t="str">
        <f>TEXT(SalesData[[#This Row],[Order Date]],"mmm yyyy")</f>
        <v>Nov 2014</v>
      </c>
      <c r="Y8876">
        <f>--(COUNTIF($B$2:B8876,B8876)=1)</f>
        <v>1</v>
      </c>
    </row>
    <row r="8877" spans="1:25"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c r="W8877" s="6" t="str">
        <f>TEXT(SalesData[[#This Row],[Order Date]],"mmm")</f>
        <v>Aug</v>
      </c>
      <c r="X8877" s="6" t="str">
        <f>TEXT(SalesData[[#This Row],[Order Date]],"mmm yyyy")</f>
        <v>Aug 2013</v>
      </c>
      <c r="Y8877">
        <f>--(COUNTIF($B$2:B8877,B8877)=1)</f>
        <v>1</v>
      </c>
    </row>
    <row r="8878" spans="1:25"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c r="W8878" s="6" t="str">
        <f>TEXT(SalesData[[#This Row],[Order Date]],"mmm")</f>
        <v>Aug</v>
      </c>
      <c r="X8878" s="6" t="str">
        <f>TEXT(SalesData[[#This Row],[Order Date]],"mmm yyyy")</f>
        <v>Aug 2013</v>
      </c>
      <c r="Y8878">
        <f>--(COUNTIF($B$2:B8878,B8878)=1)</f>
        <v>0</v>
      </c>
    </row>
    <row r="8879" spans="1:25"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c r="W8879" s="6" t="str">
        <f>TEXT(SalesData[[#This Row],[Order Date]],"mmm")</f>
        <v>Sep</v>
      </c>
      <c r="X8879" s="6" t="str">
        <f>TEXT(SalesData[[#This Row],[Order Date]],"mmm yyyy")</f>
        <v>Sep 2014</v>
      </c>
      <c r="Y8879">
        <f>--(COUNTIF($B$2:B8879,B8879)=1)</f>
        <v>1</v>
      </c>
    </row>
    <row r="8880" spans="1:25"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c r="W8880" s="6" t="str">
        <f>TEXT(SalesData[[#This Row],[Order Date]],"mmm")</f>
        <v>Sep</v>
      </c>
      <c r="X8880" s="6" t="str">
        <f>TEXT(SalesData[[#This Row],[Order Date]],"mmm yyyy")</f>
        <v>Sep 2014</v>
      </c>
      <c r="Y8880">
        <f>--(COUNTIF($B$2:B8880,B8880)=1)</f>
        <v>0</v>
      </c>
    </row>
    <row r="8881" spans="1:25"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c r="W8881" s="6" t="str">
        <f>TEXT(SalesData[[#This Row],[Order Date]],"mmm")</f>
        <v>Mar</v>
      </c>
      <c r="X8881" s="6" t="str">
        <f>TEXT(SalesData[[#This Row],[Order Date]],"mmm yyyy")</f>
        <v>Mar 2012</v>
      </c>
      <c r="Y8881">
        <f>--(COUNTIF($B$2:B8881,B8881)=1)</f>
        <v>1</v>
      </c>
    </row>
    <row r="8882" spans="1:25"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c r="W8882" s="6" t="str">
        <f>TEXT(SalesData[[#This Row],[Order Date]],"mmm")</f>
        <v>Mar</v>
      </c>
      <c r="X8882" s="6" t="str">
        <f>TEXT(SalesData[[#This Row],[Order Date]],"mmm yyyy")</f>
        <v>Mar 2012</v>
      </c>
      <c r="Y8882">
        <f>--(COUNTIF($B$2:B8882,B8882)=1)</f>
        <v>0</v>
      </c>
    </row>
    <row r="8883" spans="1:25"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c r="W8883" s="6" t="str">
        <f>TEXT(SalesData[[#This Row],[Order Date]],"mmm")</f>
        <v>Jul</v>
      </c>
      <c r="X8883" s="6" t="str">
        <f>TEXT(SalesData[[#This Row],[Order Date]],"mmm yyyy")</f>
        <v>Jul 2013</v>
      </c>
      <c r="Y8883">
        <f>--(COUNTIF($B$2:B8883,B8883)=1)</f>
        <v>1</v>
      </c>
    </row>
    <row r="8884" spans="1:25"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c r="W8884" s="6" t="str">
        <f>TEXT(SalesData[[#This Row],[Order Date]],"mmm")</f>
        <v>Oct</v>
      </c>
      <c r="X8884" s="6" t="str">
        <f>TEXT(SalesData[[#This Row],[Order Date]],"mmm yyyy")</f>
        <v>Oct 2014</v>
      </c>
      <c r="Y8884">
        <f>--(COUNTIF($B$2:B8884,B8884)=1)</f>
        <v>1</v>
      </c>
    </row>
    <row r="8885" spans="1:25"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c r="W8885" s="6" t="str">
        <f>TEXT(SalesData[[#This Row],[Order Date]],"mmm")</f>
        <v>Oct</v>
      </c>
      <c r="X8885" s="6" t="str">
        <f>TEXT(SalesData[[#This Row],[Order Date]],"mmm yyyy")</f>
        <v>Oct 2014</v>
      </c>
      <c r="Y8885">
        <f>--(COUNTIF($B$2:B8885,B8885)=1)</f>
        <v>0</v>
      </c>
    </row>
    <row r="8886" spans="1:25"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c r="W8886" s="6" t="str">
        <f>TEXT(SalesData[[#This Row],[Order Date]],"mmm")</f>
        <v>Aug</v>
      </c>
      <c r="X8886" s="6" t="str">
        <f>TEXT(SalesData[[#This Row],[Order Date]],"mmm yyyy")</f>
        <v>Aug 2011</v>
      </c>
      <c r="Y8886">
        <f>--(COUNTIF($B$2:B8886,B8886)=1)</f>
        <v>1</v>
      </c>
    </row>
    <row r="8887" spans="1:25"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c r="W8887" s="6" t="str">
        <f>TEXT(SalesData[[#This Row],[Order Date]],"mmm")</f>
        <v>Aug</v>
      </c>
      <c r="X8887" s="6" t="str">
        <f>TEXT(SalesData[[#This Row],[Order Date]],"mmm yyyy")</f>
        <v>Aug 2011</v>
      </c>
      <c r="Y8887">
        <f>--(COUNTIF($B$2:B8887,B8887)=1)</f>
        <v>0</v>
      </c>
    </row>
    <row r="8888" spans="1:25"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c r="W8888" s="6" t="str">
        <f>TEXT(SalesData[[#This Row],[Order Date]],"mmm")</f>
        <v>Aug</v>
      </c>
      <c r="X8888" s="6" t="str">
        <f>TEXT(SalesData[[#This Row],[Order Date]],"mmm yyyy")</f>
        <v>Aug 2011</v>
      </c>
      <c r="Y8888">
        <f>--(COUNTIF($B$2:B8888,B8888)=1)</f>
        <v>0</v>
      </c>
    </row>
    <row r="8889" spans="1:25"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c r="W8889" s="6" t="str">
        <f>TEXT(SalesData[[#This Row],[Order Date]],"mmm")</f>
        <v>Jul</v>
      </c>
      <c r="X8889" s="6" t="str">
        <f>TEXT(SalesData[[#This Row],[Order Date]],"mmm yyyy")</f>
        <v>Jul 2011</v>
      </c>
      <c r="Y8889">
        <f>--(COUNTIF($B$2:B8889,B8889)=1)</f>
        <v>1</v>
      </c>
    </row>
    <row r="8890" spans="1:25"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c r="W8890" s="6" t="str">
        <f>TEXT(SalesData[[#This Row],[Order Date]],"mmm")</f>
        <v>Dec</v>
      </c>
      <c r="X8890" s="6" t="str">
        <f>TEXT(SalesData[[#This Row],[Order Date]],"mmm yyyy")</f>
        <v>Dec 2014</v>
      </c>
      <c r="Y8890">
        <f>--(COUNTIF($B$2:B8890,B8890)=1)</f>
        <v>1</v>
      </c>
    </row>
    <row r="8891" spans="1:25"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c r="W8891" s="6" t="str">
        <f>TEXT(SalesData[[#This Row],[Order Date]],"mmm")</f>
        <v>Oct</v>
      </c>
      <c r="X8891" s="6" t="str">
        <f>TEXT(SalesData[[#This Row],[Order Date]],"mmm yyyy")</f>
        <v>Oct 2013</v>
      </c>
      <c r="Y8891">
        <f>--(COUNTIF($B$2:B8891,B8891)=1)</f>
        <v>1</v>
      </c>
    </row>
    <row r="8892" spans="1:25"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c r="W8892" s="6" t="str">
        <f>TEXT(SalesData[[#This Row],[Order Date]],"mmm")</f>
        <v>Oct</v>
      </c>
      <c r="X8892" s="6" t="str">
        <f>TEXT(SalesData[[#This Row],[Order Date]],"mmm yyyy")</f>
        <v>Oct 2013</v>
      </c>
      <c r="Y8892">
        <f>--(COUNTIF($B$2:B8892,B8892)=1)</f>
        <v>0</v>
      </c>
    </row>
    <row r="8893" spans="1:25"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c r="W8893" s="6" t="str">
        <f>TEXT(SalesData[[#This Row],[Order Date]],"mmm")</f>
        <v>Sep</v>
      </c>
      <c r="X8893" s="6" t="str">
        <f>TEXT(SalesData[[#This Row],[Order Date]],"mmm yyyy")</f>
        <v>Sep 2013</v>
      </c>
      <c r="Y8893">
        <f>--(COUNTIF($B$2:B8893,B8893)=1)</f>
        <v>1</v>
      </c>
    </row>
    <row r="8894" spans="1:25"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c r="W8894" s="6" t="str">
        <f>TEXT(SalesData[[#This Row],[Order Date]],"mmm")</f>
        <v>Dec</v>
      </c>
      <c r="X8894" s="6" t="str">
        <f>TEXT(SalesData[[#This Row],[Order Date]],"mmm yyyy")</f>
        <v>Dec 2012</v>
      </c>
      <c r="Y8894">
        <f>--(COUNTIF($B$2:B8894,B8894)=1)</f>
        <v>1</v>
      </c>
    </row>
    <row r="8895" spans="1:25"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c r="W8895" s="6" t="str">
        <f>TEXT(SalesData[[#This Row],[Order Date]],"mmm")</f>
        <v>Aug</v>
      </c>
      <c r="X8895" s="6" t="str">
        <f>TEXT(SalesData[[#This Row],[Order Date]],"mmm yyyy")</f>
        <v>Aug 2011</v>
      </c>
      <c r="Y8895">
        <f>--(COUNTIF($B$2:B8895,B8895)=1)</f>
        <v>1</v>
      </c>
    </row>
    <row r="8896" spans="1:25"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c r="W8896" s="6" t="str">
        <f>TEXT(SalesData[[#This Row],[Order Date]],"mmm")</f>
        <v>Aug</v>
      </c>
      <c r="X8896" s="6" t="str">
        <f>TEXT(SalesData[[#This Row],[Order Date]],"mmm yyyy")</f>
        <v>Aug 2013</v>
      </c>
      <c r="Y8896">
        <f>--(COUNTIF($B$2:B8896,B8896)=1)</f>
        <v>1</v>
      </c>
    </row>
    <row r="8897" spans="1:25"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c r="W8897" s="6" t="str">
        <f>TEXT(SalesData[[#This Row],[Order Date]],"mmm")</f>
        <v>Aug</v>
      </c>
      <c r="X8897" s="6" t="str">
        <f>TEXT(SalesData[[#This Row],[Order Date]],"mmm yyyy")</f>
        <v>Aug 2013</v>
      </c>
      <c r="Y8897">
        <f>--(COUNTIF($B$2:B8897,B8897)=1)</f>
        <v>0</v>
      </c>
    </row>
    <row r="8898" spans="1:25"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c r="W8898" s="6" t="str">
        <f>TEXT(SalesData[[#This Row],[Order Date]],"mmm")</f>
        <v>Aug</v>
      </c>
      <c r="X8898" s="6" t="str">
        <f>TEXT(SalesData[[#This Row],[Order Date]],"mmm yyyy")</f>
        <v>Aug 2013</v>
      </c>
      <c r="Y8898">
        <f>--(COUNTIF($B$2:B8898,B8898)=1)</f>
        <v>0</v>
      </c>
    </row>
    <row r="8899" spans="1:25"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c r="W8899" s="6" t="str">
        <f>TEXT(SalesData[[#This Row],[Order Date]],"mmm")</f>
        <v>Aug</v>
      </c>
      <c r="X8899" s="6" t="str">
        <f>TEXT(SalesData[[#This Row],[Order Date]],"mmm yyyy")</f>
        <v>Aug 2013</v>
      </c>
      <c r="Y8899">
        <f>--(COUNTIF($B$2:B8899,B8899)=1)</f>
        <v>0</v>
      </c>
    </row>
    <row r="8900" spans="1:25"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c r="W8900" s="6" t="str">
        <f>TEXT(SalesData[[#This Row],[Order Date]],"mmm")</f>
        <v>Aug</v>
      </c>
      <c r="X8900" s="6" t="str">
        <f>TEXT(SalesData[[#This Row],[Order Date]],"mmm yyyy")</f>
        <v>Aug 2012</v>
      </c>
      <c r="Y8900">
        <f>--(COUNTIF($B$2:B8900,B8900)=1)</f>
        <v>1</v>
      </c>
    </row>
    <row r="8901" spans="1:25"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c r="W8901" s="6" t="str">
        <f>TEXT(SalesData[[#This Row],[Order Date]],"mmm")</f>
        <v>Aug</v>
      </c>
      <c r="X8901" s="6" t="str">
        <f>TEXT(SalesData[[#This Row],[Order Date]],"mmm yyyy")</f>
        <v>Aug 2012</v>
      </c>
      <c r="Y8901">
        <f>--(COUNTIF($B$2:B8901,B8901)=1)</f>
        <v>0</v>
      </c>
    </row>
    <row r="8902" spans="1:25"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c r="W8902" s="6" t="str">
        <f>TEXT(SalesData[[#This Row],[Order Date]],"mmm")</f>
        <v>Jun</v>
      </c>
      <c r="X8902" s="6" t="str">
        <f>TEXT(SalesData[[#This Row],[Order Date]],"mmm yyyy")</f>
        <v>Jun 2013</v>
      </c>
      <c r="Y8902">
        <f>--(COUNTIF($B$2:B8902,B8902)=1)</f>
        <v>1</v>
      </c>
    </row>
    <row r="8903" spans="1:25"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c r="W8903" s="6" t="str">
        <f>TEXT(SalesData[[#This Row],[Order Date]],"mmm")</f>
        <v>Jun</v>
      </c>
      <c r="X8903" s="6" t="str">
        <f>TEXT(SalesData[[#This Row],[Order Date]],"mmm yyyy")</f>
        <v>Jun 2013</v>
      </c>
      <c r="Y8903">
        <f>--(COUNTIF($B$2:B8903,B8903)=1)</f>
        <v>0</v>
      </c>
    </row>
    <row r="8904" spans="1:25"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c r="W8904" s="6" t="str">
        <f>TEXT(SalesData[[#This Row],[Order Date]],"mmm")</f>
        <v>Jun</v>
      </c>
      <c r="X8904" s="6" t="str">
        <f>TEXT(SalesData[[#This Row],[Order Date]],"mmm yyyy")</f>
        <v>Jun 2013</v>
      </c>
      <c r="Y8904">
        <f>--(COUNTIF($B$2:B8904,B8904)=1)</f>
        <v>0</v>
      </c>
    </row>
    <row r="8905" spans="1:25"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c r="W8905" s="6" t="str">
        <f>TEXT(SalesData[[#This Row],[Order Date]],"mmm")</f>
        <v>Jun</v>
      </c>
      <c r="X8905" s="6" t="str">
        <f>TEXT(SalesData[[#This Row],[Order Date]],"mmm yyyy")</f>
        <v>Jun 2013</v>
      </c>
      <c r="Y8905">
        <f>--(COUNTIF($B$2:B8905,B8905)=1)</f>
        <v>0</v>
      </c>
    </row>
    <row r="8906" spans="1:25"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c r="W8906" s="6" t="str">
        <f>TEXT(SalesData[[#This Row],[Order Date]],"mmm")</f>
        <v>Jul</v>
      </c>
      <c r="X8906" s="6" t="str">
        <f>TEXT(SalesData[[#This Row],[Order Date]],"mmm yyyy")</f>
        <v>Jul 2013</v>
      </c>
      <c r="Y8906">
        <f>--(COUNTIF($B$2:B8906,B8906)=1)</f>
        <v>1</v>
      </c>
    </row>
    <row r="8907" spans="1:25"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c r="W8907" s="6" t="str">
        <f>TEXT(SalesData[[#This Row],[Order Date]],"mmm")</f>
        <v>Jul</v>
      </c>
      <c r="X8907" s="6" t="str">
        <f>TEXT(SalesData[[#This Row],[Order Date]],"mmm yyyy")</f>
        <v>Jul 2013</v>
      </c>
      <c r="Y8907">
        <f>--(COUNTIF($B$2:B8907,B8907)=1)</f>
        <v>0</v>
      </c>
    </row>
    <row r="8908" spans="1:25"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c r="W8908" s="6" t="str">
        <f>TEXT(SalesData[[#This Row],[Order Date]],"mmm")</f>
        <v>Jul</v>
      </c>
      <c r="X8908" s="6" t="str">
        <f>TEXT(SalesData[[#This Row],[Order Date]],"mmm yyyy")</f>
        <v>Jul 2013</v>
      </c>
      <c r="Y8908">
        <f>--(COUNTIF($B$2:B8908,B8908)=1)</f>
        <v>0</v>
      </c>
    </row>
    <row r="8909" spans="1:25"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c r="W8909" s="6" t="str">
        <f>TEXT(SalesData[[#This Row],[Order Date]],"mmm")</f>
        <v>Dec</v>
      </c>
      <c r="X8909" s="6" t="str">
        <f>TEXT(SalesData[[#This Row],[Order Date]],"mmm yyyy")</f>
        <v>Dec 2013</v>
      </c>
      <c r="Y8909">
        <f>--(COUNTIF($B$2:B8909,B8909)=1)</f>
        <v>1</v>
      </c>
    </row>
    <row r="8910" spans="1:25"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c r="W8910" s="6" t="str">
        <f>TEXT(SalesData[[#This Row],[Order Date]],"mmm")</f>
        <v>Jan</v>
      </c>
      <c r="X8910" s="6" t="str">
        <f>TEXT(SalesData[[#This Row],[Order Date]],"mmm yyyy")</f>
        <v>Jan 2012</v>
      </c>
      <c r="Y8910">
        <f>--(COUNTIF($B$2:B8910,B8910)=1)</f>
        <v>1</v>
      </c>
    </row>
    <row r="8911" spans="1:25"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c r="W8911" s="6" t="str">
        <f>TEXT(SalesData[[#This Row],[Order Date]],"mmm")</f>
        <v>Oct</v>
      </c>
      <c r="X8911" s="6" t="str">
        <f>TEXT(SalesData[[#This Row],[Order Date]],"mmm yyyy")</f>
        <v>Oct 2014</v>
      </c>
      <c r="Y8911">
        <f>--(COUNTIF($B$2:B8911,B8911)=1)</f>
        <v>1</v>
      </c>
    </row>
    <row r="8912" spans="1:25"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c r="W8912" s="6" t="str">
        <f>TEXT(SalesData[[#This Row],[Order Date]],"mmm")</f>
        <v>Nov</v>
      </c>
      <c r="X8912" s="6" t="str">
        <f>TEXT(SalesData[[#This Row],[Order Date]],"mmm yyyy")</f>
        <v>Nov 2014</v>
      </c>
      <c r="Y8912">
        <f>--(COUNTIF($B$2:B8912,B8912)=1)</f>
        <v>1</v>
      </c>
    </row>
    <row r="8913" spans="1:25"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c r="W8913" s="6" t="str">
        <f>TEXT(SalesData[[#This Row],[Order Date]],"mmm")</f>
        <v>Nov</v>
      </c>
      <c r="X8913" s="6" t="str">
        <f>TEXT(SalesData[[#This Row],[Order Date]],"mmm yyyy")</f>
        <v>Nov 2014</v>
      </c>
      <c r="Y8913">
        <f>--(COUNTIF($B$2:B8913,B8913)=1)</f>
        <v>0</v>
      </c>
    </row>
    <row r="8914" spans="1:25"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c r="W8914" s="6" t="str">
        <f>TEXT(SalesData[[#This Row],[Order Date]],"mmm")</f>
        <v>Nov</v>
      </c>
      <c r="X8914" s="6" t="str">
        <f>TEXT(SalesData[[#This Row],[Order Date]],"mmm yyyy")</f>
        <v>Nov 2014</v>
      </c>
      <c r="Y8914">
        <f>--(COUNTIF($B$2:B8914,B8914)=1)</f>
        <v>0</v>
      </c>
    </row>
    <row r="8915" spans="1:25"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c r="W8915" s="6" t="str">
        <f>TEXT(SalesData[[#This Row],[Order Date]],"mmm")</f>
        <v>Nov</v>
      </c>
      <c r="X8915" s="6" t="str">
        <f>TEXT(SalesData[[#This Row],[Order Date]],"mmm yyyy")</f>
        <v>Nov 2014</v>
      </c>
      <c r="Y8915">
        <f>--(COUNTIF($B$2:B8915,B8915)=1)</f>
        <v>0</v>
      </c>
    </row>
    <row r="8916" spans="1:25"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c r="W8916" s="6" t="str">
        <f>TEXT(SalesData[[#This Row],[Order Date]],"mmm")</f>
        <v>May</v>
      </c>
      <c r="X8916" s="6" t="str">
        <f>TEXT(SalesData[[#This Row],[Order Date]],"mmm yyyy")</f>
        <v>May 2013</v>
      </c>
      <c r="Y8916">
        <f>--(COUNTIF($B$2:B8916,B8916)=1)</f>
        <v>1</v>
      </c>
    </row>
    <row r="8917" spans="1:25"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c r="W8917" s="6" t="str">
        <f>TEXT(SalesData[[#This Row],[Order Date]],"mmm")</f>
        <v>May</v>
      </c>
      <c r="X8917" s="6" t="str">
        <f>TEXT(SalesData[[#This Row],[Order Date]],"mmm yyyy")</f>
        <v>May 2013</v>
      </c>
      <c r="Y8917">
        <f>--(COUNTIF($B$2:B8917,B8917)=1)</f>
        <v>0</v>
      </c>
    </row>
    <row r="8918" spans="1:25"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c r="W8918" s="6" t="str">
        <f>TEXT(SalesData[[#This Row],[Order Date]],"mmm")</f>
        <v>May</v>
      </c>
      <c r="X8918" s="6" t="str">
        <f>TEXT(SalesData[[#This Row],[Order Date]],"mmm yyyy")</f>
        <v>May 2013</v>
      </c>
      <c r="Y8918">
        <f>--(COUNTIF($B$2:B8918,B8918)=1)</f>
        <v>0</v>
      </c>
    </row>
    <row r="8919" spans="1:25"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c r="W8919" s="6" t="str">
        <f>TEXT(SalesData[[#This Row],[Order Date]],"mmm")</f>
        <v>May</v>
      </c>
      <c r="X8919" s="6" t="str">
        <f>TEXT(SalesData[[#This Row],[Order Date]],"mmm yyyy")</f>
        <v>May 2013</v>
      </c>
      <c r="Y8919">
        <f>--(COUNTIF($B$2:B8919,B8919)=1)</f>
        <v>0</v>
      </c>
    </row>
    <row r="8920" spans="1:25"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c r="W8920" s="6" t="str">
        <f>TEXT(SalesData[[#This Row],[Order Date]],"mmm")</f>
        <v>May</v>
      </c>
      <c r="X8920" s="6" t="str">
        <f>TEXT(SalesData[[#This Row],[Order Date]],"mmm yyyy")</f>
        <v>May 2013</v>
      </c>
      <c r="Y8920">
        <f>--(COUNTIF($B$2:B8920,B8920)=1)</f>
        <v>0</v>
      </c>
    </row>
    <row r="8921" spans="1:25"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c r="W8921" s="6" t="str">
        <f>TEXT(SalesData[[#This Row],[Order Date]],"mmm")</f>
        <v>Apr</v>
      </c>
      <c r="X8921" s="6" t="str">
        <f>TEXT(SalesData[[#This Row],[Order Date]],"mmm yyyy")</f>
        <v>Apr 2011</v>
      </c>
      <c r="Y8921">
        <f>--(COUNTIF($B$2:B8921,B8921)=1)</f>
        <v>1</v>
      </c>
    </row>
    <row r="8922" spans="1:25"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c r="W8922" s="6" t="str">
        <f>TEXT(SalesData[[#This Row],[Order Date]],"mmm")</f>
        <v>Apr</v>
      </c>
      <c r="X8922" s="6" t="str">
        <f>TEXT(SalesData[[#This Row],[Order Date]],"mmm yyyy")</f>
        <v>Apr 2011</v>
      </c>
      <c r="Y8922">
        <f>--(COUNTIF($B$2:B8922,B8922)=1)</f>
        <v>1</v>
      </c>
    </row>
    <row r="8923" spans="1:25"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c r="W8923" s="6" t="str">
        <f>TEXT(SalesData[[#This Row],[Order Date]],"mmm")</f>
        <v>Oct</v>
      </c>
      <c r="X8923" s="6" t="str">
        <f>TEXT(SalesData[[#This Row],[Order Date]],"mmm yyyy")</f>
        <v>Oct 2013</v>
      </c>
      <c r="Y8923">
        <f>--(COUNTIF($B$2:B8923,B8923)=1)</f>
        <v>1</v>
      </c>
    </row>
    <row r="8924" spans="1:25"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c r="W8924" s="6" t="str">
        <f>TEXT(SalesData[[#This Row],[Order Date]],"mmm")</f>
        <v>Oct</v>
      </c>
      <c r="X8924" s="6" t="str">
        <f>TEXT(SalesData[[#This Row],[Order Date]],"mmm yyyy")</f>
        <v>Oct 2013</v>
      </c>
      <c r="Y8924">
        <f>--(COUNTIF($B$2:B8924,B8924)=1)</f>
        <v>0</v>
      </c>
    </row>
    <row r="8925" spans="1:25"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c r="W8925" s="6" t="str">
        <f>TEXT(SalesData[[#This Row],[Order Date]],"mmm")</f>
        <v>Jun</v>
      </c>
      <c r="X8925" s="6" t="str">
        <f>TEXT(SalesData[[#This Row],[Order Date]],"mmm yyyy")</f>
        <v>Jun 2014</v>
      </c>
      <c r="Y8925">
        <f>--(COUNTIF($B$2:B8925,B8925)=1)</f>
        <v>1</v>
      </c>
    </row>
    <row r="8926" spans="1:25"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c r="W8926" s="6" t="str">
        <f>TEXT(SalesData[[#This Row],[Order Date]],"mmm")</f>
        <v>Jan</v>
      </c>
      <c r="X8926" s="6" t="str">
        <f>TEXT(SalesData[[#This Row],[Order Date]],"mmm yyyy")</f>
        <v>Jan 2013</v>
      </c>
      <c r="Y8926">
        <f>--(COUNTIF($B$2:B8926,B8926)=1)</f>
        <v>1</v>
      </c>
    </row>
    <row r="8927" spans="1:25"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c r="W8927" s="6" t="str">
        <f>TEXT(SalesData[[#This Row],[Order Date]],"mmm")</f>
        <v>Jan</v>
      </c>
      <c r="X8927" s="6" t="str">
        <f>TEXT(SalesData[[#This Row],[Order Date]],"mmm yyyy")</f>
        <v>Jan 2013</v>
      </c>
      <c r="Y8927">
        <f>--(COUNTIF($B$2:B8927,B8927)=1)</f>
        <v>0</v>
      </c>
    </row>
    <row r="8928" spans="1:25"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c r="W8928" s="6" t="str">
        <f>TEXT(SalesData[[#This Row],[Order Date]],"mmm")</f>
        <v>Jan</v>
      </c>
      <c r="X8928" s="6" t="str">
        <f>TEXT(SalesData[[#This Row],[Order Date]],"mmm yyyy")</f>
        <v>Jan 2013</v>
      </c>
      <c r="Y8928">
        <f>--(COUNTIF($B$2:B8928,B8928)=1)</f>
        <v>0</v>
      </c>
    </row>
    <row r="8929" spans="1:25"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c r="W8929" s="6" t="str">
        <f>TEXT(SalesData[[#This Row],[Order Date]],"mmm")</f>
        <v>Sep</v>
      </c>
      <c r="X8929" s="6" t="str">
        <f>TEXT(SalesData[[#This Row],[Order Date]],"mmm yyyy")</f>
        <v>Sep 2012</v>
      </c>
      <c r="Y8929">
        <f>--(COUNTIF($B$2:B8929,B8929)=1)</f>
        <v>1</v>
      </c>
    </row>
    <row r="8930" spans="1:25"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c r="W8930" s="6" t="str">
        <f>TEXT(SalesData[[#This Row],[Order Date]],"mmm")</f>
        <v>Apr</v>
      </c>
      <c r="X8930" s="6" t="str">
        <f>TEXT(SalesData[[#This Row],[Order Date]],"mmm yyyy")</f>
        <v>Apr 2012</v>
      </c>
      <c r="Y8930">
        <f>--(COUNTIF($B$2:B8930,B8930)=1)</f>
        <v>1</v>
      </c>
    </row>
    <row r="8931" spans="1:25"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c r="W8931" s="6" t="str">
        <f>TEXT(SalesData[[#This Row],[Order Date]],"mmm")</f>
        <v>Apr</v>
      </c>
      <c r="X8931" s="6" t="str">
        <f>TEXT(SalesData[[#This Row],[Order Date]],"mmm yyyy")</f>
        <v>Apr 2012</v>
      </c>
      <c r="Y8931">
        <f>--(COUNTIF($B$2:B8931,B8931)=1)</f>
        <v>0</v>
      </c>
    </row>
    <row r="8932" spans="1:25"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c r="W8932" s="6" t="str">
        <f>TEXT(SalesData[[#This Row],[Order Date]],"mmm")</f>
        <v>Apr</v>
      </c>
      <c r="X8932" s="6" t="str">
        <f>TEXT(SalesData[[#This Row],[Order Date]],"mmm yyyy")</f>
        <v>Apr 2012</v>
      </c>
      <c r="Y8932">
        <f>--(COUNTIF($B$2:B8932,B8932)=1)</f>
        <v>0</v>
      </c>
    </row>
    <row r="8933" spans="1:25"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c r="W8933" s="6" t="str">
        <f>TEXT(SalesData[[#This Row],[Order Date]],"mmm")</f>
        <v>Dec</v>
      </c>
      <c r="X8933" s="6" t="str">
        <f>TEXT(SalesData[[#This Row],[Order Date]],"mmm yyyy")</f>
        <v>Dec 2014</v>
      </c>
      <c r="Y8933">
        <f>--(COUNTIF($B$2:B8933,B8933)=1)</f>
        <v>1</v>
      </c>
    </row>
    <row r="8934" spans="1:25"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c r="W8934" s="6" t="str">
        <f>TEXT(SalesData[[#This Row],[Order Date]],"mmm")</f>
        <v>Dec</v>
      </c>
      <c r="X8934" s="6" t="str">
        <f>TEXT(SalesData[[#This Row],[Order Date]],"mmm yyyy")</f>
        <v>Dec 2014</v>
      </c>
      <c r="Y8934">
        <f>--(COUNTIF($B$2:B8934,B8934)=1)</f>
        <v>0</v>
      </c>
    </row>
    <row r="8935" spans="1:25"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c r="W8935" s="6" t="str">
        <f>TEXT(SalesData[[#This Row],[Order Date]],"mmm")</f>
        <v>Mar</v>
      </c>
      <c r="X8935" s="6" t="str">
        <f>TEXT(SalesData[[#This Row],[Order Date]],"mmm yyyy")</f>
        <v>Mar 2013</v>
      </c>
      <c r="Y8935">
        <f>--(COUNTIF($B$2:B8935,B8935)=1)</f>
        <v>1</v>
      </c>
    </row>
    <row r="8936" spans="1:25"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c r="W8936" s="6" t="str">
        <f>TEXT(SalesData[[#This Row],[Order Date]],"mmm")</f>
        <v>Aug</v>
      </c>
      <c r="X8936" s="6" t="str">
        <f>TEXT(SalesData[[#This Row],[Order Date]],"mmm yyyy")</f>
        <v>Aug 2014</v>
      </c>
      <c r="Y8936">
        <f>--(COUNTIF($B$2:B8936,B8936)=1)</f>
        <v>1</v>
      </c>
    </row>
    <row r="8937" spans="1:25"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c r="W8937" s="6" t="str">
        <f>TEXT(SalesData[[#This Row],[Order Date]],"mmm")</f>
        <v>Aug</v>
      </c>
      <c r="X8937" s="6" t="str">
        <f>TEXT(SalesData[[#This Row],[Order Date]],"mmm yyyy")</f>
        <v>Aug 2014</v>
      </c>
      <c r="Y8937">
        <f>--(COUNTIF($B$2:B8937,B8937)=1)</f>
        <v>0</v>
      </c>
    </row>
    <row r="8938" spans="1:25"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c r="W8938" s="6" t="str">
        <f>TEXT(SalesData[[#This Row],[Order Date]],"mmm")</f>
        <v>Dec</v>
      </c>
      <c r="X8938" s="6" t="str">
        <f>TEXT(SalesData[[#This Row],[Order Date]],"mmm yyyy")</f>
        <v>Dec 2012</v>
      </c>
      <c r="Y8938">
        <f>--(COUNTIF($B$2:B8938,B8938)=1)</f>
        <v>1</v>
      </c>
    </row>
    <row r="8939" spans="1:25"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c r="W8939" s="6" t="str">
        <f>TEXT(SalesData[[#This Row],[Order Date]],"mmm")</f>
        <v>Dec</v>
      </c>
      <c r="X8939" s="6" t="str">
        <f>TEXT(SalesData[[#This Row],[Order Date]],"mmm yyyy")</f>
        <v>Dec 2012</v>
      </c>
      <c r="Y8939">
        <f>--(COUNTIF($B$2:B8939,B8939)=1)</f>
        <v>0</v>
      </c>
    </row>
    <row r="8940" spans="1:25"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c r="W8940" s="6" t="str">
        <f>TEXT(SalesData[[#This Row],[Order Date]],"mmm")</f>
        <v>Dec</v>
      </c>
      <c r="X8940" s="6" t="str">
        <f>TEXT(SalesData[[#This Row],[Order Date]],"mmm yyyy")</f>
        <v>Dec 2012</v>
      </c>
      <c r="Y8940">
        <f>--(COUNTIF($B$2:B8940,B8940)=1)</f>
        <v>0</v>
      </c>
    </row>
    <row r="8941" spans="1:25"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c r="W8941" s="6" t="str">
        <f>TEXT(SalesData[[#This Row],[Order Date]],"mmm")</f>
        <v>Dec</v>
      </c>
      <c r="X8941" s="6" t="str">
        <f>TEXT(SalesData[[#This Row],[Order Date]],"mmm yyyy")</f>
        <v>Dec 2012</v>
      </c>
      <c r="Y8941">
        <f>--(COUNTIF($B$2:B8941,B8941)=1)</f>
        <v>0</v>
      </c>
    </row>
    <row r="8942" spans="1:25"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c r="W8942" s="6" t="str">
        <f>TEXT(SalesData[[#This Row],[Order Date]],"mmm")</f>
        <v>Aug</v>
      </c>
      <c r="X8942" s="6" t="str">
        <f>TEXT(SalesData[[#This Row],[Order Date]],"mmm yyyy")</f>
        <v>Aug 2011</v>
      </c>
      <c r="Y8942">
        <f>--(COUNTIF($B$2:B8942,B8942)=1)</f>
        <v>1</v>
      </c>
    </row>
    <row r="8943" spans="1:25"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c r="W8943" s="6" t="str">
        <f>TEXT(SalesData[[#This Row],[Order Date]],"mmm")</f>
        <v>Nov</v>
      </c>
      <c r="X8943" s="6" t="str">
        <f>TEXT(SalesData[[#This Row],[Order Date]],"mmm yyyy")</f>
        <v>Nov 2013</v>
      </c>
      <c r="Y8943">
        <f>--(COUNTIF($B$2:B8943,B8943)=1)</f>
        <v>1</v>
      </c>
    </row>
    <row r="8944" spans="1:25"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c r="W8944" s="6" t="str">
        <f>TEXT(SalesData[[#This Row],[Order Date]],"mmm")</f>
        <v>Nov</v>
      </c>
      <c r="X8944" s="6" t="str">
        <f>TEXT(SalesData[[#This Row],[Order Date]],"mmm yyyy")</f>
        <v>Nov 2013</v>
      </c>
      <c r="Y8944">
        <f>--(COUNTIF($B$2:B8944,B8944)=1)</f>
        <v>0</v>
      </c>
    </row>
    <row r="8945" spans="1:25"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c r="W8945" s="6" t="str">
        <f>TEXT(SalesData[[#This Row],[Order Date]],"mmm")</f>
        <v>Oct</v>
      </c>
      <c r="X8945" s="6" t="str">
        <f>TEXT(SalesData[[#This Row],[Order Date]],"mmm yyyy")</f>
        <v>Oct 2014</v>
      </c>
      <c r="Y8945">
        <f>--(COUNTIF($B$2:B8945,B8945)=1)</f>
        <v>1</v>
      </c>
    </row>
    <row r="8946" spans="1:25"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c r="W8946" s="6" t="str">
        <f>TEXT(SalesData[[#This Row],[Order Date]],"mmm")</f>
        <v>Dec</v>
      </c>
      <c r="X8946" s="6" t="str">
        <f>TEXT(SalesData[[#This Row],[Order Date]],"mmm yyyy")</f>
        <v>Dec 2011</v>
      </c>
      <c r="Y8946">
        <f>--(COUNTIF($B$2:B8946,B8946)=1)</f>
        <v>1</v>
      </c>
    </row>
    <row r="8947" spans="1:25"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c r="W8947" s="6" t="str">
        <f>TEXT(SalesData[[#This Row],[Order Date]],"mmm")</f>
        <v>Nov</v>
      </c>
      <c r="X8947" s="6" t="str">
        <f>TEXT(SalesData[[#This Row],[Order Date]],"mmm yyyy")</f>
        <v>Nov 2011</v>
      </c>
      <c r="Y8947">
        <f>--(COUNTIF($B$2:B8947,B8947)=1)</f>
        <v>1</v>
      </c>
    </row>
    <row r="8948" spans="1:25"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c r="W8948" s="6" t="str">
        <f>TEXT(SalesData[[#This Row],[Order Date]],"mmm")</f>
        <v>Dec</v>
      </c>
      <c r="X8948" s="6" t="str">
        <f>TEXT(SalesData[[#This Row],[Order Date]],"mmm yyyy")</f>
        <v>Dec 2014</v>
      </c>
      <c r="Y8948">
        <f>--(COUNTIF($B$2:B8948,B8948)=1)</f>
        <v>1</v>
      </c>
    </row>
    <row r="8949" spans="1:25"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c r="W8949" s="6" t="str">
        <f>TEXT(SalesData[[#This Row],[Order Date]],"mmm")</f>
        <v>Dec</v>
      </c>
      <c r="X8949" s="6" t="str">
        <f>TEXT(SalesData[[#This Row],[Order Date]],"mmm yyyy")</f>
        <v>Dec 2014</v>
      </c>
      <c r="Y8949">
        <f>--(COUNTIF($B$2:B8949,B8949)=1)</f>
        <v>0</v>
      </c>
    </row>
    <row r="8950" spans="1:25"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c r="W8950" s="6" t="str">
        <f>TEXT(SalesData[[#This Row],[Order Date]],"mmm")</f>
        <v>Dec</v>
      </c>
      <c r="X8950" s="6" t="str">
        <f>TEXT(SalesData[[#This Row],[Order Date]],"mmm yyyy")</f>
        <v>Dec 2011</v>
      </c>
      <c r="Y8950">
        <f>--(COUNTIF($B$2:B8950,B8950)=1)</f>
        <v>1</v>
      </c>
    </row>
    <row r="8951" spans="1:25"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c r="W8951" s="6" t="str">
        <f>TEXT(SalesData[[#This Row],[Order Date]],"mmm")</f>
        <v>Dec</v>
      </c>
      <c r="X8951" s="6" t="str">
        <f>TEXT(SalesData[[#This Row],[Order Date]],"mmm yyyy")</f>
        <v>Dec 2014</v>
      </c>
      <c r="Y8951">
        <f>--(COUNTIF($B$2:B8951,B8951)=1)</f>
        <v>1</v>
      </c>
    </row>
    <row r="8952" spans="1:25"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c r="W8952" s="6" t="str">
        <f>TEXT(SalesData[[#This Row],[Order Date]],"mmm")</f>
        <v>Dec</v>
      </c>
      <c r="X8952" s="6" t="str">
        <f>TEXT(SalesData[[#This Row],[Order Date]],"mmm yyyy")</f>
        <v>Dec 2014</v>
      </c>
      <c r="Y8952">
        <f>--(COUNTIF($B$2:B8952,B8952)=1)</f>
        <v>0</v>
      </c>
    </row>
    <row r="8953" spans="1:25"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c r="W8953" s="6" t="str">
        <f>TEXT(SalesData[[#This Row],[Order Date]],"mmm")</f>
        <v>Dec</v>
      </c>
      <c r="X8953" s="6" t="str">
        <f>TEXT(SalesData[[#This Row],[Order Date]],"mmm yyyy")</f>
        <v>Dec 2014</v>
      </c>
      <c r="Y8953">
        <f>--(COUNTIF($B$2:B8953,B8953)=1)</f>
        <v>0</v>
      </c>
    </row>
    <row r="8954" spans="1:25"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c r="W8954" s="6" t="str">
        <f>TEXT(SalesData[[#This Row],[Order Date]],"mmm")</f>
        <v>Dec</v>
      </c>
      <c r="X8954" s="6" t="str">
        <f>TEXT(SalesData[[#This Row],[Order Date]],"mmm yyyy")</f>
        <v>Dec 2014</v>
      </c>
      <c r="Y8954">
        <f>--(COUNTIF($B$2:B8954,B8954)=1)</f>
        <v>0</v>
      </c>
    </row>
    <row r="8955" spans="1:25"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c r="W8955" s="6" t="str">
        <f>TEXT(SalesData[[#This Row],[Order Date]],"mmm")</f>
        <v>Dec</v>
      </c>
      <c r="X8955" s="6" t="str">
        <f>TEXT(SalesData[[#This Row],[Order Date]],"mmm yyyy")</f>
        <v>Dec 2014</v>
      </c>
      <c r="Y8955">
        <f>--(COUNTIF($B$2:B8955,B8955)=1)</f>
        <v>0</v>
      </c>
    </row>
    <row r="8956" spans="1:25"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c r="W8956" s="6" t="str">
        <f>TEXT(SalesData[[#This Row],[Order Date]],"mmm")</f>
        <v>Aug</v>
      </c>
      <c r="X8956" s="6" t="str">
        <f>TEXT(SalesData[[#This Row],[Order Date]],"mmm yyyy")</f>
        <v>Aug 2011</v>
      </c>
      <c r="Y8956">
        <f>--(COUNTIF($B$2:B8956,B8956)=1)</f>
        <v>1</v>
      </c>
    </row>
    <row r="8957" spans="1:25"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c r="W8957" s="6" t="str">
        <f>TEXT(SalesData[[#This Row],[Order Date]],"mmm")</f>
        <v>Sep</v>
      </c>
      <c r="X8957" s="6" t="str">
        <f>TEXT(SalesData[[#This Row],[Order Date]],"mmm yyyy")</f>
        <v>Sep 2011</v>
      </c>
      <c r="Y8957">
        <f>--(COUNTIF($B$2:B8957,B8957)=1)</f>
        <v>1</v>
      </c>
    </row>
    <row r="8958" spans="1:25"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c r="W8958" s="6" t="str">
        <f>TEXT(SalesData[[#This Row],[Order Date]],"mmm")</f>
        <v>Dec</v>
      </c>
      <c r="X8958" s="6" t="str">
        <f>TEXT(SalesData[[#This Row],[Order Date]],"mmm yyyy")</f>
        <v>Dec 2014</v>
      </c>
      <c r="Y8958">
        <f>--(COUNTIF($B$2:B8958,B8958)=1)</f>
        <v>1</v>
      </c>
    </row>
    <row r="8959" spans="1:25"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c r="W8959" s="6" t="str">
        <f>TEXT(SalesData[[#This Row],[Order Date]],"mmm")</f>
        <v>Dec</v>
      </c>
      <c r="X8959" s="6" t="str">
        <f>TEXT(SalesData[[#This Row],[Order Date]],"mmm yyyy")</f>
        <v>Dec 2014</v>
      </c>
      <c r="Y8959">
        <f>--(COUNTIF($B$2:B8959,B8959)=1)</f>
        <v>0</v>
      </c>
    </row>
    <row r="8960" spans="1:25"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c r="W8960" s="6" t="str">
        <f>TEXT(SalesData[[#This Row],[Order Date]],"mmm")</f>
        <v>Nov</v>
      </c>
      <c r="X8960" s="6" t="str">
        <f>TEXT(SalesData[[#This Row],[Order Date]],"mmm yyyy")</f>
        <v>Nov 2014</v>
      </c>
      <c r="Y8960">
        <f>--(COUNTIF($B$2:B8960,B8960)=1)</f>
        <v>1</v>
      </c>
    </row>
    <row r="8961" spans="1:25"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c r="W8961" s="6" t="str">
        <f>TEXT(SalesData[[#This Row],[Order Date]],"mmm")</f>
        <v>Nov</v>
      </c>
      <c r="X8961" s="6" t="str">
        <f>TEXT(SalesData[[#This Row],[Order Date]],"mmm yyyy")</f>
        <v>Nov 2014</v>
      </c>
      <c r="Y8961">
        <f>--(COUNTIF($B$2:B8961,B8961)=1)</f>
        <v>0</v>
      </c>
    </row>
    <row r="8962" spans="1:25"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c r="W8962" s="6" t="str">
        <f>TEXT(SalesData[[#This Row],[Order Date]],"mmm")</f>
        <v>Nov</v>
      </c>
      <c r="X8962" s="6" t="str">
        <f>TEXT(SalesData[[#This Row],[Order Date]],"mmm yyyy")</f>
        <v>Nov 2014</v>
      </c>
      <c r="Y8962">
        <f>--(COUNTIF($B$2:B8962,B8962)=1)</f>
        <v>0</v>
      </c>
    </row>
    <row r="8963" spans="1:25"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c r="W8963" s="6" t="str">
        <f>TEXT(SalesData[[#This Row],[Order Date]],"mmm")</f>
        <v>Nov</v>
      </c>
      <c r="X8963" s="6" t="str">
        <f>TEXT(SalesData[[#This Row],[Order Date]],"mmm yyyy")</f>
        <v>Nov 2014</v>
      </c>
      <c r="Y8963">
        <f>--(COUNTIF($B$2:B8963,B8963)=1)</f>
        <v>0</v>
      </c>
    </row>
    <row r="8964" spans="1:25"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c r="W8964" s="6" t="str">
        <f>TEXT(SalesData[[#This Row],[Order Date]],"mmm")</f>
        <v>Nov</v>
      </c>
      <c r="X8964" s="6" t="str">
        <f>TEXT(SalesData[[#This Row],[Order Date]],"mmm yyyy")</f>
        <v>Nov 2013</v>
      </c>
      <c r="Y8964">
        <f>--(COUNTIF($B$2:B8964,B8964)=1)</f>
        <v>1</v>
      </c>
    </row>
    <row r="8965" spans="1:25"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c r="W8965" s="6" t="str">
        <f>TEXT(SalesData[[#This Row],[Order Date]],"mmm")</f>
        <v>Nov</v>
      </c>
      <c r="X8965" s="6" t="str">
        <f>TEXT(SalesData[[#This Row],[Order Date]],"mmm yyyy")</f>
        <v>Nov 2013</v>
      </c>
      <c r="Y8965">
        <f>--(COUNTIF($B$2:B8965,B8965)=1)</f>
        <v>0</v>
      </c>
    </row>
    <row r="8966" spans="1:25"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c r="W8966" s="6" t="str">
        <f>TEXT(SalesData[[#This Row],[Order Date]],"mmm")</f>
        <v>Nov</v>
      </c>
      <c r="X8966" s="6" t="str">
        <f>TEXT(SalesData[[#This Row],[Order Date]],"mmm yyyy")</f>
        <v>Nov 2013</v>
      </c>
      <c r="Y8966">
        <f>--(COUNTIF($B$2:B8966,B8966)=1)</f>
        <v>0</v>
      </c>
    </row>
    <row r="8967" spans="1:25"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c r="W8967" s="6" t="str">
        <f>TEXT(SalesData[[#This Row],[Order Date]],"mmm")</f>
        <v>Nov</v>
      </c>
      <c r="X8967" s="6" t="str">
        <f>TEXT(SalesData[[#This Row],[Order Date]],"mmm yyyy")</f>
        <v>Nov 2014</v>
      </c>
      <c r="Y8967">
        <f>--(COUNTIF($B$2:B8967,B8967)=1)</f>
        <v>1</v>
      </c>
    </row>
    <row r="8968" spans="1:25"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c r="W8968" s="6" t="str">
        <f>TEXT(SalesData[[#This Row],[Order Date]],"mmm")</f>
        <v>Nov</v>
      </c>
      <c r="X8968" s="6" t="str">
        <f>TEXT(SalesData[[#This Row],[Order Date]],"mmm yyyy")</f>
        <v>Nov 2013</v>
      </c>
      <c r="Y8968">
        <f>--(COUNTIF($B$2:B8968,B8968)=1)</f>
        <v>1</v>
      </c>
    </row>
    <row r="8969" spans="1:25"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c r="W8969" s="6" t="str">
        <f>TEXT(SalesData[[#This Row],[Order Date]],"mmm")</f>
        <v>Nov</v>
      </c>
      <c r="X8969" s="6" t="str">
        <f>TEXT(SalesData[[#This Row],[Order Date]],"mmm yyyy")</f>
        <v>Nov 2013</v>
      </c>
      <c r="Y8969">
        <f>--(COUNTIF($B$2:B8969,B8969)=1)</f>
        <v>0</v>
      </c>
    </row>
    <row r="8970" spans="1:25"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c r="W8970" s="6" t="str">
        <f>TEXT(SalesData[[#This Row],[Order Date]],"mmm")</f>
        <v>Dec</v>
      </c>
      <c r="X8970" s="6" t="str">
        <f>TEXT(SalesData[[#This Row],[Order Date]],"mmm yyyy")</f>
        <v>Dec 2011</v>
      </c>
      <c r="Y8970">
        <f>--(COUNTIF($B$2:B8970,B8970)=1)</f>
        <v>1</v>
      </c>
    </row>
    <row r="8971" spans="1:25"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c r="W8971" s="6" t="str">
        <f>TEXT(SalesData[[#This Row],[Order Date]],"mmm")</f>
        <v>Dec</v>
      </c>
      <c r="X8971" s="6" t="str">
        <f>TEXT(SalesData[[#This Row],[Order Date]],"mmm yyyy")</f>
        <v>Dec 2014</v>
      </c>
      <c r="Y8971">
        <f>--(COUNTIF($B$2:B8971,B8971)=1)</f>
        <v>1</v>
      </c>
    </row>
    <row r="8972" spans="1:25"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c r="W8972" s="6" t="str">
        <f>TEXT(SalesData[[#This Row],[Order Date]],"mmm")</f>
        <v>Dec</v>
      </c>
      <c r="X8972" s="6" t="str">
        <f>TEXT(SalesData[[#This Row],[Order Date]],"mmm yyyy")</f>
        <v>Dec 2014</v>
      </c>
      <c r="Y8972">
        <f>--(COUNTIF($B$2:B8972,B8972)=1)</f>
        <v>0</v>
      </c>
    </row>
    <row r="8973" spans="1:25"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c r="W8973" s="6" t="str">
        <f>TEXT(SalesData[[#This Row],[Order Date]],"mmm")</f>
        <v>Mar</v>
      </c>
      <c r="X8973" s="6" t="str">
        <f>TEXT(SalesData[[#This Row],[Order Date]],"mmm yyyy")</f>
        <v>Mar 2014</v>
      </c>
      <c r="Y8973">
        <f>--(COUNTIF($B$2:B8973,B8973)=1)</f>
        <v>1</v>
      </c>
    </row>
    <row r="8974" spans="1:25"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c r="W8974" s="6" t="str">
        <f>TEXT(SalesData[[#This Row],[Order Date]],"mmm")</f>
        <v>Nov</v>
      </c>
      <c r="X8974" s="6" t="str">
        <f>TEXT(SalesData[[#This Row],[Order Date]],"mmm yyyy")</f>
        <v>Nov 2011</v>
      </c>
      <c r="Y8974">
        <f>--(COUNTIF($B$2:B8974,B8974)=1)</f>
        <v>1</v>
      </c>
    </row>
    <row r="8975" spans="1:25"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c r="W8975" s="6" t="str">
        <f>TEXT(SalesData[[#This Row],[Order Date]],"mmm")</f>
        <v>Apr</v>
      </c>
      <c r="X8975" s="6" t="str">
        <f>TEXT(SalesData[[#This Row],[Order Date]],"mmm yyyy")</f>
        <v>Apr 2014</v>
      </c>
      <c r="Y8975">
        <f>--(COUNTIF($B$2:B8975,B8975)=1)</f>
        <v>1</v>
      </c>
    </row>
    <row r="8976" spans="1:25"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c r="W8976" s="6" t="str">
        <f>TEXT(SalesData[[#This Row],[Order Date]],"mmm")</f>
        <v>Nov</v>
      </c>
      <c r="X8976" s="6" t="str">
        <f>TEXT(SalesData[[#This Row],[Order Date]],"mmm yyyy")</f>
        <v>Nov 2014</v>
      </c>
      <c r="Y8976">
        <f>--(COUNTIF($B$2:B8976,B8976)=1)</f>
        <v>1</v>
      </c>
    </row>
    <row r="8977" spans="1:25"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c r="W8977" s="6" t="str">
        <f>TEXT(SalesData[[#This Row],[Order Date]],"mmm")</f>
        <v>Nov</v>
      </c>
      <c r="X8977" s="6" t="str">
        <f>TEXT(SalesData[[#This Row],[Order Date]],"mmm yyyy")</f>
        <v>Nov 2014</v>
      </c>
      <c r="Y8977">
        <f>--(COUNTIF($B$2:B8977,B8977)=1)</f>
        <v>0</v>
      </c>
    </row>
    <row r="8978" spans="1:25"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c r="W8978" s="6" t="str">
        <f>TEXT(SalesData[[#This Row],[Order Date]],"mmm")</f>
        <v>Nov</v>
      </c>
      <c r="X8978" s="6" t="str">
        <f>TEXT(SalesData[[#This Row],[Order Date]],"mmm yyyy")</f>
        <v>Nov 2014</v>
      </c>
      <c r="Y8978">
        <f>--(COUNTIF($B$2:B8978,B8978)=1)</f>
        <v>0</v>
      </c>
    </row>
    <row r="8979" spans="1:25"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c r="W8979" s="6" t="str">
        <f>TEXT(SalesData[[#This Row],[Order Date]],"mmm")</f>
        <v>Nov</v>
      </c>
      <c r="X8979" s="6" t="str">
        <f>TEXT(SalesData[[#This Row],[Order Date]],"mmm yyyy")</f>
        <v>Nov 2014</v>
      </c>
      <c r="Y8979">
        <f>--(COUNTIF($B$2:B8979,B8979)=1)</f>
        <v>0</v>
      </c>
    </row>
    <row r="8980" spans="1:25"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c r="W8980" s="6" t="str">
        <f>TEXT(SalesData[[#This Row],[Order Date]],"mmm")</f>
        <v>Nov</v>
      </c>
      <c r="X8980" s="6" t="str">
        <f>TEXT(SalesData[[#This Row],[Order Date]],"mmm yyyy")</f>
        <v>Nov 2011</v>
      </c>
      <c r="Y8980">
        <f>--(COUNTIF($B$2:B8980,B8980)=1)</f>
        <v>1</v>
      </c>
    </row>
    <row r="8981" spans="1:25"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c r="W8981" s="6" t="str">
        <f>TEXT(SalesData[[#This Row],[Order Date]],"mmm")</f>
        <v>Oct</v>
      </c>
      <c r="X8981" s="6" t="str">
        <f>TEXT(SalesData[[#This Row],[Order Date]],"mmm yyyy")</f>
        <v>Oct 2012</v>
      </c>
      <c r="Y8981">
        <f>--(COUNTIF($B$2:B8981,B8981)=1)</f>
        <v>1</v>
      </c>
    </row>
    <row r="8982" spans="1:25"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c r="W8982" s="6" t="str">
        <f>TEXT(SalesData[[#This Row],[Order Date]],"mmm")</f>
        <v>Feb</v>
      </c>
      <c r="X8982" s="6" t="str">
        <f>TEXT(SalesData[[#This Row],[Order Date]],"mmm yyyy")</f>
        <v>Feb 2011</v>
      </c>
      <c r="Y8982">
        <f>--(COUNTIF($B$2:B8982,B8982)=1)</f>
        <v>1</v>
      </c>
    </row>
    <row r="8983" spans="1:25"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c r="W8983" s="6" t="str">
        <f>TEXT(SalesData[[#This Row],[Order Date]],"mmm")</f>
        <v>Mar</v>
      </c>
      <c r="X8983" s="6" t="str">
        <f>TEXT(SalesData[[#This Row],[Order Date]],"mmm yyyy")</f>
        <v>Mar 2013</v>
      </c>
      <c r="Y8983">
        <f>--(COUNTIF($B$2:B8983,B8983)=1)</f>
        <v>1</v>
      </c>
    </row>
    <row r="8984" spans="1:25"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c r="W8984" s="6" t="str">
        <f>TEXT(SalesData[[#This Row],[Order Date]],"mmm")</f>
        <v>Mar</v>
      </c>
      <c r="X8984" s="6" t="str">
        <f>TEXT(SalesData[[#This Row],[Order Date]],"mmm yyyy")</f>
        <v>Mar 2013</v>
      </c>
      <c r="Y8984">
        <f>--(COUNTIF($B$2:B8984,B8984)=1)</f>
        <v>0</v>
      </c>
    </row>
    <row r="8985" spans="1:25"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c r="W8985" s="6" t="str">
        <f>TEXT(SalesData[[#This Row],[Order Date]],"mmm")</f>
        <v>Mar</v>
      </c>
      <c r="X8985" s="6" t="str">
        <f>TEXT(SalesData[[#This Row],[Order Date]],"mmm yyyy")</f>
        <v>Mar 2013</v>
      </c>
      <c r="Y8985">
        <f>--(COUNTIF($B$2:B8985,B8985)=1)</f>
        <v>0</v>
      </c>
    </row>
    <row r="8986" spans="1:25"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c r="W8986" s="6" t="str">
        <f>TEXT(SalesData[[#This Row],[Order Date]],"mmm")</f>
        <v>Mar</v>
      </c>
      <c r="X8986" s="6" t="str">
        <f>TEXT(SalesData[[#This Row],[Order Date]],"mmm yyyy")</f>
        <v>Mar 2013</v>
      </c>
      <c r="Y8986">
        <f>--(COUNTIF($B$2:B8986,B8986)=1)</f>
        <v>0</v>
      </c>
    </row>
    <row r="8987" spans="1:25"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c r="W8987" s="6" t="str">
        <f>TEXT(SalesData[[#This Row],[Order Date]],"mmm")</f>
        <v>Dec</v>
      </c>
      <c r="X8987" s="6" t="str">
        <f>TEXT(SalesData[[#This Row],[Order Date]],"mmm yyyy")</f>
        <v>Dec 2012</v>
      </c>
      <c r="Y8987">
        <f>--(COUNTIF($B$2:B8987,B8987)=1)</f>
        <v>1</v>
      </c>
    </row>
    <row r="8988" spans="1:25"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c r="W8988" s="6" t="str">
        <f>TEXT(SalesData[[#This Row],[Order Date]],"mmm")</f>
        <v>Dec</v>
      </c>
      <c r="X8988" s="6" t="str">
        <f>TEXT(SalesData[[#This Row],[Order Date]],"mmm yyyy")</f>
        <v>Dec 2012</v>
      </c>
      <c r="Y8988">
        <f>--(COUNTIF($B$2:B8988,B8988)=1)</f>
        <v>0</v>
      </c>
    </row>
    <row r="8989" spans="1:25"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c r="W8989" s="6" t="str">
        <f>TEXT(SalesData[[#This Row],[Order Date]],"mmm")</f>
        <v>Dec</v>
      </c>
      <c r="X8989" s="6" t="str">
        <f>TEXT(SalesData[[#This Row],[Order Date]],"mmm yyyy")</f>
        <v>Dec 2012</v>
      </c>
      <c r="Y8989">
        <f>--(COUNTIF($B$2:B8989,B8989)=1)</f>
        <v>0</v>
      </c>
    </row>
    <row r="8990" spans="1:25"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c r="W8990" s="6" t="str">
        <f>TEXT(SalesData[[#This Row],[Order Date]],"mmm")</f>
        <v>Dec</v>
      </c>
      <c r="X8990" s="6" t="str">
        <f>TEXT(SalesData[[#This Row],[Order Date]],"mmm yyyy")</f>
        <v>Dec 2012</v>
      </c>
      <c r="Y8990">
        <f>--(COUNTIF($B$2:B8990,B8990)=1)</f>
        <v>0</v>
      </c>
    </row>
    <row r="8991" spans="1:25"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c r="W8991" s="6" t="str">
        <f>TEXT(SalesData[[#This Row],[Order Date]],"mmm")</f>
        <v>Dec</v>
      </c>
      <c r="X8991" s="6" t="str">
        <f>TEXT(SalesData[[#This Row],[Order Date]],"mmm yyyy")</f>
        <v>Dec 2012</v>
      </c>
      <c r="Y8991">
        <f>--(COUNTIF($B$2:B8991,B8991)=1)</f>
        <v>1</v>
      </c>
    </row>
    <row r="8992" spans="1:25"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c r="W8992" s="6" t="str">
        <f>TEXT(SalesData[[#This Row],[Order Date]],"mmm")</f>
        <v>Dec</v>
      </c>
      <c r="X8992" s="6" t="str">
        <f>TEXT(SalesData[[#This Row],[Order Date]],"mmm yyyy")</f>
        <v>Dec 2012</v>
      </c>
      <c r="Y8992">
        <f>--(COUNTIF($B$2:B8992,B8992)=1)</f>
        <v>0</v>
      </c>
    </row>
    <row r="8993" spans="1:25"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c r="W8993" s="6" t="str">
        <f>TEXT(SalesData[[#This Row],[Order Date]],"mmm")</f>
        <v>Oct</v>
      </c>
      <c r="X8993" s="6" t="str">
        <f>TEXT(SalesData[[#This Row],[Order Date]],"mmm yyyy")</f>
        <v>Oct 2014</v>
      </c>
      <c r="Y8993">
        <f>--(COUNTIF($B$2:B8993,B8993)=1)</f>
        <v>1</v>
      </c>
    </row>
    <row r="8994" spans="1:25"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c r="W8994" s="6" t="str">
        <f>TEXT(SalesData[[#This Row],[Order Date]],"mmm")</f>
        <v>Oct</v>
      </c>
      <c r="X8994" s="6" t="str">
        <f>TEXT(SalesData[[#This Row],[Order Date]],"mmm yyyy")</f>
        <v>Oct 2014</v>
      </c>
      <c r="Y8994">
        <f>--(COUNTIF($B$2:B8994,B8994)=1)</f>
        <v>1</v>
      </c>
    </row>
    <row r="8995" spans="1:25"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c r="W8995" s="6" t="str">
        <f>TEXT(SalesData[[#This Row],[Order Date]],"mmm")</f>
        <v>Oct</v>
      </c>
      <c r="X8995" s="6" t="str">
        <f>TEXT(SalesData[[#This Row],[Order Date]],"mmm yyyy")</f>
        <v>Oct 2014</v>
      </c>
      <c r="Y8995">
        <f>--(COUNTIF($B$2:B8995,B8995)=1)</f>
        <v>0</v>
      </c>
    </row>
    <row r="8996" spans="1:25"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c r="W8996" s="6" t="str">
        <f>TEXT(SalesData[[#This Row],[Order Date]],"mmm")</f>
        <v>Aug</v>
      </c>
      <c r="X8996" s="6" t="str">
        <f>TEXT(SalesData[[#This Row],[Order Date]],"mmm yyyy")</f>
        <v>Aug 2011</v>
      </c>
      <c r="Y8996">
        <f>--(COUNTIF($B$2:B8996,B8996)=1)</f>
        <v>1</v>
      </c>
    </row>
    <row r="8997" spans="1:25"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c r="W8997" s="6" t="str">
        <f>TEXT(SalesData[[#This Row],[Order Date]],"mmm")</f>
        <v>Aug</v>
      </c>
      <c r="X8997" s="6" t="str">
        <f>TEXT(SalesData[[#This Row],[Order Date]],"mmm yyyy")</f>
        <v>Aug 2011</v>
      </c>
      <c r="Y8997">
        <f>--(COUNTIF($B$2:B8997,B8997)=1)</f>
        <v>0</v>
      </c>
    </row>
    <row r="8998" spans="1:25"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c r="W8998" s="6" t="str">
        <f>TEXT(SalesData[[#This Row],[Order Date]],"mmm")</f>
        <v>Nov</v>
      </c>
      <c r="X8998" s="6" t="str">
        <f>TEXT(SalesData[[#This Row],[Order Date]],"mmm yyyy")</f>
        <v>Nov 2014</v>
      </c>
      <c r="Y8998">
        <f>--(COUNTIF($B$2:B8998,B8998)=1)</f>
        <v>1</v>
      </c>
    </row>
    <row r="8999" spans="1:25"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c r="W8999" s="6" t="str">
        <f>TEXT(SalesData[[#This Row],[Order Date]],"mmm")</f>
        <v>Mar</v>
      </c>
      <c r="X8999" s="6" t="str">
        <f>TEXT(SalesData[[#This Row],[Order Date]],"mmm yyyy")</f>
        <v>Mar 2014</v>
      </c>
      <c r="Y8999">
        <f>--(COUNTIF($B$2:B8999,B8999)=1)</f>
        <v>1</v>
      </c>
    </row>
    <row r="9000" spans="1:25"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c r="W9000" s="6" t="str">
        <f>TEXT(SalesData[[#This Row],[Order Date]],"mmm")</f>
        <v>Mar</v>
      </c>
      <c r="X9000" s="6" t="str">
        <f>TEXT(SalesData[[#This Row],[Order Date]],"mmm yyyy")</f>
        <v>Mar 2014</v>
      </c>
      <c r="Y9000">
        <f>--(COUNTIF($B$2:B9000,B9000)=1)</f>
        <v>0</v>
      </c>
    </row>
    <row r="9001" spans="1:25"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c r="W9001" s="6" t="str">
        <f>TEXT(SalesData[[#This Row],[Order Date]],"mmm")</f>
        <v>May</v>
      </c>
      <c r="X9001" s="6" t="str">
        <f>TEXT(SalesData[[#This Row],[Order Date]],"mmm yyyy")</f>
        <v>May 2014</v>
      </c>
      <c r="Y9001">
        <f>--(COUNTIF($B$2:B9001,B9001)=1)</f>
        <v>1</v>
      </c>
    </row>
    <row r="9002" spans="1:25"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c r="W9002" s="6" t="str">
        <f>TEXT(SalesData[[#This Row],[Order Date]],"mmm")</f>
        <v>Jun</v>
      </c>
      <c r="X9002" s="6" t="str">
        <f>TEXT(SalesData[[#This Row],[Order Date]],"mmm yyyy")</f>
        <v>Jun 2011</v>
      </c>
      <c r="Y9002">
        <f>--(COUNTIF($B$2:B9002,B9002)=1)</f>
        <v>1</v>
      </c>
    </row>
    <row r="9003" spans="1:25"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c r="W9003" s="6" t="str">
        <f>TEXT(SalesData[[#This Row],[Order Date]],"mmm")</f>
        <v>Dec</v>
      </c>
      <c r="X9003" s="6" t="str">
        <f>TEXT(SalesData[[#This Row],[Order Date]],"mmm yyyy")</f>
        <v>Dec 2011</v>
      </c>
      <c r="Y9003">
        <f>--(COUNTIF($B$2:B9003,B9003)=1)</f>
        <v>1</v>
      </c>
    </row>
    <row r="9004" spans="1:25"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c r="W9004" s="6" t="str">
        <f>TEXT(SalesData[[#This Row],[Order Date]],"mmm")</f>
        <v>Dec</v>
      </c>
      <c r="X9004" s="6" t="str">
        <f>TEXT(SalesData[[#This Row],[Order Date]],"mmm yyyy")</f>
        <v>Dec 2011</v>
      </c>
      <c r="Y9004">
        <f>--(COUNTIF($B$2:B9004,B9004)=1)</f>
        <v>0</v>
      </c>
    </row>
    <row r="9005" spans="1:25"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c r="W9005" s="6" t="str">
        <f>TEXT(SalesData[[#This Row],[Order Date]],"mmm")</f>
        <v>Apr</v>
      </c>
      <c r="X9005" s="6" t="str">
        <f>TEXT(SalesData[[#This Row],[Order Date]],"mmm yyyy")</f>
        <v>Apr 2012</v>
      </c>
      <c r="Y9005">
        <f>--(COUNTIF($B$2:B9005,B9005)=1)</f>
        <v>1</v>
      </c>
    </row>
    <row r="9006" spans="1:25"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c r="W9006" s="6" t="str">
        <f>TEXT(SalesData[[#This Row],[Order Date]],"mmm")</f>
        <v>Apr</v>
      </c>
      <c r="X9006" s="6" t="str">
        <f>TEXT(SalesData[[#This Row],[Order Date]],"mmm yyyy")</f>
        <v>Apr 2012</v>
      </c>
      <c r="Y9006">
        <f>--(COUNTIF($B$2:B9006,B9006)=1)</f>
        <v>0</v>
      </c>
    </row>
    <row r="9007" spans="1:25"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c r="W9007" s="6" t="str">
        <f>TEXT(SalesData[[#This Row],[Order Date]],"mmm")</f>
        <v>Nov</v>
      </c>
      <c r="X9007" s="6" t="str">
        <f>TEXT(SalesData[[#This Row],[Order Date]],"mmm yyyy")</f>
        <v>Nov 2014</v>
      </c>
      <c r="Y9007">
        <f>--(COUNTIF($B$2:B9007,B9007)=1)</f>
        <v>1</v>
      </c>
    </row>
    <row r="9008" spans="1:25"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c r="W9008" s="6" t="str">
        <f>TEXT(SalesData[[#This Row],[Order Date]],"mmm")</f>
        <v>Nov</v>
      </c>
      <c r="X9008" s="6" t="str">
        <f>TEXT(SalesData[[#This Row],[Order Date]],"mmm yyyy")</f>
        <v>Nov 2014</v>
      </c>
      <c r="Y9008">
        <f>--(COUNTIF($B$2:B9008,B9008)=1)</f>
        <v>0</v>
      </c>
    </row>
    <row r="9009" spans="1:25"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c r="W9009" s="6" t="str">
        <f>TEXT(SalesData[[#This Row],[Order Date]],"mmm")</f>
        <v>Nov</v>
      </c>
      <c r="X9009" s="6" t="str">
        <f>TEXT(SalesData[[#This Row],[Order Date]],"mmm yyyy")</f>
        <v>Nov 2014</v>
      </c>
      <c r="Y9009">
        <f>--(COUNTIF($B$2:B9009,B9009)=1)</f>
        <v>0</v>
      </c>
    </row>
    <row r="9010" spans="1:25"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c r="W9010" s="6" t="str">
        <f>TEXT(SalesData[[#This Row],[Order Date]],"mmm")</f>
        <v>Nov</v>
      </c>
      <c r="X9010" s="6" t="str">
        <f>TEXT(SalesData[[#This Row],[Order Date]],"mmm yyyy")</f>
        <v>Nov 2014</v>
      </c>
      <c r="Y9010">
        <f>--(COUNTIF($B$2:B9010,B9010)=1)</f>
        <v>0</v>
      </c>
    </row>
    <row r="9011" spans="1:25"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c r="W9011" s="6" t="str">
        <f>TEXT(SalesData[[#This Row],[Order Date]],"mmm")</f>
        <v>Jul</v>
      </c>
      <c r="X9011" s="6" t="str">
        <f>TEXT(SalesData[[#This Row],[Order Date]],"mmm yyyy")</f>
        <v>Jul 2014</v>
      </c>
      <c r="Y9011">
        <f>--(COUNTIF($B$2:B9011,B9011)=1)</f>
        <v>1</v>
      </c>
    </row>
    <row r="9012" spans="1:25"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c r="W9012" s="6" t="str">
        <f>TEXT(SalesData[[#This Row],[Order Date]],"mmm")</f>
        <v>May</v>
      </c>
      <c r="X9012" s="6" t="str">
        <f>TEXT(SalesData[[#This Row],[Order Date]],"mmm yyyy")</f>
        <v>May 2014</v>
      </c>
      <c r="Y9012">
        <f>--(COUNTIF($B$2:B9012,B9012)=1)</f>
        <v>1</v>
      </c>
    </row>
    <row r="9013" spans="1:25"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c r="W9013" s="6" t="str">
        <f>TEXT(SalesData[[#This Row],[Order Date]],"mmm")</f>
        <v>Dec</v>
      </c>
      <c r="X9013" s="6" t="str">
        <f>TEXT(SalesData[[#This Row],[Order Date]],"mmm yyyy")</f>
        <v>Dec 2012</v>
      </c>
      <c r="Y9013">
        <f>--(COUNTIF($B$2:B9013,B9013)=1)</f>
        <v>1</v>
      </c>
    </row>
    <row r="9014" spans="1:25"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c r="W9014" s="6" t="str">
        <f>TEXT(SalesData[[#This Row],[Order Date]],"mmm")</f>
        <v>Feb</v>
      </c>
      <c r="X9014" s="6" t="str">
        <f>TEXT(SalesData[[#This Row],[Order Date]],"mmm yyyy")</f>
        <v>Feb 2013</v>
      </c>
      <c r="Y9014">
        <f>--(COUNTIF($B$2:B9014,B9014)=1)</f>
        <v>1</v>
      </c>
    </row>
    <row r="9015" spans="1:25"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c r="W9015" s="6" t="str">
        <f>TEXT(SalesData[[#This Row],[Order Date]],"mmm")</f>
        <v>Mar</v>
      </c>
      <c r="X9015" s="6" t="str">
        <f>TEXT(SalesData[[#This Row],[Order Date]],"mmm yyyy")</f>
        <v>Mar 2014</v>
      </c>
      <c r="Y9015">
        <f>--(COUNTIF($B$2:B9015,B9015)=1)</f>
        <v>1</v>
      </c>
    </row>
    <row r="9016" spans="1:25"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c r="W9016" s="6" t="str">
        <f>TEXT(SalesData[[#This Row],[Order Date]],"mmm")</f>
        <v>Mar</v>
      </c>
      <c r="X9016" s="6" t="str">
        <f>TEXT(SalesData[[#This Row],[Order Date]],"mmm yyyy")</f>
        <v>Mar 2014</v>
      </c>
      <c r="Y9016">
        <f>--(COUNTIF($B$2:B9016,B9016)=1)</f>
        <v>0</v>
      </c>
    </row>
    <row r="9017" spans="1:25"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c r="W9017" s="6" t="str">
        <f>TEXT(SalesData[[#This Row],[Order Date]],"mmm")</f>
        <v>Dec</v>
      </c>
      <c r="X9017" s="6" t="str">
        <f>TEXT(SalesData[[#This Row],[Order Date]],"mmm yyyy")</f>
        <v>Dec 2013</v>
      </c>
      <c r="Y9017">
        <f>--(COUNTIF($B$2:B9017,B9017)=1)</f>
        <v>1</v>
      </c>
    </row>
    <row r="9018" spans="1:25"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c r="W9018" s="6" t="str">
        <f>TEXT(SalesData[[#This Row],[Order Date]],"mmm")</f>
        <v>Dec</v>
      </c>
      <c r="X9018" s="6" t="str">
        <f>TEXT(SalesData[[#This Row],[Order Date]],"mmm yyyy")</f>
        <v>Dec 2013</v>
      </c>
      <c r="Y9018">
        <f>--(COUNTIF($B$2:B9018,B9018)=1)</f>
        <v>0</v>
      </c>
    </row>
    <row r="9019" spans="1:25"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c r="W9019" s="6" t="str">
        <f>TEXT(SalesData[[#This Row],[Order Date]],"mmm")</f>
        <v>Mar</v>
      </c>
      <c r="X9019" s="6" t="str">
        <f>TEXT(SalesData[[#This Row],[Order Date]],"mmm yyyy")</f>
        <v>Mar 2013</v>
      </c>
      <c r="Y9019">
        <f>--(COUNTIF($B$2:B9019,B9019)=1)</f>
        <v>1</v>
      </c>
    </row>
    <row r="9020" spans="1:25"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c r="W9020" s="6" t="str">
        <f>TEXT(SalesData[[#This Row],[Order Date]],"mmm")</f>
        <v>Mar</v>
      </c>
      <c r="X9020" s="6" t="str">
        <f>TEXT(SalesData[[#This Row],[Order Date]],"mmm yyyy")</f>
        <v>Mar 2013</v>
      </c>
      <c r="Y9020">
        <f>--(COUNTIF($B$2:B9020,B9020)=1)</f>
        <v>0</v>
      </c>
    </row>
    <row r="9021" spans="1:25"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c r="W9021" s="6" t="str">
        <f>TEXT(SalesData[[#This Row],[Order Date]],"mmm")</f>
        <v>Dec</v>
      </c>
      <c r="X9021" s="6" t="str">
        <f>TEXT(SalesData[[#This Row],[Order Date]],"mmm yyyy")</f>
        <v>Dec 2011</v>
      </c>
      <c r="Y9021">
        <f>--(COUNTIF($B$2:B9021,B9021)=1)</f>
        <v>1</v>
      </c>
    </row>
    <row r="9022" spans="1:25"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c r="W9022" s="6" t="str">
        <f>TEXT(SalesData[[#This Row],[Order Date]],"mmm")</f>
        <v>Dec</v>
      </c>
      <c r="X9022" s="6" t="str">
        <f>TEXT(SalesData[[#This Row],[Order Date]],"mmm yyyy")</f>
        <v>Dec 2011</v>
      </c>
      <c r="Y9022">
        <f>--(COUNTIF($B$2:B9022,B9022)=1)</f>
        <v>0</v>
      </c>
    </row>
    <row r="9023" spans="1:25"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c r="W9023" s="6" t="str">
        <f>TEXT(SalesData[[#This Row],[Order Date]],"mmm")</f>
        <v>Nov</v>
      </c>
      <c r="X9023" s="6" t="str">
        <f>TEXT(SalesData[[#This Row],[Order Date]],"mmm yyyy")</f>
        <v>Nov 2012</v>
      </c>
      <c r="Y9023">
        <f>--(COUNTIF($B$2:B9023,B9023)=1)</f>
        <v>1</v>
      </c>
    </row>
    <row r="9024" spans="1:25"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c r="W9024" s="6" t="str">
        <f>TEXT(SalesData[[#This Row],[Order Date]],"mmm")</f>
        <v>Aug</v>
      </c>
      <c r="X9024" s="6" t="str">
        <f>TEXT(SalesData[[#This Row],[Order Date]],"mmm yyyy")</f>
        <v>Aug 2013</v>
      </c>
      <c r="Y9024">
        <f>--(COUNTIF($B$2:B9024,B9024)=1)</f>
        <v>1</v>
      </c>
    </row>
    <row r="9025" spans="1:25"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c r="W9025" s="6" t="str">
        <f>TEXT(SalesData[[#This Row],[Order Date]],"mmm")</f>
        <v>Jun</v>
      </c>
      <c r="X9025" s="6" t="str">
        <f>TEXT(SalesData[[#This Row],[Order Date]],"mmm yyyy")</f>
        <v>Jun 2012</v>
      </c>
      <c r="Y9025">
        <f>--(COUNTIF($B$2:B9025,B9025)=1)</f>
        <v>1</v>
      </c>
    </row>
    <row r="9026" spans="1:25"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c r="W9026" s="6" t="str">
        <f>TEXT(SalesData[[#This Row],[Order Date]],"mmm")</f>
        <v>Jun</v>
      </c>
      <c r="X9026" s="6" t="str">
        <f>TEXT(SalesData[[#This Row],[Order Date]],"mmm yyyy")</f>
        <v>Jun 2013</v>
      </c>
      <c r="Y9026">
        <f>--(COUNTIF($B$2:B9026,B9026)=1)</f>
        <v>1</v>
      </c>
    </row>
    <row r="9027" spans="1:25"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c r="W9027" s="6" t="str">
        <f>TEXT(SalesData[[#This Row],[Order Date]],"mmm")</f>
        <v>Jun</v>
      </c>
      <c r="X9027" s="6" t="str">
        <f>TEXT(SalesData[[#This Row],[Order Date]],"mmm yyyy")</f>
        <v>Jun 2013</v>
      </c>
      <c r="Y9027">
        <f>--(COUNTIF($B$2:B9027,B9027)=1)</f>
        <v>0</v>
      </c>
    </row>
    <row r="9028" spans="1:25"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c r="W9028" s="6" t="str">
        <f>TEXT(SalesData[[#This Row],[Order Date]],"mmm")</f>
        <v>Jun</v>
      </c>
      <c r="X9028" s="6" t="str">
        <f>TEXT(SalesData[[#This Row],[Order Date]],"mmm yyyy")</f>
        <v>Jun 2013</v>
      </c>
      <c r="Y9028">
        <f>--(COUNTIF($B$2:B9028,B9028)=1)</f>
        <v>0</v>
      </c>
    </row>
    <row r="9029" spans="1:25"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c r="W9029" s="6" t="str">
        <f>TEXT(SalesData[[#This Row],[Order Date]],"mmm")</f>
        <v>Sep</v>
      </c>
      <c r="X9029" s="6" t="str">
        <f>TEXT(SalesData[[#This Row],[Order Date]],"mmm yyyy")</f>
        <v>Sep 2013</v>
      </c>
      <c r="Y9029">
        <f>--(COUNTIF($B$2:B9029,B9029)=1)</f>
        <v>1</v>
      </c>
    </row>
    <row r="9030" spans="1:25"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c r="W9030" s="6" t="str">
        <f>TEXT(SalesData[[#This Row],[Order Date]],"mmm")</f>
        <v>Sep</v>
      </c>
      <c r="X9030" s="6" t="str">
        <f>TEXT(SalesData[[#This Row],[Order Date]],"mmm yyyy")</f>
        <v>Sep 2013</v>
      </c>
      <c r="Y9030">
        <f>--(COUNTIF($B$2:B9030,B9030)=1)</f>
        <v>0</v>
      </c>
    </row>
    <row r="9031" spans="1:25"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c r="W9031" s="6" t="str">
        <f>TEXT(SalesData[[#This Row],[Order Date]],"mmm")</f>
        <v>Jul</v>
      </c>
      <c r="X9031" s="6" t="str">
        <f>TEXT(SalesData[[#This Row],[Order Date]],"mmm yyyy")</f>
        <v>Jul 2011</v>
      </c>
      <c r="Y9031">
        <f>--(COUNTIF($B$2:B9031,B9031)=1)</f>
        <v>1</v>
      </c>
    </row>
    <row r="9032" spans="1:25"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c r="W9032" s="6" t="str">
        <f>TEXT(SalesData[[#This Row],[Order Date]],"mmm")</f>
        <v>Sep</v>
      </c>
      <c r="X9032" s="6" t="str">
        <f>TEXT(SalesData[[#This Row],[Order Date]],"mmm yyyy")</f>
        <v>Sep 2014</v>
      </c>
      <c r="Y9032">
        <f>--(COUNTIF($B$2:B9032,B9032)=1)</f>
        <v>1</v>
      </c>
    </row>
    <row r="9033" spans="1:25"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c r="W9033" s="6" t="str">
        <f>TEXT(SalesData[[#This Row],[Order Date]],"mmm")</f>
        <v>Sep</v>
      </c>
      <c r="X9033" s="6" t="str">
        <f>TEXT(SalesData[[#This Row],[Order Date]],"mmm yyyy")</f>
        <v>Sep 2014</v>
      </c>
      <c r="Y9033">
        <f>--(COUNTIF($B$2:B9033,B9033)=1)</f>
        <v>0</v>
      </c>
    </row>
    <row r="9034" spans="1:25"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c r="W9034" s="6" t="str">
        <f>TEXT(SalesData[[#This Row],[Order Date]],"mmm")</f>
        <v>Jun</v>
      </c>
      <c r="X9034" s="6" t="str">
        <f>TEXT(SalesData[[#This Row],[Order Date]],"mmm yyyy")</f>
        <v>Jun 2014</v>
      </c>
      <c r="Y9034">
        <f>--(COUNTIF($B$2:B9034,B9034)=1)</f>
        <v>1</v>
      </c>
    </row>
    <row r="9035" spans="1:25"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c r="W9035" s="6" t="str">
        <f>TEXT(SalesData[[#This Row],[Order Date]],"mmm")</f>
        <v>Sep</v>
      </c>
      <c r="X9035" s="6" t="str">
        <f>TEXT(SalesData[[#This Row],[Order Date]],"mmm yyyy")</f>
        <v>Sep 2011</v>
      </c>
      <c r="Y9035">
        <f>--(COUNTIF($B$2:B9035,B9035)=1)</f>
        <v>1</v>
      </c>
    </row>
    <row r="9036" spans="1:25"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c r="W9036" s="6" t="str">
        <f>TEXT(SalesData[[#This Row],[Order Date]],"mmm")</f>
        <v>Oct</v>
      </c>
      <c r="X9036" s="6" t="str">
        <f>TEXT(SalesData[[#This Row],[Order Date]],"mmm yyyy")</f>
        <v>Oct 2012</v>
      </c>
      <c r="Y9036">
        <f>--(COUNTIF($B$2:B9036,B9036)=1)</f>
        <v>1</v>
      </c>
    </row>
    <row r="9037" spans="1:25"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c r="W9037" s="6" t="str">
        <f>TEXT(SalesData[[#This Row],[Order Date]],"mmm")</f>
        <v>Oct</v>
      </c>
      <c r="X9037" s="6" t="str">
        <f>TEXT(SalesData[[#This Row],[Order Date]],"mmm yyyy")</f>
        <v>Oct 2012</v>
      </c>
      <c r="Y9037">
        <f>--(COUNTIF($B$2:B9037,B9037)=1)</f>
        <v>0</v>
      </c>
    </row>
    <row r="9038" spans="1:25"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c r="W9038" s="6" t="str">
        <f>TEXT(SalesData[[#This Row],[Order Date]],"mmm")</f>
        <v>Apr</v>
      </c>
      <c r="X9038" s="6" t="str">
        <f>TEXT(SalesData[[#This Row],[Order Date]],"mmm yyyy")</f>
        <v>Apr 2012</v>
      </c>
      <c r="Y9038">
        <f>--(COUNTIF($B$2:B9038,B9038)=1)</f>
        <v>1</v>
      </c>
    </row>
    <row r="9039" spans="1:25"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c r="W9039" s="6" t="str">
        <f>TEXT(SalesData[[#This Row],[Order Date]],"mmm")</f>
        <v>Apr</v>
      </c>
      <c r="X9039" s="6" t="str">
        <f>TEXT(SalesData[[#This Row],[Order Date]],"mmm yyyy")</f>
        <v>Apr 2012</v>
      </c>
      <c r="Y9039">
        <f>--(COUNTIF($B$2:B9039,B9039)=1)</f>
        <v>0</v>
      </c>
    </row>
    <row r="9040" spans="1:25"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c r="W9040" s="6" t="str">
        <f>TEXT(SalesData[[#This Row],[Order Date]],"mmm")</f>
        <v>Nov</v>
      </c>
      <c r="X9040" s="6" t="str">
        <f>TEXT(SalesData[[#This Row],[Order Date]],"mmm yyyy")</f>
        <v>Nov 2014</v>
      </c>
      <c r="Y9040">
        <f>--(COUNTIF($B$2:B9040,B9040)=1)</f>
        <v>1</v>
      </c>
    </row>
    <row r="9041" spans="1:25"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c r="W9041" s="6" t="str">
        <f>TEXT(SalesData[[#This Row],[Order Date]],"mmm")</f>
        <v>Dec</v>
      </c>
      <c r="X9041" s="6" t="str">
        <f>TEXT(SalesData[[#This Row],[Order Date]],"mmm yyyy")</f>
        <v>Dec 2013</v>
      </c>
      <c r="Y9041">
        <f>--(COUNTIF($B$2:B9041,B9041)=1)</f>
        <v>1</v>
      </c>
    </row>
    <row r="9042" spans="1:25"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c r="W9042" s="6" t="str">
        <f>TEXT(SalesData[[#This Row],[Order Date]],"mmm")</f>
        <v>Sep</v>
      </c>
      <c r="X9042" s="6" t="str">
        <f>TEXT(SalesData[[#This Row],[Order Date]],"mmm yyyy")</f>
        <v>Sep 2011</v>
      </c>
      <c r="Y9042">
        <f>--(COUNTIF($B$2:B9042,B9042)=1)</f>
        <v>1</v>
      </c>
    </row>
    <row r="9043" spans="1:25"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c r="W9043" s="6" t="str">
        <f>TEXT(SalesData[[#This Row],[Order Date]],"mmm")</f>
        <v>Sep</v>
      </c>
      <c r="X9043" s="6" t="str">
        <f>TEXT(SalesData[[#This Row],[Order Date]],"mmm yyyy")</f>
        <v>Sep 2011</v>
      </c>
      <c r="Y9043">
        <f>--(COUNTIF($B$2:B9043,B9043)=1)</f>
        <v>1</v>
      </c>
    </row>
    <row r="9044" spans="1:25"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c r="W9044" s="6" t="str">
        <f>TEXT(SalesData[[#This Row],[Order Date]],"mmm")</f>
        <v>Sep</v>
      </c>
      <c r="X9044" s="6" t="str">
        <f>TEXT(SalesData[[#This Row],[Order Date]],"mmm yyyy")</f>
        <v>Sep 2012</v>
      </c>
      <c r="Y9044">
        <f>--(COUNTIF($B$2:B9044,B9044)=1)</f>
        <v>1</v>
      </c>
    </row>
    <row r="9045" spans="1:25"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c r="W9045" s="6" t="str">
        <f>TEXT(SalesData[[#This Row],[Order Date]],"mmm")</f>
        <v>Nov</v>
      </c>
      <c r="X9045" s="6" t="str">
        <f>TEXT(SalesData[[#This Row],[Order Date]],"mmm yyyy")</f>
        <v>Nov 2013</v>
      </c>
      <c r="Y9045">
        <f>--(COUNTIF($B$2:B9045,B9045)=1)</f>
        <v>1</v>
      </c>
    </row>
    <row r="9046" spans="1:25"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c r="W9046" s="6" t="str">
        <f>TEXT(SalesData[[#This Row],[Order Date]],"mmm")</f>
        <v>Dec</v>
      </c>
      <c r="X9046" s="6" t="str">
        <f>TEXT(SalesData[[#This Row],[Order Date]],"mmm yyyy")</f>
        <v>Dec 2014</v>
      </c>
      <c r="Y9046">
        <f>--(COUNTIF($B$2:B9046,B9046)=1)</f>
        <v>1</v>
      </c>
    </row>
    <row r="9047" spans="1:25"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c r="W9047" s="6" t="str">
        <f>TEXT(SalesData[[#This Row],[Order Date]],"mmm")</f>
        <v>Dec</v>
      </c>
      <c r="X9047" s="6" t="str">
        <f>TEXT(SalesData[[#This Row],[Order Date]],"mmm yyyy")</f>
        <v>Dec 2014</v>
      </c>
      <c r="Y9047">
        <f>--(COUNTIF($B$2:B9047,B9047)=1)</f>
        <v>0</v>
      </c>
    </row>
    <row r="9048" spans="1:25"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c r="W9048" s="6" t="str">
        <f>TEXT(SalesData[[#This Row],[Order Date]],"mmm")</f>
        <v>Dec</v>
      </c>
      <c r="X9048" s="6" t="str">
        <f>TEXT(SalesData[[#This Row],[Order Date]],"mmm yyyy")</f>
        <v>Dec 2014</v>
      </c>
      <c r="Y9048">
        <f>--(COUNTIF($B$2:B9048,B9048)=1)</f>
        <v>0</v>
      </c>
    </row>
    <row r="9049" spans="1:25"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c r="W9049" s="6" t="str">
        <f>TEXT(SalesData[[#This Row],[Order Date]],"mmm")</f>
        <v>Dec</v>
      </c>
      <c r="X9049" s="6" t="str">
        <f>TEXT(SalesData[[#This Row],[Order Date]],"mmm yyyy")</f>
        <v>Dec 2014</v>
      </c>
      <c r="Y9049">
        <f>--(COUNTIF($B$2:B9049,B9049)=1)</f>
        <v>0</v>
      </c>
    </row>
    <row r="9050" spans="1:25"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c r="W9050" s="6" t="str">
        <f>TEXT(SalesData[[#This Row],[Order Date]],"mmm")</f>
        <v>Dec</v>
      </c>
      <c r="X9050" s="6" t="str">
        <f>TEXT(SalesData[[#This Row],[Order Date]],"mmm yyyy")</f>
        <v>Dec 2014</v>
      </c>
      <c r="Y9050">
        <f>--(COUNTIF($B$2:B9050,B9050)=1)</f>
        <v>0</v>
      </c>
    </row>
    <row r="9051" spans="1:25"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c r="W9051" s="6" t="str">
        <f>TEXT(SalesData[[#This Row],[Order Date]],"mmm")</f>
        <v>Sep</v>
      </c>
      <c r="X9051" s="6" t="str">
        <f>TEXT(SalesData[[#This Row],[Order Date]],"mmm yyyy")</f>
        <v>Sep 2011</v>
      </c>
      <c r="Y9051">
        <f>--(COUNTIF($B$2:B9051,B9051)=1)</f>
        <v>1</v>
      </c>
    </row>
    <row r="9052" spans="1:25"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c r="W9052" s="6" t="str">
        <f>TEXT(SalesData[[#This Row],[Order Date]],"mmm")</f>
        <v>May</v>
      </c>
      <c r="X9052" s="6" t="str">
        <f>TEXT(SalesData[[#This Row],[Order Date]],"mmm yyyy")</f>
        <v>May 2012</v>
      </c>
      <c r="Y9052">
        <f>--(COUNTIF($B$2:B9052,B9052)=1)</f>
        <v>1</v>
      </c>
    </row>
    <row r="9053" spans="1:25"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c r="W9053" s="6" t="str">
        <f>TEXT(SalesData[[#This Row],[Order Date]],"mmm")</f>
        <v>Mar</v>
      </c>
      <c r="X9053" s="6" t="str">
        <f>TEXT(SalesData[[#This Row],[Order Date]],"mmm yyyy")</f>
        <v>Mar 2011</v>
      </c>
      <c r="Y9053">
        <f>--(COUNTIF($B$2:B9053,B9053)=1)</f>
        <v>1</v>
      </c>
    </row>
    <row r="9054" spans="1:25"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c r="W9054" s="6" t="str">
        <f>TEXT(SalesData[[#This Row],[Order Date]],"mmm")</f>
        <v>Mar</v>
      </c>
      <c r="X9054" s="6" t="str">
        <f>TEXT(SalesData[[#This Row],[Order Date]],"mmm yyyy")</f>
        <v>Mar 2011</v>
      </c>
      <c r="Y9054">
        <f>--(COUNTIF($B$2:B9054,B9054)=1)</f>
        <v>0</v>
      </c>
    </row>
    <row r="9055" spans="1:25"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c r="W9055" s="6" t="str">
        <f>TEXT(SalesData[[#This Row],[Order Date]],"mmm")</f>
        <v>Mar</v>
      </c>
      <c r="X9055" s="6" t="str">
        <f>TEXT(SalesData[[#This Row],[Order Date]],"mmm yyyy")</f>
        <v>Mar 2011</v>
      </c>
      <c r="Y9055">
        <f>--(COUNTIF($B$2:B9055,B9055)=1)</f>
        <v>0</v>
      </c>
    </row>
    <row r="9056" spans="1:25"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c r="W9056" s="6" t="str">
        <f>TEXT(SalesData[[#This Row],[Order Date]],"mmm")</f>
        <v>Sep</v>
      </c>
      <c r="X9056" s="6" t="str">
        <f>TEXT(SalesData[[#This Row],[Order Date]],"mmm yyyy")</f>
        <v>Sep 2014</v>
      </c>
      <c r="Y9056">
        <f>--(COUNTIF($B$2:B9056,B9056)=1)</f>
        <v>1</v>
      </c>
    </row>
    <row r="9057" spans="1:25"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c r="W9057" s="6" t="str">
        <f>TEXT(SalesData[[#This Row],[Order Date]],"mmm")</f>
        <v>Sep</v>
      </c>
      <c r="X9057" s="6" t="str">
        <f>TEXT(SalesData[[#This Row],[Order Date]],"mmm yyyy")</f>
        <v>Sep 2012</v>
      </c>
      <c r="Y9057">
        <f>--(COUNTIF($B$2:B9057,B9057)=1)</f>
        <v>1</v>
      </c>
    </row>
    <row r="9058" spans="1:25"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c r="W9058" s="6" t="str">
        <f>TEXT(SalesData[[#This Row],[Order Date]],"mmm")</f>
        <v>Nov</v>
      </c>
      <c r="X9058" s="6" t="str">
        <f>TEXT(SalesData[[#This Row],[Order Date]],"mmm yyyy")</f>
        <v>Nov 2012</v>
      </c>
      <c r="Y9058">
        <f>--(COUNTIF($B$2:B9058,B9058)=1)</f>
        <v>1</v>
      </c>
    </row>
    <row r="9059" spans="1:25"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c r="W9059" s="6" t="str">
        <f>TEXT(SalesData[[#This Row],[Order Date]],"mmm")</f>
        <v>Oct</v>
      </c>
      <c r="X9059" s="6" t="str">
        <f>TEXT(SalesData[[#This Row],[Order Date]],"mmm yyyy")</f>
        <v>Oct 2012</v>
      </c>
      <c r="Y9059">
        <f>--(COUNTIF($B$2:B9059,B9059)=1)</f>
        <v>1</v>
      </c>
    </row>
    <row r="9060" spans="1:25"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c r="W9060" s="6" t="str">
        <f>TEXT(SalesData[[#This Row],[Order Date]],"mmm")</f>
        <v>Oct</v>
      </c>
      <c r="X9060" s="6" t="str">
        <f>TEXT(SalesData[[#This Row],[Order Date]],"mmm yyyy")</f>
        <v>Oct 2012</v>
      </c>
      <c r="Y9060">
        <f>--(COUNTIF($B$2:B9060,B9060)=1)</f>
        <v>0</v>
      </c>
    </row>
    <row r="9061" spans="1:25"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c r="W9061" s="6" t="str">
        <f>TEXT(SalesData[[#This Row],[Order Date]],"mmm")</f>
        <v>Jun</v>
      </c>
      <c r="X9061" s="6" t="str">
        <f>TEXT(SalesData[[#This Row],[Order Date]],"mmm yyyy")</f>
        <v>Jun 2013</v>
      </c>
      <c r="Y9061">
        <f>--(COUNTIF($B$2:B9061,B9061)=1)</f>
        <v>1</v>
      </c>
    </row>
    <row r="9062" spans="1:25"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c r="W9062" s="6" t="str">
        <f>TEXT(SalesData[[#This Row],[Order Date]],"mmm")</f>
        <v>Nov</v>
      </c>
      <c r="X9062" s="6" t="str">
        <f>TEXT(SalesData[[#This Row],[Order Date]],"mmm yyyy")</f>
        <v>Nov 2012</v>
      </c>
      <c r="Y9062">
        <f>--(COUNTIF($B$2:B9062,B9062)=1)</f>
        <v>1</v>
      </c>
    </row>
    <row r="9063" spans="1:25"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c r="W9063" s="6" t="str">
        <f>TEXT(SalesData[[#This Row],[Order Date]],"mmm")</f>
        <v>Nov</v>
      </c>
      <c r="X9063" s="6" t="str">
        <f>TEXT(SalesData[[#This Row],[Order Date]],"mmm yyyy")</f>
        <v>Nov 2012</v>
      </c>
      <c r="Y9063">
        <f>--(COUNTIF($B$2:B9063,B9063)=1)</f>
        <v>0</v>
      </c>
    </row>
    <row r="9064" spans="1:25"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c r="W9064" s="6" t="str">
        <f>TEXT(SalesData[[#This Row],[Order Date]],"mmm")</f>
        <v>Feb</v>
      </c>
      <c r="X9064" s="6" t="str">
        <f>TEXT(SalesData[[#This Row],[Order Date]],"mmm yyyy")</f>
        <v>Feb 2013</v>
      </c>
      <c r="Y9064">
        <f>--(COUNTIF($B$2:B9064,B9064)=1)</f>
        <v>1</v>
      </c>
    </row>
    <row r="9065" spans="1:25"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c r="W9065" s="6" t="str">
        <f>TEXT(SalesData[[#This Row],[Order Date]],"mmm")</f>
        <v>Oct</v>
      </c>
      <c r="X9065" s="6" t="str">
        <f>TEXT(SalesData[[#This Row],[Order Date]],"mmm yyyy")</f>
        <v>Oct 2011</v>
      </c>
      <c r="Y9065">
        <f>--(COUNTIF($B$2:B9065,B9065)=1)</f>
        <v>1</v>
      </c>
    </row>
    <row r="9066" spans="1:25"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c r="W9066" s="6" t="str">
        <f>TEXT(SalesData[[#This Row],[Order Date]],"mmm")</f>
        <v>Oct</v>
      </c>
      <c r="X9066" s="6" t="str">
        <f>TEXT(SalesData[[#This Row],[Order Date]],"mmm yyyy")</f>
        <v>Oct 2011</v>
      </c>
      <c r="Y9066">
        <f>--(COUNTIF($B$2:B9066,B9066)=1)</f>
        <v>0</v>
      </c>
    </row>
    <row r="9067" spans="1:25"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c r="W9067" s="6" t="str">
        <f>TEXT(SalesData[[#This Row],[Order Date]],"mmm")</f>
        <v>Oct</v>
      </c>
      <c r="X9067" s="6" t="str">
        <f>TEXT(SalesData[[#This Row],[Order Date]],"mmm yyyy")</f>
        <v>Oct 2011</v>
      </c>
      <c r="Y9067">
        <f>--(COUNTIF($B$2:B9067,B9067)=1)</f>
        <v>0</v>
      </c>
    </row>
    <row r="9068" spans="1:25"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c r="W9068" s="6" t="str">
        <f>TEXT(SalesData[[#This Row],[Order Date]],"mmm")</f>
        <v>May</v>
      </c>
      <c r="X9068" s="6" t="str">
        <f>TEXT(SalesData[[#This Row],[Order Date]],"mmm yyyy")</f>
        <v>May 2014</v>
      </c>
      <c r="Y9068">
        <f>--(COUNTIF($B$2:B9068,B9068)=1)</f>
        <v>1</v>
      </c>
    </row>
    <row r="9069" spans="1:25"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c r="W9069" s="6" t="str">
        <f>TEXT(SalesData[[#This Row],[Order Date]],"mmm")</f>
        <v>Feb</v>
      </c>
      <c r="X9069" s="6" t="str">
        <f>TEXT(SalesData[[#This Row],[Order Date]],"mmm yyyy")</f>
        <v>Feb 2013</v>
      </c>
      <c r="Y9069">
        <f>--(COUNTIF($B$2:B9069,B9069)=1)</f>
        <v>1</v>
      </c>
    </row>
    <row r="9070" spans="1:25"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c r="W9070" s="6" t="str">
        <f>TEXT(SalesData[[#This Row],[Order Date]],"mmm")</f>
        <v>Sep</v>
      </c>
      <c r="X9070" s="6" t="str">
        <f>TEXT(SalesData[[#This Row],[Order Date]],"mmm yyyy")</f>
        <v>Sep 2013</v>
      </c>
      <c r="Y9070">
        <f>--(COUNTIF($B$2:B9070,B9070)=1)</f>
        <v>1</v>
      </c>
    </row>
    <row r="9071" spans="1:25"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c r="W9071" s="6" t="str">
        <f>TEXT(SalesData[[#This Row],[Order Date]],"mmm")</f>
        <v>Sep</v>
      </c>
      <c r="X9071" s="6" t="str">
        <f>TEXT(SalesData[[#This Row],[Order Date]],"mmm yyyy")</f>
        <v>Sep 2013</v>
      </c>
      <c r="Y9071">
        <f>--(COUNTIF($B$2:B9071,B9071)=1)</f>
        <v>0</v>
      </c>
    </row>
    <row r="9072" spans="1:25"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c r="W9072" s="6" t="str">
        <f>TEXT(SalesData[[#This Row],[Order Date]],"mmm")</f>
        <v>Dec</v>
      </c>
      <c r="X9072" s="6" t="str">
        <f>TEXT(SalesData[[#This Row],[Order Date]],"mmm yyyy")</f>
        <v>Dec 2014</v>
      </c>
      <c r="Y9072">
        <f>--(COUNTIF($B$2:B9072,B9072)=1)</f>
        <v>1</v>
      </c>
    </row>
    <row r="9073" spans="1:25"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c r="W9073" s="6" t="str">
        <f>TEXT(SalesData[[#This Row],[Order Date]],"mmm")</f>
        <v>Jun</v>
      </c>
      <c r="X9073" s="6" t="str">
        <f>TEXT(SalesData[[#This Row],[Order Date]],"mmm yyyy")</f>
        <v>Jun 2012</v>
      </c>
      <c r="Y9073">
        <f>--(COUNTIF($B$2:B9073,B9073)=1)</f>
        <v>1</v>
      </c>
    </row>
    <row r="9074" spans="1:25"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c r="W9074" s="6" t="str">
        <f>TEXT(SalesData[[#This Row],[Order Date]],"mmm")</f>
        <v>Sep</v>
      </c>
      <c r="X9074" s="6" t="str">
        <f>TEXT(SalesData[[#This Row],[Order Date]],"mmm yyyy")</f>
        <v>Sep 2013</v>
      </c>
      <c r="Y9074">
        <f>--(COUNTIF($B$2:B9074,B9074)=1)</f>
        <v>1</v>
      </c>
    </row>
    <row r="9075" spans="1:25"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c r="W9075" s="6" t="str">
        <f>TEXT(SalesData[[#This Row],[Order Date]],"mmm")</f>
        <v>Sep</v>
      </c>
      <c r="X9075" s="6" t="str">
        <f>TEXT(SalesData[[#This Row],[Order Date]],"mmm yyyy")</f>
        <v>Sep 2013</v>
      </c>
      <c r="Y9075">
        <f>--(COUNTIF($B$2:B9075,B9075)=1)</f>
        <v>0</v>
      </c>
    </row>
    <row r="9076" spans="1:25"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c r="W9076" s="6" t="str">
        <f>TEXT(SalesData[[#This Row],[Order Date]],"mmm")</f>
        <v>Apr</v>
      </c>
      <c r="X9076" s="6" t="str">
        <f>TEXT(SalesData[[#This Row],[Order Date]],"mmm yyyy")</f>
        <v>Apr 2011</v>
      </c>
      <c r="Y9076">
        <f>--(COUNTIF($B$2:B9076,B9076)=1)</f>
        <v>1</v>
      </c>
    </row>
    <row r="9077" spans="1:25"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c r="W9077" s="6" t="str">
        <f>TEXT(SalesData[[#This Row],[Order Date]],"mmm")</f>
        <v>Nov</v>
      </c>
      <c r="X9077" s="6" t="str">
        <f>TEXT(SalesData[[#This Row],[Order Date]],"mmm yyyy")</f>
        <v>Nov 2012</v>
      </c>
      <c r="Y9077">
        <f>--(COUNTIF($B$2:B9077,B9077)=1)</f>
        <v>1</v>
      </c>
    </row>
    <row r="9078" spans="1:25"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c r="W9078" s="6" t="str">
        <f>TEXT(SalesData[[#This Row],[Order Date]],"mmm")</f>
        <v>Nov</v>
      </c>
      <c r="X9078" s="6" t="str">
        <f>TEXT(SalesData[[#This Row],[Order Date]],"mmm yyyy")</f>
        <v>Nov 2012</v>
      </c>
      <c r="Y9078">
        <f>--(COUNTIF($B$2:B9078,B9078)=1)</f>
        <v>0</v>
      </c>
    </row>
    <row r="9079" spans="1:25"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c r="W9079" s="6" t="str">
        <f>TEXT(SalesData[[#This Row],[Order Date]],"mmm")</f>
        <v>Nov</v>
      </c>
      <c r="X9079" s="6" t="str">
        <f>TEXT(SalesData[[#This Row],[Order Date]],"mmm yyyy")</f>
        <v>Nov 2011</v>
      </c>
      <c r="Y9079">
        <f>--(COUNTIF($B$2:B9079,B9079)=1)</f>
        <v>1</v>
      </c>
    </row>
    <row r="9080" spans="1:25"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c r="W9080" s="6" t="str">
        <f>TEXT(SalesData[[#This Row],[Order Date]],"mmm")</f>
        <v>Feb</v>
      </c>
      <c r="X9080" s="6" t="str">
        <f>TEXT(SalesData[[#This Row],[Order Date]],"mmm yyyy")</f>
        <v>Feb 2013</v>
      </c>
      <c r="Y9080">
        <f>--(COUNTIF($B$2:B9080,B9080)=1)</f>
        <v>1</v>
      </c>
    </row>
    <row r="9081" spans="1:25"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c r="W9081" s="6" t="str">
        <f>TEXT(SalesData[[#This Row],[Order Date]],"mmm")</f>
        <v>Feb</v>
      </c>
      <c r="X9081" s="6" t="str">
        <f>TEXT(SalesData[[#This Row],[Order Date]],"mmm yyyy")</f>
        <v>Feb 2013</v>
      </c>
      <c r="Y9081">
        <f>--(COUNTIF($B$2:B9081,B9081)=1)</f>
        <v>0</v>
      </c>
    </row>
    <row r="9082" spans="1:25"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c r="W9082" s="6" t="str">
        <f>TEXT(SalesData[[#This Row],[Order Date]],"mmm")</f>
        <v>Sep</v>
      </c>
      <c r="X9082" s="6" t="str">
        <f>TEXT(SalesData[[#This Row],[Order Date]],"mmm yyyy")</f>
        <v>Sep 2014</v>
      </c>
      <c r="Y9082">
        <f>--(COUNTIF($B$2:B9082,B9082)=1)</f>
        <v>1</v>
      </c>
    </row>
    <row r="9083" spans="1:25"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c r="W9083" s="6" t="str">
        <f>TEXT(SalesData[[#This Row],[Order Date]],"mmm")</f>
        <v>Sep</v>
      </c>
      <c r="X9083" s="6" t="str">
        <f>TEXT(SalesData[[#This Row],[Order Date]],"mmm yyyy")</f>
        <v>Sep 2014</v>
      </c>
      <c r="Y9083">
        <f>--(COUNTIF($B$2:B9083,B9083)=1)</f>
        <v>0</v>
      </c>
    </row>
    <row r="9084" spans="1:25"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c r="W9084" s="6" t="str">
        <f>TEXT(SalesData[[#This Row],[Order Date]],"mmm")</f>
        <v>Nov</v>
      </c>
      <c r="X9084" s="6" t="str">
        <f>TEXT(SalesData[[#This Row],[Order Date]],"mmm yyyy")</f>
        <v>Nov 2014</v>
      </c>
      <c r="Y9084">
        <f>--(COUNTIF($B$2:B9084,B9084)=1)</f>
        <v>1</v>
      </c>
    </row>
    <row r="9085" spans="1:25"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c r="W9085" s="6" t="str">
        <f>TEXT(SalesData[[#This Row],[Order Date]],"mmm")</f>
        <v>Feb</v>
      </c>
      <c r="X9085" s="6" t="str">
        <f>TEXT(SalesData[[#This Row],[Order Date]],"mmm yyyy")</f>
        <v>Feb 2012</v>
      </c>
      <c r="Y9085">
        <f>--(COUNTIF($B$2:B9085,B9085)=1)</f>
        <v>1</v>
      </c>
    </row>
    <row r="9086" spans="1:25"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c r="W9086" s="6" t="str">
        <f>TEXT(SalesData[[#This Row],[Order Date]],"mmm")</f>
        <v>Feb</v>
      </c>
      <c r="X9086" s="6" t="str">
        <f>TEXT(SalesData[[#This Row],[Order Date]],"mmm yyyy")</f>
        <v>Feb 2012</v>
      </c>
      <c r="Y9086">
        <f>--(COUNTIF($B$2:B9086,B9086)=1)</f>
        <v>0</v>
      </c>
    </row>
    <row r="9087" spans="1:25"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c r="W9087" s="6" t="str">
        <f>TEXT(SalesData[[#This Row],[Order Date]],"mmm")</f>
        <v>Sep</v>
      </c>
      <c r="X9087" s="6" t="str">
        <f>TEXT(SalesData[[#This Row],[Order Date]],"mmm yyyy")</f>
        <v>Sep 2013</v>
      </c>
      <c r="Y9087">
        <f>--(COUNTIF($B$2:B9087,B9087)=1)</f>
        <v>1</v>
      </c>
    </row>
    <row r="9088" spans="1:25"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c r="W9088" s="6" t="str">
        <f>TEXT(SalesData[[#This Row],[Order Date]],"mmm")</f>
        <v>Sep</v>
      </c>
      <c r="X9088" s="6" t="str">
        <f>TEXT(SalesData[[#This Row],[Order Date]],"mmm yyyy")</f>
        <v>Sep 2013</v>
      </c>
      <c r="Y9088">
        <f>--(COUNTIF($B$2:B9088,B9088)=1)</f>
        <v>1</v>
      </c>
    </row>
    <row r="9089" spans="1:25"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c r="W9089" s="6" t="str">
        <f>TEXT(SalesData[[#This Row],[Order Date]],"mmm")</f>
        <v>Sep</v>
      </c>
      <c r="X9089" s="6" t="str">
        <f>TEXT(SalesData[[#This Row],[Order Date]],"mmm yyyy")</f>
        <v>Sep 2013</v>
      </c>
      <c r="Y9089">
        <f>--(COUNTIF($B$2:B9089,B9089)=1)</f>
        <v>0</v>
      </c>
    </row>
    <row r="9090" spans="1:25"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c r="W9090" s="6" t="str">
        <f>TEXT(SalesData[[#This Row],[Order Date]],"mmm")</f>
        <v>Dec</v>
      </c>
      <c r="X9090" s="6" t="str">
        <f>TEXT(SalesData[[#This Row],[Order Date]],"mmm yyyy")</f>
        <v>Dec 2012</v>
      </c>
      <c r="Y9090">
        <f>--(COUNTIF($B$2:B9090,B9090)=1)</f>
        <v>1</v>
      </c>
    </row>
    <row r="9091" spans="1:25"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c r="W9091" s="6" t="str">
        <f>TEXT(SalesData[[#This Row],[Order Date]],"mmm")</f>
        <v>Sep</v>
      </c>
      <c r="X9091" s="6" t="str">
        <f>TEXT(SalesData[[#This Row],[Order Date]],"mmm yyyy")</f>
        <v>Sep 2013</v>
      </c>
      <c r="Y9091">
        <f>--(COUNTIF($B$2:B9091,B9091)=1)</f>
        <v>1</v>
      </c>
    </row>
    <row r="9092" spans="1:25"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c r="W9092" s="6" t="str">
        <f>TEXT(SalesData[[#This Row],[Order Date]],"mmm")</f>
        <v>Oct</v>
      </c>
      <c r="X9092" s="6" t="str">
        <f>TEXT(SalesData[[#This Row],[Order Date]],"mmm yyyy")</f>
        <v>Oct 2014</v>
      </c>
      <c r="Y9092">
        <f>--(COUNTIF($B$2:B9092,B9092)=1)</f>
        <v>1</v>
      </c>
    </row>
    <row r="9093" spans="1:25"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c r="W9093" s="6" t="str">
        <f>TEXT(SalesData[[#This Row],[Order Date]],"mmm")</f>
        <v>Jun</v>
      </c>
      <c r="X9093" s="6" t="str">
        <f>TEXT(SalesData[[#This Row],[Order Date]],"mmm yyyy")</f>
        <v>Jun 2012</v>
      </c>
      <c r="Y9093">
        <f>--(COUNTIF($B$2:B9093,B9093)=1)</f>
        <v>1</v>
      </c>
    </row>
    <row r="9094" spans="1:25"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c r="W9094" s="6" t="str">
        <f>TEXT(SalesData[[#This Row],[Order Date]],"mmm")</f>
        <v>Jun</v>
      </c>
      <c r="X9094" s="6" t="str">
        <f>TEXT(SalesData[[#This Row],[Order Date]],"mmm yyyy")</f>
        <v>Jun 2012</v>
      </c>
      <c r="Y9094">
        <f>--(COUNTIF($B$2:B9094,B9094)=1)</f>
        <v>0</v>
      </c>
    </row>
    <row r="9095" spans="1:25"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c r="W9095" s="6" t="str">
        <f>TEXT(SalesData[[#This Row],[Order Date]],"mmm")</f>
        <v>Jun</v>
      </c>
      <c r="X9095" s="6" t="str">
        <f>TEXT(SalesData[[#This Row],[Order Date]],"mmm yyyy")</f>
        <v>Jun 2012</v>
      </c>
      <c r="Y9095">
        <f>--(COUNTIF($B$2:B9095,B9095)=1)</f>
        <v>1</v>
      </c>
    </row>
    <row r="9096" spans="1:25"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c r="W9096" s="6" t="str">
        <f>TEXT(SalesData[[#This Row],[Order Date]],"mmm")</f>
        <v>Jun</v>
      </c>
      <c r="X9096" s="6" t="str">
        <f>TEXT(SalesData[[#This Row],[Order Date]],"mmm yyyy")</f>
        <v>Jun 2012</v>
      </c>
      <c r="Y9096">
        <f>--(COUNTIF($B$2:B9096,B9096)=1)</f>
        <v>0</v>
      </c>
    </row>
    <row r="9097" spans="1:25"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c r="W9097" s="6" t="str">
        <f>TEXT(SalesData[[#This Row],[Order Date]],"mmm")</f>
        <v>Jun</v>
      </c>
      <c r="X9097" s="6" t="str">
        <f>TEXT(SalesData[[#This Row],[Order Date]],"mmm yyyy")</f>
        <v>Jun 2012</v>
      </c>
      <c r="Y9097">
        <f>--(COUNTIF($B$2:B9097,B9097)=1)</f>
        <v>0</v>
      </c>
    </row>
    <row r="9098" spans="1:25"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c r="W9098" s="6" t="str">
        <f>TEXT(SalesData[[#This Row],[Order Date]],"mmm")</f>
        <v>Jun</v>
      </c>
      <c r="X9098" s="6" t="str">
        <f>TEXT(SalesData[[#This Row],[Order Date]],"mmm yyyy")</f>
        <v>Jun 2012</v>
      </c>
      <c r="Y9098">
        <f>--(COUNTIF($B$2:B9098,B9098)=1)</f>
        <v>0</v>
      </c>
    </row>
    <row r="9099" spans="1:25"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c r="W9099" s="6" t="str">
        <f>TEXT(SalesData[[#This Row],[Order Date]],"mmm")</f>
        <v>Apr</v>
      </c>
      <c r="X9099" s="6" t="str">
        <f>TEXT(SalesData[[#This Row],[Order Date]],"mmm yyyy")</f>
        <v>Apr 2011</v>
      </c>
      <c r="Y9099">
        <f>--(COUNTIF($B$2:B9099,B9099)=1)</f>
        <v>1</v>
      </c>
    </row>
    <row r="9100" spans="1:25"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c r="W9100" s="6" t="str">
        <f>TEXT(SalesData[[#This Row],[Order Date]],"mmm")</f>
        <v>Oct</v>
      </c>
      <c r="X9100" s="6" t="str">
        <f>TEXT(SalesData[[#This Row],[Order Date]],"mmm yyyy")</f>
        <v>Oct 2014</v>
      </c>
      <c r="Y9100">
        <f>--(COUNTIF($B$2:B9100,B9100)=1)</f>
        <v>1</v>
      </c>
    </row>
    <row r="9101" spans="1:25"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c r="W9101" s="6" t="str">
        <f>TEXT(SalesData[[#This Row],[Order Date]],"mmm")</f>
        <v>Oct</v>
      </c>
      <c r="X9101" s="6" t="str">
        <f>TEXT(SalesData[[#This Row],[Order Date]],"mmm yyyy")</f>
        <v>Oct 2014</v>
      </c>
      <c r="Y9101">
        <f>--(COUNTIF($B$2:B9101,B9101)=1)</f>
        <v>0</v>
      </c>
    </row>
    <row r="9102" spans="1:25"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c r="W9102" s="6" t="str">
        <f>TEXT(SalesData[[#This Row],[Order Date]],"mmm")</f>
        <v>Oct</v>
      </c>
      <c r="X9102" s="6" t="str">
        <f>TEXT(SalesData[[#This Row],[Order Date]],"mmm yyyy")</f>
        <v>Oct 2014</v>
      </c>
      <c r="Y9102">
        <f>--(COUNTIF($B$2:B9102,B9102)=1)</f>
        <v>0</v>
      </c>
    </row>
    <row r="9103" spans="1:25"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c r="W9103" s="6" t="str">
        <f>TEXT(SalesData[[#This Row],[Order Date]],"mmm")</f>
        <v>Nov</v>
      </c>
      <c r="X9103" s="6" t="str">
        <f>TEXT(SalesData[[#This Row],[Order Date]],"mmm yyyy")</f>
        <v>Nov 2012</v>
      </c>
      <c r="Y9103">
        <f>--(COUNTIF($B$2:B9103,B9103)=1)</f>
        <v>1</v>
      </c>
    </row>
    <row r="9104" spans="1:25"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c r="W9104" s="6" t="str">
        <f>TEXT(SalesData[[#This Row],[Order Date]],"mmm")</f>
        <v>Nov</v>
      </c>
      <c r="X9104" s="6" t="str">
        <f>TEXT(SalesData[[#This Row],[Order Date]],"mmm yyyy")</f>
        <v>Nov 2012</v>
      </c>
      <c r="Y9104">
        <f>--(COUNTIF($B$2:B9104,B9104)=1)</f>
        <v>0</v>
      </c>
    </row>
    <row r="9105" spans="1:25"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c r="W9105" s="6" t="str">
        <f>TEXT(SalesData[[#This Row],[Order Date]],"mmm")</f>
        <v>Nov</v>
      </c>
      <c r="X9105" s="6" t="str">
        <f>TEXT(SalesData[[#This Row],[Order Date]],"mmm yyyy")</f>
        <v>Nov 2012</v>
      </c>
      <c r="Y9105">
        <f>--(COUNTIF($B$2:B9105,B9105)=1)</f>
        <v>0</v>
      </c>
    </row>
    <row r="9106" spans="1:25"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c r="W9106" s="6" t="str">
        <f>TEXT(SalesData[[#This Row],[Order Date]],"mmm")</f>
        <v>Nov</v>
      </c>
      <c r="X9106" s="6" t="str">
        <f>TEXT(SalesData[[#This Row],[Order Date]],"mmm yyyy")</f>
        <v>Nov 2012</v>
      </c>
      <c r="Y9106">
        <f>--(COUNTIF($B$2:B9106,B9106)=1)</f>
        <v>0</v>
      </c>
    </row>
    <row r="9107" spans="1:25"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c r="W9107" s="6" t="str">
        <f>TEXT(SalesData[[#This Row],[Order Date]],"mmm")</f>
        <v>Nov</v>
      </c>
      <c r="X9107" s="6" t="str">
        <f>TEXT(SalesData[[#This Row],[Order Date]],"mmm yyyy")</f>
        <v>Nov 2012</v>
      </c>
      <c r="Y9107">
        <f>--(COUNTIF($B$2:B9107,B9107)=1)</f>
        <v>0</v>
      </c>
    </row>
    <row r="9108" spans="1:25"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c r="W9108" s="6" t="str">
        <f>TEXT(SalesData[[#This Row],[Order Date]],"mmm")</f>
        <v>Nov</v>
      </c>
      <c r="X9108" s="6" t="str">
        <f>TEXT(SalesData[[#This Row],[Order Date]],"mmm yyyy")</f>
        <v>Nov 2012</v>
      </c>
      <c r="Y9108">
        <f>--(COUNTIF($B$2:B9108,B9108)=1)</f>
        <v>0</v>
      </c>
    </row>
    <row r="9109" spans="1:25"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c r="W9109" s="6" t="str">
        <f>TEXT(SalesData[[#This Row],[Order Date]],"mmm")</f>
        <v>May</v>
      </c>
      <c r="X9109" s="6" t="str">
        <f>TEXT(SalesData[[#This Row],[Order Date]],"mmm yyyy")</f>
        <v>May 2012</v>
      </c>
      <c r="Y9109">
        <f>--(COUNTIF($B$2:B9109,B9109)=1)</f>
        <v>1</v>
      </c>
    </row>
    <row r="9110" spans="1:25"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c r="W9110" s="6" t="str">
        <f>TEXT(SalesData[[#This Row],[Order Date]],"mmm")</f>
        <v>May</v>
      </c>
      <c r="X9110" s="6" t="str">
        <f>TEXT(SalesData[[#This Row],[Order Date]],"mmm yyyy")</f>
        <v>May 2012</v>
      </c>
      <c r="Y9110">
        <f>--(COUNTIF($B$2:B9110,B9110)=1)</f>
        <v>0</v>
      </c>
    </row>
    <row r="9111" spans="1:25"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c r="W9111" s="6" t="str">
        <f>TEXT(SalesData[[#This Row],[Order Date]],"mmm")</f>
        <v>May</v>
      </c>
      <c r="X9111" s="6" t="str">
        <f>TEXT(SalesData[[#This Row],[Order Date]],"mmm yyyy")</f>
        <v>May 2012</v>
      </c>
      <c r="Y9111">
        <f>--(COUNTIF($B$2:B9111,B9111)=1)</f>
        <v>0</v>
      </c>
    </row>
    <row r="9112" spans="1:25"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c r="W9112" s="6" t="str">
        <f>TEXT(SalesData[[#This Row],[Order Date]],"mmm")</f>
        <v>Oct</v>
      </c>
      <c r="X9112" s="6" t="str">
        <f>TEXT(SalesData[[#This Row],[Order Date]],"mmm yyyy")</f>
        <v>Oct 2011</v>
      </c>
      <c r="Y9112">
        <f>--(COUNTIF($B$2:B9112,B9112)=1)</f>
        <v>1</v>
      </c>
    </row>
    <row r="9113" spans="1:25"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c r="W9113" s="6" t="str">
        <f>TEXT(SalesData[[#This Row],[Order Date]],"mmm")</f>
        <v>Oct</v>
      </c>
      <c r="X9113" s="6" t="str">
        <f>TEXT(SalesData[[#This Row],[Order Date]],"mmm yyyy")</f>
        <v>Oct 2011</v>
      </c>
      <c r="Y9113">
        <f>--(COUNTIF($B$2:B9113,B9113)=1)</f>
        <v>0</v>
      </c>
    </row>
    <row r="9114" spans="1:25"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c r="W9114" s="6" t="str">
        <f>TEXT(SalesData[[#This Row],[Order Date]],"mmm")</f>
        <v>Oct</v>
      </c>
      <c r="X9114" s="6" t="str">
        <f>TEXT(SalesData[[#This Row],[Order Date]],"mmm yyyy")</f>
        <v>Oct 2011</v>
      </c>
      <c r="Y9114">
        <f>--(COUNTIF($B$2:B9114,B9114)=1)</f>
        <v>0</v>
      </c>
    </row>
    <row r="9115" spans="1:25"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c r="W9115" s="6" t="str">
        <f>TEXT(SalesData[[#This Row],[Order Date]],"mmm")</f>
        <v>Oct</v>
      </c>
      <c r="X9115" s="6" t="str">
        <f>TEXT(SalesData[[#This Row],[Order Date]],"mmm yyyy")</f>
        <v>Oct 2011</v>
      </c>
      <c r="Y9115">
        <f>--(COUNTIF($B$2:B9115,B9115)=1)</f>
        <v>0</v>
      </c>
    </row>
    <row r="9116" spans="1:25"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c r="W9116" s="6" t="str">
        <f>TEXT(SalesData[[#This Row],[Order Date]],"mmm")</f>
        <v>Feb</v>
      </c>
      <c r="X9116" s="6" t="str">
        <f>TEXT(SalesData[[#This Row],[Order Date]],"mmm yyyy")</f>
        <v>Feb 2013</v>
      </c>
      <c r="Y9116">
        <f>--(COUNTIF($B$2:B9116,B9116)=1)</f>
        <v>1</v>
      </c>
    </row>
    <row r="9117" spans="1:25"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c r="W9117" s="6" t="str">
        <f>TEXT(SalesData[[#This Row],[Order Date]],"mmm")</f>
        <v>Jan</v>
      </c>
      <c r="X9117" s="6" t="str">
        <f>TEXT(SalesData[[#This Row],[Order Date]],"mmm yyyy")</f>
        <v>Jan 2014</v>
      </c>
      <c r="Y9117">
        <f>--(COUNTIF($B$2:B9117,B9117)=1)</f>
        <v>1</v>
      </c>
    </row>
    <row r="9118" spans="1:25"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c r="W9118" s="6" t="str">
        <f>TEXT(SalesData[[#This Row],[Order Date]],"mmm")</f>
        <v>Jan</v>
      </c>
      <c r="X9118" s="6" t="str">
        <f>TEXT(SalesData[[#This Row],[Order Date]],"mmm yyyy")</f>
        <v>Jan 2014</v>
      </c>
      <c r="Y9118">
        <f>--(COUNTIF($B$2:B9118,B9118)=1)</f>
        <v>0</v>
      </c>
    </row>
    <row r="9119" spans="1:25"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c r="W9119" s="6" t="str">
        <f>TEXT(SalesData[[#This Row],[Order Date]],"mmm")</f>
        <v>Jan</v>
      </c>
      <c r="X9119" s="6" t="str">
        <f>TEXT(SalesData[[#This Row],[Order Date]],"mmm yyyy")</f>
        <v>Jan 2014</v>
      </c>
      <c r="Y9119">
        <f>--(COUNTIF($B$2:B9119,B9119)=1)</f>
        <v>0</v>
      </c>
    </row>
    <row r="9120" spans="1:25"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c r="W9120" s="6" t="str">
        <f>TEXT(SalesData[[#This Row],[Order Date]],"mmm")</f>
        <v>Jan</v>
      </c>
      <c r="X9120" s="6" t="str">
        <f>TEXT(SalesData[[#This Row],[Order Date]],"mmm yyyy")</f>
        <v>Jan 2014</v>
      </c>
      <c r="Y9120">
        <f>--(COUNTIF($B$2:B9120,B9120)=1)</f>
        <v>0</v>
      </c>
    </row>
    <row r="9121" spans="1:25"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c r="W9121" s="6" t="str">
        <f>TEXT(SalesData[[#This Row],[Order Date]],"mmm")</f>
        <v>Jun</v>
      </c>
      <c r="X9121" s="6" t="str">
        <f>TEXT(SalesData[[#This Row],[Order Date]],"mmm yyyy")</f>
        <v>Jun 2013</v>
      </c>
      <c r="Y9121">
        <f>--(COUNTIF($B$2:B9121,B9121)=1)</f>
        <v>1</v>
      </c>
    </row>
    <row r="9122" spans="1:25"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c r="W9122" s="6" t="str">
        <f>TEXT(SalesData[[#This Row],[Order Date]],"mmm")</f>
        <v>Jun</v>
      </c>
      <c r="X9122" s="6" t="str">
        <f>TEXT(SalesData[[#This Row],[Order Date]],"mmm yyyy")</f>
        <v>Jun 2013</v>
      </c>
      <c r="Y9122">
        <f>--(COUNTIF($B$2:B9122,B9122)=1)</f>
        <v>0</v>
      </c>
    </row>
    <row r="9123" spans="1:25"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c r="W9123" s="6" t="str">
        <f>TEXT(SalesData[[#This Row],[Order Date]],"mmm")</f>
        <v>Mar</v>
      </c>
      <c r="X9123" s="6" t="str">
        <f>TEXT(SalesData[[#This Row],[Order Date]],"mmm yyyy")</f>
        <v>Mar 2014</v>
      </c>
      <c r="Y9123">
        <f>--(COUNTIF($B$2:B9123,B9123)=1)</f>
        <v>1</v>
      </c>
    </row>
    <row r="9124" spans="1:25"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c r="W9124" s="6" t="str">
        <f>TEXT(SalesData[[#This Row],[Order Date]],"mmm")</f>
        <v>Nov</v>
      </c>
      <c r="X9124" s="6" t="str">
        <f>TEXT(SalesData[[#This Row],[Order Date]],"mmm yyyy")</f>
        <v>Nov 2014</v>
      </c>
      <c r="Y9124">
        <f>--(COUNTIF($B$2:B9124,B9124)=1)</f>
        <v>1</v>
      </c>
    </row>
    <row r="9125" spans="1:25"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c r="W9125" s="6" t="str">
        <f>TEXT(SalesData[[#This Row],[Order Date]],"mmm")</f>
        <v>Nov</v>
      </c>
      <c r="X9125" s="6" t="str">
        <f>TEXT(SalesData[[#This Row],[Order Date]],"mmm yyyy")</f>
        <v>Nov 2013</v>
      </c>
      <c r="Y9125">
        <f>--(COUNTIF($B$2:B9125,B9125)=1)</f>
        <v>1</v>
      </c>
    </row>
    <row r="9126" spans="1:25"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c r="W9126" s="6" t="str">
        <f>TEXT(SalesData[[#This Row],[Order Date]],"mmm")</f>
        <v>Aug</v>
      </c>
      <c r="X9126" s="6" t="str">
        <f>TEXT(SalesData[[#This Row],[Order Date]],"mmm yyyy")</f>
        <v>Aug 2013</v>
      </c>
      <c r="Y9126">
        <f>--(COUNTIF($B$2:B9126,B9126)=1)</f>
        <v>1</v>
      </c>
    </row>
    <row r="9127" spans="1:25"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c r="W9127" s="6" t="str">
        <f>TEXT(SalesData[[#This Row],[Order Date]],"mmm")</f>
        <v>Aug</v>
      </c>
      <c r="X9127" s="6" t="str">
        <f>TEXT(SalesData[[#This Row],[Order Date]],"mmm yyyy")</f>
        <v>Aug 2013</v>
      </c>
      <c r="Y9127">
        <f>--(COUNTIF($B$2:B9127,B9127)=1)</f>
        <v>0</v>
      </c>
    </row>
    <row r="9128" spans="1:25"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c r="W9128" s="6" t="str">
        <f>TEXT(SalesData[[#This Row],[Order Date]],"mmm")</f>
        <v>Nov</v>
      </c>
      <c r="X9128" s="6" t="str">
        <f>TEXT(SalesData[[#This Row],[Order Date]],"mmm yyyy")</f>
        <v>Nov 2012</v>
      </c>
      <c r="Y9128">
        <f>--(COUNTIF($B$2:B9128,B9128)=1)</f>
        <v>1</v>
      </c>
    </row>
    <row r="9129" spans="1:25"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c r="W9129" s="6" t="str">
        <f>TEXT(SalesData[[#This Row],[Order Date]],"mmm")</f>
        <v>May</v>
      </c>
      <c r="X9129" s="6" t="str">
        <f>TEXT(SalesData[[#This Row],[Order Date]],"mmm yyyy")</f>
        <v>May 2014</v>
      </c>
      <c r="Y9129">
        <f>--(COUNTIF($B$2:B9129,B9129)=1)</f>
        <v>1</v>
      </c>
    </row>
    <row r="9130" spans="1:25"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c r="W9130" s="6" t="str">
        <f>TEXT(SalesData[[#This Row],[Order Date]],"mmm")</f>
        <v>Sep</v>
      </c>
      <c r="X9130" s="6" t="str">
        <f>TEXT(SalesData[[#This Row],[Order Date]],"mmm yyyy")</f>
        <v>Sep 2014</v>
      </c>
      <c r="Y9130">
        <f>--(COUNTIF($B$2:B9130,B9130)=1)</f>
        <v>1</v>
      </c>
    </row>
    <row r="9131" spans="1:25"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c r="W9131" s="6" t="str">
        <f>TEXT(SalesData[[#This Row],[Order Date]],"mmm")</f>
        <v>Mar</v>
      </c>
      <c r="X9131" s="6" t="str">
        <f>TEXT(SalesData[[#This Row],[Order Date]],"mmm yyyy")</f>
        <v>Mar 2013</v>
      </c>
      <c r="Y9131">
        <f>--(COUNTIF($B$2:B9131,B9131)=1)</f>
        <v>1</v>
      </c>
    </row>
    <row r="9132" spans="1:25"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c r="W9132" s="6" t="str">
        <f>TEXT(SalesData[[#This Row],[Order Date]],"mmm")</f>
        <v>Mar</v>
      </c>
      <c r="X9132" s="6" t="str">
        <f>TEXT(SalesData[[#This Row],[Order Date]],"mmm yyyy")</f>
        <v>Mar 2013</v>
      </c>
      <c r="Y9132">
        <f>--(COUNTIF($B$2:B9132,B9132)=1)</f>
        <v>0</v>
      </c>
    </row>
    <row r="9133" spans="1:25"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c r="W9133" s="6" t="str">
        <f>TEXT(SalesData[[#This Row],[Order Date]],"mmm")</f>
        <v>May</v>
      </c>
      <c r="X9133" s="6" t="str">
        <f>TEXT(SalesData[[#This Row],[Order Date]],"mmm yyyy")</f>
        <v>May 2014</v>
      </c>
      <c r="Y9133">
        <f>--(COUNTIF($B$2:B9133,B9133)=1)</f>
        <v>1</v>
      </c>
    </row>
    <row r="9134" spans="1:25"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c r="W9134" s="6" t="str">
        <f>TEXT(SalesData[[#This Row],[Order Date]],"mmm")</f>
        <v>May</v>
      </c>
      <c r="X9134" s="6" t="str">
        <f>TEXT(SalesData[[#This Row],[Order Date]],"mmm yyyy")</f>
        <v>May 2014</v>
      </c>
      <c r="Y9134">
        <f>--(COUNTIF($B$2:B9134,B9134)=1)</f>
        <v>0</v>
      </c>
    </row>
    <row r="9135" spans="1:25"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c r="W9135" s="6" t="str">
        <f>TEXT(SalesData[[#This Row],[Order Date]],"mmm")</f>
        <v>Aug</v>
      </c>
      <c r="X9135" s="6" t="str">
        <f>TEXT(SalesData[[#This Row],[Order Date]],"mmm yyyy")</f>
        <v>Aug 2012</v>
      </c>
      <c r="Y9135">
        <f>--(COUNTIF($B$2:B9135,B9135)=1)</f>
        <v>1</v>
      </c>
    </row>
    <row r="9136" spans="1:25"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c r="W9136" s="6" t="str">
        <f>TEXT(SalesData[[#This Row],[Order Date]],"mmm")</f>
        <v>Apr</v>
      </c>
      <c r="X9136" s="6" t="str">
        <f>TEXT(SalesData[[#This Row],[Order Date]],"mmm yyyy")</f>
        <v>Apr 2013</v>
      </c>
      <c r="Y9136">
        <f>--(COUNTIF($B$2:B9136,B9136)=1)</f>
        <v>1</v>
      </c>
    </row>
    <row r="9137" spans="1:25"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c r="W9137" s="6" t="str">
        <f>TEXT(SalesData[[#This Row],[Order Date]],"mmm")</f>
        <v>Apr</v>
      </c>
      <c r="X9137" s="6" t="str">
        <f>TEXT(SalesData[[#This Row],[Order Date]],"mmm yyyy")</f>
        <v>Apr 2013</v>
      </c>
      <c r="Y9137">
        <f>--(COUNTIF($B$2:B9137,B9137)=1)</f>
        <v>0</v>
      </c>
    </row>
    <row r="9138" spans="1:25"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c r="W9138" s="6" t="str">
        <f>TEXT(SalesData[[#This Row],[Order Date]],"mmm")</f>
        <v>Apr</v>
      </c>
      <c r="X9138" s="6" t="str">
        <f>TEXT(SalesData[[#This Row],[Order Date]],"mmm yyyy")</f>
        <v>Apr 2013</v>
      </c>
      <c r="Y9138">
        <f>--(COUNTIF($B$2:B9138,B9138)=1)</f>
        <v>0</v>
      </c>
    </row>
    <row r="9139" spans="1:25"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c r="W9139" s="6" t="str">
        <f>TEXT(SalesData[[#This Row],[Order Date]],"mmm")</f>
        <v>Feb</v>
      </c>
      <c r="X9139" s="6" t="str">
        <f>TEXT(SalesData[[#This Row],[Order Date]],"mmm yyyy")</f>
        <v>Feb 2011</v>
      </c>
      <c r="Y9139">
        <f>--(COUNTIF($B$2:B9139,B9139)=1)</f>
        <v>1</v>
      </c>
    </row>
    <row r="9140" spans="1:25"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c r="W9140" s="6" t="str">
        <f>TEXT(SalesData[[#This Row],[Order Date]],"mmm")</f>
        <v>Feb</v>
      </c>
      <c r="X9140" s="6" t="str">
        <f>TEXT(SalesData[[#This Row],[Order Date]],"mmm yyyy")</f>
        <v>Feb 2011</v>
      </c>
      <c r="Y9140">
        <f>--(COUNTIF($B$2:B9140,B9140)=1)</f>
        <v>0</v>
      </c>
    </row>
    <row r="9141" spans="1:25"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c r="W9141" s="6" t="str">
        <f>TEXT(SalesData[[#This Row],[Order Date]],"mmm")</f>
        <v>Sep</v>
      </c>
      <c r="X9141" s="6" t="str">
        <f>TEXT(SalesData[[#This Row],[Order Date]],"mmm yyyy")</f>
        <v>Sep 2011</v>
      </c>
      <c r="Y9141">
        <f>--(COUNTIF($B$2:B9141,B9141)=1)</f>
        <v>1</v>
      </c>
    </row>
    <row r="9142" spans="1:25"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c r="W9142" s="6" t="str">
        <f>TEXT(SalesData[[#This Row],[Order Date]],"mmm")</f>
        <v>Oct</v>
      </c>
      <c r="X9142" s="6" t="str">
        <f>TEXT(SalesData[[#This Row],[Order Date]],"mmm yyyy")</f>
        <v>Oct 2014</v>
      </c>
      <c r="Y9142">
        <f>--(COUNTIF($B$2:B9142,B9142)=1)</f>
        <v>1</v>
      </c>
    </row>
    <row r="9143" spans="1:25"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c r="W9143" s="6" t="str">
        <f>TEXT(SalesData[[#This Row],[Order Date]],"mmm")</f>
        <v>Sep</v>
      </c>
      <c r="X9143" s="6" t="str">
        <f>TEXT(SalesData[[#This Row],[Order Date]],"mmm yyyy")</f>
        <v>Sep 2013</v>
      </c>
      <c r="Y9143">
        <f>--(COUNTIF($B$2:B9143,B9143)=1)</f>
        <v>1</v>
      </c>
    </row>
    <row r="9144" spans="1:25"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c r="W9144" s="6" t="str">
        <f>TEXT(SalesData[[#This Row],[Order Date]],"mmm")</f>
        <v>May</v>
      </c>
      <c r="X9144" s="6" t="str">
        <f>TEXT(SalesData[[#This Row],[Order Date]],"mmm yyyy")</f>
        <v>May 2014</v>
      </c>
      <c r="Y9144">
        <f>--(COUNTIF($B$2:B9144,B9144)=1)</f>
        <v>1</v>
      </c>
    </row>
    <row r="9145" spans="1:25"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c r="W9145" s="6" t="str">
        <f>TEXT(SalesData[[#This Row],[Order Date]],"mmm")</f>
        <v>May</v>
      </c>
      <c r="X9145" s="6" t="str">
        <f>TEXT(SalesData[[#This Row],[Order Date]],"mmm yyyy")</f>
        <v>May 2014</v>
      </c>
      <c r="Y9145">
        <f>--(COUNTIF($B$2:B9145,B9145)=1)</f>
        <v>0</v>
      </c>
    </row>
    <row r="9146" spans="1:25"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c r="W9146" s="6" t="str">
        <f>TEXT(SalesData[[#This Row],[Order Date]],"mmm")</f>
        <v>May</v>
      </c>
      <c r="X9146" s="6" t="str">
        <f>TEXT(SalesData[[#This Row],[Order Date]],"mmm yyyy")</f>
        <v>May 2014</v>
      </c>
      <c r="Y9146">
        <f>--(COUNTIF($B$2:B9146,B9146)=1)</f>
        <v>0</v>
      </c>
    </row>
    <row r="9147" spans="1:25"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c r="W9147" s="6" t="str">
        <f>TEXT(SalesData[[#This Row],[Order Date]],"mmm")</f>
        <v>Sep</v>
      </c>
      <c r="X9147" s="6" t="str">
        <f>TEXT(SalesData[[#This Row],[Order Date]],"mmm yyyy")</f>
        <v>Sep 2012</v>
      </c>
      <c r="Y9147">
        <f>--(COUNTIF($B$2:B9147,B9147)=1)</f>
        <v>1</v>
      </c>
    </row>
    <row r="9148" spans="1:25"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c r="W9148" s="6" t="str">
        <f>TEXT(SalesData[[#This Row],[Order Date]],"mmm")</f>
        <v>Jan</v>
      </c>
      <c r="X9148" s="6" t="str">
        <f>TEXT(SalesData[[#This Row],[Order Date]],"mmm yyyy")</f>
        <v>Jan 2013</v>
      </c>
      <c r="Y9148">
        <f>--(COUNTIF($B$2:B9148,B9148)=1)</f>
        <v>1</v>
      </c>
    </row>
    <row r="9149" spans="1:25"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c r="W9149" s="6" t="str">
        <f>TEXT(SalesData[[#This Row],[Order Date]],"mmm")</f>
        <v>Jan</v>
      </c>
      <c r="X9149" s="6" t="str">
        <f>TEXT(SalesData[[#This Row],[Order Date]],"mmm yyyy")</f>
        <v>Jan 2013</v>
      </c>
      <c r="Y9149">
        <f>--(COUNTIF($B$2:B9149,B9149)=1)</f>
        <v>0</v>
      </c>
    </row>
    <row r="9150" spans="1:25"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c r="W9150" s="6" t="str">
        <f>TEXT(SalesData[[#This Row],[Order Date]],"mmm")</f>
        <v>Jan</v>
      </c>
      <c r="X9150" s="6" t="str">
        <f>TEXT(SalesData[[#This Row],[Order Date]],"mmm yyyy")</f>
        <v>Jan 2013</v>
      </c>
      <c r="Y9150">
        <f>--(COUNTIF($B$2:B9150,B9150)=1)</f>
        <v>0</v>
      </c>
    </row>
    <row r="9151" spans="1:25"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c r="W9151" s="6" t="str">
        <f>TEXT(SalesData[[#This Row],[Order Date]],"mmm")</f>
        <v>Jun</v>
      </c>
      <c r="X9151" s="6" t="str">
        <f>TEXT(SalesData[[#This Row],[Order Date]],"mmm yyyy")</f>
        <v>Jun 2011</v>
      </c>
      <c r="Y9151">
        <f>--(COUNTIF($B$2:B9151,B9151)=1)</f>
        <v>1</v>
      </c>
    </row>
    <row r="9152" spans="1:25"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c r="W9152" s="6" t="str">
        <f>TEXT(SalesData[[#This Row],[Order Date]],"mmm")</f>
        <v>Jun</v>
      </c>
      <c r="X9152" s="6" t="str">
        <f>TEXT(SalesData[[#This Row],[Order Date]],"mmm yyyy")</f>
        <v>Jun 2011</v>
      </c>
      <c r="Y9152">
        <f>--(COUNTIF($B$2:B9152,B9152)=1)</f>
        <v>0</v>
      </c>
    </row>
    <row r="9153" spans="1:25"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c r="W9153" s="6" t="str">
        <f>TEXT(SalesData[[#This Row],[Order Date]],"mmm")</f>
        <v>Sep</v>
      </c>
      <c r="X9153" s="6" t="str">
        <f>TEXT(SalesData[[#This Row],[Order Date]],"mmm yyyy")</f>
        <v>Sep 2012</v>
      </c>
      <c r="Y9153">
        <f>--(COUNTIF($B$2:B9153,B9153)=1)</f>
        <v>1</v>
      </c>
    </row>
    <row r="9154" spans="1:25"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c r="W9154" s="6" t="str">
        <f>TEXT(SalesData[[#This Row],[Order Date]],"mmm")</f>
        <v>Sep</v>
      </c>
      <c r="X9154" s="6" t="str">
        <f>TEXT(SalesData[[#This Row],[Order Date]],"mmm yyyy")</f>
        <v>Sep 2012</v>
      </c>
      <c r="Y9154">
        <f>--(COUNTIF($B$2:B9154,B9154)=1)</f>
        <v>0</v>
      </c>
    </row>
    <row r="9155" spans="1:25"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c r="W9155" s="6" t="str">
        <f>TEXT(SalesData[[#This Row],[Order Date]],"mmm")</f>
        <v>Sep</v>
      </c>
      <c r="X9155" s="6" t="str">
        <f>TEXT(SalesData[[#This Row],[Order Date]],"mmm yyyy")</f>
        <v>Sep 2012</v>
      </c>
      <c r="Y9155">
        <f>--(COUNTIF($B$2:B9155,B9155)=1)</f>
        <v>0</v>
      </c>
    </row>
    <row r="9156" spans="1:25"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c r="W9156" s="6" t="str">
        <f>TEXT(SalesData[[#This Row],[Order Date]],"mmm")</f>
        <v>Aug</v>
      </c>
      <c r="X9156" s="6" t="str">
        <f>TEXT(SalesData[[#This Row],[Order Date]],"mmm yyyy")</f>
        <v>Aug 2013</v>
      </c>
      <c r="Y9156">
        <f>--(COUNTIF($B$2:B9156,B9156)=1)</f>
        <v>1</v>
      </c>
    </row>
    <row r="9157" spans="1:25"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c r="W9157" s="6" t="str">
        <f>TEXT(SalesData[[#This Row],[Order Date]],"mmm")</f>
        <v>Jan</v>
      </c>
      <c r="X9157" s="6" t="str">
        <f>TEXT(SalesData[[#This Row],[Order Date]],"mmm yyyy")</f>
        <v>Jan 2011</v>
      </c>
      <c r="Y9157">
        <f>--(COUNTIF($B$2:B9157,B9157)=1)</f>
        <v>1</v>
      </c>
    </row>
    <row r="9158" spans="1:25"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c r="W9158" s="6" t="str">
        <f>TEXT(SalesData[[#This Row],[Order Date]],"mmm")</f>
        <v>Aug</v>
      </c>
      <c r="X9158" s="6" t="str">
        <f>TEXT(SalesData[[#This Row],[Order Date]],"mmm yyyy")</f>
        <v>Aug 2011</v>
      </c>
      <c r="Y9158">
        <f>--(COUNTIF($B$2:B9158,B9158)=1)</f>
        <v>1</v>
      </c>
    </row>
    <row r="9159" spans="1:25"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c r="W9159" s="6" t="str">
        <f>TEXT(SalesData[[#This Row],[Order Date]],"mmm")</f>
        <v>Aug</v>
      </c>
      <c r="X9159" s="6" t="str">
        <f>TEXT(SalesData[[#This Row],[Order Date]],"mmm yyyy")</f>
        <v>Aug 2011</v>
      </c>
      <c r="Y9159">
        <f>--(COUNTIF($B$2:B9159,B9159)=1)</f>
        <v>0</v>
      </c>
    </row>
    <row r="9160" spans="1:25"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c r="W9160" s="6" t="str">
        <f>TEXT(SalesData[[#This Row],[Order Date]],"mmm")</f>
        <v>Aug</v>
      </c>
      <c r="X9160" s="6" t="str">
        <f>TEXT(SalesData[[#This Row],[Order Date]],"mmm yyyy")</f>
        <v>Aug 2011</v>
      </c>
      <c r="Y9160">
        <f>--(COUNTIF($B$2:B9160,B9160)=1)</f>
        <v>0</v>
      </c>
    </row>
    <row r="9161" spans="1:25"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c r="W9161" s="6" t="str">
        <f>TEXT(SalesData[[#This Row],[Order Date]],"mmm")</f>
        <v>Aug</v>
      </c>
      <c r="X9161" s="6" t="str">
        <f>TEXT(SalesData[[#This Row],[Order Date]],"mmm yyyy")</f>
        <v>Aug 2013</v>
      </c>
      <c r="Y9161">
        <f>--(COUNTIF($B$2:B9161,B9161)=1)</f>
        <v>1</v>
      </c>
    </row>
    <row r="9162" spans="1:25"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c r="W9162" s="6" t="str">
        <f>TEXT(SalesData[[#This Row],[Order Date]],"mmm")</f>
        <v>Aug</v>
      </c>
      <c r="X9162" s="6" t="str">
        <f>TEXT(SalesData[[#This Row],[Order Date]],"mmm yyyy")</f>
        <v>Aug 2013</v>
      </c>
      <c r="Y9162">
        <f>--(COUNTIF($B$2:B9162,B9162)=1)</f>
        <v>0</v>
      </c>
    </row>
    <row r="9163" spans="1:25"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c r="W9163" s="6" t="str">
        <f>TEXT(SalesData[[#This Row],[Order Date]],"mmm")</f>
        <v>Dec</v>
      </c>
      <c r="X9163" s="6" t="str">
        <f>TEXT(SalesData[[#This Row],[Order Date]],"mmm yyyy")</f>
        <v>Dec 2013</v>
      </c>
      <c r="Y9163">
        <f>--(COUNTIF($B$2:B9163,B9163)=1)</f>
        <v>1</v>
      </c>
    </row>
    <row r="9164" spans="1:25"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c r="W9164" s="6" t="str">
        <f>TEXT(SalesData[[#This Row],[Order Date]],"mmm")</f>
        <v>Dec</v>
      </c>
      <c r="X9164" s="6" t="str">
        <f>TEXT(SalesData[[#This Row],[Order Date]],"mmm yyyy")</f>
        <v>Dec 2013</v>
      </c>
      <c r="Y9164">
        <f>--(COUNTIF($B$2:B9164,B9164)=1)</f>
        <v>0</v>
      </c>
    </row>
    <row r="9165" spans="1:25"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c r="W9165" s="6" t="str">
        <f>TEXT(SalesData[[#This Row],[Order Date]],"mmm")</f>
        <v>Jun</v>
      </c>
      <c r="X9165" s="6" t="str">
        <f>TEXT(SalesData[[#This Row],[Order Date]],"mmm yyyy")</f>
        <v>Jun 2012</v>
      </c>
      <c r="Y9165">
        <f>--(COUNTIF($B$2:B9165,B9165)=1)</f>
        <v>1</v>
      </c>
    </row>
    <row r="9166" spans="1:25"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c r="W9166" s="6" t="str">
        <f>TEXT(SalesData[[#This Row],[Order Date]],"mmm")</f>
        <v>Jun</v>
      </c>
      <c r="X9166" s="6" t="str">
        <f>TEXT(SalesData[[#This Row],[Order Date]],"mmm yyyy")</f>
        <v>Jun 2012</v>
      </c>
      <c r="Y9166">
        <f>--(COUNTIF($B$2:B9166,B9166)=1)</f>
        <v>0</v>
      </c>
    </row>
    <row r="9167" spans="1:25"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c r="W9167" s="6" t="str">
        <f>TEXT(SalesData[[#This Row],[Order Date]],"mmm")</f>
        <v>Jun</v>
      </c>
      <c r="X9167" s="6" t="str">
        <f>TEXT(SalesData[[#This Row],[Order Date]],"mmm yyyy")</f>
        <v>Jun 2013</v>
      </c>
      <c r="Y9167">
        <f>--(COUNTIF($B$2:B9167,B9167)=1)</f>
        <v>1</v>
      </c>
    </row>
    <row r="9168" spans="1:25"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c r="W9168" s="6" t="str">
        <f>TEXT(SalesData[[#This Row],[Order Date]],"mmm")</f>
        <v>Jun</v>
      </c>
      <c r="X9168" s="6" t="str">
        <f>TEXT(SalesData[[#This Row],[Order Date]],"mmm yyyy")</f>
        <v>Jun 2013</v>
      </c>
      <c r="Y9168">
        <f>--(COUNTIF($B$2:B9168,B9168)=1)</f>
        <v>0</v>
      </c>
    </row>
    <row r="9169" spans="1:25"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c r="W9169" s="6" t="str">
        <f>TEXT(SalesData[[#This Row],[Order Date]],"mmm")</f>
        <v>Jun</v>
      </c>
      <c r="X9169" s="6" t="str">
        <f>TEXT(SalesData[[#This Row],[Order Date]],"mmm yyyy")</f>
        <v>Jun 2013</v>
      </c>
      <c r="Y9169">
        <f>--(COUNTIF($B$2:B9169,B9169)=1)</f>
        <v>0</v>
      </c>
    </row>
    <row r="9170" spans="1:25"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c r="W9170" s="6" t="str">
        <f>TEXT(SalesData[[#This Row],[Order Date]],"mmm")</f>
        <v>Mar</v>
      </c>
      <c r="X9170" s="6" t="str">
        <f>TEXT(SalesData[[#This Row],[Order Date]],"mmm yyyy")</f>
        <v>Mar 2013</v>
      </c>
      <c r="Y9170">
        <f>--(COUNTIF($B$2:B9170,B9170)=1)</f>
        <v>1</v>
      </c>
    </row>
    <row r="9171" spans="1:25"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c r="W9171" s="6" t="str">
        <f>TEXT(SalesData[[#This Row],[Order Date]],"mmm")</f>
        <v>Mar</v>
      </c>
      <c r="X9171" s="6" t="str">
        <f>TEXT(SalesData[[#This Row],[Order Date]],"mmm yyyy")</f>
        <v>Mar 2013</v>
      </c>
      <c r="Y9171">
        <f>--(COUNTIF($B$2:B9171,B9171)=1)</f>
        <v>0</v>
      </c>
    </row>
    <row r="9172" spans="1:25"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c r="W9172" s="6" t="str">
        <f>TEXT(SalesData[[#This Row],[Order Date]],"mmm")</f>
        <v>Dec</v>
      </c>
      <c r="X9172" s="6" t="str">
        <f>TEXT(SalesData[[#This Row],[Order Date]],"mmm yyyy")</f>
        <v>Dec 2013</v>
      </c>
      <c r="Y9172">
        <f>--(COUNTIF($B$2:B9172,B9172)=1)</f>
        <v>1</v>
      </c>
    </row>
    <row r="9173" spans="1:25"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c r="W9173" s="6" t="str">
        <f>TEXT(SalesData[[#This Row],[Order Date]],"mmm")</f>
        <v>Dec</v>
      </c>
      <c r="X9173" s="6" t="str">
        <f>TEXT(SalesData[[#This Row],[Order Date]],"mmm yyyy")</f>
        <v>Dec 2013</v>
      </c>
      <c r="Y9173">
        <f>--(COUNTIF($B$2:B9173,B9173)=1)</f>
        <v>0</v>
      </c>
    </row>
    <row r="9174" spans="1:25"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c r="W9174" s="6" t="str">
        <f>TEXT(SalesData[[#This Row],[Order Date]],"mmm")</f>
        <v>Dec</v>
      </c>
      <c r="X9174" s="6" t="str">
        <f>TEXT(SalesData[[#This Row],[Order Date]],"mmm yyyy")</f>
        <v>Dec 2013</v>
      </c>
      <c r="Y9174">
        <f>--(COUNTIF($B$2:B9174,B9174)=1)</f>
        <v>0</v>
      </c>
    </row>
    <row r="9175" spans="1:25"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c r="W9175" s="6" t="str">
        <f>TEXT(SalesData[[#This Row],[Order Date]],"mmm")</f>
        <v>Dec</v>
      </c>
      <c r="X9175" s="6" t="str">
        <f>TEXT(SalesData[[#This Row],[Order Date]],"mmm yyyy")</f>
        <v>Dec 2013</v>
      </c>
      <c r="Y9175">
        <f>--(COUNTIF($B$2:B9175,B9175)=1)</f>
        <v>0</v>
      </c>
    </row>
    <row r="9176" spans="1:25"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c r="W9176" s="6" t="str">
        <f>TEXT(SalesData[[#This Row],[Order Date]],"mmm")</f>
        <v>Jun</v>
      </c>
      <c r="X9176" s="6" t="str">
        <f>TEXT(SalesData[[#This Row],[Order Date]],"mmm yyyy")</f>
        <v>Jun 2014</v>
      </c>
      <c r="Y9176">
        <f>--(COUNTIF($B$2:B9176,B9176)=1)</f>
        <v>1</v>
      </c>
    </row>
    <row r="9177" spans="1:25"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c r="W9177" s="6" t="str">
        <f>TEXT(SalesData[[#This Row],[Order Date]],"mmm")</f>
        <v>Jun</v>
      </c>
      <c r="X9177" s="6" t="str">
        <f>TEXT(SalesData[[#This Row],[Order Date]],"mmm yyyy")</f>
        <v>Jun 2014</v>
      </c>
      <c r="Y9177">
        <f>--(COUNTIF($B$2:B9177,B9177)=1)</f>
        <v>0</v>
      </c>
    </row>
    <row r="9178" spans="1:25"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c r="W9178" s="6" t="str">
        <f>TEXT(SalesData[[#This Row],[Order Date]],"mmm")</f>
        <v>Mar</v>
      </c>
      <c r="X9178" s="6" t="str">
        <f>TEXT(SalesData[[#This Row],[Order Date]],"mmm yyyy")</f>
        <v>Mar 2013</v>
      </c>
      <c r="Y9178">
        <f>--(COUNTIF($B$2:B9178,B9178)=1)</f>
        <v>1</v>
      </c>
    </row>
    <row r="9179" spans="1:25"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c r="W9179" s="6" t="str">
        <f>TEXT(SalesData[[#This Row],[Order Date]],"mmm")</f>
        <v>Nov</v>
      </c>
      <c r="X9179" s="6" t="str">
        <f>TEXT(SalesData[[#This Row],[Order Date]],"mmm yyyy")</f>
        <v>Nov 2013</v>
      </c>
      <c r="Y9179">
        <f>--(COUNTIF($B$2:B9179,B9179)=1)</f>
        <v>1</v>
      </c>
    </row>
    <row r="9180" spans="1:25"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c r="W9180" s="6" t="str">
        <f>TEXT(SalesData[[#This Row],[Order Date]],"mmm")</f>
        <v>Nov</v>
      </c>
      <c r="X9180" s="6" t="str">
        <f>TEXT(SalesData[[#This Row],[Order Date]],"mmm yyyy")</f>
        <v>Nov 2013</v>
      </c>
      <c r="Y9180">
        <f>--(COUNTIF($B$2:B9180,B9180)=1)</f>
        <v>0</v>
      </c>
    </row>
    <row r="9181" spans="1:25"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c r="W9181" s="6" t="str">
        <f>TEXT(SalesData[[#This Row],[Order Date]],"mmm")</f>
        <v>Aug</v>
      </c>
      <c r="X9181" s="6" t="str">
        <f>TEXT(SalesData[[#This Row],[Order Date]],"mmm yyyy")</f>
        <v>Aug 2014</v>
      </c>
      <c r="Y9181">
        <f>--(COUNTIF($B$2:B9181,B9181)=1)</f>
        <v>1</v>
      </c>
    </row>
    <row r="9182" spans="1:25"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c r="W9182" s="6" t="str">
        <f>TEXT(SalesData[[#This Row],[Order Date]],"mmm")</f>
        <v>Aug</v>
      </c>
      <c r="X9182" s="6" t="str">
        <f>TEXT(SalesData[[#This Row],[Order Date]],"mmm yyyy")</f>
        <v>Aug 2014</v>
      </c>
      <c r="Y9182">
        <f>--(COUNTIF($B$2:B9182,B9182)=1)</f>
        <v>0</v>
      </c>
    </row>
    <row r="9183" spans="1:25"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c r="W9183" s="6" t="str">
        <f>TEXT(SalesData[[#This Row],[Order Date]],"mmm")</f>
        <v>Aug</v>
      </c>
      <c r="X9183" s="6" t="str">
        <f>TEXT(SalesData[[#This Row],[Order Date]],"mmm yyyy")</f>
        <v>Aug 2014</v>
      </c>
      <c r="Y9183">
        <f>--(COUNTIF($B$2:B9183,B9183)=1)</f>
        <v>0</v>
      </c>
    </row>
    <row r="9184" spans="1:25"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c r="W9184" s="6" t="str">
        <f>TEXT(SalesData[[#This Row],[Order Date]],"mmm")</f>
        <v>Aug</v>
      </c>
      <c r="X9184" s="6" t="str">
        <f>TEXT(SalesData[[#This Row],[Order Date]],"mmm yyyy")</f>
        <v>Aug 2014</v>
      </c>
      <c r="Y9184">
        <f>--(COUNTIF($B$2:B9184,B9184)=1)</f>
        <v>0</v>
      </c>
    </row>
    <row r="9185" spans="1:25"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c r="W9185" s="6" t="str">
        <f>TEXT(SalesData[[#This Row],[Order Date]],"mmm")</f>
        <v>Aug</v>
      </c>
      <c r="X9185" s="6" t="str">
        <f>TEXT(SalesData[[#This Row],[Order Date]],"mmm yyyy")</f>
        <v>Aug 2014</v>
      </c>
      <c r="Y9185">
        <f>--(COUNTIF($B$2:B9185,B9185)=1)</f>
        <v>0</v>
      </c>
    </row>
    <row r="9186" spans="1:25"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c r="W9186" s="6" t="str">
        <f>TEXT(SalesData[[#This Row],[Order Date]],"mmm")</f>
        <v>Aug</v>
      </c>
      <c r="X9186" s="6" t="str">
        <f>TEXT(SalesData[[#This Row],[Order Date]],"mmm yyyy")</f>
        <v>Aug 2014</v>
      </c>
      <c r="Y9186">
        <f>--(COUNTIF($B$2:B9186,B9186)=1)</f>
        <v>0</v>
      </c>
    </row>
    <row r="9187" spans="1:25"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c r="W9187" s="6" t="str">
        <f>TEXT(SalesData[[#This Row],[Order Date]],"mmm")</f>
        <v>Aug</v>
      </c>
      <c r="X9187" s="6" t="str">
        <f>TEXT(SalesData[[#This Row],[Order Date]],"mmm yyyy")</f>
        <v>Aug 2014</v>
      </c>
      <c r="Y9187">
        <f>--(COUNTIF($B$2:B9187,B9187)=1)</f>
        <v>0</v>
      </c>
    </row>
    <row r="9188" spans="1:25"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c r="W9188" s="6" t="str">
        <f>TEXT(SalesData[[#This Row],[Order Date]],"mmm")</f>
        <v>Aug</v>
      </c>
      <c r="X9188" s="6" t="str">
        <f>TEXT(SalesData[[#This Row],[Order Date]],"mmm yyyy")</f>
        <v>Aug 2014</v>
      </c>
      <c r="Y9188">
        <f>--(COUNTIF($B$2:B9188,B9188)=1)</f>
        <v>0</v>
      </c>
    </row>
    <row r="9189" spans="1:25"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c r="W9189" s="6" t="str">
        <f>TEXT(SalesData[[#This Row],[Order Date]],"mmm")</f>
        <v>Aug</v>
      </c>
      <c r="X9189" s="6" t="str">
        <f>TEXT(SalesData[[#This Row],[Order Date]],"mmm yyyy")</f>
        <v>Aug 2012</v>
      </c>
      <c r="Y9189">
        <f>--(COUNTIF($B$2:B9189,B9189)=1)</f>
        <v>1</v>
      </c>
    </row>
    <row r="9190" spans="1:25"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c r="W9190" s="6" t="str">
        <f>TEXT(SalesData[[#This Row],[Order Date]],"mmm")</f>
        <v>Aug</v>
      </c>
      <c r="X9190" s="6" t="str">
        <f>TEXT(SalesData[[#This Row],[Order Date]],"mmm yyyy")</f>
        <v>Aug 2012</v>
      </c>
      <c r="Y9190">
        <f>--(COUNTIF($B$2:B9190,B9190)=1)</f>
        <v>0</v>
      </c>
    </row>
    <row r="9191" spans="1:25"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c r="W9191" s="6" t="str">
        <f>TEXT(SalesData[[#This Row],[Order Date]],"mmm")</f>
        <v>Aug</v>
      </c>
      <c r="X9191" s="6" t="str">
        <f>TEXT(SalesData[[#This Row],[Order Date]],"mmm yyyy")</f>
        <v>Aug 2012</v>
      </c>
      <c r="Y9191">
        <f>--(COUNTIF($B$2:B9191,B9191)=1)</f>
        <v>0</v>
      </c>
    </row>
    <row r="9192" spans="1:25"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c r="W9192" s="6" t="str">
        <f>TEXT(SalesData[[#This Row],[Order Date]],"mmm")</f>
        <v>Aug</v>
      </c>
      <c r="X9192" s="6" t="str">
        <f>TEXT(SalesData[[#This Row],[Order Date]],"mmm yyyy")</f>
        <v>Aug 2012</v>
      </c>
      <c r="Y9192">
        <f>--(COUNTIF($B$2:B9192,B9192)=1)</f>
        <v>0</v>
      </c>
    </row>
    <row r="9193" spans="1:25"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c r="W9193" s="6" t="str">
        <f>TEXT(SalesData[[#This Row],[Order Date]],"mmm")</f>
        <v>Aug</v>
      </c>
      <c r="X9193" s="6" t="str">
        <f>TEXT(SalesData[[#This Row],[Order Date]],"mmm yyyy")</f>
        <v>Aug 2012</v>
      </c>
      <c r="Y9193">
        <f>--(COUNTIF($B$2:B9193,B9193)=1)</f>
        <v>0</v>
      </c>
    </row>
    <row r="9194" spans="1:25"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c r="W9194" s="6" t="str">
        <f>TEXT(SalesData[[#This Row],[Order Date]],"mmm")</f>
        <v>Nov</v>
      </c>
      <c r="X9194" s="6" t="str">
        <f>TEXT(SalesData[[#This Row],[Order Date]],"mmm yyyy")</f>
        <v>Nov 2012</v>
      </c>
      <c r="Y9194">
        <f>--(COUNTIF($B$2:B9194,B9194)=1)</f>
        <v>1</v>
      </c>
    </row>
    <row r="9195" spans="1:25"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c r="W9195" s="6" t="str">
        <f>TEXT(SalesData[[#This Row],[Order Date]],"mmm")</f>
        <v>Nov</v>
      </c>
      <c r="X9195" s="6" t="str">
        <f>TEXT(SalesData[[#This Row],[Order Date]],"mmm yyyy")</f>
        <v>Nov 2012</v>
      </c>
      <c r="Y9195">
        <f>--(COUNTIF($B$2:B9195,B9195)=1)</f>
        <v>0</v>
      </c>
    </row>
    <row r="9196" spans="1:25"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c r="W9196" s="6" t="str">
        <f>TEXT(SalesData[[#This Row],[Order Date]],"mmm")</f>
        <v>Nov</v>
      </c>
      <c r="X9196" s="6" t="str">
        <f>TEXT(SalesData[[#This Row],[Order Date]],"mmm yyyy")</f>
        <v>Nov 2011</v>
      </c>
      <c r="Y9196">
        <f>--(COUNTIF($B$2:B9196,B9196)=1)</f>
        <v>1</v>
      </c>
    </row>
    <row r="9197" spans="1:25"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c r="W9197" s="6" t="str">
        <f>TEXT(SalesData[[#This Row],[Order Date]],"mmm")</f>
        <v>Nov</v>
      </c>
      <c r="X9197" s="6" t="str">
        <f>TEXT(SalesData[[#This Row],[Order Date]],"mmm yyyy")</f>
        <v>Nov 2011</v>
      </c>
      <c r="Y9197">
        <f>--(COUNTIF($B$2:B9197,B9197)=1)</f>
        <v>0</v>
      </c>
    </row>
    <row r="9198" spans="1:25"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c r="W9198" s="6" t="str">
        <f>TEXT(SalesData[[#This Row],[Order Date]],"mmm")</f>
        <v>May</v>
      </c>
      <c r="X9198" s="6" t="str">
        <f>TEXT(SalesData[[#This Row],[Order Date]],"mmm yyyy")</f>
        <v>May 2011</v>
      </c>
      <c r="Y9198">
        <f>--(COUNTIF($B$2:B9198,B9198)=1)</f>
        <v>1</v>
      </c>
    </row>
    <row r="9199" spans="1:25"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c r="W9199" s="6" t="str">
        <f>TEXT(SalesData[[#This Row],[Order Date]],"mmm")</f>
        <v>May</v>
      </c>
      <c r="X9199" s="6" t="str">
        <f>TEXT(SalesData[[#This Row],[Order Date]],"mmm yyyy")</f>
        <v>May 2011</v>
      </c>
      <c r="Y9199">
        <f>--(COUNTIF($B$2:B9199,B9199)=1)</f>
        <v>0</v>
      </c>
    </row>
    <row r="9200" spans="1:25"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c r="W9200" s="6" t="str">
        <f>TEXT(SalesData[[#This Row],[Order Date]],"mmm")</f>
        <v>May</v>
      </c>
      <c r="X9200" s="6" t="str">
        <f>TEXT(SalesData[[#This Row],[Order Date]],"mmm yyyy")</f>
        <v>May 2011</v>
      </c>
      <c r="Y9200">
        <f>--(COUNTIF($B$2:B9200,B9200)=1)</f>
        <v>0</v>
      </c>
    </row>
    <row r="9201" spans="1:25"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c r="W9201" s="6" t="str">
        <f>TEXT(SalesData[[#This Row],[Order Date]],"mmm")</f>
        <v>May</v>
      </c>
      <c r="X9201" s="6" t="str">
        <f>TEXT(SalesData[[#This Row],[Order Date]],"mmm yyyy")</f>
        <v>May 2011</v>
      </c>
      <c r="Y9201">
        <f>--(COUNTIF($B$2:B9201,B9201)=1)</f>
        <v>0</v>
      </c>
    </row>
    <row r="9202" spans="1:25"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c r="W9202" s="6" t="str">
        <f>TEXT(SalesData[[#This Row],[Order Date]],"mmm")</f>
        <v>Oct</v>
      </c>
      <c r="X9202" s="6" t="str">
        <f>TEXT(SalesData[[#This Row],[Order Date]],"mmm yyyy")</f>
        <v>Oct 2013</v>
      </c>
      <c r="Y9202">
        <f>--(COUNTIF($B$2:B9202,B9202)=1)</f>
        <v>1</v>
      </c>
    </row>
    <row r="9203" spans="1:25"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c r="W9203" s="6" t="str">
        <f>TEXT(SalesData[[#This Row],[Order Date]],"mmm")</f>
        <v>Oct</v>
      </c>
      <c r="X9203" s="6" t="str">
        <f>TEXT(SalesData[[#This Row],[Order Date]],"mmm yyyy")</f>
        <v>Oct 2013</v>
      </c>
      <c r="Y9203">
        <f>--(COUNTIF($B$2:B9203,B9203)=1)</f>
        <v>0</v>
      </c>
    </row>
    <row r="9204" spans="1:25"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c r="W9204" s="6" t="str">
        <f>TEXT(SalesData[[#This Row],[Order Date]],"mmm")</f>
        <v>Oct</v>
      </c>
      <c r="X9204" s="6" t="str">
        <f>TEXT(SalesData[[#This Row],[Order Date]],"mmm yyyy")</f>
        <v>Oct 2013</v>
      </c>
      <c r="Y9204">
        <f>--(COUNTIF($B$2:B9204,B9204)=1)</f>
        <v>1</v>
      </c>
    </row>
    <row r="9205" spans="1:25"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c r="W9205" s="6" t="str">
        <f>TEXT(SalesData[[#This Row],[Order Date]],"mmm")</f>
        <v>Oct</v>
      </c>
      <c r="X9205" s="6" t="str">
        <f>TEXT(SalesData[[#This Row],[Order Date]],"mmm yyyy")</f>
        <v>Oct 2013</v>
      </c>
      <c r="Y9205">
        <f>--(COUNTIF($B$2:B9205,B9205)=1)</f>
        <v>0</v>
      </c>
    </row>
    <row r="9206" spans="1:25"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c r="W9206" s="6" t="str">
        <f>TEXT(SalesData[[#This Row],[Order Date]],"mmm")</f>
        <v>Dec</v>
      </c>
      <c r="X9206" s="6" t="str">
        <f>TEXT(SalesData[[#This Row],[Order Date]],"mmm yyyy")</f>
        <v>Dec 2013</v>
      </c>
      <c r="Y9206">
        <f>--(COUNTIF($B$2:B9206,B9206)=1)</f>
        <v>1</v>
      </c>
    </row>
    <row r="9207" spans="1:25"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c r="W9207" s="6" t="str">
        <f>TEXT(SalesData[[#This Row],[Order Date]],"mmm")</f>
        <v>Apr</v>
      </c>
      <c r="X9207" s="6" t="str">
        <f>TEXT(SalesData[[#This Row],[Order Date]],"mmm yyyy")</f>
        <v>Apr 2013</v>
      </c>
      <c r="Y9207">
        <f>--(COUNTIF($B$2:B9207,B9207)=1)</f>
        <v>1</v>
      </c>
    </row>
    <row r="9208" spans="1:25"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c r="W9208" s="6" t="str">
        <f>TEXT(SalesData[[#This Row],[Order Date]],"mmm")</f>
        <v>Apr</v>
      </c>
      <c r="X9208" s="6" t="str">
        <f>TEXT(SalesData[[#This Row],[Order Date]],"mmm yyyy")</f>
        <v>Apr 2013</v>
      </c>
      <c r="Y9208">
        <f>--(COUNTIF($B$2:B9208,B9208)=1)</f>
        <v>0</v>
      </c>
    </row>
    <row r="9209" spans="1:25"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c r="W9209" s="6" t="str">
        <f>TEXT(SalesData[[#This Row],[Order Date]],"mmm")</f>
        <v>Aug</v>
      </c>
      <c r="X9209" s="6" t="str">
        <f>TEXT(SalesData[[#This Row],[Order Date]],"mmm yyyy")</f>
        <v>Aug 2014</v>
      </c>
      <c r="Y9209">
        <f>--(COUNTIF($B$2:B9209,B9209)=1)</f>
        <v>1</v>
      </c>
    </row>
    <row r="9210" spans="1:25"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c r="W9210" s="6" t="str">
        <f>TEXT(SalesData[[#This Row],[Order Date]],"mmm")</f>
        <v>Aug</v>
      </c>
      <c r="X9210" s="6" t="str">
        <f>TEXT(SalesData[[#This Row],[Order Date]],"mmm yyyy")</f>
        <v>Aug 2014</v>
      </c>
      <c r="Y9210">
        <f>--(COUNTIF($B$2:B9210,B9210)=1)</f>
        <v>1</v>
      </c>
    </row>
    <row r="9211" spans="1:25"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c r="W9211" s="6" t="str">
        <f>TEXT(SalesData[[#This Row],[Order Date]],"mmm")</f>
        <v>Dec</v>
      </c>
      <c r="X9211" s="6" t="str">
        <f>TEXT(SalesData[[#This Row],[Order Date]],"mmm yyyy")</f>
        <v>Dec 2014</v>
      </c>
      <c r="Y9211">
        <f>--(COUNTIF($B$2:B9211,B9211)=1)</f>
        <v>1</v>
      </c>
    </row>
    <row r="9212" spans="1:25"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c r="W9212" s="6" t="str">
        <f>TEXT(SalesData[[#This Row],[Order Date]],"mmm")</f>
        <v>Dec</v>
      </c>
      <c r="X9212" s="6" t="str">
        <f>TEXT(SalesData[[#This Row],[Order Date]],"mmm yyyy")</f>
        <v>Dec 2014</v>
      </c>
      <c r="Y9212">
        <f>--(COUNTIF($B$2:B9212,B9212)=1)</f>
        <v>0</v>
      </c>
    </row>
    <row r="9213" spans="1:25"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c r="W9213" s="6" t="str">
        <f>TEXT(SalesData[[#This Row],[Order Date]],"mmm")</f>
        <v>Mar</v>
      </c>
      <c r="X9213" s="6" t="str">
        <f>TEXT(SalesData[[#This Row],[Order Date]],"mmm yyyy")</f>
        <v>Mar 2012</v>
      </c>
      <c r="Y9213">
        <f>--(COUNTIF($B$2:B9213,B9213)=1)</f>
        <v>1</v>
      </c>
    </row>
    <row r="9214" spans="1:25"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c r="W9214" s="6" t="str">
        <f>TEXT(SalesData[[#This Row],[Order Date]],"mmm")</f>
        <v>Dec</v>
      </c>
      <c r="X9214" s="6" t="str">
        <f>TEXT(SalesData[[#This Row],[Order Date]],"mmm yyyy")</f>
        <v>Dec 2011</v>
      </c>
      <c r="Y9214">
        <f>--(COUNTIF($B$2:B9214,B9214)=1)</f>
        <v>1</v>
      </c>
    </row>
    <row r="9215" spans="1:25"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c r="W9215" s="6" t="str">
        <f>TEXT(SalesData[[#This Row],[Order Date]],"mmm")</f>
        <v>Dec</v>
      </c>
      <c r="X9215" s="6" t="str">
        <f>TEXT(SalesData[[#This Row],[Order Date]],"mmm yyyy")</f>
        <v>Dec 2011</v>
      </c>
      <c r="Y9215">
        <f>--(COUNTIF($B$2:B9215,B9215)=1)</f>
        <v>0</v>
      </c>
    </row>
    <row r="9216" spans="1:25"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c r="W9216" s="6" t="str">
        <f>TEXT(SalesData[[#This Row],[Order Date]],"mmm")</f>
        <v>Oct</v>
      </c>
      <c r="X9216" s="6" t="str">
        <f>TEXT(SalesData[[#This Row],[Order Date]],"mmm yyyy")</f>
        <v>Oct 2014</v>
      </c>
      <c r="Y9216">
        <f>--(COUNTIF($B$2:B9216,B9216)=1)</f>
        <v>1</v>
      </c>
    </row>
    <row r="9217" spans="1:25"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c r="W9217" s="6" t="str">
        <f>TEXT(SalesData[[#This Row],[Order Date]],"mmm")</f>
        <v>Nov</v>
      </c>
      <c r="X9217" s="6" t="str">
        <f>TEXT(SalesData[[#This Row],[Order Date]],"mmm yyyy")</f>
        <v>Nov 2013</v>
      </c>
      <c r="Y9217">
        <f>--(COUNTIF($B$2:B9217,B9217)=1)</f>
        <v>1</v>
      </c>
    </row>
    <row r="9218" spans="1:25"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c r="W9218" s="6" t="str">
        <f>TEXT(SalesData[[#This Row],[Order Date]],"mmm")</f>
        <v>Nov</v>
      </c>
      <c r="X9218" s="6" t="str">
        <f>TEXT(SalesData[[#This Row],[Order Date]],"mmm yyyy")</f>
        <v>Nov 2014</v>
      </c>
      <c r="Y9218">
        <f>--(COUNTIF($B$2:B9218,B9218)=1)</f>
        <v>1</v>
      </c>
    </row>
    <row r="9219" spans="1:25"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c r="W9219" s="6" t="str">
        <f>TEXT(SalesData[[#This Row],[Order Date]],"mmm")</f>
        <v>Nov</v>
      </c>
      <c r="X9219" s="6" t="str">
        <f>TEXT(SalesData[[#This Row],[Order Date]],"mmm yyyy")</f>
        <v>Nov 2014</v>
      </c>
      <c r="Y9219">
        <f>--(COUNTIF($B$2:B9219,B9219)=1)</f>
        <v>1</v>
      </c>
    </row>
    <row r="9220" spans="1:25"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c r="W9220" s="6" t="str">
        <f>TEXT(SalesData[[#This Row],[Order Date]],"mmm")</f>
        <v>Aug</v>
      </c>
      <c r="X9220" s="6" t="str">
        <f>TEXT(SalesData[[#This Row],[Order Date]],"mmm yyyy")</f>
        <v>Aug 2012</v>
      </c>
      <c r="Y9220">
        <f>--(COUNTIF($B$2:B9220,B9220)=1)</f>
        <v>1</v>
      </c>
    </row>
    <row r="9221" spans="1:25"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c r="W9221" s="6" t="str">
        <f>TEXT(SalesData[[#This Row],[Order Date]],"mmm")</f>
        <v>Aug</v>
      </c>
      <c r="X9221" s="6" t="str">
        <f>TEXT(SalesData[[#This Row],[Order Date]],"mmm yyyy")</f>
        <v>Aug 2012</v>
      </c>
      <c r="Y9221">
        <f>--(COUNTIF($B$2:B9221,B9221)=1)</f>
        <v>0</v>
      </c>
    </row>
    <row r="9222" spans="1:25"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c r="W9222" s="6" t="str">
        <f>TEXT(SalesData[[#This Row],[Order Date]],"mmm")</f>
        <v>Oct</v>
      </c>
      <c r="X9222" s="6" t="str">
        <f>TEXT(SalesData[[#This Row],[Order Date]],"mmm yyyy")</f>
        <v>Oct 2014</v>
      </c>
      <c r="Y9222">
        <f>--(COUNTIF($B$2:B9222,B9222)=1)</f>
        <v>1</v>
      </c>
    </row>
    <row r="9223" spans="1:25"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c r="W9223" s="6" t="str">
        <f>TEXT(SalesData[[#This Row],[Order Date]],"mmm")</f>
        <v>Oct</v>
      </c>
      <c r="X9223" s="6" t="str">
        <f>TEXT(SalesData[[#This Row],[Order Date]],"mmm yyyy")</f>
        <v>Oct 2014</v>
      </c>
      <c r="Y9223">
        <f>--(COUNTIF($B$2:B9223,B9223)=1)</f>
        <v>0</v>
      </c>
    </row>
    <row r="9224" spans="1:25"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c r="W9224" s="6" t="str">
        <f>TEXT(SalesData[[#This Row],[Order Date]],"mmm")</f>
        <v>Oct</v>
      </c>
      <c r="X9224" s="6" t="str">
        <f>TEXT(SalesData[[#This Row],[Order Date]],"mmm yyyy")</f>
        <v>Oct 2014</v>
      </c>
      <c r="Y9224">
        <f>--(COUNTIF($B$2:B9224,B9224)=1)</f>
        <v>0</v>
      </c>
    </row>
    <row r="9225" spans="1:25"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c r="W9225" s="6" t="str">
        <f>TEXT(SalesData[[#This Row],[Order Date]],"mmm")</f>
        <v>Nov</v>
      </c>
      <c r="X9225" s="6" t="str">
        <f>TEXT(SalesData[[#This Row],[Order Date]],"mmm yyyy")</f>
        <v>Nov 2014</v>
      </c>
      <c r="Y9225">
        <f>--(COUNTIF($B$2:B9225,B9225)=1)</f>
        <v>1</v>
      </c>
    </row>
    <row r="9226" spans="1:25"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c r="W9226" s="6" t="str">
        <f>TEXT(SalesData[[#This Row],[Order Date]],"mmm")</f>
        <v>Nov</v>
      </c>
      <c r="X9226" s="6" t="str">
        <f>TEXT(SalesData[[#This Row],[Order Date]],"mmm yyyy")</f>
        <v>Nov 2014</v>
      </c>
      <c r="Y9226">
        <f>--(COUNTIF($B$2:B9226,B9226)=1)</f>
        <v>0</v>
      </c>
    </row>
    <row r="9227" spans="1:25"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c r="W9227" s="6" t="str">
        <f>TEXT(SalesData[[#This Row],[Order Date]],"mmm")</f>
        <v>Nov</v>
      </c>
      <c r="X9227" s="6" t="str">
        <f>TEXT(SalesData[[#This Row],[Order Date]],"mmm yyyy")</f>
        <v>Nov 2014</v>
      </c>
      <c r="Y9227">
        <f>--(COUNTIF($B$2:B9227,B9227)=1)</f>
        <v>0</v>
      </c>
    </row>
    <row r="9228" spans="1:25"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c r="W9228" s="6" t="str">
        <f>TEXT(SalesData[[#This Row],[Order Date]],"mmm")</f>
        <v>Nov</v>
      </c>
      <c r="X9228" s="6" t="str">
        <f>TEXT(SalesData[[#This Row],[Order Date]],"mmm yyyy")</f>
        <v>Nov 2014</v>
      </c>
      <c r="Y9228">
        <f>--(COUNTIF($B$2:B9228,B9228)=1)</f>
        <v>0</v>
      </c>
    </row>
    <row r="9229" spans="1:25"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c r="W9229" s="6" t="str">
        <f>TEXT(SalesData[[#This Row],[Order Date]],"mmm")</f>
        <v>Mar</v>
      </c>
      <c r="X9229" s="6" t="str">
        <f>TEXT(SalesData[[#This Row],[Order Date]],"mmm yyyy")</f>
        <v>Mar 2014</v>
      </c>
      <c r="Y9229">
        <f>--(COUNTIF($B$2:B9229,B9229)=1)</f>
        <v>1</v>
      </c>
    </row>
    <row r="9230" spans="1:25"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c r="W9230" s="6" t="str">
        <f>TEXT(SalesData[[#This Row],[Order Date]],"mmm")</f>
        <v>Nov</v>
      </c>
      <c r="X9230" s="6" t="str">
        <f>TEXT(SalesData[[#This Row],[Order Date]],"mmm yyyy")</f>
        <v>Nov 2011</v>
      </c>
      <c r="Y9230">
        <f>--(COUNTIF($B$2:B9230,B9230)=1)</f>
        <v>1</v>
      </c>
    </row>
    <row r="9231" spans="1:25"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c r="W9231" s="6" t="str">
        <f>TEXT(SalesData[[#This Row],[Order Date]],"mmm")</f>
        <v>Jul</v>
      </c>
      <c r="X9231" s="6" t="str">
        <f>TEXT(SalesData[[#This Row],[Order Date]],"mmm yyyy")</f>
        <v>Jul 2014</v>
      </c>
      <c r="Y9231">
        <f>--(COUNTIF($B$2:B9231,B9231)=1)</f>
        <v>1</v>
      </c>
    </row>
    <row r="9232" spans="1:25"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c r="W9232" s="6" t="str">
        <f>TEXT(SalesData[[#This Row],[Order Date]],"mmm")</f>
        <v>Jul</v>
      </c>
      <c r="X9232" s="6" t="str">
        <f>TEXT(SalesData[[#This Row],[Order Date]],"mmm yyyy")</f>
        <v>Jul 2014</v>
      </c>
      <c r="Y9232">
        <f>--(COUNTIF($B$2:B9232,B9232)=1)</f>
        <v>0</v>
      </c>
    </row>
    <row r="9233" spans="1:25"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c r="W9233" s="6" t="str">
        <f>TEXT(SalesData[[#This Row],[Order Date]],"mmm")</f>
        <v>Dec</v>
      </c>
      <c r="X9233" s="6" t="str">
        <f>TEXT(SalesData[[#This Row],[Order Date]],"mmm yyyy")</f>
        <v>Dec 2011</v>
      </c>
      <c r="Y9233">
        <f>--(COUNTIF($B$2:B9233,B9233)=1)</f>
        <v>1</v>
      </c>
    </row>
    <row r="9234" spans="1:25"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c r="W9234" s="6" t="str">
        <f>TEXT(SalesData[[#This Row],[Order Date]],"mmm")</f>
        <v>Sep</v>
      </c>
      <c r="X9234" s="6" t="str">
        <f>TEXT(SalesData[[#This Row],[Order Date]],"mmm yyyy")</f>
        <v>Sep 2013</v>
      </c>
      <c r="Y9234">
        <f>--(COUNTIF($B$2:B9234,B9234)=1)</f>
        <v>1</v>
      </c>
    </row>
    <row r="9235" spans="1:25"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c r="W9235" s="6" t="str">
        <f>TEXT(SalesData[[#This Row],[Order Date]],"mmm")</f>
        <v>Sep</v>
      </c>
      <c r="X9235" s="6" t="str">
        <f>TEXT(SalesData[[#This Row],[Order Date]],"mmm yyyy")</f>
        <v>Sep 2013</v>
      </c>
      <c r="Y9235">
        <f>--(COUNTIF($B$2:B9235,B9235)=1)</f>
        <v>0</v>
      </c>
    </row>
    <row r="9236" spans="1:25"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c r="W9236" s="6" t="str">
        <f>TEXT(SalesData[[#This Row],[Order Date]],"mmm")</f>
        <v>Sep</v>
      </c>
      <c r="X9236" s="6" t="str">
        <f>TEXT(SalesData[[#This Row],[Order Date]],"mmm yyyy")</f>
        <v>Sep 2013</v>
      </c>
      <c r="Y9236">
        <f>--(COUNTIF($B$2:B9236,B9236)=1)</f>
        <v>0</v>
      </c>
    </row>
    <row r="9237" spans="1:25"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c r="W9237" s="6" t="str">
        <f>TEXT(SalesData[[#This Row],[Order Date]],"mmm")</f>
        <v>Sep</v>
      </c>
      <c r="X9237" s="6" t="str">
        <f>TEXT(SalesData[[#This Row],[Order Date]],"mmm yyyy")</f>
        <v>Sep 2013</v>
      </c>
      <c r="Y9237">
        <f>--(COUNTIF($B$2:B9237,B9237)=1)</f>
        <v>0</v>
      </c>
    </row>
    <row r="9238" spans="1:25"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c r="W9238" s="6" t="str">
        <f>TEXT(SalesData[[#This Row],[Order Date]],"mmm")</f>
        <v>Sep</v>
      </c>
      <c r="X9238" s="6" t="str">
        <f>TEXT(SalesData[[#This Row],[Order Date]],"mmm yyyy")</f>
        <v>Sep 2013</v>
      </c>
      <c r="Y9238">
        <f>--(COUNTIF($B$2:B9238,B9238)=1)</f>
        <v>0</v>
      </c>
    </row>
    <row r="9239" spans="1:25"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c r="W9239" s="6" t="str">
        <f>TEXT(SalesData[[#This Row],[Order Date]],"mmm")</f>
        <v>Sep</v>
      </c>
      <c r="X9239" s="6" t="str">
        <f>TEXT(SalesData[[#This Row],[Order Date]],"mmm yyyy")</f>
        <v>Sep 2013</v>
      </c>
      <c r="Y9239">
        <f>--(COUNTIF($B$2:B9239,B9239)=1)</f>
        <v>0</v>
      </c>
    </row>
    <row r="9240" spans="1:25"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c r="W9240" s="6" t="str">
        <f>TEXT(SalesData[[#This Row],[Order Date]],"mmm")</f>
        <v>Feb</v>
      </c>
      <c r="X9240" s="6" t="str">
        <f>TEXT(SalesData[[#This Row],[Order Date]],"mmm yyyy")</f>
        <v>Feb 2014</v>
      </c>
      <c r="Y9240">
        <f>--(COUNTIF($B$2:B9240,B9240)=1)</f>
        <v>1</v>
      </c>
    </row>
    <row r="9241" spans="1:25"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c r="W9241" s="6" t="str">
        <f>TEXT(SalesData[[#This Row],[Order Date]],"mmm")</f>
        <v>Oct</v>
      </c>
      <c r="X9241" s="6" t="str">
        <f>TEXT(SalesData[[#This Row],[Order Date]],"mmm yyyy")</f>
        <v>Oct 2014</v>
      </c>
      <c r="Y9241">
        <f>--(COUNTIF($B$2:B9241,B9241)=1)</f>
        <v>1</v>
      </c>
    </row>
    <row r="9242" spans="1:25"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c r="W9242" s="6" t="str">
        <f>TEXT(SalesData[[#This Row],[Order Date]],"mmm")</f>
        <v>Oct</v>
      </c>
      <c r="X9242" s="6" t="str">
        <f>TEXT(SalesData[[#This Row],[Order Date]],"mmm yyyy")</f>
        <v>Oct 2014</v>
      </c>
      <c r="Y9242">
        <f>--(COUNTIF($B$2:B9242,B9242)=1)</f>
        <v>0</v>
      </c>
    </row>
    <row r="9243" spans="1:25"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c r="W9243" s="6" t="str">
        <f>TEXT(SalesData[[#This Row],[Order Date]],"mmm")</f>
        <v>Oct</v>
      </c>
      <c r="X9243" s="6" t="str">
        <f>TEXT(SalesData[[#This Row],[Order Date]],"mmm yyyy")</f>
        <v>Oct 2014</v>
      </c>
      <c r="Y9243">
        <f>--(COUNTIF($B$2:B9243,B9243)=1)</f>
        <v>0</v>
      </c>
    </row>
    <row r="9244" spans="1:25"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c r="W9244" s="6" t="str">
        <f>TEXT(SalesData[[#This Row],[Order Date]],"mmm")</f>
        <v>Jul</v>
      </c>
      <c r="X9244" s="6" t="str">
        <f>TEXT(SalesData[[#This Row],[Order Date]],"mmm yyyy")</f>
        <v>Jul 2011</v>
      </c>
      <c r="Y9244">
        <f>--(COUNTIF($B$2:B9244,B9244)=1)</f>
        <v>1</v>
      </c>
    </row>
    <row r="9245" spans="1:25"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c r="W9245" s="6" t="str">
        <f>TEXT(SalesData[[#This Row],[Order Date]],"mmm")</f>
        <v>Jul</v>
      </c>
      <c r="X9245" s="6" t="str">
        <f>TEXT(SalesData[[#This Row],[Order Date]],"mmm yyyy")</f>
        <v>Jul 2011</v>
      </c>
      <c r="Y9245">
        <f>--(COUNTIF($B$2:B9245,B9245)=1)</f>
        <v>0</v>
      </c>
    </row>
    <row r="9246" spans="1:25"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c r="W9246" s="6" t="str">
        <f>TEXT(SalesData[[#This Row],[Order Date]],"mmm")</f>
        <v>Jul</v>
      </c>
      <c r="X9246" s="6" t="str">
        <f>TEXT(SalesData[[#This Row],[Order Date]],"mmm yyyy")</f>
        <v>Jul 2011</v>
      </c>
      <c r="Y9246">
        <f>--(COUNTIF($B$2:B9246,B9246)=1)</f>
        <v>0</v>
      </c>
    </row>
    <row r="9247" spans="1:25"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c r="W9247" s="6" t="str">
        <f>TEXT(SalesData[[#This Row],[Order Date]],"mmm")</f>
        <v>Jul</v>
      </c>
      <c r="X9247" s="6" t="str">
        <f>TEXT(SalesData[[#This Row],[Order Date]],"mmm yyyy")</f>
        <v>Jul 2011</v>
      </c>
      <c r="Y9247">
        <f>--(COUNTIF($B$2:B9247,B9247)=1)</f>
        <v>0</v>
      </c>
    </row>
    <row r="9248" spans="1:25"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c r="W9248" s="6" t="str">
        <f>TEXT(SalesData[[#This Row],[Order Date]],"mmm")</f>
        <v>May</v>
      </c>
      <c r="X9248" s="6" t="str">
        <f>TEXT(SalesData[[#This Row],[Order Date]],"mmm yyyy")</f>
        <v>May 2014</v>
      </c>
      <c r="Y9248">
        <f>--(COUNTIF($B$2:B9248,B9248)=1)</f>
        <v>1</v>
      </c>
    </row>
    <row r="9249" spans="1:25"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c r="W9249" s="6" t="str">
        <f>TEXT(SalesData[[#This Row],[Order Date]],"mmm")</f>
        <v>May</v>
      </c>
      <c r="X9249" s="6" t="str">
        <f>TEXT(SalesData[[#This Row],[Order Date]],"mmm yyyy")</f>
        <v>May 2014</v>
      </c>
      <c r="Y9249">
        <f>--(COUNTIF($B$2:B9249,B9249)=1)</f>
        <v>0</v>
      </c>
    </row>
    <row r="9250" spans="1:25"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c r="W9250" s="6" t="str">
        <f>TEXT(SalesData[[#This Row],[Order Date]],"mmm")</f>
        <v>Nov</v>
      </c>
      <c r="X9250" s="6" t="str">
        <f>TEXT(SalesData[[#This Row],[Order Date]],"mmm yyyy")</f>
        <v>Nov 2013</v>
      </c>
      <c r="Y9250">
        <f>--(COUNTIF($B$2:B9250,B9250)=1)</f>
        <v>1</v>
      </c>
    </row>
    <row r="9251" spans="1:25"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c r="W9251" s="6" t="str">
        <f>TEXT(SalesData[[#This Row],[Order Date]],"mmm")</f>
        <v>Nov</v>
      </c>
      <c r="X9251" s="6" t="str">
        <f>TEXT(SalesData[[#This Row],[Order Date]],"mmm yyyy")</f>
        <v>Nov 2013</v>
      </c>
      <c r="Y9251">
        <f>--(COUNTIF($B$2:B9251,B9251)=1)</f>
        <v>0</v>
      </c>
    </row>
    <row r="9252" spans="1:25"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c r="W9252" s="6" t="str">
        <f>TEXT(SalesData[[#This Row],[Order Date]],"mmm")</f>
        <v>Dec</v>
      </c>
      <c r="X9252" s="6" t="str">
        <f>TEXT(SalesData[[#This Row],[Order Date]],"mmm yyyy")</f>
        <v>Dec 2013</v>
      </c>
      <c r="Y9252">
        <f>--(COUNTIF($B$2:B9252,B9252)=1)</f>
        <v>1</v>
      </c>
    </row>
    <row r="9253" spans="1:25"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c r="W9253" s="6" t="str">
        <f>TEXT(SalesData[[#This Row],[Order Date]],"mmm")</f>
        <v>Mar</v>
      </c>
      <c r="X9253" s="6" t="str">
        <f>TEXT(SalesData[[#This Row],[Order Date]],"mmm yyyy")</f>
        <v>Mar 2014</v>
      </c>
      <c r="Y9253">
        <f>--(COUNTIF($B$2:B9253,B9253)=1)</f>
        <v>1</v>
      </c>
    </row>
    <row r="9254" spans="1:25"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c r="W9254" s="6" t="str">
        <f>TEXT(SalesData[[#This Row],[Order Date]],"mmm")</f>
        <v>Sep</v>
      </c>
      <c r="X9254" s="6" t="str">
        <f>TEXT(SalesData[[#This Row],[Order Date]],"mmm yyyy")</f>
        <v>Sep 2014</v>
      </c>
      <c r="Y9254">
        <f>--(COUNTIF($B$2:B9254,B9254)=1)</f>
        <v>1</v>
      </c>
    </row>
    <row r="9255" spans="1:25"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c r="W9255" s="6" t="str">
        <f>TEXT(SalesData[[#This Row],[Order Date]],"mmm")</f>
        <v>Sep</v>
      </c>
      <c r="X9255" s="6" t="str">
        <f>TEXT(SalesData[[#This Row],[Order Date]],"mmm yyyy")</f>
        <v>Sep 2014</v>
      </c>
      <c r="Y9255">
        <f>--(COUNTIF($B$2:B9255,B9255)=1)</f>
        <v>0</v>
      </c>
    </row>
    <row r="9256" spans="1:25"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c r="W9256" s="6" t="str">
        <f>TEXT(SalesData[[#This Row],[Order Date]],"mmm")</f>
        <v>Feb</v>
      </c>
      <c r="X9256" s="6" t="str">
        <f>TEXT(SalesData[[#This Row],[Order Date]],"mmm yyyy")</f>
        <v>Feb 2011</v>
      </c>
      <c r="Y9256">
        <f>--(COUNTIF($B$2:B9256,B9256)=1)</f>
        <v>1</v>
      </c>
    </row>
    <row r="9257" spans="1:25"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c r="W9257" s="6" t="str">
        <f>TEXT(SalesData[[#This Row],[Order Date]],"mmm")</f>
        <v>Feb</v>
      </c>
      <c r="X9257" s="6" t="str">
        <f>TEXT(SalesData[[#This Row],[Order Date]],"mmm yyyy")</f>
        <v>Feb 2011</v>
      </c>
      <c r="Y9257">
        <f>--(COUNTIF($B$2:B9257,B9257)=1)</f>
        <v>0</v>
      </c>
    </row>
    <row r="9258" spans="1:25"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c r="W9258" s="6" t="str">
        <f>TEXT(SalesData[[#This Row],[Order Date]],"mmm")</f>
        <v>Feb</v>
      </c>
      <c r="X9258" s="6" t="str">
        <f>TEXT(SalesData[[#This Row],[Order Date]],"mmm yyyy")</f>
        <v>Feb 2011</v>
      </c>
      <c r="Y9258">
        <f>--(COUNTIF($B$2:B9258,B9258)=1)</f>
        <v>0</v>
      </c>
    </row>
    <row r="9259" spans="1:25"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c r="W9259" s="6" t="str">
        <f>TEXT(SalesData[[#This Row],[Order Date]],"mmm")</f>
        <v>Feb</v>
      </c>
      <c r="X9259" s="6" t="str">
        <f>TEXT(SalesData[[#This Row],[Order Date]],"mmm yyyy")</f>
        <v>Feb 2011</v>
      </c>
      <c r="Y9259">
        <f>--(COUNTIF($B$2:B9259,B9259)=1)</f>
        <v>0</v>
      </c>
    </row>
    <row r="9260" spans="1:25"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c r="W9260" s="6" t="str">
        <f>TEXT(SalesData[[#This Row],[Order Date]],"mmm")</f>
        <v>Feb</v>
      </c>
      <c r="X9260" s="6" t="str">
        <f>TEXT(SalesData[[#This Row],[Order Date]],"mmm yyyy")</f>
        <v>Feb 2011</v>
      </c>
      <c r="Y9260">
        <f>--(COUNTIF($B$2:B9260,B9260)=1)</f>
        <v>0</v>
      </c>
    </row>
    <row r="9261" spans="1:25"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c r="W9261" s="6" t="str">
        <f>TEXT(SalesData[[#This Row],[Order Date]],"mmm")</f>
        <v>Feb</v>
      </c>
      <c r="X9261" s="6" t="str">
        <f>TEXT(SalesData[[#This Row],[Order Date]],"mmm yyyy")</f>
        <v>Feb 2011</v>
      </c>
      <c r="Y9261">
        <f>--(COUNTIF($B$2:B9261,B9261)=1)</f>
        <v>0</v>
      </c>
    </row>
    <row r="9262" spans="1:25"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c r="W9262" s="6" t="str">
        <f>TEXT(SalesData[[#This Row],[Order Date]],"mmm")</f>
        <v>Nov</v>
      </c>
      <c r="X9262" s="6" t="str">
        <f>TEXT(SalesData[[#This Row],[Order Date]],"mmm yyyy")</f>
        <v>Nov 2014</v>
      </c>
      <c r="Y9262">
        <f>--(COUNTIF($B$2:B9262,B9262)=1)</f>
        <v>1</v>
      </c>
    </row>
    <row r="9263" spans="1:25"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c r="W9263" s="6" t="str">
        <f>TEXT(SalesData[[#This Row],[Order Date]],"mmm")</f>
        <v>Sep</v>
      </c>
      <c r="X9263" s="6" t="str">
        <f>TEXT(SalesData[[#This Row],[Order Date]],"mmm yyyy")</f>
        <v>Sep 2014</v>
      </c>
      <c r="Y9263">
        <f>--(COUNTIF($B$2:B9263,B9263)=1)</f>
        <v>1</v>
      </c>
    </row>
    <row r="9264" spans="1:25"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c r="W9264" s="6" t="str">
        <f>TEXT(SalesData[[#This Row],[Order Date]],"mmm")</f>
        <v>Oct</v>
      </c>
      <c r="X9264" s="6" t="str">
        <f>TEXT(SalesData[[#This Row],[Order Date]],"mmm yyyy")</f>
        <v>Oct 2012</v>
      </c>
      <c r="Y9264">
        <f>--(COUNTIF($B$2:B9264,B9264)=1)</f>
        <v>1</v>
      </c>
    </row>
    <row r="9265" spans="1:25"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c r="W9265" s="6" t="str">
        <f>TEXT(SalesData[[#This Row],[Order Date]],"mmm")</f>
        <v>Oct</v>
      </c>
      <c r="X9265" s="6" t="str">
        <f>TEXT(SalesData[[#This Row],[Order Date]],"mmm yyyy")</f>
        <v>Oct 2012</v>
      </c>
      <c r="Y9265">
        <f>--(COUNTIF($B$2:B9265,B9265)=1)</f>
        <v>0</v>
      </c>
    </row>
    <row r="9266" spans="1:25"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c r="W9266" s="6" t="str">
        <f>TEXT(SalesData[[#This Row],[Order Date]],"mmm")</f>
        <v>Nov</v>
      </c>
      <c r="X9266" s="6" t="str">
        <f>TEXT(SalesData[[#This Row],[Order Date]],"mmm yyyy")</f>
        <v>Nov 2014</v>
      </c>
      <c r="Y9266">
        <f>--(COUNTIF($B$2:B9266,B9266)=1)</f>
        <v>1</v>
      </c>
    </row>
    <row r="9267" spans="1:25"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c r="W9267" s="6" t="str">
        <f>TEXT(SalesData[[#This Row],[Order Date]],"mmm")</f>
        <v>Nov</v>
      </c>
      <c r="X9267" s="6" t="str">
        <f>TEXT(SalesData[[#This Row],[Order Date]],"mmm yyyy")</f>
        <v>Nov 2014</v>
      </c>
      <c r="Y9267">
        <f>--(COUNTIF($B$2:B9267,B9267)=1)</f>
        <v>0</v>
      </c>
    </row>
    <row r="9268" spans="1:25"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c r="W9268" s="6" t="str">
        <f>TEXT(SalesData[[#This Row],[Order Date]],"mmm")</f>
        <v>Feb</v>
      </c>
      <c r="X9268" s="6" t="str">
        <f>TEXT(SalesData[[#This Row],[Order Date]],"mmm yyyy")</f>
        <v>Feb 2011</v>
      </c>
      <c r="Y9268">
        <f>--(COUNTIF($B$2:B9268,B9268)=1)</f>
        <v>1</v>
      </c>
    </row>
    <row r="9269" spans="1:25"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c r="W9269" s="6" t="str">
        <f>TEXT(SalesData[[#This Row],[Order Date]],"mmm")</f>
        <v>Sep</v>
      </c>
      <c r="X9269" s="6" t="str">
        <f>TEXT(SalesData[[#This Row],[Order Date]],"mmm yyyy")</f>
        <v>Sep 2012</v>
      </c>
      <c r="Y9269">
        <f>--(COUNTIF($B$2:B9269,B9269)=1)</f>
        <v>1</v>
      </c>
    </row>
    <row r="9270" spans="1:25"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c r="W9270" s="6" t="str">
        <f>TEXT(SalesData[[#This Row],[Order Date]],"mmm")</f>
        <v>Sep</v>
      </c>
      <c r="X9270" s="6" t="str">
        <f>TEXT(SalesData[[#This Row],[Order Date]],"mmm yyyy")</f>
        <v>Sep 2012</v>
      </c>
      <c r="Y9270">
        <f>--(COUNTIF($B$2:B9270,B9270)=1)</f>
        <v>0</v>
      </c>
    </row>
    <row r="9271" spans="1:25"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c r="W9271" s="6" t="str">
        <f>TEXT(SalesData[[#This Row],[Order Date]],"mmm")</f>
        <v>Aug</v>
      </c>
      <c r="X9271" s="6" t="str">
        <f>TEXT(SalesData[[#This Row],[Order Date]],"mmm yyyy")</f>
        <v>Aug 2014</v>
      </c>
      <c r="Y9271">
        <f>--(COUNTIF($B$2:B9271,B9271)=1)</f>
        <v>1</v>
      </c>
    </row>
    <row r="9272" spans="1:25"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c r="W9272" s="6" t="str">
        <f>TEXT(SalesData[[#This Row],[Order Date]],"mmm")</f>
        <v>Aug</v>
      </c>
      <c r="X9272" s="6" t="str">
        <f>TEXT(SalesData[[#This Row],[Order Date]],"mmm yyyy")</f>
        <v>Aug 2014</v>
      </c>
      <c r="Y9272">
        <f>--(COUNTIF($B$2:B9272,B9272)=1)</f>
        <v>0</v>
      </c>
    </row>
    <row r="9273" spans="1:25"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c r="W9273" s="6" t="str">
        <f>TEXT(SalesData[[#This Row],[Order Date]],"mmm")</f>
        <v>May</v>
      </c>
      <c r="X9273" s="6" t="str">
        <f>TEXT(SalesData[[#This Row],[Order Date]],"mmm yyyy")</f>
        <v>May 2013</v>
      </c>
      <c r="Y9273">
        <f>--(COUNTIF($B$2:B9273,B9273)=1)</f>
        <v>1</v>
      </c>
    </row>
    <row r="9274" spans="1:25"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c r="W9274" s="6" t="str">
        <f>TEXT(SalesData[[#This Row],[Order Date]],"mmm")</f>
        <v>May</v>
      </c>
      <c r="X9274" s="6" t="str">
        <f>TEXT(SalesData[[#This Row],[Order Date]],"mmm yyyy")</f>
        <v>May 2013</v>
      </c>
      <c r="Y9274">
        <f>--(COUNTIF($B$2:B9274,B9274)=1)</f>
        <v>0</v>
      </c>
    </row>
    <row r="9275" spans="1:25"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c r="W9275" s="6" t="str">
        <f>TEXT(SalesData[[#This Row],[Order Date]],"mmm")</f>
        <v>Sep</v>
      </c>
      <c r="X9275" s="6" t="str">
        <f>TEXT(SalesData[[#This Row],[Order Date]],"mmm yyyy")</f>
        <v>Sep 2014</v>
      </c>
      <c r="Y9275">
        <f>--(COUNTIF($B$2:B9275,B9275)=1)</f>
        <v>1</v>
      </c>
    </row>
    <row r="9276" spans="1:25"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c r="W9276" s="6" t="str">
        <f>TEXT(SalesData[[#This Row],[Order Date]],"mmm")</f>
        <v>Oct</v>
      </c>
      <c r="X9276" s="6" t="str">
        <f>TEXT(SalesData[[#This Row],[Order Date]],"mmm yyyy")</f>
        <v>Oct 2011</v>
      </c>
      <c r="Y9276">
        <f>--(COUNTIF($B$2:B9276,B9276)=1)</f>
        <v>1</v>
      </c>
    </row>
    <row r="9277" spans="1:25"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c r="W9277" s="6" t="str">
        <f>TEXT(SalesData[[#This Row],[Order Date]],"mmm")</f>
        <v>May</v>
      </c>
      <c r="X9277" s="6" t="str">
        <f>TEXT(SalesData[[#This Row],[Order Date]],"mmm yyyy")</f>
        <v>May 2013</v>
      </c>
      <c r="Y9277">
        <f>--(COUNTIF($B$2:B9277,B9277)=1)</f>
        <v>1</v>
      </c>
    </row>
    <row r="9278" spans="1:25"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c r="W9278" s="6" t="str">
        <f>TEXT(SalesData[[#This Row],[Order Date]],"mmm")</f>
        <v>May</v>
      </c>
      <c r="X9278" s="6" t="str">
        <f>TEXT(SalesData[[#This Row],[Order Date]],"mmm yyyy")</f>
        <v>May 2013</v>
      </c>
      <c r="Y9278">
        <f>--(COUNTIF($B$2:B9278,B9278)=1)</f>
        <v>0</v>
      </c>
    </row>
    <row r="9279" spans="1:25"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c r="W9279" s="6" t="str">
        <f>TEXT(SalesData[[#This Row],[Order Date]],"mmm")</f>
        <v>Dec</v>
      </c>
      <c r="X9279" s="6" t="str">
        <f>TEXT(SalesData[[#This Row],[Order Date]],"mmm yyyy")</f>
        <v>Dec 2014</v>
      </c>
      <c r="Y9279">
        <f>--(COUNTIF($B$2:B9279,B9279)=1)</f>
        <v>1</v>
      </c>
    </row>
    <row r="9280" spans="1:25"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c r="W9280" s="6" t="str">
        <f>TEXT(SalesData[[#This Row],[Order Date]],"mmm")</f>
        <v>Dec</v>
      </c>
      <c r="X9280" s="6" t="str">
        <f>TEXT(SalesData[[#This Row],[Order Date]],"mmm yyyy")</f>
        <v>Dec 2014</v>
      </c>
      <c r="Y9280">
        <f>--(COUNTIF($B$2:B9280,B9280)=1)</f>
        <v>0</v>
      </c>
    </row>
    <row r="9281" spans="1:25"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c r="W9281" s="6" t="str">
        <f>TEXT(SalesData[[#This Row],[Order Date]],"mmm")</f>
        <v>Dec</v>
      </c>
      <c r="X9281" s="6" t="str">
        <f>TEXT(SalesData[[#This Row],[Order Date]],"mmm yyyy")</f>
        <v>Dec 2014</v>
      </c>
      <c r="Y9281">
        <f>--(COUNTIF($B$2:B9281,B9281)=1)</f>
        <v>0</v>
      </c>
    </row>
    <row r="9282" spans="1:25"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c r="W9282" s="6" t="str">
        <f>TEXT(SalesData[[#This Row],[Order Date]],"mmm")</f>
        <v>Sep</v>
      </c>
      <c r="X9282" s="6" t="str">
        <f>TEXT(SalesData[[#This Row],[Order Date]],"mmm yyyy")</f>
        <v>Sep 2013</v>
      </c>
      <c r="Y9282">
        <f>--(COUNTIF($B$2:B9282,B9282)=1)</f>
        <v>1</v>
      </c>
    </row>
    <row r="9283" spans="1:25"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c r="W9283" s="6" t="str">
        <f>TEXT(SalesData[[#This Row],[Order Date]],"mmm")</f>
        <v>Sep</v>
      </c>
      <c r="X9283" s="6" t="str">
        <f>TEXT(SalesData[[#This Row],[Order Date]],"mmm yyyy")</f>
        <v>Sep 2014</v>
      </c>
      <c r="Y9283">
        <f>--(COUNTIF($B$2:B9283,B9283)=1)</f>
        <v>1</v>
      </c>
    </row>
    <row r="9284" spans="1:25"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c r="W9284" s="6" t="str">
        <f>TEXT(SalesData[[#This Row],[Order Date]],"mmm")</f>
        <v>Dec</v>
      </c>
      <c r="X9284" s="6" t="str">
        <f>TEXT(SalesData[[#This Row],[Order Date]],"mmm yyyy")</f>
        <v>Dec 2013</v>
      </c>
      <c r="Y9284">
        <f>--(COUNTIF($B$2:B9284,B9284)=1)</f>
        <v>1</v>
      </c>
    </row>
    <row r="9285" spans="1:25"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c r="W9285" s="6" t="str">
        <f>TEXT(SalesData[[#This Row],[Order Date]],"mmm")</f>
        <v>Sep</v>
      </c>
      <c r="X9285" s="6" t="str">
        <f>TEXT(SalesData[[#This Row],[Order Date]],"mmm yyyy")</f>
        <v>Sep 2014</v>
      </c>
      <c r="Y9285">
        <f>--(COUNTIF($B$2:B9285,B9285)=1)</f>
        <v>1</v>
      </c>
    </row>
    <row r="9286" spans="1:25"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c r="W9286" s="6" t="str">
        <f>TEXT(SalesData[[#This Row],[Order Date]],"mmm")</f>
        <v>Nov</v>
      </c>
      <c r="X9286" s="6" t="str">
        <f>TEXT(SalesData[[#This Row],[Order Date]],"mmm yyyy")</f>
        <v>Nov 2011</v>
      </c>
      <c r="Y9286">
        <f>--(COUNTIF($B$2:B9286,B9286)=1)</f>
        <v>1</v>
      </c>
    </row>
    <row r="9287" spans="1:25"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c r="W9287" s="6" t="str">
        <f>TEXT(SalesData[[#This Row],[Order Date]],"mmm")</f>
        <v>Nov</v>
      </c>
      <c r="X9287" s="6" t="str">
        <f>TEXT(SalesData[[#This Row],[Order Date]],"mmm yyyy")</f>
        <v>Nov 2012</v>
      </c>
      <c r="Y9287">
        <f>--(COUNTIF($B$2:B9287,B9287)=1)</f>
        <v>1</v>
      </c>
    </row>
    <row r="9288" spans="1:25"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c r="W9288" s="6" t="str">
        <f>TEXT(SalesData[[#This Row],[Order Date]],"mmm")</f>
        <v>Jun</v>
      </c>
      <c r="X9288" s="6" t="str">
        <f>TEXT(SalesData[[#This Row],[Order Date]],"mmm yyyy")</f>
        <v>Jun 2014</v>
      </c>
      <c r="Y9288">
        <f>--(COUNTIF($B$2:B9288,B9288)=1)</f>
        <v>1</v>
      </c>
    </row>
    <row r="9289" spans="1:25"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c r="W9289" s="6" t="str">
        <f>TEXT(SalesData[[#This Row],[Order Date]],"mmm")</f>
        <v>Jun</v>
      </c>
      <c r="X9289" s="6" t="str">
        <f>TEXT(SalesData[[#This Row],[Order Date]],"mmm yyyy")</f>
        <v>Jun 2014</v>
      </c>
      <c r="Y9289">
        <f>--(COUNTIF($B$2:B9289,B9289)=1)</f>
        <v>0</v>
      </c>
    </row>
    <row r="9290" spans="1:25"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c r="W9290" s="6" t="str">
        <f>TEXT(SalesData[[#This Row],[Order Date]],"mmm")</f>
        <v>Dec</v>
      </c>
      <c r="X9290" s="6" t="str">
        <f>TEXT(SalesData[[#This Row],[Order Date]],"mmm yyyy")</f>
        <v>Dec 2014</v>
      </c>
      <c r="Y9290">
        <f>--(COUNTIF($B$2:B9290,B9290)=1)</f>
        <v>1</v>
      </c>
    </row>
    <row r="9291" spans="1:25"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c r="W9291" s="6" t="str">
        <f>TEXT(SalesData[[#This Row],[Order Date]],"mmm")</f>
        <v>Apr</v>
      </c>
      <c r="X9291" s="6" t="str">
        <f>TEXT(SalesData[[#This Row],[Order Date]],"mmm yyyy")</f>
        <v>Apr 2011</v>
      </c>
      <c r="Y9291">
        <f>--(COUNTIF($B$2:B9291,B9291)=1)</f>
        <v>1</v>
      </c>
    </row>
    <row r="9292" spans="1:25"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c r="W9292" s="6" t="str">
        <f>TEXT(SalesData[[#This Row],[Order Date]],"mmm")</f>
        <v>Sep</v>
      </c>
      <c r="X9292" s="6" t="str">
        <f>TEXT(SalesData[[#This Row],[Order Date]],"mmm yyyy")</f>
        <v>Sep 2011</v>
      </c>
      <c r="Y9292">
        <f>--(COUNTIF($B$2:B9292,B9292)=1)</f>
        <v>1</v>
      </c>
    </row>
    <row r="9293" spans="1:25"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c r="W9293" s="6" t="str">
        <f>TEXT(SalesData[[#This Row],[Order Date]],"mmm")</f>
        <v>Sep</v>
      </c>
      <c r="X9293" s="6" t="str">
        <f>TEXT(SalesData[[#This Row],[Order Date]],"mmm yyyy")</f>
        <v>Sep 2011</v>
      </c>
      <c r="Y9293">
        <f>--(COUNTIF($B$2:B9293,B9293)=1)</f>
        <v>0</v>
      </c>
    </row>
    <row r="9294" spans="1:25"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c r="W9294" s="6" t="str">
        <f>TEXT(SalesData[[#This Row],[Order Date]],"mmm")</f>
        <v>Mar</v>
      </c>
      <c r="X9294" s="6" t="str">
        <f>TEXT(SalesData[[#This Row],[Order Date]],"mmm yyyy")</f>
        <v>Mar 2014</v>
      </c>
      <c r="Y9294">
        <f>--(COUNTIF($B$2:B9294,B9294)=1)</f>
        <v>1</v>
      </c>
    </row>
    <row r="9295" spans="1:25"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c r="W9295" s="6" t="str">
        <f>TEXT(SalesData[[#This Row],[Order Date]],"mmm")</f>
        <v>Nov</v>
      </c>
      <c r="X9295" s="6" t="str">
        <f>TEXT(SalesData[[#This Row],[Order Date]],"mmm yyyy")</f>
        <v>Nov 2014</v>
      </c>
      <c r="Y9295">
        <f>--(COUNTIF($B$2:B9295,B9295)=1)</f>
        <v>1</v>
      </c>
    </row>
    <row r="9296" spans="1:25"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c r="W9296" s="6" t="str">
        <f>TEXT(SalesData[[#This Row],[Order Date]],"mmm")</f>
        <v>May</v>
      </c>
      <c r="X9296" s="6" t="str">
        <f>TEXT(SalesData[[#This Row],[Order Date]],"mmm yyyy")</f>
        <v>May 2014</v>
      </c>
      <c r="Y9296">
        <f>--(COUNTIF($B$2:B9296,B9296)=1)</f>
        <v>1</v>
      </c>
    </row>
    <row r="9297" spans="1:25"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c r="W9297" s="6" t="str">
        <f>TEXT(SalesData[[#This Row],[Order Date]],"mmm")</f>
        <v>May</v>
      </c>
      <c r="X9297" s="6" t="str">
        <f>TEXT(SalesData[[#This Row],[Order Date]],"mmm yyyy")</f>
        <v>May 2014</v>
      </c>
      <c r="Y9297">
        <f>--(COUNTIF($B$2:B9297,B9297)=1)</f>
        <v>0</v>
      </c>
    </row>
    <row r="9298" spans="1:25"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c r="W9298" s="6" t="str">
        <f>TEXT(SalesData[[#This Row],[Order Date]],"mmm")</f>
        <v>Apr</v>
      </c>
      <c r="X9298" s="6" t="str">
        <f>TEXT(SalesData[[#This Row],[Order Date]],"mmm yyyy")</f>
        <v>Apr 2012</v>
      </c>
      <c r="Y9298">
        <f>--(COUNTIF($B$2:B9298,B9298)=1)</f>
        <v>1</v>
      </c>
    </row>
    <row r="9299" spans="1:25"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c r="W9299" s="6" t="str">
        <f>TEXT(SalesData[[#This Row],[Order Date]],"mmm")</f>
        <v>Apr</v>
      </c>
      <c r="X9299" s="6" t="str">
        <f>TEXT(SalesData[[#This Row],[Order Date]],"mmm yyyy")</f>
        <v>Apr 2012</v>
      </c>
      <c r="Y9299">
        <f>--(COUNTIF($B$2:B9299,B9299)=1)</f>
        <v>0</v>
      </c>
    </row>
    <row r="9300" spans="1:25"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c r="W9300" s="6" t="str">
        <f>TEXT(SalesData[[#This Row],[Order Date]],"mmm")</f>
        <v>Apr</v>
      </c>
      <c r="X9300" s="6" t="str">
        <f>TEXT(SalesData[[#This Row],[Order Date]],"mmm yyyy")</f>
        <v>Apr 2012</v>
      </c>
      <c r="Y9300">
        <f>--(COUNTIF($B$2:B9300,B9300)=1)</f>
        <v>0</v>
      </c>
    </row>
    <row r="9301" spans="1:25"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c r="W9301" s="6" t="str">
        <f>TEXT(SalesData[[#This Row],[Order Date]],"mmm")</f>
        <v>Apr</v>
      </c>
      <c r="X9301" s="6" t="str">
        <f>TEXT(SalesData[[#This Row],[Order Date]],"mmm yyyy")</f>
        <v>Apr 2012</v>
      </c>
      <c r="Y9301">
        <f>--(COUNTIF($B$2:B9301,B9301)=1)</f>
        <v>0</v>
      </c>
    </row>
    <row r="9302" spans="1:25"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c r="W9302" s="6" t="str">
        <f>TEXT(SalesData[[#This Row],[Order Date]],"mmm")</f>
        <v>Apr</v>
      </c>
      <c r="X9302" s="6" t="str">
        <f>TEXT(SalesData[[#This Row],[Order Date]],"mmm yyyy")</f>
        <v>Apr 2012</v>
      </c>
      <c r="Y9302">
        <f>--(COUNTIF($B$2:B9302,B9302)=1)</f>
        <v>0</v>
      </c>
    </row>
    <row r="9303" spans="1:25"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c r="W9303" s="6" t="str">
        <f>TEXT(SalesData[[#This Row],[Order Date]],"mmm")</f>
        <v>Apr</v>
      </c>
      <c r="X9303" s="6" t="str">
        <f>TEXT(SalesData[[#This Row],[Order Date]],"mmm yyyy")</f>
        <v>Apr 2012</v>
      </c>
      <c r="Y9303">
        <f>--(COUNTIF($B$2:B9303,B9303)=1)</f>
        <v>0</v>
      </c>
    </row>
    <row r="9304" spans="1:25"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c r="W9304" s="6" t="str">
        <f>TEXT(SalesData[[#This Row],[Order Date]],"mmm")</f>
        <v>Apr</v>
      </c>
      <c r="X9304" s="6" t="str">
        <f>TEXT(SalesData[[#This Row],[Order Date]],"mmm yyyy")</f>
        <v>Apr 2012</v>
      </c>
      <c r="Y9304">
        <f>--(COUNTIF($B$2:B9304,B9304)=1)</f>
        <v>0</v>
      </c>
    </row>
    <row r="9305" spans="1:25"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c r="W9305" s="6" t="str">
        <f>TEXT(SalesData[[#This Row],[Order Date]],"mmm")</f>
        <v>Apr</v>
      </c>
      <c r="X9305" s="6" t="str">
        <f>TEXT(SalesData[[#This Row],[Order Date]],"mmm yyyy")</f>
        <v>Apr 2012</v>
      </c>
      <c r="Y9305">
        <f>--(COUNTIF($B$2:B9305,B9305)=1)</f>
        <v>0</v>
      </c>
    </row>
    <row r="9306" spans="1:25"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c r="W9306" s="6" t="str">
        <f>TEXT(SalesData[[#This Row],[Order Date]],"mmm")</f>
        <v>Apr</v>
      </c>
      <c r="X9306" s="6" t="str">
        <f>TEXT(SalesData[[#This Row],[Order Date]],"mmm yyyy")</f>
        <v>Apr 2012</v>
      </c>
      <c r="Y9306">
        <f>--(COUNTIF($B$2:B9306,B9306)=1)</f>
        <v>0</v>
      </c>
    </row>
    <row r="9307" spans="1:25"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c r="W9307" s="6" t="str">
        <f>TEXT(SalesData[[#This Row],[Order Date]],"mmm")</f>
        <v>Sep</v>
      </c>
      <c r="X9307" s="6" t="str">
        <f>TEXT(SalesData[[#This Row],[Order Date]],"mmm yyyy")</f>
        <v>Sep 2012</v>
      </c>
      <c r="Y9307">
        <f>--(COUNTIF($B$2:B9307,B9307)=1)</f>
        <v>1</v>
      </c>
    </row>
    <row r="9308" spans="1:25"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c r="W9308" s="6" t="str">
        <f>TEXT(SalesData[[#This Row],[Order Date]],"mmm")</f>
        <v>Mar</v>
      </c>
      <c r="X9308" s="6" t="str">
        <f>TEXT(SalesData[[#This Row],[Order Date]],"mmm yyyy")</f>
        <v>Mar 2011</v>
      </c>
      <c r="Y9308">
        <f>--(COUNTIF($B$2:B9308,B9308)=1)</f>
        <v>1</v>
      </c>
    </row>
    <row r="9309" spans="1:25"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c r="W9309" s="6" t="str">
        <f>TEXT(SalesData[[#This Row],[Order Date]],"mmm")</f>
        <v>Mar</v>
      </c>
      <c r="X9309" s="6" t="str">
        <f>TEXT(SalesData[[#This Row],[Order Date]],"mmm yyyy")</f>
        <v>Mar 2011</v>
      </c>
      <c r="Y9309">
        <f>--(COUNTIF($B$2:B9309,B9309)=1)</f>
        <v>0</v>
      </c>
    </row>
    <row r="9310" spans="1:25"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c r="W9310" s="6" t="str">
        <f>TEXT(SalesData[[#This Row],[Order Date]],"mmm")</f>
        <v>Mar</v>
      </c>
      <c r="X9310" s="6" t="str">
        <f>TEXT(SalesData[[#This Row],[Order Date]],"mmm yyyy")</f>
        <v>Mar 2011</v>
      </c>
      <c r="Y9310">
        <f>--(COUNTIF($B$2:B9310,B9310)=1)</f>
        <v>0</v>
      </c>
    </row>
    <row r="9311" spans="1:25"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c r="W9311" s="6" t="str">
        <f>TEXT(SalesData[[#This Row],[Order Date]],"mmm")</f>
        <v>Mar</v>
      </c>
      <c r="X9311" s="6" t="str">
        <f>TEXT(SalesData[[#This Row],[Order Date]],"mmm yyyy")</f>
        <v>Mar 2011</v>
      </c>
      <c r="Y9311">
        <f>--(COUNTIF($B$2:B9311,B9311)=1)</f>
        <v>0</v>
      </c>
    </row>
    <row r="9312" spans="1:25"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c r="W9312" s="6" t="str">
        <f>TEXT(SalesData[[#This Row],[Order Date]],"mmm")</f>
        <v>Aug</v>
      </c>
      <c r="X9312" s="6" t="str">
        <f>TEXT(SalesData[[#This Row],[Order Date]],"mmm yyyy")</f>
        <v>Aug 2013</v>
      </c>
      <c r="Y9312">
        <f>--(COUNTIF($B$2:B9312,B9312)=1)</f>
        <v>1</v>
      </c>
    </row>
    <row r="9313" spans="1:25"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c r="W9313" s="6" t="str">
        <f>TEXT(SalesData[[#This Row],[Order Date]],"mmm")</f>
        <v>Mar</v>
      </c>
      <c r="X9313" s="6" t="str">
        <f>TEXT(SalesData[[#This Row],[Order Date]],"mmm yyyy")</f>
        <v>Mar 2014</v>
      </c>
      <c r="Y9313">
        <f>--(COUNTIF($B$2:B9313,B9313)=1)</f>
        <v>1</v>
      </c>
    </row>
    <row r="9314" spans="1:25"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c r="W9314" s="6" t="str">
        <f>TEXT(SalesData[[#This Row],[Order Date]],"mmm")</f>
        <v>Mar</v>
      </c>
      <c r="X9314" s="6" t="str">
        <f>TEXT(SalesData[[#This Row],[Order Date]],"mmm yyyy")</f>
        <v>Mar 2014</v>
      </c>
      <c r="Y9314">
        <f>--(COUNTIF($B$2:B9314,B9314)=1)</f>
        <v>0</v>
      </c>
    </row>
    <row r="9315" spans="1:25"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c r="W9315" s="6" t="str">
        <f>TEXT(SalesData[[#This Row],[Order Date]],"mmm")</f>
        <v>Nov</v>
      </c>
      <c r="X9315" s="6" t="str">
        <f>TEXT(SalesData[[#This Row],[Order Date]],"mmm yyyy")</f>
        <v>Nov 2012</v>
      </c>
      <c r="Y9315">
        <f>--(COUNTIF($B$2:B9315,B9315)=1)</f>
        <v>1</v>
      </c>
    </row>
    <row r="9316" spans="1:25"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c r="W9316" s="6" t="str">
        <f>TEXT(SalesData[[#This Row],[Order Date]],"mmm")</f>
        <v>Nov</v>
      </c>
      <c r="X9316" s="6" t="str">
        <f>TEXT(SalesData[[#This Row],[Order Date]],"mmm yyyy")</f>
        <v>Nov 2012</v>
      </c>
      <c r="Y9316">
        <f>--(COUNTIF($B$2:B9316,B9316)=1)</f>
        <v>0</v>
      </c>
    </row>
    <row r="9317" spans="1:25"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c r="W9317" s="6" t="str">
        <f>TEXT(SalesData[[#This Row],[Order Date]],"mmm")</f>
        <v>Apr</v>
      </c>
      <c r="X9317" s="6" t="str">
        <f>TEXT(SalesData[[#This Row],[Order Date]],"mmm yyyy")</f>
        <v>Apr 2013</v>
      </c>
      <c r="Y9317">
        <f>--(COUNTIF($B$2:B9317,B9317)=1)</f>
        <v>1</v>
      </c>
    </row>
    <row r="9318" spans="1:25"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c r="W9318" s="6" t="str">
        <f>TEXT(SalesData[[#This Row],[Order Date]],"mmm")</f>
        <v>Apr</v>
      </c>
      <c r="X9318" s="6" t="str">
        <f>TEXT(SalesData[[#This Row],[Order Date]],"mmm yyyy")</f>
        <v>Apr 2013</v>
      </c>
      <c r="Y9318">
        <f>--(COUNTIF($B$2:B9318,B9318)=1)</f>
        <v>0</v>
      </c>
    </row>
    <row r="9319" spans="1:25"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c r="W9319" s="6" t="str">
        <f>TEXT(SalesData[[#This Row],[Order Date]],"mmm")</f>
        <v>Feb</v>
      </c>
      <c r="X9319" s="6" t="str">
        <f>TEXT(SalesData[[#This Row],[Order Date]],"mmm yyyy")</f>
        <v>Feb 2014</v>
      </c>
      <c r="Y9319">
        <f>--(COUNTIF($B$2:B9319,B9319)=1)</f>
        <v>1</v>
      </c>
    </row>
    <row r="9320" spans="1:25"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c r="W9320" s="6" t="str">
        <f>TEXT(SalesData[[#This Row],[Order Date]],"mmm")</f>
        <v>Jul</v>
      </c>
      <c r="X9320" s="6" t="str">
        <f>TEXT(SalesData[[#This Row],[Order Date]],"mmm yyyy")</f>
        <v>Jul 2014</v>
      </c>
      <c r="Y9320">
        <f>--(COUNTIF($B$2:B9320,B9320)=1)</f>
        <v>1</v>
      </c>
    </row>
    <row r="9321" spans="1:25"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c r="W9321" s="6" t="str">
        <f>TEXT(SalesData[[#This Row],[Order Date]],"mmm")</f>
        <v>Jul</v>
      </c>
      <c r="X9321" s="6" t="str">
        <f>TEXT(SalesData[[#This Row],[Order Date]],"mmm yyyy")</f>
        <v>Jul 2014</v>
      </c>
      <c r="Y9321">
        <f>--(COUNTIF($B$2:B9321,B9321)=1)</f>
        <v>0</v>
      </c>
    </row>
    <row r="9322" spans="1:25"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c r="W9322" s="6" t="str">
        <f>TEXT(SalesData[[#This Row],[Order Date]],"mmm")</f>
        <v>Jul</v>
      </c>
      <c r="X9322" s="6" t="str">
        <f>TEXT(SalesData[[#This Row],[Order Date]],"mmm yyyy")</f>
        <v>Jul 2014</v>
      </c>
      <c r="Y9322">
        <f>--(COUNTIF($B$2:B9322,B9322)=1)</f>
        <v>0</v>
      </c>
    </row>
    <row r="9323" spans="1:25"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c r="W9323" s="6" t="str">
        <f>TEXT(SalesData[[#This Row],[Order Date]],"mmm")</f>
        <v>Nov</v>
      </c>
      <c r="X9323" s="6" t="str">
        <f>TEXT(SalesData[[#This Row],[Order Date]],"mmm yyyy")</f>
        <v>Nov 2013</v>
      </c>
      <c r="Y9323">
        <f>--(COUNTIF($B$2:B9323,B9323)=1)</f>
        <v>1</v>
      </c>
    </row>
    <row r="9324" spans="1:25"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c r="W9324" s="6" t="str">
        <f>TEXT(SalesData[[#This Row],[Order Date]],"mmm")</f>
        <v>Nov</v>
      </c>
      <c r="X9324" s="6" t="str">
        <f>TEXT(SalesData[[#This Row],[Order Date]],"mmm yyyy")</f>
        <v>Nov 2013</v>
      </c>
      <c r="Y9324">
        <f>--(COUNTIF($B$2:B9324,B9324)=1)</f>
        <v>0</v>
      </c>
    </row>
    <row r="9325" spans="1:25"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c r="W9325" s="6" t="str">
        <f>TEXT(SalesData[[#This Row],[Order Date]],"mmm")</f>
        <v>Sep</v>
      </c>
      <c r="X9325" s="6" t="str">
        <f>TEXT(SalesData[[#This Row],[Order Date]],"mmm yyyy")</f>
        <v>Sep 2014</v>
      </c>
      <c r="Y9325">
        <f>--(COUNTIF($B$2:B9325,B9325)=1)</f>
        <v>1</v>
      </c>
    </row>
    <row r="9326" spans="1:25"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c r="W9326" s="6" t="str">
        <f>TEXT(SalesData[[#This Row],[Order Date]],"mmm")</f>
        <v>Sep</v>
      </c>
      <c r="X9326" s="6" t="str">
        <f>TEXT(SalesData[[#This Row],[Order Date]],"mmm yyyy")</f>
        <v>Sep 2014</v>
      </c>
      <c r="Y9326">
        <f>--(COUNTIF($B$2:B9326,B9326)=1)</f>
        <v>0</v>
      </c>
    </row>
    <row r="9327" spans="1:25"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c r="W9327" s="6" t="str">
        <f>TEXT(SalesData[[#This Row],[Order Date]],"mmm")</f>
        <v>Sep</v>
      </c>
      <c r="X9327" s="6" t="str">
        <f>TEXT(SalesData[[#This Row],[Order Date]],"mmm yyyy")</f>
        <v>Sep 2014</v>
      </c>
      <c r="Y9327">
        <f>--(COUNTIF($B$2:B9327,B9327)=1)</f>
        <v>0</v>
      </c>
    </row>
    <row r="9328" spans="1:25"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c r="W9328" s="6" t="str">
        <f>TEXT(SalesData[[#This Row],[Order Date]],"mmm")</f>
        <v>Sep</v>
      </c>
      <c r="X9328" s="6" t="str">
        <f>TEXT(SalesData[[#This Row],[Order Date]],"mmm yyyy")</f>
        <v>Sep 2014</v>
      </c>
      <c r="Y9328">
        <f>--(COUNTIF($B$2:B9328,B9328)=1)</f>
        <v>1</v>
      </c>
    </row>
    <row r="9329" spans="1:25"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c r="W9329" s="6" t="str">
        <f>TEXT(SalesData[[#This Row],[Order Date]],"mmm")</f>
        <v>Sep</v>
      </c>
      <c r="X9329" s="6" t="str">
        <f>TEXT(SalesData[[#This Row],[Order Date]],"mmm yyyy")</f>
        <v>Sep 2014</v>
      </c>
      <c r="Y9329">
        <f>--(COUNTIF($B$2:B9329,B9329)=1)</f>
        <v>0</v>
      </c>
    </row>
    <row r="9330" spans="1:25"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c r="W9330" s="6" t="str">
        <f>TEXT(SalesData[[#This Row],[Order Date]],"mmm")</f>
        <v>Sep</v>
      </c>
      <c r="X9330" s="6" t="str">
        <f>TEXT(SalesData[[#This Row],[Order Date]],"mmm yyyy")</f>
        <v>Sep 2014</v>
      </c>
      <c r="Y9330">
        <f>--(COUNTIF($B$2:B9330,B9330)=1)</f>
        <v>0</v>
      </c>
    </row>
    <row r="9331" spans="1:25"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c r="W9331" s="6" t="str">
        <f>TEXT(SalesData[[#This Row],[Order Date]],"mmm")</f>
        <v>Nov</v>
      </c>
      <c r="X9331" s="6" t="str">
        <f>TEXT(SalesData[[#This Row],[Order Date]],"mmm yyyy")</f>
        <v>Nov 2012</v>
      </c>
      <c r="Y9331">
        <f>--(COUNTIF($B$2:B9331,B9331)=1)</f>
        <v>1</v>
      </c>
    </row>
    <row r="9332" spans="1:25"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c r="W9332" s="6" t="str">
        <f>TEXT(SalesData[[#This Row],[Order Date]],"mmm")</f>
        <v>Nov</v>
      </c>
      <c r="X9332" s="6" t="str">
        <f>TEXT(SalesData[[#This Row],[Order Date]],"mmm yyyy")</f>
        <v>Nov 2012</v>
      </c>
      <c r="Y9332">
        <f>--(COUNTIF($B$2:B9332,B9332)=1)</f>
        <v>1</v>
      </c>
    </row>
    <row r="9333" spans="1:25"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c r="W9333" s="6" t="str">
        <f>TEXT(SalesData[[#This Row],[Order Date]],"mmm")</f>
        <v>Sep</v>
      </c>
      <c r="X9333" s="6" t="str">
        <f>TEXT(SalesData[[#This Row],[Order Date]],"mmm yyyy")</f>
        <v>Sep 2013</v>
      </c>
      <c r="Y9333">
        <f>--(COUNTIF($B$2:B9333,B9333)=1)</f>
        <v>1</v>
      </c>
    </row>
    <row r="9334" spans="1:25"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c r="W9334" s="6" t="str">
        <f>TEXT(SalesData[[#This Row],[Order Date]],"mmm")</f>
        <v>Sep</v>
      </c>
      <c r="X9334" s="6" t="str">
        <f>TEXT(SalesData[[#This Row],[Order Date]],"mmm yyyy")</f>
        <v>Sep 2014</v>
      </c>
      <c r="Y9334">
        <f>--(COUNTIF($B$2:B9334,B9334)=1)</f>
        <v>1</v>
      </c>
    </row>
    <row r="9335" spans="1:25"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c r="W9335" s="6" t="str">
        <f>TEXT(SalesData[[#This Row],[Order Date]],"mmm")</f>
        <v>Sep</v>
      </c>
      <c r="X9335" s="6" t="str">
        <f>TEXT(SalesData[[#This Row],[Order Date]],"mmm yyyy")</f>
        <v>Sep 2014</v>
      </c>
      <c r="Y9335">
        <f>--(COUNTIF($B$2:B9335,B9335)=1)</f>
        <v>0</v>
      </c>
    </row>
    <row r="9336" spans="1:25"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c r="W9336" s="6" t="str">
        <f>TEXT(SalesData[[#This Row],[Order Date]],"mmm")</f>
        <v>May</v>
      </c>
      <c r="X9336" s="6" t="str">
        <f>TEXT(SalesData[[#This Row],[Order Date]],"mmm yyyy")</f>
        <v>May 2014</v>
      </c>
      <c r="Y9336">
        <f>--(COUNTIF($B$2:B9336,B9336)=1)</f>
        <v>1</v>
      </c>
    </row>
    <row r="9337" spans="1:25"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c r="W9337" s="6" t="str">
        <f>TEXT(SalesData[[#This Row],[Order Date]],"mmm")</f>
        <v>May</v>
      </c>
      <c r="X9337" s="6" t="str">
        <f>TEXT(SalesData[[#This Row],[Order Date]],"mmm yyyy")</f>
        <v>May 2014</v>
      </c>
      <c r="Y9337">
        <f>--(COUNTIF($B$2:B9337,B9337)=1)</f>
        <v>0</v>
      </c>
    </row>
    <row r="9338" spans="1:25"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c r="W9338" s="6" t="str">
        <f>TEXT(SalesData[[#This Row],[Order Date]],"mmm")</f>
        <v>Sep</v>
      </c>
      <c r="X9338" s="6" t="str">
        <f>TEXT(SalesData[[#This Row],[Order Date]],"mmm yyyy")</f>
        <v>Sep 2014</v>
      </c>
      <c r="Y9338">
        <f>--(COUNTIF($B$2:B9338,B9338)=1)</f>
        <v>1</v>
      </c>
    </row>
    <row r="9339" spans="1:25"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c r="W9339" s="6" t="str">
        <f>TEXT(SalesData[[#This Row],[Order Date]],"mmm")</f>
        <v>Oct</v>
      </c>
      <c r="X9339" s="6" t="str">
        <f>TEXT(SalesData[[#This Row],[Order Date]],"mmm yyyy")</f>
        <v>Oct 2011</v>
      </c>
      <c r="Y9339">
        <f>--(COUNTIF($B$2:B9339,B9339)=1)</f>
        <v>1</v>
      </c>
    </row>
    <row r="9340" spans="1:25"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c r="W9340" s="6" t="str">
        <f>TEXT(SalesData[[#This Row],[Order Date]],"mmm")</f>
        <v>Oct</v>
      </c>
      <c r="X9340" s="6" t="str">
        <f>TEXT(SalesData[[#This Row],[Order Date]],"mmm yyyy")</f>
        <v>Oct 2011</v>
      </c>
      <c r="Y9340">
        <f>--(COUNTIF($B$2:B9340,B9340)=1)</f>
        <v>0</v>
      </c>
    </row>
    <row r="9341" spans="1:25"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c r="W9341" s="6" t="str">
        <f>TEXT(SalesData[[#This Row],[Order Date]],"mmm")</f>
        <v>Oct</v>
      </c>
      <c r="X9341" s="6" t="str">
        <f>TEXT(SalesData[[#This Row],[Order Date]],"mmm yyyy")</f>
        <v>Oct 2011</v>
      </c>
      <c r="Y9341">
        <f>--(COUNTIF($B$2:B9341,B9341)=1)</f>
        <v>0</v>
      </c>
    </row>
    <row r="9342" spans="1:25"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c r="W9342" s="6" t="str">
        <f>TEXT(SalesData[[#This Row],[Order Date]],"mmm")</f>
        <v>Oct</v>
      </c>
      <c r="X9342" s="6" t="str">
        <f>TEXT(SalesData[[#This Row],[Order Date]],"mmm yyyy")</f>
        <v>Oct 2011</v>
      </c>
      <c r="Y9342">
        <f>--(COUNTIF($B$2:B9342,B9342)=1)</f>
        <v>0</v>
      </c>
    </row>
    <row r="9343" spans="1:25"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c r="W9343" s="6" t="str">
        <f>TEXT(SalesData[[#This Row],[Order Date]],"mmm")</f>
        <v>Oct</v>
      </c>
      <c r="X9343" s="6" t="str">
        <f>TEXT(SalesData[[#This Row],[Order Date]],"mmm yyyy")</f>
        <v>Oct 2011</v>
      </c>
      <c r="Y9343">
        <f>--(COUNTIF($B$2:B9343,B9343)=1)</f>
        <v>0</v>
      </c>
    </row>
    <row r="9344" spans="1:25"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c r="W9344" s="6" t="str">
        <f>TEXT(SalesData[[#This Row],[Order Date]],"mmm")</f>
        <v>Mar</v>
      </c>
      <c r="X9344" s="6" t="str">
        <f>TEXT(SalesData[[#This Row],[Order Date]],"mmm yyyy")</f>
        <v>Mar 2013</v>
      </c>
      <c r="Y9344">
        <f>--(COUNTIF($B$2:B9344,B9344)=1)</f>
        <v>1</v>
      </c>
    </row>
    <row r="9345" spans="1:25"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c r="W9345" s="6" t="str">
        <f>TEXT(SalesData[[#This Row],[Order Date]],"mmm")</f>
        <v>Feb</v>
      </c>
      <c r="X9345" s="6" t="str">
        <f>TEXT(SalesData[[#This Row],[Order Date]],"mmm yyyy")</f>
        <v>Feb 2014</v>
      </c>
      <c r="Y9345">
        <f>--(COUNTIF($B$2:B9345,B9345)=1)</f>
        <v>1</v>
      </c>
    </row>
    <row r="9346" spans="1:25"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c r="W9346" s="6" t="str">
        <f>TEXT(SalesData[[#This Row],[Order Date]],"mmm")</f>
        <v>Feb</v>
      </c>
      <c r="X9346" s="6" t="str">
        <f>TEXT(SalesData[[#This Row],[Order Date]],"mmm yyyy")</f>
        <v>Feb 2014</v>
      </c>
      <c r="Y9346">
        <f>--(COUNTIF($B$2:B9346,B9346)=1)</f>
        <v>0</v>
      </c>
    </row>
    <row r="9347" spans="1:25"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c r="W9347" s="6" t="str">
        <f>TEXT(SalesData[[#This Row],[Order Date]],"mmm")</f>
        <v>Feb</v>
      </c>
      <c r="X9347" s="6" t="str">
        <f>TEXT(SalesData[[#This Row],[Order Date]],"mmm yyyy")</f>
        <v>Feb 2014</v>
      </c>
      <c r="Y9347">
        <f>--(COUNTIF($B$2:B9347,B9347)=1)</f>
        <v>0</v>
      </c>
    </row>
    <row r="9348" spans="1:25"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c r="W9348" s="6" t="str">
        <f>TEXT(SalesData[[#This Row],[Order Date]],"mmm")</f>
        <v>Feb</v>
      </c>
      <c r="X9348" s="6" t="str">
        <f>TEXT(SalesData[[#This Row],[Order Date]],"mmm yyyy")</f>
        <v>Feb 2014</v>
      </c>
      <c r="Y9348">
        <f>--(COUNTIF($B$2:B9348,B9348)=1)</f>
        <v>0</v>
      </c>
    </row>
    <row r="9349" spans="1:25"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c r="W9349" s="6" t="str">
        <f>TEXT(SalesData[[#This Row],[Order Date]],"mmm")</f>
        <v>Feb</v>
      </c>
      <c r="X9349" s="6" t="str">
        <f>TEXT(SalesData[[#This Row],[Order Date]],"mmm yyyy")</f>
        <v>Feb 2014</v>
      </c>
      <c r="Y9349">
        <f>--(COUNTIF($B$2:B9349,B9349)=1)</f>
        <v>0</v>
      </c>
    </row>
    <row r="9350" spans="1:25"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c r="W9350" s="6" t="str">
        <f>TEXT(SalesData[[#This Row],[Order Date]],"mmm")</f>
        <v>Dec</v>
      </c>
      <c r="X9350" s="6" t="str">
        <f>TEXT(SalesData[[#This Row],[Order Date]],"mmm yyyy")</f>
        <v>Dec 2013</v>
      </c>
      <c r="Y9350">
        <f>--(COUNTIF($B$2:B9350,B9350)=1)</f>
        <v>1</v>
      </c>
    </row>
    <row r="9351" spans="1:25"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c r="W9351" s="6" t="str">
        <f>TEXT(SalesData[[#This Row],[Order Date]],"mmm")</f>
        <v>Dec</v>
      </c>
      <c r="X9351" s="6" t="str">
        <f>TEXT(SalesData[[#This Row],[Order Date]],"mmm yyyy")</f>
        <v>Dec 2013</v>
      </c>
      <c r="Y9351">
        <f>--(COUNTIF($B$2:B9351,B9351)=1)</f>
        <v>0</v>
      </c>
    </row>
    <row r="9352" spans="1:25"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c r="W9352" s="6" t="str">
        <f>TEXT(SalesData[[#This Row],[Order Date]],"mmm")</f>
        <v>Sep</v>
      </c>
      <c r="X9352" s="6" t="str">
        <f>TEXT(SalesData[[#This Row],[Order Date]],"mmm yyyy")</f>
        <v>Sep 2013</v>
      </c>
      <c r="Y9352">
        <f>--(COUNTIF($B$2:B9352,B9352)=1)</f>
        <v>1</v>
      </c>
    </row>
    <row r="9353" spans="1:25"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c r="W9353" s="6" t="str">
        <f>TEXT(SalesData[[#This Row],[Order Date]],"mmm")</f>
        <v>Sep</v>
      </c>
      <c r="X9353" s="6" t="str">
        <f>TEXT(SalesData[[#This Row],[Order Date]],"mmm yyyy")</f>
        <v>Sep 2013</v>
      </c>
      <c r="Y9353">
        <f>--(COUNTIF($B$2:B9353,B9353)=1)</f>
        <v>0</v>
      </c>
    </row>
    <row r="9354" spans="1:25"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c r="W9354" s="6" t="str">
        <f>TEXT(SalesData[[#This Row],[Order Date]],"mmm")</f>
        <v>Sep</v>
      </c>
      <c r="X9354" s="6" t="str">
        <f>TEXT(SalesData[[#This Row],[Order Date]],"mmm yyyy")</f>
        <v>Sep 2014</v>
      </c>
      <c r="Y9354">
        <f>--(COUNTIF($B$2:B9354,B9354)=1)</f>
        <v>1</v>
      </c>
    </row>
    <row r="9355" spans="1:25"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c r="W9355" s="6" t="str">
        <f>TEXT(SalesData[[#This Row],[Order Date]],"mmm")</f>
        <v>Sep</v>
      </c>
      <c r="X9355" s="6" t="str">
        <f>TEXT(SalesData[[#This Row],[Order Date]],"mmm yyyy")</f>
        <v>Sep 2014</v>
      </c>
      <c r="Y9355">
        <f>--(COUNTIF($B$2:B9355,B9355)=1)</f>
        <v>0</v>
      </c>
    </row>
    <row r="9356" spans="1:25"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c r="W9356" s="6" t="str">
        <f>TEXT(SalesData[[#This Row],[Order Date]],"mmm")</f>
        <v>Dec</v>
      </c>
      <c r="X9356" s="6" t="str">
        <f>TEXT(SalesData[[#This Row],[Order Date]],"mmm yyyy")</f>
        <v>Dec 2012</v>
      </c>
      <c r="Y9356">
        <f>--(COUNTIF($B$2:B9356,B9356)=1)</f>
        <v>1</v>
      </c>
    </row>
    <row r="9357" spans="1:25"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c r="W9357" s="6" t="str">
        <f>TEXT(SalesData[[#This Row],[Order Date]],"mmm")</f>
        <v>Dec</v>
      </c>
      <c r="X9357" s="6" t="str">
        <f>TEXT(SalesData[[#This Row],[Order Date]],"mmm yyyy")</f>
        <v>Dec 2012</v>
      </c>
      <c r="Y9357">
        <f>--(COUNTIF($B$2:B9357,B9357)=1)</f>
        <v>0</v>
      </c>
    </row>
    <row r="9358" spans="1:25"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c r="W9358" s="6" t="str">
        <f>TEXT(SalesData[[#This Row],[Order Date]],"mmm")</f>
        <v>Dec</v>
      </c>
      <c r="X9358" s="6" t="str">
        <f>TEXT(SalesData[[#This Row],[Order Date]],"mmm yyyy")</f>
        <v>Dec 2012</v>
      </c>
      <c r="Y9358">
        <f>--(COUNTIF($B$2:B9358,B9358)=1)</f>
        <v>0</v>
      </c>
    </row>
    <row r="9359" spans="1:25"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c r="W9359" s="6" t="str">
        <f>TEXT(SalesData[[#This Row],[Order Date]],"mmm")</f>
        <v>Jan</v>
      </c>
      <c r="X9359" s="6" t="str">
        <f>TEXT(SalesData[[#This Row],[Order Date]],"mmm yyyy")</f>
        <v>Jan 2013</v>
      </c>
      <c r="Y9359">
        <f>--(COUNTIF($B$2:B9359,B9359)=1)</f>
        <v>1</v>
      </c>
    </row>
    <row r="9360" spans="1:25"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c r="W9360" s="6" t="str">
        <f>TEXT(SalesData[[#This Row],[Order Date]],"mmm")</f>
        <v>Jan</v>
      </c>
      <c r="X9360" s="6" t="str">
        <f>TEXT(SalesData[[#This Row],[Order Date]],"mmm yyyy")</f>
        <v>Jan 2013</v>
      </c>
      <c r="Y9360">
        <f>--(COUNTIF($B$2:B9360,B9360)=1)</f>
        <v>0</v>
      </c>
    </row>
    <row r="9361" spans="1:25"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c r="W9361" s="6" t="str">
        <f>TEXT(SalesData[[#This Row],[Order Date]],"mmm")</f>
        <v>Jan</v>
      </c>
      <c r="X9361" s="6" t="str">
        <f>TEXT(SalesData[[#This Row],[Order Date]],"mmm yyyy")</f>
        <v>Jan 2013</v>
      </c>
      <c r="Y9361">
        <f>--(COUNTIF($B$2:B9361,B9361)=1)</f>
        <v>0</v>
      </c>
    </row>
    <row r="9362" spans="1:25"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c r="W9362" s="6" t="str">
        <f>TEXT(SalesData[[#This Row],[Order Date]],"mmm")</f>
        <v>Jan</v>
      </c>
      <c r="X9362" s="6" t="str">
        <f>TEXT(SalesData[[#This Row],[Order Date]],"mmm yyyy")</f>
        <v>Jan 2013</v>
      </c>
      <c r="Y9362">
        <f>--(COUNTIF($B$2:B9362,B9362)=1)</f>
        <v>0</v>
      </c>
    </row>
    <row r="9363" spans="1:25"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c r="W9363" s="6" t="str">
        <f>TEXT(SalesData[[#This Row],[Order Date]],"mmm")</f>
        <v>Mar</v>
      </c>
      <c r="X9363" s="6" t="str">
        <f>TEXT(SalesData[[#This Row],[Order Date]],"mmm yyyy")</f>
        <v>Mar 2014</v>
      </c>
      <c r="Y9363">
        <f>--(COUNTIF($B$2:B9363,B9363)=1)</f>
        <v>1</v>
      </c>
    </row>
    <row r="9364" spans="1:25"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c r="W9364" s="6" t="str">
        <f>TEXT(SalesData[[#This Row],[Order Date]],"mmm")</f>
        <v>Mar</v>
      </c>
      <c r="X9364" s="6" t="str">
        <f>TEXT(SalesData[[#This Row],[Order Date]],"mmm yyyy")</f>
        <v>Mar 2014</v>
      </c>
      <c r="Y9364">
        <f>--(COUNTIF($B$2:B9364,B9364)=1)</f>
        <v>0</v>
      </c>
    </row>
    <row r="9365" spans="1:25"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c r="W9365" s="6" t="str">
        <f>TEXT(SalesData[[#This Row],[Order Date]],"mmm")</f>
        <v>Mar</v>
      </c>
      <c r="X9365" s="6" t="str">
        <f>TEXT(SalesData[[#This Row],[Order Date]],"mmm yyyy")</f>
        <v>Mar 2014</v>
      </c>
      <c r="Y9365">
        <f>--(COUNTIF($B$2:B9365,B9365)=1)</f>
        <v>0</v>
      </c>
    </row>
    <row r="9366" spans="1:25"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c r="W9366" s="6" t="str">
        <f>TEXT(SalesData[[#This Row],[Order Date]],"mmm")</f>
        <v>Mar</v>
      </c>
      <c r="X9366" s="6" t="str">
        <f>TEXT(SalesData[[#This Row],[Order Date]],"mmm yyyy")</f>
        <v>Mar 2014</v>
      </c>
      <c r="Y9366">
        <f>--(COUNTIF($B$2:B9366,B9366)=1)</f>
        <v>0</v>
      </c>
    </row>
    <row r="9367" spans="1:25"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c r="W9367" s="6" t="str">
        <f>TEXT(SalesData[[#This Row],[Order Date]],"mmm")</f>
        <v>Aug</v>
      </c>
      <c r="X9367" s="6" t="str">
        <f>TEXT(SalesData[[#This Row],[Order Date]],"mmm yyyy")</f>
        <v>Aug 2011</v>
      </c>
      <c r="Y9367">
        <f>--(COUNTIF($B$2:B9367,B9367)=1)</f>
        <v>1</v>
      </c>
    </row>
    <row r="9368" spans="1:25"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c r="W9368" s="6" t="str">
        <f>TEXT(SalesData[[#This Row],[Order Date]],"mmm")</f>
        <v>Jun</v>
      </c>
      <c r="X9368" s="6" t="str">
        <f>TEXT(SalesData[[#This Row],[Order Date]],"mmm yyyy")</f>
        <v>Jun 2011</v>
      </c>
      <c r="Y9368">
        <f>--(COUNTIF($B$2:B9368,B9368)=1)</f>
        <v>1</v>
      </c>
    </row>
    <row r="9369" spans="1:25"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c r="W9369" s="6" t="str">
        <f>TEXT(SalesData[[#This Row],[Order Date]],"mmm")</f>
        <v>Jun</v>
      </c>
      <c r="X9369" s="6" t="str">
        <f>TEXT(SalesData[[#This Row],[Order Date]],"mmm yyyy")</f>
        <v>Jun 2011</v>
      </c>
      <c r="Y9369">
        <f>--(COUNTIF($B$2:B9369,B9369)=1)</f>
        <v>0</v>
      </c>
    </row>
    <row r="9370" spans="1:25"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c r="W9370" s="6" t="str">
        <f>TEXT(SalesData[[#This Row],[Order Date]],"mmm")</f>
        <v>Apr</v>
      </c>
      <c r="X9370" s="6" t="str">
        <f>TEXT(SalesData[[#This Row],[Order Date]],"mmm yyyy")</f>
        <v>Apr 2013</v>
      </c>
      <c r="Y9370">
        <f>--(COUNTIF($B$2:B9370,B9370)=1)</f>
        <v>1</v>
      </c>
    </row>
    <row r="9371" spans="1:25"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c r="W9371" s="6" t="str">
        <f>TEXT(SalesData[[#This Row],[Order Date]],"mmm")</f>
        <v>Nov</v>
      </c>
      <c r="X9371" s="6" t="str">
        <f>TEXT(SalesData[[#This Row],[Order Date]],"mmm yyyy")</f>
        <v>Nov 2014</v>
      </c>
      <c r="Y9371">
        <f>--(COUNTIF($B$2:B9371,B9371)=1)</f>
        <v>1</v>
      </c>
    </row>
    <row r="9372" spans="1:25"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c r="W9372" s="6" t="str">
        <f>TEXT(SalesData[[#This Row],[Order Date]],"mmm")</f>
        <v>May</v>
      </c>
      <c r="X9372" s="6" t="str">
        <f>TEXT(SalesData[[#This Row],[Order Date]],"mmm yyyy")</f>
        <v>May 2012</v>
      </c>
      <c r="Y9372">
        <f>--(COUNTIF($B$2:B9372,B9372)=1)</f>
        <v>1</v>
      </c>
    </row>
    <row r="9373" spans="1:25"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c r="W9373" s="6" t="str">
        <f>TEXT(SalesData[[#This Row],[Order Date]],"mmm")</f>
        <v>May</v>
      </c>
      <c r="X9373" s="6" t="str">
        <f>TEXT(SalesData[[#This Row],[Order Date]],"mmm yyyy")</f>
        <v>May 2012</v>
      </c>
      <c r="Y9373">
        <f>--(COUNTIF($B$2:B9373,B9373)=1)</f>
        <v>0</v>
      </c>
    </row>
    <row r="9374" spans="1:25"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c r="W9374" s="6" t="str">
        <f>TEXT(SalesData[[#This Row],[Order Date]],"mmm")</f>
        <v>May</v>
      </c>
      <c r="X9374" s="6" t="str">
        <f>TEXT(SalesData[[#This Row],[Order Date]],"mmm yyyy")</f>
        <v>May 2012</v>
      </c>
      <c r="Y9374">
        <f>--(COUNTIF($B$2:B9374,B9374)=1)</f>
        <v>0</v>
      </c>
    </row>
    <row r="9375" spans="1:25"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c r="W9375" s="6" t="str">
        <f>TEXT(SalesData[[#This Row],[Order Date]],"mmm")</f>
        <v>May</v>
      </c>
      <c r="X9375" s="6" t="str">
        <f>TEXT(SalesData[[#This Row],[Order Date]],"mmm yyyy")</f>
        <v>May 2014</v>
      </c>
      <c r="Y9375">
        <f>--(COUNTIF($B$2:B9375,B9375)=1)</f>
        <v>1</v>
      </c>
    </row>
    <row r="9376" spans="1:25"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c r="W9376" s="6" t="str">
        <f>TEXT(SalesData[[#This Row],[Order Date]],"mmm")</f>
        <v>Jun</v>
      </c>
      <c r="X9376" s="6" t="str">
        <f>TEXT(SalesData[[#This Row],[Order Date]],"mmm yyyy")</f>
        <v>Jun 2013</v>
      </c>
      <c r="Y9376">
        <f>--(COUNTIF($B$2:B9376,B9376)=1)</f>
        <v>1</v>
      </c>
    </row>
    <row r="9377" spans="1:25"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c r="W9377" s="6" t="str">
        <f>TEXT(SalesData[[#This Row],[Order Date]],"mmm")</f>
        <v>Dec</v>
      </c>
      <c r="X9377" s="6" t="str">
        <f>TEXT(SalesData[[#This Row],[Order Date]],"mmm yyyy")</f>
        <v>Dec 2012</v>
      </c>
      <c r="Y9377">
        <f>--(COUNTIF($B$2:B9377,B9377)=1)</f>
        <v>1</v>
      </c>
    </row>
    <row r="9378" spans="1:25"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c r="W9378" s="6" t="str">
        <f>TEXT(SalesData[[#This Row],[Order Date]],"mmm")</f>
        <v>Dec</v>
      </c>
      <c r="X9378" s="6" t="str">
        <f>TEXT(SalesData[[#This Row],[Order Date]],"mmm yyyy")</f>
        <v>Dec 2014</v>
      </c>
      <c r="Y9378">
        <f>--(COUNTIF($B$2:B9378,B9378)=1)</f>
        <v>1</v>
      </c>
    </row>
    <row r="9379" spans="1:25"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c r="W9379" s="6" t="str">
        <f>TEXT(SalesData[[#This Row],[Order Date]],"mmm")</f>
        <v>Dec</v>
      </c>
      <c r="X9379" s="6" t="str">
        <f>TEXT(SalesData[[#This Row],[Order Date]],"mmm yyyy")</f>
        <v>Dec 2014</v>
      </c>
      <c r="Y9379">
        <f>--(COUNTIF($B$2:B9379,B9379)=1)</f>
        <v>1</v>
      </c>
    </row>
    <row r="9380" spans="1:25"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c r="W9380" s="6" t="str">
        <f>TEXT(SalesData[[#This Row],[Order Date]],"mmm")</f>
        <v>May</v>
      </c>
      <c r="X9380" s="6" t="str">
        <f>TEXT(SalesData[[#This Row],[Order Date]],"mmm yyyy")</f>
        <v>May 2013</v>
      </c>
      <c r="Y9380">
        <f>--(COUNTIF($B$2:B9380,B9380)=1)</f>
        <v>1</v>
      </c>
    </row>
    <row r="9381" spans="1:25"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c r="W9381" s="6" t="str">
        <f>TEXT(SalesData[[#This Row],[Order Date]],"mmm")</f>
        <v>Dec</v>
      </c>
      <c r="X9381" s="6" t="str">
        <f>TEXT(SalesData[[#This Row],[Order Date]],"mmm yyyy")</f>
        <v>Dec 2011</v>
      </c>
      <c r="Y9381">
        <f>--(COUNTIF($B$2:B9381,B9381)=1)</f>
        <v>1</v>
      </c>
    </row>
    <row r="9382" spans="1:25"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c r="W9382" s="6" t="str">
        <f>TEXT(SalesData[[#This Row],[Order Date]],"mmm")</f>
        <v>Dec</v>
      </c>
      <c r="X9382" s="6" t="str">
        <f>TEXT(SalesData[[#This Row],[Order Date]],"mmm yyyy")</f>
        <v>Dec 2011</v>
      </c>
      <c r="Y9382">
        <f>--(COUNTIF($B$2:B9382,B9382)=1)</f>
        <v>0</v>
      </c>
    </row>
    <row r="9383" spans="1:25"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c r="W9383" s="6" t="str">
        <f>TEXT(SalesData[[#This Row],[Order Date]],"mmm")</f>
        <v>Dec</v>
      </c>
      <c r="X9383" s="6" t="str">
        <f>TEXT(SalesData[[#This Row],[Order Date]],"mmm yyyy")</f>
        <v>Dec 2011</v>
      </c>
      <c r="Y9383">
        <f>--(COUNTIF($B$2:B9383,B9383)=1)</f>
        <v>0</v>
      </c>
    </row>
    <row r="9384" spans="1:25"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c r="W9384" s="6" t="str">
        <f>TEXT(SalesData[[#This Row],[Order Date]],"mmm")</f>
        <v>Dec</v>
      </c>
      <c r="X9384" s="6" t="str">
        <f>TEXT(SalesData[[#This Row],[Order Date]],"mmm yyyy")</f>
        <v>Dec 2011</v>
      </c>
      <c r="Y9384">
        <f>--(COUNTIF($B$2:B9384,B9384)=1)</f>
        <v>0</v>
      </c>
    </row>
    <row r="9385" spans="1:25"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c r="W9385" s="6" t="str">
        <f>TEXT(SalesData[[#This Row],[Order Date]],"mmm")</f>
        <v>Dec</v>
      </c>
      <c r="X9385" s="6" t="str">
        <f>TEXT(SalesData[[#This Row],[Order Date]],"mmm yyyy")</f>
        <v>Dec 2011</v>
      </c>
      <c r="Y9385">
        <f>--(COUNTIF($B$2:B9385,B9385)=1)</f>
        <v>0</v>
      </c>
    </row>
    <row r="9386" spans="1:25"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c r="W9386" s="6" t="str">
        <f>TEXT(SalesData[[#This Row],[Order Date]],"mmm")</f>
        <v>Aug</v>
      </c>
      <c r="X9386" s="6" t="str">
        <f>TEXT(SalesData[[#This Row],[Order Date]],"mmm yyyy")</f>
        <v>Aug 2014</v>
      </c>
      <c r="Y9386">
        <f>--(COUNTIF($B$2:B9386,B9386)=1)</f>
        <v>1</v>
      </c>
    </row>
    <row r="9387" spans="1:25"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c r="W9387" s="6" t="str">
        <f>TEXT(SalesData[[#This Row],[Order Date]],"mmm")</f>
        <v>Aug</v>
      </c>
      <c r="X9387" s="6" t="str">
        <f>TEXT(SalesData[[#This Row],[Order Date]],"mmm yyyy")</f>
        <v>Aug 2014</v>
      </c>
      <c r="Y9387">
        <f>--(COUNTIF($B$2:B9387,B9387)=1)</f>
        <v>1</v>
      </c>
    </row>
    <row r="9388" spans="1:25"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c r="W9388" s="6" t="str">
        <f>TEXT(SalesData[[#This Row],[Order Date]],"mmm")</f>
        <v>Jan</v>
      </c>
      <c r="X9388" s="6" t="str">
        <f>TEXT(SalesData[[#This Row],[Order Date]],"mmm yyyy")</f>
        <v>Jan 2014</v>
      </c>
      <c r="Y9388">
        <f>--(COUNTIF($B$2:B9388,B9388)=1)</f>
        <v>1</v>
      </c>
    </row>
    <row r="9389" spans="1:25"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c r="W9389" s="6" t="str">
        <f>TEXT(SalesData[[#This Row],[Order Date]],"mmm")</f>
        <v>Jan</v>
      </c>
      <c r="X9389" s="6" t="str">
        <f>TEXT(SalesData[[#This Row],[Order Date]],"mmm yyyy")</f>
        <v>Jan 2014</v>
      </c>
      <c r="Y9389">
        <f>--(COUNTIF($B$2:B9389,B9389)=1)</f>
        <v>0</v>
      </c>
    </row>
    <row r="9390" spans="1:25"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c r="W9390" s="6" t="str">
        <f>TEXT(SalesData[[#This Row],[Order Date]],"mmm")</f>
        <v>Jan</v>
      </c>
      <c r="X9390" s="6" t="str">
        <f>TEXT(SalesData[[#This Row],[Order Date]],"mmm yyyy")</f>
        <v>Jan 2014</v>
      </c>
      <c r="Y9390">
        <f>--(COUNTIF($B$2:B9390,B9390)=1)</f>
        <v>0</v>
      </c>
    </row>
    <row r="9391" spans="1:25"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c r="W9391" s="6" t="str">
        <f>TEXT(SalesData[[#This Row],[Order Date]],"mmm")</f>
        <v>Jan</v>
      </c>
      <c r="X9391" s="6" t="str">
        <f>TEXT(SalesData[[#This Row],[Order Date]],"mmm yyyy")</f>
        <v>Jan 2014</v>
      </c>
      <c r="Y9391">
        <f>--(COUNTIF($B$2:B9391,B9391)=1)</f>
        <v>0</v>
      </c>
    </row>
    <row r="9392" spans="1:25"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c r="W9392" s="6" t="str">
        <f>TEXT(SalesData[[#This Row],[Order Date]],"mmm")</f>
        <v>Jun</v>
      </c>
      <c r="X9392" s="6" t="str">
        <f>TEXT(SalesData[[#This Row],[Order Date]],"mmm yyyy")</f>
        <v>Jun 2012</v>
      </c>
      <c r="Y9392">
        <f>--(COUNTIF($B$2:B9392,B9392)=1)</f>
        <v>1</v>
      </c>
    </row>
    <row r="9393" spans="1:25"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c r="W9393" s="6" t="str">
        <f>TEXT(SalesData[[#This Row],[Order Date]],"mmm")</f>
        <v>Mar</v>
      </c>
      <c r="X9393" s="6" t="str">
        <f>TEXT(SalesData[[#This Row],[Order Date]],"mmm yyyy")</f>
        <v>Mar 2014</v>
      </c>
      <c r="Y9393">
        <f>--(COUNTIF($B$2:B9393,B9393)=1)</f>
        <v>1</v>
      </c>
    </row>
    <row r="9394" spans="1:25"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c r="W9394" s="6" t="str">
        <f>TEXT(SalesData[[#This Row],[Order Date]],"mmm")</f>
        <v>Oct</v>
      </c>
      <c r="X9394" s="6" t="str">
        <f>TEXT(SalesData[[#This Row],[Order Date]],"mmm yyyy")</f>
        <v>Oct 2012</v>
      </c>
      <c r="Y9394">
        <f>--(COUNTIF($B$2:B9394,B9394)=1)</f>
        <v>1</v>
      </c>
    </row>
    <row r="9395" spans="1:25"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c r="W9395" s="6" t="str">
        <f>TEXT(SalesData[[#This Row],[Order Date]],"mmm")</f>
        <v>Sep</v>
      </c>
      <c r="X9395" s="6" t="str">
        <f>TEXT(SalesData[[#This Row],[Order Date]],"mmm yyyy")</f>
        <v>Sep 2011</v>
      </c>
      <c r="Y9395">
        <f>--(COUNTIF($B$2:B9395,B9395)=1)</f>
        <v>1</v>
      </c>
    </row>
    <row r="9396" spans="1:25"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c r="W9396" s="6" t="str">
        <f>TEXT(SalesData[[#This Row],[Order Date]],"mmm")</f>
        <v>Sep</v>
      </c>
      <c r="X9396" s="6" t="str">
        <f>TEXT(SalesData[[#This Row],[Order Date]],"mmm yyyy")</f>
        <v>Sep 2011</v>
      </c>
      <c r="Y9396">
        <f>--(COUNTIF($B$2:B9396,B9396)=1)</f>
        <v>0</v>
      </c>
    </row>
    <row r="9397" spans="1:25"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c r="W9397" s="6" t="str">
        <f>TEXT(SalesData[[#This Row],[Order Date]],"mmm")</f>
        <v>Sep</v>
      </c>
      <c r="X9397" s="6" t="str">
        <f>TEXT(SalesData[[#This Row],[Order Date]],"mmm yyyy")</f>
        <v>Sep 2011</v>
      </c>
      <c r="Y9397">
        <f>--(COUNTIF($B$2:B9397,B9397)=1)</f>
        <v>0</v>
      </c>
    </row>
    <row r="9398" spans="1:25"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c r="W9398" s="6" t="str">
        <f>TEXT(SalesData[[#This Row],[Order Date]],"mmm")</f>
        <v>Sep</v>
      </c>
      <c r="X9398" s="6" t="str">
        <f>TEXT(SalesData[[#This Row],[Order Date]],"mmm yyyy")</f>
        <v>Sep 2011</v>
      </c>
      <c r="Y9398">
        <f>--(COUNTIF($B$2:B9398,B9398)=1)</f>
        <v>0</v>
      </c>
    </row>
    <row r="9399" spans="1:25"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c r="W9399" s="6" t="str">
        <f>TEXT(SalesData[[#This Row],[Order Date]],"mmm")</f>
        <v>Sep</v>
      </c>
      <c r="X9399" s="6" t="str">
        <f>TEXT(SalesData[[#This Row],[Order Date]],"mmm yyyy")</f>
        <v>Sep 2011</v>
      </c>
      <c r="Y9399">
        <f>--(COUNTIF($B$2:B9399,B9399)=1)</f>
        <v>0</v>
      </c>
    </row>
    <row r="9400" spans="1:25"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c r="W9400" s="6" t="str">
        <f>TEXT(SalesData[[#This Row],[Order Date]],"mmm")</f>
        <v>Sep</v>
      </c>
      <c r="X9400" s="6" t="str">
        <f>TEXT(SalesData[[#This Row],[Order Date]],"mmm yyyy")</f>
        <v>Sep 2011</v>
      </c>
      <c r="Y9400">
        <f>--(COUNTIF($B$2:B9400,B9400)=1)</f>
        <v>0</v>
      </c>
    </row>
    <row r="9401" spans="1:25"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c r="W9401" s="6" t="str">
        <f>TEXT(SalesData[[#This Row],[Order Date]],"mmm")</f>
        <v>Nov</v>
      </c>
      <c r="X9401" s="6" t="str">
        <f>TEXT(SalesData[[#This Row],[Order Date]],"mmm yyyy")</f>
        <v>Nov 2013</v>
      </c>
      <c r="Y9401">
        <f>--(COUNTIF($B$2:B9401,B9401)=1)</f>
        <v>1</v>
      </c>
    </row>
    <row r="9402" spans="1:25"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c r="W9402" s="6" t="str">
        <f>TEXT(SalesData[[#This Row],[Order Date]],"mmm")</f>
        <v>Sep</v>
      </c>
      <c r="X9402" s="6" t="str">
        <f>TEXT(SalesData[[#This Row],[Order Date]],"mmm yyyy")</f>
        <v>Sep 2012</v>
      </c>
      <c r="Y9402">
        <f>--(COUNTIF($B$2:B9402,B9402)=1)</f>
        <v>1</v>
      </c>
    </row>
    <row r="9403" spans="1:25"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c r="W9403" s="6" t="str">
        <f>TEXT(SalesData[[#This Row],[Order Date]],"mmm")</f>
        <v>Jun</v>
      </c>
      <c r="X9403" s="6" t="str">
        <f>TEXT(SalesData[[#This Row],[Order Date]],"mmm yyyy")</f>
        <v>Jun 2011</v>
      </c>
      <c r="Y9403">
        <f>--(COUNTIF($B$2:B9403,B9403)=1)</f>
        <v>1</v>
      </c>
    </row>
    <row r="9404" spans="1:25"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c r="W9404" s="6" t="str">
        <f>TEXT(SalesData[[#This Row],[Order Date]],"mmm")</f>
        <v>Aug</v>
      </c>
      <c r="X9404" s="6" t="str">
        <f>TEXT(SalesData[[#This Row],[Order Date]],"mmm yyyy")</f>
        <v>Aug 2013</v>
      </c>
      <c r="Y9404">
        <f>--(COUNTIF($B$2:B9404,B9404)=1)</f>
        <v>1</v>
      </c>
    </row>
    <row r="9405" spans="1:25"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c r="W9405" s="6" t="str">
        <f>TEXT(SalesData[[#This Row],[Order Date]],"mmm")</f>
        <v>Aug</v>
      </c>
      <c r="X9405" s="6" t="str">
        <f>TEXT(SalesData[[#This Row],[Order Date]],"mmm yyyy")</f>
        <v>Aug 2013</v>
      </c>
      <c r="Y9405">
        <f>--(COUNTIF($B$2:B9405,B9405)=1)</f>
        <v>0</v>
      </c>
    </row>
    <row r="9406" spans="1:25"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c r="W9406" s="6" t="str">
        <f>TEXT(SalesData[[#This Row],[Order Date]],"mmm")</f>
        <v>Apr</v>
      </c>
      <c r="X9406" s="6" t="str">
        <f>TEXT(SalesData[[#This Row],[Order Date]],"mmm yyyy")</f>
        <v>Apr 2014</v>
      </c>
      <c r="Y9406">
        <f>--(COUNTIF($B$2:B9406,B9406)=1)</f>
        <v>1</v>
      </c>
    </row>
    <row r="9407" spans="1:25"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c r="W9407" s="6" t="str">
        <f>TEXT(SalesData[[#This Row],[Order Date]],"mmm")</f>
        <v>Mar</v>
      </c>
      <c r="X9407" s="6" t="str">
        <f>TEXT(SalesData[[#This Row],[Order Date]],"mmm yyyy")</f>
        <v>Mar 2011</v>
      </c>
      <c r="Y9407">
        <f>--(COUNTIF($B$2:B9407,B9407)=1)</f>
        <v>1</v>
      </c>
    </row>
    <row r="9408" spans="1:25"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c r="W9408" s="6" t="str">
        <f>TEXT(SalesData[[#This Row],[Order Date]],"mmm")</f>
        <v>Mar</v>
      </c>
      <c r="X9408" s="6" t="str">
        <f>TEXT(SalesData[[#This Row],[Order Date]],"mmm yyyy")</f>
        <v>Mar 2011</v>
      </c>
      <c r="Y9408">
        <f>--(COUNTIF($B$2:B9408,B9408)=1)</f>
        <v>0</v>
      </c>
    </row>
    <row r="9409" spans="1:25"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c r="W9409" s="6" t="str">
        <f>TEXT(SalesData[[#This Row],[Order Date]],"mmm")</f>
        <v>Sep</v>
      </c>
      <c r="X9409" s="6" t="str">
        <f>TEXT(SalesData[[#This Row],[Order Date]],"mmm yyyy")</f>
        <v>Sep 2014</v>
      </c>
      <c r="Y9409">
        <f>--(COUNTIF($B$2:B9409,B9409)=1)</f>
        <v>1</v>
      </c>
    </row>
    <row r="9410" spans="1:25"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c r="W9410" s="6" t="str">
        <f>TEXT(SalesData[[#This Row],[Order Date]],"mmm")</f>
        <v>Sep</v>
      </c>
      <c r="X9410" s="6" t="str">
        <f>TEXT(SalesData[[#This Row],[Order Date]],"mmm yyyy")</f>
        <v>Sep 2014</v>
      </c>
      <c r="Y9410">
        <f>--(COUNTIF($B$2:B9410,B9410)=1)</f>
        <v>0</v>
      </c>
    </row>
    <row r="9411" spans="1:25"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c r="W9411" s="6" t="str">
        <f>TEXT(SalesData[[#This Row],[Order Date]],"mmm")</f>
        <v>Dec</v>
      </c>
      <c r="X9411" s="6" t="str">
        <f>TEXT(SalesData[[#This Row],[Order Date]],"mmm yyyy")</f>
        <v>Dec 2014</v>
      </c>
      <c r="Y9411">
        <f>--(COUNTIF($B$2:B9411,B9411)=1)</f>
        <v>1</v>
      </c>
    </row>
    <row r="9412" spans="1:25"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c r="W9412" s="6" t="str">
        <f>TEXT(SalesData[[#This Row],[Order Date]],"mmm")</f>
        <v>Dec</v>
      </c>
      <c r="X9412" s="6" t="str">
        <f>TEXT(SalesData[[#This Row],[Order Date]],"mmm yyyy")</f>
        <v>Dec 2014</v>
      </c>
      <c r="Y9412">
        <f>--(COUNTIF($B$2:B9412,B9412)=1)</f>
        <v>0</v>
      </c>
    </row>
    <row r="9413" spans="1:25"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c r="W9413" s="6" t="str">
        <f>TEXT(SalesData[[#This Row],[Order Date]],"mmm")</f>
        <v>Mar</v>
      </c>
      <c r="X9413" s="6" t="str">
        <f>TEXT(SalesData[[#This Row],[Order Date]],"mmm yyyy")</f>
        <v>Mar 2013</v>
      </c>
      <c r="Y9413">
        <f>--(COUNTIF($B$2:B9413,B9413)=1)</f>
        <v>1</v>
      </c>
    </row>
    <row r="9414" spans="1:25"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c r="W9414" s="6" t="str">
        <f>TEXT(SalesData[[#This Row],[Order Date]],"mmm")</f>
        <v>Jan</v>
      </c>
      <c r="X9414" s="6" t="str">
        <f>TEXT(SalesData[[#This Row],[Order Date]],"mmm yyyy")</f>
        <v>Jan 2012</v>
      </c>
      <c r="Y9414">
        <f>--(COUNTIF($B$2:B9414,B9414)=1)</f>
        <v>1</v>
      </c>
    </row>
    <row r="9415" spans="1:25"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c r="W9415" s="6" t="str">
        <f>TEXT(SalesData[[#This Row],[Order Date]],"mmm")</f>
        <v>Sep</v>
      </c>
      <c r="X9415" s="6" t="str">
        <f>TEXT(SalesData[[#This Row],[Order Date]],"mmm yyyy")</f>
        <v>Sep 2013</v>
      </c>
      <c r="Y9415">
        <f>--(COUNTIF($B$2:B9415,B9415)=1)</f>
        <v>1</v>
      </c>
    </row>
    <row r="9416" spans="1:25"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c r="W9416" s="6" t="str">
        <f>TEXT(SalesData[[#This Row],[Order Date]],"mmm")</f>
        <v>Oct</v>
      </c>
      <c r="X9416" s="6" t="str">
        <f>TEXT(SalesData[[#This Row],[Order Date]],"mmm yyyy")</f>
        <v>Oct 2012</v>
      </c>
      <c r="Y9416">
        <f>--(COUNTIF($B$2:B9416,B9416)=1)</f>
        <v>1</v>
      </c>
    </row>
    <row r="9417" spans="1:25"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c r="W9417" s="6" t="str">
        <f>TEXT(SalesData[[#This Row],[Order Date]],"mmm")</f>
        <v>Oct</v>
      </c>
      <c r="X9417" s="6" t="str">
        <f>TEXT(SalesData[[#This Row],[Order Date]],"mmm yyyy")</f>
        <v>Oct 2012</v>
      </c>
      <c r="Y9417">
        <f>--(COUNTIF($B$2:B9417,B9417)=1)</f>
        <v>0</v>
      </c>
    </row>
    <row r="9418" spans="1:25"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c r="W9418" s="6" t="str">
        <f>TEXT(SalesData[[#This Row],[Order Date]],"mmm")</f>
        <v>Oct</v>
      </c>
      <c r="X9418" s="6" t="str">
        <f>TEXT(SalesData[[#This Row],[Order Date]],"mmm yyyy")</f>
        <v>Oct 2012</v>
      </c>
      <c r="Y9418">
        <f>--(COUNTIF($B$2:B9418,B9418)=1)</f>
        <v>0</v>
      </c>
    </row>
    <row r="9419" spans="1:25"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c r="W9419" s="6" t="str">
        <f>TEXT(SalesData[[#This Row],[Order Date]],"mmm")</f>
        <v>Oct</v>
      </c>
      <c r="X9419" s="6" t="str">
        <f>TEXT(SalesData[[#This Row],[Order Date]],"mmm yyyy")</f>
        <v>Oct 2011</v>
      </c>
      <c r="Y9419">
        <f>--(COUNTIF($B$2:B9419,B9419)=1)</f>
        <v>1</v>
      </c>
    </row>
    <row r="9420" spans="1:25"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c r="W9420" s="6" t="str">
        <f>TEXT(SalesData[[#This Row],[Order Date]],"mmm")</f>
        <v>Oct</v>
      </c>
      <c r="X9420" s="6" t="str">
        <f>TEXT(SalesData[[#This Row],[Order Date]],"mmm yyyy")</f>
        <v>Oct 2011</v>
      </c>
      <c r="Y9420">
        <f>--(COUNTIF($B$2:B9420,B9420)=1)</f>
        <v>0</v>
      </c>
    </row>
    <row r="9421" spans="1:25"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c r="W9421" s="6" t="str">
        <f>TEXT(SalesData[[#This Row],[Order Date]],"mmm")</f>
        <v>Oct</v>
      </c>
      <c r="X9421" s="6" t="str">
        <f>TEXT(SalesData[[#This Row],[Order Date]],"mmm yyyy")</f>
        <v>Oct 2014</v>
      </c>
      <c r="Y9421">
        <f>--(COUNTIF($B$2:B9421,B9421)=1)</f>
        <v>1</v>
      </c>
    </row>
    <row r="9422" spans="1:25"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c r="W9422" s="6" t="str">
        <f>TEXT(SalesData[[#This Row],[Order Date]],"mmm")</f>
        <v>Oct</v>
      </c>
      <c r="X9422" s="6" t="str">
        <f>TEXT(SalesData[[#This Row],[Order Date]],"mmm yyyy")</f>
        <v>Oct 2014</v>
      </c>
      <c r="Y9422">
        <f>--(COUNTIF($B$2:B9422,B9422)=1)</f>
        <v>0</v>
      </c>
    </row>
    <row r="9423" spans="1:25"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c r="W9423" s="6" t="str">
        <f>TEXT(SalesData[[#This Row],[Order Date]],"mmm")</f>
        <v>Jul</v>
      </c>
      <c r="X9423" s="6" t="str">
        <f>TEXT(SalesData[[#This Row],[Order Date]],"mmm yyyy")</f>
        <v>Jul 2011</v>
      </c>
      <c r="Y9423">
        <f>--(COUNTIF($B$2:B9423,B9423)=1)</f>
        <v>1</v>
      </c>
    </row>
    <row r="9424" spans="1:25"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c r="W9424" s="6" t="str">
        <f>TEXT(SalesData[[#This Row],[Order Date]],"mmm")</f>
        <v>Jul</v>
      </c>
      <c r="X9424" s="6" t="str">
        <f>TEXT(SalesData[[#This Row],[Order Date]],"mmm yyyy")</f>
        <v>Jul 2011</v>
      </c>
      <c r="Y9424">
        <f>--(COUNTIF($B$2:B9424,B9424)=1)</f>
        <v>0</v>
      </c>
    </row>
    <row r="9425" spans="1:25"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c r="W9425" s="6" t="str">
        <f>TEXT(SalesData[[#This Row],[Order Date]],"mmm")</f>
        <v>Jul</v>
      </c>
      <c r="X9425" s="6" t="str">
        <f>TEXT(SalesData[[#This Row],[Order Date]],"mmm yyyy")</f>
        <v>Jul 2011</v>
      </c>
      <c r="Y9425">
        <f>--(COUNTIF($B$2:B9425,B9425)=1)</f>
        <v>0</v>
      </c>
    </row>
    <row r="9426" spans="1:25"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c r="W9426" s="6" t="str">
        <f>TEXT(SalesData[[#This Row],[Order Date]],"mmm")</f>
        <v>Jul</v>
      </c>
      <c r="X9426" s="6" t="str">
        <f>TEXT(SalesData[[#This Row],[Order Date]],"mmm yyyy")</f>
        <v>Jul 2011</v>
      </c>
      <c r="Y9426">
        <f>--(COUNTIF($B$2:B9426,B9426)=1)</f>
        <v>0</v>
      </c>
    </row>
    <row r="9427" spans="1:25"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c r="W9427" s="6" t="str">
        <f>TEXT(SalesData[[#This Row],[Order Date]],"mmm")</f>
        <v>Sep</v>
      </c>
      <c r="X9427" s="6" t="str">
        <f>TEXT(SalesData[[#This Row],[Order Date]],"mmm yyyy")</f>
        <v>Sep 2011</v>
      </c>
      <c r="Y9427">
        <f>--(COUNTIF($B$2:B9427,B9427)=1)</f>
        <v>1</v>
      </c>
    </row>
    <row r="9428" spans="1:25"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c r="W9428" s="6" t="str">
        <f>TEXT(SalesData[[#This Row],[Order Date]],"mmm")</f>
        <v>Sep</v>
      </c>
      <c r="X9428" s="6" t="str">
        <f>TEXT(SalesData[[#This Row],[Order Date]],"mmm yyyy")</f>
        <v>Sep 2013</v>
      </c>
      <c r="Y9428">
        <f>--(COUNTIF($B$2:B9428,B9428)=1)</f>
        <v>1</v>
      </c>
    </row>
    <row r="9429" spans="1:25"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c r="W9429" s="6" t="str">
        <f>TEXT(SalesData[[#This Row],[Order Date]],"mmm")</f>
        <v>Nov</v>
      </c>
      <c r="X9429" s="6" t="str">
        <f>TEXT(SalesData[[#This Row],[Order Date]],"mmm yyyy")</f>
        <v>Nov 2011</v>
      </c>
      <c r="Y9429">
        <f>--(COUNTIF($B$2:B9429,B9429)=1)</f>
        <v>1</v>
      </c>
    </row>
    <row r="9430" spans="1:25"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c r="W9430" s="6" t="str">
        <f>TEXT(SalesData[[#This Row],[Order Date]],"mmm")</f>
        <v>May</v>
      </c>
      <c r="X9430" s="6" t="str">
        <f>TEXT(SalesData[[#This Row],[Order Date]],"mmm yyyy")</f>
        <v>May 2011</v>
      </c>
      <c r="Y9430">
        <f>--(COUNTIF($B$2:B9430,B9430)=1)</f>
        <v>1</v>
      </c>
    </row>
    <row r="9431" spans="1:25"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c r="W9431" s="6" t="str">
        <f>TEXT(SalesData[[#This Row],[Order Date]],"mmm")</f>
        <v>Aug</v>
      </c>
      <c r="X9431" s="6" t="str">
        <f>TEXT(SalesData[[#This Row],[Order Date]],"mmm yyyy")</f>
        <v>Aug 2012</v>
      </c>
      <c r="Y9431">
        <f>--(COUNTIF($B$2:B9431,B9431)=1)</f>
        <v>1</v>
      </c>
    </row>
    <row r="9432" spans="1:25"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c r="W9432" s="6" t="str">
        <f>TEXT(SalesData[[#This Row],[Order Date]],"mmm")</f>
        <v>Aug</v>
      </c>
      <c r="X9432" s="6" t="str">
        <f>TEXT(SalesData[[#This Row],[Order Date]],"mmm yyyy")</f>
        <v>Aug 2012</v>
      </c>
      <c r="Y9432">
        <f>--(COUNTIF($B$2:B9432,B9432)=1)</f>
        <v>0</v>
      </c>
    </row>
    <row r="9433" spans="1:25"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c r="W9433" s="6" t="str">
        <f>TEXT(SalesData[[#This Row],[Order Date]],"mmm")</f>
        <v>Jun</v>
      </c>
      <c r="X9433" s="6" t="str">
        <f>TEXT(SalesData[[#This Row],[Order Date]],"mmm yyyy")</f>
        <v>Jun 2012</v>
      </c>
      <c r="Y9433">
        <f>--(COUNTIF($B$2:B9433,B9433)=1)</f>
        <v>1</v>
      </c>
    </row>
    <row r="9434" spans="1:25"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c r="W9434" s="6" t="str">
        <f>TEXT(SalesData[[#This Row],[Order Date]],"mmm")</f>
        <v>Aug</v>
      </c>
      <c r="X9434" s="6" t="str">
        <f>TEXT(SalesData[[#This Row],[Order Date]],"mmm yyyy")</f>
        <v>Aug 2012</v>
      </c>
      <c r="Y9434">
        <f>--(COUNTIF($B$2:B9434,B9434)=1)</f>
        <v>1</v>
      </c>
    </row>
    <row r="9435" spans="1:25"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c r="W9435" s="6" t="str">
        <f>TEXT(SalesData[[#This Row],[Order Date]],"mmm")</f>
        <v>Aug</v>
      </c>
      <c r="X9435" s="6" t="str">
        <f>TEXT(SalesData[[#This Row],[Order Date]],"mmm yyyy")</f>
        <v>Aug 2012</v>
      </c>
      <c r="Y9435">
        <f>--(COUNTIF($B$2:B9435,B9435)=1)</f>
        <v>0</v>
      </c>
    </row>
    <row r="9436" spans="1:25"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c r="W9436" s="6" t="str">
        <f>TEXT(SalesData[[#This Row],[Order Date]],"mmm")</f>
        <v>Aug</v>
      </c>
      <c r="X9436" s="6" t="str">
        <f>TEXT(SalesData[[#This Row],[Order Date]],"mmm yyyy")</f>
        <v>Aug 2012</v>
      </c>
      <c r="Y9436">
        <f>--(COUNTIF($B$2:B9436,B9436)=1)</f>
        <v>0</v>
      </c>
    </row>
    <row r="9437" spans="1:25"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c r="W9437" s="6" t="str">
        <f>TEXT(SalesData[[#This Row],[Order Date]],"mmm")</f>
        <v>Aug</v>
      </c>
      <c r="X9437" s="6" t="str">
        <f>TEXT(SalesData[[#This Row],[Order Date]],"mmm yyyy")</f>
        <v>Aug 2012</v>
      </c>
      <c r="Y9437">
        <f>--(COUNTIF($B$2:B9437,B9437)=1)</f>
        <v>0</v>
      </c>
    </row>
    <row r="9438" spans="1:25"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c r="W9438" s="6" t="str">
        <f>TEXT(SalesData[[#This Row],[Order Date]],"mmm")</f>
        <v>Sep</v>
      </c>
      <c r="X9438" s="6" t="str">
        <f>TEXT(SalesData[[#This Row],[Order Date]],"mmm yyyy")</f>
        <v>Sep 2012</v>
      </c>
      <c r="Y9438">
        <f>--(COUNTIF($B$2:B9438,B9438)=1)</f>
        <v>1</v>
      </c>
    </row>
    <row r="9439" spans="1:25"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c r="W9439" s="6" t="str">
        <f>TEXT(SalesData[[#This Row],[Order Date]],"mmm")</f>
        <v>May</v>
      </c>
      <c r="X9439" s="6" t="str">
        <f>TEXT(SalesData[[#This Row],[Order Date]],"mmm yyyy")</f>
        <v>May 2014</v>
      </c>
      <c r="Y9439">
        <f>--(COUNTIF($B$2:B9439,B9439)=1)</f>
        <v>1</v>
      </c>
    </row>
    <row r="9440" spans="1:25"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c r="W9440" s="6" t="str">
        <f>TEXT(SalesData[[#This Row],[Order Date]],"mmm")</f>
        <v>Aug</v>
      </c>
      <c r="X9440" s="6" t="str">
        <f>TEXT(SalesData[[#This Row],[Order Date]],"mmm yyyy")</f>
        <v>Aug 2014</v>
      </c>
      <c r="Y9440">
        <f>--(COUNTIF($B$2:B9440,B9440)=1)</f>
        <v>1</v>
      </c>
    </row>
    <row r="9441" spans="1:25"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c r="W9441" s="6" t="str">
        <f>TEXT(SalesData[[#This Row],[Order Date]],"mmm")</f>
        <v>Oct</v>
      </c>
      <c r="X9441" s="6" t="str">
        <f>TEXT(SalesData[[#This Row],[Order Date]],"mmm yyyy")</f>
        <v>Oct 2011</v>
      </c>
      <c r="Y9441">
        <f>--(COUNTIF($B$2:B9441,B9441)=1)</f>
        <v>1</v>
      </c>
    </row>
    <row r="9442" spans="1:25"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c r="W9442" s="6" t="str">
        <f>TEXT(SalesData[[#This Row],[Order Date]],"mmm")</f>
        <v>May</v>
      </c>
      <c r="X9442" s="6" t="str">
        <f>TEXT(SalesData[[#This Row],[Order Date]],"mmm yyyy")</f>
        <v>May 2011</v>
      </c>
      <c r="Y9442">
        <f>--(COUNTIF($B$2:B9442,B9442)=1)</f>
        <v>1</v>
      </c>
    </row>
    <row r="9443" spans="1:25"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c r="W9443" s="6" t="str">
        <f>TEXT(SalesData[[#This Row],[Order Date]],"mmm")</f>
        <v>Dec</v>
      </c>
      <c r="X9443" s="6" t="str">
        <f>TEXT(SalesData[[#This Row],[Order Date]],"mmm yyyy")</f>
        <v>Dec 2011</v>
      </c>
      <c r="Y9443">
        <f>--(COUNTIF($B$2:B9443,B9443)=1)</f>
        <v>1</v>
      </c>
    </row>
    <row r="9444" spans="1:25"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c r="W9444" s="6" t="str">
        <f>TEXT(SalesData[[#This Row],[Order Date]],"mmm")</f>
        <v>Apr</v>
      </c>
      <c r="X9444" s="6" t="str">
        <f>TEXT(SalesData[[#This Row],[Order Date]],"mmm yyyy")</f>
        <v>Apr 2014</v>
      </c>
      <c r="Y9444">
        <f>--(COUNTIF($B$2:B9444,B9444)=1)</f>
        <v>1</v>
      </c>
    </row>
    <row r="9445" spans="1:25"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c r="W9445" s="6" t="str">
        <f>TEXT(SalesData[[#This Row],[Order Date]],"mmm")</f>
        <v>Apr</v>
      </c>
      <c r="X9445" s="6" t="str">
        <f>TEXT(SalesData[[#This Row],[Order Date]],"mmm yyyy")</f>
        <v>Apr 2014</v>
      </c>
      <c r="Y9445">
        <f>--(COUNTIF($B$2:B9445,B9445)=1)</f>
        <v>0</v>
      </c>
    </row>
    <row r="9446" spans="1:25"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c r="W9446" s="6" t="str">
        <f>TEXT(SalesData[[#This Row],[Order Date]],"mmm")</f>
        <v>Mar</v>
      </c>
      <c r="X9446" s="6" t="str">
        <f>TEXT(SalesData[[#This Row],[Order Date]],"mmm yyyy")</f>
        <v>Mar 2012</v>
      </c>
      <c r="Y9446">
        <f>--(COUNTIF($B$2:B9446,B9446)=1)</f>
        <v>1</v>
      </c>
    </row>
    <row r="9447" spans="1:25"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c r="W9447" s="6" t="str">
        <f>TEXT(SalesData[[#This Row],[Order Date]],"mmm")</f>
        <v>May</v>
      </c>
      <c r="X9447" s="6" t="str">
        <f>TEXT(SalesData[[#This Row],[Order Date]],"mmm yyyy")</f>
        <v>May 2012</v>
      </c>
      <c r="Y9447">
        <f>--(COUNTIF($B$2:B9447,B9447)=1)</f>
        <v>1</v>
      </c>
    </row>
    <row r="9448" spans="1:25"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c r="W9448" s="6" t="str">
        <f>TEXT(SalesData[[#This Row],[Order Date]],"mmm")</f>
        <v>Sep</v>
      </c>
      <c r="X9448" s="6" t="str">
        <f>TEXT(SalesData[[#This Row],[Order Date]],"mmm yyyy")</f>
        <v>Sep 2013</v>
      </c>
      <c r="Y9448">
        <f>--(COUNTIF($B$2:B9448,B9448)=1)</f>
        <v>1</v>
      </c>
    </row>
    <row r="9449" spans="1:25"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c r="W9449" s="6" t="str">
        <f>TEXT(SalesData[[#This Row],[Order Date]],"mmm")</f>
        <v>May</v>
      </c>
      <c r="X9449" s="6" t="str">
        <f>TEXT(SalesData[[#This Row],[Order Date]],"mmm yyyy")</f>
        <v>May 2014</v>
      </c>
      <c r="Y9449">
        <f>--(COUNTIF($B$2:B9449,B9449)=1)</f>
        <v>1</v>
      </c>
    </row>
    <row r="9450" spans="1:25"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c r="W9450" s="6" t="str">
        <f>TEXT(SalesData[[#This Row],[Order Date]],"mmm")</f>
        <v>Sep</v>
      </c>
      <c r="X9450" s="6" t="str">
        <f>TEXT(SalesData[[#This Row],[Order Date]],"mmm yyyy")</f>
        <v>Sep 2013</v>
      </c>
      <c r="Y9450">
        <f>--(COUNTIF($B$2:B9450,B9450)=1)</f>
        <v>1</v>
      </c>
    </row>
    <row r="9451" spans="1:25"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c r="W9451" s="6" t="str">
        <f>TEXT(SalesData[[#This Row],[Order Date]],"mmm")</f>
        <v>Sep</v>
      </c>
      <c r="X9451" s="6" t="str">
        <f>TEXT(SalesData[[#This Row],[Order Date]],"mmm yyyy")</f>
        <v>Sep 2011</v>
      </c>
      <c r="Y9451">
        <f>--(COUNTIF($B$2:B9451,B9451)=1)</f>
        <v>1</v>
      </c>
    </row>
    <row r="9452" spans="1:25"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c r="W9452" s="6" t="str">
        <f>TEXT(SalesData[[#This Row],[Order Date]],"mmm")</f>
        <v>Jun</v>
      </c>
      <c r="X9452" s="6" t="str">
        <f>TEXT(SalesData[[#This Row],[Order Date]],"mmm yyyy")</f>
        <v>Jun 2014</v>
      </c>
      <c r="Y9452">
        <f>--(COUNTIF($B$2:B9452,B9452)=1)</f>
        <v>1</v>
      </c>
    </row>
    <row r="9453" spans="1:25"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c r="W9453" s="6" t="str">
        <f>TEXT(SalesData[[#This Row],[Order Date]],"mmm")</f>
        <v>Sep</v>
      </c>
      <c r="X9453" s="6" t="str">
        <f>TEXT(SalesData[[#This Row],[Order Date]],"mmm yyyy")</f>
        <v>Sep 2012</v>
      </c>
      <c r="Y9453">
        <f>--(COUNTIF($B$2:B9453,B9453)=1)</f>
        <v>1</v>
      </c>
    </row>
    <row r="9454" spans="1:25"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c r="W9454" s="6" t="str">
        <f>TEXT(SalesData[[#This Row],[Order Date]],"mmm")</f>
        <v>Sep</v>
      </c>
      <c r="X9454" s="6" t="str">
        <f>TEXT(SalesData[[#This Row],[Order Date]],"mmm yyyy")</f>
        <v>Sep 2012</v>
      </c>
      <c r="Y9454">
        <f>--(COUNTIF($B$2:B9454,B9454)=1)</f>
        <v>0</v>
      </c>
    </row>
    <row r="9455" spans="1:25"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c r="W9455" s="6" t="str">
        <f>TEXT(SalesData[[#This Row],[Order Date]],"mmm")</f>
        <v>Sep</v>
      </c>
      <c r="X9455" s="6" t="str">
        <f>TEXT(SalesData[[#This Row],[Order Date]],"mmm yyyy")</f>
        <v>Sep 2012</v>
      </c>
      <c r="Y9455">
        <f>--(COUNTIF($B$2:B9455,B9455)=1)</f>
        <v>0</v>
      </c>
    </row>
    <row r="9456" spans="1:25"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c r="W9456" s="6" t="str">
        <f>TEXT(SalesData[[#This Row],[Order Date]],"mmm")</f>
        <v>Sep</v>
      </c>
      <c r="X9456" s="6" t="str">
        <f>TEXT(SalesData[[#This Row],[Order Date]],"mmm yyyy")</f>
        <v>Sep 2012</v>
      </c>
      <c r="Y9456">
        <f>--(COUNTIF($B$2:B9456,B9456)=1)</f>
        <v>0</v>
      </c>
    </row>
    <row r="9457" spans="1:25"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c r="W9457" s="6" t="str">
        <f>TEXT(SalesData[[#This Row],[Order Date]],"mmm")</f>
        <v>Jun</v>
      </c>
      <c r="X9457" s="6" t="str">
        <f>TEXT(SalesData[[#This Row],[Order Date]],"mmm yyyy")</f>
        <v>Jun 2013</v>
      </c>
      <c r="Y9457">
        <f>--(COUNTIF($B$2:B9457,B9457)=1)</f>
        <v>1</v>
      </c>
    </row>
    <row r="9458" spans="1:25"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c r="W9458" s="6" t="str">
        <f>TEXT(SalesData[[#This Row],[Order Date]],"mmm")</f>
        <v>May</v>
      </c>
      <c r="X9458" s="6" t="str">
        <f>TEXT(SalesData[[#This Row],[Order Date]],"mmm yyyy")</f>
        <v>May 2014</v>
      </c>
      <c r="Y9458">
        <f>--(COUNTIF($B$2:B9458,B9458)=1)</f>
        <v>1</v>
      </c>
    </row>
    <row r="9459" spans="1:25"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c r="W9459" s="6" t="str">
        <f>TEXT(SalesData[[#This Row],[Order Date]],"mmm")</f>
        <v>May</v>
      </c>
      <c r="X9459" s="6" t="str">
        <f>TEXT(SalesData[[#This Row],[Order Date]],"mmm yyyy")</f>
        <v>May 2014</v>
      </c>
      <c r="Y9459">
        <f>--(COUNTIF($B$2:B9459,B9459)=1)</f>
        <v>0</v>
      </c>
    </row>
    <row r="9460" spans="1:25"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c r="W9460" s="6" t="str">
        <f>TEXT(SalesData[[#This Row],[Order Date]],"mmm")</f>
        <v>Oct</v>
      </c>
      <c r="X9460" s="6" t="str">
        <f>TEXT(SalesData[[#This Row],[Order Date]],"mmm yyyy")</f>
        <v>Oct 2011</v>
      </c>
      <c r="Y9460">
        <f>--(COUNTIF($B$2:B9460,B9460)=1)</f>
        <v>1</v>
      </c>
    </row>
    <row r="9461" spans="1:25"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c r="W9461" s="6" t="str">
        <f>TEXT(SalesData[[#This Row],[Order Date]],"mmm")</f>
        <v>Oct</v>
      </c>
      <c r="X9461" s="6" t="str">
        <f>TEXT(SalesData[[#This Row],[Order Date]],"mmm yyyy")</f>
        <v>Oct 2011</v>
      </c>
      <c r="Y9461">
        <f>--(COUNTIF($B$2:B9461,B9461)=1)</f>
        <v>0</v>
      </c>
    </row>
    <row r="9462" spans="1:25"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c r="W9462" s="6" t="str">
        <f>TEXT(SalesData[[#This Row],[Order Date]],"mmm")</f>
        <v>Nov</v>
      </c>
      <c r="X9462" s="6" t="str">
        <f>TEXT(SalesData[[#This Row],[Order Date]],"mmm yyyy")</f>
        <v>Nov 2011</v>
      </c>
      <c r="Y9462">
        <f>--(COUNTIF($B$2:B9462,B9462)=1)</f>
        <v>1</v>
      </c>
    </row>
    <row r="9463" spans="1:25"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c r="W9463" s="6" t="str">
        <f>TEXT(SalesData[[#This Row],[Order Date]],"mmm")</f>
        <v>Oct</v>
      </c>
      <c r="X9463" s="6" t="str">
        <f>TEXT(SalesData[[#This Row],[Order Date]],"mmm yyyy")</f>
        <v>Oct 2011</v>
      </c>
      <c r="Y9463">
        <f>--(COUNTIF($B$2:B9463,B9463)=1)</f>
        <v>1</v>
      </c>
    </row>
    <row r="9464" spans="1:25"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c r="W9464" s="6" t="str">
        <f>TEXT(SalesData[[#This Row],[Order Date]],"mmm")</f>
        <v>Nov</v>
      </c>
      <c r="X9464" s="6" t="str">
        <f>TEXT(SalesData[[#This Row],[Order Date]],"mmm yyyy")</f>
        <v>Nov 2014</v>
      </c>
      <c r="Y9464">
        <f>--(COUNTIF($B$2:B9464,B9464)=1)</f>
        <v>1</v>
      </c>
    </row>
    <row r="9465" spans="1:25"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c r="W9465" s="6" t="str">
        <f>TEXT(SalesData[[#This Row],[Order Date]],"mmm")</f>
        <v>Feb</v>
      </c>
      <c r="X9465" s="6" t="str">
        <f>TEXT(SalesData[[#This Row],[Order Date]],"mmm yyyy")</f>
        <v>Feb 2011</v>
      </c>
      <c r="Y9465">
        <f>--(COUNTIF($B$2:B9465,B9465)=1)</f>
        <v>1</v>
      </c>
    </row>
    <row r="9466" spans="1:25"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c r="W9466" s="6" t="str">
        <f>TEXT(SalesData[[#This Row],[Order Date]],"mmm")</f>
        <v>Dec</v>
      </c>
      <c r="X9466" s="6" t="str">
        <f>TEXT(SalesData[[#This Row],[Order Date]],"mmm yyyy")</f>
        <v>Dec 2011</v>
      </c>
      <c r="Y9466">
        <f>--(COUNTIF($B$2:B9466,B9466)=1)</f>
        <v>1</v>
      </c>
    </row>
    <row r="9467" spans="1:25"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c r="W9467" s="6" t="str">
        <f>TEXT(SalesData[[#This Row],[Order Date]],"mmm")</f>
        <v>Nov</v>
      </c>
      <c r="X9467" s="6" t="str">
        <f>TEXT(SalesData[[#This Row],[Order Date]],"mmm yyyy")</f>
        <v>Nov 2013</v>
      </c>
      <c r="Y9467">
        <f>--(COUNTIF($B$2:B9467,B9467)=1)</f>
        <v>1</v>
      </c>
    </row>
    <row r="9468" spans="1:25"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c r="W9468" s="6" t="str">
        <f>TEXT(SalesData[[#This Row],[Order Date]],"mmm")</f>
        <v>Nov</v>
      </c>
      <c r="X9468" s="6" t="str">
        <f>TEXT(SalesData[[#This Row],[Order Date]],"mmm yyyy")</f>
        <v>Nov 2014</v>
      </c>
      <c r="Y9468">
        <f>--(COUNTIF($B$2:B9468,B9468)=1)</f>
        <v>1</v>
      </c>
    </row>
    <row r="9469" spans="1:25"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c r="W9469" s="6" t="str">
        <f>TEXT(SalesData[[#This Row],[Order Date]],"mmm")</f>
        <v>Nov</v>
      </c>
      <c r="X9469" s="6" t="str">
        <f>TEXT(SalesData[[#This Row],[Order Date]],"mmm yyyy")</f>
        <v>Nov 2014</v>
      </c>
      <c r="Y9469">
        <f>--(COUNTIF($B$2:B9469,B9469)=1)</f>
        <v>0</v>
      </c>
    </row>
    <row r="9470" spans="1:25"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c r="W9470" s="6" t="str">
        <f>TEXT(SalesData[[#This Row],[Order Date]],"mmm")</f>
        <v>Nov</v>
      </c>
      <c r="X9470" s="6" t="str">
        <f>TEXT(SalesData[[#This Row],[Order Date]],"mmm yyyy")</f>
        <v>Nov 2014</v>
      </c>
      <c r="Y9470">
        <f>--(COUNTIF($B$2:B9470,B9470)=1)</f>
        <v>0</v>
      </c>
    </row>
    <row r="9471" spans="1:25"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c r="W9471" s="6" t="str">
        <f>TEXT(SalesData[[#This Row],[Order Date]],"mmm")</f>
        <v>Nov</v>
      </c>
      <c r="X9471" s="6" t="str">
        <f>TEXT(SalesData[[#This Row],[Order Date]],"mmm yyyy")</f>
        <v>Nov 2014</v>
      </c>
      <c r="Y9471">
        <f>--(COUNTIF($B$2:B9471,B9471)=1)</f>
        <v>0</v>
      </c>
    </row>
    <row r="9472" spans="1:25"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c r="W9472" s="6" t="str">
        <f>TEXT(SalesData[[#This Row],[Order Date]],"mmm")</f>
        <v>Nov</v>
      </c>
      <c r="X9472" s="6" t="str">
        <f>TEXT(SalesData[[#This Row],[Order Date]],"mmm yyyy")</f>
        <v>Nov 2014</v>
      </c>
      <c r="Y9472">
        <f>--(COUNTIF($B$2:B9472,B9472)=1)</f>
        <v>0</v>
      </c>
    </row>
    <row r="9473" spans="1:25"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c r="W9473" s="6" t="str">
        <f>TEXT(SalesData[[#This Row],[Order Date]],"mmm")</f>
        <v>Nov</v>
      </c>
      <c r="X9473" s="6" t="str">
        <f>TEXT(SalesData[[#This Row],[Order Date]],"mmm yyyy")</f>
        <v>Nov 2014</v>
      </c>
      <c r="Y9473">
        <f>--(COUNTIF($B$2:B9473,B9473)=1)</f>
        <v>0</v>
      </c>
    </row>
    <row r="9474" spans="1:25"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c r="W9474" s="6" t="str">
        <f>TEXT(SalesData[[#This Row],[Order Date]],"mmm")</f>
        <v>Nov</v>
      </c>
      <c r="X9474" s="6" t="str">
        <f>TEXT(SalesData[[#This Row],[Order Date]],"mmm yyyy")</f>
        <v>Nov 2014</v>
      </c>
      <c r="Y9474">
        <f>--(COUNTIF($B$2:B9474,B9474)=1)</f>
        <v>0</v>
      </c>
    </row>
    <row r="9475" spans="1:25"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c r="W9475" s="6" t="str">
        <f>TEXT(SalesData[[#This Row],[Order Date]],"mmm")</f>
        <v>Nov</v>
      </c>
      <c r="X9475" s="6" t="str">
        <f>TEXT(SalesData[[#This Row],[Order Date]],"mmm yyyy")</f>
        <v>Nov 2014</v>
      </c>
      <c r="Y9475">
        <f>--(COUNTIF($B$2:B9475,B9475)=1)</f>
        <v>0</v>
      </c>
    </row>
    <row r="9476" spans="1:25"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c r="W9476" s="6" t="str">
        <f>TEXT(SalesData[[#This Row],[Order Date]],"mmm")</f>
        <v>May</v>
      </c>
      <c r="X9476" s="6" t="str">
        <f>TEXT(SalesData[[#This Row],[Order Date]],"mmm yyyy")</f>
        <v>May 2012</v>
      </c>
      <c r="Y9476">
        <f>--(COUNTIF($B$2:B9476,B9476)=1)</f>
        <v>1</v>
      </c>
    </row>
    <row r="9477" spans="1:25"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c r="W9477" s="6" t="str">
        <f>TEXT(SalesData[[#This Row],[Order Date]],"mmm")</f>
        <v>May</v>
      </c>
      <c r="X9477" s="6" t="str">
        <f>TEXT(SalesData[[#This Row],[Order Date]],"mmm yyyy")</f>
        <v>May 2012</v>
      </c>
      <c r="Y9477">
        <f>--(COUNTIF($B$2:B9477,B9477)=1)</f>
        <v>0</v>
      </c>
    </row>
    <row r="9478" spans="1:25"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c r="W9478" s="6" t="str">
        <f>TEXT(SalesData[[#This Row],[Order Date]],"mmm")</f>
        <v>May</v>
      </c>
      <c r="X9478" s="6" t="str">
        <f>TEXT(SalesData[[#This Row],[Order Date]],"mmm yyyy")</f>
        <v>May 2012</v>
      </c>
      <c r="Y9478">
        <f>--(COUNTIF($B$2:B9478,B9478)=1)</f>
        <v>0</v>
      </c>
    </row>
    <row r="9479" spans="1:25"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c r="W9479" s="6" t="str">
        <f>TEXT(SalesData[[#This Row],[Order Date]],"mmm")</f>
        <v>May</v>
      </c>
      <c r="X9479" s="6" t="str">
        <f>TEXT(SalesData[[#This Row],[Order Date]],"mmm yyyy")</f>
        <v>May 2012</v>
      </c>
      <c r="Y9479">
        <f>--(COUNTIF($B$2:B9479,B9479)=1)</f>
        <v>0</v>
      </c>
    </row>
    <row r="9480" spans="1:25"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c r="W9480" s="6" t="str">
        <f>TEXT(SalesData[[#This Row],[Order Date]],"mmm")</f>
        <v>Sep</v>
      </c>
      <c r="X9480" s="6" t="str">
        <f>TEXT(SalesData[[#This Row],[Order Date]],"mmm yyyy")</f>
        <v>Sep 2011</v>
      </c>
      <c r="Y9480">
        <f>--(COUNTIF($B$2:B9480,B9480)=1)</f>
        <v>1</v>
      </c>
    </row>
    <row r="9481" spans="1:25"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c r="W9481" s="6" t="str">
        <f>TEXT(SalesData[[#This Row],[Order Date]],"mmm")</f>
        <v>Sep</v>
      </c>
      <c r="X9481" s="6" t="str">
        <f>TEXT(SalesData[[#This Row],[Order Date]],"mmm yyyy")</f>
        <v>Sep 2011</v>
      </c>
      <c r="Y9481">
        <f>--(COUNTIF($B$2:B9481,B9481)=1)</f>
        <v>0</v>
      </c>
    </row>
    <row r="9482" spans="1:25"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c r="W9482" s="6" t="str">
        <f>TEXT(SalesData[[#This Row],[Order Date]],"mmm")</f>
        <v>Sep</v>
      </c>
      <c r="X9482" s="6" t="str">
        <f>TEXT(SalesData[[#This Row],[Order Date]],"mmm yyyy")</f>
        <v>Sep 2011</v>
      </c>
      <c r="Y9482">
        <f>--(COUNTIF($B$2:B9482,B9482)=1)</f>
        <v>0</v>
      </c>
    </row>
    <row r="9483" spans="1:25"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c r="W9483" s="6" t="str">
        <f>TEXT(SalesData[[#This Row],[Order Date]],"mmm")</f>
        <v>Nov</v>
      </c>
      <c r="X9483" s="6" t="str">
        <f>TEXT(SalesData[[#This Row],[Order Date]],"mmm yyyy")</f>
        <v>Nov 2014</v>
      </c>
      <c r="Y9483">
        <f>--(COUNTIF($B$2:B9483,B9483)=1)</f>
        <v>1</v>
      </c>
    </row>
    <row r="9484" spans="1:25"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c r="W9484" s="6" t="str">
        <f>TEXT(SalesData[[#This Row],[Order Date]],"mmm")</f>
        <v>Jun</v>
      </c>
      <c r="X9484" s="6" t="str">
        <f>TEXT(SalesData[[#This Row],[Order Date]],"mmm yyyy")</f>
        <v>Jun 2012</v>
      </c>
      <c r="Y9484">
        <f>--(COUNTIF($B$2:B9484,B9484)=1)</f>
        <v>1</v>
      </c>
    </row>
    <row r="9485" spans="1:25"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c r="W9485" s="6" t="str">
        <f>TEXT(SalesData[[#This Row],[Order Date]],"mmm")</f>
        <v>Jul</v>
      </c>
      <c r="X9485" s="6" t="str">
        <f>TEXT(SalesData[[#This Row],[Order Date]],"mmm yyyy")</f>
        <v>Jul 2011</v>
      </c>
      <c r="Y9485">
        <f>--(COUNTIF($B$2:B9485,B9485)=1)</f>
        <v>1</v>
      </c>
    </row>
    <row r="9486" spans="1:25"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c r="W9486" s="6" t="str">
        <f>TEXT(SalesData[[#This Row],[Order Date]],"mmm")</f>
        <v>Dec</v>
      </c>
      <c r="X9486" s="6" t="str">
        <f>TEXT(SalesData[[#This Row],[Order Date]],"mmm yyyy")</f>
        <v>Dec 2013</v>
      </c>
      <c r="Y9486">
        <f>--(COUNTIF($B$2:B9486,B9486)=1)</f>
        <v>1</v>
      </c>
    </row>
    <row r="9487" spans="1:25"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c r="W9487" s="6" t="str">
        <f>TEXT(SalesData[[#This Row],[Order Date]],"mmm")</f>
        <v>Dec</v>
      </c>
      <c r="X9487" s="6" t="str">
        <f>TEXT(SalesData[[#This Row],[Order Date]],"mmm yyyy")</f>
        <v>Dec 2013</v>
      </c>
      <c r="Y9487">
        <f>--(COUNTIF($B$2:B9487,B9487)=1)</f>
        <v>0</v>
      </c>
    </row>
    <row r="9488" spans="1:25"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c r="W9488" s="6" t="str">
        <f>TEXT(SalesData[[#This Row],[Order Date]],"mmm")</f>
        <v>Oct</v>
      </c>
      <c r="X9488" s="6" t="str">
        <f>TEXT(SalesData[[#This Row],[Order Date]],"mmm yyyy")</f>
        <v>Oct 2014</v>
      </c>
      <c r="Y9488">
        <f>--(COUNTIF($B$2:B9488,B9488)=1)</f>
        <v>1</v>
      </c>
    </row>
    <row r="9489" spans="1:25"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c r="W9489" s="6" t="str">
        <f>TEXT(SalesData[[#This Row],[Order Date]],"mmm")</f>
        <v>Dec</v>
      </c>
      <c r="X9489" s="6" t="str">
        <f>TEXT(SalesData[[#This Row],[Order Date]],"mmm yyyy")</f>
        <v>Dec 2014</v>
      </c>
      <c r="Y9489">
        <f>--(COUNTIF($B$2:B9489,B9489)=1)</f>
        <v>1</v>
      </c>
    </row>
    <row r="9490" spans="1:25"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c r="W9490" s="6" t="str">
        <f>TEXT(SalesData[[#This Row],[Order Date]],"mmm")</f>
        <v>Oct</v>
      </c>
      <c r="X9490" s="6" t="str">
        <f>TEXT(SalesData[[#This Row],[Order Date]],"mmm yyyy")</f>
        <v>Oct 2012</v>
      </c>
      <c r="Y9490">
        <f>--(COUNTIF($B$2:B9490,B9490)=1)</f>
        <v>1</v>
      </c>
    </row>
    <row r="9491" spans="1:25"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c r="W9491" s="6" t="str">
        <f>TEXT(SalesData[[#This Row],[Order Date]],"mmm")</f>
        <v>Aug</v>
      </c>
      <c r="X9491" s="6" t="str">
        <f>TEXT(SalesData[[#This Row],[Order Date]],"mmm yyyy")</f>
        <v>Aug 2013</v>
      </c>
      <c r="Y9491">
        <f>--(COUNTIF($B$2:B9491,B9491)=1)</f>
        <v>1</v>
      </c>
    </row>
    <row r="9492" spans="1:25"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c r="W9492" s="6" t="str">
        <f>TEXT(SalesData[[#This Row],[Order Date]],"mmm")</f>
        <v>Jan</v>
      </c>
      <c r="X9492" s="6" t="str">
        <f>TEXT(SalesData[[#This Row],[Order Date]],"mmm yyyy")</f>
        <v>Jan 2014</v>
      </c>
      <c r="Y9492">
        <f>--(COUNTIF($B$2:B9492,B9492)=1)</f>
        <v>1</v>
      </c>
    </row>
    <row r="9493" spans="1:25"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c r="W9493" s="6" t="str">
        <f>TEXT(SalesData[[#This Row],[Order Date]],"mmm")</f>
        <v>Jan</v>
      </c>
      <c r="X9493" s="6" t="str">
        <f>TEXT(SalesData[[#This Row],[Order Date]],"mmm yyyy")</f>
        <v>Jan 2014</v>
      </c>
      <c r="Y9493">
        <f>--(COUNTIF($B$2:B9493,B9493)=1)</f>
        <v>0</v>
      </c>
    </row>
    <row r="9494" spans="1:25"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c r="W9494" s="6" t="str">
        <f>TEXT(SalesData[[#This Row],[Order Date]],"mmm")</f>
        <v>Nov</v>
      </c>
      <c r="X9494" s="6" t="str">
        <f>TEXT(SalesData[[#This Row],[Order Date]],"mmm yyyy")</f>
        <v>Nov 2014</v>
      </c>
      <c r="Y9494">
        <f>--(COUNTIF($B$2:B9494,B9494)=1)</f>
        <v>1</v>
      </c>
    </row>
    <row r="9495" spans="1:25"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c r="W9495" s="6" t="str">
        <f>TEXT(SalesData[[#This Row],[Order Date]],"mmm")</f>
        <v>Jan</v>
      </c>
      <c r="X9495" s="6" t="str">
        <f>TEXT(SalesData[[#This Row],[Order Date]],"mmm yyyy")</f>
        <v>Jan 2013</v>
      </c>
      <c r="Y9495">
        <f>--(COUNTIF($B$2:B9495,B9495)=1)</f>
        <v>1</v>
      </c>
    </row>
    <row r="9496" spans="1:25"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c r="W9496" s="6" t="str">
        <f>TEXT(SalesData[[#This Row],[Order Date]],"mmm")</f>
        <v>Jan</v>
      </c>
      <c r="X9496" s="6" t="str">
        <f>TEXT(SalesData[[#This Row],[Order Date]],"mmm yyyy")</f>
        <v>Jan 2013</v>
      </c>
      <c r="Y9496">
        <f>--(COUNTIF($B$2:B9496,B9496)=1)</f>
        <v>0</v>
      </c>
    </row>
    <row r="9497" spans="1:25"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c r="W9497" s="6" t="str">
        <f>TEXT(SalesData[[#This Row],[Order Date]],"mmm")</f>
        <v>May</v>
      </c>
      <c r="X9497" s="6" t="str">
        <f>TEXT(SalesData[[#This Row],[Order Date]],"mmm yyyy")</f>
        <v>May 2013</v>
      </c>
      <c r="Y9497">
        <f>--(COUNTIF($B$2:B9497,B9497)=1)</f>
        <v>1</v>
      </c>
    </row>
    <row r="9498" spans="1:25"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c r="W9498" s="6" t="str">
        <f>TEXT(SalesData[[#This Row],[Order Date]],"mmm")</f>
        <v>May</v>
      </c>
      <c r="X9498" s="6" t="str">
        <f>TEXT(SalesData[[#This Row],[Order Date]],"mmm yyyy")</f>
        <v>May 2013</v>
      </c>
      <c r="Y9498">
        <f>--(COUNTIF($B$2:B9498,B9498)=1)</f>
        <v>0</v>
      </c>
    </row>
    <row r="9499" spans="1:25"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c r="W9499" s="6" t="str">
        <f>TEXT(SalesData[[#This Row],[Order Date]],"mmm")</f>
        <v>Nov</v>
      </c>
      <c r="X9499" s="6" t="str">
        <f>TEXT(SalesData[[#This Row],[Order Date]],"mmm yyyy")</f>
        <v>Nov 2014</v>
      </c>
      <c r="Y9499">
        <f>--(COUNTIF($B$2:B9499,B9499)=1)</f>
        <v>1</v>
      </c>
    </row>
    <row r="9500" spans="1:25"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c r="W9500" s="6" t="str">
        <f>TEXT(SalesData[[#This Row],[Order Date]],"mmm")</f>
        <v>Nov</v>
      </c>
      <c r="X9500" s="6" t="str">
        <f>TEXT(SalesData[[#This Row],[Order Date]],"mmm yyyy")</f>
        <v>Nov 2014</v>
      </c>
      <c r="Y9500">
        <f>--(COUNTIF($B$2:B9500,B9500)=1)</f>
        <v>0</v>
      </c>
    </row>
    <row r="9501" spans="1:25"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c r="W9501" s="6" t="str">
        <f>TEXT(SalesData[[#This Row],[Order Date]],"mmm")</f>
        <v>Nov</v>
      </c>
      <c r="X9501" s="6" t="str">
        <f>TEXT(SalesData[[#This Row],[Order Date]],"mmm yyyy")</f>
        <v>Nov 2014</v>
      </c>
      <c r="Y9501">
        <f>--(COUNTIF($B$2:B9501,B9501)=1)</f>
        <v>0</v>
      </c>
    </row>
    <row r="9502" spans="1:25"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c r="W9502" s="6" t="str">
        <f>TEXT(SalesData[[#This Row],[Order Date]],"mmm")</f>
        <v>May</v>
      </c>
      <c r="X9502" s="6" t="str">
        <f>TEXT(SalesData[[#This Row],[Order Date]],"mmm yyyy")</f>
        <v>May 2013</v>
      </c>
      <c r="Y9502">
        <f>--(COUNTIF($B$2:B9502,B9502)=1)</f>
        <v>1</v>
      </c>
    </row>
    <row r="9503" spans="1:25"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c r="W9503" s="6" t="str">
        <f>TEXT(SalesData[[#This Row],[Order Date]],"mmm")</f>
        <v>Nov</v>
      </c>
      <c r="X9503" s="6" t="str">
        <f>TEXT(SalesData[[#This Row],[Order Date]],"mmm yyyy")</f>
        <v>Nov 2012</v>
      </c>
      <c r="Y9503">
        <f>--(COUNTIF($B$2:B9503,B9503)=1)</f>
        <v>1</v>
      </c>
    </row>
    <row r="9504" spans="1:25"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c r="W9504" s="6" t="str">
        <f>TEXT(SalesData[[#This Row],[Order Date]],"mmm")</f>
        <v>Apr</v>
      </c>
      <c r="X9504" s="6" t="str">
        <f>TEXT(SalesData[[#This Row],[Order Date]],"mmm yyyy")</f>
        <v>Apr 2013</v>
      </c>
      <c r="Y9504">
        <f>--(COUNTIF($B$2:B9504,B9504)=1)</f>
        <v>1</v>
      </c>
    </row>
    <row r="9505" spans="1:25"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c r="W9505" s="6" t="str">
        <f>TEXT(SalesData[[#This Row],[Order Date]],"mmm")</f>
        <v>Apr</v>
      </c>
      <c r="X9505" s="6" t="str">
        <f>TEXT(SalesData[[#This Row],[Order Date]],"mmm yyyy")</f>
        <v>Apr 2013</v>
      </c>
      <c r="Y9505">
        <f>--(COUNTIF($B$2:B9505,B9505)=1)</f>
        <v>0</v>
      </c>
    </row>
    <row r="9506" spans="1:25"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c r="W9506" s="6" t="str">
        <f>TEXT(SalesData[[#This Row],[Order Date]],"mmm")</f>
        <v>Oct</v>
      </c>
      <c r="X9506" s="6" t="str">
        <f>TEXT(SalesData[[#This Row],[Order Date]],"mmm yyyy")</f>
        <v>Oct 2013</v>
      </c>
      <c r="Y9506">
        <f>--(COUNTIF($B$2:B9506,B9506)=1)</f>
        <v>1</v>
      </c>
    </row>
    <row r="9507" spans="1:25"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c r="W9507" s="6" t="str">
        <f>TEXT(SalesData[[#This Row],[Order Date]],"mmm")</f>
        <v>Oct</v>
      </c>
      <c r="X9507" s="6" t="str">
        <f>TEXT(SalesData[[#This Row],[Order Date]],"mmm yyyy")</f>
        <v>Oct 2013</v>
      </c>
      <c r="Y9507">
        <f>--(COUNTIF($B$2:B9507,B9507)=1)</f>
        <v>0</v>
      </c>
    </row>
    <row r="9508" spans="1:25"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c r="W9508" s="6" t="str">
        <f>TEXT(SalesData[[#This Row],[Order Date]],"mmm")</f>
        <v>Apr</v>
      </c>
      <c r="X9508" s="6" t="str">
        <f>TEXT(SalesData[[#This Row],[Order Date]],"mmm yyyy")</f>
        <v>Apr 2011</v>
      </c>
      <c r="Y9508">
        <f>--(COUNTIF($B$2:B9508,B9508)=1)</f>
        <v>1</v>
      </c>
    </row>
    <row r="9509" spans="1:25"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c r="W9509" s="6" t="str">
        <f>TEXT(SalesData[[#This Row],[Order Date]],"mmm")</f>
        <v>Apr</v>
      </c>
      <c r="X9509" s="6" t="str">
        <f>TEXT(SalesData[[#This Row],[Order Date]],"mmm yyyy")</f>
        <v>Apr 2011</v>
      </c>
      <c r="Y9509">
        <f>--(COUNTIF($B$2:B9509,B9509)=1)</f>
        <v>0</v>
      </c>
    </row>
    <row r="9510" spans="1:25"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c r="W9510" s="6" t="str">
        <f>TEXT(SalesData[[#This Row],[Order Date]],"mmm")</f>
        <v>Apr</v>
      </c>
      <c r="X9510" s="6" t="str">
        <f>TEXT(SalesData[[#This Row],[Order Date]],"mmm yyyy")</f>
        <v>Apr 2011</v>
      </c>
      <c r="Y9510">
        <f>--(COUNTIF($B$2:B9510,B9510)=1)</f>
        <v>0</v>
      </c>
    </row>
    <row r="9511" spans="1:25"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c r="W9511" s="6" t="str">
        <f>TEXT(SalesData[[#This Row],[Order Date]],"mmm")</f>
        <v>Apr</v>
      </c>
      <c r="X9511" s="6" t="str">
        <f>TEXT(SalesData[[#This Row],[Order Date]],"mmm yyyy")</f>
        <v>Apr 2011</v>
      </c>
      <c r="Y9511">
        <f>--(COUNTIF($B$2:B9511,B9511)=1)</f>
        <v>0</v>
      </c>
    </row>
    <row r="9512" spans="1:25"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c r="W9512" s="6" t="str">
        <f>TEXT(SalesData[[#This Row],[Order Date]],"mmm")</f>
        <v>Aug</v>
      </c>
      <c r="X9512" s="6" t="str">
        <f>TEXT(SalesData[[#This Row],[Order Date]],"mmm yyyy")</f>
        <v>Aug 2013</v>
      </c>
      <c r="Y9512">
        <f>--(COUNTIF($B$2:B9512,B9512)=1)</f>
        <v>1</v>
      </c>
    </row>
    <row r="9513" spans="1:25"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c r="W9513" s="6" t="str">
        <f>TEXT(SalesData[[#This Row],[Order Date]],"mmm")</f>
        <v>Dec</v>
      </c>
      <c r="X9513" s="6" t="str">
        <f>TEXT(SalesData[[#This Row],[Order Date]],"mmm yyyy")</f>
        <v>Dec 2011</v>
      </c>
      <c r="Y9513">
        <f>--(COUNTIF($B$2:B9513,B9513)=1)</f>
        <v>1</v>
      </c>
    </row>
    <row r="9514" spans="1:25"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c r="W9514" s="6" t="str">
        <f>TEXT(SalesData[[#This Row],[Order Date]],"mmm")</f>
        <v>May</v>
      </c>
      <c r="X9514" s="6" t="str">
        <f>TEXT(SalesData[[#This Row],[Order Date]],"mmm yyyy")</f>
        <v>May 2014</v>
      </c>
      <c r="Y9514">
        <f>--(COUNTIF($B$2:B9514,B9514)=1)</f>
        <v>1</v>
      </c>
    </row>
    <row r="9515" spans="1:25"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c r="W9515" s="6" t="str">
        <f>TEXT(SalesData[[#This Row],[Order Date]],"mmm")</f>
        <v>Oct</v>
      </c>
      <c r="X9515" s="6" t="str">
        <f>TEXT(SalesData[[#This Row],[Order Date]],"mmm yyyy")</f>
        <v>Oct 2013</v>
      </c>
      <c r="Y9515">
        <f>--(COUNTIF($B$2:B9515,B9515)=1)</f>
        <v>1</v>
      </c>
    </row>
    <row r="9516" spans="1:25"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c r="W9516" s="6" t="str">
        <f>TEXT(SalesData[[#This Row],[Order Date]],"mmm")</f>
        <v>Mar</v>
      </c>
      <c r="X9516" s="6" t="str">
        <f>TEXT(SalesData[[#This Row],[Order Date]],"mmm yyyy")</f>
        <v>Mar 2011</v>
      </c>
      <c r="Y9516">
        <f>--(COUNTIF($B$2:B9516,B9516)=1)</f>
        <v>1</v>
      </c>
    </row>
    <row r="9517" spans="1:25"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c r="W9517" s="6" t="str">
        <f>TEXT(SalesData[[#This Row],[Order Date]],"mmm")</f>
        <v>Feb</v>
      </c>
      <c r="X9517" s="6" t="str">
        <f>TEXT(SalesData[[#This Row],[Order Date]],"mmm yyyy")</f>
        <v>Feb 2011</v>
      </c>
      <c r="Y9517">
        <f>--(COUNTIF($B$2:B9517,B9517)=1)</f>
        <v>1</v>
      </c>
    </row>
    <row r="9518" spans="1:25"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c r="W9518" s="6" t="str">
        <f>TEXT(SalesData[[#This Row],[Order Date]],"mmm")</f>
        <v>Aug</v>
      </c>
      <c r="X9518" s="6" t="str">
        <f>TEXT(SalesData[[#This Row],[Order Date]],"mmm yyyy")</f>
        <v>Aug 2012</v>
      </c>
      <c r="Y9518">
        <f>--(COUNTIF($B$2:B9518,B9518)=1)</f>
        <v>1</v>
      </c>
    </row>
    <row r="9519" spans="1:25"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c r="W9519" s="6" t="str">
        <f>TEXT(SalesData[[#This Row],[Order Date]],"mmm")</f>
        <v>Aug</v>
      </c>
      <c r="X9519" s="6" t="str">
        <f>TEXT(SalesData[[#This Row],[Order Date]],"mmm yyyy")</f>
        <v>Aug 2012</v>
      </c>
      <c r="Y9519">
        <f>--(COUNTIF($B$2:B9519,B9519)=1)</f>
        <v>0</v>
      </c>
    </row>
    <row r="9520" spans="1:25"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c r="W9520" s="6" t="str">
        <f>TEXT(SalesData[[#This Row],[Order Date]],"mmm")</f>
        <v>Aug</v>
      </c>
      <c r="X9520" s="6" t="str">
        <f>TEXT(SalesData[[#This Row],[Order Date]],"mmm yyyy")</f>
        <v>Aug 2012</v>
      </c>
      <c r="Y9520">
        <f>--(COUNTIF($B$2:B9520,B9520)=1)</f>
        <v>0</v>
      </c>
    </row>
    <row r="9521" spans="1:25"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c r="W9521" s="6" t="str">
        <f>TEXT(SalesData[[#This Row],[Order Date]],"mmm")</f>
        <v>May</v>
      </c>
      <c r="X9521" s="6" t="str">
        <f>TEXT(SalesData[[#This Row],[Order Date]],"mmm yyyy")</f>
        <v>May 2014</v>
      </c>
      <c r="Y9521">
        <f>--(COUNTIF($B$2:B9521,B9521)=1)</f>
        <v>1</v>
      </c>
    </row>
    <row r="9522" spans="1:25"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c r="W9522" s="6" t="str">
        <f>TEXT(SalesData[[#This Row],[Order Date]],"mmm")</f>
        <v>Feb</v>
      </c>
      <c r="X9522" s="6" t="str">
        <f>TEXT(SalesData[[#This Row],[Order Date]],"mmm yyyy")</f>
        <v>Feb 2013</v>
      </c>
      <c r="Y9522">
        <f>--(COUNTIF($B$2:B9522,B9522)=1)</f>
        <v>1</v>
      </c>
    </row>
    <row r="9523" spans="1:25"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c r="W9523" s="6" t="str">
        <f>TEXT(SalesData[[#This Row],[Order Date]],"mmm")</f>
        <v>Dec</v>
      </c>
      <c r="X9523" s="6" t="str">
        <f>TEXT(SalesData[[#This Row],[Order Date]],"mmm yyyy")</f>
        <v>Dec 2011</v>
      </c>
      <c r="Y9523">
        <f>--(COUNTIF($B$2:B9523,B9523)=1)</f>
        <v>1</v>
      </c>
    </row>
    <row r="9524" spans="1:25"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c r="W9524" s="6" t="str">
        <f>TEXT(SalesData[[#This Row],[Order Date]],"mmm")</f>
        <v>Dec</v>
      </c>
      <c r="X9524" s="6" t="str">
        <f>TEXT(SalesData[[#This Row],[Order Date]],"mmm yyyy")</f>
        <v>Dec 2011</v>
      </c>
      <c r="Y9524">
        <f>--(COUNTIF($B$2:B9524,B9524)=1)</f>
        <v>0</v>
      </c>
    </row>
    <row r="9525" spans="1:25"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c r="W9525" s="6" t="str">
        <f>TEXT(SalesData[[#This Row],[Order Date]],"mmm")</f>
        <v>Dec</v>
      </c>
      <c r="X9525" s="6" t="str">
        <f>TEXT(SalesData[[#This Row],[Order Date]],"mmm yyyy")</f>
        <v>Dec 2011</v>
      </c>
      <c r="Y9525">
        <f>--(COUNTIF($B$2:B9525,B9525)=1)</f>
        <v>0</v>
      </c>
    </row>
    <row r="9526" spans="1:25"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c r="W9526" s="6" t="str">
        <f>TEXT(SalesData[[#This Row],[Order Date]],"mmm")</f>
        <v>Dec</v>
      </c>
      <c r="X9526" s="6" t="str">
        <f>TEXT(SalesData[[#This Row],[Order Date]],"mmm yyyy")</f>
        <v>Dec 2014</v>
      </c>
      <c r="Y9526">
        <f>--(COUNTIF($B$2:B9526,B9526)=1)</f>
        <v>1</v>
      </c>
    </row>
    <row r="9527" spans="1:25"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c r="W9527" s="6" t="str">
        <f>TEXT(SalesData[[#This Row],[Order Date]],"mmm")</f>
        <v>Dec</v>
      </c>
      <c r="X9527" s="6" t="str">
        <f>TEXT(SalesData[[#This Row],[Order Date]],"mmm yyyy")</f>
        <v>Dec 2014</v>
      </c>
      <c r="Y9527">
        <f>--(COUNTIF($B$2:B9527,B9527)=1)</f>
        <v>0</v>
      </c>
    </row>
    <row r="9528" spans="1:25"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c r="W9528" s="6" t="str">
        <f>TEXT(SalesData[[#This Row],[Order Date]],"mmm")</f>
        <v>Dec</v>
      </c>
      <c r="X9528" s="6" t="str">
        <f>TEXT(SalesData[[#This Row],[Order Date]],"mmm yyyy")</f>
        <v>Dec 2014</v>
      </c>
      <c r="Y9528">
        <f>--(COUNTIF($B$2:B9528,B9528)=1)</f>
        <v>0</v>
      </c>
    </row>
    <row r="9529" spans="1:25"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c r="W9529" s="6" t="str">
        <f>TEXT(SalesData[[#This Row],[Order Date]],"mmm")</f>
        <v>Dec</v>
      </c>
      <c r="X9529" s="6" t="str">
        <f>TEXT(SalesData[[#This Row],[Order Date]],"mmm yyyy")</f>
        <v>Dec 2014</v>
      </c>
      <c r="Y9529">
        <f>--(COUNTIF($B$2:B9529,B9529)=1)</f>
        <v>0</v>
      </c>
    </row>
    <row r="9530" spans="1:25"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c r="W9530" s="6" t="str">
        <f>TEXT(SalesData[[#This Row],[Order Date]],"mmm")</f>
        <v>Dec</v>
      </c>
      <c r="X9530" s="6" t="str">
        <f>TEXT(SalesData[[#This Row],[Order Date]],"mmm yyyy")</f>
        <v>Dec 2014</v>
      </c>
      <c r="Y9530">
        <f>--(COUNTIF($B$2:B9530,B9530)=1)</f>
        <v>0</v>
      </c>
    </row>
    <row r="9531" spans="1:25"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c r="W9531" s="6" t="str">
        <f>TEXT(SalesData[[#This Row],[Order Date]],"mmm")</f>
        <v>Mar</v>
      </c>
      <c r="X9531" s="6" t="str">
        <f>TEXT(SalesData[[#This Row],[Order Date]],"mmm yyyy")</f>
        <v>Mar 2014</v>
      </c>
      <c r="Y9531">
        <f>--(COUNTIF($B$2:B9531,B9531)=1)</f>
        <v>1</v>
      </c>
    </row>
    <row r="9532" spans="1:25"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c r="W9532" s="6" t="str">
        <f>TEXT(SalesData[[#This Row],[Order Date]],"mmm")</f>
        <v>Jul</v>
      </c>
      <c r="X9532" s="6" t="str">
        <f>TEXT(SalesData[[#This Row],[Order Date]],"mmm yyyy")</f>
        <v>Jul 2014</v>
      </c>
      <c r="Y9532">
        <f>--(COUNTIF($B$2:B9532,B9532)=1)</f>
        <v>1</v>
      </c>
    </row>
    <row r="9533" spans="1:25"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c r="W9533" s="6" t="str">
        <f>TEXT(SalesData[[#This Row],[Order Date]],"mmm")</f>
        <v>Oct</v>
      </c>
      <c r="X9533" s="6" t="str">
        <f>TEXT(SalesData[[#This Row],[Order Date]],"mmm yyyy")</f>
        <v>Oct 2014</v>
      </c>
      <c r="Y9533">
        <f>--(COUNTIF($B$2:B9533,B9533)=1)</f>
        <v>1</v>
      </c>
    </row>
    <row r="9534" spans="1:25"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c r="W9534" s="6" t="str">
        <f>TEXT(SalesData[[#This Row],[Order Date]],"mmm")</f>
        <v>Oct</v>
      </c>
      <c r="X9534" s="6" t="str">
        <f>TEXT(SalesData[[#This Row],[Order Date]],"mmm yyyy")</f>
        <v>Oct 2013</v>
      </c>
      <c r="Y9534">
        <f>--(COUNTIF($B$2:B9534,B9534)=1)</f>
        <v>1</v>
      </c>
    </row>
    <row r="9535" spans="1:25"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c r="W9535" s="6" t="str">
        <f>TEXT(SalesData[[#This Row],[Order Date]],"mmm")</f>
        <v>Oct</v>
      </c>
      <c r="X9535" s="6" t="str">
        <f>TEXT(SalesData[[#This Row],[Order Date]],"mmm yyyy")</f>
        <v>Oct 2013</v>
      </c>
      <c r="Y9535">
        <f>--(COUNTIF($B$2:B9535,B9535)=1)</f>
        <v>0</v>
      </c>
    </row>
    <row r="9536" spans="1:25"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c r="W9536" s="6" t="str">
        <f>TEXT(SalesData[[#This Row],[Order Date]],"mmm")</f>
        <v>Oct</v>
      </c>
      <c r="X9536" s="6" t="str">
        <f>TEXT(SalesData[[#This Row],[Order Date]],"mmm yyyy")</f>
        <v>Oct 2013</v>
      </c>
      <c r="Y9536">
        <f>--(COUNTIF($B$2:B9536,B9536)=1)</f>
        <v>0</v>
      </c>
    </row>
    <row r="9537" spans="1:25"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c r="W9537" s="6" t="str">
        <f>TEXT(SalesData[[#This Row],[Order Date]],"mmm")</f>
        <v>Oct</v>
      </c>
      <c r="X9537" s="6" t="str">
        <f>TEXT(SalesData[[#This Row],[Order Date]],"mmm yyyy")</f>
        <v>Oct 2013</v>
      </c>
      <c r="Y9537">
        <f>--(COUNTIF($B$2:B9537,B9537)=1)</f>
        <v>0</v>
      </c>
    </row>
    <row r="9538" spans="1:25"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c r="W9538" s="6" t="str">
        <f>TEXT(SalesData[[#This Row],[Order Date]],"mmm")</f>
        <v>Jun</v>
      </c>
      <c r="X9538" s="6" t="str">
        <f>TEXT(SalesData[[#This Row],[Order Date]],"mmm yyyy")</f>
        <v>Jun 2014</v>
      </c>
      <c r="Y9538">
        <f>--(COUNTIF($B$2:B9538,B9538)=1)</f>
        <v>1</v>
      </c>
    </row>
    <row r="9539" spans="1:25"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c r="W9539" s="6" t="str">
        <f>TEXT(SalesData[[#This Row],[Order Date]],"mmm")</f>
        <v>Sep</v>
      </c>
      <c r="X9539" s="6" t="str">
        <f>TEXT(SalesData[[#This Row],[Order Date]],"mmm yyyy")</f>
        <v>Sep 2013</v>
      </c>
      <c r="Y9539">
        <f>--(COUNTIF($B$2:B9539,B9539)=1)</f>
        <v>1</v>
      </c>
    </row>
    <row r="9540" spans="1:25"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c r="W9540" s="6" t="str">
        <f>TEXT(SalesData[[#This Row],[Order Date]],"mmm")</f>
        <v>Sep</v>
      </c>
      <c r="X9540" s="6" t="str">
        <f>TEXT(SalesData[[#This Row],[Order Date]],"mmm yyyy")</f>
        <v>Sep 2014</v>
      </c>
      <c r="Y9540">
        <f>--(COUNTIF($B$2:B9540,B9540)=1)</f>
        <v>1</v>
      </c>
    </row>
    <row r="9541" spans="1:25"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c r="W9541" s="6" t="str">
        <f>TEXT(SalesData[[#This Row],[Order Date]],"mmm")</f>
        <v>Sep</v>
      </c>
      <c r="X9541" s="6" t="str">
        <f>TEXT(SalesData[[#This Row],[Order Date]],"mmm yyyy")</f>
        <v>Sep 2014</v>
      </c>
      <c r="Y9541">
        <f>--(COUNTIF($B$2:B9541,B9541)=1)</f>
        <v>0</v>
      </c>
    </row>
    <row r="9542" spans="1:25"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c r="W9542" s="6" t="str">
        <f>TEXT(SalesData[[#This Row],[Order Date]],"mmm")</f>
        <v>May</v>
      </c>
      <c r="X9542" s="6" t="str">
        <f>TEXT(SalesData[[#This Row],[Order Date]],"mmm yyyy")</f>
        <v>May 2012</v>
      </c>
      <c r="Y9542">
        <f>--(COUNTIF($B$2:B9542,B9542)=1)</f>
        <v>1</v>
      </c>
    </row>
    <row r="9543" spans="1:25"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c r="W9543" s="6" t="str">
        <f>TEXT(SalesData[[#This Row],[Order Date]],"mmm")</f>
        <v>Aug</v>
      </c>
      <c r="X9543" s="6" t="str">
        <f>TEXT(SalesData[[#This Row],[Order Date]],"mmm yyyy")</f>
        <v>Aug 2012</v>
      </c>
      <c r="Y9543">
        <f>--(COUNTIF($B$2:B9543,B9543)=1)</f>
        <v>1</v>
      </c>
    </row>
    <row r="9544" spans="1:25"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c r="W9544" s="6" t="str">
        <f>TEXT(SalesData[[#This Row],[Order Date]],"mmm")</f>
        <v>Aug</v>
      </c>
      <c r="X9544" s="6" t="str">
        <f>TEXT(SalesData[[#This Row],[Order Date]],"mmm yyyy")</f>
        <v>Aug 2012</v>
      </c>
      <c r="Y9544">
        <f>--(COUNTIF($B$2:B9544,B9544)=1)</f>
        <v>0</v>
      </c>
    </row>
    <row r="9545" spans="1:25"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c r="W9545" s="6" t="str">
        <f>TEXT(SalesData[[#This Row],[Order Date]],"mmm")</f>
        <v>Aug</v>
      </c>
      <c r="X9545" s="6" t="str">
        <f>TEXT(SalesData[[#This Row],[Order Date]],"mmm yyyy")</f>
        <v>Aug 2012</v>
      </c>
      <c r="Y9545">
        <f>--(COUNTIF($B$2:B9545,B9545)=1)</f>
        <v>0</v>
      </c>
    </row>
    <row r="9546" spans="1:25"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c r="W9546" s="6" t="str">
        <f>TEXT(SalesData[[#This Row],[Order Date]],"mmm")</f>
        <v>Aug</v>
      </c>
      <c r="X9546" s="6" t="str">
        <f>TEXT(SalesData[[#This Row],[Order Date]],"mmm yyyy")</f>
        <v>Aug 2012</v>
      </c>
      <c r="Y9546">
        <f>--(COUNTIF($B$2:B9546,B9546)=1)</f>
        <v>0</v>
      </c>
    </row>
    <row r="9547" spans="1:25"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c r="W9547" s="6" t="str">
        <f>TEXT(SalesData[[#This Row],[Order Date]],"mmm")</f>
        <v>Oct</v>
      </c>
      <c r="X9547" s="6" t="str">
        <f>TEXT(SalesData[[#This Row],[Order Date]],"mmm yyyy")</f>
        <v>Oct 2011</v>
      </c>
      <c r="Y9547">
        <f>--(COUNTIF($B$2:B9547,B9547)=1)</f>
        <v>1</v>
      </c>
    </row>
    <row r="9548" spans="1:25"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c r="W9548" s="6" t="str">
        <f>TEXT(SalesData[[#This Row],[Order Date]],"mmm")</f>
        <v>Oct</v>
      </c>
      <c r="X9548" s="6" t="str">
        <f>TEXT(SalesData[[#This Row],[Order Date]],"mmm yyyy")</f>
        <v>Oct 2011</v>
      </c>
      <c r="Y9548">
        <f>--(COUNTIF($B$2:B9548,B9548)=1)</f>
        <v>0</v>
      </c>
    </row>
    <row r="9549" spans="1:25"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c r="W9549" s="6" t="str">
        <f>TEXT(SalesData[[#This Row],[Order Date]],"mmm")</f>
        <v>Jun</v>
      </c>
      <c r="X9549" s="6" t="str">
        <f>TEXT(SalesData[[#This Row],[Order Date]],"mmm yyyy")</f>
        <v>Jun 2013</v>
      </c>
      <c r="Y9549">
        <f>--(COUNTIF($B$2:B9549,B9549)=1)</f>
        <v>1</v>
      </c>
    </row>
    <row r="9550" spans="1:25"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c r="W9550" s="6" t="str">
        <f>TEXT(SalesData[[#This Row],[Order Date]],"mmm")</f>
        <v>Jun</v>
      </c>
      <c r="X9550" s="6" t="str">
        <f>TEXT(SalesData[[#This Row],[Order Date]],"mmm yyyy")</f>
        <v>Jun 2013</v>
      </c>
      <c r="Y9550">
        <f>--(COUNTIF($B$2:B9550,B9550)=1)</f>
        <v>0</v>
      </c>
    </row>
    <row r="9551" spans="1:25"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c r="W9551" s="6" t="str">
        <f>TEXT(SalesData[[#This Row],[Order Date]],"mmm")</f>
        <v>Jun</v>
      </c>
      <c r="X9551" s="6" t="str">
        <f>TEXT(SalesData[[#This Row],[Order Date]],"mmm yyyy")</f>
        <v>Jun 2013</v>
      </c>
      <c r="Y9551">
        <f>--(COUNTIF($B$2:B9551,B9551)=1)</f>
        <v>0</v>
      </c>
    </row>
    <row r="9552" spans="1:25"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c r="W9552" s="6" t="str">
        <f>TEXT(SalesData[[#This Row],[Order Date]],"mmm")</f>
        <v>May</v>
      </c>
      <c r="X9552" s="6" t="str">
        <f>TEXT(SalesData[[#This Row],[Order Date]],"mmm yyyy")</f>
        <v>May 2012</v>
      </c>
      <c r="Y9552">
        <f>--(COUNTIF($B$2:B9552,B9552)=1)</f>
        <v>1</v>
      </c>
    </row>
    <row r="9553" spans="1:25"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c r="W9553" s="6" t="str">
        <f>TEXT(SalesData[[#This Row],[Order Date]],"mmm")</f>
        <v>Nov</v>
      </c>
      <c r="X9553" s="6" t="str">
        <f>TEXT(SalesData[[#This Row],[Order Date]],"mmm yyyy")</f>
        <v>Nov 2012</v>
      </c>
      <c r="Y9553">
        <f>--(COUNTIF($B$2:B9553,B9553)=1)</f>
        <v>1</v>
      </c>
    </row>
    <row r="9554" spans="1:25"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c r="W9554" s="6" t="str">
        <f>TEXT(SalesData[[#This Row],[Order Date]],"mmm")</f>
        <v>May</v>
      </c>
      <c r="X9554" s="6" t="str">
        <f>TEXT(SalesData[[#This Row],[Order Date]],"mmm yyyy")</f>
        <v>May 2012</v>
      </c>
      <c r="Y9554">
        <f>--(COUNTIF($B$2:B9554,B9554)=1)</f>
        <v>1</v>
      </c>
    </row>
    <row r="9555" spans="1:25"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c r="W9555" s="6" t="str">
        <f>TEXT(SalesData[[#This Row],[Order Date]],"mmm")</f>
        <v>Sep</v>
      </c>
      <c r="X9555" s="6" t="str">
        <f>TEXT(SalesData[[#This Row],[Order Date]],"mmm yyyy")</f>
        <v>Sep 2013</v>
      </c>
      <c r="Y9555">
        <f>--(COUNTIF($B$2:B9555,B9555)=1)</f>
        <v>1</v>
      </c>
    </row>
    <row r="9556" spans="1:25"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c r="W9556" s="6" t="str">
        <f>TEXT(SalesData[[#This Row],[Order Date]],"mmm")</f>
        <v>Nov</v>
      </c>
      <c r="X9556" s="6" t="str">
        <f>TEXT(SalesData[[#This Row],[Order Date]],"mmm yyyy")</f>
        <v>Nov 2012</v>
      </c>
      <c r="Y9556">
        <f>--(COUNTIF($B$2:B9556,B9556)=1)</f>
        <v>1</v>
      </c>
    </row>
    <row r="9557" spans="1:25"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c r="W9557" s="6" t="str">
        <f>TEXT(SalesData[[#This Row],[Order Date]],"mmm")</f>
        <v>Nov</v>
      </c>
      <c r="X9557" s="6" t="str">
        <f>TEXT(SalesData[[#This Row],[Order Date]],"mmm yyyy")</f>
        <v>Nov 2012</v>
      </c>
      <c r="Y9557">
        <f>--(COUNTIF($B$2:B9557,B9557)=1)</f>
        <v>0</v>
      </c>
    </row>
    <row r="9558" spans="1:25"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c r="W9558" s="6" t="str">
        <f>TEXT(SalesData[[#This Row],[Order Date]],"mmm")</f>
        <v>Dec</v>
      </c>
      <c r="X9558" s="6" t="str">
        <f>TEXT(SalesData[[#This Row],[Order Date]],"mmm yyyy")</f>
        <v>Dec 2012</v>
      </c>
      <c r="Y9558">
        <f>--(COUNTIF($B$2:B9558,B9558)=1)</f>
        <v>1</v>
      </c>
    </row>
    <row r="9559" spans="1:25"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c r="W9559" s="6" t="str">
        <f>TEXT(SalesData[[#This Row],[Order Date]],"mmm")</f>
        <v>Oct</v>
      </c>
      <c r="X9559" s="6" t="str">
        <f>TEXT(SalesData[[#This Row],[Order Date]],"mmm yyyy")</f>
        <v>Oct 2011</v>
      </c>
      <c r="Y9559">
        <f>--(COUNTIF($B$2:B9559,B9559)=1)</f>
        <v>1</v>
      </c>
    </row>
    <row r="9560" spans="1:25"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c r="W9560" s="6" t="str">
        <f>TEXT(SalesData[[#This Row],[Order Date]],"mmm")</f>
        <v>May</v>
      </c>
      <c r="X9560" s="6" t="str">
        <f>TEXT(SalesData[[#This Row],[Order Date]],"mmm yyyy")</f>
        <v>May 2013</v>
      </c>
      <c r="Y9560">
        <f>--(COUNTIF($B$2:B9560,B9560)=1)</f>
        <v>1</v>
      </c>
    </row>
    <row r="9561" spans="1:25"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c r="W9561" s="6" t="str">
        <f>TEXT(SalesData[[#This Row],[Order Date]],"mmm")</f>
        <v>May</v>
      </c>
      <c r="X9561" s="6" t="str">
        <f>TEXT(SalesData[[#This Row],[Order Date]],"mmm yyyy")</f>
        <v>May 2013</v>
      </c>
      <c r="Y9561">
        <f>--(COUNTIF($B$2:B9561,B9561)=1)</f>
        <v>0</v>
      </c>
    </row>
    <row r="9562" spans="1:25"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c r="W9562" s="6" t="str">
        <f>TEXT(SalesData[[#This Row],[Order Date]],"mmm")</f>
        <v>May</v>
      </c>
      <c r="X9562" s="6" t="str">
        <f>TEXT(SalesData[[#This Row],[Order Date]],"mmm yyyy")</f>
        <v>May 2013</v>
      </c>
      <c r="Y9562">
        <f>--(COUNTIF($B$2:B9562,B9562)=1)</f>
        <v>0</v>
      </c>
    </row>
    <row r="9563" spans="1:25"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c r="W9563" s="6" t="str">
        <f>TEXT(SalesData[[#This Row],[Order Date]],"mmm")</f>
        <v>May</v>
      </c>
      <c r="X9563" s="6" t="str">
        <f>TEXT(SalesData[[#This Row],[Order Date]],"mmm yyyy")</f>
        <v>May 2013</v>
      </c>
      <c r="Y9563">
        <f>--(COUNTIF($B$2:B9563,B9563)=1)</f>
        <v>0</v>
      </c>
    </row>
    <row r="9564" spans="1:25"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c r="W9564" s="6" t="str">
        <f>TEXT(SalesData[[#This Row],[Order Date]],"mmm")</f>
        <v>May</v>
      </c>
      <c r="X9564" s="6" t="str">
        <f>TEXT(SalesData[[#This Row],[Order Date]],"mmm yyyy")</f>
        <v>May 2013</v>
      </c>
      <c r="Y9564">
        <f>--(COUNTIF($B$2:B9564,B9564)=1)</f>
        <v>0</v>
      </c>
    </row>
    <row r="9565" spans="1:25"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c r="W9565" s="6" t="str">
        <f>TEXT(SalesData[[#This Row],[Order Date]],"mmm")</f>
        <v>May</v>
      </c>
      <c r="X9565" s="6" t="str">
        <f>TEXT(SalesData[[#This Row],[Order Date]],"mmm yyyy")</f>
        <v>May 2013</v>
      </c>
      <c r="Y9565">
        <f>--(COUNTIF($B$2:B9565,B9565)=1)</f>
        <v>0</v>
      </c>
    </row>
    <row r="9566" spans="1:25"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c r="W9566" s="6" t="str">
        <f>TEXT(SalesData[[#This Row],[Order Date]],"mmm")</f>
        <v>Jun</v>
      </c>
      <c r="X9566" s="6" t="str">
        <f>TEXT(SalesData[[#This Row],[Order Date]],"mmm yyyy")</f>
        <v>Jun 2012</v>
      </c>
      <c r="Y9566">
        <f>--(COUNTIF($B$2:B9566,B9566)=1)</f>
        <v>1</v>
      </c>
    </row>
    <row r="9567" spans="1:25"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c r="W9567" s="6" t="str">
        <f>TEXT(SalesData[[#This Row],[Order Date]],"mmm")</f>
        <v>Mar</v>
      </c>
      <c r="X9567" s="6" t="str">
        <f>TEXT(SalesData[[#This Row],[Order Date]],"mmm yyyy")</f>
        <v>Mar 2011</v>
      </c>
      <c r="Y9567">
        <f>--(COUNTIF($B$2:B9567,B9567)=1)</f>
        <v>1</v>
      </c>
    </row>
    <row r="9568" spans="1:25"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c r="W9568" s="6" t="str">
        <f>TEXT(SalesData[[#This Row],[Order Date]],"mmm")</f>
        <v>Mar</v>
      </c>
      <c r="X9568" s="6" t="str">
        <f>TEXT(SalesData[[#This Row],[Order Date]],"mmm yyyy")</f>
        <v>Mar 2011</v>
      </c>
      <c r="Y9568">
        <f>--(COUNTIF($B$2:B9568,B9568)=1)</f>
        <v>0</v>
      </c>
    </row>
    <row r="9569" spans="1:25"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c r="W9569" s="6" t="str">
        <f>TEXT(SalesData[[#This Row],[Order Date]],"mmm")</f>
        <v>Mar</v>
      </c>
      <c r="X9569" s="6" t="str">
        <f>TEXT(SalesData[[#This Row],[Order Date]],"mmm yyyy")</f>
        <v>Mar 2011</v>
      </c>
      <c r="Y9569">
        <f>--(COUNTIF($B$2:B9569,B9569)=1)</f>
        <v>0</v>
      </c>
    </row>
    <row r="9570" spans="1:25"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c r="W9570" s="6" t="str">
        <f>TEXT(SalesData[[#This Row],[Order Date]],"mmm")</f>
        <v>Jul</v>
      </c>
      <c r="X9570" s="6" t="str">
        <f>TEXT(SalesData[[#This Row],[Order Date]],"mmm yyyy")</f>
        <v>Jul 2014</v>
      </c>
      <c r="Y9570">
        <f>--(COUNTIF($B$2:B9570,B9570)=1)</f>
        <v>1</v>
      </c>
    </row>
    <row r="9571" spans="1:25"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c r="W9571" s="6" t="str">
        <f>TEXT(SalesData[[#This Row],[Order Date]],"mmm")</f>
        <v>Sep</v>
      </c>
      <c r="X9571" s="6" t="str">
        <f>TEXT(SalesData[[#This Row],[Order Date]],"mmm yyyy")</f>
        <v>Sep 2012</v>
      </c>
      <c r="Y9571">
        <f>--(COUNTIF($B$2:B9571,B9571)=1)</f>
        <v>1</v>
      </c>
    </row>
    <row r="9572" spans="1:25"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c r="W9572" s="6" t="str">
        <f>TEXT(SalesData[[#This Row],[Order Date]],"mmm")</f>
        <v>Sep</v>
      </c>
      <c r="X9572" s="6" t="str">
        <f>TEXT(SalesData[[#This Row],[Order Date]],"mmm yyyy")</f>
        <v>Sep 2012</v>
      </c>
      <c r="Y9572">
        <f>--(COUNTIF($B$2:B9572,B9572)=1)</f>
        <v>0</v>
      </c>
    </row>
    <row r="9573" spans="1:25"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c r="W9573" s="6" t="str">
        <f>TEXT(SalesData[[#This Row],[Order Date]],"mmm")</f>
        <v>Sep</v>
      </c>
      <c r="X9573" s="6" t="str">
        <f>TEXT(SalesData[[#This Row],[Order Date]],"mmm yyyy")</f>
        <v>Sep 2012</v>
      </c>
      <c r="Y9573">
        <f>--(COUNTIF($B$2:B9573,B9573)=1)</f>
        <v>0</v>
      </c>
    </row>
    <row r="9574" spans="1:25"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c r="W9574" s="6" t="str">
        <f>TEXT(SalesData[[#This Row],[Order Date]],"mmm")</f>
        <v>Sep</v>
      </c>
      <c r="X9574" s="6" t="str">
        <f>TEXT(SalesData[[#This Row],[Order Date]],"mmm yyyy")</f>
        <v>Sep 2012</v>
      </c>
      <c r="Y9574">
        <f>--(COUNTIF($B$2:B9574,B9574)=1)</f>
        <v>0</v>
      </c>
    </row>
    <row r="9575" spans="1:25"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c r="W9575" s="6" t="str">
        <f>TEXT(SalesData[[#This Row],[Order Date]],"mmm")</f>
        <v>Sep</v>
      </c>
      <c r="X9575" s="6" t="str">
        <f>TEXT(SalesData[[#This Row],[Order Date]],"mmm yyyy")</f>
        <v>Sep 2012</v>
      </c>
      <c r="Y9575">
        <f>--(COUNTIF($B$2:B9575,B9575)=1)</f>
        <v>0</v>
      </c>
    </row>
    <row r="9576" spans="1:25"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c r="W9576" s="6" t="str">
        <f>TEXT(SalesData[[#This Row],[Order Date]],"mmm")</f>
        <v>Aug</v>
      </c>
      <c r="X9576" s="6" t="str">
        <f>TEXT(SalesData[[#This Row],[Order Date]],"mmm yyyy")</f>
        <v>Aug 2012</v>
      </c>
      <c r="Y9576">
        <f>--(COUNTIF($B$2:B9576,B9576)=1)</f>
        <v>1</v>
      </c>
    </row>
    <row r="9577" spans="1:25"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c r="W9577" s="6" t="str">
        <f>TEXT(SalesData[[#This Row],[Order Date]],"mmm")</f>
        <v>May</v>
      </c>
      <c r="X9577" s="6" t="str">
        <f>TEXT(SalesData[[#This Row],[Order Date]],"mmm yyyy")</f>
        <v>May 2012</v>
      </c>
      <c r="Y9577">
        <f>--(COUNTIF($B$2:B9577,B9577)=1)</f>
        <v>1</v>
      </c>
    </row>
    <row r="9578" spans="1:25"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c r="W9578" s="6" t="str">
        <f>TEXT(SalesData[[#This Row],[Order Date]],"mmm")</f>
        <v>May</v>
      </c>
      <c r="X9578" s="6" t="str">
        <f>TEXT(SalesData[[#This Row],[Order Date]],"mmm yyyy")</f>
        <v>May 2012</v>
      </c>
      <c r="Y9578">
        <f>--(COUNTIF($B$2:B9578,B9578)=1)</f>
        <v>0</v>
      </c>
    </row>
    <row r="9579" spans="1:25"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c r="W9579" s="6" t="str">
        <f>TEXT(SalesData[[#This Row],[Order Date]],"mmm")</f>
        <v>May</v>
      </c>
      <c r="X9579" s="6" t="str">
        <f>TEXT(SalesData[[#This Row],[Order Date]],"mmm yyyy")</f>
        <v>May 2012</v>
      </c>
      <c r="Y9579">
        <f>--(COUNTIF($B$2:B9579,B9579)=1)</f>
        <v>0</v>
      </c>
    </row>
    <row r="9580" spans="1:25"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c r="W9580" s="6" t="str">
        <f>TEXT(SalesData[[#This Row],[Order Date]],"mmm")</f>
        <v>Sep</v>
      </c>
      <c r="X9580" s="6" t="str">
        <f>TEXT(SalesData[[#This Row],[Order Date]],"mmm yyyy")</f>
        <v>Sep 2014</v>
      </c>
      <c r="Y9580">
        <f>--(COUNTIF($B$2:B9580,B9580)=1)</f>
        <v>1</v>
      </c>
    </row>
    <row r="9581" spans="1:25"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c r="W9581" s="6" t="str">
        <f>TEXT(SalesData[[#This Row],[Order Date]],"mmm")</f>
        <v>Sep</v>
      </c>
      <c r="X9581" s="6" t="str">
        <f>TEXT(SalesData[[#This Row],[Order Date]],"mmm yyyy")</f>
        <v>Sep 2014</v>
      </c>
      <c r="Y9581">
        <f>--(COUNTIF($B$2:B9581,B9581)=1)</f>
        <v>0</v>
      </c>
    </row>
    <row r="9582" spans="1:25"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c r="W9582" s="6" t="str">
        <f>TEXT(SalesData[[#This Row],[Order Date]],"mmm")</f>
        <v>Sep</v>
      </c>
      <c r="X9582" s="6" t="str">
        <f>TEXT(SalesData[[#This Row],[Order Date]],"mmm yyyy")</f>
        <v>Sep 2014</v>
      </c>
      <c r="Y9582">
        <f>--(COUNTIF($B$2:B9582,B9582)=1)</f>
        <v>0</v>
      </c>
    </row>
    <row r="9583" spans="1:25"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c r="W9583" s="6" t="str">
        <f>TEXT(SalesData[[#This Row],[Order Date]],"mmm")</f>
        <v>Sep</v>
      </c>
      <c r="X9583" s="6" t="str">
        <f>TEXT(SalesData[[#This Row],[Order Date]],"mmm yyyy")</f>
        <v>Sep 2014</v>
      </c>
      <c r="Y9583">
        <f>--(COUNTIF($B$2:B9583,B9583)=1)</f>
        <v>0</v>
      </c>
    </row>
    <row r="9584" spans="1:25"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c r="W9584" s="6" t="str">
        <f>TEXT(SalesData[[#This Row],[Order Date]],"mmm")</f>
        <v>Jun</v>
      </c>
      <c r="X9584" s="6" t="str">
        <f>TEXT(SalesData[[#This Row],[Order Date]],"mmm yyyy")</f>
        <v>Jun 2013</v>
      </c>
      <c r="Y9584">
        <f>--(COUNTIF($B$2:B9584,B9584)=1)</f>
        <v>1</v>
      </c>
    </row>
    <row r="9585" spans="1:25"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c r="W9585" s="6" t="str">
        <f>TEXT(SalesData[[#This Row],[Order Date]],"mmm")</f>
        <v>Jun</v>
      </c>
      <c r="X9585" s="6" t="str">
        <f>TEXT(SalesData[[#This Row],[Order Date]],"mmm yyyy")</f>
        <v>Jun 2014</v>
      </c>
      <c r="Y9585">
        <f>--(COUNTIF($B$2:B9585,B9585)=1)</f>
        <v>1</v>
      </c>
    </row>
    <row r="9586" spans="1:25"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c r="W9586" s="6" t="str">
        <f>TEXT(SalesData[[#This Row],[Order Date]],"mmm")</f>
        <v>Aug</v>
      </c>
      <c r="X9586" s="6" t="str">
        <f>TEXT(SalesData[[#This Row],[Order Date]],"mmm yyyy")</f>
        <v>Aug 2014</v>
      </c>
      <c r="Y9586">
        <f>--(COUNTIF($B$2:B9586,B9586)=1)</f>
        <v>1</v>
      </c>
    </row>
    <row r="9587" spans="1:25"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c r="W9587" s="6" t="str">
        <f>TEXT(SalesData[[#This Row],[Order Date]],"mmm")</f>
        <v>Aug</v>
      </c>
      <c r="X9587" s="6" t="str">
        <f>TEXT(SalesData[[#This Row],[Order Date]],"mmm yyyy")</f>
        <v>Aug 2013</v>
      </c>
      <c r="Y9587">
        <f>--(COUNTIF($B$2:B9587,B9587)=1)</f>
        <v>1</v>
      </c>
    </row>
    <row r="9588" spans="1:25"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c r="W9588" s="6" t="str">
        <f>TEXT(SalesData[[#This Row],[Order Date]],"mmm")</f>
        <v>Nov</v>
      </c>
      <c r="X9588" s="6" t="str">
        <f>TEXT(SalesData[[#This Row],[Order Date]],"mmm yyyy")</f>
        <v>Nov 2013</v>
      </c>
      <c r="Y9588">
        <f>--(COUNTIF($B$2:B9588,B9588)=1)</f>
        <v>1</v>
      </c>
    </row>
    <row r="9589" spans="1:25"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c r="W9589" s="6" t="str">
        <f>TEXT(SalesData[[#This Row],[Order Date]],"mmm")</f>
        <v>Apr</v>
      </c>
      <c r="X9589" s="6" t="str">
        <f>TEXT(SalesData[[#This Row],[Order Date]],"mmm yyyy")</f>
        <v>Apr 2014</v>
      </c>
      <c r="Y9589">
        <f>--(COUNTIF($B$2:B9589,B9589)=1)</f>
        <v>1</v>
      </c>
    </row>
    <row r="9590" spans="1:25"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c r="W9590" s="6" t="str">
        <f>TEXT(SalesData[[#This Row],[Order Date]],"mmm")</f>
        <v>Jul</v>
      </c>
      <c r="X9590" s="6" t="str">
        <f>TEXT(SalesData[[#This Row],[Order Date]],"mmm yyyy")</f>
        <v>Jul 2014</v>
      </c>
      <c r="Y9590">
        <f>--(COUNTIF($B$2:B9590,B9590)=1)</f>
        <v>1</v>
      </c>
    </row>
    <row r="9591" spans="1:25"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c r="W9591" s="6" t="str">
        <f>TEXT(SalesData[[#This Row],[Order Date]],"mmm")</f>
        <v>May</v>
      </c>
      <c r="X9591" s="6" t="str">
        <f>TEXT(SalesData[[#This Row],[Order Date]],"mmm yyyy")</f>
        <v>May 2011</v>
      </c>
      <c r="Y9591">
        <f>--(COUNTIF($B$2:B9591,B9591)=1)</f>
        <v>1</v>
      </c>
    </row>
    <row r="9592" spans="1:25"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c r="W9592" s="6" t="str">
        <f>TEXT(SalesData[[#This Row],[Order Date]],"mmm")</f>
        <v>May</v>
      </c>
      <c r="X9592" s="6" t="str">
        <f>TEXT(SalesData[[#This Row],[Order Date]],"mmm yyyy")</f>
        <v>May 2011</v>
      </c>
      <c r="Y9592">
        <f>--(COUNTIF($B$2:B9592,B9592)=1)</f>
        <v>0</v>
      </c>
    </row>
    <row r="9593" spans="1:25"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c r="W9593" s="6" t="str">
        <f>TEXT(SalesData[[#This Row],[Order Date]],"mmm")</f>
        <v>Jul</v>
      </c>
      <c r="X9593" s="6" t="str">
        <f>TEXT(SalesData[[#This Row],[Order Date]],"mmm yyyy")</f>
        <v>Jul 2013</v>
      </c>
      <c r="Y9593">
        <f>--(COUNTIF($B$2:B9593,B9593)=1)</f>
        <v>1</v>
      </c>
    </row>
    <row r="9594" spans="1:25"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c r="W9594" s="6" t="str">
        <f>TEXT(SalesData[[#This Row],[Order Date]],"mmm")</f>
        <v>Jul</v>
      </c>
      <c r="X9594" s="6" t="str">
        <f>TEXT(SalesData[[#This Row],[Order Date]],"mmm yyyy")</f>
        <v>Jul 2013</v>
      </c>
      <c r="Y9594">
        <f>--(COUNTIF($B$2:B9594,B9594)=1)</f>
        <v>0</v>
      </c>
    </row>
    <row r="9595" spans="1:25"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c r="W9595" s="6" t="str">
        <f>TEXT(SalesData[[#This Row],[Order Date]],"mmm")</f>
        <v>Sep</v>
      </c>
      <c r="X9595" s="6" t="str">
        <f>TEXT(SalesData[[#This Row],[Order Date]],"mmm yyyy")</f>
        <v>Sep 2014</v>
      </c>
      <c r="Y9595">
        <f>--(COUNTIF($B$2:B9595,B9595)=1)</f>
        <v>1</v>
      </c>
    </row>
    <row r="9596" spans="1:25"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c r="W9596" s="6" t="str">
        <f>TEXT(SalesData[[#This Row],[Order Date]],"mmm")</f>
        <v>Sep</v>
      </c>
      <c r="X9596" s="6" t="str">
        <f>TEXT(SalesData[[#This Row],[Order Date]],"mmm yyyy")</f>
        <v>Sep 2014</v>
      </c>
      <c r="Y9596">
        <f>--(COUNTIF($B$2:B9596,B9596)=1)</f>
        <v>0</v>
      </c>
    </row>
    <row r="9597" spans="1:25"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c r="W9597" s="6" t="str">
        <f>TEXT(SalesData[[#This Row],[Order Date]],"mmm")</f>
        <v>Jan</v>
      </c>
      <c r="X9597" s="6" t="str">
        <f>TEXT(SalesData[[#This Row],[Order Date]],"mmm yyyy")</f>
        <v>Jan 2014</v>
      </c>
      <c r="Y9597">
        <f>--(COUNTIF($B$2:B9597,B9597)=1)</f>
        <v>1</v>
      </c>
    </row>
    <row r="9598" spans="1:25"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c r="W9598" s="6" t="str">
        <f>TEXT(SalesData[[#This Row],[Order Date]],"mmm")</f>
        <v>Jan</v>
      </c>
      <c r="X9598" s="6" t="str">
        <f>TEXT(SalesData[[#This Row],[Order Date]],"mmm yyyy")</f>
        <v>Jan 2014</v>
      </c>
      <c r="Y9598">
        <f>--(COUNTIF($B$2:B9598,B9598)=1)</f>
        <v>0</v>
      </c>
    </row>
    <row r="9599" spans="1:25"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c r="W9599" s="6" t="str">
        <f>TEXT(SalesData[[#This Row],[Order Date]],"mmm")</f>
        <v>Jan</v>
      </c>
      <c r="X9599" s="6" t="str">
        <f>TEXT(SalesData[[#This Row],[Order Date]],"mmm yyyy")</f>
        <v>Jan 2014</v>
      </c>
      <c r="Y9599">
        <f>--(COUNTIF($B$2:B9599,B9599)=1)</f>
        <v>0</v>
      </c>
    </row>
    <row r="9600" spans="1:25"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c r="W9600" s="6" t="str">
        <f>TEXT(SalesData[[#This Row],[Order Date]],"mmm")</f>
        <v>Sep</v>
      </c>
      <c r="X9600" s="6" t="str">
        <f>TEXT(SalesData[[#This Row],[Order Date]],"mmm yyyy")</f>
        <v>Sep 2012</v>
      </c>
      <c r="Y9600">
        <f>--(COUNTIF($B$2:B9600,B9600)=1)</f>
        <v>1</v>
      </c>
    </row>
    <row r="9601" spans="1:25"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c r="W9601" s="6" t="str">
        <f>TEXT(SalesData[[#This Row],[Order Date]],"mmm")</f>
        <v>Apr</v>
      </c>
      <c r="X9601" s="6" t="str">
        <f>TEXT(SalesData[[#This Row],[Order Date]],"mmm yyyy")</f>
        <v>Apr 2012</v>
      </c>
      <c r="Y9601">
        <f>--(COUNTIF($B$2:B9601,B9601)=1)</f>
        <v>1</v>
      </c>
    </row>
    <row r="9602" spans="1:25"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c r="W9602" s="6" t="str">
        <f>TEXT(SalesData[[#This Row],[Order Date]],"mmm")</f>
        <v>May</v>
      </c>
      <c r="X9602" s="6" t="str">
        <f>TEXT(SalesData[[#This Row],[Order Date]],"mmm yyyy")</f>
        <v>May 2014</v>
      </c>
      <c r="Y9602">
        <f>--(COUNTIF($B$2:B9602,B9602)=1)</f>
        <v>1</v>
      </c>
    </row>
    <row r="9603" spans="1:25"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c r="W9603" s="6" t="str">
        <f>TEXT(SalesData[[#This Row],[Order Date]],"mmm")</f>
        <v>Sep</v>
      </c>
      <c r="X9603" s="6" t="str">
        <f>TEXT(SalesData[[#This Row],[Order Date]],"mmm yyyy")</f>
        <v>Sep 2013</v>
      </c>
      <c r="Y9603">
        <f>--(COUNTIF($B$2:B9603,B9603)=1)</f>
        <v>1</v>
      </c>
    </row>
    <row r="9604" spans="1:25"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c r="W9604" s="6" t="str">
        <f>TEXT(SalesData[[#This Row],[Order Date]],"mmm")</f>
        <v>May</v>
      </c>
      <c r="X9604" s="6" t="str">
        <f>TEXT(SalesData[[#This Row],[Order Date]],"mmm yyyy")</f>
        <v>May 2011</v>
      </c>
      <c r="Y9604">
        <f>--(COUNTIF($B$2:B9604,B9604)=1)</f>
        <v>1</v>
      </c>
    </row>
    <row r="9605" spans="1:25"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c r="W9605" s="6" t="str">
        <f>TEXT(SalesData[[#This Row],[Order Date]],"mmm")</f>
        <v>Jun</v>
      </c>
      <c r="X9605" s="6" t="str">
        <f>TEXT(SalesData[[#This Row],[Order Date]],"mmm yyyy")</f>
        <v>Jun 2013</v>
      </c>
      <c r="Y9605">
        <f>--(COUNTIF($B$2:B9605,B9605)=1)</f>
        <v>1</v>
      </c>
    </row>
    <row r="9606" spans="1:25"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c r="W9606" s="6" t="str">
        <f>TEXT(SalesData[[#This Row],[Order Date]],"mmm")</f>
        <v>Nov</v>
      </c>
      <c r="X9606" s="6" t="str">
        <f>TEXT(SalesData[[#This Row],[Order Date]],"mmm yyyy")</f>
        <v>Nov 2012</v>
      </c>
      <c r="Y9606">
        <f>--(COUNTIF($B$2:B9606,B9606)=1)</f>
        <v>1</v>
      </c>
    </row>
    <row r="9607" spans="1:25"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c r="W9607" s="6" t="str">
        <f>TEXT(SalesData[[#This Row],[Order Date]],"mmm")</f>
        <v>Nov</v>
      </c>
      <c r="X9607" s="6" t="str">
        <f>TEXT(SalesData[[#This Row],[Order Date]],"mmm yyyy")</f>
        <v>Nov 2014</v>
      </c>
      <c r="Y9607">
        <f>--(COUNTIF($B$2:B9607,B9607)=1)</f>
        <v>1</v>
      </c>
    </row>
    <row r="9608" spans="1:25"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c r="W9608" s="6" t="str">
        <f>TEXT(SalesData[[#This Row],[Order Date]],"mmm")</f>
        <v>Nov</v>
      </c>
      <c r="X9608" s="6" t="str">
        <f>TEXT(SalesData[[#This Row],[Order Date]],"mmm yyyy")</f>
        <v>Nov 2014</v>
      </c>
      <c r="Y9608">
        <f>--(COUNTIF($B$2:B9608,B9608)=1)</f>
        <v>0</v>
      </c>
    </row>
    <row r="9609" spans="1:25"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c r="W9609" s="6" t="str">
        <f>TEXT(SalesData[[#This Row],[Order Date]],"mmm")</f>
        <v>Dec</v>
      </c>
      <c r="X9609" s="6" t="str">
        <f>TEXT(SalesData[[#This Row],[Order Date]],"mmm yyyy")</f>
        <v>Dec 2014</v>
      </c>
      <c r="Y9609">
        <f>--(COUNTIF($B$2:B9609,B9609)=1)</f>
        <v>1</v>
      </c>
    </row>
    <row r="9610" spans="1:25"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c r="W9610" s="6" t="str">
        <f>TEXT(SalesData[[#This Row],[Order Date]],"mmm")</f>
        <v>Dec</v>
      </c>
      <c r="X9610" s="6" t="str">
        <f>TEXT(SalesData[[#This Row],[Order Date]],"mmm yyyy")</f>
        <v>Dec 2014</v>
      </c>
      <c r="Y9610">
        <f>--(COUNTIF($B$2:B9610,B9610)=1)</f>
        <v>0</v>
      </c>
    </row>
    <row r="9611" spans="1:25"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c r="W9611" s="6" t="str">
        <f>TEXT(SalesData[[#This Row],[Order Date]],"mmm")</f>
        <v>May</v>
      </c>
      <c r="X9611" s="6" t="str">
        <f>TEXT(SalesData[[#This Row],[Order Date]],"mmm yyyy")</f>
        <v>May 2013</v>
      </c>
      <c r="Y9611">
        <f>--(COUNTIF($B$2:B9611,B9611)=1)</f>
        <v>1</v>
      </c>
    </row>
    <row r="9612" spans="1:25"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c r="W9612" s="6" t="str">
        <f>TEXT(SalesData[[#This Row],[Order Date]],"mmm")</f>
        <v>May</v>
      </c>
      <c r="X9612" s="6" t="str">
        <f>TEXT(SalesData[[#This Row],[Order Date]],"mmm yyyy")</f>
        <v>May 2013</v>
      </c>
      <c r="Y9612">
        <f>--(COUNTIF($B$2:B9612,B9612)=1)</f>
        <v>0</v>
      </c>
    </row>
    <row r="9613" spans="1:25"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c r="W9613" s="6" t="str">
        <f>TEXT(SalesData[[#This Row],[Order Date]],"mmm")</f>
        <v>Oct</v>
      </c>
      <c r="X9613" s="6" t="str">
        <f>TEXT(SalesData[[#This Row],[Order Date]],"mmm yyyy")</f>
        <v>Oct 2014</v>
      </c>
      <c r="Y9613">
        <f>--(COUNTIF($B$2:B9613,B9613)=1)</f>
        <v>1</v>
      </c>
    </row>
    <row r="9614" spans="1:25"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c r="W9614" s="6" t="str">
        <f>TEXT(SalesData[[#This Row],[Order Date]],"mmm")</f>
        <v>Sep</v>
      </c>
      <c r="X9614" s="6" t="str">
        <f>TEXT(SalesData[[#This Row],[Order Date]],"mmm yyyy")</f>
        <v>Sep 2013</v>
      </c>
      <c r="Y9614">
        <f>--(COUNTIF($B$2:B9614,B9614)=1)</f>
        <v>1</v>
      </c>
    </row>
    <row r="9615" spans="1:25"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c r="W9615" s="6" t="str">
        <f>TEXT(SalesData[[#This Row],[Order Date]],"mmm")</f>
        <v>Nov</v>
      </c>
      <c r="X9615" s="6" t="str">
        <f>TEXT(SalesData[[#This Row],[Order Date]],"mmm yyyy")</f>
        <v>Nov 2011</v>
      </c>
      <c r="Y9615">
        <f>--(COUNTIF($B$2:B9615,B9615)=1)</f>
        <v>1</v>
      </c>
    </row>
    <row r="9616" spans="1:25"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c r="W9616" s="6" t="str">
        <f>TEXT(SalesData[[#This Row],[Order Date]],"mmm")</f>
        <v>Nov</v>
      </c>
      <c r="X9616" s="6" t="str">
        <f>TEXT(SalesData[[#This Row],[Order Date]],"mmm yyyy")</f>
        <v>Nov 2011</v>
      </c>
      <c r="Y9616">
        <f>--(COUNTIF($B$2:B9616,B9616)=1)</f>
        <v>0</v>
      </c>
    </row>
    <row r="9617" spans="1:25"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c r="W9617" s="6" t="str">
        <f>TEXT(SalesData[[#This Row],[Order Date]],"mmm")</f>
        <v>Nov</v>
      </c>
      <c r="X9617" s="6" t="str">
        <f>TEXT(SalesData[[#This Row],[Order Date]],"mmm yyyy")</f>
        <v>Nov 2011</v>
      </c>
      <c r="Y9617">
        <f>--(COUNTIF($B$2:B9617,B9617)=1)</f>
        <v>0</v>
      </c>
    </row>
    <row r="9618" spans="1:25"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c r="W9618" s="6" t="str">
        <f>TEXT(SalesData[[#This Row],[Order Date]],"mmm")</f>
        <v>Aug</v>
      </c>
      <c r="X9618" s="6" t="str">
        <f>TEXT(SalesData[[#This Row],[Order Date]],"mmm yyyy")</f>
        <v>Aug 2013</v>
      </c>
      <c r="Y9618">
        <f>--(COUNTIF($B$2:B9618,B9618)=1)</f>
        <v>1</v>
      </c>
    </row>
    <row r="9619" spans="1:25"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c r="W9619" s="6" t="str">
        <f>TEXT(SalesData[[#This Row],[Order Date]],"mmm")</f>
        <v>Nov</v>
      </c>
      <c r="X9619" s="6" t="str">
        <f>TEXT(SalesData[[#This Row],[Order Date]],"mmm yyyy")</f>
        <v>Nov 2014</v>
      </c>
      <c r="Y9619">
        <f>--(COUNTIF($B$2:B9619,B9619)=1)</f>
        <v>1</v>
      </c>
    </row>
    <row r="9620" spans="1:25"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c r="W9620" s="6" t="str">
        <f>TEXT(SalesData[[#This Row],[Order Date]],"mmm")</f>
        <v>Nov</v>
      </c>
      <c r="X9620" s="6" t="str">
        <f>TEXT(SalesData[[#This Row],[Order Date]],"mmm yyyy")</f>
        <v>Nov 2014</v>
      </c>
      <c r="Y9620">
        <f>--(COUNTIF($B$2:B9620,B9620)=1)</f>
        <v>0</v>
      </c>
    </row>
    <row r="9621" spans="1:25"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c r="W9621" s="6" t="str">
        <f>TEXT(SalesData[[#This Row],[Order Date]],"mmm")</f>
        <v>Nov</v>
      </c>
      <c r="X9621" s="6" t="str">
        <f>TEXT(SalesData[[#This Row],[Order Date]],"mmm yyyy")</f>
        <v>Nov 2014</v>
      </c>
      <c r="Y9621">
        <f>--(COUNTIF($B$2:B9621,B9621)=1)</f>
        <v>0</v>
      </c>
    </row>
    <row r="9622" spans="1:25"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c r="W9622" s="6" t="str">
        <f>TEXT(SalesData[[#This Row],[Order Date]],"mmm")</f>
        <v>Sep</v>
      </c>
      <c r="X9622" s="6" t="str">
        <f>TEXT(SalesData[[#This Row],[Order Date]],"mmm yyyy")</f>
        <v>Sep 2011</v>
      </c>
      <c r="Y9622">
        <f>--(COUNTIF($B$2:B9622,B9622)=1)</f>
        <v>1</v>
      </c>
    </row>
    <row r="9623" spans="1:25"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c r="W9623" s="6" t="str">
        <f>TEXT(SalesData[[#This Row],[Order Date]],"mmm")</f>
        <v>Sep</v>
      </c>
      <c r="X9623" s="6" t="str">
        <f>TEXT(SalesData[[#This Row],[Order Date]],"mmm yyyy")</f>
        <v>Sep 2011</v>
      </c>
      <c r="Y9623">
        <f>--(COUNTIF($B$2:B9623,B9623)=1)</f>
        <v>0</v>
      </c>
    </row>
    <row r="9624" spans="1:25"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c r="W9624" s="6" t="str">
        <f>TEXT(SalesData[[#This Row],[Order Date]],"mmm")</f>
        <v>Sep</v>
      </c>
      <c r="X9624" s="6" t="str">
        <f>TEXT(SalesData[[#This Row],[Order Date]],"mmm yyyy")</f>
        <v>Sep 2011</v>
      </c>
      <c r="Y9624">
        <f>--(COUNTIF($B$2:B9624,B9624)=1)</f>
        <v>0</v>
      </c>
    </row>
    <row r="9625" spans="1:25"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c r="W9625" s="6" t="str">
        <f>TEXT(SalesData[[#This Row],[Order Date]],"mmm")</f>
        <v>Jun</v>
      </c>
      <c r="X9625" s="6" t="str">
        <f>TEXT(SalesData[[#This Row],[Order Date]],"mmm yyyy")</f>
        <v>Jun 2014</v>
      </c>
      <c r="Y9625">
        <f>--(COUNTIF($B$2:B9625,B9625)=1)</f>
        <v>1</v>
      </c>
    </row>
    <row r="9626" spans="1:25"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c r="W9626" s="6" t="str">
        <f>TEXT(SalesData[[#This Row],[Order Date]],"mmm")</f>
        <v>Jun</v>
      </c>
      <c r="X9626" s="6" t="str">
        <f>TEXT(SalesData[[#This Row],[Order Date]],"mmm yyyy")</f>
        <v>Jun 2014</v>
      </c>
      <c r="Y9626">
        <f>--(COUNTIF($B$2:B9626,B9626)=1)</f>
        <v>0</v>
      </c>
    </row>
    <row r="9627" spans="1:25"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c r="W9627" s="6" t="str">
        <f>TEXT(SalesData[[#This Row],[Order Date]],"mmm")</f>
        <v>Jun</v>
      </c>
      <c r="X9627" s="6" t="str">
        <f>TEXT(SalesData[[#This Row],[Order Date]],"mmm yyyy")</f>
        <v>Jun 2014</v>
      </c>
      <c r="Y9627">
        <f>--(COUNTIF($B$2:B9627,B9627)=1)</f>
        <v>0</v>
      </c>
    </row>
    <row r="9628" spans="1:25"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c r="W9628" s="6" t="str">
        <f>TEXT(SalesData[[#This Row],[Order Date]],"mmm")</f>
        <v>Sep</v>
      </c>
      <c r="X9628" s="6" t="str">
        <f>TEXT(SalesData[[#This Row],[Order Date]],"mmm yyyy")</f>
        <v>Sep 2014</v>
      </c>
      <c r="Y9628">
        <f>--(COUNTIF($B$2:B9628,B9628)=1)</f>
        <v>1</v>
      </c>
    </row>
    <row r="9629" spans="1:25"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c r="W9629" s="6" t="str">
        <f>TEXT(SalesData[[#This Row],[Order Date]],"mmm")</f>
        <v>Nov</v>
      </c>
      <c r="X9629" s="6" t="str">
        <f>TEXT(SalesData[[#This Row],[Order Date]],"mmm yyyy")</f>
        <v>Nov 2011</v>
      </c>
      <c r="Y9629">
        <f>--(COUNTIF($B$2:B9629,B9629)=1)</f>
        <v>1</v>
      </c>
    </row>
    <row r="9630" spans="1:25"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c r="W9630" s="6" t="str">
        <f>TEXT(SalesData[[#This Row],[Order Date]],"mmm")</f>
        <v>Jan</v>
      </c>
      <c r="X9630" s="6" t="str">
        <f>TEXT(SalesData[[#This Row],[Order Date]],"mmm yyyy")</f>
        <v>Jan 2011</v>
      </c>
      <c r="Y9630">
        <f>--(COUNTIF($B$2:B9630,B9630)=1)</f>
        <v>1</v>
      </c>
    </row>
    <row r="9631" spans="1:25"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c r="W9631" s="6" t="str">
        <f>TEXT(SalesData[[#This Row],[Order Date]],"mmm")</f>
        <v>Jan</v>
      </c>
      <c r="X9631" s="6" t="str">
        <f>TEXT(SalesData[[#This Row],[Order Date]],"mmm yyyy")</f>
        <v>Jan 2011</v>
      </c>
      <c r="Y9631">
        <f>--(COUNTIF($B$2:B9631,B9631)=1)</f>
        <v>0</v>
      </c>
    </row>
    <row r="9632" spans="1:25"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c r="W9632" s="6" t="str">
        <f>TEXT(SalesData[[#This Row],[Order Date]],"mmm")</f>
        <v>Jun</v>
      </c>
      <c r="X9632" s="6" t="str">
        <f>TEXT(SalesData[[#This Row],[Order Date]],"mmm yyyy")</f>
        <v>Jun 2013</v>
      </c>
      <c r="Y9632">
        <f>--(COUNTIF($B$2:B9632,B9632)=1)</f>
        <v>1</v>
      </c>
    </row>
    <row r="9633" spans="1:25"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c r="W9633" s="6" t="str">
        <f>TEXT(SalesData[[#This Row],[Order Date]],"mmm")</f>
        <v>Jun</v>
      </c>
      <c r="X9633" s="6" t="str">
        <f>TEXT(SalesData[[#This Row],[Order Date]],"mmm yyyy")</f>
        <v>Jun 2013</v>
      </c>
      <c r="Y9633">
        <f>--(COUNTIF($B$2:B9633,B9633)=1)</f>
        <v>0</v>
      </c>
    </row>
    <row r="9634" spans="1:25"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c r="W9634" s="6" t="str">
        <f>TEXT(SalesData[[#This Row],[Order Date]],"mmm")</f>
        <v>Feb</v>
      </c>
      <c r="X9634" s="6" t="str">
        <f>TEXT(SalesData[[#This Row],[Order Date]],"mmm yyyy")</f>
        <v>Feb 2014</v>
      </c>
      <c r="Y9634">
        <f>--(COUNTIF($B$2:B9634,B9634)=1)</f>
        <v>1</v>
      </c>
    </row>
    <row r="9635" spans="1:25"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c r="W9635" s="6" t="str">
        <f>TEXT(SalesData[[#This Row],[Order Date]],"mmm")</f>
        <v>Oct</v>
      </c>
      <c r="X9635" s="6" t="str">
        <f>TEXT(SalesData[[#This Row],[Order Date]],"mmm yyyy")</f>
        <v>Oct 2011</v>
      </c>
      <c r="Y9635">
        <f>--(COUNTIF($B$2:B9635,B9635)=1)</f>
        <v>1</v>
      </c>
    </row>
    <row r="9636" spans="1:25"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c r="W9636" s="6" t="str">
        <f>TEXT(SalesData[[#This Row],[Order Date]],"mmm")</f>
        <v>Oct</v>
      </c>
      <c r="X9636" s="6" t="str">
        <f>TEXT(SalesData[[#This Row],[Order Date]],"mmm yyyy")</f>
        <v>Oct 2011</v>
      </c>
      <c r="Y9636">
        <f>--(COUNTIF($B$2:B9636,B9636)=1)</f>
        <v>0</v>
      </c>
    </row>
    <row r="9637" spans="1:25"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c r="W9637" s="6" t="str">
        <f>TEXT(SalesData[[#This Row],[Order Date]],"mmm")</f>
        <v>Oct</v>
      </c>
      <c r="X9637" s="6" t="str">
        <f>TEXT(SalesData[[#This Row],[Order Date]],"mmm yyyy")</f>
        <v>Oct 2011</v>
      </c>
      <c r="Y9637">
        <f>--(COUNTIF($B$2:B9637,B9637)=1)</f>
        <v>0</v>
      </c>
    </row>
    <row r="9638" spans="1:25"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c r="W9638" s="6" t="str">
        <f>TEXT(SalesData[[#This Row],[Order Date]],"mmm")</f>
        <v>Nov</v>
      </c>
      <c r="X9638" s="6" t="str">
        <f>TEXT(SalesData[[#This Row],[Order Date]],"mmm yyyy")</f>
        <v>Nov 2011</v>
      </c>
      <c r="Y9638">
        <f>--(COUNTIF($B$2:B9638,B9638)=1)</f>
        <v>1</v>
      </c>
    </row>
    <row r="9639" spans="1:25"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c r="W9639" s="6" t="str">
        <f>TEXT(SalesData[[#This Row],[Order Date]],"mmm")</f>
        <v>Nov</v>
      </c>
      <c r="X9639" s="6" t="str">
        <f>TEXT(SalesData[[#This Row],[Order Date]],"mmm yyyy")</f>
        <v>Nov 2011</v>
      </c>
      <c r="Y9639">
        <f>--(COUNTIF($B$2:B9639,B9639)=1)</f>
        <v>0</v>
      </c>
    </row>
    <row r="9640" spans="1:25"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c r="W9640" s="6" t="str">
        <f>TEXT(SalesData[[#This Row],[Order Date]],"mmm")</f>
        <v>Nov</v>
      </c>
      <c r="X9640" s="6" t="str">
        <f>TEXT(SalesData[[#This Row],[Order Date]],"mmm yyyy")</f>
        <v>Nov 2014</v>
      </c>
      <c r="Y9640">
        <f>--(COUNTIF($B$2:B9640,B9640)=1)</f>
        <v>1</v>
      </c>
    </row>
    <row r="9641" spans="1:25"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c r="W9641" s="6" t="str">
        <f>TEXT(SalesData[[#This Row],[Order Date]],"mmm")</f>
        <v>Jan</v>
      </c>
      <c r="X9641" s="6" t="str">
        <f>TEXT(SalesData[[#This Row],[Order Date]],"mmm yyyy")</f>
        <v>Jan 2012</v>
      </c>
      <c r="Y9641">
        <f>--(COUNTIF($B$2:B9641,B9641)=1)</f>
        <v>1</v>
      </c>
    </row>
    <row r="9642" spans="1:25"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c r="W9642" s="6" t="str">
        <f>TEXT(SalesData[[#This Row],[Order Date]],"mmm")</f>
        <v>Mar</v>
      </c>
      <c r="X9642" s="6" t="str">
        <f>TEXT(SalesData[[#This Row],[Order Date]],"mmm yyyy")</f>
        <v>Mar 2011</v>
      </c>
      <c r="Y9642">
        <f>--(COUNTIF($B$2:B9642,B9642)=1)</f>
        <v>1</v>
      </c>
    </row>
    <row r="9643" spans="1:25"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c r="W9643" s="6" t="str">
        <f>TEXT(SalesData[[#This Row],[Order Date]],"mmm")</f>
        <v>Mar</v>
      </c>
      <c r="X9643" s="6" t="str">
        <f>TEXT(SalesData[[#This Row],[Order Date]],"mmm yyyy")</f>
        <v>Mar 2011</v>
      </c>
      <c r="Y9643">
        <f>--(COUNTIF($B$2:B9643,B9643)=1)</f>
        <v>0</v>
      </c>
    </row>
    <row r="9644" spans="1:25"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c r="W9644" s="6" t="str">
        <f>TEXT(SalesData[[#This Row],[Order Date]],"mmm")</f>
        <v>Mar</v>
      </c>
      <c r="X9644" s="6" t="str">
        <f>TEXT(SalesData[[#This Row],[Order Date]],"mmm yyyy")</f>
        <v>Mar 2011</v>
      </c>
      <c r="Y9644">
        <f>--(COUNTIF($B$2:B9644,B9644)=1)</f>
        <v>0</v>
      </c>
    </row>
    <row r="9645" spans="1:25"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c r="W9645" s="6" t="str">
        <f>TEXT(SalesData[[#This Row],[Order Date]],"mmm")</f>
        <v>Mar</v>
      </c>
      <c r="X9645" s="6" t="str">
        <f>TEXT(SalesData[[#This Row],[Order Date]],"mmm yyyy")</f>
        <v>Mar 2011</v>
      </c>
      <c r="Y9645">
        <f>--(COUNTIF($B$2:B9645,B9645)=1)</f>
        <v>0</v>
      </c>
    </row>
    <row r="9646" spans="1:25"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c r="W9646" s="6" t="str">
        <f>TEXT(SalesData[[#This Row],[Order Date]],"mmm")</f>
        <v>Jun</v>
      </c>
      <c r="X9646" s="6" t="str">
        <f>TEXT(SalesData[[#This Row],[Order Date]],"mmm yyyy")</f>
        <v>Jun 2014</v>
      </c>
      <c r="Y9646">
        <f>--(COUNTIF($B$2:B9646,B9646)=1)</f>
        <v>1</v>
      </c>
    </row>
    <row r="9647" spans="1:25"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c r="W9647" s="6" t="str">
        <f>TEXT(SalesData[[#This Row],[Order Date]],"mmm")</f>
        <v>Jun</v>
      </c>
      <c r="X9647" s="6" t="str">
        <f>TEXT(SalesData[[#This Row],[Order Date]],"mmm yyyy")</f>
        <v>Jun 2014</v>
      </c>
      <c r="Y9647">
        <f>--(COUNTIF($B$2:B9647,B9647)=1)</f>
        <v>0</v>
      </c>
    </row>
    <row r="9648" spans="1:25"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c r="W9648" s="6" t="str">
        <f>TEXT(SalesData[[#This Row],[Order Date]],"mmm")</f>
        <v>Jun</v>
      </c>
      <c r="X9648" s="6" t="str">
        <f>TEXT(SalesData[[#This Row],[Order Date]],"mmm yyyy")</f>
        <v>Jun 2014</v>
      </c>
      <c r="Y9648">
        <f>--(COUNTIF($B$2:B9648,B9648)=1)</f>
        <v>0</v>
      </c>
    </row>
    <row r="9649" spans="1:25"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c r="W9649" s="6" t="str">
        <f>TEXT(SalesData[[#This Row],[Order Date]],"mmm")</f>
        <v>Nov</v>
      </c>
      <c r="X9649" s="6" t="str">
        <f>TEXT(SalesData[[#This Row],[Order Date]],"mmm yyyy")</f>
        <v>Nov 2011</v>
      </c>
      <c r="Y9649">
        <f>--(COUNTIF($B$2:B9649,B9649)=1)</f>
        <v>1</v>
      </c>
    </row>
    <row r="9650" spans="1:25"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c r="W9650" s="6" t="str">
        <f>TEXT(SalesData[[#This Row],[Order Date]],"mmm")</f>
        <v>Nov</v>
      </c>
      <c r="X9650" s="6" t="str">
        <f>TEXT(SalesData[[#This Row],[Order Date]],"mmm yyyy")</f>
        <v>Nov 2011</v>
      </c>
      <c r="Y9650">
        <f>--(COUNTIF($B$2:B9650,B9650)=1)</f>
        <v>0</v>
      </c>
    </row>
    <row r="9651" spans="1:25"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c r="W9651" s="6" t="str">
        <f>TEXT(SalesData[[#This Row],[Order Date]],"mmm")</f>
        <v>Nov</v>
      </c>
      <c r="X9651" s="6" t="str">
        <f>TEXT(SalesData[[#This Row],[Order Date]],"mmm yyyy")</f>
        <v>Nov 2013</v>
      </c>
      <c r="Y9651">
        <f>--(COUNTIF($B$2:B9651,B9651)=1)</f>
        <v>1</v>
      </c>
    </row>
    <row r="9652" spans="1:25"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c r="W9652" s="6" t="str">
        <f>TEXT(SalesData[[#This Row],[Order Date]],"mmm")</f>
        <v>Nov</v>
      </c>
      <c r="X9652" s="6" t="str">
        <f>TEXT(SalesData[[#This Row],[Order Date]],"mmm yyyy")</f>
        <v>Nov 2013</v>
      </c>
      <c r="Y9652">
        <f>--(COUNTIF($B$2:B9652,B9652)=1)</f>
        <v>0</v>
      </c>
    </row>
    <row r="9653" spans="1:25"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c r="W9653" s="6" t="str">
        <f>TEXT(SalesData[[#This Row],[Order Date]],"mmm")</f>
        <v>Nov</v>
      </c>
      <c r="X9653" s="6" t="str">
        <f>TEXT(SalesData[[#This Row],[Order Date]],"mmm yyyy")</f>
        <v>Nov 2013</v>
      </c>
      <c r="Y9653">
        <f>--(COUNTIF($B$2:B9653,B9653)=1)</f>
        <v>0</v>
      </c>
    </row>
    <row r="9654" spans="1:25"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c r="W9654" s="6" t="str">
        <f>TEXT(SalesData[[#This Row],[Order Date]],"mmm")</f>
        <v>Nov</v>
      </c>
      <c r="X9654" s="6" t="str">
        <f>TEXT(SalesData[[#This Row],[Order Date]],"mmm yyyy")</f>
        <v>Nov 2013</v>
      </c>
      <c r="Y9654">
        <f>--(COUNTIF($B$2:B9654,B9654)=1)</f>
        <v>0</v>
      </c>
    </row>
    <row r="9655" spans="1:25"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c r="W9655" s="6" t="str">
        <f>TEXT(SalesData[[#This Row],[Order Date]],"mmm")</f>
        <v>Jan</v>
      </c>
      <c r="X9655" s="6" t="str">
        <f>TEXT(SalesData[[#This Row],[Order Date]],"mmm yyyy")</f>
        <v>Jan 2014</v>
      </c>
      <c r="Y9655">
        <f>--(COUNTIF($B$2:B9655,B9655)=1)</f>
        <v>1</v>
      </c>
    </row>
    <row r="9656" spans="1:25"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c r="W9656" s="6" t="str">
        <f>TEXT(SalesData[[#This Row],[Order Date]],"mmm")</f>
        <v>Jan</v>
      </c>
      <c r="X9656" s="6" t="str">
        <f>TEXT(SalesData[[#This Row],[Order Date]],"mmm yyyy")</f>
        <v>Jan 2014</v>
      </c>
      <c r="Y9656">
        <f>--(COUNTIF($B$2:B9656,B9656)=1)</f>
        <v>0</v>
      </c>
    </row>
    <row r="9657" spans="1:25"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c r="W9657" s="6" t="str">
        <f>TEXT(SalesData[[#This Row],[Order Date]],"mmm")</f>
        <v>Sep</v>
      </c>
      <c r="X9657" s="6" t="str">
        <f>TEXT(SalesData[[#This Row],[Order Date]],"mmm yyyy")</f>
        <v>Sep 2011</v>
      </c>
      <c r="Y9657">
        <f>--(COUNTIF($B$2:B9657,B9657)=1)</f>
        <v>1</v>
      </c>
    </row>
    <row r="9658" spans="1:25"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c r="W9658" s="6" t="str">
        <f>TEXT(SalesData[[#This Row],[Order Date]],"mmm")</f>
        <v>Sep</v>
      </c>
      <c r="X9658" s="6" t="str">
        <f>TEXT(SalesData[[#This Row],[Order Date]],"mmm yyyy")</f>
        <v>Sep 2011</v>
      </c>
      <c r="Y9658">
        <f>--(COUNTIF($B$2:B9658,B9658)=1)</f>
        <v>0</v>
      </c>
    </row>
    <row r="9659" spans="1:25"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c r="W9659" s="6" t="str">
        <f>TEXT(SalesData[[#This Row],[Order Date]],"mmm")</f>
        <v>Sep</v>
      </c>
      <c r="X9659" s="6" t="str">
        <f>TEXT(SalesData[[#This Row],[Order Date]],"mmm yyyy")</f>
        <v>Sep 2011</v>
      </c>
      <c r="Y9659">
        <f>--(COUNTIF($B$2:B9659,B9659)=1)</f>
        <v>0</v>
      </c>
    </row>
    <row r="9660" spans="1:25"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c r="W9660" s="6" t="str">
        <f>TEXT(SalesData[[#This Row],[Order Date]],"mmm")</f>
        <v>Sep</v>
      </c>
      <c r="X9660" s="6" t="str">
        <f>TEXT(SalesData[[#This Row],[Order Date]],"mmm yyyy")</f>
        <v>Sep 2011</v>
      </c>
      <c r="Y9660">
        <f>--(COUNTIF($B$2:B9660,B9660)=1)</f>
        <v>0</v>
      </c>
    </row>
    <row r="9661" spans="1:25"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c r="W9661" s="6" t="str">
        <f>TEXT(SalesData[[#This Row],[Order Date]],"mmm")</f>
        <v>Mar</v>
      </c>
      <c r="X9661" s="6" t="str">
        <f>TEXT(SalesData[[#This Row],[Order Date]],"mmm yyyy")</f>
        <v>Mar 2011</v>
      </c>
      <c r="Y9661">
        <f>--(COUNTIF($B$2:B9661,B9661)=1)</f>
        <v>1</v>
      </c>
    </row>
    <row r="9662" spans="1:25"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c r="W9662" s="6" t="str">
        <f>TEXT(SalesData[[#This Row],[Order Date]],"mmm")</f>
        <v>Jun</v>
      </c>
      <c r="X9662" s="6" t="str">
        <f>TEXT(SalesData[[#This Row],[Order Date]],"mmm yyyy")</f>
        <v>Jun 2013</v>
      </c>
      <c r="Y9662">
        <f>--(COUNTIF($B$2:B9662,B9662)=1)</f>
        <v>1</v>
      </c>
    </row>
    <row r="9663" spans="1:25"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c r="W9663" s="6" t="str">
        <f>TEXT(SalesData[[#This Row],[Order Date]],"mmm")</f>
        <v>Jun</v>
      </c>
      <c r="X9663" s="6" t="str">
        <f>TEXT(SalesData[[#This Row],[Order Date]],"mmm yyyy")</f>
        <v>Jun 2013</v>
      </c>
      <c r="Y9663">
        <f>--(COUNTIF($B$2:B9663,B9663)=1)</f>
        <v>0</v>
      </c>
    </row>
    <row r="9664" spans="1:25"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c r="W9664" s="6" t="str">
        <f>TEXT(SalesData[[#This Row],[Order Date]],"mmm")</f>
        <v>Jun</v>
      </c>
      <c r="X9664" s="6" t="str">
        <f>TEXT(SalesData[[#This Row],[Order Date]],"mmm yyyy")</f>
        <v>Jun 2013</v>
      </c>
      <c r="Y9664">
        <f>--(COUNTIF($B$2:B9664,B9664)=1)</f>
        <v>0</v>
      </c>
    </row>
    <row r="9665" spans="1:25"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c r="W9665" s="6" t="str">
        <f>TEXT(SalesData[[#This Row],[Order Date]],"mmm")</f>
        <v>Sep</v>
      </c>
      <c r="X9665" s="6" t="str">
        <f>TEXT(SalesData[[#This Row],[Order Date]],"mmm yyyy")</f>
        <v>Sep 2014</v>
      </c>
      <c r="Y9665">
        <f>--(COUNTIF($B$2:B9665,B9665)=1)</f>
        <v>1</v>
      </c>
    </row>
    <row r="9666" spans="1:25"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c r="W9666" s="6" t="str">
        <f>TEXT(SalesData[[#This Row],[Order Date]],"mmm")</f>
        <v>Dec</v>
      </c>
      <c r="X9666" s="6" t="str">
        <f>TEXT(SalesData[[#This Row],[Order Date]],"mmm yyyy")</f>
        <v>Dec 2012</v>
      </c>
      <c r="Y9666">
        <f>--(COUNTIF($B$2:B9666,B9666)=1)</f>
        <v>1</v>
      </c>
    </row>
    <row r="9667" spans="1:25"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c r="W9667" s="6" t="str">
        <f>TEXT(SalesData[[#This Row],[Order Date]],"mmm")</f>
        <v>Nov</v>
      </c>
      <c r="X9667" s="6" t="str">
        <f>TEXT(SalesData[[#This Row],[Order Date]],"mmm yyyy")</f>
        <v>Nov 2014</v>
      </c>
      <c r="Y9667">
        <f>--(COUNTIF($B$2:B9667,B9667)=1)</f>
        <v>1</v>
      </c>
    </row>
    <row r="9668" spans="1:25"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c r="W9668" s="6" t="str">
        <f>TEXT(SalesData[[#This Row],[Order Date]],"mmm")</f>
        <v>Nov</v>
      </c>
      <c r="X9668" s="6" t="str">
        <f>TEXT(SalesData[[#This Row],[Order Date]],"mmm yyyy")</f>
        <v>Nov 2014</v>
      </c>
      <c r="Y9668">
        <f>--(COUNTIF($B$2:B9668,B9668)=1)</f>
        <v>0</v>
      </c>
    </row>
    <row r="9669" spans="1:25"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c r="W9669" s="6" t="str">
        <f>TEXT(SalesData[[#This Row],[Order Date]],"mmm")</f>
        <v>Apr</v>
      </c>
      <c r="X9669" s="6" t="str">
        <f>TEXT(SalesData[[#This Row],[Order Date]],"mmm yyyy")</f>
        <v>Apr 2013</v>
      </c>
      <c r="Y9669">
        <f>--(COUNTIF($B$2:B9669,B9669)=1)</f>
        <v>1</v>
      </c>
    </row>
    <row r="9670" spans="1:25"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c r="W9670" s="6" t="str">
        <f>TEXT(SalesData[[#This Row],[Order Date]],"mmm")</f>
        <v>Apr</v>
      </c>
      <c r="X9670" s="6" t="str">
        <f>TEXT(SalesData[[#This Row],[Order Date]],"mmm yyyy")</f>
        <v>Apr 2013</v>
      </c>
      <c r="Y9670">
        <f>--(COUNTIF($B$2:B9670,B9670)=1)</f>
        <v>0</v>
      </c>
    </row>
    <row r="9671" spans="1:25"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c r="W9671" s="6" t="str">
        <f>TEXT(SalesData[[#This Row],[Order Date]],"mmm")</f>
        <v>Apr</v>
      </c>
      <c r="X9671" s="6" t="str">
        <f>TEXT(SalesData[[#This Row],[Order Date]],"mmm yyyy")</f>
        <v>Apr 2014</v>
      </c>
      <c r="Y9671">
        <f>--(COUNTIF($B$2:B9671,B9671)=1)</f>
        <v>1</v>
      </c>
    </row>
    <row r="9672" spans="1:25"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c r="W9672" s="6" t="str">
        <f>TEXT(SalesData[[#This Row],[Order Date]],"mmm")</f>
        <v>Aug</v>
      </c>
      <c r="X9672" s="6" t="str">
        <f>TEXT(SalesData[[#This Row],[Order Date]],"mmm yyyy")</f>
        <v>Aug 2012</v>
      </c>
      <c r="Y9672">
        <f>--(COUNTIF($B$2:B9672,B9672)=1)</f>
        <v>1</v>
      </c>
    </row>
    <row r="9673" spans="1:25"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c r="W9673" s="6" t="str">
        <f>TEXT(SalesData[[#This Row],[Order Date]],"mmm")</f>
        <v>Nov</v>
      </c>
      <c r="X9673" s="6" t="str">
        <f>TEXT(SalesData[[#This Row],[Order Date]],"mmm yyyy")</f>
        <v>Nov 2014</v>
      </c>
      <c r="Y9673">
        <f>--(COUNTIF($B$2:B9673,B9673)=1)</f>
        <v>1</v>
      </c>
    </row>
    <row r="9674" spans="1:25"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c r="W9674" s="6" t="str">
        <f>TEXT(SalesData[[#This Row],[Order Date]],"mmm")</f>
        <v>Dec</v>
      </c>
      <c r="X9674" s="6" t="str">
        <f>TEXT(SalesData[[#This Row],[Order Date]],"mmm yyyy")</f>
        <v>Dec 2013</v>
      </c>
      <c r="Y9674">
        <f>--(COUNTIF($B$2:B9674,B9674)=1)</f>
        <v>1</v>
      </c>
    </row>
    <row r="9675" spans="1:25"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c r="W9675" s="6" t="str">
        <f>TEXT(SalesData[[#This Row],[Order Date]],"mmm")</f>
        <v>Dec</v>
      </c>
      <c r="X9675" s="6" t="str">
        <f>TEXT(SalesData[[#This Row],[Order Date]],"mmm yyyy")</f>
        <v>Dec 2013</v>
      </c>
      <c r="Y9675">
        <f>--(COUNTIF($B$2:B9675,B9675)=1)</f>
        <v>0</v>
      </c>
    </row>
    <row r="9676" spans="1:25"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c r="W9676" s="6" t="str">
        <f>TEXT(SalesData[[#This Row],[Order Date]],"mmm")</f>
        <v>Jul</v>
      </c>
      <c r="X9676" s="6" t="str">
        <f>TEXT(SalesData[[#This Row],[Order Date]],"mmm yyyy")</f>
        <v>Jul 2011</v>
      </c>
      <c r="Y9676">
        <f>--(COUNTIF($B$2:B9676,B9676)=1)</f>
        <v>1</v>
      </c>
    </row>
    <row r="9677" spans="1:25"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c r="W9677" s="6" t="str">
        <f>TEXT(SalesData[[#This Row],[Order Date]],"mmm")</f>
        <v>May</v>
      </c>
      <c r="X9677" s="6" t="str">
        <f>TEXT(SalesData[[#This Row],[Order Date]],"mmm yyyy")</f>
        <v>May 2013</v>
      </c>
      <c r="Y9677">
        <f>--(COUNTIF($B$2:B9677,B9677)=1)</f>
        <v>1</v>
      </c>
    </row>
    <row r="9678" spans="1:25"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c r="W9678" s="6" t="str">
        <f>TEXT(SalesData[[#This Row],[Order Date]],"mmm")</f>
        <v>Nov</v>
      </c>
      <c r="X9678" s="6" t="str">
        <f>TEXT(SalesData[[#This Row],[Order Date]],"mmm yyyy")</f>
        <v>Nov 2011</v>
      </c>
      <c r="Y9678">
        <f>--(COUNTIF($B$2:B9678,B9678)=1)</f>
        <v>1</v>
      </c>
    </row>
    <row r="9679" spans="1:25"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c r="W9679" s="6" t="str">
        <f>TEXT(SalesData[[#This Row],[Order Date]],"mmm")</f>
        <v>Apr</v>
      </c>
      <c r="X9679" s="6" t="str">
        <f>TEXT(SalesData[[#This Row],[Order Date]],"mmm yyyy")</f>
        <v>Apr 2013</v>
      </c>
      <c r="Y9679">
        <f>--(COUNTIF($B$2:B9679,B9679)=1)</f>
        <v>1</v>
      </c>
    </row>
    <row r="9680" spans="1:25"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c r="W9680" s="6" t="str">
        <f>TEXT(SalesData[[#This Row],[Order Date]],"mmm")</f>
        <v>Apr</v>
      </c>
      <c r="X9680" s="6" t="str">
        <f>TEXT(SalesData[[#This Row],[Order Date]],"mmm yyyy")</f>
        <v>Apr 2013</v>
      </c>
      <c r="Y9680">
        <f>--(COUNTIF($B$2:B9680,B9680)=1)</f>
        <v>0</v>
      </c>
    </row>
    <row r="9681" spans="1:25"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c r="W9681" s="6" t="str">
        <f>TEXT(SalesData[[#This Row],[Order Date]],"mmm")</f>
        <v>Dec</v>
      </c>
      <c r="X9681" s="6" t="str">
        <f>TEXT(SalesData[[#This Row],[Order Date]],"mmm yyyy")</f>
        <v>Dec 2012</v>
      </c>
      <c r="Y9681">
        <f>--(COUNTIF($B$2:B9681,B9681)=1)</f>
        <v>1</v>
      </c>
    </row>
    <row r="9682" spans="1:25"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c r="W9682" s="6" t="str">
        <f>TEXT(SalesData[[#This Row],[Order Date]],"mmm")</f>
        <v>Dec</v>
      </c>
      <c r="X9682" s="6" t="str">
        <f>TEXT(SalesData[[#This Row],[Order Date]],"mmm yyyy")</f>
        <v>Dec 2012</v>
      </c>
      <c r="Y9682">
        <f>--(COUNTIF($B$2:B9682,B9682)=1)</f>
        <v>0</v>
      </c>
    </row>
    <row r="9683" spans="1:25"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c r="W9683" s="6" t="str">
        <f>TEXT(SalesData[[#This Row],[Order Date]],"mmm")</f>
        <v>Dec</v>
      </c>
      <c r="X9683" s="6" t="str">
        <f>TEXT(SalesData[[#This Row],[Order Date]],"mmm yyyy")</f>
        <v>Dec 2014</v>
      </c>
      <c r="Y9683">
        <f>--(COUNTIF($B$2:B9683,B9683)=1)</f>
        <v>1</v>
      </c>
    </row>
    <row r="9684" spans="1:25"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c r="W9684" s="6" t="str">
        <f>TEXT(SalesData[[#This Row],[Order Date]],"mmm")</f>
        <v>Dec</v>
      </c>
      <c r="X9684" s="6" t="str">
        <f>TEXT(SalesData[[#This Row],[Order Date]],"mmm yyyy")</f>
        <v>Dec 2014</v>
      </c>
      <c r="Y9684">
        <f>--(COUNTIF($B$2:B9684,B9684)=1)</f>
        <v>0</v>
      </c>
    </row>
    <row r="9685" spans="1:25"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c r="W9685" s="6" t="str">
        <f>TEXT(SalesData[[#This Row],[Order Date]],"mmm")</f>
        <v>Dec</v>
      </c>
      <c r="X9685" s="6" t="str">
        <f>TEXT(SalesData[[#This Row],[Order Date]],"mmm yyyy")</f>
        <v>Dec 2014</v>
      </c>
      <c r="Y9685">
        <f>--(COUNTIF($B$2:B9685,B9685)=1)</f>
        <v>0</v>
      </c>
    </row>
    <row r="9686" spans="1:25"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c r="W9686" s="6" t="str">
        <f>TEXT(SalesData[[#This Row],[Order Date]],"mmm")</f>
        <v>Dec</v>
      </c>
      <c r="X9686" s="6" t="str">
        <f>TEXT(SalesData[[#This Row],[Order Date]],"mmm yyyy")</f>
        <v>Dec 2014</v>
      </c>
      <c r="Y9686">
        <f>--(COUNTIF($B$2:B9686,B9686)=1)</f>
        <v>0</v>
      </c>
    </row>
    <row r="9687" spans="1:25"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c r="W9687" s="6" t="str">
        <f>TEXT(SalesData[[#This Row],[Order Date]],"mmm")</f>
        <v>Jan</v>
      </c>
      <c r="X9687" s="6" t="str">
        <f>TEXT(SalesData[[#This Row],[Order Date]],"mmm yyyy")</f>
        <v>Jan 2014</v>
      </c>
      <c r="Y9687">
        <f>--(COUNTIF($B$2:B9687,B9687)=1)</f>
        <v>1</v>
      </c>
    </row>
    <row r="9688" spans="1:25"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c r="W9688" s="6" t="str">
        <f>TEXT(SalesData[[#This Row],[Order Date]],"mmm")</f>
        <v>May</v>
      </c>
      <c r="X9688" s="6" t="str">
        <f>TEXT(SalesData[[#This Row],[Order Date]],"mmm yyyy")</f>
        <v>May 2014</v>
      </c>
      <c r="Y9688">
        <f>--(COUNTIF($B$2:B9688,B9688)=1)</f>
        <v>1</v>
      </c>
    </row>
    <row r="9689" spans="1:25"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c r="W9689" s="6" t="str">
        <f>TEXT(SalesData[[#This Row],[Order Date]],"mmm")</f>
        <v>Oct</v>
      </c>
      <c r="X9689" s="6" t="str">
        <f>TEXT(SalesData[[#This Row],[Order Date]],"mmm yyyy")</f>
        <v>Oct 2014</v>
      </c>
      <c r="Y9689">
        <f>--(COUNTIF($B$2:B9689,B9689)=1)</f>
        <v>1</v>
      </c>
    </row>
    <row r="9690" spans="1:25"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c r="W9690" s="6" t="str">
        <f>TEXT(SalesData[[#This Row],[Order Date]],"mmm")</f>
        <v>Jun</v>
      </c>
      <c r="X9690" s="6" t="str">
        <f>TEXT(SalesData[[#This Row],[Order Date]],"mmm yyyy")</f>
        <v>Jun 2014</v>
      </c>
      <c r="Y9690">
        <f>--(COUNTIF($B$2:B9690,B9690)=1)</f>
        <v>1</v>
      </c>
    </row>
    <row r="9691" spans="1:25"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c r="W9691" s="6" t="str">
        <f>TEXT(SalesData[[#This Row],[Order Date]],"mmm")</f>
        <v>Jun</v>
      </c>
      <c r="X9691" s="6" t="str">
        <f>TEXT(SalesData[[#This Row],[Order Date]],"mmm yyyy")</f>
        <v>Jun 2014</v>
      </c>
      <c r="Y9691">
        <f>--(COUNTIF($B$2:B9691,B9691)=1)</f>
        <v>0</v>
      </c>
    </row>
    <row r="9692" spans="1:25"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c r="W9692" s="6" t="str">
        <f>TEXT(SalesData[[#This Row],[Order Date]],"mmm")</f>
        <v>Apr</v>
      </c>
      <c r="X9692" s="6" t="str">
        <f>TEXT(SalesData[[#This Row],[Order Date]],"mmm yyyy")</f>
        <v>Apr 2014</v>
      </c>
      <c r="Y9692">
        <f>--(COUNTIF($B$2:B9692,B9692)=1)</f>
        <v>1</v>
      </c>
    </row>
    <row r="9693" spans="1:25"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c r="W9693" s="6" t="str">
        <f>TEXT(SalesData[[#This Row],[Order Date]],"mmm")</f>
        <v>Nov</v>
      </c>
      <c r="X9693" s="6" t="str">
        <f>TEXT(SalesData[[#This Row],[Order Date]],"mmm yyyy")</f>
        <v>Nov 2012</v>
      </c>
      <c r="Y9693">
        <f>--(COUNTIF($B$2:B9693,B9693)=1)</f>
        <v>1</v>
      </c>
    </row>
    <row r="9694" spans="1:25"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c r="W9694" s="6" t="str">
        <f>TEXT(SalesData[[#This Row],[Order Date]],"mmm")</f>
        <v>Aug</v>
      </c>
      <c r="X9694" s="6" t="str">
        <f>TEXT(SalesData[[#This Row],[Order Date]],"mmm yyyy")</f>
        <v>Aug 2012</v>
      </c>
      <c r="Y9694">
        <f>--(COUNTIF($B$2:B9694,B9694)=1)</f>
        <v>1</v>
      </c>
    </row>
    <row r="9695" spans="1:25"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c r="W9695" s="6" t="str">
        <f>TEXT(SalesData[[#This Row],[Order Date]],"mmm")</f>
        <v>Sep</v>
      </c>
      <c r="X9695" s="6" t="str">
        <f>TEXT(SalesData[[#This Row],[Order Date]],"mmm yyyy")</f>
        <v>Sep 2014</v>
      </c>
      <c r="Y9695">
        <f>--(COUNTIF($B$2:B9695,B9695)=1)</f>
        <v>1</v>
      </c>
    </row>
    <row r="9696" spans="1:25"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c r="W9696" s="6" t="str">
        <f>TEXT(SalesData[[#This Row],[Order Date]],"mmm")</f>
        <v>Sep</v>
      </c>
      <c r="X9696" s="6" t="str">
        <f>TEXT(SalesData[[#This Row],[Order Date]],"mmm yyyy")</f>
        <v>Sep 2014</v>
      </c>
      <c r="Y9696">
        <f>--(COUNTIF($B$2:B9696,B9696)=1)</f>
        <v>0</v>
      </c>
    </row>
    <row r="9697" spans="1:25"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c r="W9697" s="6" t="str">
        <f>TEXT(SalesData[[#This Row],[Order Date]],"mmm")</f>
        <v>Dec</v>
      </c>
      <c r="X9697" s="6" t="str">
        <f>TEXT(SalesData[[#This Row],[Order Date]],"mmm yyyy")</f>
        <v>Dec 2013</v>
      </c>
      <c r="Y9697">
        <f>--(COUNTIF($B$2:B9697,B9697)=1)</f>
        <v>1</v>
      </c>
    </row>
    <row r="9698" spans="1:25"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c r="W9698" s="6" t="str">
        <f>TEXT(SalesData[[#This Row],[Order Date]],"mmm")</f>
        <v>Jun</v>
      </c>
      <c r="X9698" s="6" t="str">
        <f>TEXT(SalesData[[#This Row],[Order Date]],"mmm yyyy")</f>
        <v>Jun 2011</v>
      </c>
      <c r="Y9698">
        <f>--(COUNTIF($B$2:B9698,B9698)=1)</f>
        <v>1</v>
      </c>
    </row>
    <row r="9699" spans="1:25"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c r="W9699" s="6" t="str">
        <f>TEXT(SalesData[[#This Row],[Order Date]],"mmm")</f>
        <v>Mar</v>
      </c>
      <c r="X9699" s="6" t="str">
        <f>TEXT(SalesData[[#This Row],[Order Date]],"mmm yyyy")</f>
        <v>Mar 2013</v>
      </c>
      <c r="Y9699">
        <f>--(COUNTIF($B$2:B9699,B9699)=1)</f>
        <v>1</v>
      </c>
    </row>
    <row r="9700" spans="1:25"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c r="W9700" s="6" t="str">
        <f>TEXT(SalesData[[#This Row],[Order Date]],"mmm")</f>
        <v>Dec</v>
      </c>
      <c r="X9700" s="6" t="str">
        <f>TEXT(SalesData[[#This Row],[Order Date]],"mmm yyyy")</f>
        <v>Dec 2014</v>
      </c>
      <c r="Y9700">
        <f>--(COUNTIF($B$2:B9700,B9700)=1)</f>
        <v>1</v>
      </c>
    </row>
    <row r="9701" spans="1:25"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c r="W9701" s="6" t="str">
        <f>TEXT(SalesData[[#This Row],[Order Date]],"mmm")</f>
        <v>Dec</v>
      </c>
      <c r="X9701" s="6" t="str">
        <f>TEXT(SalesData[[#This Row],[Order Date]],"mmm yyyy")</f>
        <v>Dec 2014</v>
      </c>
      <c r="Y9701">
        <f>--(COUNTIF($B$2:B9701,B9701)=1)</f>
        <v>0</v>
      </c>
    </row>
    <row r="9702" spans="1:25"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c r="W9702" s="6" t="str">
        <f>TEXT(SalesData[[#This Row],[Order Date]],"mmm")</f>
        <v>Dec</v>
      </c>
      <c r="X9702" s="6" t="str">
        <f>TEXT(SalesData[[#This Row],[Order Date]],"mmm yyyy")</f>
        <v>Dec 2014</v>
      </c>
      <c r="Y9702">
        <f>--(COUNTIF($B$2:B9702,B9702)=1)</f>
        <v>0</v>
      </c>
    </row>
    <row r="9703" spans="1:25"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c r="W9703" s="6" t="str">
        <f>TEXT(SalesData[[#This Row],[Order Date]],"mmm")</f>
        <v>Oct</v>
      </c>
      <c r="X9703" s="6" t="str">
        <f>TEXT(SalesData[[#This Row],[Order Date]],"mmm yyyy")</f>
        <v>Oct 2013</v>
      </c>
      <c r="Y9703">
        <f>--(COUNTIF($B$2:B9703,B9703)=1)</f>
        <v>1</v>
      </c>
    </row>
    <row r="9704" spans="1:25"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c r="W9704" s="6" t="str">
        <f>TEXT(SalesData[[#This Row],[Order Date]],"mmm")</f>
        <v>Aug</v>
      </c>
      <c r="X9704" s="6" t="str">
        <f>TEXT(SalesData[[#This Row],[Order Date]],"mmm yyyy")</f>
        <v>Aug 2014</v>
      </c>
      <c r="Y9704">
        <f>--(COUNTIF($B$2:B9704,B9704)=1)</f>
        <v>1</v>
      </c>
    </row>
    <row r="9705" spans="1:25"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c r="W9705" s="6" t="str">
        <f>TEXT(SalesData[[#This Row],[Order Date]],"mmm")</f>
        <v>Aug</v>
      </c>
      <c r="X9705" s="6" t="str">
        <f>TEXT(SalesData[[#This Row],[Order Date]],"mmm yyyy")</f>
        <v>Aug 2014</v>
      </c>
      <c r="Y9705">
        <f>--(COUNTIF($B$2:B9705,B9705)=1)</f>
        <v>0</v>
      </c>
    </row>
    <row r="9706" spans="1:25"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c r="W9706" s="6" t="str">
        <f>TEXT(SalesData[[#This Row],[Order Date]],"mmm")</f>
        <v>Aug</v>
      </c>
      <c r="X9706" s="6" t="str">
        <f>TEXT(SalesData[[#This Row],[Order Date]],"mmm yyyy")</f>
        <v>Aug 2014</v>
      </c>
      <c r="Y9706">
        <f>--(COUNTIF($B$2:B9706,B9706)=1)</f>
        <v>0</v>
      </c>
    </row>
    <row r="9707" spans="1:25"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c r="W9707" s="6" t="str">
        <f>TEXT(SalesData[[#This Row],[Order Date]],"mmm")</f>
        <v>Oct</v>
      </c>
      <c r="X9707" s="6" t="str">
        <f>TEXT(SalesData[[#This Row],[Order Date]],"mmm yyyy")</f>
        <v>Oct 2014</v>
      </c>
      <c r="Y9707">
        <f>--(COUNTIF($B$2:B9707,B9707)=1)</f>
        <v>1</v>
      </c>
    </row>
    <row r="9708" spans="1:25"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c r="W9708" s="6" t="str">
        <f>TEXT(SalesData[[#This Row],[Order Date]],"mmm")</f>
        <v>Oct</v>
      </c>
      <c r="X9708" s="6" t="str">
        <f>TEXT(SalesData[[#This Row],[Order Date]],"mmm yyyy")</f>
        <v>Oct 2013</v>
      </c>
      <c r="Y9708">
        <f>--(COUNTIF($B$2:B9708,B9708)=1)</f>
        <v>1</v>
      </c>
    </row>
    <row r="9709" spans="1:25"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c r="W9709" s="6" t="str">
        <f>TEXT(SalesData[[#This Row],[Order Date]],"mmm")</f>
        <v>Oct</v>
      </c>
      <c r="X9709" s="6" t="str">
        <f>TEXT(SalesData[[#This Row],[Order Date]],"mmm yyyy")</f>
        <v>Oct 2013</v>
      </c>
      <c r="Y9709">
        <f>--(COUNTIF($B$2:B9709,B9709)=1)</f>
        <v>0</v>
      </c>
    </row>
    <row r="9710" spans="1:25"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c r="W9710" s="6" t="str">
        <f>TEXT(SalesData[[#This Row],[Order Date]],"mmm")</f>
        <v>Oct</v>
      </c>
      <c r="X9710" s="6" t="str">
        <f>TEXT(SalesData[[#This Row],[Order Date]],"mmm yyyy")</f>
        <v>Oct 2013</v>
      </c>
      <c r="Y9710">
        <f>--(COUNTIF($B$2:B9710,B9710)=1)</f>
        <v>0</v>
      </c>
    </row>
    <row r="9711" spans="1:25"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c r="W9711" s="6" t="str">
        <f>TEXT(SalesData[[#This Row],[Order Date]],"mmm")</f>
        <v>Oct</v>
      </c>
      <c r="X9711" s="6" t="str">
        <f>TEXT(SalesData[[#This Row],[Order Date]],"mmm yyyy")</f>
        <v>Oct 2013</v>
      </c>
      <c r="Y9711">
        <f>--(COUNTIF($B$2:B9711,B9711)=1)</f>
        <v>0</v>
      </c>
    </row>
    <row r="9712" spans="1:25"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c r="W9712" s="6" t="str">
        <f>TEXT(SalesData[[#This Row],[Order Date]],"mmm")</f>
        <v>Nov</v>
      </c>
      <c r="X9712" s="6" t="str">
        <f>TEXT(SalesData[[#This Row],[Order Date]],"mmm yyyy")</f>
        <v>Nov 2011</v>
      </c>
      <c r="Y9712">
        <f>--(COUNTIF($B$2:B9712,B9712)=1)</f>
        <v>1</v>
      </c>
    </row>
    <row r="9713" spans="1:25"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c r="W9713" s="6" t="str">
        <f>TEXT(SalesData[[#This Row],[Order Date]],"mmm")</f>
        <v>Nov</v>
      </c>
      <c r="X9713" s="6" t="str">
        <f>TEXT(SalesData[[#This Row],[Order Date]],"mmm yyyy")</f>
        <v>Nov 2011</v>
      </c>
      <c r="Y9713">
        <f>--(COUNTIF($B$2:B9713,B9713)=1)</f>
        <v>0</v>
      </c>
    </row>
    <row r="9714" spans="1:25"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c r="W9714" s="6" t="str">
        <f>TEXT(SalesData[[#This Row],[Order Date]],"mmm")</f>
        <v>Nov</v>
      </c>
      <c r="X9714" s="6" t="str">
        <f>TEXT(SalesData[[#This Row],[Order Date]],"mmm yyyy")</f>
        <v>Nov 2011</v>
      </c>
      <c r="Y9714">
        <f>--(COUNTIF($B$2:B9714,B9714)=1)</f>
        <v>0</v>
      </c>
    </row>
    <row r="9715" spans="1:25"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c r="W9715" s="6" t="str">
        <f>TEXT(SalesData[[#This Row],[Order Date]],"mmm")</f>
        <v>Nov</v>
      </c>
      <c r="X9715" s="6" t="str">
        <f>TEXT(SalesData[[#This Row],[Order Date]],"mmm yyyy")</f>
        <v>Nov 2011</v>
      </c>
      <c r="Y9715">
        <f>--(COUNTIF($B$2:B9715,B9715)=1)</f>
        <v>0</v>
      </c>
    </row>
    <row r="9716" spans="1:25"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c r="W9716" s="6" t="str">
        <f>TEXT(SalesData[[#This Row],[Order Date]],"mmm")</f>
        <v>Nov</v>
      </c>
      <c r="X9716" s="6" t="str">
        <f>TEXT(SalesData[[#This Row],[Order Date]],"mmm yyyy")</f>
        <v>Nov 2011</v>
      </c>
      <c r="Y9716">
        <f>--(COUNTIF($B$2:B9716,B9716)=1)</f>
        <v>0</v>
      </c>
    </row>
    <row r="9717" spans="1:25"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c r="W9717" s="6" t="str">
        <f>TEXT(SalesData[[#This Row],[Order Date]],"mmm")</f>
        <v>Nov</v>
      </c>
      <c r="X9717" s="6" t="str">
        <f>TEXT(SalesData[[#This Row],[Order Date]],"mmm yyyy")</f>
        <v>Nov 2013</v>
      </c>
      <c r="Y9717">
        <f>--(COUNTIF($B$2:B9717,B9717)=1)</f>
        <v>1</v>
      </c>
    </row>
    <row r="9718" spans="1:25"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c r="W9718" s="6" t="str">
        <f>TEXT(SalesData[[#This Row],[Order Date]],"mmm")</f>
        <v>Aug</v>
      </c>
      <c r="X9718" s="6" t="str">
        <f>TEXT(SalesData[[#This Row],[Order Date]],"mmm yyyy")</f>
        <v>Aug 2013</v>
      </c>
      <c r="Y9718">
        <f>--(COUNTIF($B$2:B9718,B9718)=1)</f>
        <v>1</v>
      </c>
    </row>
    <row r="9719" spans="1:25"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c r="W9719" s="6" t="str">
        <f>TEXT(SalesData[[#This Row],[Order Date]],"mmm")</f>
        <v>May</v>
      </c>
      <c r="X9719" s="6" t="str">
        <f>TEXT(SalesData[[#This Row],[Order Date]],"mmm yyyy")</f>
        <v>May 2013</v>
      </c>
      <c r="Y9719">
        <f>--(COUNTIF($B$2:B9719,B9719)=1)</f>
        <v>1</v>
      </c>
    </row>
    <row r="9720" spans="1:25"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c r="W9720" s="6" t="str">
        <f>TEXT(SalesData[[#This Row],[Order Date]],"mmm")</f>
        <v>May</v>
      </c>
      <c r="X9720" s="6" t="str">
        <f>TEXT(SalesData[[#This Row],[Order Date]],"mmm yyyy")</f>
        <v>May 2013</v>
      </c>
      <c r="Y9720">
        <f>--(COUNTIF($B$2:B9720,B9720)=1)</f>
        <v>0</v>
      </c>
    </row>
    <row r="9721" spans="1:25"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c r="W9721" s="6" t="str">
        <f>TEXT(SalesData[[#This Row],[Order Date]],"mmm")</f>
        <v>Nov</v>
      </c>
      <c r="X9721" s="6" t="str">
        <f>TEXT(SalesData[[#This Row],[Order Date]],"mmm yyyy")</f>
        <v>Nov 2014</v>
      </c>
      <c r="Y9721">
        <f>--(COUNTIF($B$2:B9721,B9721)=1)</f>
        <v>1</v>
      </c>
    </row>
    <row r="9722" spans="1:25"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c r="W9722" s="6" t="str">
        <f>TEXT(SalesData[[#This Row],[Order Date]],"mmm")</f>
        <v>Sep</v>
      </c>
      <c r="X9722" s="6" t="str">
        <f>TEXT(SalesData[[#This Row],[Order Date]],"mmm yyyy")</f>
        <v>Sep 2013</v>
      </c>
      <c r="Y9722">
        <f>--(COUNTIF($B$2:B9722,B9722)=1)</f>
        <v>1</v>
      </c>
    </row>
    <row r="9723" spans="1:25"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c r="W9723" s="6" t="str">
        <f>TEXT(SalesData[[#This Row],[Order Date]],"mmm")</f>
        <v>Feb</v>
      </c>
      <c r="X9723" s="6" t="str">
        <f>TEXT(SalesData[[#This Row],[Order Date]],"mmm yyyy")</f>
        <v>Feb 2013</v>
      </c>
      <c r="Y9723">
        <f>--(COUNTIF($B$2:B9723,B9723)=1)</f>
        <v>1</v>
      </c>
    </row>
    <row r="9724" spans="1:25"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c r="W9724" s="6" t="str">
        <f>TEXT(SalesData[[#This Row],[Order Date]],"mmm")</f>
        <v>Feb</v>
      </c>
      <c r="X9724" s="6" t="str">
        <f>TEXT(SalesData[[#This Row],[Order Date]],"mmm yyyy")</f>
        <v>Feb 2013</v>
      </c>
      <c r="Y9724">
        <f>--(COUNTIF($B$2:B9724,B9724)=1)</f>
        <v>0</v>
      </c>
    </row>
    <row r="9725" spans="1:25"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c r="W9725" s="6" t="str">
        <f>TEXT(SalesData[[#This Row],[Order Date]],"mmm")</f>
        <v>Dec</v>
      </c>
      <c r="X9725" s="6" t="str">
        <f>TEXT(SalesData[[#This Row],[Order Date]],"mmm yyyy")</f>
        <v>Dec 2011</v>
      </c>
      <c r="Y9725">
        <f>--(COUNTIF($B$2:B9725,B9725)=1)</f>
        <v>1</v>
      </c>
    </row>
    <row r="9726" spans="1:25"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c r="W9726" s="6" t="str">
        <f>TEXT(SalesData[[#This Row],[Order Date]],"mmm")</f>
        <v>Dec</v>
      </c>
      <c r="X9726" s="6" t="str">
        <f>TEXT(SalesData[[#This Row],[Order Date]],"mmm yyyy")</f>
        <v>Dec 2012</v>
      </c>
      <c r="Y9726">
        <f>--(COUNTIF($B$2:B9726,B9726)=1)</f>
        <v>1</v>
      </c>
    </row>
    <row r="9727" spans="1:25"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c r="W9727" s="6" t="str">
        <f>TEXT(SalesData[[#This Row],[Order Date]],"mmm")</f>
        <v>Sep</v>
      </c>
      <c r="X9727" s="6" t="str">
        <f>TEXT(SalesData[[#This Row],[Order Date]],"mmm yyyy")</f>
        <v>Sep 2014</v>
      </c>
      <c r="Y9727">
        <f>--(COUNTIF($B$2:B9727,B9727)=1)</f>
        <v>1</v>
      </c>
    </row>
    <row r="9728" spans="1:25"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c r="W9728" s="6" t="str">
        <f>TEXT(SalesData[[#This Row],[Order Date]],"mmm")</f>
        <v>Dec</v>
      </c>
      <c r="X9728" s="6" t="str">
        <f>TEXT(SalesData[[#This Row],[Order Date]],"mmm yyyy")</f>
        <v>Dec 2014</v>
      </c>
      <c r="Y9728">
        <f>--(COUNTIF($B$2:B9728,B9728)=1)</f>
        <v>1</v>
      </c>
    </row>
    <row r="9729" spans="1:25"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c r="W9729" s="6" t="str">
        <f>TEXT(SalesData[[#This Row],[Order Date]],"mmm")</f>
        <v>Dec</v>
      </c>
      <c r="X9729" s="6" t="str">
        <f>TEXT(SalesData[[#This Row],[Order Date]],"mmm yyyy")</f>
        <v>Dec 2014</v>
      </c>
      <c r="Y9729">
        <f>--(COUNTIF($B$2:B9729,B9729)=1)</f>
        <v>0</v>
      </c>
    </row>
    <row r="9730" spans="1:25"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c r="W9730" s="6" t="str">
        <f>TEXT(SalesData[[#This Row],[Order Date]],"mmm")</f>
        <v>Dec</v>
      </c>
      <c r="X9730" s="6" t="str">
        <f>TEXT(SalesData[[#This Row],[Order Date]],"mmm yyyy")</f>
        <v>Dec 2014</v>
      </c>
      <c r="Y9730">
        <f>--(COUNTIF($B$2:B9730,B9730)=1)</f>
        <v>0</v>
      </c>
    </row>
    <row r="9731" spans="1:25"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c r="W9731" s="6" t="str">
        <f>TEXT(SalesData[[#This Row],[Order Date]],"mmm")</f>
        <v>Sep</v>
      </c>
      <c r="X9731" s="6" t="str">
        <f>TEXT(SalesData[[#This Row],[Order Date]],"mmm yyyy")</f>
        <v>Sep 2011</v>
      </c>
      <c r="Y9731">
        <f>--(COUNTIF($B$2:B9731,B9731)=1)</f>
        <v>1</v>
      </c>
    </row>
    <row r="9732" spans="1:25"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c r="W9732" s="6" t="str">
        <f>TEXT(SalesData[[#This Row],[Order Date]],"mmm")</f>
        <v>Sep</v>
      </c>
      <c r="X9732" s="6" t="str">
        <f>TEXT(SalesData[[#This Row],[Order Date]],"mmm yyyy")</f>
        <v>Sep 2011</v>
      </c>
      <c r="Y9732">
        <f>--(COUNTIF($B$2:B9732,B9732)=1)</f>
        <v>0</v>
      </c>
    </row>
    <row r="9733" spans="1:25"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c r="W9733" s="6" t="str">
        <f>TEXT(SalesData[[#This Row],[Order Date]],"mmm")</f>
        <v>Nov</v>
      </c>
      <c r="X9733" s="6" t="str">
        <f>TEXT(SalesData[[#This Row],[Order Date]],"mmm yyyy")</f>
        <v>Nov 2014</v>
      </c>
      <c r="Y9733">
        <f>--(COUNTIF($B$2:B9733,B9733)=1)</f>
        <v>1</v>
      </c>
    </row>
    <row r="9734" spans="1:25"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c r="W9734" s="6" t="str">
        <f>TEXT(SalesData[[#This Row],[Order Date]],"mmm")</f>
        <v>Aug</v>
      </c>
      <c r="X9734" s="6" t="str">
        <f>TEXT(SalesData[[#This Row],[Order Date]],"mmm yyyy")</f>
        <v>Aug 2011</v>
      </c>
      <c r="Y9734">
        <f>--(COUNTIF($B$2:B9734,B9734)=1)</f>
        <v>1</v>
      </c>
    </row>
    <row r="9735" spans="1:25"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c r="W9735" s="6" t="str">
        <f>TEXT(SalesData[[#This Row],[Order Date]],"mmm")</f>
        <v>Aug</v>
      </c>
      <c r="X9735" s="6" t="str">
        <f>TEXT(SalesData[[#This Row],[Order Date]],"mmm yyyy")</f>
        <v>Aug 2011</v>
      </c>
      <c r="Y9735">
        <f>--(COUNTIF($B$2:B9735,B9735)=1)</f>
        <v>0</v>
      </c>
    </row>
    <row r="9736" spans="1:25"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c r="W9736" s="6" t="str">
        <f>TEXT(SalesData[[#This Row],[Order Date]],"mmm")</f>
        <v>Aug</v>
      </c>
      <c r="X9736" s="6" t="str">
        <f>TEXT(SalesData[[#This Row],[Order Date]],"mmm yyyy")</f>
        <v>Aug 2011</v>
      </c>
      <c r="Y9736">
        <f>--(COUNTIF($B$2:B9736,B9736)=1)</f>
        <v>0</v>
      </c>
    </row>
    <row r="9737" spans="1:25"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c r="W9737" s="6" t="str">
        <f>TEXT(SalesData[[#This Row],[Order Date]],"mmm")</f>
        <v>Nov</v>
      </c>
      <c r="X9737" s="6" t="str">
        <f>TEXT(SalesData[[#This Row],[Order Date]],"mmm yyyy")</f>
        <v>Nov 2011</v>
      </c>
      <c r="Y9737">
        <f>--(COUNTIF($B$2:B9737,B9737)=1)</f>
        <v>1</v>
      </c>
    </row>
    <row r="9738" spans="1:25"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c r="W9738" s="6" t="str">
        <f>TEXT(SalesData[[#This Row],[Order Date]],"mmm")</f>
        <v>Jun</v>
      </c>
      <c r="X9738" s="6" t="str">
        <f>TEXT(SalesData[[#This Row],[Order Date]],"mmm yyyy")</f>
        <v>Jun 2012</v>
      </c>
      <c r="Y9738">
        <f>--(COUNTIF($B$2:B9738,B9738)=1)</f>
        <v>1</v>
      </c>
    </row>
    <row r="9739" spans="1:25"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c r="W9739" s="6" t="str">
        <f>TEXT(SalesData[[#This Row],[Order Date]],"mmm")</f>
        <v>Mar</v>
      </c>
      <c r="X9739" s="6" t="str">
        <f>TEXT(SalesData[[#This Row],[Order Date]],"mmm yyyy")</f>
        <v>Mar 2014</v>
      </c>
      <c r="Y9739">
        <f>--(COUNTIF($B$2:B9739,B9739)=1)</f>
        <v>1</v>
      </c>
    </row>
    <row r="9740" spans="1:25"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c r="W9740" s="6" t="str">
        <f>TEXT(SalesData[[#This Row],[Order Date]],"mmm")</f>
        <v>Mar</v>
      </c>
      <c r="X9740" s="6" t="str">
        <f>TEXT(SalesData[[#This Row],[Order Date]],"mmm yyyy")</f>
        <v>Mar 2014</v>
      </c>
      <c r="Y9740">
        <f>--(COUNTIF($B$2:B9740,B9740)=1)</f>
        <v>0</v>
      </c>
    </row>
    <row r="9741" spans="1:25"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c r="W9741" s="6" t="str">
        <f>TEXT(SalesData[[#This Row],[Order Date]],"mmm")</f>
        <v>Mar</v>
      </c>
      <c r="X9741" s="6" t="str">
        <f>TEXT(SalesData[[#This Row],[Order Date]],"mmm yyyy")</f>
        <v>Mar 2014</v>
      </c>
      <c r="Y9741">
        <f>--(COUNTIF($B$2:B9741,B9741)=1)</f>
        <v>0</v>
      </c>
    </row>
    <row r="9742" spans="1:25"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c r="W9742" s="6" t="str">
        <f>TEXT(SalesData[[#This Row],[Order Date]],"mmm")</f>
        <v>Mar</v>
      </c>
      <c r="X9742" s="6" t="str">
        <f>TEXT(SalesData[[#This Row],[Order Date]],"mmm yyyy")</f>
        <v>Mar 2014</v>
      </c>
      <c r="Y9742">
        <f>--(COUNTIF($B$2:B9742,B9742)=1)</f>
        <v>0</v>
      </c>
    </row>
    <row r="9743" spans="1:25"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c r="W9743" s="6" t="str">
        <f>TEXT(SalesData[[#This Row],[Order Date]],"mmm")</f>
        <v>Nov</v>
      </c>
      <c r="X9743" s="6" t="str">
        <f>TEXT(SalesData[[#This Row],[Order Date]],"mmm yyyy")</f>
        <v>Nov 2012</v>
      </c>
      <c r="Y9743">
        <f>--(COUNTIF($B$2:B9743,B9743)=1)</f>
        <v>1</v>
      </c>
    </row>
    <row r="9744" spans="1:25"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c r="W9744" s="6" t="str">
        <f>TEXT(SalesData[[#This Row],[Order Date]],"mmm")</f>
        <v>Nov</v>
      </c>
      <c r="X9744" s="6" t="str">
        <f>TEXT(SalesData[[#This Row],[Order Date]],"mmm yyyy")</f>
        <v>Nov 2014</v>
      </c>
      <c r="Y9744">
        <f>--(COUNTIF($B$2:B9744,B9744)=1)</f>
        <v>1</v>
      </c>
    </row>
    <row r="9745" spans="1:25"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c r="W9745" s="6" t="str">
        <f>TEXT(SalesData[[#This Row],[Order Date]],"mmm")</f>
        <v>Jun</v>
      </c>
      <c r="X9745" s="6" t="str">
        <f>TEXT(SalesData[[#This Row],[Order Date]],"mmm yyyy")</f>
        <v>Jun 2013</v>
      </c>
      <c r="Y9745">
        <f>--(COUNTIF($B$2:B9745,B9745)=1)</f>
        <v>1</v>
      </c>
    </row>
    <row r="9746" spans="1:25"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c r="W9746" s="6" t="str">
        <f>TEXT(SalesData[[#This Row],[Order Date]],"mmm")</f>
        <v>Jan</v>
      </c>
      <c r="X9746" s="6" t="str">
        <f>TEXT(SalesData[[#This Row],[Order Date]],"mmm yyyy")</f>
        <v>Jan 2014</v>
      </c>
      <c r="Y9746">
        <f>--(COUNTIF($B$2:B9746,B9746)=1)</f>
        <v>1</v>
      </c>
    </row>
    <row r="9747" spans="1:25"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c r="W9747" s="6" t="str">
        <f>TEXT(SalesData[[#This Row],[Order Date]],"mmm")</f>
        <v>Nov</v>
      </c>
      <c r="X9747" s="6" t="str">
        <f>TEXT(SalesData[[#This Row],[Order Date]],"mmm yyyy")</f>
        <v>Nov 2014</v>
      </c>
      <c r="Y9747">
        <f>--(COUNTIF($B$2:B9747,B9747)=1)</f>
        <v>1</v>
      </c>
    </row>
    <row r="9748" spans="1:25"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c r="W9748" s="6" t="str">
        <f>TEXT(SalesData[[#This Row],[Order Date]],"mmm")</f>
        <v>Nov</v>
      </c>
      <c r="X9748" s="6" t="str">
        <f>TEXT(SalesData[[#This Row],[Order Date]],"mmm yyyy")</f>
        <v>Nov 2014</v>
      </c>
      <c r="Y9748">
        <f>--(COUNTIF($B$2:B9748,B9748)=1)</f>
        <v>0</v>
      </c>
    </row>
    <row r="9749" spans="1:25"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c r="W9749" s="6" t="str">
        <f>TEXT(SalesData[[#This Row],[Order Date]],"mmm")</f>
        <v>Nov</v>
      </c>
      <c r="X9749" s="6" t="str">
        <f>TEXT(SalesData[[#This Row],[Order Date]],"mmm yyyy")</f>
        <v>Nov 2011</v>
      </c>
      <c r="Y9749">
        <f>--(COUNTIF($B$2:B9749,B9749)=1)</f>
        <v>1</v>
      </c>
    </row>
    <row r="9750" spans="1:25"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c r="W9750" s="6" t="str">
        <f>TEXT(SalesData[[#This Row],[Order Date]],"mmm")</f>
        <v>Nov</v>
      </c>
      <c r="X9750" s="6" t="str">
        <f>TEXT(SalesData[[#This Row],[Order Date]],"mmm yyyy")</f>
        <v>Nov 2011</v>
      </c>
      <c r="Y9750">
        <f>--(COUNTIF($B$2:B9750,B9750)=1)</f>
        <v>0</v>
      </c>
    </row>
    <row r="9751" spans="1:25"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c r="W9751" s="6" t="str">
        <f>TEXT(SalesData[[#This Row],[Order Date]],"mmm")</f>
        <v>Mar</v>
      </c>
      <c r="X9751" s="6" t="str">
        <f>TEXT(SalesData[[#This Row],[Order Date]],"mmm yyyy")</f>
        <v>Mar 2013</v>
      </c>
      <c r="Y9751">
        <f>--(COUNTIF($B$2:B9751,B9751)=1)</f>
        <v>1</v>
      </c>
    </row>
    <row r="9752" spans="1:25"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c r="W9752" s="6" t="str">
        <f>TEXT(SalesData[[#This Row],[Order Date]],"mmm")</f>
        <v>Oct</v>
      </c>
      <c r="X9752" s="6" t="str">
        <f>TEXT(SalesData[[#This Row],[Order Date]],"mmm yyyy")</f>
        <v>Oct 2013</v>
      </c>
      <c r="Y9752">
        <f>--(COUNTIF($B$2:B9752,B9752)=1)</f>
        <v>1</v>
      </c>
    </row>
    <row r="9753" spans="1:25"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c r="W9753" s="6" t="str">
        <f>TEXT(SalesData[[#This Row],[Order Date]],"mmm")</f>
        <v>Oct</v>
      </c>
      <c r="X9753" s="6" t="str">
        <f>TEXT(SalesData[[#This Row],[Order Date]],"mmm yyyy")</f>
        <v>Oct 2013</v>
      </c>
      <c r="Y9753">
        <f>--(COUNTIF($B$2:B9753,B9753)=1)</f>
        <v>0</v>
      </c>
    </row>
    <row r="9754" spans="1:25"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c r="W9754" s="6" t="str">
        <f>TEXT(SalesData[[#This Row],[Order Date]],"mmm")</f>
        <v>Jul</v>
      </c>
      <c r="X9754" s="6" t="str">
        <f>TEXT(SalesData[[#This Row],[Order Date]],"mmm yyyy")</f>
        <v>Jul 2013</v>
      </c>
      <c r="Y9754">
        <f>--(COUNTIF($B$2:B9754,B9754)=1)</f>
        <v>1</v>
      </c>
    </row>
    <row r="9755" spans="1:25"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c r="W9755" s="6" t="str">
        <f>TEXT(SalesData[[#This Row],[Order Date]],"mmm")</f>
        <v>Mar</v>
      </c>
      <c r="X9755" s="6" t="str">
        <f>TEXT(SalesData[[#This Row],[Order Date]],"mmm yyyy")</f>
        <v>Mar 2014</v>
      </c>
      <c r="Y9755">
        <f>--(COUNTIF($B$2:B9755,B9755)=1)</f>
        <v>1</v>
      </c>
    </row>
    <row r="9756" spans="1:25"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c r="W9756" s="6" t="str">
        <f>TEXT(SalesData[[#This Row],[Order Date]],"mmm")</f>
        <v>Mar</v>
      </c>
      <c r="X9756" s="6" t="str">
        <f>TEXT(SalesData[[#This Row],[Order Date]],"mmm yyyy")</f>
        <v>Mar 2014</v>
      </c>
      <c r="Y9756">
        <f>--(COUNTIF($B$2:B9756,B9756)=1)</f>
        <v>0</v>
      </c>
    </row>
    <row r="9757" spans="1:25"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c r="W9757" s="6" t="str">
        <f>TEXT(SalesData[[#This Row],[Order Date]],"mmm")</f>
        <v>Mar</v>
      </c>
      <c r="X9757" s="6" t="str">
        <f>TEXT(SalesData[[#This Row],[Order Date]],"mmm yyyy")</f>
        <v>Mar 2014</v>
      </c>
      <c r="Y9757">
        <f>--(COUNTIF($B$2:B9757,B9757)=1)</f>
        <v>0</v>
      </c>
    </row>
    <row r="9758" spans="1:25"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c r="W9758" s="6" t="str">
        <f>TEXT(SalesData[[#This Row],[Order Date]],"mmm")</f>
        <v>Mar</v>
      </c>
      <c r="X9758" s="6" t="str">
        <f>TEXT(SalesData[[#This Row],[Order Date]],"mmm yyyy")</f>
        <v>Mar 2014</v>
      </c>
      <c r="Y9758">
        <f>--(COUNTIF($B$2:B9758,B9758)=1)</f>
        <v>0</v>
      </c>
    </row>
    <row r="9759" spans="1:25"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c r="W9759" s="6" t="str">
        <f>TEXT(SalesData[[#This Row],[Order Date]],"mmm")</f>
        <v>Mar</v>
      </c>
      <c r="X9759" s="6" t="str">
        <f>TEXT(SalesData[[#This Row],[Order Date]],"mmm yyyy")</f>
        <v>Mar 2014</v>
      </c>
      <c r="Y9759">
        <f>--(COUNTIF($B$2:B9759,B9759)=1)</f>
        <v>0</v>
      </c>
    </row>
    <row r="9760" spans="1:25"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c r="W9760" s="6" t="str">
        <f>TEXT(SalesData[[#This Row],[Order Date]],"mmm")</f>
        <v>Mar</v>
      </c>
      <c r="X9760" s="6" t="str">
        <f>TEXT(SalesData[[#This Row],[Order Date]],"mmm yyyy")</f>
        <v>Mar 2014</v>
      </c>
      <c r="Y9760">
        <f>--(COUNTIF($B$2:B9760,B9760)=1)</f>
        <v>0</v>
      </c>
    </row>
    <row r="9761" spans="1:25"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c r="W9761" s="6" t="str">
        <f>TEXT(SalesData[[#This Row],[Order Date]],"mmm")</f>
        <v>Nov</v>
      </c>
      <c r="X9761" s="6" t="str">
        <f>TEXT(SalesData[[#This Row],[Order Date]],"mmm yyyy")</f>
        <v>Nov 2013</v>
      </c>
      <c r="Y9761">
        <f>--(COUNTIF($B$2:B9761,B9761)=1)</f>
        <v>1</v>
      </c>
    </row>
    <row r="9762" spans="1:25"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c r="W9762" s="6" t="str">
        <f>TEXT(SalesData[[#This Row],[Order Date]],"mmm")</f>
        <v>Nov</v>
      </c>
      <c r="X9762" s="6" t="str">
        <f>TEXT(SalesData[[#This Row],[Order Date]],"mmm yyyy")</f>
        <v>Nov 2014</v>
      </c>
      <c r="Y9762">
        <f>--(COUNTIF($B$2:B9762,B9762)=1)</f>
        <v>1</v>
      </c>
    </row>
    <row r="9763" spans="1:25"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c r="W9763" s="6" t="str">
        <f>TEXT(SalesData[[#This Row],[Order Date]],"mmm")</f>
        <v>Feb</v>
      </c>
      <c r="X9763" s="6" t="str">
        <f>TEXT(SalesData[[#This Row],[Order Date]],"mmm yyyy")</f>
        <v>Feb 2011</v>
      </c>
      <c r="Y9763">
        <f>--(COUNTIF($B$2:B9763,B9763)=1)</f>
        <v>1</v>
      </c>
    </row>
    <row r="9764" spans="1:25"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c r="W9764" s="6" t="str">
        <f>TEXT(SalesData[[#This Row],[Order Date]],"mmm")</f>
        <v>Feb</v>
      </c>
      <c r="X9764" s="6" t="str">
        <f>TEXT(SalesData[[#This Row],[Order Date]],"mmm yyyy")</f>
        <v>Feb 2011</v>
      </c>
      <c r="Y9764">
        <f>--(COUNTIF($B$2:B9764,B9764)=1)</f>
        <v>0</v>
      </c>
    </row>
    <row r="9765" spans="1:25"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c r="W9765" s="6" t="str">
        <f>TEXT(SalesData[[#This Row],[Order Date]],"mmm")</f>
        <v>Feb</v>
      </c>
      <c r="X9765" s="6" t="str">
        <f>TEXT(SalesData[[#This Row],[Order Date]],"mmm yyyy")</f>
        <v>Feb 2011</v>
      </c>
      <c r="Y9765">
        <f>--(COUNTIF($B$2:B9765,B9765)=1)</f>
        <v>0</v>
      </c>
    </row>
    <row r="9766" spans="1:25"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c r="W9766" s="6" t="str">
        <f>TEXT(SalesData[[#This Row],[Order Date]],"mmm")</f>
        <v>Jun</v>
      </c>
      <c r="X9766" s="6" t="str">
        <f>TEXT(SalesData[[#This Row],[Order Date]],"mmm yyyy")</f>
        <v>Jun 2011</v>
      </c>
      <c r="Y9766">
        <f>--(COUNTIF($B$2:B9766,B9766)=1)</f>
        <v>1</v>
      </c>
    </row>
    <row r="9767" spans="1:25"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c r="W9767" s="6" t="str">
        <f>TEXT(SalesData[[#This Row],[Order Date]],"mmm")</f>
        <v>Mar</v>
      </c>
      <c r="X9767" s="6" t="str">
        <f>TEXT(SalesData[[#This Row],[Order Date]],"mmm yyyy")</f>
        <v>Mar 2014</v>
      </c>
      <c r="Y9767">
        <f>--(COUNTIF($B$2:B9767,B9767)=1)</f>
        <v>1</v>
      </c>
    </row>
    <row r="9768" spans="1:25"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c r="W9768" s="6" t="str">
        <f>TEXT(SalesData[[#This Row],[Order Date]],"mmm")</f>
        <v>Mar</v>
      </c>
      <c r="X9768" s="6" t="str">
        <f>TEXT(SalesData[[#This Row],[Order Date]],"mmm yyyy")</f>
        <v>Mar 2014</v>
      </c>
      <c r="Y9768">
        <f>--(COUNTIF($B$2:B9768,B9768)=1)</f>
        <v>0</v>
      </c>
    </row>
    <row r="9769" spans="1:25"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c r="W9769" s="6" t="str">
        <f>TEXT(SalesData[[#This Row],[Order Date]],"mmm")</f>
        <v>Dec</v>
      </c>
      <c r="X9769" s="6" t="str">
        <f>TEXT(SalesData[[#This Row],[Order Date]],"mmm yyyy")</f>
        <v>Dec 2014</v>
      </c>
      <c r="Y9769">
        <f>--(COUNTIF($B$2:B9769,B9769)=1)</f>
        <v>1</v>
      </c>
    </row>
    <row r="9770" spans="1:25"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c r="W9770" s="6" t="str">
        <f>TEXT(SalesData[[#This Row],[Order Date]],"mmm")</f>
        <v>Dec</v>
      </c>
      <c r="X9770" s="6" t="str">
        <f>TEXT(SalesData[[#This Row],[Order Date]],"mmm yyyy")</f>
        <v>Dec 2014</v>
      </c>
      <c r="Y9770">
        <f>--(COUNTIF($B$2:B9770,B9770)=1)</f>
        <v>1</v>
      </c>
    </row>
    <row r="9771" spans="1:25"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c r="W9771" s="6" t="str">
        <f>TEXT(SalesData[[#This Row],[Order Date]],"mmm")</f>
        <v>Nov</v>
      </c>
      <c r="X9771" s="6" t="str">
        <f>TEXT(SalesData[[#This Row],[Order Date]],"mmm yyyy")</f>
        <v>Nov 2013</v>
      </c>
      <c r="Y9771">
        <f>--(COUNTIF($B$2:B9771,B9771)=1)</f>
        <v>1</v>
      </c>
    </row>
    <row r="9772" spans="1:25"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c r="W9772" s="6" t="str">
        <f>TEXT(SalesData[[#This Row],[Order Date]],"mmm")</f>
        <v>Nov</v>
      </c>
      <c r="X9772" s="6" t="str">
        <f>TEXT(SalesData[[#This Row],[Order Date]],"mmm yyyy")</f>
        <v>Nov 2013</v>
      </c>
      <c r="Y9772">
        <f>--(COUNTIF($B$2:B9772,B9772)=1)</f>
        <v>0</v>
      </c>
    </row>
    <row r="9773" spans="1:25"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c r="W9773" s="6" t="str">
        <f>TEXT(SalesData[[#This Row],[Order Date]],"mmm")</f>
        <v>Nov</v>
      </c>
      <c r="X9773" s="6" t="str">
        <f>TEXT(SalesData[[#This Row],[Order Date]],"mmm yyyy")</f>
        <v>Nov 2013</v>
      </c>
      <c r="Y9773">
        <f>--(COUNTIF($B$2:B9773,B9773)=1)</f>
        <v>0</v>
      </c>
    </row>
    <row r="9774" spans="1:25"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c r="W9774" s="6" t="str">
        <f>TEXT(SalesData[[#This Row],[Order Date]],"mmm")</f>
        <v>Jul</v>
      </c>
      <c r="X9774" s="6" t="str">
        <f>TEXT(SalesData[[#This Row],[Order Date]],"mmm yyyy")</f>
        <v>Jul 2013</v>
      </c>
      <c r="Y9774">
        <f>--(COUNTIF($B$2:B9774,B9774)=1)</f>
        <v>1</v>
      </c>
    </row>
    <row r="9775" spans="1:25"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c r="W9775" s="6" t="str">
        <f>TEXT(SalesData[[#This Row],[Order Date]],"mmm")</f>
        <v>Jun</v>
      </c>
      <c r="X9775" s="6" t="str">
        <f>TEXT(SalesData[[#This Row],[Order Date]],"mmm yyyy")</f>
        <v>Jun 2013</v>
      </c>
      <c r="Y9775">
        <f>--(COUNTIF($B$2:B9775,B9775)=1)</f>
        <v>1</v>
      </c>
    </row>
    <row r="9776" spans="1:25"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c r="W9776" s="6" t="str">
        <f>TEXT(SalesData[[#This Row],[Order Date]],"mmm")</f>
        <v>Jul</v>
      </c>
      <c r="X9776" s="6" t="str">
        <f>TEXT(SalesData[[#This Row],[Order Date]],"mmm yyyy")</f>
        <v>Jul 2011</v>
      </c>
      <c r="Y9776">
        <f>--(COUNTIF($B$2:B9776,B9776)=1)</f>
        <v>1</v>
      </c>
    </row>
    <row r="9777" spans="1:25"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c r="W9777" s="6" t="str">
        <f>TEXT(SalesData[[#This Row],[Order Date]],"mmm")</f>
        <v>Jul</v>
      </c>
      <c r="X9777" s="6" t="str">
        <f>TEXT(SalesData[[#This Row],[Order Date]],"mmm yyyy")</f>
        <v>Jul 2011</v>
      </c>
      <c r="Y9777">
        <f>--(COUNTIF($B$2:B9777,B9777)=1)</f>
        <v>0</v>
      </c>
    </row>
    <row r="9778" spans="1:25"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c r="W9778" s="6" t="str">
        <f>TEXT(SalesData[[#This Row],[Order Date]],"mmm")</f>
        <v>Jul</v>
      </c>
      <c r="X9778" s="6" t="str">
        <f>TEXT(SalesData[[#This Row],[Order Date]],"mmm yyyy")</f>
        <v>Jul 2011</v>
      </c>
      <c r="Y9778">
        <f>--(COUNTIF($B$2:B9778,B9778)=1)</f>
        <v>0</v>
      </c>
    </row>
    <row r="9779" spans="1:25"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c r="W9779" s="6" t="str">
        <f>TEXT(SalesData[[#This Row],[Order Date]],"mmm")</f>
        <v>Jul</v>
      </c>
      <c r="X9779" s="6" t="str">
        <f>TEXT(SalesData[[#This Row],[Order Date]],"mmm yyyy")</f>
        <v>Jul 2011</v>
      </c>
      <c r="Y9779">
        <f>--(COUNTIF($B$2:B9779,B9779)=1)</f>
        <v>0</v>
      </c>
    </row>
    <row r="9780" spans="1:25"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c r="W9780" s="6" t="str">
        <f>TEXT(SalesData[[#This Row],[Order Date]],"mmm")</f>
        <v>Jul</v>
      </c>
      <c r="X9780" s="6" t="str">
        <f>TEXT(SalesData[[#This Row],[Order Date]],"mmm yyyy")</f>
        <v>Jul 2011</v>
      </c>
      <c r="Y9780">
        <f>--(COUNTIF($B$2:B9780,B9780)=1)</f>
        <v>0</v>
      </c>
    </row>
    <row r="9781" spans="1:25"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c r="W9781" s="6" t="str">
        <f>TEXT(SalesData[[#This Row],[Order Date]],"mmm")</f>
        <v>Jul</v>
      </c>
      <c r="X9781" s="6" t="str">
        <f>TEXT(SalesData[[#This Row],[Order Date]],"mmm yyyy")</f>
        <v>Jul 2011</v>
      </c>
      <c r="Y9781">
        <f>--(COUNTIF($B$2:B9781,B9781)=1)</f>
        <v>0</v>
      </c>
    </row>
    <row r="9782" spans="1:25"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c r="W9782" s="6" t="str">
        <f>TEXT(SalesData[[#This Row],[Order Date]],"mmm")</f>
        <v>Sep</v>
      </c>
      <c r="X9782" s="6" t="str">
        <f>TEXT(SalesData[[#This Row],[Order Date]],"mmm yyyy")</f>
        <v>Sep 2013</v>
      </c>
      <c r="Y9782">
        <f>--(COUNTIF($B$2:B9782,B9782)=1)</f>
        <v>1</v>
      </c>
    </row>
    <row r="9783" spans="1:25"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c r="W9783" s="6" t="str">
        <f>TEXT(SalesData[[#This Row],[Order Date]],"mmm")</f>
        <v>Sep</v>
      </c>
      <c r="X9783" s="6" t="str">
        <f>TEXT(SalesData[[#This Row],[Order Date]],"mmm yyyy")</f>
        <v>Sep 2013</v>
      </c>
      <c r="Y9783">
        <f>--(COUNTIF($B$2:B9783,B9783)=1)</f>
        <v>0</v>
      </c>
    </row>
    <row r="9784" spans="1:25"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c r="W9784" s="6" t="str">
        <f>TEXT(SalesData[[#This Row],[Order Date]],"mmm")</f>
        <v>May</v>
      </c>
      <c r="X9784" s="6" t="str">
        <f>TEXT(SalesData[[#This Row],[Order Date]],"mmm yyyy")</f>
        <v>May 2012</v>
      </c>
      <c r="Y9784">
        <f>--(COUNTIF($B$2:B9784,B9784)=1)</f>
        <v>1</v>
      </c>
    </row>
    <row r="9785" spans="1:25"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c r="W9785" s="6" t="str">
        <f>TEXT(SalesData[[#This Row],[Order Date]],"mmm")</f>
        <v>May</v>
      </c>
      <c r="X9785" s="6" t="str">
        <f>TEXT(SalesData[[#This Row],[Order Date]],"mmm yyyy")</f>
        <v>May 2012</v>
      </c>
      <c r="Y9785">
        <f>--(COUNTIF($B$2:B9785,B9785)=1)</f>
        <v>0</v>
      </c>
    </row>
    <row r="9786" spans="1:25"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c r="W9786" s="6" t="str">
        <f>TEXT(SalesData[[#This Row],[Order Date]],"mmm")</f>
        <v>May</v>
      </c>
      <c r="X9786" s="6" t="str">
        <f>TEXT(SalesData[[#This Row],[Order Date]],"mmm yyyy")</f>
        <v>May 2012</v>
      </c>
      <c r="Y9786">
        <f>--(COUNTIF($B$2:B9786,B9786)=1)</f>
        <v>0</v>
      </c>
    </row>
    <row r="9787" spans="1:25"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c r="W9787" s="6" t="str">
        <f>TEXT(SalesData[[#This Row],[Order Date]],"mmm")</f>
        <v>May</v>
      </c>
      <c r="X9787" s="6" t="str">
        <f>TEXT(SalesData[[#This Row],[Order Date]],"mmm yyyy")</f>
        <v>May 2012</v>
      </c>
      <c r="Y9787">
        <f>--(COUNTIF($B$2:B9787,B9787)=1)</f>
        <v>1</v>
      </c>
    </row>
    <row r="9788" spans="1:25"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c r="W9788" s="6" t="str">
        <f>TEXT(SalesData[[#This Row],[Order Date]],"mmm")</f>
        <v>Nov</v>
      </c>
      <c r="X9788" s="6" t="str">
        <f>TEXT(SalesData[[#This Row],[Order Date]],"mmm yyyy")</f>
        <v>Nov 2011</v>
      </c>
      <c r="Y9788">
        <f>--(COUNTIF($B$2:B9788,B9788)=1)</f>
        <v>1</v>
      </c>
    </row>
    <row r="9789" spans="1:25"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c r="W9789" s="6" t="str">
        <f>TEXT(SalesData[[#This Row],[Order Date]],"mmm")</f>
        <v>Mar</v>
      </c>
      <c r="X9789" s="6" t="str">
        <f>TEXT(SalesData[[#This Row],[Order Date]],"mmm yyyy")</f>
        <v>Mar 2014</v>
      </c>
      <c r="Y9789">
        <f>--(COUNTIF($B$2:B9789,B9789)=1)</f>
        <v>1</v>
      </c>
    </row>
    <row r="9790" spans="1:25"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c r="W9790" s="6" t="str">
        <f>TEXT(SalesData[[#This Row],[Order Date]],"mmm")</f>
        <v>Mar</v>
      </c>
      <c r="X9790" s="6" t="str">
        <f>TEXT(SalesData[[#This Row],[Order Date]],"mmm yyyy")</f>
        <v>Mar 2014</v>
      </c>
      <c r="Y9790">
        <f>--(COUNTIF($B$2:B9790,B9790)=1)</f>
        <v>0</v>
      </c>
    </row>
    <row r="9791" spans="1:25"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c r="W9791" s="6" t="str">
        <f>TEXT(SalesData[[#This Row],[Order Date]],"mmm")</f>
        <v>Mar</v>
      </c>
      <c r="X9791" s="6" t="str">
        <f>TEXT(SalesData[[#This Row],[Order Date]],"mmm yyyy")</f>
        <v>Mar 2014</v>
      </c>
      <c r="Y9791">
        <f>--(COUNTIF($B$2:B9791,B9791)=1)</f>
        <v>0</v>
      </c>
    </row>
    <row r="9792" spans="1:25"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c r="W9792" s="6" t="str">
        <f>TEXT(SalesData[[#This Row],[Order Date]],"mmm")</f>
        <v>Mar</v>
      </c>
      <c r="X9792" s="6" t="str">
        <f>TEXT(SalesData[[#This Row],[Order Date]],"mmm yyyy")</f>
        <v>Mar 2014</v>
      </c>
      <c r="Y9792">
        <f>--(COUNTIF($B$2:B9792,B9792)=1)</f>
        <v>0</v>
      </c>
    </row>
    <row r="9793" spans="1:25"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c r="W9793" s="6" t="str">
        <f>TEXT(SalesData[[#This Row],[Order Date]],"mmm")</f>
        <v>May</v>
      </c>
      <c r="X9793" s="6" t="str">
        <f>TEXT(SalesData[[#This Row],[Order Date]],"mmm yyyy")</f>
        <v>May 2011</v>
      </c>
      <c r="Y9793">
        <f>--(COUNTIF($B$2:B9793,B9793)=1)</f>
        <v>1</v>
      </c>
    </row>
    <row r="9794" spans="1:25"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c r="W9794" s="6" t="str">
        <f>TEXT(SalesData[[#This Row],[Order Date]],"mmm")</f>
        <v>May</v>
      </c>
      <c r="X9794" s="6" t="str">
        <f>TEXT(SalesData[[#This Row],[Order Date]],"mmm yyyy")</f>
        <v>May 2011</v>
      </c>
      <c r="Y9794">
        <f>--(COUNTIF($B$2:B9794,B9794)=1)</f>
        <v>0</v>
      </c>
    </row>
    <row r="9795" spans="1:25"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c r="W9795" s="6" t="str">
        <f>TEXT(SalesData[[#This Row],[Order Date]],"mmm")</f>
        <v>May</v>
      </c>
      <c r="X9795" s="6" t="str">
        <f>TEXT(SalesData[[#This Row],[Order Date]],"mmm yyyy")</f>
        <v>May 2011</v>
      </c>
      <c r="Y9795">
        <f>--(COUNTIF($B$2:B9795,B9795)=1)</f>
        <v>0</v>
      </c>
    </row>
    <row r="9796" spans="1:25"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c r="W9796" s="6" t="str">
        <f>TEXT(SalesData[[#This Row],[Order Date]],"mmm")</f>
        <v>May</v>
      </c>
      <c r="X9796" s="6" t="str">
        <f>TEXT(SalesData[[#This Row],[Order Date]],"mmm yyyy")</f>
        <v>May 2011</v>
      </c>
      <c r="Y9796">
        <f>--(COUNTIF($B$2:B9796,B9796)=1)</f>
        <v>0</v>
      </c>
    </row>
    <row r="9797" spans="1:25"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c r="W9797" s="6" t="str">
        <f>TEXT(SalesData[[#This Row],[Order Date]],"mmm")</f>
        <v>May</v>
      </c>
      <c r="X9797" s="6" t="str">
        <f>TEXT(SalesData[[#This Row],[Order Date]],"mmm yyyy")</f>
        <v>May 2013</v>
      </c>
      <c r="Y9797">
        <f>--(COUNTIF($B$2:B9797,B9797)=1)</f>
        <v>1</v>
      </c>
    </row>
    <row r="9798" spans="1:25"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c r="W9798" s="6" t="str">
        <f>TEXT(SalesData[[#This Row],[Order Date]],"mmm")</f>
        <v>Jan</v>
      </c>
      <c r="X9798" s="6" t="str">
        <f>TEXT(SalesData[[#This Row],[Order Date]],"mmm yyyy")</f>
        <v>Jan 2012</v>
      </c>
      <c r="Y9798">
        <f>--(COUNTIF($B$2:B9798,B9798)=1)</f>
        <v>1</v>
      </c>
    </row>
    <row r="9799" spans="1:25"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c r="W9799" s="6" t="str">
        <f>TEXT(SalesData[[#This Row],[Order Date]],"mmm")</f>
        <v>Jan</v>
      </c>
      <c r="X9799" s="6" t="str">
        <f>TEXT(SalesData[[#This Row],[Order Date]],"mmm yyyy")</f>
        <v>Jan 2012</v>
      </c>
      <c r="Y9799">
        <f>--(COUNTIF($B$2:B9799,B9799)=1)</f>
        <v>0</v>
      </c>
    </row>
    <row r="9800" spans="1:25"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c r="W9800" s="6" t="str">
        <f>TEXT(SalesData[[#This Row],[Order Date]],"mmm")</f>
        <v>Jan</v>
      </c>
      <c r="X9800" s="6" t="str">
        <f>TEXT(SalesData[[#This Row],[Order Date]],"mmm yyyy")</f>
        <v>Jan 2012</v>
      </c>
      <c r="Y9800">
        <f>--(COUNTIF($B$2:B9800,B9800)=1)</f>
        <v>0</v>
      </c>
    </row>
    <row r="9801" spans="1:25"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c r="W9801" s="6" t="str">
        <f>TEXT(SalesData[[#This Row],[Order Date]],"mmm")</f>
        <v>Jan</v>
      </c>
      <c r="X9801" s="6" t="str">
        <f>TEXT(SalesData[[#This Row],[Order Date]],"mmm yyyy")</f>
        <v>Jan 2012</v>
      </c>
      <c r="Y9801">
        <f>--(COUNTIF($B$2:B9801,B9801)=1)</f>
        <v>0</v>
      </c>
    </row>
    <row r="9802" spans="1:25"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c r="W9802" s="6" t="str">
        <f>TEXT(SalesData[[#This Row],[Order Date]],"mmm")</f>
        <v>Jan</v>
      </c>
      <c r="X9802" s="6" t="str">
        <f>TEXT(SalesData[[#This Row],[Order Date]],"mmm yyyy")</f>
        <v>Jan 2012</v>
      </c>
      <c r="Y9802">
        <f>--(COUNTIF($B$2:B9802,B9802)=1)</f>
        <v>0</v>
      </c>
    </row>
    <row r="9803" spans="1:25"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c r="W9803" s="6" t="str">
        <f>TEXT(SalesData[[#This Row],[Order Date]],"mmm")</f>
        <v>Sep</v>
      </c>
      <c r="X9803" s="6" t="str">
        <f>TEXT(SalesData[[#This Row],[Order Date]],"mmm yyyy")</f>
        <v>Sep 2014</v>
      </c>
      <c r="Y9803">
        <f>--(COUNTIF($B$2:B9803,B9803)=1)</f>
        <v>1</v>
      </c>
    </row>
    <row r="9804" spans="1:25"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c r="W9804" s="6" t="str">
        <f>TEXT(SalesData[[#This Row],[Order Date]],"mmm")</f>
        <v>Jul</v>
      </c>
      <c r="X9804" s="6" t="str">
        <f>TEXT(SalesData[[#This Row],[Order Date]],"mmm yyyy")</f>
        <v>Jul 2012</v>
      </c>
      <c r="Y9804">
        <f>--(COUNTIF($B$2:B9804,B9804)=1)</f>
        <v>1</v>
      </c>
    </row>
    <row r="9805" spans="1:25"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c r="W9805" s="6" t="str">
        <f>TEXT(SalesData[[#This Row],[Order Date]],"mmm")</f>
        <v>Jul</v>
      </c>
      <c r="X9805" s="6" t="str">
        <f>TEXT(SalesData[[#This Row],[Order Date]],"mmm yyyy")</f>
        <v>Jul 2012</v>
      </c>
      <c r="Y9805">
        <f>--(COUNTIF($B$2:B9805,B9805)=1)</f>
        <v>0</v>
      </c>
    </row>
    <row r="9806" spans="1:25"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c r="W9806" s="6" t="str">
        <f>TEXT(SalesData[[#This Row],[Order Date]],"mmm")</f>
        <v>Jul</v>
      </c>
      <c r="X9806" s="6" t="str">
        <f>TEXT(SalesData[[#This Row],[Order Date]],"mmm yyyy")</f>
        <v>Jul 2012</v>
      </c>
      <c r="Y9806">
        <f>--(COUNTIF($B$2:B9806,B9806)=1)</f>
        <v>0</v>
      </c>
    </row>
    <row r="9807" spans="1:25"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c r="W9807" s="6" t="str">
        <f>TEXT(SalesData[[#This Row],[Order Date]],"mmm")</f>
        <v>Oct</v>
      </c>
      <c r="X9807" s="6" t="str">
        <f>TEXT(SalesData[[#This Row],[Order Date]],"mmm yyyy")</f>
        <v>Oct 2013</v>
      </c>
      <c r="Y9807">
        <f>--(COUNTIF($B$2:B9807,B9807)=1)</f>
        <v>1</v>
      </c>
    </row>
    <row r="9808" spans="1:25"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c r="W9808" s="6" t="str">
        <f>TEXT(SalesData[[#This Row],[Order Date]],"mmm")</f>
        <v>Oct</v>
      </c>
      <c r="X9808" s="6" t="str">
        <f>TEXT(SalesData[[#This Row],[Order Date]],"mmm yyyy")</f>
        <v>Oct 2013</v>
      </c>
      <c r="Y9808">
        <f>--(COUNTIF($B$2:B9808,B9808)=1)</f>
        <v>0</v>
      </c>
    </row>
    <row r="9809" spans="1:25"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c r="W9809" s="6" t="str">
        <f>TEXT(SalesData[[#This Row],[Order Date]],"mmm")</f>
        <v>Jul</v>
      </c>
      <c r="X9809" s="6" t="str">
        <f>TEXT(SalesData[[#This Row],[Order Date]],"mmm yyyy")</f>
        <v>Jul 2014</v>
      </c>
      <c r="Y9809">
        <f>--(COUNTIF($B$2:B9809,B9809)=1)</f>
        <v>1</v>
      </c>
    </row>
    <row r="9810" spans="1:25"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c r="W9810" s="6" t="str">
        <f>TEXT(SalesData[[#This Row],[Order Date]],"mmm")</f>
        <v>Jul</v>
      </c>
      <c r="X9810" s="6" t="str">
        <f>TEXT(SalesData[[#This Row],[Order Date]],"mmm yyyy")</f>
        <v>Jul 2014</v>
      </c>
      <c r="Y9810">
        <f>--(COUNTIF($B$2:B9810,B9810)=1)</f>
        <v>1</v>
      </c>
    </row>
    <row r="9811" spans="1:25"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c r="W9811" s="6" t="str">
        <f>TEXT(SalesData[[#This Row],[Order Date]],"mmm")</f>
        <v>Nov</v>
      </c>
      <c r="X9811" s="6" t="str">
        <f>TEXT(SalesData[[#This Row],[Order Date]],"mmm yyyy")</f>
        <v>Nov 2011</v>
      </c>
      <c r="Y9811">
        <f>--(COUNTIF($B$2:B9811,B9811)=1)</f>
        <v>1</v>
      </c>
    </row>
    <row r="9812" spans="1:25"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c r="W9812" s="6" t="str">
        <f>TEXT(SalesData[[#This Row],[Order Date]],"mmm")</f>
        <v>Nov</v>
      </c>
      <c r="X9812" s="6" t="str">
        <f>TEXT(SalesData[[#This Row],[Order Date]],"mmm yyyy")</f>
        <v>Nov 2011</v>
      </c>
      <c r="Y9812">
        <f>--(COUNTIF($B$2:B9812,B9812)=1)</f>
        <v>0</v>
      </c>
    </row>
    <row r="9813" spans="1:25"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c r="W9813" s="6" t="str">
        <f>TEXT(SalesData[[#This Row],[Order Date]],"mmm")</f>
        <v>Nov</v>
      </c>
      <c r="X9813" s="6" t="str">
        <f>TEXT(SalesData[[#This Row],[Order Date]],"mmm yyyy")</f>
        <v>Nov 2013</v>
      </c>
      <c r="Y9813">
        <f>--(COUNTIF($B$2:B9813,B9813)=1)</f>
        <v>1</v>
      </c>
    </row>
    <row r="9814" spans="1:25"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c r="W9814" s="6" t="str">
        <f>TEXT(SalesData[[#This Row],[Order Date]],"mmm")</f>
        <v>Nov</v>
      </c>
      <c r="X9814" s="6" t="str">
        <f>TEXT(SalesData[[#This Row],[Order Date]],"mmm yyyy")</f>
        <v>Nov 2013</v>
      </c>
      <c r="Y9814">
        <f>--(COUNTIF($B$2:B9814,B9814)=1)</f>
        <v>0</v>
      </c>
    </row>
    <row r="9815" spans="1:25"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c r="W9815" s="6" t="str">
        <f>TEXT(SalesData[[#This Row],[Order Date]],"mmm")</f>
        <v>Nov</v>
      </c>
      <c r="X9815" s="6" t="str">
        <f>TEXT(SalesData[[#This Row],[Order Date]],"mmm yyyy")</f>
        <v>Nov 2013</v>
      </c>
      <c r="Y9815">
        <f>--(COUNTIF($B$2:B9815,B9815)=1)</f>
        <v>0</v>
      </c>
    </row>
    <row r="9816" spans="1:25"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c r="W9816" s="6" t="str">
        <f>TEXT(SalesData[[#This Row],[Order Date]],"mmm")</f>
        <v>Nov</v>
      </c>
      <c r="X9816" s="6" t="str">
        <f>TEXT(SalesData[[#This Row],[Order Date]],"mmm yyyy")</f>
        <v>Nov 2013</v>
      </c>
      <c r="Y9816">
        <f>--(COUNTIF($B$2:B9816,B9816)=1)</f>
        <v>0</v>
      </c>
    </row>
    <row r="9817" spans="1:25"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c r="W9817" s="6" t="str">
        <f>TEXT(SalesData[[#This Row],[Order Date]],"mmm")</f>
        <v>Jun</v>
      </c>
      <c r="X9817" s="6" t="str">
        <f>TEXT(SalesData[[#This Row],[Order Date]],"mmm yyyy")</f>
        <v>Jun 2012</v>
      </c>
      <c r="Y9817">
        <f>--(COUNTIF($B$2:B9817,B9817)=1)</f>
        <v>1</v>
      </c>
    </row>
    <row r="9818" spans="1:25"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c r="W9818" s="6" t="str">
        <f>TEXT(SalesData[[#This Row],[Order Date]],"mmm")</f>
        <v>Jun</v>
      </c>
      <c r="X9818" s="6" t="str">
        <f>TEXT(SalesData[[#This Row],[Order Date]],"mmm yyyy")</f>
        <v>Jun 2012</v>
      </c>
      <c r="Y9818">
        <f>--(COUNTIF($B$2:B9818,B9818)=1)</f>
        <v>0</v>
      </c>
    </row>
    <row r="9819" spans="1:25"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c r="W9819" s="6" t="str">
        <f>TEXT(SalesData[[#This Row],[Order Date]],"mmm")</f>
        <v>Jun</v>
      </c>
      <c r="X9819" s="6" t="str">
        <f>TEXT(SalesData[[#This Row],[Order Date]],"mmm yyyy")</f>
        <v>Jun 2012</v>
      </c>
      <c r="Y9819">
        <f>--(COUNTIF($B$2:B9819,B9819)=1)</f>
        <v>0</v>
      </c>
    </row>
    <row r="9820" spans="1:25"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c r="W9820" s="6" t="str">
        <f>TEXT(SalesData[[#This Row],[Order Date]],"mmm")</f>
        <v>Jun</v>
      </c>
      <c r="X9820" s="6" t="str">
        <f>TEXT(SalesData[[#This Row],[Order Date]],"mmm yyyy")</f>
        <v>Jun 2012</v>
      </c>
      <c r="Y9820">
        <f>--(COUNTIF($B$2:B9820,B9820)=1)</f>
        <v>0</v>
      </c>
    </row>
    <row r="9821" spans="1:25"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c r="W9821" s="6" t="str">
        <f>TEXT(SalesData[[#This Row],[Order Date]],"mmm")</f>
        <v>Jun</v>
      </c>
      <c r="X9821" s="6" t="str">
        <f>TEXT(SalesData[[#This Row],[Order Date]],"mmm yyyy")</f>
        <v>Jun 2012</v>
      </c>
      <c r="Y9821">
        <f>--(COUNTIF($B$2:B9821,B9821)=1)</f>
        <v>0</v>
      </c>
    </row>
    <row r="9822" spans="1:25"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c r="W9822" s="6" t="str">
        <f>TEXT(SalesData[[#This Row],[Order Date]],"mmm")</f>
        <v>Jun</v>
      </c>
      <c r="X9822" s="6" t="str">
        <f>TEXT(SalesData[[#This Row],[Order Date]],"mmm yyyy")</f>
        <v>Jun 2012</v>
      </c>
      <c r="Y9822">
        <f>--(COUNTIF($B$2:B9822,B9822)=1)</f>
        <v>0</v>
      </c>
    </row>
    <row r="9823" spans="1:25"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c r="W9823" s="6" t="str">
        <f>TEXT(SalesData[[#This Row],[Order Date]],"mmm")</f>
        <v>Jun</v>
      </c>
      <c r="X9823" s="6" t="str">
        <f>TEXT(SalesData[[#This Row],[Order Date]],"mmm yyyy")</f>
        <v>Jun 2012</v>
      </c>
      <c r="Y9823">
        <f>--(COUNTIF($B$2:B9823,B9823)=1)</f>
        <v>0</v>
      </c>
    </row>
    <row r="9824" spans="1:25"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c r="W9824" s="6" t="str">
        <f>TEXT(SalesData[[#This Row],[Order Date]],"mmm")</f>
        <v>Aug</v>
      </c>
      <c r="X9824" s="6" t="str">
        <f>TEXT(SalesData[[#This Row],[Order Date]],"mmm yyyy")</f>
        <v>Aug 2011</v>
      </c>
      <c r="Y9824">
        <f>--(COUNTIF($B$2:B9824,B9824)=1)</f>
        <v>1</v>
      </c>
    </row>
    <row r="9825" spans="1:25"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c r="W9825" s="6" t="str">
        <f>TEXT(SalesData[[#This Row],[Order Date]],"mmm")</f>
        <v>Aug</v>
      </c>
      <c r="X9825" s="6" t="str">
        <f>TEXT(SalesData[[#This Row],[Order Date]],"mmm yyyy")</f>
        <v>Aug 2011</v>
      </c>
      <c r="Y9825">
        <f>--(COUNTIF($B$2:B9825,B9825)=1)</f>
        <v>0</v>
      </c>
    </row>
    <row r="9826" spans="1:25"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c r="W9826" s="6" t="str">
        <f>TEXT(SalesData[[#This Row],[Order Date]],"mmm")</f>
        <v>Aug</v>
      </c>
      <c r="X9826" s="6" t="str">
        <f>TEXT(SalesData[[#This Row],[Order Date]],"mmm yyyy")</f>
        <v>Aug 2011</v>
      </c>
      <c r="Y9826">
        <f>--(COUNTIF($B$2:B9826,B9826)=1)</f>
        <v>0</v>
      </c>
    </row>
    <row r="9827" spans="1:25"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c r="W9827" s="6" t="str">
        <f>TEXT(SalesData[[#This Row],[Order Date]],"mmm")</f>
        <v>Aug</v>
      </c>
      <c r="X9827" s="6" t="str">
        <f>TEXT(SalesData[[#This Row],[Order Date]],"mmm yyyy")</f>
        <v>Aug 2011</v>
      </c>
      <c r="Y9827">
        <f>--(COUNTIF($B$2:B9827,B9827)=1)</f>
        <v>0</v>
      </c>
    </row>
    <row r="9828" spans="1:25"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c r="W9828" s="6" t="str">
        <f>TEXT(SalesData[[#This Row],[Order Date]],"mmm")</f>
        <v>Aug</v>
      </c>
      <c r="X9828" s="6" t="str">
        <f>TEXT(SalesData[[#This Row],[Order Date]],"mmm yyyy")</f>
        <v>Aug 2011</v>
      </c>
      <c r="Y9828">
        <f>--(COUNTIF($B$2:B9828,B9828)=1)</f>
        <v>0</v>
      </c>
    </row>
    <row r="9829" spans="1:25"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c r="W9829" s="6" t="str">
        <f>TEXT(SalesData[[#This Row],[Order Date]],"mmm")</f>
        <v>Jun</v>
      </c>
      <c r="X9829" s="6" t="str">
        <f>TEXT(SalesData[[#This Row],[Order Date]],"mmm yyyy")</f>
        <v>Jun 2014</v>
      </c>
      <c r="Y9829">
        <f>--(COUNTIF($B$2:B9829,B9829)=1)</f>
        <v>1</v>
      </c>
    </row>
    <row r="9830" spans="1:25"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c r="W9830" s="6" t="str">
        <f>TEXT(SalesData[[#This Row],[Order Date]],"mmm")</f>
        <v>Jun</v>
      </c>
      <c r="X9830" s="6" t="str">
        <f>TEXT(SalesData[[#This Row],[Order Date]],"mmm yyyy")</f>
        <v>Jun 2014</v>
      </c>
      <c r="Y9830">
        <f>--(COUNTIF($B$2:B9830,B9830)=1)</f>
        <v>0</v>
      </c>
    </row>
    <row r="9831" spans="1:25"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c r="W9831" s="6" t="str">
        <f>TEXT(SalesData[[#This Row],[Order Date]],"mmm")</f>
        <v>Jul</v>
      </c>
      <c r="X9831" s="6" t="str">
        <f>TEXT(SalesData[[#This Row],[Order Date]],"mmm yyyy")</f>
        <v>Jul 2014</v>
      </c>
      <c r="Y9831">
        <f>--(COUNTIF($B$2:B9831,B9831)=1)</f>
        <v>1</v>
      </c>
    </row>
    <row r="9832" spans="1:25"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c r="W9832" s="6" t="str">
        <f>TEXT(SalesData[[#This Row],[Order Date]],"mmm")</f>
        <v>Dec</v>
      </c>
      <c r="X9832" s="6" t="str">
        <f>TEXT(SalesData[[#This Row],[Order Date]],"mmm yyyy")</f>
        <v>Dec 2011</v>
      </c>
      <c r="Y9832">
        <f>--(COUNTIF($B$2:B9832,B9832)=1)</f>
        <v>1</v>
      </c>
    </row>
    <row r="9833" spans="1:25"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c r="W9833" s="6" t="str">
        <f>TEXT(SalesData[[#This Row],[Order Date]],"mmm")</f>
        <v>Dec</v>
      </c>
      <c r="X9833" s="6" t="str">
        <f>TEXT(SalesData[[#This Row],[Order Date]],"mmm yyyy")</f>
        <v>Dec 2011</v>
      </c>
      <c r="Y9833">
        <f>--(COUNTIF($B$2:B9833,B9833)=1)</f>
        <v>0</v>
      </c>
    </row>
    <row r="9834" spans="1:25"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c r="W9834" s="6" t="str">
        <f>TEXT(SalesData[[#This Row],[Order Date]],"mmm")</f>
        <v>May</v>
      </c>
      <c r="X9834" s="6" t="str">
        <f>TEXT(SalesData[[#This Row],[Order Date]],"mmm yyyy")</f>
        <v>May 2011</v>
      </c>
      <c r="Y9834">
        <f>--(COUNTIF($B$2:B9834,B9834)=1)</f>
        <v>1</v>
      </c>
    </row>
    <row r="9835" spans="1:25"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c r="W9835" s="6" t="str">
        <f>TEXT(SalesData[[#This Row],[Order Date]],"mmm")</f>
        <v>Sep</v>
      </c>
      <c r="X9835" s="6" t="str">
        <f>TEXT(SalesData[[#This Row],[Order Date]],"mmm yyyy")</f>
        <v>Sep 2014</v>
      </c>
      <c r="Y9835">
        <f>--(COUNTIF($B$2:B9835,B9835)=1)</f>
        <v>1</v>
      </c>
    </row>
    <row r="9836" spans="1:25"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c r="W9836" s="6" t="str">
        <f>TEXT(SalesData[[#This Row],[Order Date]],"mmm")</f>
        <v>Oct</v>
      </c>
      <c r="X9836" s="6" t="str">
        <f>TEXT(SalesData[[#This Row],[Order Date]],"mmm yyyy")</f>
        <v>Oct 2013</v>
      </c>
      <c r="Y9836">
        <f>--(COUNTIF($B$2:B9836,B9836)=1)</f>
        <v>1</v>
      </c>
    </row>
    <row r="9837" spans="1:25"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c r="W9837" s="6" t="str">
        <f>TEXT(SalesData[[#This Row],[Order Date]],"mmm")</f>
        <v>Oct</v>
      </c>
      <c r="X9837" s="6" t="str">
        <f>TEXT(SalesData[[#This Row],[Order Date]],"mmm yyyy")</f>
        <v>Oct 2013</v>
      </c>
      <c r="Y9837">
        <f>--(COUNTIF($B$2:B9837,B9837)=1)</f>
        <v>0</v>
      </c>
    </row>
    <row r="9838" spans="1:25"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c r="W9838" s="6" t="str">
        <f>TEXT(SalesData[[#This Row],[Order Date]],"mmm")</f>
        <v>Sep</v>
      </c>
      <c r="X9838" s="6" t="str">
        <f>TEXT(SalesData[[#This Row],[Order Date]],"mmm yyyy")</f>
        <v>Sep 2013</v>
      </c>
      <c r="Y9838">
        <f>--(COUNTIF($B$2:B9838,B9838)=1)</f>
        <v>1</v>
      </c>
    </row>
    <row r="9839" spans="1:25"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c r="W9839" s="6" t="str">
        <f>TEXT(SalesData[[#This Row],[Order Date]],"mmm")</f>
        <v>Sep</v>
      </c>
      <c r="X9839" s="6" t="str">
        <f>TEXT(SalesData[[#This Row],[Order Date]],"mmm yyyy")</f>
        <v>Sep 2013</v>
      </c>
      <c r="Y9839">
        <f>--(COUNTIF($B$2:B9839,B9839)=1)</f>
        <v>0</v>
      </c>
    </row>
    <row r="9840" spans="1:25"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c r="W9840" s="6" t="str">
        <f>TEXT(SalesData[[#This Row],[Order Date]],"mmm")</f>
        <v>Sep</v>
      </c>
      <c r="X9840" s="6" t="str">
        <f>TEXT(SalesData[[#This Row],[Order Date]],"mmm yyyy")</f>
        <v>Sep 2013</v>
      </c>
      <c r="Y9840">
        <f>--(COUNTIF($B$2:B9840,B9840)=1)</f>
        <v>0</v>
      </c>
    </row>
    <row r="9841" spans="1:25"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c r="W9841" s="6" t="str">
        <f>TEXT(SalesData[[#This Row],[Order Date]],"mmm")</f>
        <v>Sep</v>
      </c>
      <c r="X9841" s="6" t="str">
        <f>TEXT(SalesData[[#This Row],[Order Date]],"mmm yyyy")</f>
        <v>Sep 2013</v>
      </c>
      <c r="Y9841">
        <f>--(COUNTIF($B$2:B9841,B9841)=1)</f>
        <v>0</v>
      </c>
    </row>
    <row r="9842" spans="1:25"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c r="W9842" s="6" t="str">
        <f>TEXT(SalesData[[#This Row],[Order Date]],"mmm")</f>
        <v>Sep</v>
      </c>
      <c r="X9842" s="6" t="str">
        <f>TEXT(SalesData[[#This Row],[Order Date]],"mmm yyyy")</f>
        <v>Sep 2013</v>
      </c>
      <c r="Y9842">
        <f>--(COUNTIF($B$2:B9842,B9842)=1)</f>
        <v>0</v>
      </c>
    </row>
    <row r="9843" spans="1:25"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c r="W9843" s="6" t="str">
        <f>TEXT(SalesData[[#This Row],[Order Date]],"mmm")</f>
        <v>Sep</v>
      </c>
      <c r="X9843" s="6" t="str">
        <f>TEXT(SalesData[[#This Row],[Order Date]],"mmm yyyy")</f>
        <v>Sep 2013</v>
      </c>
      <c r="Y9843">
        <f>--(COUNTIF($B$2:B9843,B9843)=1)</f>
        <v>0</v>
      </c>
    </row>
    <row r="9844" spans="1:25"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c r="W9844" s="6" t="str">
        <f>TEXT(SalesData[[#This Row],[Order Date]],"mmm")</f>
        <v>Sep</v>
      </c>
      <c r="X9844" s="6" t="str">
        <f>TEXT(SalesData[[#This Row],[Order Date]],"mmm yyyy")</f>
        <v>Sep 2013</v>
      </c>
      <c r="Y9844">
        <f>--(COUNTIF($B$2:B9844,B9844)=1)</f>
        <v>0</v>
      </c>
    </row>
    <row r="9845" spans="1:25"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c r="W9845" s="6" t="str">
        <f>TEXT(SalesData[[#This Row],[Order Date]],"mmm")</f>
        <v>Jun</v>
      </c>
      <c r="X9845" s="6" t="str">
        <f>TEXT(SalesData[[#This Row],[Order Date]],"mmm yyyy")</f>
        <v>Jun 2011</v>
      </c>
      <c r="Y9845">
        <f>--(COUNTIF($B$2:B9845,B9845)=1)</f>
        <v>1</v>
      </c>
    </row>
    <row r="9846" spans="1:25"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c r="W9846" s="6" t="str">
        <f>TEXT(SalesData[[#This Row],[Order Date]],"mmm")</f>
        <v>Jun</v>
      </c>
      <c r="X9846" s="6" t="str">
        <f>TEXT(SalesData[[#This Row],[Order Date]],"mmm yyyy")</f>
        <v>Jun 2011</v>
      </c>
      <c r="Y9846">
        <f>--(COUNTIF($B$2:B9846,B9846)=1)</f>
        <v>0</v>
      </c>
    </row>
    <row r="9847" spans="1:25"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c r="W9847" s="6" t="str">
        <f>TEXT(SalesData[[#This Row],[Order Date]],"mmm")</f>
        <v>Jun</v>
      </c>
      <c r="X9847" s="6" t="str">
        <f>TEXT(SalesData[[#This Row],[Order Date]],"mmm yyyy")</f>
        <v>Jun 2011</v>
      </c>
      <c r="Y9847">
        <f>--(COUNTIF($B$2:B9847,B9847)=1)</f>
        <v>0</v>
      </c>
    </row>
    <row r="9848" spans="1:25"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c r="W9848" s="6" t="str">
        <f>TEXT(SalesData[[#This Row],[Order Date]],"mmm")</f>
        <v>Sep</v>
      </c>
      <c r="X9848" s="6" t="str">
        <f>TEXT(SalesData[[#This Row],[Order Date]],"mmm yyyy")</f>
        <v>Sep 2014</v>
      </c>
      <c r="Y9848">
        <f>--(COUNTIF($B$2:B9848,B9848)=1)</f>
        <v>1</v>
      </c>
    </row>
    <row r="9849" spans="1:25"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c r="W9849" s="6" t="str">
        <f>TEXT(SalesData[[#This Row],[Order Date]],"mmm")</f>
        <v>Sep</v>
      </c>
      <c r="X9849" s="6" t="str">
        <f>TEXT(SalesData[[#This Row],[Order Date]],"mmm yyyy")</f>
        <v>Sep 2014</v>
      </c>
      <c r="Y9849">
        <f>--(COUNTIF($B$2:B9849,B9849)=1)</f>
        <v>0</v>
      </c>
    </row>
    <row r="9850" spans="1:25"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c r="W9850" s="6" t="str">
        <f>TEXT(SalesData[[#This Row],[Order Date]],"mmm")</f>
        <v>Sep</v>
      </c>
      <c r="X9850" s="6" t="str">
        <f>TEXT(SalesData[[#This Row],[Order Date]],"mmm yyyy")</f>
        <v>Sep 2014</v>
      </c>
      <c r="Y9850">
        <f>--(COUNTIF($B$2:B9850,B9850)=1)</f>
        <v>0</v>
      </c>
    </row>
    <row r="9851" spans="1:25"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c r="W9851" s="6" t="str">
        <f>TEXT(SalesData[[#This Row],[Order Date]],"mmm")</f>
        <v>Apr</v>
      </c>
      <c r="X9851" s="6" t="str">
        <f>TEXT(SalesData[[#This Row],[Order Date]],"mmm yyyy")</f>
        <v>Apr 2011</v>
      </c>
      <c r="Y9851">
        <f>--(COUNTIF($B$2:B9851,B9851)=1)</f>
        <v>1</v>
      </c>
    </row>
    <row r="9852" spans="1:25"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c r="W9852" s="6" t="str">
        <f>TEXT(SalesData[[#This Row],[Order Date]],"mmm")</f>
        <v>May</v>
      </c>
      <c r="X9852" s="6" t="str">
        <f>TEXT(SalesData[[#This Row],[Order Date]],"mmm yyyy")</f>
        <v>May 2013</v>
      </c>
      <c r="Y9852">
        <f>--(COUNTIF($B$2:B9852,B9852)=1)</f>
        <v>1</v>
      </c>
    </row>
    <row r="9853" spans="1:25"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c r="W9853" s="6" t="str">
        <f>TEXT(SalesData[[#This Row],[Order Date]],"mmm")</f>
        <v>May</v>
      </c>
      <c r="X9853" s="6" t="str">
        <f>TEXT(SalesData[[#This Row],[Order Date]],"mmm yyyy")</f>
        <v>May 2013</v>
      </c>
      <c r="Y9853">
        <f>--(COUNTIF($B$2:B9853,B9853)=1)</f>
        <v>0</v>
      </c>
    </row>
    <row r="9854" spans="1:25"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c r="W9854" s="6" t="str">
        <f>TEXT(SalesData[[#This Row],[Order Date]],"mmm")</f>
        <v>May</v>
      </c>
      <c r="X9854" s="6" t="str">
        <f>TEXT(SalesData[[#This Row],[Order Date]],"mmm yyyy")</f>
        <v>May 2013</v>
      </c>
      <c r="Y9854">
        <f>--(COUNTIF($B$2:B9854,B9854)=1)</f>
        <v>0</v>
      </c>
    </row>
    <row r="9855" spans="1:25"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c r="W9855" s="6" t="str">
        <f>TEXT(SalesData[[#This Row],[Order Date]],"mmm")</f>
        <v>May</v>
      </c>
      <c r="X9855" s="6" t="str">
        <f>TEXT(SalesData[[#This Row],[Order Date]],"mmm yyyy")</f>
        <v>May 2013</v>
      </c>
      <c r="Y9855">
        <f>--(COUNTIF($B$2:B9855,B9855)=1)</f>
        <v>0</v>
      </c>
    </row>
    <row r="9856" spans="1:25"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c r="W9856" s="6" t="str">
        <f>TEXT(SalesData[[#This Row],[Order Date]],"mmm")</f>
        <v>Jun</v>
      </c>
      <c r="X9856" s="6" t="str">
        <f>TEXT(SalesData[[#This Row],[Order Date]],"mmm yyyy")</f>
        <v>Jun 2014</v>
      </c>
      <c r="Y9856">
        <f>--(COUNTIF($B$2:B9856,B9856)=1)</f>
        <v>1</v>
      </c>
    </row>
    <row r="9857" spans="1:25"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c r="W9857" s="6" t="str">
        <f>TEXT(SalesData[[#This Row],[Order Date]],"mmm")</f>
        <v>Jun</v>
      </c>
      <c r="X9857" s="6" t="str">
        <f>TEXT(SalesData[[#This Row],[Order Date]],"mmm yyyy")</f>
        <v>Jun 2014</v>
      </c>
      <c r="Y9857">
        <f>--(COUNTIF($B$2:B9857,B9857)=1)</f>
        <v>0</v>
      </c>
    </row>
    <row r="9858" spans="1:25"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c r="W9858" s="6" t="str">
        <f>TEXT(SalesData[[#This Row],[Order Date]],"mmm")</f>
        <v>Nov</v>
      </c>
      <c r="X9858" s="6" t="str">
        <f>TEXT(SalesData[[#This Row],[Order Date]],"mmm yyyy")</f>
        <v>Nov 2011</v>
      </c>
      <c r="Y9858">
        <f>--(COUNTIF($B$2:B9858,B9858)=1)</f>
        <v>1</v>
      </c>
    </row>
    <row r="9859" spans="1:25"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c r="W9859" s="6" t="str">
        <f>TEXT(SalesData[[#This Row],[Order Date]],"mmm")</f>
        <v>Mar</v>
      </c>
      <c r="X9859" s="6" t="str">
        <f>TEXT(SalesData[[#This Row],[Order Date]],"mmm yyyy")</f>
        <v>Mar 2012</v>
      </c>
      <c r="Y9859">
        <f>--(COUNTIF($B$2:B9859,B9859)=1)</f>
        <v>1</v>
      </c>
    </row>
    <row r="9860" spans="1:25"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c r="W9860" s="6" t="str">
        <f>TEXT(SalesData[[#This Row],[Order Date]],"mmm")</f>
        <v>Jan</v>
      </c>
      <c r="X9860" s="6" t="str">
        <f>TEXT(SalesData[[#This Row],[Order Date]],"mmm yyyy")</f>
        <v>Jan 2014</v>
      </c>
      <c r="Y9860">
        <f>--(COUNTIF($B$2:B9860,B9860)=1)</f>
        <v>1</v>
      </c>
    </row>
    <row r="9861" spans="1:25"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c r="W9861" s="6" t="str">
        <f>TEXT(SalesData[[#This Row],[Order Date]],"mmm")</f>
        <v>Jan</v>
      </c>
      <c r="X9861" s="6" t="str">
        <f>TEXT(SalesData[[#This Row],[Order Date]],"mmm yyyy")</f>
        <v>Jan 2014</v>
      </c>
      <c r="Y9861">
        <f>--(COUNTIF($B$2:B9861,B9861)=1)</f>
        <v>0</v>
      </c>
    </row>
    <row r="9862" spans="1:25"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c r="W9862" s="6" t="str">
        <f>TEXT(SalesData[[#This Row],[Order Date]],"mmm")</f>
        <v>Jan</v>
      </c>
      <c r="X9862" s="6" t="str">
        <f>TEXT(SalesData[[#This Row],[Order Date]],"mmm yyyy")</f>
        <v>Jan 2014</v>
      </c>
      <c r="Y9862">
        <f>--(COUNTIF($B$2:B9862,B9862)=1)</f>
        <v>0</v>
      </c>
    </row>
    <row r="9863" spans="1:25"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c r="W9863" s="6" t="str">
        <f>TEXT(SalesData[[#This Row],[Order Date]],"mmm")</f>
        <v>Jan</v>
      </c>
      <c r="X9863" s="6" t="str">
        <f>TEXT(SalesData[[#This Row],[Order Date]],"mmm yyyy")</f>
        <v>Jan 2014</v>
      </c>
      <c r="Y9863">
        <f>--(COUNTIF($B$2:B9863,B9863)=1)</f>
        <v>0</v>
      </c>
    </row>
    <row r="9864" spans="1:25"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c r="W9864" s="6" t="str">
        <f>TEXT(SalesData[[#This Row],[Order Date]],"mmm")</f>
        <v>Jan</v>
      </c>
      <c r="X9864" s="6" t="str">
        <f>TEXT(SalesData[[#This Row],[Order Date]],"mmm yyyy")</f>
        <v>Jan 2014</v>
      </c>
      <c r="Y9864">
        <f>--(COUNTIF($B$2:B9864,B9864)=1)</f>
        <v>0</v>
      </c>
    </row>
    <row r="9865" spans="1:25"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c r="W9865" s="6" t="str">
        <f>TEXT(SalesData[[#This Row],[Order Date]],"mmm")</f>
        <v>Jan</v>
      </c>
      <c r="X9865" s="6" t="str">
        <f>TEXT(SalesData[[#This Row],[Order Date]],"mmm yyyy")</f>
        <v>Jan 2014</v>
      </c>
      <c r="Y9865">
        <f>--(COUNTIF($B$2:B9865,B9865)=1)</f>
        <v>0</v>
      </c>
    </row>
    <row r="9866" spans="1:25"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c r="W9866" s="6" t="str">
        <f>TEXT(SalesData[[#This Row],[Order Date]],"mmm")</f>
        <v>Jan</v>
      </c>
      <c r="X9866" s="6" t="str">
        <f>TEXT(SalesData[[#This Row],[Order Date]],"mmm yyyy")</f>
        <v>Jan 2014</v>
      </c>
      <c r="Y9866">
        <f>--(COUNTIF($B$2:B9866,B9866)=1)</f>
        <v>0</v>
      </c>
    </row>
    <row r="9867" spans="1:25"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c r="W9867" s="6" t="str">
        <f>TEXT(SalesData[[#This Row],[Order Date]],"mmm")</f>
        <v>Jan</v>
      </c>
      <c r="X9867" s="6" t="str">
        <f>TEXT(SalesData[[#This Row],[Order Date]],"mmm yyyy")</f>
        <v>Jan 2014</v>
      </c>
      <c r="Y9867">
        <f>--(COUNTIF($B$2:B9867,B9867)=1)</f>
        <v>0</v>
      </c>
    </row>
    <row r="9868" spans="1:25"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c r="W9868" s="6" t="str">
        <f>TEXT(SalesData[[#This Row],[Order Date]],"mmm")</f>
        <v>Mar</v>
      </c>
      <c r="X9868" s="6" t="str">
        <f>TEXT(SalesData[[#This Row],[Order Date]],"mmm yyyy")</f>
        <v>Mar 2012</v>
      </c>
      <c r="Y9868">
        <f>--(COUNTIF($B$2:B9868,B9868)=1)</f>
        <v>1</v>
      </c>
    </row>
    <row r="9869" spans="1:25"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c r="W9869" s="6" t="str">
        <f>TEXT(SalesData[[#This Row],[Order Date]],"mmm")</f>
        <v>Mar</v>
      </c>
      <c r="X9869" s="6" t="str">
        <f>TEXT(SalesData[[#This Row],[Order Date]],"mmm yyyy")</f>
        <v>Mar 2012</v>
      </c>
      <c r="Y9869">
        <f>--(COUNTIF($B$2:B9869,B9869)=1)</f>
        <v>0</v>
      </c>
    </row>
    <row r="9870" spans="1:25"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c r="W9870" s="6" t="str">
        <f>TEXT(SalesData[[#This Row],[Order Date]],"mmm")</f>
        <v>Nov</v>
      </c>
      <c r="X9870" s="6" t="str">
        <f>TEXT(SalesData[[#This Row],[Order Date]],"mmm yyyy")</f>
        <v>Nov 2011</v>
      </c>
      <c r="Y9870">
        <f>--(COUNTIF($B$2:B9870,B9870)=1)</f>
        <v>1</v>
      </c>
    </row>
    <row r="9871" spans="1:25"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c r="W9871" s="6" t="str">
        <f>TEXT(SalesData[[#This Row],[Order Date]],"mmm")</f>
        <v>Nov</v>
      </c>
      <c r="X9871" s="6" t="str">
        <f>TEXT(SalesData[[#This Row],[Order Date]],"mmm yyyy")</f>
        <v>Nov 2011</v>
      </c>
      <c r="Y9871">
        <f>--(COUNTIF($B$2:B9871,B9871)=1)</f>
        <v>0</v>
      </c>
    </row>
    <row r="9872" spans="1:25"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c r="W9872" s="6" t="str">
        <f>TEXT(SalesData[[#This Row],[Order Date]],"mmm")</f>
        <v>Nov</v>
      </c>
      <c r="X9872" s="6" t="str">
        <f>TEXT(SalesData[[#This Row],[Order Date]],"mmm yyyy")</f>
        <v>Nov 2011</v>
      </c>
      <c r="Y9872">
        <f>--(COUNTIF($B$2:B9872,B9872)=1)</f>
        <v>0</v>
      </c>
    </row>
    <row r="9873" spans="1:25"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c r="W9873" s="6" t="str">
        <f>TEXT(SalesData[[#This Row],[Order Date]],"mmm")</f>
        <v>Oct</v>
      </c>
      <c r="X9873" s="6" t="str">
        <f>TEXT(SalesData[[#This Row],[Order Date]],"mmm yyyy")</f>
        <v>Oct 2014</v>
      </c>
      <c r="Y9873">
        <f>--(COUNTIF($B$2:B9873,B9873)=1)</f>
        <v>1</v>
      </c>
    </row>
    <row r="9874" spans="1:25"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c r="W9874" s="6" t="str">
        <f>TEXT(SalesData[[#This Row],[Order Date]],"mmm")</f>
        <v>Oct</v>
      </c>
      <c r="X9874" s="6" t="str">
        <f>TEXT(SalesData[[#This Row],[Order Date]],"mmm yyyy")</f>
        <v>Oct 2014</v>
      </c>
      <c r="Y9874">
        <f>--(COUNTIF($B$2:B9874,B9874)=1)</f>
        <v>0</v>
      </c>
    </row>
    <row r="9875" spans="1:25"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c r="W9875" s="6" t="str">
        <f>TEXT(SalesData[[#This Row],[Order Date]],"mmm")</f>
        <v>Dec</v>
      </c>
      <c r="X9875" s="6" t="str">
        <f>TEXT(SalesData[[#This Row],[Order Date]],"mmm yyyy")</f>
        <v>Dec 2013</v>
      </c>
      <c r="Y9875">
        <f>--(COUNTIF($B$2:B9875,B9875)=1)</f>
        <v>1</v>
      </c>
    </row>
    <row r="9876" spans="1:25"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c r="W9876" s="6" t="str">
        <f>TEXT(SalesData[[#This Row],[Order Date]],"mmm")</f>
        <v>Sep</v>
      </c>
      <c r="X9876" s="6" t="str">
        <f>TEXT(SalesData[[#This Row],[Order Date]],"mmm yyyy")</f>
        <v>Sep 2013</v>
      </c>
      <c r="Y9876">
        <f>--(COUNTIF($B$2:B9876,B9876)=1)</f>
        <v>1</v>
      </c>
    </row>
    <row r="9877" spans="1:25"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c r="W9877" s="6" t="str">
        <f>TEXT(SalesData[[#This Row],[Order Date]],"mmm")</f>
        <v>Dec</v>
      </c>
      <c r="X9877" s="6" t="str">
        <f>TEXT(SalesData[[#This Row],[Order Date]],"mmm yyyy")</f>
        <v>Dec 2012</v>
      </c>
      <c r="Y9877">
        <f>--(COUNTIF($B$2:B9877,B9877)=1)</f>
        <v>1</v>
      </c>
    </row>
    <row r="9878" spans="1:25"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c r="W9878" s="6" t="str">
        <f>TEXT(SalesData[[#This Row],[Order Date]],"mmm")</f>
        <v>Apr</v>
      </c>
      <c r="X9878" s="6" t="str">
        <f>TEXT(SalesData[[#This Row],[Order Date]],"mmm yyyy")</f>
        <v>Apr 2014</v>
      </c>
      <c r="Y9878">
        <f>--(COUNTIF($B$2:B9878,B9878)=1)</f>
        <v>1</v>
      </c>
    </row>
    <row r="9879" spans="1:25"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c r="W9879" s="6" t="str">
        <f>TEXT(SalesData[[#This Row],[Order Date]],"mmm")</f>
        <v>Apr</v>
      </c>
      <c r="X9879" s="6" t="str">
        <f>TEXT(SalesData[[#This Row],[Order Date]],"mmm yyyy")</f>
        <v>Apr 2014</v>
      </c>
      <c r="Y9879">
        <f>--(COUNTIF($B$2:B9879,B9879)=1)</f>
        <v>0</v>
      </c>
    </row>
    <row r="9880" spans="1:25"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c r="W9880" s="6" t="str">
        <f>TEXT(SalesData[[#This Row],[Order Date]],"mmm")</f>
        <v>Apr</v>
      </c>
      <c r="X9880" s="6" t="str">
        <f>TEXT(SalesData[[#This Row],[Order Date]],"mmm yyyy")</f>
        <v>Apr 2014</v>
      </c>
      <c r="Y9880">
        <f>--(COUNTIF($B$2:B9880,B9880)=1)</f>
        <v>0</v>
      </c>
    </row>
    <row r="9881" spans="1:25"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c r="W9881" s="6" t="str">
        <f>TEXT(SalesData[[#This Row],[Order Date]],"mmm")</f>
        <v>Aug</v>
      </c>
      <c r="X9881" s="6" t="str">
        <f>TEXT(SalesData[[#This Row],[Order Date]],"mmm yyyy")</f>
        <v>Aug 2013</v>
      </c>
      <c r="Y9881">
        <f>--(COUNTIF($B$2:B9881,B9881)=1)</f>
        <v>1</v>
      </c>
    </row>
    <row r="9882" spans="1:25"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c r="W9882" s="6" t="str">
        <f>TEXT(SalesData[[#This Row],[Order Date]],"mmm")</f>
        <v>May</v>
      </c>
      <c r="X9882" s="6" t="str">
        <f>TEXT(SalesData[[#This Row],[Order Date]],"mmm yyyy")</f>
        <v>May 2012</v>
      </c>
      <c r="Y9882">
        <f>--(COUNTIF($B$2:B9882,B9882)=1)</f>
        <v>1</v>
      </c>
    </row>
    <row r="9883" spans="1:25"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c r="W9883" s="6" t="str">
        <f>TEXT(SalesData[[#This Row],[Order Date]],"mmm")</f>
        <v>Aug</v>
      </c>
      <c r="X9883" s="6" t="str">
        <f>TEXT(SalesData[[#This Row],[Order Date]],"mmm yyyy")</f>
        <v>Aug 2011</v>
      </c>
      <c r="Y9883">
        <f>--(COUNTIF($B$2:B9883,B9883)=1)</f>
        <v>1</v>
      </c>
    </row>
    <row r="9884" spans="1:25"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c r="W9884" s="6" t="str">
        <f>TEXT(SalesData[[#This Row],[Order Date]],"mmm")</f>
        <v>Aug</v>
      </c>
      <c r="X9884" s="6" t="str">
        <f>TEXT(SalesData[[#This Row],[Order Date]],"mmm yyyy")</f>
        <v>Aug 2011</v>
      </c>
      <c r="Y9884">
        <f>--(COUNTIF($B$2:B9884,B9884)=1)</f>
        <v>0</v>
      </c>
    </row>
    <row r="9885" spans="1:25"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c r="W9885" s="6" t="str">
        <f>TEXT(SalesData[[#This Row],[Order Date]],"mmm")</f>
        <v>Apr</v>
      </c>
      <c r="X9885" s="6" t="str">
        <f>TEXT(SalesData[[#This Row],[Order Date]],"mmm yyyy")</f>
        <v>Apr 2011</v>
      </c>
      <c r="Y9885">
        <f>--(COUNTIF($B$2:B9885,B9885)=1)</f>
        <v>1</v>
      </c>
    </row>
    <row r="9886" spans="1:25"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c r="W9886" s="6" t="str">
        <f>TEXT(SalesData[[#This Row],[Order Date]],"mmm")</f>
        <v>Apr</v>
      </c>
      <c r="X9886" s="6" t="str">
        <f>TEXT(SalesData[[#This Row],[Order Date]],"mmm yyyy")</f>
        <v>Apr 2011</v>
      </c>
      <c r="Y9886">
        <f>--(COUNTIF($B$2:B9886,B9886)=1)</f>
        <v>0</v>
      </c>
    </row>
    <row r="9887" spans="1:25"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c r="W9887" s="6" t="str">
        <f>TEXT(SalesData[[#This Row],[Order Date]],"mmm")</f>
        <v>Apr</v>
      </c>
      <c r="X9887" s="6" t="str">
        <f>TEXT(SalesData[[#This Row],[Order Date]],"mmm yyyy")</f>
        <v>Apr 2011</v>
      </c>
      <c r="Y9887">
        <f>--(COUNTIF($B$2:B9887,B9887)=1)</f>
        <v>0</v>
      </c>
    </row>
    <row r="9888" spans="1:25"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c r="W9888" s="6" t="str">
        <f>TEXT(SalesData[[#This Row],[Order Date]],"mmm")</f>
        <v>Jan</v>
      </c>
      <c r="X9888" s="6" t="str">
        <f>TEXT(SalesData[[#This Row],[Order Date]],"mmm yyyy")</f>
        <v>Jan 2011</v>
      </c>
      <c r="Y9888">
        <f>--(COUNTIF($B$2:B9888,B9888)=1)</f>
        <v>1</v>
      </c>
    </row>
    <row r="9889" spans="1:25"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c r="W9889" s="6" t="str">
        <f>TEXT(SalesData[[#This Row],[Order Date]],"mmm")</f>
        <v>Oct</v>
      </c>
      <c r="X9889" s="6" t="str">
        <f>TEXT(SalesData[[#This Row],[Order Date]],"mmm yyyy")</f>
        <v>Oct 2014</v>
      </c>
      <c r="Y9889">
        <f>--(COUNTIF($B$2:B9889,B9889)=1)</f>
        <v>1</v>
      </c>
    </row>
    <row r="9890" spans="1:25"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c r="W9890" s="6" t="str">
        <f>TEXT(SalesData[[#This Row],[Order Date]],"mmm")</f>
        <v>Aug</v>
      </c>
      <c r="X9890" s="6" t="str">
        <f>TEXT(SalesData[[#This Row],[Order Date]],"mmm yyyy")</f>
        <v>Aug 2012</v>
      </c>
      <c r="Y9890">
        <f>--(COUNTIF($B$2:B9890,B9890)=1)</f>
        <v>1</v>
      </c>
    </row>
    <row r="9891" spans="1:25"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c r="W9891" s="6" t="str">
        <f>TEXT(SalesData[[#This Row],[Order Date]],"mmm")</f>
        <v>Mar</v>
      </c>
      <c r="X9891" s="6" t="str">
        <f>TEXT(SalesData[[#This Row],[Order Date]],"mmm yyyy")</f>
        <v>Mar 2014</v>
      </c>
      <c r="Y9891">
        <f>--(COUNTIF($B$2:B9891,B9891)=1)</f>
        <v>1</v>
      </c>
    </row>
    <row r="9892" spans="1:25"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c r="W9892" s="6" t="str">
        <f>TEXT(SalesData[[#This Row],[Order Date]],"mmm")</f>
        <v>Jul</v>
      </c>
      <c r="X9892" s="6" t="str">
        <f>TEXT(SalesData[[#This Row],[Order Date]],"mmm yyyy")</f>
        <v>Jul 2013</v>
      </c>
      <c r="Y9892">
        <f>--(COUNTIF($B$2:B9892,B9892)=1)</f>
        <v>1</v>
      </c>
    </row>
    <row r="9893" spans="1:25"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c r="W9893" s="6" t="str">
        <f>TEXT(SalesData[[#This Row],[Order Date]],"mmm")</f>
        <v>Jul</v>
      </c>
      <c r="X9893" s="6" t="str">
        <f>TEXT(SalesData[[#This Row],[Order Date]],"mmm yyyy")</f>
        <v>Jul 2013</v>
      </c>
      <c r="Y9893">
        <f>--(COUNTIF($B$2:B9893,B9893)=1)</f>
        <v>0</v>
      </c>
    </row>
    <row r="9894" spans="1:25"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c r="W9894" s="6" t="str">
        <f>TEXT(SalesData[[#This Row],[Order Date]],"mmm")</f>
        <v>Jul</v>
      </c>
      <c r="X9894" s="6" t="str">
        <f>TEXT(SalesData[[#This Row],[Order Date]],"mmm yyyy")</f>
        <v>Jul 2013</v>
      </c>
      <c r="Y9894">
        <f>--(COUNTIF($B$2:B9894,B9894)=1)</f>
        <v>0</v>
      </c>
    </row>
    <row r="9895" spans="1:25"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c r="W9895" s="6" t="str">
        <f>TEXT(SalesData[[#This Row],[Order Date]],"mmm")</f>
        <v>Jul</v>
      </c>
      <c r="X9895" s="6" t="str">
        <f>TEXT(SalesData[[#This Row],[Order Date]],"mmm yyyy")</f>
        <v>Jul 2013</v>
      </c>
      <c r="Y9895">
        <f>--(COUNTIF($B$2:B9895,B9895)=1)</f>
        <v>0</v>
      </c>
    </row>
    <row r="9896" spans="1:25"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c r="W9896" s="6" t="str">
        <f>TEXT(SalesData[[#This Row],[Order Date]],"mmm")</f>
        <v>Jul</v>
      </c>
      <c r="X9896" s="6" t="str">
        <f>TEXT(SalesData[[#This Row],[Order Date]],"mmm yyyy")</f>
        <v>Jul 2013</v>
      </c>
      <c r="Y9896">
        <f>--(COUNTIF($B$2:B9896,B9896)=1)</f>
        <v>0</v>
      </c>
    </row>
    <row r="9897" spans="1:25"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c r="W9897" s="6" t="str">
        <f>TEXT(SalesData[[#This Row],[Order Date]],"mmm")</f>
        <v>Sep</v>
      </c>
      <c r="X9897" s="6" t="str">
        <f>TEXT(SalesData[[#This Row],[Order Date]],"mmm yyyy")</f>
        <v>Sep 2011</v>
      </c>
      <c r="Y9897">
        <f>--(COUNTIF($B$2:B9897,B9897)=1)</f>
        <v>1</v>
      </c>
    </row>
    <row r="9898" spans="1:25"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c r="W9898" s="6" t="str">
        <f>TEXT(SalesData[[#This Row],[Order Date]],"mmm")</f>
        <v>Jun</v>
      </c>
      <c r="X9898" s="6" t="str">
        <f>TEXT(SalesData[[#This Row],[Order Date]],"mmm yyyy")</f>
        <v>Jun 2011</v>
      </c>
      <c r="Y9898">
        <f>--(COUNTIF($B$2:B9898,B9898)=1)</f>
        <v>1</v>
      </c>
    </row>
    <row r="9899" spans="1:25"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c r="W9899" s="6" t="str">
        <f>TEXT(SalesData[[#This Row],[Order Date]],"mmm")</f>
        <v>Jun</v>
      </c>
      <c r="X9899" s="6" t="str">
        <f>TEXT(SalesData[[#This Row],[Order Date]],"mmm yyyy")</f>
        <v>Jun 2013</v>
      </c>
      <c r="Y9899">
        <f>--(COUNTIF($B$2:B9899,B9899)=1)</f>
        <v>1</v>
      </c>
    </row>
    <row r="9900" spans="1:25"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c r="W9900" s="6" t="str">
        <f>TEXT(SalesData[[#This Row],[Order Date]],"mmm")</f>
        <v>Jun</v>
      </c>
      <c r="X9900" s="6" t="str">
        <f>TEXT(SalesData[[#This Row],[Order Date]],"mmm yyyy")</f>
        <v>Jun 2013</v>
      </c>
      <c r="Y9900">
        <f>--(COUNTIF($B$2:B9900,B9900)=1)</f>
        <v>0</v>
      </c>
    </row>
    <row r="9901" spans="1:25"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c r="W9901" s="6" t="str">
        <f>TEXT(SalesData[[#This Row],[Order Date]],"mmm")</f>
        <v>Mar</v>
      </c>
      <c r="X9901" s="6" t="str">
        <f>TEXT(SalesData[[#This Row],[Order Date]],"mmm yyyy")</f>
        <v>Mar 2011</v>
      </c>
      <c r="Y9901">
        <f>--(COUNTIF($B$2:B9901,B9901)=1)</f>
        <v>1</v>
      </c>
    </row>
    <row r="9902" spans="1:25"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c r="W9902" s="6" t="str">
        <f>TEXT(SalesData[[#This Row],[Order Date]],"mmm")</f>
        <v>Aug</v>
      </c>
      <c r="X9902" s="6" t="str">
        <f>TEXT(SalesData[[#This Row],[Order Date]],"mmm yyyy")</f>
        <v>Aug 2014</v>
      </c>
      <c r="Y9902">
        <f>--(COUNTIF($B$2:B9902,B9902)=1)</f>
        <v>1</v>
      </c>
    </row>
    <row r="9903" spans="1:25"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c r="W9903" s="6" t="str">
        <f>TEXT(SalesData[[#This Row],[Order Date]],"mmm")</f>
        <v>Aug</v>
      </c>
      <c r="X9903" s="6" t="str">
        <f>TEXT(SalesData[[#This Row],[Order Date]],"mmm yyyy")</f>
        <v>Aug 2014</v>
      </c>
      <c r="Y9903">
        <f>--(COUNTIF($B$2:B9903,B9903)=1)</f>
        <v>0</v>
      </c>
    </row>
    <row r="9904" spans="1:25"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c r="W9904" s="6" t="str">
        <f>TEXT(SalesData[[#This Row],[Order Date]],"mmm")</f>
        <v>Aug</v>
      </c>
      <c r="X9904" s="6" t="str">
        <f>TEXT(SalesData[[#This Row],[Order Date]],"mmm yyyy")</f>
        <v>Aug 2014</v>
      </c>
      <c r="Y9904">
        <f>--(COUNTIF($B$2:B9904,B9904)=1)</f>
        <v>0</v>
      </c>
    </row>
    <row r="9905" spans="1:25"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c r="W9905" s="6" t="str">
        <f>TEXT(SalesData[[#This Row],[Order Date]],"mmm")</f>
        <v>Nov</v>
      </c>
      <c r="X9905" s="6" t="str">
        <f>TEXT(SalesData[[#This Row],[Order Date]],"mmm yyyy")</f>
        <v>Nov 2011</v>
      </c>
      <c r="Y9905">
        <f>--(COUNTIF($B$2:B9905,B9905)=1)</f>
        <v>1</v>
      </c>
    </row>
    <row r="9906" spans="1:25"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c r="W9906" s="6" t="str">
        <f>TEXT(SalesData[[#This Row],[Order Date]],"mmm")</f>
        <v>Nov</v>
      </c>
      <c r="X9906" s="6" t="str">
        <f>TEXT(SalesData[[#This Row],[Order Date]],"mmm yyyy")</f>
        <v>Nov 2011</v>
      </c>
      <c r="Y9906">
        <f>--(COUNTIF($B$2:B9906,B9906)=1)</f>
        <v>0</v>
      </c>
    </row>
    <row r="9907" spans="1:25"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c r="W9907" s="6" t="str">
        <f>TEXT(SalesData[[#This Row],[Order Date]],"mmm")</f>
        <v>Sep</v>
      </c>
      <c r="X9907" s="6" t="str">
        <f>TEXT(SalesData[[#This Row],[Order Date]],"mmm yyyy")</f>
        <v>Sep 2012</v>
      </c>
      <c r="Y9907">
        <f>--(COUNTIF($B$2:B9907,B9907)=1)</f>
        <v>1</v>
      </c>
    </row>
    <row r="9908" spans="1:25"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c r="W9908" s="6" t="str">
        <f>TEXT(SalesData[[#This Row],[Order Date]],"mmm")</f>
        <v>Sep</v>
      </c>
      <c r="X9908" s="6" t="str">
        <f>TEXT(SalesData[[#This Row],[Order Date]],"mmm yyyy")</f>
        <v>Sep 2012</v>
      </c>
      <c r="Y9908">
        <f>--(COUNTIF($B$2:B9908,B9908)=1)</f>
        <v>0</v>
      </c>
    </row>
    <row r="9909" spans="1:25"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c r="W9909" s="6" t="str">
        <f>TEXT(SalesData[[#This Row],[Order Date]],"mmm")</f>
        <v>Sep</v>
      </c>
      <c r="X9909" s="6" t="str">
        <f>TEXT(SalesData[[#This Row],[Order Date]],"mmm yyyy")</f>
        <v>Sep 2012</v>
      </c>
      <c r="Y9909">
        <f>--(COUNTIF($B$2:B9909,B9909)=1)</f>
        <v>0</v>
      </c>
    </row>
    <row r="9910" spans="1:25"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c r="W9910" s="6" t="str">
        <f>TEXT(SalesData[[#This Row],[Order Date]],"mmm")</f>
        <v>Sep</v>
      </c>
      <c r="X9910" s="6" t="str">
        <f>TEXT(SalesData[[#This Row],[Order Date]],"mmm yyyy")</f>
        <v>Sep 2012</v>
      </c>
      <c r="Y9910">
        <f>--(COUNTIF($B$2:B9910,B9910)=1)</f>
        <v>0</v>
      </c>
    </row>
    <row r="9911" spans="1:25"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c r="W9911" s="6" t="str">
        <f>TEXT(SalesData[[#This Row],[Order Date]],"mmm")</f>
        <v>Sep</v>
      </c>
      <c r="X9911" s="6" t="str">
        <f>TEXT(SalesData[[#This Row],[Order Date]],"mmm yyyy")</f>
        <v>Sep 2012</v>
      </c>
      <c r="Y9911">
        <f>--(COUNTIF($B$2:B9911,B9911)=1)</f>
        <v>0</v>
      </c>
    </row>
    <row r="9912" spans="1:25"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c r="W9912" s="6" t="str">
        <f>TEXT(SalesData[[#This Row],[Order Date]],"mmm")</f>
        <v>Sep</v>
      </c>
      <c r="X9912" s="6" t="str">
        <f>TEXT(SalesData[[#This Row],[Order Date]],"mmm yyyy")</f>
        <v>Sep 2012</v>
      </c>
      <c r="Y9912">
        <f>--(COUNTIF($B$2:B9912,B9912)=1)</f>
        <v>0</v>
      </c>
    </row>
    <row r="9913" spans="1:25"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c r="W9913" s="6" t="str">
        <f>TEXT(SalesData[[#This Row],[Order Date]],"mmm")</f>
        <v>Apr</v>
      </c>
      <c r="X9913" s="6" t="str">
        <f>TEXT(SalesData[[#This Row],[Order Date]],"mmm yyyy")</f>
        <v>Apr 2011</v>
      </c>
      <c r="Y9913">
        <f>--(COUNTIF($B$2:B9913,B9913)=1)</f>
        <v>1</v>
      </c>
    </row>
    <row r="9914" spans="1:25"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c r="W9914" s="6" t="str">
        <f>TEXT(SalesData[[#This Row],[Order Date]],"mmm")</f>
        <v>Oct</v>
      </c>
      <c r="X9914" s="6" t="str">
        <f>TEXT(SalesData[[#This Row],[Order Date]],"mmm yyyy")</f>
        <v>Oct 2012</v>
      </c>
      <c r="Y9914">
        <f>--(COUNTIF($B$2:B9914,B9914)=1)</f>
        <v>1</v>
      </c>
    </row>
    <row r="9915" spans="1:25"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c r="W9915" s="6" t="str">
        <f>TEXT(SalesData[[#This Row],[Order Date]],"mmm")</f>
        <v>Oct</v>
      </c>
      <c r="X9915" s="6" t="str">
        <f>TEXT(SalesData[[#This Row],[Order Date]],"mmm yyyy")</f>
        <v>Oct 2012</v>
      </c>
      <c r="Y9915">
        <f>--(COUNTIF($B$2:B9915,B9915)=1)</f>
        <v>0</v>
      </c>
    </row>
    <row r="9916" spans="1:25"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c r="W9916" s="6" t="str">
        <f>TEXT(SalesData[[#This Row],[Order Date]],"mmm")</f>
        <v>Jan</v>
      </c>
      <c r="X9916" s="6" t="str">
        <f>TEXT(SalesData[[#This Row],[Order Date]],"mmm yyyy")</f>
        <v>Jan 2014</v>
      </c>
      <c r="Y9916">
        <f>--(COUNTIF($B$2:B9916,B9916)=1)</f>
        <v>1</v>
      </c>
    </row>
    <row r="9917" spans="1:25"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c r="W9917" s="6" t="str">
        <f>TEXT(SalesData[[#This Row],[Order Date]],"mmm")</f>
        <v>Jan</v>
      </c>
      <c r="X9917" s="6" t="str">
        <f>TEXT(SalesData[[#This Row],[Order Date]],"mmm yyyy")</f>
        <v>Jan 2014</v>
      </c>
      <c r="Y9917">
        <f>--(COUNTIF($B$2:B9917,B9917)=1)</f>
        <v>0</v>
      </c>
    </row>
    <row r="9918" spans="1:25"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c r="W9918" s="6" t="str">
        <f>TEXT(SalesData[[#This Row],[Order Date]],"mmm")</f>
        <v>Jan</v>
      </c>
      <c r="X9918" s="6" t="str">
        <f>TEXT(SalesData[[#This Row],[Order Date]],"mmm yyyy")</f>
        <v>Jan 2014</v>
      </c>
      <c r="Y9918">
        <f>--(COUNTIF($B$2:B9918,B9918)=1)</f>
        <v>0</v>
      </c>
    </row>
    <row r="9919" spans="1:25"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c r="W9919" s="6" t="str">
        <f>TEXT(SalesData[[#This Row],[Order Date]],"mmm")</f>
        <v>Jan</v>
      </c>
      <c r="X9919" s="6" t="str">
        <f>TEXT(SalesData[[#This Row],[Order Date]],"mmm yyyy")</f>
        <v>Jan 2014</v>
      </c>
      <c r="Y9919">
        <f>--(COUNTIF($B$2:B9919,B9919)=1)</f>
        <v>0</v>
      </c>
    </row>
    <row r="9920" spans="1:25"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c r="W9920" s="6" t="str">
        <f>TEXT(SalesData[[#This Row],[Order Date]],"mmm")</f>
        <v>Sep</v>
      </c>
      <c r="X9920" s="6" t="str">
        <f>TEXT(SalesData[[#This Row],[Order Date]],"mmm yyyy")</f>
        <v>Sep 2012</v>
      </c>
      <c r="Y9920">
        <f>--(COUNTIF($B$2:B9920,B9920)=1)</f>
        <v>1</v>
      </c>
    </row>
    <row r="9921" spans="1:25"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c r="W9921" s="6" t="str">
        <f>TEXT(SalesData[[#This Row],[Order Date]],"mmm")</f>
        <v>Mar</v>
      </c>
      <c r="X9921" s="6" t="str">
        <f>TEXT(SalesData[[#This Row],[Order Date]],"mmm yyyy")</f>
        <v>Mar 2013</v>
      </c>
      <c r="Y9921">
        <f>--(COUNTIF($B$2:B9921,B9921)=1)</f>
        <v>1</v>
      </c>
    </row>
    <row r="9922" spans="1:25"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c r="W9922" s="6" t="str">
        <f>TEXT(SalesData[[#This Row],[Order Date]],"mmm")</f>
        <v>Mar</v>
      </c>
      <c r="X9922" s="6" t="str">
        <f>TEXT(SalesData[[#This Row],[Order Date]],"mmm yyyy")</f>
        <v>Mar 2013</v>
      </c>
      <c r="Y9922">
        <f>--(COUNTIF($B$2:B9922,B9922)=1)</f>
        <v>0</v>
      </c>
    </row>
    <row r="9923" spans="1:25"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c r="W9923" s="6" t="str">
        <f>TEXT(SalesData[[#This Row],[Order Date]],"mmm")</f>
        <v>Nov</v>
      </c>
      <c r="X9923" s="6" t="str">
        <f>TEXT(SalesData[[#This Row],[Order Date]],"mmm yyyy")</f>
        <v>Nov 2011</v>
      </c>
      <c r="Y9923">
        <f>--(COUNTIF($B$2:B9923,B9923)=1)</f>
        <v>1</v>
      </c>
    </row>
    <row r="9924" spans="1:25"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c r="W9924" s="6" t="str">
        <f>TEXT(SalesData[[#This Row],[Order Date]],"mmm")</f>
        <v>May</v>
      </c>
      <c r="X9924" s="6" t="str">
        <f>TEXT(SalesData[[#This Row],[Order Date]],"mmm yyyy")</f>
        <v>May 2014</v>
      </c>
      <c r="Y9924">
        <f>--(COUNTIF($B$2:B9924,B9924)=1)</f>
        <v>1</v>
      </c>
    </row>
    <row r="9925" spans="1:25"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c r="W9925" s="6" t="str">
        <f>TEXT(SalesData[[#This Row],[Order Date]],"mmm")</f>
        <v>Mar</v>
      </c>
      <c r="X9925" s="6" t="str">
        <f>TEXT(SalesData[[#This Row],[Order Date]],"mmm yyyy")</f>
        <v>Mar 2012</v>
      </c>
      <c r="Y9925">
        <f>--(COUNTIF($B$2:B9925,B9925)=1)</f>
        <v>1</v>
      </c>
    </row>
    <row r="9926" spans="1:25"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c r="W9926" s="6" t="str">
        <f>TEXT(SalesData[[#This Row],[Order Date]],"mmm")</f>
        <v>Mar</v>
      </c>
      <c r="X9926" s="6" t="str">
        <f>TEXT(SalesData[[#This Row],[Order Date]],"mmm yyyy")</f>
        <v>Mar 2012</v>
      </c>
      <c r="Y9926">
        <f>--(COUNTIF($B$2:B9926,B9926)=1)</f>
        <v>0</v>
      </c>
    </row>
    <row r="9927" spans="1:25"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c r="W9927" s="6" t="str">
        <f>TEXT(SalesData[[#This Row],[Order Date]],"mmm")</f>
        <v>Mar</v>
      </c>
      <c r="X9927" s="6" t="str">
        <f>TEXT(SalesData[[#This Row],[Order Date]],"mmm yyyy")</f>
        <v>Mar 2012</v>
      </c>
      <c r="Y9927">
        <f>--(COUNTIF($B$2:B9927,B9927)=1)</f>
        <v>0</v>
      </c>
    </row>
    <row r="9928" spans="1:25"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c r="W9928" s="6" t="str">
        <f>TEXT(SalesData[[#This Row],[Order Date]],"mmm")</f>
        <v>Mar</v>
      </c>
      <c r="X9928" s="6" t="str">
        <f>TEXT(SalesData[[#This Row],[Order Date]],"mmm yyyy")</f>
        <v>Mar 2012</v>
      </c>
      <c r="Y9928">
        <f>--(COUNTIF($B$2:B9928,B9928)=1)</f>
        <v>0</v>
      </c>
    </row>
    <row r="9929" spans="1:25"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c r="W9929" s="6" t="str">
        <f>TEXT(SalesData[[#This Row],[Order Date]],"mmm")</f>
        <v>Mar</v>
      </c>
      <c r="X9929" s="6" t="str">
        <f>TEXT(SalesData[[#This Row],[Order Date]],"mmm yyyy")</f>
        <v>Mar 2012</v>
      </c>
      <c r="Y9929">
        <f>--(COUNTIF($B$2:B9929,B9929)=1)</f>
        <v>0</v>
      </c>
    </row>
    <row r="9930" spans="1:25"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c r="W9930" s="6" t="str">
        <f>TEXT(SalesData[[#This Row],[Order Date]],"mmm")</f>
        <v>Sep</v>
      </c>
      <c r="X9930" s="6" t="str">
        <f>TEXT(SalesData[[#This Row],[Order Date]],"mmm yyyy")</f>
        <v>Sep 2013</v>
      </c>
      <c r="Y9930">
        <f>--(COUNTIF($B$2:B9930,B9930)=1)</f>
        <v>1</v>
      </c>
    </row>
    <row r="9931" spans="1:25"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c r="W9931" s="6" t="str">
        <f>TEXT(SalesData[[#This Row],[Order Date]],"mmm")</f>
        <v>Sep</v>
      </c>
      <c r="X9931" s="6" t="str">
        <f>TEXT(SalesData[[#This Row],[Order Date]],"mmm yyyy")</f>
        <v>Sep 2013</v>
      </c>
      <c r="Y9931">
        <f>--(COUNTIF($B$2:B9931,B9931)=1)</f>
        <v>0</v>
      </c>
    </row>
    <row r="9932" spans="1:25"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c r="W9932" s="6" t="str">
        <f>TEXT(SalesData[[#This Row],[Order Date]],"mmm")</f>
        <v>Nov</v>
      </c>
      <c r="X9932" s="6" t="str">
        <f>TEXT(SalesData[[#This Row],[Order Date]],"mmm yyyy")</f>
        <v>Nov 2012</v>
      </c>
      <c r="Y9932">
        <f>--(COUNTIF($B$2:B9932,B9932)=1)</f>
        <v>1</v>
      </c>
    </row>
    <row r="9933" spans="1:25"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c r="W9933" s="6" t="str">
        <f>TEXT(SalesData[[#This Row],[Order Date]],"mmm")</f>
        <v>Nov</v>
      </c>
      <c r="X9933" s="6" t="str">
        <f>TEXT(SalesData[[#This Row],[Order Date]],"mmm yyyy")</f>
        <v>Nov 2012</v>
      </c>
      <c r="Y9933">
        <f>--(COUNTIF($B$2:B9933,B9933)=1)</f>
        <v>0</v>
      </c>
    </row>
    <row r="9934" spans="1:25"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c r="W9934" s="6" t="str">
        <f>TEXT(SalesData[[#This Row],[Order Date]],"mmm")</f>
        <v>Nov</v>
      </c>
      <c r="X9934" s="6" t="str">
        <f>TEXT(SalesData[[#This Row],[Order Date]],"mmm yyyy")</f>
        <v>Nov 2012</v>
      </c>
      <c r="Y9934">
        <f>--(COUNTIF($B$2:B9934,B9934)=1)</f>
        <v>0</v>
      </c>
    </row>
    <row r="9935" spans="1:25"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c r="W9935" s="6" t="str">
        <f>TEXT(SalesData[[#This Row],[Order Date]],"mmm")</f>
        <v>Jul</v>
      </c>
      <c r="X9935" s="6" t="str">
        <f>TEXT(SalesData[[#This Row],[Order Date]],"mmm yyyy")</f>
        <v>Jul 2011</v>
      </c>
      <c r="Y9935">
        <f>--(COUNTIF($B$2:B9935,B9935)=1)</f>
        <v>1</v>
      </c>
    </row>
    <row r="9936" spans="1:25"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c r="W9936" s="6" t="str">
        <f>TEXT(SalesData[[#This Row],[Order Date]],"mmm")</f>
        <v>Apr</v>
      </c>
      <c r="X9936" s="6" t="str">
        <f>TEXT(SalesData[[#This Row],[Order Date]],"mmm yyyy")</f>
        <v>Apr 2013</v>
      </c>
      <c r="Y9936">
        <f>--(COUNTIF($B$2:B9936,B9936)=1)</f>
        <v>1</v>
      </c>
    </row>
    <row r="9937" spans="1:25"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c r="W9937" s="6" t="str">
        <f>TEXT(SalesData[[#This Row],[Order Date]],"mmm")</f>
        <v>Apr</v>
      </c>
      <c r="X9937" s="6" t="str">
        <f>TEXT(SalesData[[#This Row],[Order Date]],"mmm yyyy")</f>
        <v>Apr 2013</v>
      </c>
      <c r="Y9937">
        <f>--(COUNTIF($B$2:B9937,B9937)=1)</f>
        <v>0</v>
      </c>
    </row>
    <row r="9938" spans="1:25"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c r="W9938" s="6" t="str">
        <f>TEXT(SalesData[[#This Row],[Order Date]],"mmm")</f>
        <v>Jun</v>
      </c>
      <c r="X9938" s="6" t="str">
        <f>TEXT(SalesData[[#This Row],[Order Date]],"mmm yyyy")</f>
        <v>Jun 2014</v>
      </c>
      <c r="Y9938">
        <f>--(COUNTIF($B$2:B9938,B9938)=1)</f>
        <v>1</v>
      </c>
    </row>
    <row r="9939" spans="1:25"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c r="W9939" s="6" t="str">
        <f>TEXT(SalesData[[#This Row],[Order Date]],"mmm")</f>
        <v>Jun</v>
      </c>
      <c r="X9939" s="6" t="str">
        <f>TEXT(SalesData[[#This Row],[Order Date]],"mmm yyyy")</f>
        <v>Jun 2013</v>
      </c>
      <c r="Y9939">
        <f>--(COUNTIF($B$2:B9939,B9939)=1)</f>
        <v>1</v>
      </c>
    </row>
    <row r="9940" spans="1:25"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c r="W9940" s="6" t="str">
        <f>TEXT(SalesData[[#This Row],[Order Date]],"mmm")</f>
        <v>Dec</v>
      </c>
      <c r="X9940" s="6" t="str">
        <f>TEXT(SalesData[[#This Row],[Order Date]],"mmm yyyy")</f>
        <v>Dec 2013</v>
      </c>
      <c r="Y9940">
        <f>--(COUNTIF($B$2:B9940,B9940)=1)</f>
        <v>1</v>
      </c>
    </row>
    <row r="9941" spans="1:25"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c r="W9941" s="6" t="str">
        <f>TEXT(SalesData[[#This Row],[Order Date]],"mmm")</f>
        <v>Dec</v>
      </c>
      <c r="X9941" s="6" t="str">
        <f>TEXT(SalesData[[#This Row],[Order Date]],"mmm yyyy")</f>
        <v>Dec 2013</v>
      </c>
      <c r="Y9941">
        <f>--(COUNTIF($B$2:B9941,B9941)=1)</f>
        <v>0</v>
      </c>
    </row>
    <row r="9942" spans="1:25"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c r="W9942" s="6" t="str">
        <f>TEXT(SalesData[[#This Row],[Order Date]],"mmm")</f>
        <v>Dec</v>
      </c>
      <c r="X9942" s="6" t="str">
        <f>TEXT(SalesData[[#This Row],[Order Date]],"mmm yyyy")</f>
        <v>Dec 2013</v>
      </c>
      <c r="Y9942">
        <f>--(COUNTIF($B$2:B9942,B9942)=1)</f>
        <v>0</v>
      </c>
    </row>
    <row r="9943" spans="1:25"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c r="W9943" s="6" t="str">
        <f>TEXT(SalesData[[#This Row],[Order Date]],"mmm")</f>
        <v>Nov</v>
      </c>
      <c r="X9943" s="6" t="str">
        <f>TEXT(SalesData[[#This Row],[Order Date]],"mmm yyyy")</f>
        <v>Nov 2014</v>
      </c>
      <c r="Y9943">
        <f>--(COUNTIF($B$2:B9943,B9943)=1)</f>
        <v>1</v>
      </c>
    </row>
    <row r="9944" spans="1:25"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c r="W9944" s="6" t="str">
        <f>TEXT(SalesData[[#This Row],[Order Date]],"mmm")</f>
        <v>Dec</v>
      </c>
      <c r="X9944" s="6" t="str">
        <f>TEXT(SalesData[[#This Row],[Order Date]],"mmm yyyy")</f>
        <v>Dec 2011</v>
      </c>
      <c r="Y9944">
        <f>--(COUNTIF($B$2:B9944,B9944)=1)</f>
        <v>1</v>
      </c>
    </row>
    <row r="9945" spans="1:25"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c r="W9945" s="6" t="str">
        <f>TEXT(SalesData[[#This Row],[Order Date]],"mmm")</f>
        <v>Dec</v>
      </c>
      <c r="X9945" s="6" t="str">
        <f>TEXT(SalesData[[#This Row],[Order Date]],"mmm yyyy")</f>
        <v>Dec 2011</v>
      </c>
      <c r="Y9945">
        <f>--(COUNTIF($B$2:B9945,B9945)=1)</f>
        <v>0</v>
      </c>
    </row>
    <row r="9946" spans="1:25"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c r="W9946" s="6" t="str">
        <f>TEXT(SalesData[[#This Row],[Order Date]],"mmm")</f>
        <v>Apr</v>
      </c>
      <c r="X9946" s="6" t="str">
        <f>TEXT(SalesData[[#This Row],[Order Date]],"mmm yyyy")</f>
        <v>Apr 2012</v>
      </c>
      <c r="Y9946">
        <f>--(COUNTIF($B$2:B9946,B9946)=1)</f>
        <v>1</v>
      </c>
    </row>
    <row r="9947" spans="1:25"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c r="W9947" s="6" t="str">
        <f>TEXT(SalesData[[#This Row],[Order Date]],"mmm")</f>
        <v>Mar</v>
      </c>
      <c r="X9947" s="6" t="str">
        <f>TEXT(SalesData[[#This Row],[Order Date]],"mmm yyyy")</f>
        <v>Mar 2011</v>
      </c>
      <c r="Y9947">
        <f>--(COUNTIF($B$2:B9947,B9947)=1)</f>
        <v>1</v>
      </c>
    </row>
    <row r="9948" spans="1:25"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c r="W9948" s="6" t="str">
        <f>TEXT(SalesData[[#This Row],[Order Date]],"mmm")</f>
        <v>Mar</v>
      </c>
      <c r="X9948" s="6" t="str">
        <f>TEXT(SalesData[[#This Row],[Order Date]],"mmm yyyy")</f>
        <v>Mar 2011</v>
      </c>
      <c r="Y9948">
        <f>--(COUNTIF($B$2:B9948,B9948)=1)</f>
        <v>0</v>
      </c>
    </row>
    <row r="9949" spans="1:25"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c r="W9949" s="6" t="str">
        <f>TEXT(SalesData[[#This Row],[Order Date]],"mmm")</f>
        <v>Jun</v>
      </c>
      <c r="X9949" s="6" t="str">
        <f>TEXT(SalesData[[#This Row],[Order Date]],"mmm yyyy")</f>
        <v>Jun 2014</v>
      </c>
      <c r="Y9949">
        <f>--(COUNTIF($B$2:B9949,B9949)=1)</f>
        <v>1</v>
      </c>
    </row>
    <row r="9950" spans="1:25"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c r="W9950" s="6" t="str">
        <f>TEXT(SalesData[[#This Row],[Order Date]],"mmm")</f>
        <v>Jun</v>
      </c>
      <c r="X9950" s="6" t="str">
        <f>TEXT(SalesData[[#This Row],[Order Date]],"mmm yyyy")</f>
        <v>Jun 2014</v>
      </c>
      <c r="Y9950">
        <f>--(COUNTIF($B$2:B9950,B9950)=1)</f>
        <v>0</v>
      </c>
    </row>
    <row r="9951" spans="1:25"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c r="W9951" s="6" t="str">
        <f>TEXT(SalesData[[#This Row],[Order Date]],"mmm")</f>
        <v>Jun</v>
      </c>
      <c r="X9951" s="6" t="str">
        <f>TEXT(SalesData[[#This Row],[Order Date]],"mmm yyyy")</f>
        <v>Jun 2014</v>
      </c>
      <c r="Y9951">
        <f>--(COUNTIF($B$2:B9951,B9951)=1)</f>
        <v>0</v>
      </c>
    </row>
    <row r="9952" spans="1:25"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c r="W9952" s="6" t="str">
        <f>TEXT(SalesData[[#This Row],[Order Date]],"mmm")</f>
        <v>Jun</v>
      </c>
      <c r="X9952" s="6" t="str">
        <f>TEXT(SalesData[[#This Row],[Order Date]],"mmm yyyy")</f>
        <v>Jun 2014</v>
      </c>
      <c r="Y9952">
        <f>--(COUNTIF($B$2:B9952,B9952)=1)</f>
        <v>0</v>
      </c>
    </row>
    <row r="9953" spans="1:25"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c r="W9953" s="6" t="str">
        <f>TEXT(SalesData[[#This Row],[Order Date]],"mmm")</f>
        <v>Jun</v>
      </c>
      <c r="X9953" s="6" t="str">
        <f>TEXT(SalesData[[#This Row],[Order Date]],"mmm yyyy")</f>
        <v>Jun 2014</v>
      </c>
      <c r="Y9953">
        <f>--(COUNTIF($B$2:B9953,B9953)=1)</f>
        <v>0</v>
      </c>
    </row>
    <row r="9954" spans="1:25"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c r="W9954" s="6" t="str">
        <f>TEXT(SalesData[[#This Row],[Order Date]],"mmm")</f>
        <v>Dec</v>
      </c>
      <c r="X9954" s="6" t="str">
        <f>TEXT(SalesData[[#This Row],[Order Date]],"mmm yyyy")</f>
        <v>Dec 2012</v>
      </c>
      <c r="Y9954">
        <f>--(COUNTIF($B$2:B9954,B9954)=1)</f>
        <v>1</v>
      </c>
    </row>
    <row r="9955" spans="1:25"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c r="W9955" s="6" t="str">
        <f>TEXT(SalesData[[#This Row],[Order Date]],"mmm")</f>
        <v>Dec</v>
      </c>
      <c r="X9955" s="6" t="str">
        <f>TEXT(SalesData[[#This Row],[Order Date]],"mmm yyyy")</f>
        <v>Dec 2012</v>
      </c>
      <c r="Y9955">
        <f>--(COUNTIF($B$2:B9955,B9955)=1)</f>
        <v>0</v>
      </c>
    </row>
    <row r="9956" spans="1:25"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c r="W9956" s="6" t="str">
        <f>TEXT(SalesData[[#This Row],[Order Date]],"mmm")</f>
        <v>Dec</v>
      </c>
      <c r="X9956" s="6" t="str">
        <f>TEXT(SalesData[[#This Row],[Order Date]],"mmm yyyy")</f>
        <v>Dec 2012</v>
      </c>
      <c r="Y9956">
        <f>--(COUNTIF($B$2:B9956,B9956)=1)</f>
        <v>0</v>
      </c>
    </row>
    <row r="9957" spans="1:25"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c r="W9957" s="6" t="str">
        <f>TEXT(SalesData[[#This Row],[Order Date]],"mmm")</f>
        <v>Dec</v>
      </c>
      <c r="X9957" s="6" t="str">
        <f>TEXT(SalesData[[#This Row],[Order Date]],"mmm yyyy")</f>
        <v>Dec 2012</v>
      </c>
      <c r="Y9957">
        <f>--(COUNTIF($B$2:B9957,B9957)=1)</f>
        <v>0</v>
      </c>
    </row>
    <row r="9958" spans="1:25"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c r="W9958" s="6" t="str">
        <f>TEXT(SalesData[[#This Row],[Order Date]],"mmm")</f>
        <v>Nov</v>
      </c>
      <c r="X9958" s="6" t="str">
        <f>TEXT(SalesData[[#This Row],[Order Date]],"mmm yyyy")</f>
        <v>Nov 2011</v>
      </c>
      <c r="Y9958">
        <f>--(COUNTIF($B$2:B9958,B9958)=1)</f>
        <v>1</v>
      </c>
    </row>
    <row r="9959" spans="1:25"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c r="W9959" s="6" t="str">
        <f>TEXT(SalesData[[#This Row],[Order Date]],"mmm")</f>
        <v>Nov</v>
      </c>
      <c r="X9959" s="6" t="str">
        <f>TEXT(SalesData[[#This Row],[Order Date]],"mmm yyyy")</f>
        <v>Nov 2011</v>
      </c>
      <c r="Y9959">
        <f>--(COUNTIF($B$2:B9959,B9959)=1)</f>
        <v>0</v>
      </c>
    </row>
    <row r="9960" spans="1:25"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c r="W9960" s="6" t="str">
        <f>TEXT(SalesData[[#This Row],[Order Date]],"mmm")</f>
        <v>Nov</v>
      </c>
      <c r="X9960" s="6" t="str">
        <f>TEXT(SalesData[[#This Row],[Order Date]],"mmm yyyy")</f>
        <v>Nov 2011</v>
      </c>
      <c r="Y9960">
        <f>--(COUNTIF($B$2:B9960,B9960)=1)</f>
        <v>0</v>
      </c>
    </row>
    <row r="9961" spans="1:25"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c r="W9961" s="6" t="str">
        <f>TEXT(SalesData[[#This Row],[Order Date]],"mmm")</f>
        <v>Oct</v>
      </c>
      <c r="X9961" s="6" t="str">
        <f>TEXT(SalesData[[#This Row],[Order Date]],"mmm yyyy")</f>
        <v>Oct 2014</v>
      </c>
      <c r="Y9961">
        <f>--(COUNTIF($B$2:B9961,B9961)=1)</f>
        <v>1</v>
      </c>
    </row>
    <row r="9962" spans="1:25"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c r="W9962" s="6" t="str">
        <f>TEXT(SalesData[[#This Row],[Order Date]],"mmm")</f>
        <v>Sep</v>
      </c>
      <c r="X9962" s="6" t="str">
        <f>TEXT(SalesData[[#This Row],[Order Date]],"mmm yyyy")</f>
        <v>Sep 2014</v>
      </c>
      <c r="Y9962">
        <f>--(COUNTIF($B$2:B9962,B9962)=1)</f>
        <v>1</v>
      </c>
    </row>
    <row r="9963" spans="1:25"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c r="W9963" s="6" t="str">
        <f>TEXT(SalesData[[#This Row],[Order Date]],"mmm")</f>
        <v>Mar</v>
      </c>
      <c r="X9963" s="6" t="str">
        <f>TEXT(SalesData[[#This Row],[Order Date]],"mmm yyyy")</f>
        <v>Mar 2012</v>
      </c>
      <c r="Y9963">
        <f>--(COUNTIF($B$2:B9963,B9963)=1)</f>
        <v>1</v>
      </c>
    </row>
    <row r="9964" spans="1:25"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c r="W9964" s="6" t="str">
        <f>TEXT(SalesData[[#This Row],[Order Date]],"mmm")</f>
        <v>Mar</v>
      </c>
      <c r="X9964" s="6" t="str">
        <f>TEXT(SalesData[[#This Row],[Order Date]],"mmm yyyy")</f>
        <v>Mar 2012</v>
      </c>
      <c r="Y9964">
        <f>--(COUNTIF($B$2:B9964,B9964)=1)</f>
        <v>0</v>
      </c>
    </row>
    <row r="9965" spans="1:25"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c r="W9965" s="6" t="str">
        <f>TEXT(SalesData[[#This Row],[Order Date]],"mmm")</f>
        <v>Jul</v>
      </c>
      <c r="X9965" s="6" t="str">
        <f>TEXT(SalesData[[#This Row],[Order Date]],"mmm yyyy")</f>
        <v>Jul 2012</v>
      </c>
      <c r="Y9965">
        <f>--(COUNTIF($B$2:B9965,B9965)=1)</f>
        <v>1</v>
      </c>
    </row>
    <row r="9966" spans="1:25"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c r="W9966" s="6" t="str">
        <f>TEXT(SalesData[[#This Row],[Order Date]],"mmm")</f>
        <v>Dec</v>
      </c>
      <c r="X9966" s="6" t="str">
        <f>TEXT(SalesData[[#This Row],[Order Date]],"mmm yyyy")</f>
        <v>Dec 2013</v>
      </c>
      <c r="Y9966">
        <f>--(COUNTIF($B$2:B9966,B9966)=1)</f>
        <v>1</v>
      </c>
    </row>
    <row r="9967" spans="1:25"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c r="W9967" s="6" t="str">
        <f>TEXT(SalesData[[#This Row],[Order Date]],"mmm")</f>
        <v>Dec</v>
      </c>
      <c r="X9967" s="6" t="str">
        <f>TEXT(SalesData[[#This Row],[Order Date]],"mmm yyyy")</f>
        <v>Dec 2013</v>
      </c>
      <c r="Y9967">
        <f>--(COUNTIF($B$2:B9967,B9967)=1)</f>
        <v>0</v>
      </c>
    </row>
    <row r="9968" spans="1:25"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c r="W9968" s="6" t="str">
        <f>TEXT(SalesData[[#This Row],[Order Date]],"mmm")</f>
        <v>Dec</v>
      </c>
      <c r="X9968" s="6" t="str">
        <f>TEXT(SalesData[[#This Row],[Order Date]],"mmm yyyy")</f>
        <v>Dec 2013</v>
      </c>
      <c r="Y9968">
        <f>--(COUNTIF($B$2:B9968,B9968)=1)</f>
        <v>0</v>
      </c>
    </row>
    <row r="9969" spans="1:25"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c r="W9969" s="6" t="str">
        <f>TEXT(SalesData[[#This Row],[Order Date]],"mmm")</f>
        <v>Dec</v>
      </c>
      <c r="X9969" s="6" t="str">
        <f>TEXT(SalesData[[#This Row],[Order Date]],"mmm yyyy")</f>
        <v>Dec 2014</v>
      </c>
      <c r="Y9969">
        <f>--(COUNTIF($B$2:B9969,B9969)=1)</f>
        <v>1</v>
      </c>
    </row>
    <row r="9970" spans="1:25"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c r="W9970" s="6" t="str">
        <f>TEXT(SalesData[[#This Row],[Order Date]],"mmm")</f>
        <v>Dec</v>
      </c>
      <c r="X9970" s="6" t="str">
        <f>TEXT(SalesData[[#This Row],[Order Date]],"mmm yyyy")</f>
        <v>Dec 2014</v>
      </c>
      <c r="Y9970">
        <f>--(COUNTIF($B$2:B9970,B9970)=1)</f>
        <v>0</v>
      </c>
    </row>
    <row r="9971" spans="1:25"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c r="W9971" s="6" t="str">
        <f>TEXT(SalesData[[#This Row],[Order Date]],"mmm")</f>
        <v>Dec</v>
      </c>
      <c r="X9971" s="6" t="str">
        <f>TEXT(SalesData[[#This Row],[Order Date]],"mmm yyyy")</f>
        <v>Dec 2014</v>
      </c>
      <c r="Y9971">
        <f>--(COUNTIF($B$2:B9971,B9971)=1)</f>
        <v>0</v>
      </c>
    </row>
    <row r="9972" spans="1:25"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c r="W9972" s="6" t="str">
        <f>TEXT(SalesData[[#This Row],[Order Date]],"mmm")</f>
        <v>Jun</v>
      </c>
      <c r="X9972" s="6" t="str">
        <f>TEXT(SalesData[[#This Row],[Order Date]],"mmm yyyy")</f>
        <v>Jun 2012</v>
      </c>
      <c r="Y9972">
        <f>--(COUNTIF($B$2:B9972,B9972)=1)</f>
        <v>1</v>
      </c>
    </row>
    <row r="9973" spans="1:25"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c r="W9973" s="6" t="str">
        <f>TEXT(SalesData[[#This Row],[Order Date]],"mmm")</f>
        <v>Jun</v>
      </c>
      <c r="X9973" s="6" t="str">
        <f>TEXT(SalesData[[#This Row],[Order Date]],"mmm yyyy")</f>
        <v>Jun 2012</v>
      </c>
      <c r="Y9973">
        <f>--(COUNTIF($B$2:B9973,B9973)=1)</f>
        <v>0</v>
      </c>
    </row>
    <row r="9974" spans="1:25"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c r="W9974" s="6" t="str">
        <f>TEXT(SalesData[[#This Row],[Order Date]],"mmm")</f>
        <v>Sep</v>
      </c>
      <c r="X9974" s="6" t="str">
        <f>TEXT(SalesData[[#This Row],[Order Date]],"mmm yyyy")</f>
        <v>Sep 2013</v>
      </c>
      <c r="Y9974">
        <f>--(COUNTIF($B$2:B9974,B9974)=1)</f>
        <v>1</v>
      </c>
    </row>
    <row r="9975" spans="1:25"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c r="W9975" s="6" t="str">
        <f>TEXT(SalesData[[#This Row],[Order Date]],"mmm")</f>
        <v>Dec</v>
      </c>
      <c r="X9975" s="6" t="str">
        <f>TEXT(SalesData[[#This Row],[Order Date]],"mmm yyyy")</f>
        <v>Dec 2013</v>
      </c>
      <c r="Y9975">
        <f>--(COUNTIF($B$2:B9975,B9975)=1)</f>
        <v>1</v>
      </c>
    </row>
    <row r="9976" spans="1:25"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c r="W9976" s="6" t="str">
        <f>TEXT(SalesData[[#This Row],[Order Date]],"mmm")</f>
        <v>Dec</v>
      </c>
      <c r="X9976" s="6" t="str">
        <f>TEXT(SalesData[[#This Row],[Order Date]],"mmm yyyy")</f>
        <v>Dec 2013</v>
      </c>
      <c r="Y9976">
        <f>--(COUNTIF($B$2:B9976,B9976)=1)</f>
        <v>0</v>
      </c>
    </row>
    <row r="9977" spans="1:25"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c r="W9977" s="6" t="str">
        <f>TEXT(SalesData[[#This Row],[Order Date]],"mmm")</f>
        <v>Dec</v>
      </c>
      <c r="X9977" s="6" t="str">
        <f>TEXT(SalesData[[#This Row],[Order Date]],"mmm yyyy")</f>
        <v>Dec 2013</v>
      </c>
      <c r="Y9977">
        <f>--(COUNTIF($B$2:B9977,B9977)=1)</f>
        <v>0</v>
      </c>
    </row>
    <row r="9978" spans="1:25"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c r="W9978" s="6" t="str">
        <f>TEXT(SalesData[[#This Row],[Order Date]],"mmm")</f>
        <v>Dec</v>
      </c>
      <c r="X9978" s="6" t="str">
        <f>TEXT(SalesData[[#This Row],[Order Date]],"mmm yyyy")</f>
        <v>Dec 2013</v>
      </c>
      <c r="Y9978">
        <f>--(COUNTIF($B$2:B9978,B9978)=1)</f>
        <v>0</v>
      </c>
    </row>
    <row r="9979" spans="1:25"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c r="W9979" s="6" t="str">
        <f>TEXT(SalesData[[#This Row],[Order Date]],"mmm")</f>
        <v>Dec</v>
      </c>
      <c r="X9979" s="6" t="str">
        <f>TEXT(SalesData[[#This Row],[Order Date]],"mmm yyyy")</f>
        <v>Dec 2013</v>
      </c>
      <c r="Y9979">
        <f>--(COUNTIF($B$2:B9979,B9979)=1)</f>
        <v>0</v>
      </c>
    </row>
    <row r="9980" spans="1:25"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c r="W9980" s="6" t="str">
        <f>TEXT(SalesData[[#This Row],[Order Date]],"mmm")</f>
        <v>Dec</v>
      </c>
      <c r="X9980" s="6" t="str">
        <f>TEXT(SalesData[[#This Row],[Order Date]],"mmm yyyy")</f>
        <v>Dec 2013</v>
      </c>
      <c r="Y9980">
        <f>--(COUNTIF($B$2:B9980,B9980)=1)</f>
        <v>0</v>
      </c>
    </row>
    <row r="9981" spans="1:25"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c r="W9981" s="6" t="str">
        <f>TEXT(SalesData[[#This Row],[Order Date]],"mmm")</f>
        <v>Dec</v>
      </c>
      <c r="X9981" s="6" t="str">
        <f>TEXT(SalesData[[#This Row],[Order Date]],"mmm yyyy")</f>
        <v>Dec 2013</v>
      </c>
      <c r="Y9981">
        <f>--(COUNTIF($B$2:B9981,B9981)=1)</f>
        <v>0</v>
      </c>
    </row>
    <row r="9982" spans="1:25"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c r="W9982" s="6" t="str">
        <f>TEXT(SalesData[[#This Row],[Order Date]],"mmm")</f>
        <v>Sep</v>
      </c>
      <c r="X9982" s="6" t="str">
        <f>TEXT(SalesData[[#This Row],[Order Date]],"mmm yyyy")</f>
        <v>Sep 2012</v>
      </c>
      <c r="Y9982">
        <f>--(COUNTIF($B$2:B9982,B9982)=1)</f>
        <v>1</v>
      </c>
    </row>
    <row r="9983" spans="1:25"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c r="W9983" s="6" t="str">
        <f>TEXT(SalesData[[#This Row],[Order Date]],"mmm")</f>
        <v>Aug</v>
      </c>
      <c r="X9983" s="6" t="str">
        <f>TEXT(SalesData[[#This Row],[Order Date]],"mmm yyyy")</f>
        <v>Aug 2014</v>
      </c>
      <c r="Y9983">
        <f>--(COUNTIF($B$2:B9983,B9983)=1)</f>
        <v>1</v>
      </c>
    </row>
    <row r="9984" spans="1:25"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c r="W9984" s="6" t="str">
        <f>TEXT(SalesData[[#This Row],[Order Date]],"mmm")</f>
        <v>Sep</v>
      </c>
      <c r="X9984" s="6" t="str">
        <f>TEXT(SalesData[[#This Row],[Order Date]],"mmm yyyy")</f>
        <v>Sep 2013</v>
      </c>
      <c r="Y9984">
        <f>--(COUNTIF($B$2:B9984,B9984)=1)</f>
        <v>1</v>
      </c>
    </row>
    <row r="9985" spans="1:25"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c r="W9985" s="6" t="str">
        <f>TEXT(SalesData[[#This Row],[Order Date]],"mmm")</f>
        <v>Sep</v>
      </c>
      <c r="X9985" s="6" t="str">
        <f>TEXT(SalesData[[#This Row],[Order Date]],"mmm yyyy")</f>
        <v>Sep 2013</v>
      </c>
      <c r="Y9985">
        <f>--(COUNTIF($B$2:B9985,B9985)=1)</f>
        <v>0</v>
      </c>
    </row>
    <row r="9986" spans="1:25"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c r="W9986" s="6" t="str">
        <f>TEXT(SalesData[[#This Row],[Order Date]],"mmm")</f>
        <v>May</v>
      </c>
      <c r="X9986" s="6" t="str">
        <f>TEXT(SalesData[[#This Row],[Order Date]],"mmm yyyy")</f>
        <v>May 2012</v>
      </c>
      <c r="Y9986">
        <f>--(COUNTIF($B$2:B9986,B9986)=1)</f>
        <v>1</v>
      </c>
    </row>
    <row r="9987" spans="1:25"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c r="W9987" s="6" t="str">
        <f>TEXT(SalesData[[#This Row],[Order Date]],"mmm")</f>
        <v>May</v>
      </c>
      <c r="X9987" s="6" t="str">
        <f>TEXT(SalesData[[#This Row],[Order Date]],"mmm yyyy")</f>
        <v>May 2012</v>
      </c>
      <c r="Y9987">
        <f>--(COUNTIF($B$2:B9987,B9987)=1)</f>
        <v>0</v>
      </c>
    </row>
    <row r="9988" spans="1:25"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c r="W9988" s="6" t="str">
        <f>TEXT(SalesData[[#This Row],[Order Date]],"mmm")</f>
        <v>Sep</v>
      </c>
      <c r="X9988" s="6" t="str">
        <f>TEXT(SalesData[[#This Row],[Order Date]],"mmm yyyy")</f>
        <v>Sep 2013</v>
      </c>
      <c r="Y9988">
        <f>--(COUNTIF($B$2:B9988,B9988)=1)</f>
        <v>1</v>
      </c>
    </row>
    <row r="9989" spans="1:25"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c r="W9989" s="6" t="str">
        <f>TEXT(SalesData[[#This Row],[Order Date]],"mmm")</f>
        <v>Nov</v>
      </c>
      <c r="X9989" s="6" t="str">
        <f>TEXT(SalesData[[#This Row],[Order Date]],"mmm yyyy")</f>
        <v>Nov 2014</v>
      </c>
      <c r="Y9989">
        <f>--(COUNTIF($B$2:B9989,B9989)=1)</f>
        <v>1</v>
      </c>
    </row>
    <row r="9990" spans="1:25"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c r="W9990" s="6" t="str">
        <f>TEXT(SalesData[[#This Row],[Order Date]],"mmm")</f>
        <v>Nov</v>
      </c>
      <c r="X9990" s="6" t="str">
        <f>TEXT(SalesData[[#This Row],[Order Date]],"mmm yyyy")</f>
        <v>Nov 2014</v>
      </c>
      <c r="Y9990">
        <f>--(COUNTIF($B$2:B9990,B9990)=1)</f>
        <v>0</v>
      </c>
    </row>
    <row r="9991" spans="1:25"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c r="W9991" s="6" t="str">
        <f>TEXT(SalesData[[#This Row],[Order Date]],"mmm")</f>
        <v>Jan</v>
      </c>
      <c r="X9991" s="6" t="str">
        <f>TEXT(SalesData[[#This Row],[Order Date]],"mmm yyyy")</f>
        <v>Jan 2011</v>
      </c>
      <c r="Y9991">
        <f>--(COUNTIF($B$2:B9991,B9991)=1)</f>
        <v>1</v>
      </c>
    </row>
    <row r="9992" spans="1:25"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c r="W9992" s="6" t="str">
        <f>TEXT(SalesData[[#This Row],[Order Date]],"mmm")</f>
        <v>Feb</v>
      </c>
      <c r="X9992" s="6" t="str">
        <f>TEXT(SalesData[[#This Row],[Order Date]],"mmm yyyy")</f>
        <v>Feb 2014</v>
      </c>
      <c r="Y9992">
        <f>--(COUNTIF($B$2:B9992,B9992)=1)</f>
        <v>1</v>
      </c>
    </row>
    <row r="9993" spans="1:25"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c r="W9993" s="6" t="str">
        <f>TEXT(SalesData[[#This Row],[Order Date]],"mmm")</f>
        <v>Feb</v>
      </c>
      <c r="X9993" s="6" t="str">
        <f>TEXT(SalesData[[#This Row],[Order Date]],"mmm yyyy")</f>
        <v>Feb 2014</v>
      </c>
      <c r="Y9993">
        <f>--(COUNTIF($B$2:B9993,B9993)=1)</f>
        <v>0</v>
      </c>
    </row>
    <row r="9994" spans="1:25"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c r="W9994" s="6" t="str">
        <f>TEXT(SalesData[[#This Row],[Order Date]],"mmm")</f>
        <v>Feb</v>
      </c>
      <c r="X9994" s="6" t="str">
        <f>TEXT(SalesData[[#This Row],[Order Date]],"mmm yyyy")</f>
        <v>Feb 2014</v>
      </c>
      <c r="Y9994">
        <f>--(COUNTIF($B$2:B9994,B9994)=1)</f>
        <v>0</v>
      </c>
    </row>
    <row r="9995" spans="1:25"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72.947999999999993</v>
      </c>
      <c r="W9995" s="6" t="str">
        <f>TEXT(SalesData[[#This Row],[Order Date]],"mmm")</f>
        <v>May</v>
      </c>
      <c r="X9995" s="6" t="str">
        <f>TEXT(SalesData[[#This Row],[Order Date]],"mmm yyyy")</f>
        <v>May 2014</v>
      </c>
      <c r="Y9995">
        <f>--(COUNTIF($B$2:B9995,B9995)=1)</f>
        <v>1</v>
      </c>
    </row>
  </sheetData>
  <sheetProtection sheet="1" objects="1" scenarios="1"/>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A2CA-F723-4260-BB00-A9554A874D13}">
  <sheetPr>
    <tabColor rgb="FF002060"/>
  </sheetPr>
  <dimension ref="A1:H2767"/>
  <sheetViews>
    <sheetView topLeftCell="A59" zoomScale="145" zoomScaleNormal="145" workbookViewId="0">
      <selection activeCell="B81" sqref="B81"/>
    </sheetView>
  </sheetViews>
  <sheetFormatPr defaultRowHeight="14.25" x14ac:dyDescent="0.2"/>
  <cols>
    <col min="1" max="1" width="12.5" bestFit="1" customWidth="1"/>
    <col min="2" max="2" width="10.625" bestFit="1" customWidth="1"/>
    <col min="3" max="3" width="10.75" bestFit="1" customWidth="1"/>
    <col min="5" max="5" width="11.5" bestFit="1" customWidth="1"/>
    <col min="6" max="6" width="13.375" bestFit="1" customWidth="1"/>
  </cols>
  <sheetData>
    <row r="1" spans="1:6" x14ac:dyDescent="0.2">
      <c r="E1" s="8" t="s">
        <v>10934</v>
      </c>
    </row>
    <row r="2" spans="1:6" x14ac:dyDescent="0.2">
      <c r="E2" s="33">
        <v>128363.1249999999</v>
      </c>
      <c r="F2" s="33">
        <f>GETPIVOTDATA("Sales",$E$1)</f>
        <v>128363.1249999999</v>
      </c>
    </row>
    <row r="3" spans="1:6" x14ac:dyDescent="0.2">
      <c r="F3" s="11"/>
    </row>
    <row r="4" spans="1:6" x14ac:dyDescent="0.2">
      <c r="E4" s="8" t="s">
        <v>10935</v>
      </c>
      <c r="F4" s="11"/>
    </row>
    <row r="5" spans="1:6" x14ac:dyDescent="0.2">
      <c r="E5" s="10">
        <v>15891.758899999972</v>
      </c>
      <c r="F5" s="33">
        <f>GETPIVOTDATA("Profit",$E$4)</f>
        <v>15891.758899999972</v>
      </c>
    </row>
    <row r="7" spans="1:6" x14ac:dyDescent="0.2">
      <c r="E7" s="8" t="s">
        <v>10936</v>
      </c>
    </row>
    <row r="8" spans="1:6" x14ac:dyDescent="0.2">
      <c r="E8" s="12">
        <v>1960</v>
      </c>
      <c r="F8" s="12">
        <f>GETPIVOTDATA("Quantity",$E$7)</f>
        <v>1960</v>
      </c>
    </row>
    <row r="9" spans="1:6" x14ac:dyDescent="0.2">
      <c r="F9" s="12"/>
    </row>
    <row r="10" spans="1:6" x14ac:dyDescent="0.2">
      <c r="E10" s="8" t="s">
        <v>10940</v>
      </c>
      <c r="F10" s="12"/>
    </row>
    <row r="11" spans="1:6" x14ac:dyDescent="0.2">
      <c r="E11" s="9">
        <v>264</v>
      </c>
      <c r="F11" s="12">
        <f>GETPIVOTDATA("Distinct Order ID",$E$10)</f>
        <v>264</v>
      </c>
    </row>
    <row r="13" spans="1:6" x14ac:dyDescent="0.2">
      <c r="A13" s="4"/>
      <c r="E13" s="4" t="s">
        <v>10941</v>
      </c>
    </row>
    <row r="14" spans="1:6" x14ac:dyDescent="0.2">
      <c r="A14" s="20"/>
      <c r="E14" s="32">
        <f>GETPIVOTDATA("Profit",$E$4)/GETPIVOTDATA("Sales",$E$1)</f>
        <v>0.12380314751607975</v>
      </c>
      <c r="F14" s="32">
        <f>E14</f>
        <v>0.12380314751607975</v>
      </c>
    </row>
    <row r="16" spans="1:6" x14ac:dyDescent="0.2">
      <c r="A16" s="13" t="s">
        <v>10937</v>
      </c>
      <c r="B16" s="7" t="s">
        <v>10934</v>
      </c>
      <c r="C16" s="19" t="s">
        <v>10935</v>
      </c>
    </row>
    <row r="17" spans="1:3" x14ac:dyDescent="0.2">
      <c r="A17" s="14" t="s">
        <v>10942</v>
      </c>
      <c r="B17" s="23">
        <v>554.01</v>
      </c>
      <c r="C17" s="24">
        <v>186.23610000000002</v>
      </c>
    </row>
    <row r="18" spans="1:3" x14ac:dyDescent="0.2">
      <c r="A18" s="16" t="s">
        <v>10943</v>
      </c>
      <c r="B18" s="25">
        <v>1537.386</v>
      </c>
      <c r="C18" s="26">
        <v>359.1047999999999</v>
      </c>
    </row>
    <row r="19" spans="1:3" x14ac:dyDescent="0.2">
      <c r="A19" s="16" t="s">
        <v>10944</v>
      </c>
      <c r="B19" s="25">
        <v>1054.104</v>
      </c>
      <c r="C19" s="26">
        <v>141.90279999999996</v>
      </c>
    </row>
    <row r="20" spans="1:3" x14ac:dyDescent="0.2">
      <c r="A20" s="16" t="s">
        <v>10945</v>
      </c>
      <c r="B20" s="25">
        <v>106.10400000000001</v>
      </c>
      <c r="C20" s="26">
        <v>23.972700000000003</v>
      </c>
    </row>
    <row r="21" spans="1:3" x14ac:dyDescent="0.2">
      <c r="A21" s="16" t="s">
        <v>10946</v>
      </c>
      <c r="B21" s="25">
        <v>203.40800000000002</v>
      </c>
      <c r="C21" s="26">
        <v>97.909599999999998</v>
      </c>
    </row>
    <row r="22" spans="1:3" x14ac:dyDescent="0.2">
      <c r="A22" s="16" t="s">
        <v>10947</v>
      </c>
      <c r="B22" s="25">
        <v>281.86199999999997</v>
      </c>
      <c r="C22" s="26">
        <v>-5.2668000000000044</v>
      </c>
    </row>
    <row r="23" spans="1:3" x14ac:dyDescent="0.2">
      <c r="A23" s="16" t="s">
        <v>10948</v>
      </c>
      <c r="B23" s="25">
        <v>1181.4880000000001</v>
      </c>
      <c r="C23" s="26">
        <v>127.67220000000005</v>
      </c>
    </row>
    <row r="24" spans="1:3" x14ac:dyDescent="0.2">
      <c r="A24" s="16" t="s">
        <v>10949</v>
      </c>
      <c r="B24" s="25">
        <v>3598.076</v>
      </c>
      <c r="C24" s="26">
        <v>740.13439999999957</v>
      </c>
    </row>
    <row r="25" spans="1:3" x14ac:dyDescent="0.2">
      <c r="A25" s="16" t="s">
        <v>10950</v>
      </c>
      <c r="B25" s="25">
        <v>1134.28</v>
      </c>
      <c r="C25" s="26">
        <v>-187.5454000000002</v>
      </c>
    </row>
    <row r="26" spans="1:3" x14ac:dyDescent="0.2">
      <c r="A26" s="16" t="s">
        <v>10951</v>
      </c>
      <c r="B26" s="25">
        <v>3273.7980000000002</v>
      </c>
      <c r="C26" s="26">
        <v>576.62980000000016</v>
      </c>
    </row>
    <row r="27" spans="1:3" x14ac:dyDescent="0.2">
      <c r="A27" s="16" t="s">
        <v>10952</v>
      </c>
      <c r="B27" s="25">
        <v>7706.8730000000023</v>
      </c>
      <c r="C27" s="26">
        <v>909.76909999999987</v>
      </c>
    </row>
    <row r="28" spans="1:3" x14ac:dyDescent="0.2">
      <c r="A28" s="16" t="s">
        <v>10953</v>
      </c>
      <c r="B28" s="25">
        <v>3792.712</v>
      </c>
      <c r="C28" s="26">
        <v>-32.279100000000128</v>
      </c>
    </row>
    <row r="29" spans="1:3" x14ac:dyDescent="0.2">
      <c r="A29" s="16" t="s">
        <v>10954</v>
      </c>
      <c r="B29" s="25">
        <v>25.16</v>
      </c>
      <c r="C29" s="26">
        <v>-11.321999999999999</v>
      </c>
    </row>
    <row r="30" spans="1:3" x14ac:dyDescent="0.2">
      <c r="A30" s="16" t="s">
        <v>10955</v>
      </c>
      <c r="B30" s="25">
        <v>2183.34</v>
      </c>
      <c r="C30" s="26">
        <v>713.31690000000003</v>
      </c>
    </row>
    <row r="31" spans="1:3" x14ac:dyDescent="0.2">
      <c r="A31" s="16" t="s">
        <v>10956</v>
      </c>
      <c r="B31" s="25">
        <v>181.79699999999997</v>
      </c>
      <c r="C31" s="26">
        <v>-15.582599999999999</v>
      </c>
    </row>
    <row r="32" spans="1:3" x14ac:dyDescent="0.2">
      <c r="A32" s="16" t="s">
        <v>10957</v>
      </c>
      <c r="B32" s="25">
        <v>556.89200000000005</v>
      </c>
      <c r="C32" s="26">
        <v>-0.42590000000007322</v>
      </c>
    </row>
    <row r="33" spans="1:3" x14ac:dyDescent="0.2">
      <c r="A33" s="16" t="s">
        <v>10958</v>
      </c>
      <c r="B33" s="25">
        <v>1007.8320000000001</v>
      </c>
      <c r="C33" s="26">
        <v>-97.633200000000016</v>
      </c>
    </row>
    <row r="34" spans="1:3" x14ac:dyDescent="0.2">
      <c r="A34" s="16" t="s">
        <v>10959</v>
      </c>
      <c r="B34" s="25">
        <v>5536.366</v>
      </c>
      <c r="C34" s="26">
        <v>262.98959999999954</v>
      </c>
    </row>
    <row r="35" spans="1:3" x14ac:dyDescent="0.2">
      <c r="A35" s="16" t="s">
        <v>10960</v>
      </c>
      <c r="B35" s="25">
        <v>2109.587</v>
      </c>
      <c r="C35" s="26">
        <v>-102.97240000000002</v>
      </c>
    </row>
    <row r="36" spans="1:3" x14ac:dyDescent="0.2">
      <c r="A36" s="16" t="s">
        <v>10961</v>
      </c>
      <c r="B36" s="25">
        <v>7932.72</v>
      </c>
      <c r="C36" s="26">
        <v>1563.0628000000004</v>
      </c>
    </row>
    <row r="37" spans="1:3" x14ac:dyDescent="0.2">
      <c r="A37" s="16" t="s">
        <v>10962</v>
      </c>
      <c r="B37" s="25">
        <v>1606.56</v>
      </c>
      <c r="C37" s="26">
        <v>441.98449999999997</v>
      </c>
    </row>
    <row r="38" spans="1:3" x14ac:dyDescent="0.2">
      <c r="A38" s="16" t="s">
        <v>10963</v>
      </c>
      <c r="B38" s="25">
        <v>22.544</v>
      </c>
      <c r="C38" s="26">
        <v>8.5169999999999995</v>
      </c>
    </row>
    <row r="39" spans="1:3" x14ac:dyDescent="0.2">
      <c r="A39" s="16" t="s">
        <v>10964</v>
      </c>
      <c r="B39" s="25">
        <v>4306.7370000000001</v>
      </c>
      <c r="C39" s="26">
        <v>783.1961</v>
      </c>
    </row>
    <row r="40" spans="1:3" x14ac:dyDescent="0.2">
      <c r="A40" s="16" t="s">
        <v>10965</v>
      </c>
      <c r="B40" s="25">
        <v>305.96600000000001</v>
      </c>
      <c r="C40" s="26">
        <v>142.88290000000001</v>
      </c>
    </row>
    <row r="41" spans="1:3" x14ac:dyDescent="0.2">
      <c r="A41" s="16" t="s">
        <v>10966</v>
      </c>
      <c r="B41" s="25">
        <v>1539.3809999999999</v>
      </c>
      <c r="C41" s="26">
        <v>120.73920000000005</v>
      </c>
    </row>
    <row r="42" spans="1:3" x14ac:dyDescent="0.2">
      <c r="A42" s="16" t="s">
        <v>10967</v>
      </c>
      <c r="B42" s="25">
        <v>1665.6310000000001</v>
      </c>
      <c r="C42" s="26">
        <v>225.21869999999998</v>
      </c>
    </row>
    <row r="43" spans="1:3" x14ac:dyDescent="0.2">
      <c r="A43" s="16" t="s">
        <v>10968</v>
      </c>
      <c r="B43" s="25">
        <v>3791.8760000000002</v>
      </c>
      <c r="C43" s="26">
        <v>999.79459999999983</v>
      </c>
    </row>
    <row r="44" spans="1:3" x14ac:dyDescent="0.2">
      <c r="A44" s="16" t="s">
        <v>10969</v>
      </c>
      <c r="B44" s="25">
        <v>3428.8910000000005</v>
      </c>
      <c r="C44" s="26">
        <v>1012.0117</v>
      </c>
    </row>
    <row r="45" spans="1:3" x14ac:dyDescent="0.2">
      <c r="A45" s="16" t="s">
        <v>10970</v>
      </c>
      <c r="B45" s="25">
        <v>1138.7460000000001</v>
      </c>
      <c r="C45" s="26">
        <v>41.469000000000037</v>
      </c>
    </row>
    <row r="46" spans="1:3" x14ac:dyDescent="0.2">
      <c r="A46" s="16" t="s">
        <v>10971</v>
      </c>
      <c r="B46" s="25">
        <v>373.99399999999997</v>
      </c>
      <c r="C46" s="26">
        <v>-154.78900000000002</v>
      </c>
    </row>
    <row r="47" spans="1:3" x14ac:dyDescent="0.2">
      <c r="A47" s="16" t="s">
        <v>10972</v>
      </c>
      <c r="B47" s="25">
        <v>3941.5239999999999</v>
      </c>
      <c r="C47" s="26">
        <v>363.24090000000012</v>
      </c>
    </row>
    <row r="48" spans="1:3" x14ac:dyDescent="0.2">
      <c r="A48" s="16" t="s">
        <v>10973</v>
      </c>
      <c r="B48" s="25">
        <v>3386.7509999999997</v>
      </c>
      <c r="C48" s="26">
        <v>1052.9902000000002</v>
      </c>
    </row>
    <row r="49" spans="1:3" x14ac:dyDescent="0.2">
      <c r="A49" s="16" t="s">
        <v>10974</v>
      </c>
      <c r="B49" s="25">
        <v>2742.002</v>
      </c>
      <c r="C49" s="26">
        <v>-41.741999999999905</v>
      </c>
    </row>
    <row r="50" spans="1:3" x14ac:dyDescent="0.2">
      <c r="A50" s="16" t="s">
        <v>10975</v>
      </c>
      <c r="B50" s="25">
        <v>7045.6659999999993</v>
      </c>
      <c r="C50" s="26">
        <v>2777.0270999999993</v>
      </c>
    </row>
    <row r="51" spans="1:3" x14ac:dyDescent="0.2">
      <c r="A51" s="16" t="s">
        <v>10976</v>
      </c>
      <c r="B51" s="25">
        <v>1120.7079999999999</v>
      </c>
      <c r="C51" s="26">
        <v>-80.311000000000107</v>
      </c>
    </row>
    <row r="52" spans="1:3" x14ac:dyDescent="0.2">
      <c r="A52" s="16" t="s">
        <v>10977</v>
      </c>
      <c r="B52" s="25">
        <v>12812.144</v>
      </c>
      <c r="C52" s="26">
        <v>-3438.1020999999992</v>
      </c>
    </row>
    <row r="53" spans="1:3" x14ac:dyDescent="0.2">
      <c r="A53" s="16" t="s">
        <v>10978</v>
      </c>
      <c r="B53" s="25">
        <v>969.77599999999995</v>
      </c>
      <c r="C53" s="26">
        <v>161.33420000000004</v>
      </c>
    </row>
    <row r="54" spans="1:3" x14ac:dyDescent="0.2">
      <c r="A54" s="16" t="s">
        <v>10979</v>
      </c>
      <c r="B54" s="25">
        <v>7207.8129999999992</v>
      </c>
      <c r="C54" s="26">
        <v>189.13360000000009</v>
      </c>
    </row>
    <row r="55" spans="1:3" x14ac:dyDescent="0.2">
      <c r="A55" s="16" t="s">
        <v>10980</v>
      </c>
      <c r="B55" s="25">
        <v>2825.8389999999999</v>
      </c>
      <c r="C55" s="26">
        <v>626.33879999999999</v>
      </c>
    </row>
    <row r="56" spans="1:3" x14ac:dyDescent="0.2">
      <c r="A56" s="16" t="s">
        <v>10981</v>
      </c>
      <c r="B56" s="25">
        <v>3680.6639999999998</v>
      </c>
      <c r="C56" s="26">
        <v>423.31620000000004</v>
      </c>
    </row>
    <row r="57" spans="1:3" x14ac:dyDescent="0.2">
      <c r="A57" s="16" t="s">
        <v>10982</v>
      </c>
      <c r="B57" s="25">
        <v>6548.9790000000003</v>
      </c>
      <c r="C57" s="26">
        <v>2044.0771000000002</v>
      </c>
    </row>
    <row r="58" spans="1:3" x14ac:dyDescent="0.2">
      <c r="A58" s="16" t="s">
        <v>10983</v>
      </c>
      <c r="B58" s="25">
        <v>666.43000000000006</v>
      </c>
      <c r="C58" s="26">
        <v>88.862699999999975</v>
      </c>
    </row>
    <row r="59" spans="1:3" x14ac:dyDescent="0.2">
      <c r="A59" s="16" t="s">
        <v>10984</v>
      </c>
      <c r="B59" s="25">
        <v>4101.8879999999999</v>
      </c>
      <c r="C59" s="26">
        <v>974.08379999999988</v>
      </c>
    </row>
    <row r="60" spans="1:3" x14ac:dyDescent="0.2">
      <c r="A60" s="16" t="s">
        <v>10985</v>
      </c>
      <c r="B60" s="25">
        <v>9174.82</v>
      </c>
      <c r="C60" s="26">
        <v>1880.8112999999998</v>
      </c>
    </row>
    <row r="61" spans="1:3" x14ac:dyDescent="0.2">
      <c r="A61" s="18" t="s">
        <v>10938</v>
      </c>
      <c r="B61" s="27">
        <v>128363.125</v>
      </c>
      <c r="C61" s="28">
        <v>15891.758899999995</v>
      </c>
    </row>
    <row r="67" spans="1:8" x14ac:dyDescent="0.2">
      <c r="A67" s="13" t="s">
        <v>10937</v>
      </c>
      <c r="B67" s="8" t="s">
        <v>10935</v>
      </c>
      <c r="D67" s="14"/>
      <c r="E67" s="21"/>
    </row>
    <row r="68" spans="1:8" x14ac:dyDescent="0.2">
      <c r="A68" s="14" t="s">
        <v>32</v>
      </c>
      <c r="B68" s="21">
        <v>797.34839999999963</v>
      </c>
      <c r="D68" s="16"/>
      <c r="E68" s="22"/>
    </row>
    <row r="69" spans="1:8" x14ac:dyDescent="0.2">
      <c r="A69" s="16" t="s">
        <v>46</v>
      </c>
      <c r="B69" s="22">
        <v>6423.5191999999961</v>
      </c>
      <c r="D69" s="16"/>
      <c r="E69" s="22"/>
    </row>
    <row r="70" spans="1:8" x14ac:dyDescent="0.2">
      <c r="A70" s="16" t="s">
        <v>71</v>
      </c>
      <c r="B70" s="22">
        <v>8670.8912999999939</v>
      </c>
      <c r="D70" s="18"/>
      <c r="E70" s="11"/>
    </row>
    <row r="71" spans="1:8" x14ac:dyDescent="0.2">
      <c r="A71" s="18" t="s">
        <v>10938</v>
      </c>
      <c r="B71" s="11">
        <v>15891.75889999999</v>
      </c>
    </row>
    <row r="73" spans="1:8" x14ac:dyDescent="0.2">
      <c r="A73" s="13" t="s">
        <v>10937</v>
      </c>
      <c r="B73" s="8" t="s">
        <v>10934</v>
      </c>
    </row>
    <row r="74" spans="1:8" x14ac:dyDescent="0.2">
      <c r="A74" s="14" t="s">
        <v>32</v>
      </c>
      <c r="B74" s="21">
        <v>39148.779000000002</v>
      </c>
    </row>
    <row r="75" spans="1:8" x14ac:dyDescent="0.2">
      <c r="A75" s="16" t="s">
        <v>46</v>
      </c>
      <c r="B75" s="22">
        <v>29090.480999999985</v>
      </c>
    </row>
    <row r="76" spans="1:8" x14ac:dyDescent="0.2">
      <c r="A76" s="16" t="s">
        <v>71</v>
      </c>
      <c r="B76" s="22">
        <v>60123.864999999991</v>
      </c>
    </row>
    <row r="77" spans="1:8" x14ac:dyDescent="0.2">
      <c r="A77" s="18" t="s">
        <v>10938</v>
      </c>
      <c r="B77" s="11">
        <v>128363.12499999997</v>
      </c>
    </row>
    <row r="79" spans="1:8" x14ac:dyDescent="0.2">
      <c r="A79" s="13" t="s">
        <v>10937</v>
      </c>
      <c r="B79" s="8" t="s">
        <v>10934</v>
      </c>
    </row>
    <row r="80" spans="1:8" x14ac:dyDescent="0.2">
      <c r="A80" s="14" t="s">
        <v>358</v>
      </c>
      <c r="B80" s="15">
        <v>29</v>
      </c>
      <c r="D80" s="14"/>
      <c r="E80" s="15"/>
      <c r="G80" s="14" t="s">
        <v>310</v>
      </c>
      <c r="H80" s="15">
        <f>GETPIVOTDATA("Sales",$A$79,"State","Arizona")</f>
        <v>2611.1460000000002</v>
      </c>
    </row>
    <row r="81" spans="1:8" x14ac:dyDescent="0.2">
      <c r="A81" s="16" t="s">
        <v>310</v>
      </c>
      <c r="B81" s="17">
        <v>2611.1460000000002</v>
      </c>
      <c r="D81" s="16"/>
      <c r="E81" s="17"/>
      <c r="G81" s="16" t="s">
        <v>43</v>
      </c>
      <c r="H81" s="15">
        <f>GETPIVOTDATA("Sales",$A$79,"State","California")</f>
        <v>29779.229999999996</v>
      </c>
    </row>
    <row r="82" spans="1:8" x14ac:dyDescent="0.2">
      <c r="A82" s="16" t="s">
        <v>1707</v>
      </c>
      <c r="B82" s="17">
        <v>117.62</v>
      </c>
      <c r="D82" s="16"/>
      <c r="E82" s="17"/>
      <c r="G82" s="16" t="s">
        <v>457</v>
      </c>
      <c r="H82" s="15">
        <f>GETPIVOTDATA("Sales",$A$79,"State","Colorado")</f>
        <v>1296.6199999999999</v>
      </c>
    </row>
    <row r="83" spans="1:8" x14ac:dyDescent="0.2">
      <c r="A83" s="16" t="s">
        <v>43</v>
      </c>
      <c r="B83" s="17">
        <v>29779.229999999996</v>
      </c>
      <c r="D83" s="16"/>
      <c r="E83" s="17"/>
      <c r="G83" s="16" t="s">
        <v>245</v>
      </c>
      <c r="H83" s="15">
        <f>GETPIVOTDATA("Sales",$A$79,"State","Delaware")</f>
        <v>162.51999999999998</v>
      </c>
    </row>
    <row r="84" spans="1:8" x14ac:dyDescent="0.2">
      <c r="A84" s="16" t="s">
        <v>457</v>
      </c>
      <c r="B84" s="17">
        <v>1296.6199999999999</v>
      </c>
      <c r="D84" s="16"/>
      <c r="E84" s="17"/>
      <c r="G84" s="16" t="s">
        <v>54</v>
      </c>
      <c r="H84" s="15">
        <f>GETPIVOTDATA("Sales",$A$79,"State","Florida")</f>
        <v>3918.6219999999998</v>
      </c>
    </row>
    <row r="85" spans="1:8" x14ac:dyDescent="0.2">
      <c r="A85" s="16" t="s">
        <v>747</v>
      </c>
      <c r="B85" s="17">
        <v>1893.4970000000001</v>
      </c>
      <c r="D85" s="16"/>
      <c r="E85" s="17"/>
      <c r="G85" s="16" t="s">
        <v>6260</v>
      </c>
      <c r="H85" s="15" t="e">
        <f>GETPIVOTDATA("Sales",$A$79,"State","Idaho")</f>
        <v>#REF!</v>
      </c>
    </row>
    <row r="86" spans="1:8" x14ac:dyDescent="0.2">
      <c r="A86" s="16" t="s">
        <v>245</v>
      </c>
      <c r="B86" s="17">
        <v>162.51999999999998</v>
      </c>
      <c r="D86" s="16"/>
      <c r="E86" s="17"/>
      <c r="G86" s="16" t="s">
        <v>211</v>
      </c>
      <c r="H86" s="15">
        <f>GETPIVOTDATA("Sales",$A$79,"State","Illinois")</f>
        <v>3659.6519999999996</v>
      </c>
    </row>
    <row r="87" spans="1:8" x14ac:dyDescent="0.2">
      <c r="A87" s="16" t="s">
        <v>54</v>
      </c>
      <c r="B87" s="17">
        <v>3918.6219999999998</v>
      </c>
      <c r="D87" s="16"/>
      <c r="E87" s="17"/>
      <c r="G87" s="16" t="s">
        <v>254</v>
      </c>
      <c r="H87" s="15">
        <f>GETPIVOTDATA("Sales",$A$79,"State","Indiana")</f>
        <v>1451.92</v>
      </c>
    </row>
    <row r="88" spans="1:8" x14ac:dyDescent="0.2">
      <c r="A88" s="16" t="s">
        <v>1272</v>
      </c>
      <c r="B88" s="17">
        <v>2545.17</v>
      </c>
      <c r="D88" s="16"/>
      <c r="E88" s="17"/>
      <c r="G88" s="16" t="s">
        <v>1245</v>
      </c>
      <c r="H88" s="15">
        <f>GETPIVOTDATA("Sales",$A$79,"State","Massachusetts")</f>
        <v>955.41999999999985</v>
      </c>
    </row>
    <row r="89" spans="1:8" x14ac:dyDescent="0.2">
      <c r="A89" s="16" t="s">
        <v>211</v>
      </c>
      <c r="B89" s="17">
        <v>3659.6519999999996</v>
      </c>
      <c r="D89" s="16"/>
      <c r="E89" s="17"/>
      <c r="G89" s="16" t="s">
        <v>238</v>
      </c>
      <c r="H89" s="15">
        <f>GETPIVOTDATA("Sales",$A$79,"State","Michigan")</f>
        <v>4154.0439999999999</v>
      </c>
    </row>
    <row r="90" spans="1:8" x14ac:dyDescent="0.2">
      <c r="A90" s="16" t="s">
        <v>254</v>
      </c>
      <c r="B90" s="17">
        <v>1451.92</v>
      </c>
      <c r="D90" s="16"/>
      <c r="E90" s="17"/>
      <c r="G90" s="16" t="s">
        <v>2694</v>
      </c>
      <c r="H90" s="15" t="e">
        <f>GETPIVOTDATA("Sales",$A$79,"State","New Hampshire")</f>
        <v>#REF!</v>
      </c>
    </row>
    <row r="91" spans="1:8" x14ac:dyDescent="0.2">
      <c r="A91" s="16" t="s">
        <v>489</v>
      </c>
      <c r="B91" s="17">
        <v>6.48</v>
      </c>
      <c r="D91" s="16"/>
      <c r="E91" s="17"/>
      <c r="G91" s="16" t="s">
        <v>788</v>
      </c>
      <c r="H91" s="15">
        <f>GETPIVOTDATA("Sales",$A$79,"State","New Jersey")</f>
        <v>70.949999999999989</v>
      </c>
    </row>
    <row r="92" spans="1:8" x14ac:dyDescent="0.2">
      <c r="A92" s="16" t="s">
        <v>4530</v>
      </c>
      <c r="B92" s="17">
        <v>33.29</v>
      </c>
      <c r="D92" s="16"/>
      <c r="E92" s="17"/>
      <c r="G92" s="16" t="s">
        <v>267</v>
      </c>
      <c r="H92" s="15">
        <f>GETPIVOTDATA("Sales",$A$79,"State","New York")</f>
        <v>24553.337999999989</v>
      </c>
    </row>
    <row r="93" spans="1:8" x14ac:dyDescent="0.2">
      <c r="A93" s="16" t="s">
        <v>29</v>
      </c>
      <c r="B93" s="17">
        <v>169.45</v>
      </c>
      <c r="D93" s="16"/>
      <c r="E93" s="17"/>
      <c r="G93" s="16" t="s">
        <v>88</v>
      </c>
      <c r="H93" s="15">
        <f>GETPIVOTDATA("Sales",$A$79,"State","North Carolina")</f>
        <v>12257.097</v>
      </c>
    </row>
    <row r="94" spans="1:8" x14ac:dyDescent="0.2">
      <c r="A94" s="16" t="s">
        <v>736</v>
      </c>
      <c r="B94" s="17">
        <v>89.320000000000007</v>
      </c>
      <c r="D94" s="16"/>
      <c r="E94" s="17"/>
      <c r="G94" s="16" t="s">
        <v>498</v>
      </c>
      <c r="H94" s="15">
        <f>GETPIVOTDATA("Sales",$A$79,"State","Ohio")</f>
        <v>8843.0020000000004</v>
      </c>
    </row>
    <row r="95" spans="1:8" x14ac:dyDescent="0.2">
      <c r="A95" s="16" t="s">
        <v>2735</v>
      </c>
      <c r="B95" s="17">
        <v>4180.49</v>
      </c>
      <c r="D95" s="16"/>
      <c r="E95" s="17"/>
      <c r="G95" s="16" t="s">
        <v>420</v>
      </c>
      <c r="H95" s="15" t="e">
        <f>GETPIVOTDATA("Sales",$A$79,"State","Oregon")</f>
        <v>#REF!</v>
      </c>
    </row>
    <row r="96" spans="1:8" x14ac:dyDescent="0.2">
      <c r="A96" s="16" t="s">
        <v>1245</v>
      </c>
      <c r="B96" s="17">
        <v>955.41999999999985</v>
      </c>
      <c r="D96" s="16"/>
      <c r="E96" s="17"/>
      <c r="G96" s="16" t="s">
        <v>147</v>
      </c>
      <c r="H96" s="15">
        <f>GETPIVOTDATA("Sales",$A$79,"State","Pennsylvania")</f>
        <v>1994.2710000000002</v>
      </c>
    </row>
    <row r="97" spans="1:8" x14ac:dyDescent="0.2">
      <c r="A97" s="16" t="s">
        <v>238</v>
      </c>
      <c r="B97" s="17">
        <v>4154.0439999999999</v>
      </c>
      <c r="D97" s="16"/>
      <c r="E97" s="17"/>
      <c r="G97" s="16" t="s">
        <v>1399</v>
      </c>
      <c r="H97" s="15" t="e">
        <f>GETPIVOTDATA("Sales",$A$79,"State","Rhode Island")</f>
        <v>#REF!</v>
      </c>
    </row>
    <row r="98" spans="1:8" x14ac:dyDescent="0.2">
      <c r="A98" s="16" t="s">
        <v>229</v>
      </c>
      <c r="B98" s="17">
        <v>375.71</v>
      </c>
      <c r="D98" s="16"/>
      <c r="E98" s="17"/>
      <c r="G98" s="16" t="s">
        <v>335</v>
      </c>
      <c r="H98" s="15">
        <f>GETPIVOTDATA("Sales",$A$79,"State","Tennessee")</f>
        <v>80.564000000000007</v>
      </c>
    </row>
    <row r="99" spans="1:8" x14ac:dyDescent="0.2">
      <c r="A99" s="16" t="s">
        <v>1487</v>
      </c>
      <c r="B99" s="17">
        <v>839.24999999999989</v>
      </c>
      <c r="D99" s="16"/>
      <c r="E99" s="17"/>
      <c r="G99" s="16" t="s">
        <v>104</v>
      </c>
      <c r="H99" s="15">
        <f>GETPIVOTDATA("Sales",$A$79,"State","Texas")</f>
        <v>5867.2240000000011</v>
      </c>
    </row>
    <row r="100" spans="1:8" x14ac:dyDescent="0.2">
      <c r="A100" s="16" t="s">
        <v>596</v>
      </c>
      <c r="B100" s="17">
        <v>248.82</v>
      </c>
      <c r="D100" s="16"/>
      <c r="E100" s="17"/>
      <c r="G100" s="16" t="s">
        <v>319</v>
      </c>
      <c r="H100" s="15">
        <f>GETPIVOTDATA("Sales",$A$79,"State","Virginia")</f>
        <v>518.82999999999993</v>
      </c>
    </row>
    <row r="101" spans="1:8" x14ac:dyDescent="0.2">
      <c r="A101" s="16" t="s">
        <v>1762</v>
      </c>
      <c r="B101" s="17">
        <v>8.2880000000000003</v>
      </c>
      <c r="D101" s="16"/>
      <c r="E101" s="17"/>
      <c r="G101" s="16" t="s">
        <v>96</v>
      </c>
      <c r="H101" s="15">
        <f>GETPIVOTDATA("Sales",$A$79,"State","Washington")</f>
        <v>9078.7139999999999</v>
      </c>
    </row>
    <row r="102" spans="1:8" x14ac:dyDescent="0.2">
      <c r="A102" s="16" t="s">
        <v>138</v>
      </c>
      <c r="B102" s="17">
        <v>801.09999999999991</v>
      </c>
      <c r="D102" s="16"/>
      <c r="E102" s="17"/>
      <c r="G102" s="16" t="s">
        <v>114</v>
      </c>
      <c r="H102" s="15">
        <f>GETPIVOTDATA("Sales",$A$79,"State","Wisconsin")</f>
        <v>178.60999999999999</v>
      </c>
    </row>
    <row r="103" spans="1:8" x14ac:dyDescent="0.2">
      <c r="A103" s="16" t="s">
        <v>1392</v>
      </c>
      <c r="B103" s="17">
        <v>475.94400000000002</v>
      </c>
      <c r="D103" s="16"/>
      <c r="E103" s="17"/>
    </row>
    <row r="104" spans="1:8" x14ac:dyDescent="0.2">
      <c r="A104" s="16" t="s">
        <v>788</v>
      </c>
      <c r="B104" s="17">
        <v>70.949999999999989</v>
      </c>
      <c r="D104" s="16"/>
      <c r="E104" s="17"/>
    </row>
    <row r="105" spans="1:8" x14ac:dyDescent="0.2">
      <c r="A105" s="16" t="s">
        <v>668</v>
      </c>
      <c r="B105" s="17">
        <v>255.84999999999997</v>
      </c>
      <c r="D105" s="16"/>
      <c r="E105" s="17"/>
    </row>
    <row r="106" spans="1:8" x14ac:dyDescent="0.2">
      <c r="A106" s="16" t="s">
        <v>267</v>
      </c>
      <c r="B106" s="17">
        <v>24553.337999999989</v>
      </c>
      <c r="D106" s="16"/>
      <c r="E106" s="17"/>
    </row>
    <row r="107" spans="1:8" x14ac:dyDescent="0.2">
      <c r="A107" s="16" t="s">
        <v>88</v>
      </c>
      <c r="B107" s="17">
        <v>12257.097</v>
      </c>
      <c r="D107" s="16"/>
      <c r="E107" s="17"/>
    </row>
    <row r="108" spans="1:8" x14ac:dyDescent="0.2">
      <c r="A108" s="16" t="s">
        <v>498</v>
      </c>
      <c r="B108" s="17">
        <v>8843.0020000000004</v>
      </c>
      <c r="D108" s="16"/>
      <c r="E108" s="17"/>
    </row>
    <row r="109" spans="1:8" x14ac:dyDescent="0.2">
      <c r="A109" s="16" t="s">
        <v>649</v>
      </c>
      <c r="B109" s="17">
        <v>3638.5600000000004</v>
      </c>
      <c r="D109" s="16"/>
      <c r="E109" s="17"/>
    </row>
    <row r="110" spans="1:8" x14ac:dyDescent="0.2">
      <c r="A110" s="16" t="s">
        <v>147</v>
      </c>
      <c r="B110" s="17">
        <v>1994.2710000000002</v>
      </c>
      <c r="D110" s="16"/>
      <c r="E110" s="17"/>
    </row>
    <row r="111" spans="1:8" x14ac:dyDescent="0.2">
      <c r="A111" s="16" t="s">
        <v>383</v>
      </c>
      <c r="B111" s="17">
        <v>452.25000000000006</v>
      </c>
      <c r="D111" s="16"/>
      <c r="E111" s="17"/>
    </row>
    <row r="112" spans="1:8" x14ac:dyDescent="0.2">
      <c r="A112" s="16" t="s">
        <v>335</v>
      </c>
      <c r="B112" s="17">
        <v>80.564000000000007</v>
      </c>
      <c r="D112" s="16"/>
      <c r="E112" s="17"/>
    </row>
    <row r="113" spans="1:5" x14ac:dyDescent="0.2">
      <c r="A113" s="16" t="s">
        <v>104</v>
      </c>
      <c r="B113" s="17">
        <v>5867.2240000000011</v>
      </c>
      <c r="D113" s="16"/>
      <c r="E113" s="17"/>
    </row>
    <row r="114" spans="1:5" x14ac:dyDescent="0.2">
      <c r="A114" s="16" t="s">
        <v>121</v>
      </c>
      <c r="B114" s="17">
        <v>97.918000000000006</v>
      </c>
      <c r="D114" s="16"/>
      <c r="E114" s="17"/>
    </row>
    <row r="115" spans="1:5" x14ac:dyDescent="0.2">
      <c r="A115" s="16" t="s">
        <v>319</v>
      </c>
      <c r="B115" s="17">
        <v>518.82999999999993</v>
      </c>
      <c r="D115" s="16"/>
      <c r="E115" s="17"/>
    </row>
    <row r="116" spans="1:5" x14ac:dyDescent="0.2">
      <c r="A116" s="16" t="s">
        <v>96</v>
      </c>
      <c r="B116" s="17">
        <v>9078.7139999999999</v>
      </c>
      <c r="D116" s="16"/>
      <c r="E116" s="17"/>
    </row>
    <row r="117" spans="1:5" x14ac:dyDescent="0.2">
      <c r="A117" s="16" t="s">
        <v>9726</v>
      </c>
      <c r="B117" s="17">
        <v>673.34399999999994</v>
      </c>
      <c r="D117" s="16"/>
      <c r="E117" s="17"/>
    </row>
    <row r="118" spans="1:5" x14ac:dyDescent="0.2">
      <c r="A118" s="16" t="s">
        <v>114</v>
      </c>
      <c r="B118" s="17">
        <v>178.60999999999999</v>
      </c>
      <c r="D118" s="16"/>
      <c r="E118" s="17"/>
    </row>
    <row r="119" spans="1:5" x14ac:dyDescent="0.2">
      <c r="A119" s="18" t="s">
        <v>10938</v>
      </c>
      <c r="B119" s="9">
        <v>128363.12499999997</v>
      </c>
      <c r="D119" s="16"/>
      <c r="E119" s="17"/>
    </row>
    <row r="120" spans="1:5" x14ac:dyDescent="0.2">
      <c r="D120" s="16"/>
      <c r="E120" s="17"/>
    </row>
    <row r="121" spans="1:5" x14ac:dyDescent="0.2">
      <c r="D121" s="16"/>
      <c r="E121" s="17"/>
    </row>
    <row r="122" spans="1:5" x14ac:dyDescent="0.2">
      <c r="D122" s="16"/>
      <c r="E122" s="17"/>
    </row>
    <row r="123" spans="1:5" x14ac:dyDescent="0.2">
      <c r="D123" s="16"/>
      <c r="E123" s="17"/>
    </row>
    <row r="124" spans="1:5" x14ac:dyDescent="0.2">
      <c r="D124" s="16"/>
      <c r="E124" s="17"/>
    </row>
    <row r="125" spans="1:5" x14ac:dyDescent="0.2">
      <c r="D125" s="16"/>
      <c r="E125" s="17"/>
    </row>
    <row r="126" spans="1:5" x14ac:dyDescent="0.2">
      <c r="D126" s="16"/>
      <c r="E126" s="17"/>
    </row>
    <row r="127" spans="1:5" x14ac:dyDescent="0.2">
      <c r="D127" s="16"/>
      <c r="E127" s="17"/>
    </row>
    <row r="128" spans="1:5" x14ac:dyDescent="0.2">
      <c r="D128" s="16"/>
      <c r="E128" s="17"/>
    </row>
    <row r="129" spans="1:5" x14ac:dyDescent="0.2">
      <c r="D129" s="18"/>
      <c r="E129" s="9"/>
    </row>
    <row r="131" spans="1:5" x14ac:dyDescent="0.2">
      <c r="A131" s="13" t="s">
        <v>10937</v>
      </c>
      <c r="B131" s="8" t="s">
        <v>10934</v>
      </c>
    </row>
    <row r="132" spans="1:5" x14ac:dyDescent="0.2">
      <c r="A132" s="14" t="s">
        <v>2496</v>
      </c>
      <c r="B132" s="21">
        <v>3491.712</v>
      </c>
      <c r="C132" s="29"/>
    </row>
    <row r="133" spans="1:5" x14ac:dyDescent="0.2">
      <c r="A133" s="16" t="s">
        <v>722</v>
      </c>
      <c r="B133" s="22">
        <v>4177.3779999999997</v>
      </c>
      <c r="C133" s="29"/>
    </row>
    <row r="134" spans="1:5" x14ac:dyDescent="0.2">
      <c r="A134" s="16" t="s">
        <v>5997</v>
      </c>
      <c r="B134" s="22">
        <v>4304.9120000000003</v>
      </c>
      <c r="C134" s="29"/>
    </row>
    <row r="135" spans="1:5" x14ac:dyDescent="0.2">
      <c r="A135" s="16" t="s">
        <v>3940</v>
      </c>
      <c r="B135" s="22">
        <v>5850.5139999999992</v>
      </c>
      <c r="C135" s="29"/>
    </row>
    <row r="136" spans="1:5" x14ac:dyDescent="0.2">
      <c r="A136" s="16" t="s">
        <v>2220</v>
      </c>
      <c r="B136" s="22">
        <v>8167.4199999999992</v>
      </c>
      <c r="C136" s="29"/>
    </row>
    <row r="137" spans="1:5" x14ac:dyDescent="0.2">
      <c r="A137" s="18" t="s">
        <v>10938</v>
      </c>
      <c r="B137" s="11">
        <v>25991.935999999998</v>
      </c>
      <c r="C137" s="29"/>
    </row>
    <row r="138" spans="1:5" x14ac:dyDescent="0.2">
      <c r="C138" s="29"/>
    </row>
    <row r="139" spans="1:5" x14ac:dyDescent="0.2">
      <c r="C139" s="29"/>
    </row>
    <row r="140" spans="1:5" x14ac:dyDescent="0.2">
      <c r="C140" s="29"/>
    </row>
    <row r="141" spans="1:5" x14ac:dyDescent="0.2">
      <c r="C141" s="29"/>
    </row>
    <row r="142" spans="1:5" x14ac:dyDescent="0.2">
      <c r="C142" s="29"/>
    </row>
    <row r="143" spans="1:5" x14ac:dyDescent="0.2">
      <c r="C143" s="29"/>
    </row>
    <row r="144" spans="1:5" x14ac:dyDescent="0.2">
      <c r="C144" s="29"/>
    </row>
    <row r="145" spans="3:3" x14ac:dyDescent="0.2">
      <c r="C145" s="29"/>
    </row>
    <row r="146" spans="3:3" x14ac:dyDescent="0.2">
      <c r="C146" s="29"/>
    </row>
    <row r="147" spans="3:3" x14ac:dyDescent="0.2">
      <c r="C147" s="29"/>
    </row>
    <row r="148" spans="3:3" x14ac:dyDescent="0.2">
      <c r="C148" s="29"/>
    </row>
    <row r="149" spans="3:3" x14ac:dyDescent="0.2">
      <c r="C149" s="29"/>
    </row>
    <row r="150" spans="3:3" x14ac:dyDescent="0.2">
      <c r="C150" s="29"/>
    </row>
    <row r="151" spans="3:3" x14ac:dyDescent="0.2">
      <c r="C151" s="29"/>
    </row>
    <row r="152" spans="3:3" x14ac:dyDescent="0.2">
      <c r="C152" s="29"/>
    </row>
    <row r="153" spans="3:3" x14ac:dyDescent="0.2">
      <c r="C153" s="29"/>
    </row>
    <row r="154" spans="3:3" x14ac:dyDescent="0.2">
      <c r="C154" s="29"/>
    </row>
    <row r="155" spans="3:3" x14ac:dyDescent="0.2">
      <c r="C155" s="29"/>
    </row>
    <row r="156" spans="3:3" x14ac:dyDescent="0.2">
      <c r="C156" s="29"/>
    </row>
    <row r="157" spans="3:3" x14ac:dyDescent="0.2">
      <c r="C157" s="29"/>
    </row>
    <row r="158" spans="3:3" x14ac:dyDescent="0.2">
      <c r="C158" s="29"/>
    </row>
    <row r="159" spans="3:3" x14ac:dyDescent="0.2">
      <c r="C159" s="29"/>
    </row>
    <row r="160" spans="3:3" x14ac:dyDescent="0.2">
      <c r="C160" s="29"/>
    </row>
    <row r="161" spans="3:3" x14ac:dyDescent="0.2">
      <c r="C161" s="29"/>
    </row>
    <row r="162" spans="3:3" x14ac:dyDescent="0.2">
      <c r="C162" s="29"/>
    </row>
    <row r="163" spans="3:3" x14ac:dyDescent="0.2">
      <c r="C163" s="29"/>
    </row>
    <row r="164" spans="3:3" x14ac:dyDescent="0.2">
      <c r="C164" s="29"/>
    </row>
    <row r="165" spans="3:3" x14ac:dyDescent="0.2">
      <c r="C165" s="29"/>
    </row>
    <row r="166" spans="3:3" x14ac:dyDescent="0.2">
      <c r="C166" s="29"/>
    </row>
    <row r="167" spans="3:3" x14ac:dyDescent="0.2">
      <c r="C167" s="29"/>
    </row>
    <row r="168" spans="3:3" x14ac:dyDescent="0.2">
      <c r="C168" s="29"/>
    </row>
    <row r="169" spans="3:3" x14ac:dyDescent="0.2">
      <c r="C169" s="29"/>
    </row>
    <row r="170" spans="3:3" x14ac:dyDescent="0.2">
      <c r="C170" s="29"/>
    </row>
    <row r="171" spans="3:3" x14ac:dyDescent="0.2">
      <c r="C171" s="29"/>
    </row>
    <row r="172" spans="3:3" x14ac:dyDescent="0.2">
      <c r="C172" s="29"/>
    </row>
    <row r="173" spans="3:3" x14ac:dyDescent="0.2">
      <c r="C173" s="29"/>
    </row>
    <row r="174" spans="3:3" x14ac:dyDescent="0.2">
      <c r="C174" s="29"/>
    </row>
    <row r="175" spans="3:3" x14ac:dyDescent="0.2">
      <c r="C175" s="29"/>
    </row>
    <row r="176" spans="3:3" x14ac:dyDescent="0.2">
      <c r="C176" s="29"/>
    </row>
    <row r="177" spans="3:3" x14ac:dyDescent="0.2">
      <c r="C177" s="29"/>
    </row>
    <row r="178" spans="3:3" x14ac:dyDescent="0.2">
      <c r="C178" s="29"/>
    </row>
    <row r="179" spans="3:3" x14ac:dyDescent="0.2">
      <c r="C179" s="29"/>
    </row>
    <row r="180" spans="3:3" x14ac:dyDescent="0.2">
      <c r="C180" s="29"/>
    </row>
    <row r="181" spans="3:3" x14ac:dyDescent="0.2">
      <c r="C181" s="29"/>
    </row>
    <row r="182" spans="3:3" x14ac:dyDescent="0.2">
      <c r="C182" s="29"/>
    </row>
    <row r="183" spans="3:3" x14ac:dyDescent="0.2">
      <c r="C183" s="29"/>
    </row>
    <row r="184" spans="3:3" x14ac:dyDescent="0.2">
      <c r="C184" s="29"/>
    </row>
    <row r="185" spans="3:3" x14ac:dyDescent="0.2">
      <c r="C185" s="29"/>
    </row>
    <row r="186" spans="3:3" x14ac:dyDescent="0.2">
      <c r="C186" s="29"/>
    </row>
    <row r="187" spans="3:3" x14ac:dyDescent="0.2">
      <c r="C187" s="29"/>
    </row>
    <row r="188" spans="3:3" x14ac:dyDescent="0.2">
      <c r="C188" s="29"/>
    </row>
    <row r="189" spans="3:3" x14ac:dyDescent="0.2">
      <c r="C189" s="29"/>
    </row>
    <row r="190" spans="3:3" x14ac:dyDescent="0.2">
      <c r="C190" s="29"/>
    </row>
    <row r="191" spans="3:3" x14ac:dyDescent="0.2">
      <c r="C191" s="29"/>
    </row>
    <row r="192" spans="3:3" x14ac:dyDescent="0.2">
      <c r="C192" s="29"/>
    </row>
    <row r="193" spans="3:3" x14ac:dyDescent="0.2">
      <c r="C193" s="29"/>
    </row>
    <row r="194" spans="3:3" x14ac:dyDescent="0.2">
      <c r="C194" s="29"/>
    </row>
    <row r="195" spans="3:3" x14ac:dyDescent="0.2">
      <c r="C195" s="29"/>
    </row>
    <row r="196" spans="3:3" x14ac:dyDescent="0.2">
      <c r="C196" s="29"/>
    </row>
    <row r="197" spans="3:3" x14ac:dyDescent="0.2">
      <c r="C197" s="29"/>
    </row>
    <row r="198" spans="3:3" x14ac:dyDescent="0.2">
      <c r="C198" s="29"/>
    </row>
    <row r="199" spans="3:3" x14ac:dyDescent="0.2">
      <c r="C199" s="29"/>
    </row>
    <row r="200" spans="3:3" x14ac:dyDescent="0.2">
      <c r="C200" s="29"/>
    </row>
    <row r="201" spans="3:3" x14ac:dyDescent="0.2">
      <c r="C201" s="29"/>
    </row>
    <row r="202" spans="3:3" x14ac:dyDescent="0.2">
      <c r="C202" s="29"/>
    </row>
    <row r="203" spans="3:3" x14ac:dyDescent="0.2">
      <c r="C203" s="29"/>
    </row>
    <row r="204" spans="3:3" x14ac:dyDescent="0.2">
      <c r="C204" s="29"/>
    </row>
    <row r="205" spans="3:3" x14ac:dyDescent="0.2">
      <c r="C205" s="29"/>
    </row>
    <row r="206" spans="3:3" x14ac:dyDescent="0.2">
      <c r="C206" s="29"/>
    </row>
    <row r="207" spans="3:3" x14ac:dyDescent="0.2">
      <c r="C207" s="29"/>
    </row>
    <row r="208" spans="3:3" x14ac:dyDescent="0.2">
      <c r="C208" s="29"/>
    </row>
    <row r="209" spans="3:3" x14ac:dyDescent="0.2">
      <c r="C209" s="29"/>
    </row>
    <row r="210" spans="3:3" x14ac:dyDescent="0.2">
      <c r="C210" s="29"/>
    </row>
    <row r="211" spans="3:3" x14ac:dyDescent="0.2">
      <c r="C211" s="29"/>
    </row>
    <row r="212" spans="3:3" x14ac:dyDescent="0.2">
      <c r="C212" s="29"/>
    </row>
    <row r="213" spans="3:3" x14ac:dyDescent="0.2">
      <c r="C213" s="29"/>
    </row>
    <row r="214" spans="3:3" x14ac:dyDescent="0.2">
      <c r="C214" s="29"/>
    </row>
    <row r="215" spans="3:3" x14ac:dyDescent="0.2">
      <c r="C215" s="29"/>
    </row>
    <row r="216" spans="3:3" x14ac:dyDescent="0.2">
      <c r="C216" s="29"/>
    </row>
    <row r="217" spans="3:3" x14ac:dyDescent="0.2">
      <c r="C217" s="29"/>
    </row>
    <row r="218" spans="3:3" x14ac:dyDescent="0.2">
      <c r="C218" s="29"/>
    </row>
    <row r="219" spans="3:3" x14ac:dyDescent="0.2">
      <c r="C219" s="29"/>
    </row>
    <row r="220" spans="3:3" x14ac:dyDescent="0.2">
      <c r="C220" s="29"/>
    </row>
    <row r="221" spans="3:3" x14ac:dyDescent="0.2">
      <c r="C221" s="29"/>
    </row>
    <row r="222" spans="3:3" x14ac:dyDescent="0.2">
      <c r="C222" s="29"/>
    </row>
    <row r="223" spans="3:3" x14ac:dyDescent="0.2">
      <c r="C223" s="29"/>
    </row>
    <row r="224" spans="3:3" x14ac:dyDescent="0.2">
      <c r="C224" s="29"/>
    </row>
    <row r="225" spans="3:3" x14ac:dyDescent="0.2">
      <c r="C225" s="29"/>
    </row>
    <row r="226" spans="3:3" x14ac:dyDescent="0.2">
      <c r="C226" s="29"/>
    </row>
    <row r="227" spans="3:3" x14ac:dyDescent="0.2">
      <c r="C227" s="29"/>
    </row>
    <row r="228" spans="3:3" x14ac:dyDescent="0.2">
      <c r="C228" s="29"/>
    </row>
    <row r="229" spans="3:3" x14ac:dyDescent="0.2">
      <c r="C229" s="29"/>
    </row>
    <row r="230" spans="3:3" x14ac:dyDescent="0.2">
      <c r="C230" s="29"/>
    </row>
    <row r="231" spans="3:3" x14ac:dyDescent="0.2">
      <c r="C231" s="29"/>
    </row>
    <row r="232" spans="3:3" x14ac:dyDescent="0.2">
      <c r="C232" s="29"/>
    </row>
    <row r="233" spans="3:3" x14ac:dyDescent="0.2">
      <c r="C233" s="29"/>
    </row>
    <row r="234" spans="3:3" x14ac:dyDescent="0.2">
      <c r="C234" s="29"/>
    </row>
    <row r="235" spans="3:3" x14ac:dyDescent="0.2">
      <c r="C235" s="29"/>
    </row>
    <row r="236" spans="3:3" x14ac:dyDescent="0.2">
      <c r="C236" s="29"/>
    </row>
    <row r="237" spans="3:3" x14ac:dyDescent="0.2">
      <c r="C237" s="29"/>
    </row>
    <row r="238" spans="3:3" x14ac:dyDescent="0.2">
      <c r="C238" s="29"/>
    </row>
    <row r="239" spans="3:3" x14ac:dyDescent="0.2">
      <c r="C239" s="29"/>
    </row>
    <row r="240" spans="3:3" x14ac:dyDescent="0.2">
      <c r="C240" s="29"/>
    </row>
    <row r="241" spans="3:3" x14ac:dyDescent="0.2">
      <c r="C241" s="29"/>
    </row>
    <row r="242" spans="3:3" x14ac:dyDescent="0.2">
      <c r="C242" s="29"/>
    </row>
    <row r="243" spans="3:3" x14ac:dyDescent="0.2">
      <c r="C243" s="29"/>
    </row>
    <row r="244" spans="3:3" x14ac:dyDescent="0.2">
      <c r="C244" s="29"/>
    </row>
    <row r="245" spans="3:3" x14ac:dyDescent="0.2">
      <c r="C245" s="29"/>
    </row>
    <row r="246" spans="3:3" x14ac:dyDescent="0.2">
      <c r="C246" s="29"/>
    </row>
    <row r="247" spans="3:3" x14ac:dyDescent="0.2">
      <c r="C247" s="29"/>
    </row>
    <row r="248" spans="3:3" x14ac:dyDescent="0.2">
      <c r="C248" s="29"/>
    </row>
    <row r="249" spans="3:3" x14ac:dyDescent="0.2">
      <c r="C249" s="29"/>
    </row>
    <row r="250" spans="3:3" x14ac:dyDescent="0.2">
      <c r="C250" s="29"/>
    </row>
    <row r="251" spans="3:3" x14ac:dyDescent="0.2">
      <c r="C251" s="29"/>
    </row>
    <row r="252" spans="3:3" x14ac:dyDescent="0.2">
      <c r="C252" s="29"/>
    </row>
    <row r="253" spans="3:3" x14ac:dyDescent="0.2">
      <c r="C253" s="29"/>
    </row>
    <row r="254" spans="3:3" x14ac:dyDescent="0.2">
      <c r="C254" s="29"/>
    </row>
    <row r="255" spans="3:3" x14ac:dyDescent="0.2">
      <c r="C255" s="29"/>
    </row>
    <row r="256" spans="3:3" x14ac:dyDescent="0.2">
      <c r="C256" s="29"/>
    </row>
    <row r="257" spans="3:3" x14ac:dyDescent="0.2">
      <c r="C257" s="29"/>
    </row>
    <row r="258" spans="3:3" x14ac:dyDescent="0.2">
      <c r="C258" s="29"/>
    </row>
    <row r="259" spans="3:3" x14ac:dyDescent="0.2">
      <c r="C259" s="29"/>
    </row>
    <row r="260" spans="3:3" x14ac:dyDescent="0.2">
      <c r="C260" s="29"/>
    </row>
    <row r="261" spans="3:3" x14ac:dyDescent="0.2">
      <c r="C261" s="29"/>
    </row>
    <row r="262" spans="3:3" x14ac:dyDescent="0.2">
      <c r="C262" s="29"/>
    </row>
    <row r="263" spans="3:3" x14ac:dyDescent="0.2">
      <c r="C263" s="29"/>
    </row>
    <row r="264" spans="3:3" x14ac:dyDescent="0.2">
      <c r="C264" s="29"/>
    </row>
    <row r="265" spans="3:3" x14ac:dyDescent="0.2">
      <c r="C265" s="29"/>
    </row>
    <row r="266" spans="3:3" x14ac:dyDescent="0.2">
      <c r="C266" s="29"/>
    </row>
    <row r="267" spans="3:3" x14ac:dyDescent="0.2">
      <c r="C267" s="29"/>
    </row>
    <row r="268" spans="3:3" x14ac:dyDescent="0.2">
      <c r="C268" s="29"/>
    </row>
    <row r="269" spans="3:3" x14ac:dyDescent="0.2">
      <c r="C269" s="29"/>
    </row>
    <row r="270" spans="3:3" x14ac:dyDescent="0.2">
      <c r="C270" s="29"/>
    </row>
    <row r="271" spans="3:3" x14ac:dyDescent="0.2">
      <c r="C271" s="29"/>
    </row>
    <row r="272" spans="3:3" x14ac:dyDescent="0.2">
      <c r="C272" s="29"/>
    </row>
    <row r="273" spans="3:3" x14ac:dyDescent="0.2">
      <c r="C273" s="29"/>
    </row>
    <row r="274" spans="3:3" x14ac:dyDescent="0.2">
      <c r="C274" s="29"/>
    </row>
    <row r="275" spans="3:3" x14ac:dyDescent="0.2">
      <c r="C275" s="29"/>
    </row>
    <row r="276" spans="3:3" x14ac:dyDescent="0.2">
      <c r="C276" s="29"/>
    </row>
    <row r="277" spans="3:3" x14ac:dyDescent="0.2">
      <c r="C277" s="29"/>
    </row>
    <row r="278" spans="3:3" x14ac:dyDescent="0.2">
      <c r="C278" s="29"/>
    </row>
    <row r="279" spans="3:3" x14ac:dyDescent="0.2">
      <c r="C279" s="29"/>
    </row>
    <row r="280" spans="3:3" x14ac:dyDescent="0.2">
      <c r="C280" s="29"/>
    </row>
    <row r="281" spans="3:3" x14ac:dyDescent="0.2">
      <c r="C281" s="29"/>
    </row>
    <row r="282" spans="3:3" x14ac:dyDescent="0.2">
      <c r="C282" s="29"/>
    </row>
    <row r="283" spans="3:3" x14ac:dyDescent="0.2">
      <c r="C283" s="29"/>
    </row>
    <row r="284" spans="3:3" x14ac:dyDescent="0.2">
      <c r="C284" s="29"/>
    </row>
    <row r="285" spans="3:3" x14ac:dyDescent="0.2">
      <c r="C285" s="29"/>
    </row>
    <row r="286" spans="3:3" x14ac:dyDescent="0.2">
      <c r="C286" s="29"/>
    </row>
    <row r="287" spans="3:3" x14ac:dyDescent="0.2">
      <c r="C287" s="29"/>
    </row>
    <row r="288" spans="3:3" x14ac:dyDescent="0.2">
      <c r="C288" s="29"/>
    </row>
    <row r="289" spans="3:3" x14ac:dyDescent="0.2">
      <c r="C289" s="29"/>
    </row>
    <row r="290" spans="3:3" x14ac:dyDescent="0.2">
      <c r="C290" s="29"/>
    </row>
    <row r="291" spans="3:3" x14ac:dyDescent="0.2">
      <c r="C291" s="29"/>
    </row>
    <row r="292" spans="3:3" x14ac:dyDescent="0.2">
      <c r="C292" s="29"/>
    </row>
    <row r="293" spans="3:3" x14ac:dyDescent="0.2">
      <c r="C293" s="29"/>
    </row>
    <row r="294" spans="3:3" x14ac:dyDescent="0.2">
      <c r="C294" s="29"/>
    </row>
    <row r="295" spans="3:3" x14ac:dyDescent="0.2">
      <c r="C295" s="29"/>
    </row>
    <row r="296" spans="3:3" x14ac:dyDescent="0.2">
      <c r="C296" s="29"/>
    </row>
    <row r="297" spans="3:3" x14ac:dyDescent="0.2">
      <c r="C297" s="29"/>
    </row>
    <row r="298" spans="3:3" x14ac:dyDescent="0.2">
      <c r="C298" s="29"/>
    </row>
    <row r="299" spans="3:3" x14ac:dyDescent="0.2">
      <c r="C299" s="29"/>
    </row>
    <row r="300" spans="3:3" x14ac:dyDescent="0.2">
      <c r="C300" s="29"/>
    </row>
    <row r="301" spans="3:3" x14ac:dyDescent="0.2">
      <c r="C301" s="29"/>
    </row>
    <row r="302" spans="3:3" x14ac:dyDescent="0.2">
      <c r="C302" s="29"/>
    </row>
    <row r="303" spans="3:3" x14ac:dyDescent="0.2">
      <c r="C303" s="29"/>
    </row>
    <row r="304" spans="3:3" x14ac:dyDescent="0.2">
      <c r="C304" s="29"/>
    </row>
    <row r="305" spans="3:3" x14ac:dyDescent="0.2">
      <c r="C305" s="29"/>
    </row>
    <row r="306" spans="3:3" x14ac:dyDescent="0.2">
      <c r="C306" s="29"/>
    </row>
    <row r="307" spans="3:3" x14ac:dyDescent="0.2">
      <c r="C307" s="29"/>
    </row>
    <row r="308" spans="3:3" x14ac:dyDescent="0.2">
      <c r="C308" s="29"/>
    </row>
    <row r="309" spans="3:3" x14ac:dyDescent="0.2">
      <c r="C309" s="29"/>
    </row>
    <row r="310" spans="3:3" x14ac:dyDescent="0.2">
      <c r="C310" s="29"/>
    </row>
    <row r="311" spans="3:3" x14ac:dyDescent="0.2">
      <c r="C311" s="29"/>
    </row>
    <row r="312" spans="3:3" x14ac:dyDescent="0.2">
      <c r="C312" s="29"/>
    </row>
    <row r="313" spans="3:3" x14ac:dyDescent="0.2">
      <c r="C313" s="29"/>
    </row>
    <row r="314" spans="3:3" x14ac:dyDescent="0.2">
      <c r="C314" s="29"/>
    </row>
    <row r="315" spans="3:3" x14ac:dyDescent="0.2">
      <c r="C315" s="29"/>
    </row>
    <row r="316" spans="3:3" x14ac:dyDescent="0.2">
      <c r="C316" s="29"/>
    </row>
    <row r="317" spans="3:3" x14ac:dyDescent="0.2">
      <c r="C317" s="29"/>
    </row>
    <row r="318" spans="3:3" x14ac:dyDescent="0.2">
      <c r="C318" s="29"/>
    </row>
    <row r="319" spans="3:3" x14ac:dyDescent="0.2">
      <c r="C319" s="29"/>
    </row>
    <row r="320" spans="3:3" x14ac:dyDescent="0.2">
      <c r="C320" s="29"/>
    </row>
    <row r="321" spans="3:3" x14ac:dyDescent="0.2">
      <c r="C321" s="29"/>
    </row>
    <row r="322" spans="3:3" x14ac:dyDescent="0.2">
      <c r="C322" s="29"/>
    </row>
    <row r="323" spans="3:3" x14ac:dyDescent="0.2">
      <c r="C323" s="29"/>
    </row>
    <row r="324" spans="3:3" x14ac:dyDescent="0.2">
      <c r="C324" s="29"/>
    </row>
    <row r="325" spans="3:3" x14ac:dyDescent="0.2">
      <c r="C325" s="29"/>
    </row>
    <row r="326" spans="3:3" x14ac:dyDescent="0.2">
      <c r="C326" s="29"/>
    </row>
    <row r="327" spans="3:3" x14ac:dyDescent="0.2">
      <c r="C327" s="29"/>
    </row>
    <row r="328" spans="3:3" x14ac:dyDescent="0.2">
      <c r="C328" s="29"/>
    </row>
    <row r="329" spans="3:3" x14ac:dyDescent="0.2">
      <c r="C329" s="29"/>
    </row>
    <row r="330" spans="3:3" x14ac:dyDescent="0.2">
      <c r="C330" s="29"/>
    </row>
    <row r="331" spans="3:3" x14ac:dyDescent="0.2">
      <c r="C331" s="29"/>
    </row>
    <row r="332" spans="3:3" x14ac:dyDescent="0.2">
      <c r="C332" s="29"/>
    </row>
    <row r="333" spans="3:3" x14ac:dyDescent="0.2">
      <c r="C333" s="29"/>
    </row>
    <row r="334" spans="3:3" x14ac:dyDescent="0.2">
      <c r="C334" s="29"/>
    </row>
    <row r="335" spans="3:3" x14ac:dyDescent="0.2">
      <c r="C335" s="29"/>
    </row>
    <row r="336" spans="3:3" x14ac:dyDescent="0.2">
      <c r="C336" s="29"/>
    </row>
    <row r="337" spans="3:3" x14ac:dyDescent="0.2">
      <c r="C337" s="29"/>
    </row>
    <row r="338" spans="3:3" x14ac:dyDescent="0.2">
      <c r="C338" s="29"/>
    </row>
    <row r="339" spans="3:3" x14ac:dyDescent="0.2">
      <c r="C339" s="29"/>
    </row>
    <row r="340" spans="3:3" x14ac:dyDescent="0.2">
      <c r="C340" s="29"/>
    </row>
    <row r="341" spans="3:3" x14ac:dyDescent="0.2">
      <c r="C341" s="29"/>
    </row>
    <row r="342" spans="3:3" x14ac:dyDescent="0.2">
      <c r="C342" s="29"/>
    </row>
    <row r="343" spans="3:3" x14ac:dyDescent="0.2">
      <c r="C343" s="29"/>
    </row>
    <row r="344" spans="3:3" x14ac:dyDescent="0.2">
      <c r="C344" s="29"/>
    </row>
    <row r="345" spans="3:3" x14ac:dyDescent="0.2">
      <c r="C345" s="29"/>
    </row>
    <row r="346" spans="3:3" x14ac:dyDescent="0.2">
      <c r="C346" s="29"/>
    </row>
    <row r="347" spans="3:3" x14ac:dyDescent="0.2">
      <c r="C347" s="29"/>
    </row>
    <row r="348" spans="3:3" x14ac:dyDescent="0.2">
      <c r="C348" s="29"/>
    </row>
    <row r="349" spans="3:3" x14ac:dyDescent="0.2">
      <c r="C349" s="29"/>
    </row>
    <row r="350" spans="3:3" x14ac:dyDescent="0.2">
      <c r="C350" s="29"/>
    </row>
    <row r="351" spans="3:3" x14ac:dyDescent="0.2">
      <c r="C351" s="29"/>
    </row>
    <row r="352" spans="3:3" x14ac:dyDescent="0.2">
      <c r="C352" s="29"/>
    </row>
    <row r="353" spans="3:3" x14ac:dyDescent="0.2">
      <c r="C353" s="29"/>
    </row>
    <row r="354" spans="3:3" x14ac:dyDescent="0.2">
      <c r="C354" s="29"/>
    </row>
    <row r="355" spans="3:3" x14ac:dyDescent="0.2">
      <c r="C355" s="29"/>
    </row>
    <row r="356" spans="3:3" x14ac:dyDescent="0.2">
      <c r="C356" s="29"/>
    </row>
    <row r="357" spans="3:3" x14ac:dyDescent="0.2">
      <c r="C357" s="29"/>
    </row>
    <row r="358" spans="3:3" x14ac:dyDescent="0.2">
      <c r="C358" s="29"/>
    </row>
    <row r="359" spans="3:3" x14ac:dyDescent="0.2">
      <c r="C359" s="29"/>
    </row>
    <row r="360" spans="3:3" x14ac:dyDescent="0.2">
      <c r="C360" s="29"/>
    </row>
    <row r="361" spans="3:3" x14ac:dyDescent="0.2">
      <c r="C361" s="29"/>
    </row>
    <row r="362" spans="3:3" x14ac:dyDescent="0.2">
      <c r="C362" s="29"/>
    </row>
    <row r="363" spans="3:3" x14ac:dyDescent="0.2">
      <c r="C363" s="29"/>
    </row>
    <row r="364" spans="3:3" x14ac:dyDescent="0.2">
      <c r="C364" s="29"/>
    </row>
    <row r="365" spans="3:3" x14ac:dyDescent="0.2">
      <c r="C365" s="29"/>
    </row>
    <row r="366" spans="3:3" x14ac:dyDescent="0.2">
      <c r="C366" s="29"/>
    </row>
    <row r="367" spans="3:3" x14ac:dyDescent="0.2">
      <c r="C367" s="29"/>
    </row>
    <row r="368" spans="3:3" x14ac:dyDescent="0.2">
      <c r="C368" s="29"/>
    </row>
    <row r="369" spans="3:3" x14ac:dyDescent="0.2">
      <c r="C369" s="29"/>
    </row>
    <row r="370" spans="3:3" x14ac:dyDescent="0.2">
      <c r="C370" s="29"/>
    </row>
    <row r="371" spans="3:3" x14ac:dyDescent="0.2">
      <c r="C371" s="29"/>
    </row>
    <row r="372" spans="3:3" x14ac:dyDescent="0.2">
      <c r="C372" s="29"/>
    </row>
    <row r="373" spans="3:3" x14ac:dyDescent="0.2">
      <c r="C373" s="29"/>
    </row>
    <row r="374" spans="3:3" x14ac:dyDescent="0.2">
      <c r="C374" s="29"/>
    </row>
    <row r="375" spans="3:3" x14ac:dyDescent="0.2">
      <c r="C375" s="29"/>
    </row>
    <row r="376" spans="3:3" x14ac:dyDescent="0.2">
      <c r="C376" s="29"/>
    </row>
    <row r="377" spans="3:3" x14ac:dyDescent="0.2">
      <c r="C377" s="29"/>
    </row>
    <row r="378" spans="3:3" x14ac:dyDescent="0.2">
      <c r="C378" s="29"/>
    </row>
    <row r="379" spans="3:3" x14ac:dyDescent="0.2">
      <c r="C379" s="29"/>
    </row>
    <row r="380" spans="3:3" x14ac:dyDescent="0.2">
      <c r="C380" s="29"/>
    </row>
    <row r="381" spans="3:3" x14ac:dyDescent="0.2">
      <c r="C381" s="29"/>
    </row>
    <row r="382" spans="3:3" x14ac:dyDescent="0.2">
      <c r="C382" s="29"/>
    </row>
    <row r="383" spans="3:3" x14ac:dyDescent="0.2">
      <c r="C383" s="29"/>
    </row>
    <row r="384" spans="3:3" x14ac:dyDescent="0.2">
      <c r="C384" s="29"/>
    </row>
    <row r="385" spans="3:3" x14ac:dyDescent="0.2">
      <c r="C385" s="29"/>
    </row>
    <row r="386" spans="3:3" x14ac:dyDescent="0.2">
      <c r="C386" s="29"/>
    </row>
    <row r="387" spans="3:3" x14ac:dyDescent="0.2">
      <c r="C387" s="29"/>
    </row>
    <row r="388" spans="3:3" x14ac:dyDescent="0.2">
      <c r="C388" s="29"/>
    </row>
    <row r="389" spans="3:3" x14ac:dyDescent="0.2">
      <c r="C389" s="29"/>
    </row>
    <row r="390" spans="3:3" x14ac:dyDescent="0.2">
      <c r="C390" s="29"/>
    </row>
    <row r="391" spans="3:3" x14ac:dyDescent="0.2">
      <c r="C391" s="29"/>
    </row>
    <row r="392" spans="3:3" x14ac:dyDescent="0.2">
      <c r="C392" s="29"/>
    </row>
    <row r="393" spans="3:3" x14ac:dyDescent="0.2">
      <c r="C393" s="29"/>
    </row>
    <row r="394" spans="3:3" x14ac:dyDescent="0.2">
      <c r="C394" s="29"/>
    </row>
    <row r="395" spans="3:3" x14ac:dyDescent="0.2">
      <c r="C395" s="29"/>
    </row>
    <row r="396" spans="3:3" x14ac:dyDescent="0.2">
      <c r="C396" s="29"/>
    </row>
    <row r="397" spans="3:3" x14ac:dyDescent="0.2">
      <c r="C397" s="29"/>
    </row>
    <row r="398" spans="3:3" x14ac:dyDescent="0.2">
      <c r="C398" s="29"/>
    </row>
    <row r="399" spans="3:3" x14ac:dyDescent="0.2">
      <c r="C399" s="29"/>
    </row>
    <row r="400" spans="3:3" x14ac:dyDescent="0.2">
      <c r="C400" s="29"/>
    </row>
    <row r="401" spans="3:3" x14ac:dyDescent="0.2">
      <c r="C401" s="29"/>
    </row>
    <row r="402" spans="3:3" x14ac:dyDescent="0.2">
      <c r="C402" s="29"/>
    </row>
    <row r="403" spans="3:3" x14ac:dyDescent="0.2">
      <c r="C403" s="29"/>
    </row>
    <row r="404" spans="3:3" x14ac:dyDescent="0.2">
      <c r="C404" s="29"/>
    </row>
    <row r="405" spans="3:3" x14ac:dyDescent="0.2">
      <c r="C405" s="29"/>
    </row>
    <row r="406" spans="3:3" x14ac:dyDescent="0.2">
      <c r="C406" s="29"/>
    </row>
    <row r="407" spans="3:3" x14ac:dyDescent="0.2">
      <c r="C407" s="29"/>
    </row>
    <row r="408" spans="3:3" x14ac:dyDescent="0.2">
      <c r="C408" s="29"/>
    </row>
    <row r="409" spans="3:3" x14ac:dyDescent="0.2">
      <c r="C409" s="29"/>
    </row>
    <row r="410" spans="3:3" x14ac:dyDescent="0.2">
      <c r="C410" s="29"/>
    </row>
    <row r="411" spans="3:3" x14ac:dyDescent="0.2">
      <c r="C411" s="29"/>
    </row>
    <row r="412" spans="3:3" x14ac:dyDescent="0.2">
      <c r="C412" s="29"/>
    </row>
    <row r="413" spans="3:3" x14ac:dyDescent="0.2">
      <c r="C413" s="29"/>
    </row>
    <row r="414" spans="3:3" x14ac:dyDescent="0.2">
      <c r="C414" s="29"/>
    </row>
    <row r="415" spans="3:3" x14ac:dyDescent="0.2">
      <c r="C415" s="29"/>
    </row>
    <row r="416" spans="3:3" x14ac:dyDescent="0.2">
      <c r="C416" s="29"/>
    </row>
    <row r="417" spans="3:3" x14ac:dyDescent="0.2">
      <c r="C417" s="29"/>
    </row>
    <row r="418" spans="3:3" x14ac:dyDescent="0.2">
      <c r="C418" s="29"/>
    </row>
    <row r="419" spans="3:3" x14ac:dyDescent="0.2">
      <c r="C419" s="29"/>
    </row>
    <row r="420" spans="3:3" x14ac:dyDescent="0.2">
      <c r="C420" s="29"/>
    </row>
    <row r="421" spans="3:3" x14ac:dyDescent="0.2">
      <c r="C421" s="29"/>
    </row>
    <row r="422" spans="3:3" x14ac:dyDescent="0.2">
      <c r="C422" s="29"/>
    </row>
    <row r="423" spans="3:3" x14ac:dyDescent="0.2">
      <c r="C423" s="29"/>
    </row>
    <row r="424" spans="3:3" x14ac:dyDescent="0.2">
      <c r="C424" s="29"/>
    </row>
    <row r="425" spans="3:3" x14ac:dyDescent="0.2">
      <c r="C425" s="29"/>
    </row>
    <row r="426" spans="3:3" x14ac:dyDescent="0.2">
      <c r="C426" s="29"/>
    </row>
    <row r="427" spans="3:3" x14ac:dyDescent="0.2">
      <c r="C427" s="29"/>
    </row>
    <row r="428" spans="3:3" x14ac:dyDescent="0.2">
      <c r="C428" s="29"/>
    </row>
    <row r="429" spans="3:3" x14ac:dyDescent="0.2">
      <c r="C429" s="29"/>
    </row>
    <row r="430" spans="3:3" x14ac:dyDescent="0.2">
      <c r="C430" s="29"/>
    </row>
    <row r="431" spans="3:3" x14ac:dyDescent="0.2">
      <c r="C431" s="29"/>
    </row>
    <row r="432" spans="3:3" x14ac:dyDescent="0.2">
      <c r="C432" s="29"/>
    </row>
    <row r="433" spans="3:3" x14ac:dyDescent="0.2">
      <c r="C433" s="29"/>
    </row>
    <row r="434" spans="3:3" x14ac:dyDescent="0.2">
      <c r="C434" s="29"/>
    </row>
    <row r="435" spans="3:3" x14ac:dyDescent="0.2">
      <c r="C435" s="29"/>
    </row>
    <row r="436" spans="3:3" x14ac:dyDescent="0.2">
      <c r="C436" s="29"/>
    </row>
    <row r="437" spans="3:3" x14ac:dyDescent="0.2">
      <c r="C437" s="29"/>
    </row>
    <row r="438" spans="3:3" x14ac:dyDescent="0.2">
      <c r="C438" s="29"/>
    </row>
    <row r="439" spans="3:3" x14ac:dyDescent="0.2">
      <c r="C439" s="29"/>
    </row>
    <row r="440" spans="3:3" x14ac:dyDescent="0.2">
      <c r="C440" s="29"/>
    </row>
    <row r="441" spans="3:3" x14ac:dyDescent="0.2">
      <c r="C441" s="29"/>
    </row>
    <row r="442" spans="3:3" x14ac:dyDescent="0.2">
      <c r="C442" s="29"/>
    </row>
    <row r="443" spans="3:3" x14ac:dyDescent="0.2">
      <c r="C443" s="29"/>
    </row>
    <row r="444" spans="3:3" x14ac:dyDescent="0.2">
      <c r="C444" s="29"/>
    </row>
    <row r="445" spans="3:3" x14ac:dyDescent="0.2">
      <c r="C445" s="29"/>
    </row>
    <row r="446" spans="3:3" x14ac:dyDescent="0.2">
      <c r="C446" s="29"/>
    </row>
    <row r="447" spans="3:3" x14ac:dyDescent="0.2">
      <c r="C447" s="29"/>
    </row>
    <row r="448" spans="3:3" x14ac:dyDescent="0.2">
      <c r="C448" s="29"/>
    </row>
    <row r="449" spans="3:3" x14ac:dyDescent="0.2">
      <c r="C449" s="29"/>
    </row>
    <row r="450" spans="3:3" x14ac:dyDescent="0.2">
      <c r="C450" s="29"/>
    </row>
    <row r="451" spans="3:3" x14ac:dyDescent="0.2">
      <c r="C451" s="29"/>
    </row>
    <row r="452" spans="3:3" x14ac:dyDescent="0.2">
      <c r="C452" s="29"/>
    </row>
    <row r="453" spans="3:3" x14ac:dyDescent="0.2">
      <c r="C453" s="29"/>
    </row>
    <row r="454" spans="3:3" x14ac:dyDescent="0.2">
      <c r="C454" s="29"/>
    </row>
    <row r="455" spans="3:3" x14ac:dyDescent="0.2">
      <c r="C455" s="29"/>
    </row>
    <row r="456" spans="3:3" x14ac:dyDescent="0.2">
      <c r="C456" s="29"/>
    </row>
    <row r="457" spans="3:3" x14ac:dyDescent="0.2">
      <c r="C457" s="29"/>
    </row>
    <row r="458" spans="3:3" x14ac:dyDescent="0.2">
      <c r="C458" s="29"/>
    </row>
    <row r="459" spans="3:3" x14ac:dyDescent="0.2">
      <c r="C459" s="29"/>
    </row>
    <row r="460" spans="3:3" x14ac:dyDescent="0.2">
      <c r="C460" s="29"/>
    </row>
    <row r="461" spans="3:3" x14ac:dyDescent="0.2">
      <c r="C461" s="29"/>
    </row>
    <row r="462" spans="3:3" x14ac:dyDescent="0.2">
      <c r="C462" s="29"/>
    </row>
    <row r="463" spans="3:3" x14ac:dyDescent="0.2">
      <c r="C463" s="29"/>
    </row>
    <row r="464" spans="3:3" x14ac:dyDescent="0.2">
      <c r="C464" s="29"/>
    </row>
    <row r="465" spans="3:3" x14ac:dyDescent="0.2">
      <c r="C465" s="29"/>
    </row>
    <row r="466" spans="3:3" x14ac:dyDescent="0.2">
      <c r="C466" s="29"/>
    </row>
    <row r="467" spans="3:3" x14ac:dyDescent="0.2">
      <c r="C467" s="29"/>
    </row>
    <row r="468" spans="3:3" x14ac:dyDescent="0.2">
      <c r="C468" s="29"/>
    </row>
    <row r="469" spans="3:3" x14ac:dyDescent="0.2">
      <c r="C469" s="29"/>
    </row>
    <row r="470" spans="3:3" x14ac:dyDescent="0.2">
      <c r="C470" s="29"/>
    </row>
    <row r="471" spans="3:3" x14ac:dyDescent="0.2">
      <c r="C471" s="29"/>
    </row>
    <row r="472" spans="3:3" x14ac:dyDescent="0.2">
      <c r="C472" s="29"/>
    </row>
    <row r="473" spans="3:3" x14ac:dyDescent="0.2">
      <c r="C473" s="29"/>
    </row>
    <row r="474" spans="3:3" x14ac:dyDescent="0.2">
      <c r="C474" s="29"/>
    </row>
    <row r="475" spans="3:3" x14ac:dyDescent="0.2">
      <c r="C475" s="29"/>
    </row>
    <row r="476" spans="3:3" x14ac:dyDescent="0.2">
      <c r="C476" s="29"/>
    </row>
    <row r="477" spans="3:3" x14ac:dyDescent="0.2">
      <c r="C477" s="29"/>
    </row>
    <row r="478" spans="3:3" x14ac:dyDescent="0.2">
      <c r="C478" s="29"/>
    </row>
    <row r="479" spans="3:3" x14ac:dyDescent="0.2">
      <c r="C479" s="29"/>
    </row>
    <row r="480" spans="3:3" x14ac:dyDescent="0.2">
      <c r="C480" s="29"/>
    </row>
    <row r="481" spans="3:3" x14ac:dyDescent="0.2">
      <c r="C481" s="29"/>
    </row>
    <row r="482" spans="3:3" x14ac:dyDescent="0.2">
      <c r="C482" s="29"/>
    </row>
    <row r="483" spans="3:3" x14ac:dyDescent="0.2">
      <c r="C483" s="29"/>
    </row>
    <row r="484" spans="3:3" x14ac:dyDescent="0.2">
      <c r="C484" s="29"/>
    </row>
    <row r="485" spans="3:3" x14ac:dyDescent="0.2">
      <c r="C485" s="29"/>
    </row>
    <row r="486" spans="3:3" x14ac:dyDescent="0.2">
      <c r="C486" s="29"/>
    </row>
    <row r="487" spans="3:3" x14ac:dyDescent="0.2">
      <c r="C487" s="29"/>
    </row>
    <row r="488" spans="3:3" x14ac:dyDescent="0.2">
      <c r="C488" s="29"/>
    </row>
    <row r="489" spans="3:3" x14ac:dyDescent="0.2">
      <c r="C489" s="29"/>
    </row>
    <row r="490" spans="3:3" x14ac:dyDescent="0.2">
      <c r="C490" s="29"/>
    </row>
    <row r="491" spans="3:3" x14ac:dyDescent="0.2">
      <c r="C491" s="29"/>
    </row>
    <row r="492" spans="3:3" x14ac:dyDescent="0.2">
      <c r="C492" s="29"/>
    </row>
    <row r="493" spans="3:3" x14ac:dyDescent="0.2">
      <c r="C493" s="29"/>
    </row>
    <row r="494" spans="3:3" x14ac:dyDescent="0.2">
      <c r="C494" s="29"/>
    </row>
    <row r="495" spans="3:3" x14ac:dyDescent="0.2">
      <c r="C495" s="29"/>
    </row>
    <row r="496" spans="3:3" x14ac:dyDescent="0.2">
      <c r="C496" s="29"/>
    </row>
    <row r="497" spans="3:3" x14ac:dyDescent="0.2">
      <c r="C497" s="29"/>
    </row>
    <row r="498" spans="3:3" x14ac:dyDescent="0.2">
      <c r="C498" s="29"/>
    </row>
    <row r="499" spans="3:3" x14ac:dyDescent="0.2">
      <c r="C499" s="29"/>
    </row>
    <row r="500" spans="3:3" x14ac:dyDescent="0.2">
      <c r="C500" s="29"/>
    </row>
    <row r="501" spans="3:3" x14ac:dyDescent="0.2">
      <c r="C501" s="29"/>
    </row>
    <row r="502" spans="3:3" x14ac:dyDescent="0.2">
      <c r="C502" s="29"/>
    </row>
    <row r="503" spans="3:3" x14ac:dyDescent="0.2">
      <c r="C503" s="29"/>
    </row>
    <row r="504" spans="3:3" x14ac:dyDescent="0.2">
      <c r="C504" s="29"/>
    </row>
    <row r="505" spans="3:3" x14ac:dyDescent="0.2">
      <c r="C505" s="29"/>
    </row>
    <row r="506" spans="3:3" x14ac:dyDescent="0.2">
      <c r="C506" s="29"/>
    </row>
    <row r="507" spans="3:3" x14ac:dyDescent="0.2">
      <c r="C507" s="29"/>
    </row>
    <row r="508" spans="3:3" x14ac:dyDescent="0.2">
      <c r="C508" s="29"/>
    </row>
    <row r="509" spans="3:3" x14ac:dyDescent="0.2">
      <c r="C509" s="29"/>
    </row>
    <row r="510" spans="3:3" x14ac:dyDescent="0.2">
      <c r="C510" s="29"/>
    </row>
    <row r="511" spans="3:3" x14ac:dyDescent="0.2">
      <c r="C511" s="29"/>
    </row>
    <row r="512" spans="3:3" x14ac:dyDescent="0.2">
      <c r="C512" s="29"/>
    </row>
    <row r="513" spans="3:3" x14ac:dyDescent="0.2">
      <c r="C513" s="29"/>
    </row>
    <row r="514" spans="3:3" x14ac:dyDescent="0.2">
      <c r="C514" s="29"/>
    </row>
    <row r="515" spans="3:3" x14ac:dyDescent="0.2">
      <c r="C515" s="29"/>
    </row>
    <row r="516" spans="3:3" x14ac:dyDescent="0.2">
      <c r="C516" s="29"/>
    </row>
    <row r="517" spans="3:3" x14ac:dyDescent="0.2">
      <c r="C517" s="29"/>
    </row>
    <row r="518" spans="3:3" x14ac:dyDescent="0.2">
      <c r="C518" s="29"/>
    </row>
    <row r="519" spans="3:3" x14ac:dyDescent="0.2">
      <c r="C519" s="29"/>
    </row>
    <row r="520" spans="3:3" x14ac:dyDescent="0.2">
      <c r="C520" s="29"/>
    </row>
    <row r="521" spans="3:3" x14ac:dyDescent="0.2">
      <c r="C521" s="29"/>
    </row>
    <row r="522" spans="3:3" x14ac:dyDescent="0.2">
      <c r="C522" s="29"/>
    </row>
    <row r="523" spans="3:3" x14ac:dyDescent="0.2">
      <c r="C523" s="29"/>
    </row>
    <row r="524" spans="3:3" x14ac:dyDescent="0.2">
      <c r="C524" s="29"/>
    </row>
    <row r="525" spans="3:3" x14ac:dyDescent="0.2">
      <c r="C525" s="29"/>
    </row>
    <row r="526" spans="3:3" x14ac:dyDescent="0.2">
      <c r="C526" s="29"/>
    </row>
    <row r="527" spans="3:3" x14ac:dyDescent="0.2">
      <c r="C527" s="29"/>
    </row>
    <row r="528" spans="3:3" x14ac:dyDescent="0.2">
      <c r="C528" s="29"/>
    </row>
    <row r="529" spans="3:3" x14ac:dyDescent="0.2">
      <c r="C529" s="29"/>
    </row>
    <row r="530" spans="3:3" x14ac:dyDescent="0.2">
      <c r="C530" s="29"/>
    </row>
    <row r="531" spans="3:3" x14ac:dyDescent="0.2">
      <c r="C531" s="29"/>
    </row>
    <row r="532" spans="3:3" x14ac:dyDescent="0.2">
      <c r="C532" s="29"/>
    </row>
    <row r="533" spans="3:3" x14ac:dyDescent="0.2">
      <c r="C533" s="29"/>
    </row>
    <row r="534" spans="3:3" x14ac:dyDescent="0.2">
      <c r="C534" s="29"/>
    </row>
    <row r="535" spans="3:3" x14ac:dyDescent="0.2">
      <c r="C535" s="29"/>
    </row>
    <row r="536" spans="3:3" x14ac:dyDescent="0.2">
      <c r="C536" s="29"/>
    </row>
    <row r="537" spans="3:3" x14ac:dyDescent="0.2">
      <c r="C537" s="29"/>
    </row>
    <row r="538" spans="3:3" x14ac:dyDescent="0.2">
      <c r="C538" s="29"/>
    </row>
    <row r="539" spans="3:3" x14ac:dyDescent="0.2">
      <c r="C539" s="29"/>
    </row>
    <row r="540" spans="3:3" x14ac:dyDescent="0.2">
      <c r="C540" s="29"/>
    </row>
    <row r="541" spans="3:3" x14ac:dyDescent="0.2">
      <c r="C541" s="29"/>
    </row>
    <row r="542" spans="3:3" x14ac:dyDescent="0.2">
      <c r="C542" s="29"/>
    </row>
    <row r="543" spans="3:3" x14ac:dyDescent="0.2">
      <c r="C543" s="29"/>
    </row>
    <row r="544" spans="3:3" x14ac:dyDescent="0.2">
      <c r="C544" s="29"/>
    </row>
    <row r="545" spans="3:3" x14ac:dyDescent="0.2">
      <c r="C545" s="29"/>
    </row>
    <row r="546" spans="3:3" x14ac:dyDescent="0.2">
      <c r="C546" s="29"/>
    </row>
    <row r="547" spans="3:3" x14ac:dyDescent="0.2">
      <c r="C547" s="29"/>
    </row>
    <row r="548" spans="3:3" x14ac:dyDescent="0.2">
      <c r="C548" s="29"/>
    </row>
    <row r="549" spans="3:3" x14ac:dyDescent="0.2">
      <c r="C549" s="29"/>
    </row>
    <row r="550" spans="3:3" x14ac:dyDescent="0.2">
      <c r="C550" s="29"/>
    </row>
    <row r="551" spans="3:3" x14ac:dyDescent="0.2">
      <c r="C551" s="29"/>
    </row>
    <row r="552" spans="3:3" x14ac:dyDescent="0.2">
      <c r="C552" s="29"/>
    </row>
    <row r="553" spans="3:3" x14ac:dyDescent="0.2">
      <c r="C553" s="29"/>
    </row>
    <row r="554" spans="3:3" x14ac:dyDescent="0.2">
      <c r="C554" s="29"/>
    </row>
    <row r="555" spans="3:3" x14ac:dyDescent="0.2">
      <c r="C555" s="29"/>
    </row>
    <row r="556" spans="3:3" x14ac:dyDescent="0.2">
      <c r="C556" s="29"/>
    </row>
    <row r="557" spans="3:3" x14ac:dyDescent="0.2">
      <c r="C557" s="29"/>
    </row>
    <row r="558" spans="3:3" x14ac:dyDescent="0.2">
      <c r="C558" s="29"/>
    </row>
    <row r="559" spans="3:3" x14ac:dyDescent="0.2">
      <c r="C559" s="29"/>
    </row>
    <row r="560" spans="3:3" x14ac:dyDescent="0.2">
      <c r="C560" s="29"/>
    </row>
    <row r="561" spans="3:3" x14ac:dyDescent="0.2">
      <c r="C561" s="29"/>
    </row>
    <row r="562" spans="3:3" x14ac:dyDescent="0.2">
      <c r="C562" s="29"/>
    </row>
    <row r="563" spans="3:3" x14ac:dyDescent="0.2">
      <c r="C563" s="29"/>
    </row>
    <row r="564" spans="3:3" x14ac:dyDescent="0.2">
      <c r="C564" s="29"/>
    </row>
    <row r="565" spans="3:3" x14ac:dyDescent="0.2">
      <c r="C565" s="29"/>
    </row>
    <row r="566" spans="3:3" x14ac:dyDescent="0.2">
      <c r="C566" s="29"/>
    </row>
    <row r="567" spans="3:3" x14ac:dyDescent="0.2">
      <c r="C567" s="29"/>
    </row>
    <row r="568" spans="3:3" x14ac:dyDescent="0.2">
      <c r="C568" s="29"/>
    </row>
    <row r="569" spans="3:3" x14ac:dyDescent="0.2">
      <c r="C569" s="29"/>
    </row>
    <row r="570" spans="3:3" x14ac:dyDescent="0.2">
      <c r="C570" s="29"/>
    </row>
    <row r="571" spans="3:3" x14ac:dyDescent="0.2">
      <c r="C571" s="29"/>
    </row>
    <row r="572" spans="3:3" x14ac:dyDescent="0.2">
      <c r="C572" s="29"/>
    </row>
    <row r="573" spans="3:3" x14ac:dyDescent="0.2">
      <c r="C573" s="29"/>
    </row>
    <row r="574" spans="3:3" x14ac:dyDescent="0.2">
      <c r="C574" s="29"/>
    </row>
    <row r="575" spans="3:3" x14ac:dyDescent="0.2">
      <c r="C575" s="29"/>
    </row>
    <row r="576" spans="3:3" x14ac:dyDescent="0.2">
      <c r="C576" s="29"/>
    </row>
    <row r="577" spans="3:3" x14ac:dyDescent="0.2">
      <c r="C577" s="29"/>
    </row>
    <row r="578" spans="3:3" x14ac:dyDescent="0.2">
      <c r="C578" s="29"/>
    </row>
    <row r="579" spans="3:3" x14ac:dyDescent="0.2">
      <c r="C579" s="29"/>
    </row>
    <row r="580" spans="3:3" x14ac:dyDescent="0.2">
      <c r="C580" s="29"/>
    </row>
    <row r="581" spans="3:3" x14ac:dyDescent="0.2">
      <c r="C581" s="29"/>
    </row>
    <row r="582" spans="3:3" x14ac:dyDescent="0.2">
      <c r="C582" s="29"/>
    </row>
    <row r="583" spans="3:3" x14ac:dyDescent="0.2">
      <c r="C583" s="29"/>
    </row>
    <row r="584" spans="3:3" x14ac:dyDescent="0.2">
      <c r="C584" s="29"/>
    </row>
    <row r="585" spans="3:3" x14ac:dyDescent="0.2">
      <c r="C585" s="29"/>
    </row>
    <row r="586" spans="3:3" x14ac:dyDescent="0.2">
      <c r="C586" s="29"/>
    </row>
    <row r="587" spans="3:3" x14ac:dyDescent="0.2">
      <c r="C587" s="29"/>
    </row>
    <row r="588" spans="3:3" x14ac:dyDescent="0.2">
      <c r="C588" s="29"/>
    </row>
    <row r="589" spans="3:3" x14ac:dyDescent="0.2">
      <c r="C589" s="29"/>
    </row>
    <row r="590" spans="3:3" x14ac:dyDescent="0.2">
      <c r="C590" s="29"/>
    </row>
    <row r="591" spans="3:3" x14ac:dyDescent="0.2">
      <c r="C591" s="29"/>
    </row>
    <row r="592" spans="3:3" x14ac:dyDescent="0.2">
      <c r="C592" s="29"/>
    </row>
    <row r="593" spans="3:3" x14ac:dyDescent="0.2">
      <c r="C593" s="29"/>
    </row>
    <row r="594" spans="3:3" x14ac:dyDescent="0.2">
      <c r="C594" s="29"/>
    </row>
    <row r="595" spans="3:3" x14ac:dyDescent="0.2">
      <c r="C595" s="29"/>
    </row>
    <row r="596" spans="3:3" x14ac:dyDescent="0.2">
      <c r="C596" s="29"/>
    </row>
    <row r="597" spans="3:3" x14ac:dyDescent="0.2">
      <c r="C597" s="29"/>
    </row>
    <row r="598" spans="3:3" x14ac:dyDescent="0.2">
      <c r="C598" s="29"/>
    </row>
    <row r="599" spans="3:3" x14ac:dyDescent="0.2">
      <c r="C599" s="29"/>
    </row>
    <row r="600" spans="3:3" x14ac:dyDescent="0.2">
      <c r="C600" s="29"/>
    </row>
    <row r="601" spans="3:3" x14ac:dyDescent="0.2">
      <c r="C601" s="29"/>
    </row>
    <row r="602" spans="3:3" x14ac:dyDescent="0.2">
      <c r="C602" s="29"/>
    </row>
    <row r="603" spans="3:3" x14ac:dyDescent="0.2">
      <c r="C603" s="29"/>
    </row>
    <row r="604" spans="3:3" x14ac:dyDescent="0.2">
      <c r="C604" s="29"/>
    </row>
    <row r="605" spans="3:3" x14ac:dyDescent="0.2">
      <c r="C605" s="29"/>
    </row>
    <row r="606" spans="3:3" x14ac:dyDescent="0.2">
      <c r="C606" s="29"/>
    </row>
    <row r="607" spans="3:3" x14ac:dyDescent="0.2">
      <c r="C607" s="29"/>
    </row>
    <row r="608" spans="3:3" x14ac:dyDescent="0.2">
      <c r="C608" s="29"/>
    </row>
    <row r="609" spans="3:3" x14ac:dyDescent="0.2">
      <c r="C609" s="29"/>
    </row>
    <row r="610" spans="3:3" x14ac:dyDescent="0.2">
      <c r="C610" s="29"/>
    </row>
    <row r="611" spans="3:3" x14ac:dyDescent="0.2">
      <c r="C611" s="29"/>
    </row>
    <row r="612" spans="3:3" x14ac:dyDescent="0.2">
      <c r="C612" s="29"/>
    </row>
    <row r="613" spans="3:3" x14ac:dyDescent="0.2">
      <c r="C613" s="29"/>
    </row>
    <row r="614" spans="3:3" x14ac:dyDescent="0.2">
      <c r="C614" s="29"/>
    </row>
    <row r="615" spans="3:3" x14ac:dyDescent="0.2">
      <c r="C615" s="29"/>
    </row>
    <row r="616" spans="3:3" x14ac:dyDescent="0.2">
      <c r="C616" s="29"/>
    </row>
    <row r="617" spans="3:3" x14ac:dyDescent="0.2">
      <c r="C617" s="29"/>
    </row>
    <row r="618" spans="3:3" x14ac:dyDescent="0.2">
      <c r="C618" s="29"/>
    </row>
    <row r="619" spans="3:3" x14ac:dyDescent="0.2">
      <c r="C619" s="29"/>
    </row>
    <row r="620" spans="3:3" x14ac:dyDescent="0.2">
      <c r="C620" s="29"/>
    </row>
    <row r="621" spans="3:3" x14ac:dyDescent="0.2">
      <c r="C621" s="29"/>
    </row>
    <row r="622" spans="3:3" x14ac:dyDescent="0.2">
      <c r="C622" s="29"/>
    </row>
    <row r="623" spans="3:3" x14ac:dyDescent="0.2">
      <c r="C623" s="29"/>
    </row>
    <row r="624" spans="3:3" x14ac:dyDescent="0.2">
      <c r="C624" s="29"/>
    </row>
    <row r="625" spans="3:3" x14ac:dyDescent="0.2">
      <c r="C625" s="29"/>
    </row>
    <row r="626" spans="3:3" x14ac:dyDescent="0.2">
      <c r="C626" s="29"/>
    </row>
    <row r="627" spans="3:3" x14ac:dyDescent="0.2">
      <c r="C627" s="29"/>
    </row>
    <row r="628" spans="3:3" x14ac:dyDescent="0.2">
      <c r="C628" s="29"/>
    </row>
    <row r="629" spans="3:3" x14ac:dyDescent="0.2">
      <c r="C629" s="29"/>
    </row>
    <row r="630" spans="3:3" x14ac:dyDescent="0.2">
      <c r="C630" s="29"/>
    </row>
    <row r="631" spans="3:3" x14ac:dyDescent="0.2">
      <c r="C631" s="29"/>
    </row>
    <row r="632" spans="3:3" x14ac:dyDescent="0.2">
      <c r="C632" s="29"/>
    </row>
    <row r="633" spans="3:3" x14ac:dyDescent="0.2">
      <c r="C633" s="29"/>
    </row>
    <row r="634" spans="3:3" x14ac:dyDescent="0.2">
      <c r="C634" s="29"/>
    </row>
    <row r="635" spans="3:3" x14ac:dyDescent="0.2">
      <c r="C635" s="29"/>
    </row>
    <row r="636" spans="3:3" x14ac:dyDescent="0.2">
      <c r="C636" s="29"/>
    </row>
    <row r="637" spans="3:3" x14ac:dyDescent="0.2">
      <c r="C637" s="29"/>
    </row>
    <row r="638" spans="3:3" x14ac:dyDescent="0.2">
      <c r="C638" s="29"/>
    </row>
    <row r="639" spans="3:3" x14ac:dyDescent="0.2">
      <c r="C639" s="29"/>
    </row>
    <row r="640" spans="3:3" x14ac:dyDescent="0.2">
      <c r="C640" s="29"/>
    </row>
    <row r="641" spans="3:3" x14ac:dyDescent="0.2">
      <c r="C641" s="29"/>
    </row>
    <row r="642" spans="3:3" x14ac:dyDescent="0.2">
      <c r="C642" s="29"/>
    </row>
    <row r="643" spans="3:3" x14ac:dyDescent="0.2">
      <c r="C643" s="29"/>
    </row>
    <row r="644" spans="3:3" x14ac:dyDescent="0.2">
      <c r="C644" s="29"/>
    </row>
    <row r="645" spans="3:3" x14ac:dyDescent="0.2">
      <c r="C645" s="29"/>
    </row>
    <row r="646" spans="3:3" x14ac:dyDescent="0.2">
      <c r="C646" s="29"/>
    </row>
    <row r="647" spans="3:3" x14ac:dyDescent="0.2">
      <c r="C647" s="29"/>
    </row>
    <row r="648" spans="3:3" x14ac:dyDescent="0.2">
      <c r="C648" s="29"/>
    </row>
    <row r="649" spans="3:3" x14ac:dyDescent="0.2">
      <c r="C649" s="29"/>
    </row>
    <row r="650" spans="3:3" x14ac:dyDescent="0.2">
      <c r="C650" s="29"/>
    </row>
    <row r="651" spans="3:3" x14ac:dyDescent="0.2">
      <c r="C651" s="29"/>
    </row>
    <row r="652" spans="3:3" x14ac:dyDescent="0.2">
      <c r="C652" s="29"/>
    </row>
    <row r="653" spans="3:3" x14ac:dyDescent="0.2">
      <c r="C653" s="29"/>
    </row>
    <row r="654" spans="3:3" x14ac:dyDescent="0.2">
      <c r="C654" s="29"/>
    </row>
    <row r="655" spans="3:3" x14ac:dyDescent="0.2">
      <c r="C655" s="29"/>
    </row>
    <row r="656" spans="3:3" x14ac:dyDescent="0.2">
      <c r="C656" s="29"/>
    </row>
    <row r="657" spans="3:3" x14ac:dyDescent="0.2">
      <c r="C657" s="29"/>
    </row>
    <row r="658" spans="3:3" x14ac:dyDescent="0.2">
      <c r="C658" s="29"/>
    </row>
    <row r="659" spans="3:3" x14ac:dyDescent="0.2">
      <c r="C659" s="29"/>
    </row>
    <row r="660" spans="3:3" x14ac:dyDescent="0.2">
      <c r="C660" s="29"/>
    </row>
    <row r="661" spans="3:3" x14ac:dyDescent="0.2">
      <c r="C661" s="29"/>
    </row>
    <row r="662" spans="3:3" x14ac:dyDescent="0.2">
      <c r="C662" s="29"/>
    </row>
    <row r="663" spans="3:3" x14ac:dyDescent="0.2">
      <c r="C663" s="29"/>
    </row>
    <row r="664" spans="3:3" x14ac:dyDescent="0.2">
      <c r="C664" s="29"/>
    </row>
    <row r="665" spans="3:3" x14ac:dyDescent="0.2">
      <c r="C665" s="29"/>
    </row>
    <row r="666" spans="3:3" x14ac:dyDescent="0.2">
      <c r="C666" s="29"/>
    </row>
    <row r="667" spans="3:3" x14ac:dyDescent="0.2">
      <c r="C667" s="29"/>
    </row>
    <row r="668" spans="3:3" x14ac:dyDescent="0.2">
      <c r="C668" s="29"/>
    </row>
    <row r="669" spans="3:3" x14ac:dyDescent="0.2">
      <c r="C669" s="29"/>
    </row>
    <row r="670" spans="3:3" x14ac:dyDescent="0.2">
      <c r="C670" s="29"/>
    </row>
    <row r="671" spans="3:3" x14ac:dyDescent="0.2">
      <c r="C671" s="29"/>
    </row>
    <row r="672" spans="3:3" x14ac:dyDescent="0.2">
      <c r="C672" s="29"/>
    </row>
    <row r="673" spans="3:3" x14ac:dyDescent="0.2">
      <c r="C673" s="29"/>
    </row>
    <row r="674" spans="3:3" x14ac:dyDescent="0.2">
      <c r="C674" s="29"/>
    </row>
    <row r="675" spans="3:3" x14ac:dyDescent="0.2">
      <c r="C675" s="29"/>
    </row>
    <row r="676" spans="3:3" x14ac:dyDescent="0.2">
      <c r="C676" s="29"/>
    </row>
    <row r="677" spans="3:3" x14ac:dyDescent="0.2">
      <c r="C677" s="29"/>
    </row>
    <row r="678" spans="3:3" x14ac:dyDescent="0.2">
      <c r="C678" s="29"/>
    </row>
    <row r="679" spans="3:3" x14ac:dyDescent="0.2">
      <c r="C679" s="29"/>
    </row>
    <row r="680" spans="3:3" x14ac:dyDescent="0.2">
      <c r="C680" s="29"/>
    </row>
    <row r="681" spans="3:3" x14ac:dyDescent="0.2">
      <c r="C681" s="29"/>
    </row>
    <row r="682" spans="3:3" x14ac:dyDescent="0.2">
      <c r="C682" s="29"/>
    </row>
    <row r="683" spans="3:3" x14ac:dyDescent="0.2">
      <c r="C683" s="29"/>
    </row>
    <row r="684" spans="3:3" x14ac:dyDescent="0.2">
      <c r="C684" s="29"/>
    </row>
    <row r="685" spans="3:3" x14ac:dyDescent="0.2">
      <c r="C685" s="29"/>
    </row>
    <row r="686" spans="3:3" x14ac:dyDescent="0.2">
      <c r="C686" s="29"/>
    </row>
    <row r="687" spans="3:3" x14ac:dyDescent="0.2">
      <c r="C687" s="29"/>
    </row>
    <row r="688" spans="3:3" x14ac:dyDescent="0.2">
      <c r="C688" s="29"/>
    </row>
    <row r="689" spans="3:3" x14ac:dyDescent="0.2">
      <c r="C689" s="29"/>
    </row>
    <row r="690" spans="3:3" x14ac:dyDescent="0.2">
      <c r="C690" s="29"/>
    </row>
    <row r="691" spans="3:3" x14ac:dyDescent="0.2">
      <c r="C691" s="29"/>
    </row>
    <row r="692" spans="3:3" x14ac:dyDescent="0.2">
      <c r="C692" s="29"/>
    </row>
    <row r="693" spans="3:3" x14ac:dyDescent="0.2">
      <c r="C693" s="29"/>
    </row>
    <row r="694" spans="3:3" x14ac:dyDescent="0.2">
      <c r="C694" s="29"/>
    </row>
    <row r="695" spans="3:3" x14ac:dyDescent="0.2">
      <c r="C695" s="29"/>
    </row>
    <row r="696" spans="3:3" x14ac:dyDescent="0.2">
      <c r="C696" s="29"/>
    </row>
    <row r="697" spans="3:3" x14ac:dyDescent="0.2">
      <c r="C697" s="29"/>
    </row>
    <row r="698" spans="3:3" x14ac:dyDescent="0.2">
      <c r="C698" s="29"/>
    </row>
    <row r="699" spans="3:3" x14ac:dyDescent="0.2">
      <c r="C699" s="29"/>
    </row>
    <row r="700" spans="3:3" x14ac:dyDescent="0.2">
      <c r="C700" s="29"/>
    </row>
    <row r="701" spans="3:3" x14ac:dyDescent="0.2">
      <c r="C701" s="29"/>
    </row>
    <row r="702" spans="3:3" x14ac:dyDescent="0.2">
      <c r="C702" s="29"/>
    </row>
    <row r="703" spans="3:3" x14ac:dyDescent="0.2">
      <c r="C703" s="29"/>
    </row>
    <row r="704" spans="3:3" x14ac:dyDescent="0.2">
      <c r="C704" s="29"/>
    </row>
    <row r="705" spans="3:3" x14ac:dyDescent="0.2">
      <c r="C705" s="29"/>
    </row>
    <row r="706" spans="3:3" x14ac:dyDescent="0.2">
      <c r="C706" s="29"/>
    </row>
    <row r="707" spans="3:3" x14ac:dyDescent="0.2">
      <c r="C707" s="29"/>
    </row>
    <row r="708" spans="3:3" x14ac:dyDescent="0.2">
      <c r="C708" s="29"/>
    </row>
    <row r="709" spans="3:3" x14ac:dyDescent="0.2">
      <c r="C709" s="29"/>
    </row>
    <row r="710" spans="3:3" x14ac:dyDescent="0.2">
      <c r="C710" s="29"/>
    </row>
    <row r="711" spans="3:3" x14ac:dyDescent="0.2">
      <c r="C711" s="29"/>
    </row>
    <row r="712" spans="3:3" x14ac:dyDescent="0.2">
      <c r="C712" s="29"/>
    </row>
    <row r="713" spans="3:3" x14ac:dyDescent="0.2">
      <c r="C713" s="29"/>
    </row>
    <row r="714" spans="3:3" x14ac:dyDescent="0.2">
      <c r="C714" s="29"/>
    </row>
    <row r="715" spans="3:3" x14ac:dyDescent="0.2">
      <c r="C715" s="29"/>
    </row>
    <row r="716" spans="3:3" x14ac:dyDescent="0.2">
      <c r="C716" s="29"/>
    </row>
    <row r="717" spans="3:3" x14ac:dyDescent="0.2">
      <c r="C717" s="29"/>
    </row>
    <row r="718" spans="3:3" x14ac:dyDescent="0.2">
      <c r="C718" s="29"/>
    </row>
    <row r="719" spans="3:3" x14ac:dyDescent="0.2">
      <c r="C719" s="29"/>
    </row>
    <row r="720" spans="3:3" x14ac:dyDescent="0.2">
      <c r="C720" s="29"/>
    </row>
    <row r="721" spans="3:3" x14ac:dyDescent="0.2">
      <c r="C721" s="29"/>
    </row>
    <row r="722" spans="3:3" x14ac:dyDescent="0.2">
      <c r="C722" s="29"/>
    </row>
    <row r="723" spans="3:3" x14ac:dyDescent="0.2">
      <c r="C723" s="29"/>
    </row>
    <row r="724" spans="3:3" x14ac:dyDescent="0.2">
      <c r="C724" s="29"/>
    </row>
    <row r="725" spans="3:3" x14ac:dyDescent="0.2">
      <c r="C725" s="29"/>
    </row>
    <row r="726" spans="3:3" x14ac:dyDescent="0.2">
      <c r="C726" s="29"/>
    </row>
    <row r="727" spans="3:3" x14ac:dyDescent="0.2">
      <c r="C727" s="29"/>
    </row>
    <row r="728" spans="3:3" x14ac:dyDescent="0.2">
      <c r="C728" s="29"/>
    </row>
    <row r="729" spans="3:3" x14ac:dyDescent="0.2">
      <c r="C729" s="29"/>
    </row>
    <row r="730" spans="3:3" x14ac:dyDescent="0.2">
      <c r="C730" s="29"/>
    </row>
    <row r="731" spans="3:3" x14ac:dyDescent="0.2">
      <c r="C731" s="29"/>
    </row>
    <row r="732" spans="3:3" x14ac:dyDescent="0.2">
      <c r="C732" s="29"/>
    </row>
    <row r="733" spans="3:3" x14ac:dyDescent="0.2">
      <c r="C733" s="29"/>
    </row>
    <row r="734" spans="3:3" x14ac:dyDescent="0.2">
      <c r="C734" s="29"/>
    </row>
    <row r="735" spans="3:3" x14ac:dyDescent="0.2">
      <c r="C735" s="29"/>
    </row>
    <row r="736" spans="3:3" x14ac:dyDescent="0.2">
      <c r="C736" s="29"/>
    </row>
    <row r="737" spans="3:3" x14ac:dyDescent="0.2">
      <c r="C737" s="29"/>
    </row>
    <row r="738" spans="3:3" x14ac:dyDescent="0.2">
      <c r="C738" s="29"/>
    </row>
    <row r="739" spans="3:3" x14ac:dyDescent="0.2">
      <c r="C739" s="29"/>
    </row>
    <row r="740" spans="3:3" x14ac:dyDescent="0.2">
      <c r="C740" s="29"/>
    </row>
    <row r="741" spans="3:3" x14ac:dyDescent="0.2">
      <c r="C741" s="29"/>
    </row>
    <row r="742" spans="3:3" x14ac:dyDescent="0.2">
      <c r="C742" s="29"/>
    </row>
    <row r="743" spans="3:3" x14ac:dyDescent="0.2">
      <c r="C743" s="29"/>
    </row>
    <row r="744" spans="3:3" x14ac:dyDescent="0.2">
      <c r="C744" s="29"/>
    </row>
    <row r="745" spans="3:3" x14ac:dyDescent="0.2">
      <c r="C745" s="29"/>
    </row>
    <row r="746" spans="3:3" x14ac:dyDescent="0.2">
      <c r="C746" s="29"/>
    </row>
    <row r="747" spans="3:3" x14ac:dyDescent="0.2">
      <c r="C747" s="29"/>
    </row>
    <row r="748" spans="3:3" x14ac:dyDescent="0.2">
      <c r="C748" s="29"/>
    </row>
    <row r="749" spans="3:3" x14ac:dyDescent="0.2">
      <c r="C749" s="29"/>
    </row>
    <row r="750" spans="3:3" x14ac:dyDescent="0.2">
      <c r="C750" s="29"/>
    </row>
    <row r="751" spans="3:3" x14ac:dyDescent="0.2">
      <c r="C751" s="29"/>
    </row>
    <row r="752" spans="3:3" x14ac:dyDescent="0.2">
      <c r="C752" s="29"/>
    </row>
    <row r="753" spans="3:3" x14ac:dyDescent="0.2">
      <c r="C753" s="29"/>
    </row>
    <row r="754" spans="3:3" x14ac:dyDescent="0.2">
      <c r="C754" s="29"/>
    </row>
    <row r="755" spans="3:3" x14ac:dyDescent="0.2">
      <c r="C755" s="29"/>
    </row>
    <row r="756" spans="3:3" x14ac:dyDescent="0.2">
      <c r="C756" s="29"/>
    </row>
    <row r="757" spans="3:3" x14ac:dyDescent="0.2">
      <c r="C757" s="29"/>
    </row>
    <row r="758" spans="3:3" x14ac:dyDescent="0.2">
      <c r="C758" s="29"/>
    </row>
    <row r="759" spans="3:3" x14ac:dyDescent="0.2">
      <c r="C759" s="29"/>
    </row>
    <row r="760" spans="3:3" x14ac:dyDescent="0.2">
      <c r="C760" s="29"/>
    </row>
    <row r="761" spans="3:3" x14ac:dyDescent="0.2">
      <c r="C761" s="29"/>
    </row>
    <row r="762" spans="3:3" x14ac:dyDescent="0.2">
      <c r="C762" s="29"/>
    </row>
    <row r="763" spans="3:3" x14ac:dyDescent="0.2">
      <c r="C763" s="29"/>
    </row>
    <row r="764" spans="3:3" x14ac:dyDescent="0.2">
      <c r="C764" s="29"/>
    </row>
    <row r="765" spans="3:3" x14ac:dyDescent="0.2">
      <c r="C765" s="29"/>
    </row>
    <row r="766" spans="3:3" x14ac:dyDescent="0.2">
      <c r="C766" s="29"/>
    </row>
    <row r="767" spans="3:3" x14ac:dyDescent="0.2">
      <c r="C767" s="29"/>
    </row>
    <row r="768" spans="3:3" x14ac:dyDescent="0.2">
      <c r="C768" s="29"/>
    </row>
    <row r="769" spans="3:3" x14ac:dyDescent="0.2">
      <c r="C769" s="29"/>
    </row>
    <row r="770" spans="3:3" x14ac:dyDescent="0.2">
      <c r="C770" s="29"/>
    </row>
    <row r="771" spans="3:3" x14ac:dyDescent="0.2">
      <c r="C771" s="29"/>
    </row>
    <row r="772" spans="3:3" x14ac:dyDescent="0.2">
      <c r="C772" s="29"/>
    </row>
    <row r="773" spans="3:3" x14ac:dyDescent="0.2">
      <c r="C773" s="29"/>
    </row>
    <row r="774" spans="3:3" x14ac:dyDescent="0.2">
      <c r="C774" s="29"/>
    </row>
    <row r="775" spans="3:3" x14ac:dyDescent="0.2">
      <c r="C775" s="29"/>
    </row>
    <row r="776" spans="3:3" x14ac:dyDescent="0.2">
      <c r="C776" s="29"/>
    </row>
    <row r="777" spans="3:3" x14ac:dyDescent="0.2">
      <c r="C777" s="29"/>
    </row>
    <row r="778" spans="3:3" x14ac:dyDescent="0.2">
      <c r="C778" s="29"/>
    </row>
    <row r="779" spans="3:3" x14ac:dyDescent="0.2">
      <c r="C779" s="29"/>
    </row>
    <row r="780" spans="3:3" x14ac:dyDescent="0.2">
      <c r="C780" s="29"/>
    </row>
    <row r="781" spans="3:3" x14ac:dyDescent="0.2">
      <c r="C781" s="29"/>
    </row>
    <row r="782" spans="3:3" x14ac:dyDescent="0.2">
      <c r="C782" s="29"/>
    </row>
    <row r="783" spans="3:3" x14ac:dyDescent="0.2">
      <c r="C783" s="29"/>
    </row>
    <row r="784" spans="3:3" x14ac:dyDescent="0.2">
      <c r="C784" s="29"/>
    </row>
    <row r="785" spans="3:3" x14ac:dyDescent="0.2">
      <c r="C785" s="29"/>
    </row>
    <row r="786" spans="3:3" x14ac:dyDescent="0.2">
      <c r="C786" s="29"/>
    </row>
    <row r="787" spans="3:3" x14ac:dyDescent="0.2">
      <c r="C787" s="29"/>
    </row>
    <row r="788" spans="3:3" x14ac:dyDescent="0.2">
      <c r="C788" s="29"/>
    </row>
    <row r="789" spans="3:3" x14ac:dyDescent="0.2">
      <c r="C789" s="29"/>
    </row>
    <row r="790" spans="3:3" x14ac:dyDescent="0.2">
      <c r="C790" s="29"/>
    </row>
    <row r="791" spans="3:3" x14ac:dyDescent="0.2">
      <c r="C791" s="29"/>
    </row>
    <row r="792" spans="3:3" x14ac:dyDescent="0.2">
      <c r="C792" s="29"/>
    </row>
    <row r="793" spans="3:3" x14ac:dyDescent="0.2">
      <c r="C793" s="29"/>
    </row>
    <row r="794" spans="3:3" x14ac:dyDescent="0.2">
      <c r="C794" s="29"/>
    </row>
    <row r="795" spans="3:3" x14ac:dyDescent="0.2">
      <c r="C795" s="29"/>
    </row>
    <row r="796" spans="3:3" x14ac:dyDescent="0.2">
      <c r="C796" s="29"/>
    </row>
    <row r="797" spans="3:3" x14ac:dyDescent="0.2">
      <c r="C797" s="29"/>
    </row>
    <row r="798" spans="3:3" x14ac:dyDescent="0.2">
      <c r="C798" s="29"/>
    </row>
    <row r="799" spans="3:3" x14ac:dyDescent="0.2">
      <c r="C799" s="29"/>
    </row>
    <row r="800" spans="3:3" x14ac:dyDescent="0.2">
      <c r="C800" s="29"/>
    </row>
    <row r="801" spans="3:3" x14ac:dyDescent="0.2">
      <c r="C801" s="29"/>
    </row>
    <row r="802" spans="3:3" x14ac:dyDescent="0.2">
      <c r="C802" s="29"/>
    </row>
    <row r="803" spans="3:3" x14ac:dyDescent="0.2">
      <c r="C803" s="29"/>
    </row>
    <row r="804" spans="3:3" x14ac:dyDescent="0.2">
      <c r="C804" s="29"/>
    </row>
    <row r="805" spans="3:3" x14ac:dyDescent="0.2">
      <c r="C805" s="29"/>
    </row>
    <row r="806" spans="3:3" x14ac:dyDescent="0.2">
      <c r="C806" s="29"/>
    </row>
    <row r="807" spans="3:3" x14ac:dyDescent="0.2">
      <c r="C807" s="29"/>
    </row>
    <row r="808" spans="3:3" x14ac:dyDescent="0.2">
      <c r="C808" s="29"/>
    </row>
    <row r="809" spans="3:3" x14ac:dyDescent="0.2">
      <c r="C809" s="29"/>
    </row>
    <row r="810" spans="3:3" x14ac:dyDescent="0.2">
      <c r="C810" s="29"/>
    </row>
    <row r="811" spans="3:3" x14ac:dyDescent="0.2">
      <c r="C811" s="29"/>
    </row>
    <row r="812" spans="3:3" x14ac:dyDescent="0.2">
      <c r="C812" s="29"/>
    </row>
    <row r="813" spans="3:3" x14ac:dyDescent="0.2">
      <c r="C813" s="29"/>
    </row>
    <row r="814" spans="3:3" x14ac:dyDescent="0.2">
      <c r="C814" s="29"/>
    </row>
    <row r="815" spans="3:3" x14ac:dyDescent="0.2">
      <c r="C815" s="29"/>
    </row>
    <row r="816" spans="3:3" x14ac:dyDescent="0.2">
      <c r="C816" s="29"/>
    </row>
    <row r="817" spans="3:3" x14ac:dyDescent="0.2">
      <c r="C817" s="29"/>
    </row>
    <row r="818" spans="3:3" x14ac:dyDescent="0.2">
      <c r="C818" s="29"/>
    </row>
    <row r="819" spans="3:3" x14ac:dyDescent="0.2">
      <c r="C819" s="29"/>
    </row>
    <row r="820" spans="3:3" x14ac:dyDescent="0.2">
      <c r="C820" s="29"/>
    </row>
    <row r="821" spans="3:3" x14ac:dyDescent="0.2">
      <c r="C821" s="29"/>
    </row>
    <row r="822" spans="3:3" x14ac:dyDescent="0.2">
      <c r="C822" s="29"/>
    </row>
    <row r="823" spans="3:3" x14ac:dyDescent="0.2">
      <c r="C823" s="29"/>
    </row>
    <row r="824" spans="3:3" x14ac:dyDescent="0.2">
      <c r="C824" s="29"/>
    </row>
    <row r="825" spans="3:3" x14ac:dyDescent="0.2">
      <c r="C825" s="29"/>
    </row>
    <row r="826" spans="3:3" x14ac:dyDescent="0.2">
      <c r="C826" s="29"/>
    </row>
    <row r="827" spans="3:3" x14ac:dyDescent="0.2">
      <c r="C827" s="29"/>
    </row>
    <row r="828" spans="3:3" x14ac:dyDescent="0.2">
      <c r="C828" s="29"/>
    </row>
    <row r="829" spans="3:3" x14ac:dyDescent="0.2">
      <c r="C829" s="29"/>
    </row>
    <row r="830" spans="3:3" x14ac:dyDescent="0.2">
      <c r="C830" s="29"/>
    </row>
    <row r="831" spans="3:3" x14ac:dyDescent="0.2">
      <c r="C831" s="29"/>
    </row>
    <row r="832" spans="3:3" x14ac:dyDescent="0.2">
      <c r="C832" s="29"/>
    </row>
    <row r="833" spans="3:3" x14ac:dyDescent="0.2">
      <c r="C833" s="29"/>
    </row>
    <row r="834" spans="3:3" x14ac:dyDescent="0.2">
      <c r="C834" s="29"/>
    </row>
    <row r="835" spans="3:3" x14ac:dyDescent="0.2">
      <c r="C835" s="29"/>
    </row>
    <row r="836" spans="3:3" x14ac:dyDescent="0.2">
      <c r="C836" s="29"/>
    </row>
    <row r="837" spans="3:3" x14ac:dyDescent="0.2">
      <c r="C837" s="29"/>
    </row>
    <row r="838" spans="3:3" x14ac:dyDescent="0.2">
      <c r="C838" s="29"/>
    </row>
    <row r="839" spans="3:3" x14ac:dyDescent="0.2">
      <c r="C839" s="29"/>
    </row>
    <row r="840" spans="3:3" x14ac:dyDescent="0.2">
      <c r="C840" s="29"/>
    </row>
    <row r="841" spans="3:3" x14ac:dyDescent="0.2">
      <c r="C841" s="29"/>
    </row>
    <row r="842" spans="3:3" x14ac:dyDescent="0.2">
      <c r="C842" s="29"/>
    </row>
    <row r="843" spans="3:3" x14ac:dyDescent="0.2">
      <c r="C843" s="29"/>
    </row>
    <row r="844" spans="3:3" x14ac:dyDescent="0.2">
      <c r="C844" s="29"/>
    </row>
    <row r="845" spans="3:3" x14ac:dyDescent="0.2">
      <c r="C845" s="29"/>
    </row>
    <row r="846" spans="3:3" x14ac:dyDescent="0.2">
      <c r="C846" s="29"/>
    </row>
    <row r="847" spans="3:3" x14ac:dyDescent="0.2">
      <c r="C847" s="29"/>
    </row>
    <row r="848" spans="3:3" x14ac:dyDescent="0.2">
      <c r="C848" s="29"/>
    </row>
    <row r="849" spans="3:3" x14ac:dyDescent="0.2">
      <c r="C849" s="29"/>
    </row>
    <row r="850" spans="3:3" x14ac:dyDescent="0.2">
      <c r="C850" s="29"/>
    </row>
    <row r="851" spans="3:3" x14ac:dyDescent="0.2">
      <c r="C851" s="29"/>
    </row>
    <row r="852" spans="3:3" x14ac:dyDescent="0.2">
      <c r="C852" s="29"/>
    </row>
    <row r="853" spans="3:3" x14ac:dyDescent="0.2">
      <c r="C853" s="29"/>
    </row>
    <row r="854" spans="3:3" x14ac:dyDescent="0.2">
      <c r="C854" s="29"/>
    </row>
    <row r="855" spans="3:3" x14ac:dyDescent="0.2">
      <c r="C855" s="29"/>
    </row>
    <row r="856" spans="3:3" x14ac:dyDescent="0.2">
      <c r="C856" s="29"/>
    </row>
    <row r="857" spans="3:3" x14ac:dyDescent="0.2">
      <c r="C857" s="29"/>
    </row>
    <row r="858" spans="3:3" x14ac:dyDescent="0.2">
      <c r="C858" s="29"/>
    </row>
    <row r="859" spans="3:3" x14ac:dyDescent="0.2">
      <c r="C859" s="29"/>
    </row>
    <row r="860" spans="3:3" x14ac:dyDescent="0.2">
      <c r="C860" s="29"/>
    </row>
    <row r="861" spans="3:3" x14ac:dyDescent="0.2">
      <c r="C861" s="29"/>
    </row>
    <row r="862" spans="3:3" x14ac:dyDescent="0.2">
      <c r="C862" s="29"/>
    </row>
    <row r="863" spans="3:3" x14ac:dyDescent="0.2">
      <c r="C863" s="29"/>
    </row>
    <row r="864" spans="3:3" x14ac:dyDescent="0.2">
      <c r="C864" s="29"/>
    </row>
    <row r="865" spans="3:3" x14ac:dyDescent="0.2">
      <c r="C865" s="29"/>
    </row>
    <row r="866" spans="3:3" x14ac:dyDescent="0.2">
      <c r="C866" s="29"/>
    </row>
    <row r="867" spans="3:3" x14ac:dyDescent="0.2">
      <c r="C867" s="29"/>
    </row>
    <row r="868" spans="3:3" x14ac:dyDescent="0.2">
      <c r="C868" s="29"/>
    </row>
    <row r="869" spans="3:3" x14ac:dyDescent="0.2">
      <c r="C869" s="29"/>
    </row>
    <row r="870" spans="3:3" x14ac:dyDescent="0.2">
      <c r="C870" s="29"/>
    </row>
    <row r="871" spans="3:3" x14ac:dyDescent="0.2">
      <c r="C871" s="29"/>
    </row>
    <row r="872" spans="3:3" x14ac:dyDescent="0.2">
      <c r="C872" s="29"/>
    </row>
    <row r="873" spans="3:3" x14ac:dyDescent="0.2">
      <c r="C873" s="29"/>
    </row>
    <row r="874" spans="3:3" x14ac:dyDescent="0.2">
      <c r="C874" s="29"/>
    </row>
    <row r="875" spans="3:3" x14ac:dyDescent="0.2">
      <c r="C875" s="29"/>
    </row>
    <row r="876" spans="3:3" x14ac:dyDescent="0.2">
      <c r="C876" s="29"/>
    </row>
    <row r="877" spans="3:3" x14ac:dyDescent="0.2">
      <c r="C877" s="29"/>
    </row>
    <row r="878" spans="3:3" x14ac:dyDescent="0.2">
      <c r="C878" s="29"/>
    </row>
    <row r="879" spans="3:3" x14ac:dyDescent="0.2">
      <c r="C879" s="29"/>
    </row>
    <row r="880" spans="3:3" x14ac:dyDescent="0.2">
      <c r="C880" s="29"/>
    </row>
    <row r="881" spans="3:3" x14ac:dyDescent="0.2">
      <c r="C881" s="29"/>
    </row>
    <row r="882" spans="3:3" x14ac:dyDescent="0.2">
      <c r="C882" s="29"/>
    </row>
    <row r="883" spans="3:3" x14ac:dyDescent="0.2">
      <c r="C883" s="29"/>
    </row>
    <row r="884" spans="3:3" x14ac:dyDescent="0.2">
      <c r="C884" s="29"/>
    </row>
    <row r="885" spans="3:3" x14ac:dyDescent="0.2">
      <c r="C885" s="29"/>
    </row>
    <row r="886" spans="3:3" x14ac:dyDescent="0.2">
      <c r="C886" s="29"/>
    </row>
    <row r="887" spans="3:3" x14ac:dyDescent="0.2">
      <c r="C887" s="29"/>
    </row>
    <row r="888" spans="3:3" x14ac:dyDescent="0.2">
      <c r="C888" s="29"/>
    </row>
    <row r="889" spans="3:3" x14ac:dyDescent="0.2">
      <c r="C889" s="29"/>
    </row>
    <row r="890" spans="3:3" x14ac:dyDescent="0.2">
      <c r="C890" s="29"/>
    </row>
    <row r="891" spans="3:3" x14ac:dyDescent="0.2">
      <c r="C891" s="29"/>
    </row>
    <row r="892" spans="3:3" x14ac:dyDescent="0.2">
      <c r="C892" s="29"/>
    </row>
    <row r="893" spans="3:3" x14ac:dyDescent="0.2">
      <c r="C893" s="29"/>
    </row>
    <row r="894" spans="3:3" x14ac:dyDescent="0.2">
      <c r="C894" s="29"/>
    </row>
    <row r="895" spans="3:3" x14ac:dyDescent="0.2">
      <c r="C895" s="29"/>
    </row>
    <row r="896" spans="3:3" x14ac:dyDescent="0.2">
      <c r="C896" s="29"/>
    </row>
    <row r="897" spans="3:3" x14ac:dyDescent="0.2">
      <c r="C897" s="29"/>
    </row>
    <row r="898" spans="3:3" x14ac:dyDescent="0.2">
      <c r="C898" s="29"/>
    </row>
    <row r="899" spans="3:3" x14ac:dyDescent="0.2">
      <c r="C899" s="29"/>
    </row>
    <row r="900" spans="3:3" x14ac:dyDescent="0.2">
      <c r="C900" s="29"/>
    </row>
    <row r="901" spans="3:3" x14ac:dyDescent="0.2">
      <c r="C901" s="29"/>
    </row>
    <row r="902" spans="3:3" x14ac:dyDescent="0.2">
      <c r="C902" s="29"/>
    </row>
    <row r="903" spans="3:3" x14ac:dyDescent="0.2">
      <c r="C903" s="29"/>
    </row>
    <row r="904" spans="3:3" x14ac:dyDescent="0.2">
      <c r="C904" s="29"/>
    </row>
    <row r="905" spans="3:3" x14ac:dyDescent="0.2">
      <c r="C905" s="29"/>
    </row>
    <row r="906" spans="3:3" x14ac:dyDescent="0.2">
      <c r="C906" s="29"/>
    </row>
    <row r="907" spans="3:3" x14ac:dyDescent="0.2">
      <c r="C907" s="29"/>
    </row>
    <row r="908" spans="3:3" x14ac:dyDescent="0.2">
      <c r="C908" s="29"/>
    </row>
    <row r="909" spans="3:3" x14ac:dyDescent="0.2">
      <c r="C909" s="29"/>
    </row>
    <row r="910" spans="3:3" x14ac:dyDescent="0.2">
      <c r="C910" s="29"/>
    </row>
    <row r="911" spans="3:3" x14ac:dyDescent="0.2">
      <c r="C911" s="29"/>
    </row>
    <row r="912" spans="3:3" x14ac:dyDescent="0.2">
      <c r="C912" s="29"/>
    </row>
    <row r="913" spans="1:3" x14ac:dyDescent="0.2">
      <c r="C913" s="29"/>
    </row>
    <row r="914" spans="1:3" x14ac:dyDescent="0.2">
      <c r="C914" s="29"/>
    </row>
    <row r="915" spans="1:3" x14ac:dyDescent="0.2">
      <c r="C915" s="29"/>
    </row>
    <row r="916" spans="1:3" x14ac:dyDescent="0.2">
      <c r="C916" s="29"/>
    </row>
    <row r="917" spans="1:3" x14ac:dyDescent="0.2">
      <c r="C917" s="29"/>
    </row>
    <row r="918" spans="1:3" x14ac:dyDescent="0.2">
      <c r="C918" s="29"/>
    </row>
    <row r="919" spans="1:3" x14ac:dyDescent="0.2">
      <c r="C919" s="29"/>
    </row>
    <row r="920" spans="1:3" x14ac:dyDescent="0.2">
      <c r="C920" s="29"/>
    </row>
    <row r="921" spans="1:3" x14ac:dyDescent="0.2">
      <c r="C921" s="29"/>
    </row>
    <row r="922" spans="1:3" x14ac:dyDescent="0.2">
      <c r="C922" s="29"/>
    </row>
    <row r="923" spans="1:3" x14ac:dyDescent="0.2">
      <c r="C923" s="29"/>
    </row>
    <row r="924" spans="1:3" x14ac:dyDescent="0.2">
      <c r="C924" s="29"/>
    </row>
    <row r="926" spans="1:3" x14ac:dyDescent="0.2">
      <c r="A926" s="13" t="s">
        <v>10937</v>
      </c>
      <c r="B926" s="8" t="s">
        <v>10934</v>
      </c>
      <c r="C926" s="4"/>
    </row>
    <row r="927" spans="1:3" x14ac:dyDescent="0.2">
      <c r="A927" s="14" t="s">
        <v>2223</v>
      </c>
      <c r="B927" s="21">
        <v>7999.98</v>
      </c>
      <c r="C927" s="29"/>
    </row>
    <row r="928" spans="1:3" x14ac:dyDescent="0.2">
      <c r="A928" s="16" t="s">
        <v>7932</v>
      </c>
      <c r="B928" s="22">
        <v>4643.8</v>
      </c>
      <c r="C928" s="29"/>
    </row>
    <row r="929" spans="1:3" x14ac:dyDescent="0.2">
      <c r="A929" s="16" t="s">
        <v>1217</v>
      </c>
      <c r="B929" s="22">
        <v>3359.944</v>
      </c>
      <c r="C929" s="29"/>
    </row>
    <row r="930" spans="1:3" x14ac:dyDescent="0.2">
      <c r="A930" s="16" t="s">
        <v>5016</v>
      </c>
      <c r="B930" s="22">
        <v>2996.63</v>
      </c>
      <c r="C930" s="29"/>
    </row>
    <row r="931" spans="1:3" x14ac:dyDescent="0.2">
      <c r="A931" s="16" t="s">
        <v>5274</v>
      </c>
      <c r="B931" s="22">
        <v>2799.9600000000005</v>
      </c>
      <c r="C931" s="29"/>
    </row>
    <row r="932" spans="1:3" x14ac:dyDescent="0.2">
      <c r="A932" s="18" t="s">
        <v>10938</v>
      </c>
      <c r="B932" s="11">
        <v>21800.313999999998</v>
      </c>
      <c r="C932" s="29"/>
    </row>
    <row r="933" spans="1:3" x14ac:dyDescent="0.2">
      <c r="C933" s="29"/>
    </row>
    <row r="934" spans="1:3" x14ac:dyDescent="0.2">
      <c r="C934" s="29"/>
    </row>
    <row r="935" spans="1:3" x14ac:dyDescent="0.2">
      <c r="C935" s="29"/>
    </row>
    <row r="936" spans="1:3" x14ac:dyDescent="0.2">
      <c r="C936" s="29"/>
    </row>
    <row r="937" spans="1:3" x14ac:dyDescent="0.2">
      <c r="C937" s="29"/>
    </row>
    <row r="938" spans="1:3" x14ac:dyDescent="0.2">
      <c r="C938" s="29"/>
    </row>
    <row r="939" spans="1:3" x14ac:dyDescent="0.2">
      <c r="C939" s="29"/>
    </row>
    <row r="940" spans="1:3" x14ac:dyDescent="0.2">
      <c r="C940" s="29"/>
    </row>
    <row r="941" spans="1:3" x14ac:dyDescent="0.2">
      <c r="C941" s="29"/>
    </row>
    <row r="942" spans="1:3" x14ac:dyDescent="0.2">
      <c r="C942" s="29"/>
    </row>
    <row r="943" spans="1:3" x14ac:dyDescent="0.2">
      <c r="C943" s="29"/>
    </row>
    <row r="944" spans="1:3" x14ac:dyDescent="0.2">
      <c r="C944" s="29"/>
    </row>
    <row r="945" spans="3:3" x14ac:dyDescent="0.2">
      <c r="C945" s="29"/>
    </row>
    <row r="946" spans="3:3" x14ac:dyDescent="0.2">
      <c r="C946" s="29"/>
    </row>
    <row r="947" spans="3:3" x14ac:dyDescent="0.2">
      <c r="C947" s="29"/>
    </row>
    <row r="948" spans="3:3" x14ac:dyDescent="0.2">
      <c r="C948" s="29"/>
    </row>
    <row r="949" spans="3:3" x14ac:dyDescent="0.2">
      <c r="C949" s="29"/>
    </row>
    <row r="950" spans="3:3" x14ac:dyDescent="0.2">
      <c r="C950" s="29"/>
    </row>
    <row r="951" spans="3:3" x14ac:dyDescent="0.2">
      <c r="C951" s="29"/>
    </row>
    <row r="952" spans="3:3" x14ac:dyDescent="0.2">
      <c r="C952" s="29"/>
    </row>
    <row r="953" spans="3:3" x14ac:dyDescent="0.2">
      <c r="C953" s="29"/>
    </row>
    <row r="954" spans="3:3" x14ac:dyDescent="0.2">
      <c r="C954" s="29"/>
    </row>
    <row r="955" spans="3:3" x14ac:dyDescent="0.2">
      <c r="C955" s="29"/>
    </row>
    <row r="956" spans="3:3" x14ac:dyDescent="0.2">
      <c r="C956" s="29"/>
    </row>
    <row r="957" spans="3:3" x14ac:dyDescent="0.2">
      <c r="C957" s="29"/>
    </row>
    <row r="958" spans="3:3" x14ac:dyDescent="0.2">
      <c r="C958" s="29"/>
    </row>
    <row r="959" spans="3:3" x14ac:dyDescent="0.2">
      <c r="C959" s="29"/>
    </row>
    <row r="960" spans="3:3" x14ac:dyDescent="0.2">
      <c r="C960" s="29"/>
    </row>
    <row r="961" spans="3:3" x14ac:dyDescent="0.2">
      <c r="C961" s="29"/>
    </row>
    <row r="962" spans="3:3" x14ac:dyDescent="0.2">
      <c r="C962" s="29"/>
    </row>
    <row r="963" spans="3:3" x14ac:dyDescent="0.2">
      <c r="C963" s="29"/>
    </row>
    <row r="964" spans="3:3" x14ac:dyDescent="0.2">
      <c r="C964" s="29"/>
    </row>
    <row r="965" spans="3:3" x14ac:dyDescent="0.2">
      <c r="C965" s="29"/>
    </row>
    <row r="966" spans="3:3" x14ac:dyDescent="0.2">
      <c r="C966" s="29"/>
    </row>
    <row r="967" spans="3:3" x14ac:dyDescent="0.2">
      <c r="C967" s="29"/>
    </row>
    <row r="968" spans="3:3" x14ac:dyDescent="0.2">
      <c r="C968" s="29"/>
    </row>
    <row r="969" spans="3:3" x14ac:dyDescent="0.2">
      <c r="C969" s="29"/>
    </row>
    <row r="970" spans="3:3" x14ac:dyDescent="0.2">
      <c r="C970" s="29"/>
    </row>
    <row r="971" spans="3:3" x14ac:dyDescent="0.2">
      <c r="C971" s="29"/>
    </row>
    <row r="972" spans="3:3" x14ac:dyDescent="0.2">
      <c r="C972" s="29"/>
    </row>
    <row r="973" spans="3:3" x14ac:dyDescent="0.2">
      <c r="C973" s="29"/>
    </row>
    <row r="974" spans="3:3" x14ac:dyDescent="0.2">
      <c r="C974" s="29"/>
    </row>
    <row r="975" spans="3:3" x14ac:dyDescent="0.2">
      <c r="C975" s="29"/>
    </row>
    <row r="976" spans="3:3" x14ac:dyDescent="0.2">
      <c r="C976" s="29"/>
    </row>
    <row r="977" spans="3:3" x14ac:dyDescent="0.2">
      <c r="C977" s="29"/>
    </row>
    <row r="978" spans="3:3" x14ac:dyDescent="0.2">
      <c r="C978" s="29"/>
    </row>
    <row r="979" spans="3:3" x14ac:dyDescent="0.2">
      <c r="C979" s="29"/>
    </row>
    <row r="980" spans="3:3" x14ac:dyDescent="0.2">
      <c r="C980" s="29"/>
    </row>
    <row r="981" spans="3:3" x14ac:dyDescent="0.2">
      <c r="C981" s="29"/>
    </row>
    <row r="982" spans="3:3" x14ac:dyDescent="0.2">
      <c r="C982" s="29"/>
    </row>
    <row r="983" spans="3:3" x14ac:dyDescent="0.2">
      <c r="C983" s="29"/>
    </row>
    <row r="984" spans="3:3" x14ac:dyDescent="0.2">
      <c r="C984" s="29"/>
    </row>
    <row r="985" spans="3:3" x14ac:dyDescent="0.2">
      <c r="C985" s="29"/>
    </row>
    <row r="986" spans="3:3" x14ac:dyDescent="0.2">
      <c r="C986" s="29"/>
    </row>
    <row r="987" spans="3:3" x14ac:dyDescent="0.2">
      <c r="C987" s="29"/>
    </row>
    <row r="988" spans="3:3" x14ac:dyDescent="0.2">
      <c r="C988" s="29"/>
    </row>
    <row r="989" spans="3:3" x14ac:dyDescent="0.2">
      <c r="C989" s="29"/>
    </row>
    <row r="990" spans="3:3" x14ac:dyDescent="0.2">
      <c r="C990" s="29"/>
    </row>
    <row r="991" spans="3:3" x14ac:dyDescent="0.2">
      <c r="C991" s="29"/>
    </row>
    <row r="992" spans="3:3" x14ac:dyDescent="0.2">
      <c r="C992" s="29"/>
    </row>
    <row r="993" spans="3:3" x14ac:dyDescent="0.2">
      <c r="C993" s="29"/>
    </row>
    <row r="994" spans="3:3" x14ac:dyDescent="0.2">
      <c r="C994" s="29"/>
    </row>
    <row r="995" spans="3:3" x14ac:dyDescent="0.2">
      <c r="C995" s="29"/>
    </row>
    <row r="996" spans="3:3" x14ac:dyDescent="0.2">
      <c r="C996" s="29"/>
    </row>
    <row r="997" spans="3:3" x14ac:dyDescent="0.2">
      <c r="C997" s="29"/>
    </row>
    <row r="998" spans="3:3" x14ac:dyDescent="0.2">
      <c r="C998" s="29"/>
    </row>
    <row r="999" spans="3:3" x14ac:dyDescent="0.2">
      <c r="C999" s="29"/>
    </row>
    <row r="1000" spans="3:3" x14ac:dyDescent="0.2">
      <c r="C1000" s="29"/>
    </row>
    <row r="1001" spans="3:3" x14ac:dyDescent="0.2">
      <c r="C1001" s="29"/>
    </row>
    <row r="1002" spans="3:3" x14ac:dyDescent="0.2">
      <c r="C1002" s="29"/>
    </row>
    <row r="1003" spans="3:3" x14ac:dyDescent="0.2">
      <c r="C1003" s="29"/>
    </row>
    <row r="1004" spans="3:3" x14ac:dyDescent="0.2">
      <c r="C1004" s="29"/>
    </row>
    <row r="1005" spans="3:3" x14ac:dyDescent="0.2">
      <c r="C1005" s="29"/>
    </row>
    <row r="1006" spans="3:3" x14ac:dyDescent="0.2">
      <c r="C1006" s="29"/>
    </row>
    <row r="1007" spans="3:3" x14ac:dyDescent="0.2">
      <c r="C1007" s="29"/>
    </row>
    <row r="1008" spans="3:3" x14ac:dyDescent="0.2">
      <c r="C1008" s="29"/>
    </row>
    <row r="1009" spans="3:3" x14ac:dyDescent="0.2">
      <c r="C1009" s="29"/>
    </row>
    <row r="1010" spans="3:3" x14ac:dyDescent="0.2">
      <c r="C1010" s="29"/>
    </row>
    <row r="1011" spans="3:3" x14ac:dyDescent="0.2">
      <c r="C1011" s="29"/>
    </row>
    <row r="1012" spans="3:3" x14ac:dyDescent="0.2">
      <c r="C1012" s="29"/>
    </row>
    <row r="1013" spans="3:3" x14ac:dyDescent="0.2">
      <c r="C1013" s="29"/>
    </row>
    <row r="1014" spans="3:3" x14ac:dyDescent="0.2">
      <c r="C1014" s="29"/>
    </row>
    <row r="1015" spans="3:3" x14ac:dyDescent="0.2">
      <c r="C1015" s="29"/>
    </row>
    <row r="1016" spans="3:3" x14ac:dyDescent="0.2">
      <c r="C1016" s="29"/>
    </row>
    <row r="1017" spans="3:3" x14ac:dyDescent="0.2">
      <c r="C1017" s="29"/>
    </row>
    <row r="1018" spans="3:3" x14ac:dyDescent="0.2">
      <c r="C1018" s="29"/>
    </row>
    <row r="1019" spans="3:3" x14ac:dyDescent="0.2">
      <c r="C1019" s="29"/>
    </row>
    <row r="1020" spans="3:3" x14ac:dyDescent="0.2">
      <c r="C1020" s="29"/>
    </row>
    <row r="1021" spans="3:3" x14ac:dyDescent="0.2">
      <c r="C1021" s="29"/>
    </row>
    <row r="1022" spans="3:3" x14ac:dyDescent="0.2">
      <c r="C1022" s="29"/>
    </row>
    <row r="1023" spans="3:3" x14ac:dyDescent="0.2">
      <c r="C1023" s="29"/>
    </row>
    <row r="1024" spans="3:3" x14ac:dyDescent="0.2">
      <c r="C1024" s="29"/>
    </row>
    <row r="1025" spans="3:3" x14ac:dyDescent="0.2">
      <c r="C1025" s="29"/>
    </row>
    <row r="1026" spans="3:3" x14ac:dyDescent="0.2">
      <c r="C1026" s="29"/>
    </row>
    <row r="1027" spans="3:3" x14ac:dyDescent="0.2">
      <c r="C1027" s="29"/>
    </row>
    <row r="1028" spans="3:3" x14ac:dyDescent="0.2">
      <c r="C1028" s="29"/>
    </row>
    <row r="1029" spans="3:3" x14ac:dyDescent="0.2">
      <c r="C1029" s="29"/>
    </row>
    <row r="1030" spans="3:3" x14ac:dyDescent="0.2">
      <c r="C1030" s="29"/>
    </row>
    <row r="1031" spans="3:3" x14ac:dyDescent="0.2">
      <c r="C1031" s="29"/>
    </row>
    <row r="1032" spans="3:3" x14ac:dyDescent="0.2">
      <c r="C1032" s="29"/>
    </row>
    <row r="1033" spans="3:3" x14ac:dyDescent="0.2">
      <c r="C1033" s="29"/>
    </row>
    <row r="1034" spans="3:3" x14ac:dyDescent="0.2">
      <c r="C1034" s="29"/>
    </row>
    <row r="1035" spans="3:3" x14ac:dyDescent="0.2">
      <c r="C1035" s="29"/>
    </row>
    <row r="1036" spans="3:3" x14ac:dyDescent="0.2">
      <c r="C1036" s="29"/>
    </row>
    <row r="1037" spans="3:3" x14ac:dyDescent="0.2">
      <c r="C1037" s="29"/>
    </row>
    <row r="1038" spans="3:3" x14ac:dyDescent="0.2">
      <c r="C1038" s="29"/>
    </row>
    <row r="1039" spans="3:3" x14ac:dyDescent="0.2">
      <c r="C1039" s="29"/>
    </row>
    <row r="1040" spans="3:3" x14ac:dyDescent="0.2">
      <c r="C1040" s="29"/>
    </row>
    <row r="1041" spans="3:3" x14ac:dyDescent="0.2">
      <c r="C1041" s="29"/>
    </row>
    <row r="1042" spans="3:3" x14ac:dyDescent="0.2">
      <c r="C1042" s="29"/>
    </row>
    <row r="1043" spans="3:3" x14ac:dyDescent="0.2">
      <c r="C1043" s="29"/>
    </row>
    <row r="1044" spans="3:3" x14ac:dyDescent="0.2">
      <c r="C1044" s="29"/>
    </row>
    <row r="1045" spans="3:3" x14ac:dyDescent="0.2">
      <c r="C1045" s="29"/>
    </row>
    <row r="1046" spans="3:3" x14ac:dyDescent="0.2">
      <c r="C1046" s="29"/>
    </row>
    <row r="1047" spans="3:3" x14ac:dyDescent="0.2">
      <c r="C1047" s="29"/>
    </row>
    <row r="1048" spans="3:3" x14ac:dyDescent="0.2">
      <c r="C1048" s="29"/>
    </row>
    <row r="1049" spans="3:3" x14ac:dyDescent="0.2">
      <c r="C1049" s="29"/>
    </row>
    <row r="1050" spans="3:3" x14ac:dyDescent="0.2">
      <c r="C1050" s="29"/>
    </row>
    <row r="1051" spans="3:3" x14ac:dyDescent="0.2">
      <c r="C1051" s="29"/>
    </row>
    <row r="1052" spans="3:3" x14ac:dyDescent="0.2">
      <c r="C1052" s="29"/>
    </row>
    <row r="1053" spans="3:3" x14ac:dyDescent="0.2">
      <c r="C1053" s="29"/>
    </row>
    <row r="1054" spans="3:3" x14ac:dyDescent="0.2">
      <c r="C1054" s="29"/>
    </row>
    <row r="1055" spans="3:3" x14ac:dyDescent="0.2">
      <c r="C1055" s="29"/>
    </row>
    <row r="1056" spans="3:3" x14ac:dyDescent="0.2">
      <c r="C1056" s="29"/>
    </row>
    <row r="1057" spans="3:3" x14ac:dyDescent="0.2">
      <c r="C1057" s="29"/>
    </row>
    <row r="1058" spans="3:3" x14ac:dyDescent="0.2">
      <c r="C1058" s="29"/>
    </row>
    <row r="1059" spans="3:3" x14ac:dyDescent="0.2">
      <c r="C1059" s="29"/>
    </row>
    <row r="1060" spans="3:3" x14ac:dyDescent="0.2">
      <c r="C1060" s="29"/>
    </row>
    <row r="1061" spans="3:3" x14ac:dyDescent="0.2">
      <c r="C1061" s="29"/>
    </row>
    <row r="1062" spans="3:3" x14ac:dyDescent="0.2">
      <c r="C1062" s="29"/>
    </row>
    <row r="1063" spans="3:3" x14ac:dyDescent="0.2">
      <c r="C1063" s="29"/>
    </row>
    <row r="1064" spans="3:3" x14ac:dyDescent="0.2">
      <c r="C1064" s="29"/>
    </row>
    <row r="1065" spans="3:3" x14ac:dyDescent="0.2">
      <c r="C1065" s="29"/>
    </row>
    <row r="1066" spans="3:3" x14ac:dyDescent="0.2">
      <c r="C1066" s="29"/>
    </row>
    <row r="1067" spans="3:3" x14ac:dyDescent="0.2">
      <c r="C1067" s="29"/>
    </row>
    <row r="1068" spans="3:3" x14ac:dyDescent="0.2">
      <c r="C1068" s="29"/>
    </row>
    <row r="1069" spans="3:3" x14ac:dyDescent="0.2">
      <c r="C1069" s="29"/>
    </row>
    <row r="1070" spans="3:3" x14ac:dyDescent="0.2">
      <c r="C1070" s="29"/>
    </row>
    <row r="1071" spans="3:3" x14ac:dyDescent="0.2">
      <c r="C1071" s="29"/>
    </row>
    <row r="1072" spans="3:3" x14ac:dyDescent="0.2">
      <c r="C1072" s="29"/>
    </row>
    <row r="1073" spans="3:3" x14ac:dyDescent="0.2">
      <c r="C1073" s="29"/>
    </row>
    <row r="1074" spans="3:3" x14ac:dyDescent="0.2">
      <c r="C1074" s="29"/>
    </row>
    <row r="1075" spans="3:3" x14ac:dyDescent="0.2">
      <c r="C1075" s="29"/>
    </row>
    <row r="1076" spans="3:3" x14ac:dyDescent="0.2">
      <c r="C1076" s="29"/>
    </row>
    <row r="1077" spans="3:3" x14ac:dyDescent="0.2">
      <c r="C1077" s="29"/>
    </row>
    <row r="1078" spans="3:3" x14ac:dyDescent="0.2">
      <c r="C1078" s="29"/>
    </row>
    <row r="1079" spans="3:3" x14ac:dyDescent="0.2">
      <c r="C1079" s="29"/>
    </row>
    <row r="1080" spans="3:3" x14ac:dyDescent="0.2">
      <c r="C1080" s="29"/>
    </row>
    <row r="1081" spans="3:3" x14ac:dyDescent="0.2">
      <c r="C1081" s="29"/>
    </row>
    <row r="1082" spans="3:3" x14ac:dyDescent="0.2">
      <c r="C1082" s="29"/>
    </row>
    <row r="1083" spans="3:3" x14ac:dyDescent="0.2">
      <c r="C1083" s="29"/>
    </row>
    <row r="1084" spans="3:3" x14ac:dyDescent="0.2">
      <c r="C1084" s="29"/>
    </row>
    <row r="1085" spans="3:3" x14ac:dyDescent="0.2">
      <c r="C1085" s="29"/>
    </row>
    <row r="1086" spans="3:3" x14ac:dyDescent="0.2">
      <c r="C1086" s="29"/>
    </row>
    <row r="1087" spans="3:3" x14ac:dyDescent="0.2">
      <c r="C1087" s="29"/>
    </row>
    <row r="1088" spans="3:3" x14ac:dyDescent="0.2">
      <c r="C1088" s="29"/>
    </row>
    <row r="1089" spans="3:3" x14ac:dyDescent="0.2">
      <c r="C1089" s="29"/>
    </row>
    <row r="1090" spans="3:3" x14ac:dyDescent="0.2">
      <c r="C1090" s="29"/>
    </row>
    <row r="1091" spans="3:3" x14ac:dyDescent="0.2">
      <c r="C1091" s="29"/>
    </row>
    <row r="1092" spans="3:3" x14ac:dyDescent="0.2">
      <c r="C1092" s="29"/>
    </row>
    <row r="1093" spans="3:3" x14ac:dyDescent="0.2">
      <c r="C1093" s="29"/>
    </row>
    <row r="1094" spans="3:3" x14ac:dyDescent="0.2">
      <c r="C1094" s="29"/>
    </row>
    <row r="1095" spans="3:3" x14ac:dyDescent="0.2">
      <c r="C1095" s="29"/>
    </row>
    <row r="1096" spans="3:3" x14ac:dyDescent="0.2">
      <c r="C1096" s="29"/>
    </row>
    <row r="1097" spans="3:3" x14ac:dyDescent="0.2">
      <c r="C1097" s="29"/>
    </row>
    <row r="1098" spans="3:3" x14ac:dyDescent="0.2">
      <c r="C1098" s="29"/>
    </row>
    <row r="1099" spans="3:3" x14ac:dyDescent="0.2">
      <c r="C1099" s="29"/>
    </row>
    <row r="1100" spans="3:3" x14ac:dyDescent="0.2">
      <c r="C1100" s="29"/>
    </row>
    <row r="1101" spans="3:3" x14ac:dyDescent="0.2">
      <c r="C1101" s="29"/>
    </row>
    <row r="1102" spans="3:3" x14ac:dyDescent="0.2">
      <c r="C1102" s="29"/>
    </row>
    <row r="1103" spans="3:3" x14ac:dyDescent="0.2">
      <c r="C1103" s="29"/>
    </row>
    <row r="1104" spans="3:3" x14ac:dyDescent="0.2">
      <c r="C1104" s="29"/>
    </row>
    <row r="1105" spans="3:3" x14ac:dyDescent="0.2">
      <c r="C1105" s="29"/>
    </row>
    <row r="1106" spans="3:3" x14ac:dyDescent="0.2">
      <c r="C1106" s="29"/>
    </row>
    <row r="1107" spans="3:3" x14ac:dyDescent="0.2">
      <c r="C1107" s="29"/>
    </row>
    <row r="1108" spans="3:3" x14ac:dyDescent="0.2">
      <c r="C1108" s="29"/>
    </row>
    <row r="1109" spans="3:3" x14ac:dyDescent="0.2">
      <c r="C1109" s="29"/>
    </row>
    <row r="1110" spans="3:3" x14ac:dyDescent="0.2">
      <c r="C1110" s="29"/>
    </row>
    <row r="1111" spans="3:3" x14ac:dyDescent="0.2">
      <c r="C1111" s="29"/>
    </row>
    <row r="1112" spans="3:3" x14ac:dyDescent="0.2">
      <c r="C1112" s="29"/>
    </row>
    <row r="1113" spans="3:3" x14ac:dyDescent="0.2">
      <c r="C1113" s="29"/>
    </row>
    <row r="1114" spans="3:3" x14ac:dyDescent="0.2">
      <c r="C1114" s="29"/>
    </row>
    <row r="1115" spans="3:3" x14ac:dyDescent="0.2">
      <c r="C1115" s="29"/>
    </row>
    <row r="1116" spans="3:3" x14ac:dyDescent="0.2">
      <c r="C1116" s="29"/>
    </row>
    <row r="1117" spans="3:3" x14ac:dyDescent="0.2">
      <c r="C1117" s="29"/>
    </row>
    <row r="1118" spans="3:3" x14ac:dyDescent="0.2">
      <c r="C1118" s="29"/>
    </row>
    <row r="1119" spans="3:3" x14ac:dyDescent="0.2">
      <c r="C1119" s="29"/>
    </row>
    <row r="1120" spans="3:3" x14ac:dyDescent="0.2">
      <c r="C1120" s="29"/>
    </row>
    <row r="1121" spans="3:3" x14ac:dyDescent="0.2">
      <c r="C1121" s="29"/>
    </row>
    <row r="1122" spans="3:3" x14ac:dyDescent="0.2">
      <c r="C1122" s="29"/>
    </row>
    <row r="1123" spans="3:3" x14ac:dyDescent="0.2">
      <c r="C1123" s="29"/>
    </row>
    <row r="1124" spans="3:3" x14ac:dyDescent="0.2">
      <c r="C1124" s="29"/>
    </row>
    <row r="1125" spans="3:3" x14ac:dyDescent="0.2">
      <c r="C1125" s="29"/>
    </row>
    <row r="1126" spans="3:3" x14ac:dyDescent="0.2">
      <c r="C1126" s="29"/>
    </row>
    <row r="1127" spans="3:3" x14ac:dyDescent="0.2">
      <c r="C1127" s="29"/>
    </row>
    <row r="1128" spans="3:3" x14ac:dyDescent="0.2">
      <c r="C1128" s="29"/>
    </row>
    <row r="1129" spans="3:3" x14ac:dyDescent="0.2">
      <c r="C1129" s="29"/>
    </row>
    <row r="1130" spans="3:3" x14ac:dyDescent="0.2">
      <c r="C1130" s="29"/>
    </row>
    <row r="1131" spans="3:3" x14ac:dyDescent="0.2">
      <c r="C1131" s="29"/>
    </row>
    <row r="1132" spans="3:3" x14ac:dyDescent="0.2">
      <c r="C1132" s="29"/>
    </row>
    <row r="1133" spans="3:3" x14ac:dyDescent="0.2">
      <c r="C1133" s="29"/>
    </row>
    <row r="1134" spans="3:3" x14ac:dyDescent="0.2">
      <c r="C1134" s="29"/>
    </row>
    <row r="1135" spans="3:3" x14ac:dyDescent="0.2">
      <c r="C1135" s="29"/>
    </row>
    <row r="1136" spans="3:3" x14ac:dyDescent="0.2">
      <c r="C1136" s="29"/>
    </row>
    <row r="1137" spans="3:3" x14ac:dyDescent="0.2">
      <c r="C1137" s="29"/>
    </row>
    <row r="1138" spans="3:3" x14ac:dyDescent="0.2">
      <c r="C1138" s="29"/>
    </row>
    <row r="1139" spans="3:3" x14ac:dyDescent="0.2">
      <c r="C1139" s="29"/>
    </row>
    <row r="1140" spans="3:3" x14ac:dyDescent="0.2">
      <c r="C1140" s="29"/>
    </row>
    <row r="1141" spans="3:3" x14ac:dyDescent="0.2">
      <c r="C1141" s="29"/>
    </row>
    <row r="1142" spans="3:3" x14ac:dyDescent="0.2">
      <c r="C1142" s="29"/>
    </row>
    <row r="1143" spans="3:3" x14ac:dyDescent="0.2">
      <c r="C1143" s="29"/>
    </row>
    <row r="1144" spans="3:3" x14ac:dyDescent="0.2">
      <c r="C1144" s="29"/>
    </row>
    <row r="1145" spans="3:3" x14ac:dyDescent="0.2">
      <c r="C1145" s="29"/>
    </row>
    <row r="1146" spans="3:3" x14ac:dyDescent="0.2">
      <c r="C1146" s="29"/>
    </row>
    <row r="1147" spans="3:3" x14ac:dyDescent="0.2">
      <c r="C1147" s="29"/>
    </row>
    <row r="1148" spans="3:3" x14ac:dyDescent="0.2">
      <c r="C1148" s="29"/>
    </row>
    <row r="1149" spans="3:3" x14ac:dyDescent="0.2">
      <c r="C1149" s="29"/>
    </row>
    <row r="1150" spans="3:3" x14ac:dyDescent="0.2">
      <c r="C1150" s="29"/>
    </row>
    <row r="1151" spans="3:3" x14ac:dyDescent="0.2">
      <c r="C1151" s="29"/>
    </row>
    <row r="1152" spans="3:3" x14ac:dyDescent="0.2">
      <c r="C1152" s="29"/>
    </row>
    <row r="1153" spans="3:3" x14ac:dyDescent="0.2">
      <c r="C1153" s="29"/>
    </row>
    <row r="1154" spans="3:3" x14ac:dyDescent="0.2">
      <c r="C1154" s="29"/>
    </row>
    <row r="1155" spans="3:3" x14ac:dyDescent="0.2">
      <c r="C1155" s="29"/>
    </row>
    <row r="1156" spans="3:3" x14ac:dyDescent="0.2">
      <c r="C1156" s="29"/>
    </row>
    <row r="1157" spans="3:3" x14ac:dyDescent="0.2">
      <c r="C1157" s="29"/>
    </row>
    <row r="1158" spans="3:3" x14ac:dyDescent="0.2">
      <c r="C1158" s="29"/>
    </row>
    <row r="1159" spans="3:3" x14ac:dyDescent="0.2">
      <c r="C1159" s="29"/>
    </row>
    <row r="1160" spans="3:3" x14ac:dyDescent="0.2">
      <c r="C1160" s="29"/>
    </row>
    <row r="1161" spans="3:3" x14ac:dyDescent="0.2">
      <c r="C1161" s="29"/>
    </row>
    <row r="1162" spans="3:3" x14ac:dyDescent="0.2">
      <c r="C1162" s="29"/>
    </row>
    <row r="1163" spans="3:3" x14ac:dyDescent="0.2">
      <c r="C1163" s="29"/>
    </row>
    <row r="1164" spans="3:3" x14ac:dyDescent="0.2">
      <c r="C1164" s="29"/>
    </row>
    <row r="1165" spans="3:3" x14ac:dyDescent="0.2">
      <c r="C1165" s="29"/>
    </row>
    <row r="1166" spans="3:3" x14ac:dyDescent="0.2">
      <c r="C1166" s="29"/>
    </row>
    <row r="1167" spans="3:3" x14ac:dyDescent="0.2">
      <c r="C1167" s="29"/>
    </row>
    <row r="1168" spans="3:3" x14ac:dyDescent="0.2">
      <c r="C1168" s="29"/>
    </row>
    <row r="1169" spans="3:3" x14ac:dyDescent="0.2">
      <c r="C1169" s="29"/>
    </row>
    <row r="1170" spans="3:3" x14ac:dyDescent="0.2">
      <c r="C1170" s="29"/>
    </row>
    <row r="1171" spans="3:3" x14ac:dyDescent="0.2">
      <c r="C1171" s="29"/>
    </row>
    <row r="1172" spans="3:3" x14ac:dyDescent="0.2">
      <c r="C1172" s="29"/>
    </row>
    <row r="1173" spans="3:3" x14ac:dyDescent="0.2">
      <c r="C1173" s="29"/>
    </row>
    <row r="1174" spans="3:3" x14ac:dyDescent="0.2">
      <c r="C1174" s="29"/>
    </row>
    <row r="1175" spans="3:3" x14ac:dyDescent="0.2">
      <c r="C1175" s="29"/>
    </row>
    <row r="1176" spans="3:3" x14ac:dyDescent="0.2">
      <c r="C1176" s="29"/>
    </row>
    <row r="1177" spans="3:3" x14ac:dyDescent="0.2">
      <c r="C1177" s="29"/>
    </row>
    <row r="1178" spans="3:3" x14ac:dyDescent="0.2">
      <c r="C1178" s="29"/>
    </row>
    <row r="1179" spans="3:3" x14ac:dyDescent="0.2">
      <c r="C1179" s="29"/>
    </row>
    <row r="1180" spans="3:3" x14ac:dyDescent="0.2">
      <c r="C1180" s="29"/>
    </row>
    <row r="1181" spans="3:3" x14ac:dyDescent="0.2">
      <c r="C1181" s="29"/>
    </row>
    <row r="1182" spans="3:3" x14ac:dyDescent="0.2">
      <c r="C1182" s="29"/>
    </row>
    <row r="1183" spans="3:3" x14ac:dyDescent="0.2">
      <c r="C1183" s="29"/>
    </row>
    <row r="1184" spans="3:3" x14ac:dyDescent="0.2">
      <c r="C1184" s="29"/>
    </row>
    <row r="1185" spans="3:3" x14ac:dyDescent="0.2">
      <c r="C1185" s="29"/>
    </row>
    <row r="1186" spans="3:3" x14ac:dyDescent="0.2">
      <c r="C1186" s="29"/>
    </row>
    <row r="1187" spans="3:3" x14ac:dyDescent="0.2">
      <c r="C1187" s="29"/>
    </row>
    <row r="1188" spans="3:3" x14ac:dyDescent="0.2">
      <c r="C1188" s="29"/>
    </row>
    <row r="1189" spans="3:3" x14ac:dyDescent="0.2">
      <c r="C1189" s="29"/>
    </row>
    <row r="1190" spans="3:3" x14ac:dyDescent="0.2">
      <c r="C1190" s="29"/>
    </row>
    <row r="1191" spans="3:3" x14ac:dyDescent="0.2">
      <c r="C1191" s="29"/>
    </row>
    <row r="1192" spans="3:3" x14ac:dyDescent="0.2">
      <c r="C1192" s="29"/>
    </row>
    <row r="1193" spans="3:3" x14ac:dyDescent="0.2">
      <c r="C1193" s="29"/>
    </row>
    <row r="1194" spans="3:3" x14ac:dyDescent="0.2">
      <c r="C1194" s="29"/>
    </row>
    <row r="1195" spans="3:3" x14ac:dyDescent="0.2">
      <c r="C1195" s="29"/>
    </row>
    <row r="1196" spans="3:3" x14ac:dyDescent="0.2">
      <c r="C1196" s="29"/>
    </row>
    <row r="1197" spans="3:3" x14ac:dyDescent="0.2">
      <c r="C1197" s="29"/>
    </row>
    <row r="1198" spans="3:3" x14ac:dyDescent="0.2">
      <c r="C1198" s="29"/>
    </row>
    <row r="1199" spans="3:3" x14ac:dyDescent="0.2">
      <c r="C1199" s="29"/>
    </row>
    <row r="1200" spans="3:3" x14ac:dyDescent="0.2">
      <c r="C1200" s="29"/>
    </row>
    <row r="1201" spans="3:3" x14ac:dyDescent="0.2">
      <c r="C1201" s="29"/>
    </row>
    <row r="1202" spans="3:3" x14ac:dyDescent="0.2">
      <c r="C1202" s="29"/>
    </row>
    <row r="1203" spans="3:3" x14ac:dyDescent="0.2">
      <c r="C1203" s="29"/>
    </row>
    <row r="1204" spans="3:3" x14ac:dyDescent="0.2">
      <c r="C1204" s="29"/>
    </row>
    <row r="1205" spans="3:3" x14ac:dyDescent="0.2">
      <c r="C1205" s="29"/>
    </row>
    <row r="1206" spans="3:3" x14ac:dyDescent="0.2">
      <c r="C1206" s="29"/>
    </row>
    <row r="1207" spans="3:3" x14ac:dyDescent="0.2">
      <c r="C1207" s="29"/>
    </row>
    <row r="1208" spans="3:3" x14ac:dyDescent="0.2">
      <c r="C1208" s="29"/>
    </row>
    <row r="1209" spans="3:3" x14ac:dyDescent="0.2">
      <c r="C1209" s="29"/>
    </row>
    <row r="1210" spans="3:3" x14ac:dyDescent="0.2">
      <c r="C1210" s="29"/>
    </row>
    <row r="1211" spans="3:3" x14ac:dyDescent="0.2">
      <c r="C1211" s="29"/>
    </row>
    <row r="1212" spans="3:3" x14ac:dyDescent="0.2">
      <c r="C1212" s="29"/>
    </row>
    <row r="1213" spans="3:3" x14ac:dyDescent="0.2">
      <c r="C1213" s="29"/>
    </row>
    <row r="1214" spans="3:3" x14ac:dyDescent="0.2">
      <c r="C1214" s="29"/>
    </row>
    <row r="1215" spans="3:3" x14ac:dyDescent="0.2">
      <c r="C1215" s="29"/>
    </row>
    <row r="1216" spans="3:3" x14ac:dyDescent="0.2">
      <c r="C1216" s="29"/>
    </row>
    <row r="1217" spans="3:3" x14ac:dyDescent="0.2">
      <c r="C1217" s="29"/>
    </row>
    <row r="1218" spans="3:3" x14ac:dyDescent="0.2">
      <c r="C1218" s="29"/>
    </row>
    <row r="1219" spans="3:3" x14ac:dyDescent="0.2">
      <c r="C1219" s="29"/>
    </row>
    <row r="1220" spans="3:3" x14ac:dyDescent="0.2">
      <c r="C1220" s="29"/>
    </row>
    <row r="1221" spans="3:3" x14ac:dyDescent="0.2">
      <c r="C1221" s="29"/>
    </row>
    <row r="1222" spans="3:3" x14ac:dyDescent="0.2">
      <c r="C1222" s="29"/>
    </row>
    <row r="1223" spans="3:3" x14ac:dyDescent="0.2">
      <c r="C1223" s="29"/>
    </row>
    <row r="1224" spans="3:3" x14ac:dyDescent="0.2">
      <c r="C1224" s="29"/>
    </row>
    <row r="1225" spans="3:3" x14ac:dyDescent="0.2">
      <c r="C1225" s="29"/>
    </row>
    <row r="1226" spans="3:3" x14ac:dyDescent="0.2">
      <c r="C1226" s="29"/>
    </row>
    <row r="1227" spans="3:3" x14ac:dyDescent="0.2">
      <c r="C1227" s="29"/>
    </row>
    <row r="1228" spans="3:3" x14ac:dyDescent="0.2">
      <c r="C1228" s="29"/>
    </row>
    <row r="1229" spans="3:3" x14ac:dyDescent="0.2">
      <c r="C1229" s="29"/>
    </row>
    <row r="1230" spans="3:3" x14ac:dyDescent="0.2">
      <c r="C1230" s="29"/>
    </row>
    <row r="1231" spans="3:3" x14ac:dyDescent="0.2">
      <c r="C1231" s="29"/>
    </row>
    <row r="1232" spans="3:3" x14ac:dyDescent="0.2">
      <c r="C1232" s="29"/>
    </row>
    <row r="1233" spans="3:3" x14ac:dyDescent="0.2">
      <c r="C1233" s="29"/>
    </row>
    <row r="1234" spans="3:3" x14ac:dyDescent="0.2">
      <c r="C1234" s="29"/>
    </row>
    <row r="1235" spans="3:3" x14ac:dyDescent="0.2">
      <c r="C1235" s="29"/>
    </row>
    <row r="1236" spans="3:3" x14ac:dyDescent="0.2">
      <c r="C1236" s="29"/>
    </row>
    <row r="1237" spans="3:3" x14ac:dyDescent="0.2">
      <c r="C1237" s="29"/>
    </row>
    <row r="1238" spans="3:3" x14ac:dyDescent="0.2">
      <c r="C1238" s="29"/>
    </row>
    <row r="1239" spans="3:3" x14ac:dyDescent="0.2">
      <c r="C1239" s="29"/>
    </row>
    <row r="1240" spans="3:3" x14ac:dyDescent="0.2">
      <c r="C1240" s="29"/>
    </row>
    <row r="1241" spans="3:3" x14ac:dyDescent="0.2">
      <c r="C1241" s="29"/>
    </row>
    <row r="1242" spans="3:3" x14ac:dyDescent="0.2">
      <c r="C1242" s="29"/>
    </row>
    <row r="1243" spans="3:3" x14ac:dyDescent="0.2">
      <c r="C1243" s="29"/>
    </row>
    <row r="1244" spans="3:3" x14ac:dyDescent="0.2">
      <c r="C1244" s="29"/>
    </row>
    <row r="1245" spans="3:3" x14ac:dyDescent="0.2">
      <c r="C1245" s="29"/>
    </row>
    <row r="1246" spans="3:3" x14ac:dyDescent="0.2">
      <c r="C1246" s="29"/>
    </row>
    <row r="1247" spans="3:3" x14ac:dyDescent="0.2">
      <c r="C1247" s="29"/>
    </row>
    <row r="1248" spans="3:3" x14ac:dyDescent="0.2">
      <c r="C1248" s="29"/>
    </row>
    <row r="1249" spans="3:3" x14ac:dyDescent="0.2">
      <c r="C1249" s="29"/>
    </row>
    <row r="1250" spans="3:3" x14ac:dyDescent="0.2">
      <c r="C1250" s="29"/>
    </row>
    <row r="1251" spans="3:3" x14ac:dyDescent="0.2">
      <c r="C1251" s="29"/>
    </row>
    <row r="1252" spans="3:3" x14ac:dyDescent="0.2">
      <c r="C1252" s="29"/>
    </row>
    <row r="1253" spans="3:3" x14ac:dyDescent="0.2">
      <c r="C1253" s="29"/>
    </row>
    <row r="1254" spans="3:3" x14ac:dyDescent="0.2">
      <c r="C1254" s="29"/>
    </row>
    <row r="1255" spans="3:3" x14ac:dyDescent="0.2">
      <c r="C1255" s="29"/>
    </row>
    <row r="1256" spans="3:3" x14ac:dyDescent="0.2">
      <c r="C1256" s="29"/>
    </row>
    <row r="1257" spans="3:3" x14ac:dyDescent="0.2">
      <c r="C1257" s="29"/>
    </row>
    <row r="1258" spans="3:3" x14ac:dyDescent="0.2">
      <c r="C1258" s="29"/>
    </row>
    <row r="1259" spans="3:3" x14ac:dyDescent="0.2">
      <c r="C1259" s="29"/>
    </row>
    <row r="1260" spans="3:3" x14ac:dyDescent="0.2">
      <c r="C1260" s="29"/>
    </row>
    <row r="1261" spans="3:3" x14ac:dyDescent="0.2">
      <c r="C1261" s="29"/>
    </row>
    <row r="1262" spans="3:3" x14ac:dyDescent="0.2">
      <c r="C1262" s="29"/>
    </row>
    <row r="1263" spans="3:3" x14ac:dyDescent="0.2">
      <c r="C1263" s="29"/>
    </row>
    <row r="1264" spans="3:3" x14ac:dyDescent="0.2">
      <c r="C1264" s="29"/>
    </row>
    <row r="1265" spans="3:3" x14ac:dyDescent="0.2">
      <c r="C1265" s="29"/>
    </row>
    <row r="1266" spans="3:3" x14ac:dyDescent="0.2">
      <c r="C1266" s="29"/>
    </row>
    <row r="1267" spans="3:3" x14ac:dyDescent="0.2">
      <c r="C1267" s="29"/>
    </row>
    <row r="1268" spans="3:3" x14ac:dyDescent="0.2">
      <c r="C1268" s="29"/>
    </row>
    <row r="1269" spans="3:3" x14ac:dyDescent="0.2">
      <c r="C1269" s="29"/>
    </row>
    <row r="1270" spans="3:3" x14ac:dyDescent="0.2">
      <c r="C1270" s="29"/>
    </row>
    <row r="1271" spans="3:3" x14ac:dyDescent="0.2">
      <c r="C1271" s="29"/>
    </row>
    <row r="1272" spans="3:3" x14ac:dyDescent="0.2">
      <c r="C1272" s="29"/>
    </row>
    <row r="1273" spans="3:3" x14ac:dyDescent="0.2">
      <c r="C1273" s="29"/>
    </row>
    <row r="1274" spans="3:3" x14ac:dyDescent="0.2">
      <c r="C1274" s="29"/>
    </row>
    <row r="1275" spans="3:3" x14ac:dyDescent="0.2">
      <c r="C1275" s="29"/>
    </row>
    <row r="1276" spans="3:3" x14ac:dyDescent="0.2">
      <c r="C1276" s="29"/>
    </row>
    <row r="1277" spans="3:3" x14ac:dyDescent="0.2">
      <c r="C1277" s="29"/>
    </row>
    <row r="1278" spans="3:3" x14ac:dyDescent="0.2">
      <c r="C1278" s="29"/>
    </row>
    <row r="1279" spans="3:3" x14ac:dyDescent="0.2">
      <c r="C1279" s="29"/>
    </row>
    <row r="1280" spans="3:3" x14ac:dyDescent="0.2">
      <c r="C1280" s="29"/>
    </row>
    <row r="1281" spans="3:3" x14ac:dyDescent="0.2">
      <c r="C1281" s="29"/>
    </row>
    <row r="1282" spans="3:3" x14ac:dyDescent="0.2">
      <c r="C1282" s="29"/>
    </row>
    <row r="1283" spans="3:3" x14ac:dyDescent="0.2">
      <c r="C1283" s="29"/>
    </row>
    <row r="1284" spans="3:3" x14ac:dyDescent="0.2">
      <c r="C1284" s="29"/>
    </row>
    <row r="1285" spans="3:3" x14ac:dyDescent="0.2">
      <c r="C1285" s="29"/>
    </row>
    <row r="1286" spans="3:3" x14ac:dyDescent="0.2">
      <c r="C1286" s="29"/>
    </row>
    <row r="1287" spans="3:3" x14ac:dyDescent="0.2">
      <c r="C1287" s="29"/>
    </row>
    <row r="1288" spans="3:3" x14ac:dyDescent="0.2">
      <c r="C1288" s="29"/>
    </row>
    <row r="1289" spans="3:3" x14ac:dyDescent="0.2">
      <c r="C1289" s="29"/>
    </row>
    <row r="1290" spans="3:3" x14ac:dyDescent="0.2">
      <c r="C1290" s="29"/>
    </row>
    <row r="1291" spans="3:3" x14ac:dyDescent="0.2">
      <c r="C1291" s="29"/>
    </row>
    <row r="1292" spans="3:3" x14ac:dyDescent="0.2">
      <c r="C1292" s="29"/>
    </row>
    <row r="1293" spans="3:3" x14ac:dyDescent="0.2">
      <c r="C1293" s="29"/>
    </row>
    <row r="1294" spans="3:3" x14ac:dyDescent="0.2">
      <c r="C1294" s="29"/>
    </row>
    <row r="1295" spans="3:3" x14ac:dyDescent="0.2">
      <c r="C1295" s="29"/>
    </row>
    <row r="1296" spans="3:3" x14ac:dyDescent="0.2">
      <c r="C1296" s="29"/>
    </row>
    <row r="1297" spans="3:3" x14ac:dyDescent="0.2">
      <c r="C1297" s="29"/>
    </row>
    <row r="1298" spans="3:3" x14ac:dyDescent="0.2">
      <c r="C1298" s="29"/>
    </row>
    <row r="1299" spans="3:3" x14ac:dyDescent="0.2">
      <c r="C1299" s="29"/>
    </row>
    <row r="1300" spans="3:3" x14ac:dyDescent="0.2">
      <c r="C1300" s="29"/>
    </row>
    <row r="1301" spans="3:3" x14ac:dyDescent="0.2">
      <c r="C1301" s="29"/>
    </row>
    <row r="1302" spans="3:3" x14ac:dyDescent="0.2">
      <c r="C1302" s="29"/>
    </row>
    <row r="1303" spans="3:3" x14ac:dyDescent="0.2">
      <c r="C1303" s="29"/>
    </row>
    <row r="1304" spans="3:3" x14ac:dyDescent="0.2">
      <c r="C1304" s="29"/>
    </row>
    <row r="1305" spans="3:3" x14ac:dyDescent="0.2">
      <c r="C1305" s="29"/>
    </row>
    <row r="1306" spans="3:3" x14ac:dyDescent="0.2">
      <c r="C1306" s="29"/>
    </row>
    <row r="1307" spans="3:3" x14ac:dyDescent="0.2">
      <c r="C1307" s="29"/>
    </row>
    <row r="1308" spans="3:3" x14ac:dyDescent="0.2">
      <c r="C1308" s="29"/>
    </row>
    <row r="1309" spans="3:3" x14ac:dyDescent="0.2">
      <c r="C1309" s="29"/>
    </row>
    <row r="1310" spans="3:3" x14ac:dyDescent="0.2">
      <c r="C1310" s="29"/>
    </row>
    <row r="1311" spans="3:3" x14ac:dyDescent="0.2">
      <c r="C1311" s="29"/>
    </row>
    <row r="1312" spans="3:3" x14ac:dyDescent="0.2">
      <c r="C1312" s="29"/>
    </row>
    <row r="1313" spans="3:3" x14ac:dyDescent="0.2">
      <c r="C1313" s="29"/>
    </row>
    <row r="1314" spans="3:3" x14ac:dyDescent="0.2">
      <c r="C1314" s="29"/>
    </row>
    <row r="1315" spans="3:3" x14ac:dyDescent="0.2">
      <c r="C1315" s="29"/>
    </row>
    <row r="1316" spans="3:3" x14ac:dyDescent="0.2">
      <c r="C1316" s="29"/>
    </row>
    <row r="1317" spans="3:3" x14ac:dyDescent="0.2">
      <c r="C1317" s="29"/>
    </row>
    <row r="1318" spans="3:3" x14ac:dyDescent="0.2">
      <c r="C1318" s="29"/>
    </row>
    <row r="1319" spans="3:3" x14ac:dyDescent="0.2">
      <c r="C1319" s="29"/>
    </row>
    <row r="1320" spans="3:3" x14ac:dyDescent="0.2">
      <c r="C1320" s="29"/>
    </row>
    <row r="1321" spans="3:3" x14ac:dyDescent="0.2">
      <c r="C1321" s="29"/>
    </row>
    <row r="1322" spans="3:3" x14ac:dyDescent="0.2">
      <c r="C1322" s="29"/>
    </row>
    <row r="1323" spans="3:3" x14ac:dyDescent="0.2">
      <c r="C1323" s="29"/>
    </row>
    <row r="1324" spans="3:3" x14ac:dyDescent="0.2">
      <c r="C1324" s="29"/>
    </row>
    <row r="1325" spans="3:3" x14ac:dyDescent="0.2">
      <c r="C1325" s="29"/>
    </row>
    <row r="1326" spans="3:3" x14ac:dyDescent="0.2">
      <c r="C1326" s="29"/>
    </row>
    <row r="1327" spans="3:3" x14ac:dyDescent="0.2">
      <c r="C1327" s="29"/>
    </row>
    <row r="1328" spans="3:3" x14ac:dyDescent="0.2">
      <c r="C1328" s="29"/>
    </row>
    <row r="1329" spans="3:3" x14ac:dyDescent="0.2">
      <c r="C1329" s="29"/>
    </row>
    <row r="1330" spans="3:3" x14ac:dyDescent="0.2">
      <c r="C1330" s="29"/>
    </row>
    <row r="1331" spans="3:3" x14ac:dyDescent="0.2">
      <c r="C1331" s="29"/>
    </row>
    <row r="1332" spans="3:3" x14ac:dyDescent="0.2">
      <c r="C1332" s="29"/>
    </row>
    <row r="1333" spans="3:3" x14ac:dyDescent="0.2">
      <c r="C1333" s="29"/>
    </row>
    <row r="1334" spans="3:3" x14ac:dyDescent="0.2">
      <c r="C1334" s="29"/>
    </row>
    <row r="1335" spans="3:3" x14ac:dyDescent="0.2">
      <c r="C1335" s="29"/>
    </row>
    <row r="1336" spans="3:3" x14ac:dyDescent="0.2">
      <c r="C1336" s="29"/>
    </row>
    <row r="1337" spans="3:3" x14ac:dyDescent="0.2">
      <c r="C1337" s="29"/>
    </row>
    <row r="1338" spans="3:3" x14ac:dyDescent="0.2">
      <c r="C1338" s="29"/>
    </row>
    <row r="1339" spans="3:3" x14ac:dyDescent="0.2">
      <c r="C1339" s="29"/>
    </row>
    <row r="1340" spans="3:3" x14ac:dyDescent="0.2">
      <c r="C1340" s="29"/>
    </row>
    <row r="1341" spans="3:3" x14ac:dyDescent="0.2">
      <c r="C1341" s="29"/>
    </row>
    <row r="1342" spans="3:3" x14ac:dyDescent="0.2">
      <c r="C1342" s="29"/>
    </row>
    <row r="1343" spans="3:3" x14ac:dyDescent="0.2">
      <c r="C1343" s="29"/>
    </row>
    <row r="1344" spans="3:3" x14ac:dyDescent="0.2">
      <c r="C1344" s="29"/>
    </row>
    <row r="1345" spans="3:3" x14ac:dyDescent="0.2">
      <c r="C1345" s="29"/>
    </row>
    <row r="1346" spans="3:3" x14ac:dyDescent="0.2">
      <c r="C1346" s="29"/>
    </row>
    <row r="1347" spans="3:3" x14ac:dyDescent="0.2">
      <c r="C1347" s="29"/>
    </row>
    <row r="1348" spans="3:3" x14ac:dyDescent="0.2">
      <c r="C1348" s="29"/>
    </row>
    <row r="1349" spans="3:3" x14ac:dyDescent="0.2">
      <c r="C1349" s="29"/>
    </row>
    <row r="1350" spans="3:3" x14ac:dyDescent="0.2">
      <c r="C1350" s="29"/>
    </row>
    <row r="1351" spans="3:3" x14ac:dyDescent="0.2">
      <c r="C1351" s="29"/>
    </row>
    <row r="1352" spans="3:3" x14ac:dyDescent="0.2">
      <c r="C1352" s="29"/>
    </row>
    <row r="1353" spans="3:3" x14ac:dyDescent="0.2">
      <c r="C1353" s="29"/>
    </row>
    <row r="1354" spans="3:3" x14ac:dyDescent="0.2">
      <c r="C1354" s="29"/>
    </row>
    <row r="1355" spans="3:3" x14ac:dyDescent="0.2">
      <c r="C1355" s="29"/>
    </row>
    <row r="1356" spans="3:3" x14ac:dyDescent="0.2">
      <c r="C1356" s="29"/>
    </row>
    <row r="1357" spans="3:3" x14ac:dyDescent="0.2">
      <c r="C1357" s="29"/>
    </row>
    <row r="1358" spans="3:3" x14ac:dyDescent="0.2">
      <c r="C1358" s="29"/>
    </row>
    <row r="1359" spans="3:3" x14ac:dyDescent="0.2">
      <c r="C1359" s="29"/>
    </row>
    <row r="1360" spans="3:3" x14ac:dyDescent="0.2">
      <c r="C1360" s="29"/>
    </row>
    <row r="1361" spans="3:3" x14ac:dyDescent="0.2">
      <c r="C1361" s="29"/>
    </row>
    <row r="1362" spans="3:3" x14ac:dyDescent="0.2">
      <c r="C1362" s="29"/>
    </row>
    <row r="1363" spans="3:3" x14ac:dyDescent="0.2">
      <c r="C1363" s="29"/>
    </row>
    <row r="1364" spans="3:3" x14ac:dyDescent="0.2">
      <c r="C1364" s="29"/>
    </row>
    <row r="1365" spans="3:3" x14ac:dyDescent="0.2">
      <c r="C1365" s="29"/>
    </row>
    <row r="1366" spans="3:3" x14ac:dyDescent="0.2">
      <c r="C1366" s="29"/>
    </row>
    <row r="1367" spans="3:3" x14ac:dyDescent="0.2">
      <c r="C1367" s="29"/>
    </row>
    <row r="1368" spans="3:3" x14ac:dyDescent="0.2">
      <c r="C1368" s="29"/>
    </row>
    <row r="1369" spans="3:3" x14ac:dyDescent="0.2">
      <c r="C1369" s="29"/>
    </row>
    <row r="1370" spans="3:3" x14ac:dyDescent="0.2">
      <c r="C1370" s="29"/>
    </row>
    <row r="1371" spans="3:3" x14ac:dyDescent="0.2">
      <c r="C1371" s="29"/>
    </row>
    <row r="1372" spans="3:3" x14ac:dyDescent="0.2">
      <c r="C1372" s="29"/>
    </row>
    <row r="1373" spans="3:3" x14ac:dyDescent="0.2">
      <c r="C1373" s="29"/>
    </row>
    <row r="1374" spans="3:3" x14ac:dyDescent="0.2">
      <c r="C1374" s="29"/>
    </row>
    <row r="1375" spans="3:3" x14ac:dyDescent="0.2">
      <c r="C1375" s="29"/>
    </row>
    <row r="1376" spans="3:3" x14ac:dyDescent="0.2">
      <c r="C1376" s="29"/>
    </row>
    <row r="1377" spans="3:3" x14ac:dyDescent="0.2">
      <c r="C1377" s="29"/>
    </row>
    <row r="1378" spans="3:3" x14ac:dyDescent="0.2">
      <c r="C1378" s="29"/>
    </row>
    <row r="1379" spans="3:3" x14ac:dyDescent="0.2">
      <c r="C1379" s="29"/>
    </row>
    <row r="1380" spans="3:3" x14ac:dyDescent="0.2">
      <c r="C1380" s="29"/>
    </row>
    <row r="1381" spans="3:3" x14ac:dyDescent="0.2">
      <c r="C1381" s="29"/>
    </row>
    <row r="1382" spans="3:3" x14ac:dyDescent="0.2">
      <c r="C1382" s="29"/>
    </row>
    <row r="1383" spans="3:3" x14ac:dyDescent="0.2">
      <c r="C1383" s="29"/>
    </row>
    <row r="1384" spans="3:3" x14ac:dyDescent="0.2">
      <c r="C1384" s="29"/>
    </row>
    <row r="1385" spans="3:3" x14ac:dyDescent="0.2">
      <c r="C1385" s="29"/>
    </row>
    <row r="1386" spans="3:3" x14ac:dyDescent="0.2">
      <c r="C1386" s="29"/>
    </row>
    <row r="1387" spans="3:3" x14ac:dyDescent="0.2">
      <c r="C1387" s="29"/>
    </row>
    <row r="1388" spans="3:3" x14ac:dyDescent="0.2">
      <c r="C1388" s="29"/>
    </row>
    <row r="1389" spans="3:3" x14ac:dyDescent="0.2">
      <c r="C1389" s="29"/>
    </row>
    <row r="1390" spans="3:3" x14ac:dyDescent="0.2">
      <c r="C1390" s="29"/>
    </row>
    <row r="1391" spans="3:3" x14ac:dyDescent="0.2">
      <c r="C1391" s="29"/>
    </row>
    <row r="1392" spans="3:3" x14ac:dyDescent="0.2">
      <c r="C1392" s="29"/>
    </row>
    <row r="1393" spans="3:3" x14ac:dyDescent="0.2">
      <c r="C1393" s="29"/>
    </row>
    <row r="1394" spans="3:3" x14ac:dyDescent="0.2">
      <c r="C1394" s="29"/>
    </row>
    <row r="1395" spans="3:3" x14ac:dyDescent="0.2">
      <c r="C1395" s="29"/>
    </row>
    <row r="1396" spans="3:3" x14ac:dyDescent="0.2">
      <c r="C1396" s="29"/>
    </row>
    <row r="1397" spans="3:3" x14ac:dyDescent="0.2">
      <c r="C1397" s="29"/>
    </row>
    <row r="1398" spans="3:3" x14ac:dyDescent="0.2">
      <c r="C1398" s="29"/>
    </row>
    <row r="1399" spans="3:3" x14ac:dyDescent="0.2">
      <c r="C1399" s="29"/>
    </row>
    <row r="1400" spans="3:3" x14ac:dyDescent="0.2">
      <c r="C1400" s="29"/>
    </row>
    <row r="1401" spans="3:3" x14ac:dyDescent="0.2">
      <c r="C1401" s="29"/>
    </row>
    <row r="1402" spans="3:3" x14ac:dyDescent="0.2">
      <c r="C1402" s="29"/>
    </row>
    <row r="1403" spans="3:3" x14ac:dyDescent="0.2">
      <c r="C1403" s="29"/>
    </row>
    <row r="1404" spans="3:3" x14ac:dyDescent="0.2">
      <c r="C1404" s="29"/>
    </row>
    <row r="1405" spans="3:3" x14ac:dyDescent="0.2">
      <c r="C1405" s="29"/>
    </row>
    <row r="1406" spans="3:3" x14ac:dyDescent="0.2">
      <c r="C1406" s="29"/>
    </row>
    <row r="1407" spans="3:3" x14ac:dyDescent="0.2">
      <c r="C1407" s="29"/>
    </row>
    <row r="1408" spans="3:3" x14ac:dyDescent="0.2">
      <c r="C1408" s="29"/>
    </row>
    <row r="1409" spans="3:3" x14ac:dyDescent="0.2">
      <c r="C1409" s="29"/>
    </row>
    <row r="1410" spans="3:3" x14ac:dyDescent="0.2">
      <c r="C1410" s="29"/>
    </row>
    <row r="1411" spans="3:3" x14ac:dyDescent="0.2">
      <c r="C1411" s="29"/>
    </row>
    <row r="1412" spans="3:3" x14ac:dyDescent="0.2">
      <c r="C1412" s="29"/>
    </row>
    <row r="1413" spans="3:3" x14ac:dyDescent="0.2">
      <c r="C1413" s="29"/>
    </row>
    <row r="1414" spans="3:3" x14ac:dyDescent="0.2">
      <c r="C1414" s="29"/>
    </row>
    <row r="1415" spans="3:3" x14ac:dyDescent="0.2">
      <c r="C1415" s="29"/>
    </row>
    <row r="1416" spans="3:3" x14ac:dyDescent="0.2">
      <c r="C1416" s="29"/>
    </row>
    <row r="1417" spans="3:3" x14ac:dyDescent="0.2">
      <c r="C1417" s="29"/>
    </row>
    <row r="1418" spans="3:3" x14ac:dyDescent="0.2">
      <c r="C1418" s="29"/>
    </row>
    <row r="1419" spans="3:3" x14ac:dyDescent="0.2">
      <c r="C1419" s="29"/>
    </row>
    <row r="1420" spans="3:3" x14ac:dyDescent="0.2">
      <c r="C1420" s="29"/>
    </row>
    <row r="1421" spans="3:3" x14ac:dyDescent="0.2">
      <c r="C1421" s="29"/>
    </row>
    <row r="1422" spans="3:3" x14ac:dyDescent="0.2">
      <c r="C1422" s="29"/>
    </row>
    <row r="1423" spans="3:3" x14ac:dyDescent="0.2">
      <c r="C1423" s="29"/>
    </row>
    <row r="1424" spans="3:3" x14ac:dyDescent="0.2">
      <c r="C1424" s="29"/>
    </row>
    <row r="1425" spans="3:3" x14ac:dyDescent="0.2">
      <c r="C1425" s="29"/>
    </row>
    <row r="1426" spans="3:3" x14ac:dyDescent="0.2">
      <c r="C1426" s="29"/>
    </row>
    <row r="1427" spans="3:3" x14ac:dyDescent="0.2">
      <c r="C1427" s="29"/>
    </row>
    <row r="1428" spans="3:3" x14ac:dyDescent="0.2">
      <c r="C1428" s="29"/>
    </row>
    <row r="1429" spans="3:3" x14ac:dyDescent="0.2">
      <c r="C1429" s="29"/>
    </row>
    <row r="1430" spans="3:3" x14ac:dyDescent="0.2">
      <c r="C1430" s="29"/>
    </row>
    <row r="1431" spans="3:3" x14ac:dyDescent="0.2">
      <c r="C1431" s="29"/>
    </row>
    <row r="1432" spans="3:3" x14ac:dyDescent="0.2">
      <c r="C1432" s="29"/>
    </row>
    <row r="1433" spans="3:3" x14ac:dyDescent="0.2">
      <c r="C1433" s="29"/>
    </row>
    <row r="1434" spans="3:3" x14ac:dyDescent="0.2">
      <c r="C1434" s="29"/>
    </row>
    <row r="1435" spans="3:3" x14ac:dyDescent="0.2">
      <c r="C1435" s="29"/>
    </row>
    <row r="1436" spans="3:3" x14ac:dyDescent="0.2">
      <c r="C1436" s="29"/>
    </row>
    <row r="1437" spans="3:3" x14ac:dyDescent="0.2">
      <c r="C1437" s="29"/>
    </row>
    <row r="1438" spans="3:3" x14ac:dyDescent="0.2">
      <c r="C1438" s="29"/>
    </row>
    <row r="1439" spans="3:3" x14ac:dyDescent="0.2">
      <c r="C1439" s="29"/>
    </row>
    <row r="1440" spans="3:3" x14ac:dyDescent="0.2">
      <c r="C1440" s="29"/>
    </row>
    <row r="1441" spans="3:3" x14ac:dyDescent="0.2">
      <c r="C1441" s="29"/>
    </row>
    <row r="1442" spans="3:3" x14ac:dyDescent="0.2">
      <c r="C1442" s="29"/>
    </row>
    <row r="1443" spans="3:3" x14ac:dyDescent="0.2">
      <c r="C1443" s="29"/>
    </row>
    <row r="1444" spans="3:3" x14ac:dyDescent="0.2">
      <c r="C1444" s="29"/>
    </row>
    <row r="1445" spans="3:3" x14ac:dyDescent="0.2">
      <c r="C1445" s="29"/>
    </row>
    <row r="1446" spans="3:3" x14ac:dyDescent="0.2">
      <c r="C1446" s="29"/>
    </row>
    <row r="1447" spans="3:3" x14ac:dyDescent="0.2">
      <c r="C1447" s="29"/>
    </row>
    <row r="1448" spans="3:3" x14ac:dyDescent="0.2">
      <c r="C1448" s="29"/>
    </row>
    <row r="1449" spans="3:3" x14ac:dyDescent="0.2">
      <c r="C1449" s="29"/>
    </row>
    <row r="1450" spans="3:3" x14ac:dyDescent="0.2">
      <c r="C1450" s="29"/>
    </row>
    <row r="1451" spans="3:3" x14ac:dyDescent="0.2">
      <c r="C1451" s="29"/>
    </row>
    <row r="1452" spans="3:3" x14ac:dyDescent="0.2">
      <c r="C1452" s="29"/>
    </row>
    <row r="1453" spans="3:3" x14ac:dyDescent="0.2">
      <c r="C1453" s="29"/>
    </row>
    <row r="1454" spans="3:3" x14ac:dyDescent="0.2">
      <c r="C1454" s="29"/>
    </row>
    <row r="1455" spans="3:3" x14ac:dyDescent="0.2">
      <c r="C1455" s="29"/>
    </row>
    <row r="1456" spans="3:3" x14ac:dyDescent="0.2">
      <c r="C1456" s="29"/>
    </row>
    <row r="1457" spans="3:3" x14ac:dyDescent="0.2">
      <c r="C1457" s="29"/>
    </row>
    <row r="1458" spans="3:3" x14ac:dyDescent="0.2">
      <c r="C1458" s="29"/>
    </row>
    <row r="1459" spans="3:3" x14ac:dyDescent="0.2">
      <c r="C1459" s="29"/>
    </row>
    <row r="1460" spans="3:3" x14ac:dyDescent="0.2">
      <c r="C1460" s="29"/>
    </row>
    <row r="1461" spans="3:3" x14ac:dyDescent="0.2">
      <c r="C1461" s="29"/>
    </row>
    <row r="1462" spans="3:3" x14ac:dyDescent="0.2">
      <c r="C1462" s="29"/>
    </row>
    <row r="1463" spans="3:3" x14ac:dyDescent="0.2">
      <c r="C1463" s="29"/>
    </row>
    <row r="1464" spans="3:3" x14ac:dyDescent="0.2">
      <c r="C1464" s="29"/>
    </row>
    <row r="1465" spans="3:3" x14ac:dyDescent="0.2">
      <c r="C1465" s="29"/>
    </row>
    <row r="1466" spans="3:3" x14ac:dyDescent="0.2">
      <c r="C1466" s="29"/>
    </row>
    <row r="1467" spans="3:3" x14ac:dyDescent="0.2">
      <c r="C1467" s="29"/>
    </row>
    <row r="1468" spans="3:3" x14ac:dyDescent="0.2">
      <c r="C1468" s="29"/>
    </row>
    <row r="1469" spans="3:3" x14ac:dyDescent="0.2">
      <c r="C1469" s="29"/>
    </row>
    <row r="1470" spans="3:3" x14ac:dyDescent="0.2">
      <c r="C1470" s="29"/>
    </row>
    <row r="1471" spans="3:3" x14ac:dyDescent="0.2">
      <c r="C1471" s="29"/>
    </row>
    <row r="1472" spans="3:3" x14ac:dyDescent="0.2">
      <c r="C1472" s="29"/>
    </row>
    <row r="1473" spans="3:3" x14ac:dyDescent="0.2">
      <c r="C1473" s="29"/>
    </row>
    <row r="1474" spans="3:3" x14ac:dyDescent="0.2">
      <c r="C1474" s="29"/>
    </row>
    <row r="1475" spans="3:3" x14ac:dyDescent="0.2">
      <c r="C1475" s="29"/>
    </row>
    <row r="1476" spans="3:3" x14ac:dyDescent="0.2">
      <c r="C1476" s="29"/>
    </row>
    <row r="1477" spans="3:3" x14ac:dyDescent="0.2">
      <c r="C1477" s="29"/>
    </row>
    <row r="1478" spans="3:3" x14ac:dyDescent="0.2">
      <c r="C1478" s="29"/>
    </row>
    <row r="1479" spans="3:3" x14ac:dyDescent="0.2">
      <c r="C1479" s="29"/>
    </row>
    <row r="1480" spans="3:3" x14ac:dyDescent="0.2">
      <c r="C1480" s="29"/>
    </row>
    <row r="1481" spans="3:3" x14ac:dyDescent="0.2">
      <c r="C1481" s="29"/>
    </row>
    <row r="1482" spans="3:3" x14ac:dyDescent="0.2">
      <c r="C1482" s="29"/>
    </row>
    <row r="1483" spans="3:3" x14ac:dyDescent="0.2">
      <c r="C1483" s="29"/>
    </row>
    <row r="1484" spans="3:3" x14ac:dyDescent="0.2">
      <c r="C1484" s="29"/>
    </row>
    <row r="1485" spans="3:3" x14ac:dyDescent="0.2">
      <c r="C1485" s="29"/>
    </row>
    <row r="1486" spans="3:3" x14ac:dyDescent="0.2">
      <c r="C1486" s="29"/>
    </row>
    <row r="1487" spans="3:3" x14ac:dyDescent="0.2">
      <c r="C1487" s="29"/>
    </row>
    <row r="1488" spans="3:3" x14ac:dyDescent="0.2">
      <c r="C1488" s="29"/>
    </row>
    <row r="1489" spans="3:3" x14ac:dyDescent="0.2">
      <c r="C1489" s="29"/>
    </row>
    <row r="1490" spans="3:3" x14ac:dyDescent="0.2">
      <c r="C1490" s="29"/>
    </row>
    <row r="1491" spans="3:3" x14ac:dyDescent="0.2">
      <c r="C1491" s="29"/>
    </row>
    <row r="1492" spans="3:3" x14ac:dyDescent="0.2">
      <c r="C1492" s="29"/>
    </row>
    <row r="1493" spans="3:3" x14ac:dyDescent="0.2">
      <c r="C1493" s="29"/>
    </row>
    <row r="1494" spans="3:3" x14ac:dyDescent="0.2">
      <c r="C1494" s="29"/>
    </row>
    <row r="1495" spans="3:3" x14ac:dyDescent="0.2">
      <c r="C1495" s="29"/>
    </row>
    <row r="1496" spans="3:3" x14ac:dyDescent="0.2">
      <c r="C1496" s="29"/>
    </row>
    <row r="1497" spans="3:3" x14ac:dyDescent="0.2">
      <c r="C1497" s="29"/>
    </row>
    <row r="1498" spans="3:3" x14ac:dyDescent="0.2">
      <c r="C1498" s="29"/>
    </row>
    <row r="1499" spans="3:3" x14ac:dyDescent="0.2">
      <c r="C1499" s="29"/>
    </row>
    <row r="1500" spans="3:3" x14ac:dyDescent="0.2">
      <c r="C1500" s="29"/>
    </row>
    <row r="1501" spans="3:3" x14ac:dyDescent="0.2">
      <c r="C1501" s="29"/>
    </row>
    <row r="1502" spans="3:3" x14ac:dyDescent="0.2">
      <c r="C1502" s="29"/>
    </row>
    <row r="1503" spans="3:3" x14ac:dyDescent="0.2">
      <c r="C1503" s="29"/>
    </row>
    <row r="1504" spans="3:3" x14ac:dyDescent="0.2">
      <c r="C1504" s="29"/>
    </row>
    <row r="1505" spans="3:3" x14ac:dyDescent="0.2">
      <c r="C1505" s="29"/>
    </row>
    <row r="1506" spans="3:3" x14ac:dyDescent="0.2">
      <c r="C1506" s="29"/>
    </row>
    <row r="1507" spans="3:3" x14ac:dyDescent="0.2">
      <c r="C1507" s="29"/>
    </row>
    <row r="1508" spans="3:3" x14ac:dyDescent="0.2">
      <c r="C1508" s="29"/>
    </row>
    <row r="1509" spans="3:3" x14ac:dyDescent="0.2">
      <c r="C1509" s="29"/>
    </row>
    <row r="1510" spans="3:3" x14ac:dyDescent="0.2">
      <c r="C1510" s="29"/>
    </row>
    <row r="1511" spans="3:3" x14ac:dyDescent="0.2">
      <c r="C1511" s="29"/>
    </row>
    <row r="1512" spans="3:3" x14ac:dyDescent="0.2">
      <c r="C1512" s="29"/>
    </row>
    <row r="1513" spans="3:3" x14ac:dyDescent="0.2">
      <c r="C1513" s="29"/>
    </row>
    <row r="1514" spans="3:3" x14ac:dyDescent="0.2">
      <c r="C1514" s="29"/>
    </row>
    <row r="1515" spans="3:3" x14ac:dyDescent="0.2">
      <c r="C1515" s="29"/>
    </row>
    <row r="1516" spans="3:3" x14ac:dyDescent="0.2">
      <c r="C1516" s="29"/>
    </row>
    <row r="1517" spans="3:3" x14ac:dyDescent="0.2">
      <c r="C1517" s="29"/>
    </row>
    <row r="1518" spans="3:3" x14ac:dyDescent="0.2">
      <c r="C1518" s="29"/>
    </row>
    <row r="1519" spans="3:3" x14ac:dyDescent="0.2">
      <c r="C1519" s="29"/>
    </row>
    <row r="1520" spans="3:3" x14ac:dyDescent="0.2">
      <c r="C1520" s="29"/>
    </row>
    <row r="1521" spans="3:3" x14ac:dyDescent="0.2">
      <c r="C1521" s="29"/>
    </row>
    <row r="1522" spans="3:3" x14ac:dyDescent="0.2">
      <c r="C1522" s="29"/>
    </row>
    <row r="1523" spans="3:3" x14ac:dyDescent="0.2">
      <c r="C1523" s="29"/>
    </row>
    <row r="1524" spans="3:3" x14ac:dyDescent="0.2">
      <c r="C1524" s="29"/>
    </row>
    <row r="1525" spans="3:3" x14ac:dyDescent="0.2">
      <c r="C1525" s="29"/>
    </row>
    <row r="1526" spans="3:3" x14ac:dyDescent="0.2">
      <c r="C1526" s="29"/>
    </row>
    <row r="1527" spans="3:3" x14ac:dyDescent="0.2">
      <c r="C1527" s="29"/>
    </row>
    <row r="1528" spans="3:3" x14ac:dyDescent="0.2">
      <c r="C1528" s="29"/>
    </row>
    <row r="1529" spans="3:3" x14ac:dyDescent="0.2">
      <c r="C1529" s="29"/>
    </row>
    <row r="1530" spans="3:3" x14ac:dyDescent="0.2">
      <c r="C1530" s="29"/>
    </row>
    <row r="1531" spans="3:3" x14ac:dyDescent="0.2">
      <c r="C1531" s="29"/>
    </row>
    <row r="1532" spans="3:3" x14ac:dyDescent="0.2">
      <c r="C1532" s="29"/>
    </row>
    <row r="1533" spans="3:3" x14ac:dyDescent="0.2">
      <c r="C1533" s="29"/>
    </row>
    <row r="1534" spans="3:3" x14ac:dyDescent="0.2">
      <c r="C1534" s="29"/>
    </row>
    <row r="1535" spans="3:3" x14ac:dyDescent="0.2">
      <c r="C1535" s="29"/>
    </row>
    <row r="1536" spans="3:3" x14ac:dyDescent="0.2">
      <c r="C1536" s="29"/>
    </row>
    <row r="1537" spans="3:3" x14ac:dyDescent="0.2">
      <c r="C1537" s="29"/>
    </row>
    <row r="1538" spans="3:3" x14ac:dyDescent="0.2">
      <c r="C1538" s="29"/>
    </row>
    <row r="1539" spans="3:3" x14ac:dyDescent="0.2">
      <c r="C1539" s="29"/>
    </row>
    <row r="1540" spans="3:3" x14ac:dyDescent="0.2">
      <c r="C1540" s="29"/>
    </row>
    <row r="1541" spans="3:3" x14ac:dyDescent="0.2">
      <c r="C1541" s="29"/>
    </row>
    <row r="1542" spans="3:3" x14ac:dyDescent="0.2">
      <c r="C1542" s="29"/>
    </row>
    <row r="1543" spans="3:3" x14ac:dyDescent="0.2">
      <c r="C1543" s="29"/>
    </row>
    <row r="1544" spans="3:3" x14ac:dyDescent="0.2">
      <c r="C1544" s="29"/>
    </row>
    <row r="1545" spans="3:3" x14ac:dyDescent="0.2">
      <c r="C1545" s="29"/>
    </row>
    <row r="1546" spans="3:3" x14ac:dyDescent="0.2">
      <c r="C1546" s="29"/>
    </row>
    <row r="1547" spans="3:3" x14ac:dyDescent="0.2">
      <c r="C1547" s="29"/>
    </row>
    <row r="1548" spans="3:3" x14ac:dyDescent="0.2">
      <c r="C1548" s="29"/>
    </row>
    <row r="1549" spans="3:3" x14ac:dyDescent="0.2">
      <c r="C1549" s="29"/>
    </row>
    <row r="1550" spans="3:3" x14ac:dyDescent="0.2">
      <c r="C1550" s="29"/>
    </row>
    <row r="1551" spans="3:3" x14ac:dyDescent="0.2">
      <c r="C1551" s="29"/>
    </row>
    <row r="1552" spans="3:3" x14ac:dyDescent="0.2">
      <c r="C1552" s="29"/>
    </row>
    <row r="1553" spans="3:3" x14ac:dyDescent="0.2">
      <c r="C1553" s="29"/>
    </row>
    <row r="1554" spans="3:3" x14ac:dyDescent="0.2">
      <c r="C1554" s="29"/>
    </row>
    <row r="1555" spans="3:3" x14ac:dyDescent="0.2">
      <c r="C1555" s="29"/>
    </row>
    <row r="1556" spans="3:3" x14ac:dyDescent="0.2">
      <c r="C1556" s="29"/>
    </row>
    <row r="1557" spans="3:3" x14ac:dyDescent="0.2">
      <c r="C1557" s="29"/>
    </row>
    <row r="1558" spans="3:3" x14ac:dyDescent="0.2">
      <c r="C1558" s="29"/>
    </row>
    <row r="1559" spans="3:3" x14ac:dyDescent="0.2">
      <c r="C1559" s="29"/>
    </row>
    <row r="1560" spans="3:3" x14ac:dyDescent="0.2">
      <c r="C1560" s="29"/>
    </row>
    <row r="1561" spans="3:3" x14ac:dyDescent="0.2">
      <c r="C1561" s="29"/>
    </row>
    <row r="1562" spans="3:3" x14ac:dyDescent="0.2">
      <c r="C1562" s="29"/>
    </row>
    <row r="1563" spans="3:3" x14ac:dyDescent="0.2">
      <c r="C1563" s="29"/>
    </row>
    <row r="1564" spans="3:3" x14ac:dyDescent="0.2">
      <c r="C1564" s="29"/>
    </row>
    <row r="1565" spans="3:3" x14ac:dyDescent="0.2">
      <c r="C1565" s="29"/>
    </row>
    <row r="1566" spans="3:3" x14ac:dyDescent="0.2">
      <c r="C1566" s="29"/>
    </row>
    <row r="1567" spans="3:3" x14ac:dyDescent="0.2">
      <c r="C1567" s="29"/>
    </row>
    <row r="1568" spans="3:3" x14ac:dyDescent="0.2">
      <c r="C1568" s="29"/>
    </row>
    <row r="1569" spans="3:3" x14ac:dyDescent="0.2">
      <c r="C1569" s="29"/>
    </row>
    <row r="1570" spans="3:3" x14ac:dyDescent="0.2">
      <c r="C1570" s="29"/>
    </row>
    <row r="1571" spans="3:3" x14ac:dyDescent="0.2">
      <c r="C1571" s="29"/>
    </row>
    <row r="1572" spans="3:3" x14ac:dyDescent="0.2">
      <c r="C1572" s="29"/>
    </row>
    <row r="1573" spans="3:3" x14ac:dyDescent="0.2">
      <c r="C1573" s="29"/>
    </row>
    <row r="1574" spans="3:3" x14ac:dyDescent="0.2">
      <c r="C1574" s="29"/>
    </row>
    <row r="1575" spans="3:3" x14ac:dyDescent="0.2">
      <c r="C1575" s="29"/>
    </row>
    <row r="1576" spans="3:3" x14ac:dyDescent="0.2">
      <c r="C1576" s="29"/>
    </row>
    <row r="1577" spans="3:3" x14ac:dyDescent="0.2">
      <c r="C1577" s="29"/>
    </row>
    <row r="1578" spans="3:3" x14ac:dyDescent="0.2">
      <c r="C1578" s="29"/>
    </row>
    <row r="1579" spans="3:3" x14ac:dyDescent="0.2">
      <c r="C1579" s="29"/>
    </row>
    <row r="1580" spans="3:3" x14ac:dyDescent="0.2">
      <c r="C1580" s="29"/>
    </row>
    <row r="1581" spans="3:3" x14ac:dyDescent="0.2">
      <c r="C1581" s="29"/>
    </row>
    <row r="1582" spans="3:3" x14ac:dyDescent="0.2">
      <c r="C1582" s="29"/>
    </row>
    <row r="1583" spans="3:3" x14ac:dyDescent="0.2">
      <c r="C1583" s="29"/>
    </row>
    <row r="1584" spans="3:3" x14ac:dyDescent="0.2">
      <c r="C1584" s="29"/>
    </row>
    <row r="1585" spans="3:3" x14ac:dyDescent="0.2">
      <c r="C1585" s="29"/>
    </row>
    <row r="1586" spans="3:3" x14ac:dyDescent="0.2">
      <c r="C1586" s="29"/>
    </row>
    <row r="1587" spans="3:3" x14ac:dyDescent="0.2">
      <c r="C1587" s="29"/>
    </row>
    <row r="1588" spans="3:3" x14ac:dyDescent="0.2">
      <c r="C1588" s="29"/>
    </row>
    <row r="1589" spans="3:3" x14ac:dyDescent="0.2">
      <c r="C1589" s="29"/>
    </row>
    <row r="1590" spans="3:3" x14ac:dyDescent="0.2">
      <c r="C1590" s="29"/>
    </row>
    <row r="1591" spans="3:3" x14ac:dyDescent="0.2">
      <c r="C1591" s="29"/>
    </row>
    <row r="1592" spans="3:3" x14ac:dyDescent="0.2">
      <c r="C1592" s="29"/>
    </row>
    <row r="1593" spans="3:3" x14ac:dyDescent="0.2">
      <c r="C1593" s="29"/>
    </row>
    <row r="1594" spans="3:3" x14ac:dyDescent="0.2">
      <c r="C1594" s="29"/>
    </row>
    <row r="1595" spans="3:3" x14ac:dyDescent="0.2">
      <c r="C1595" s="29"/>
    </row>
    <row r="1596" spans="3:3" x14ac:dyDescent="0.2">
      <c r="C1596" s="29"/>
    </row>
    <row r="1597" spans="3:3" x14ac:dyDescent="0.2">
      <c r="C1597" s="29"/>
    </row>
    <row r="1598" spans="3:3" x14ac:dyDescent="0.2">
      <c r="C1598" s="29"/>
    </row>
    <row r="1599" spans="3:3" x14ac:dyDescent="0.2">
      <c r="C1599" s="29"/>
    </row>
    <row r="1600" spans="3:3" x14ac:dyDescent="0.2">
      <c r="C1600" s="29"/>
    </row>
    <row r="1601" spans="3:3" x14ac:dyDescent="0.2">
      <c r="C1601" s="29"/>
    </row>
    <row r="1602" spans="3:3" x14ac:dyDescent="0.2">
      <c r="C1602" s="29"/>
    </row>
    <row r="1603" spans="3:3" x14ac:dyDescent="0.2">
      <c r="C1603" s="29"/>
    </row>
    <row r="1604" spans="3:3" x14ac:dyDescent="0.2">
      <c r="C1604" s="29"/>
    </row>
    <row r="1605" spans="3:3" x14ac:dyDescent="0.2">
      <c r="C1605" s="29"/>
    </row>
    <row r="1606" spans="3:3" x14ac:dyDescent="0.2">
      <c r="C1606" s="29"/>
    </row>
    <row r="1607" spans="3:3" x14ac:dyDescent="0.2">
      <c r="C1607" s="29"/>
    </row>
    <row r="1608" spans="3:3" x14ac:dyDescent="0.2">
      <c r="C1608" s="29"/>
    </row>
    <row r="1609" spans="3:3" x14ac:dyDescent="0.2">
      <c r="C1609" s="29"/>
    </row>
    <row r="1610" spans="3:3" x14ac:dyDescent="0.2">
      <c r="C1610" s="29"/>
    </row>
    <row r="1611" spans="3:3" x14ac:dyDescent="0.2">
      <c r="C1611" s="29"/>
    </row>
    <row r="1612" spans="3:3" x14ac:dyDescent="0.2">
      <c r="C1612" s="29"/>
    </row>
    <row r="1613" spans="3:3" x14ac:dyDescent="0.2">
      <c r="C1613" s="29"/>
    </row>
    <row r="1614" spans="3:3" x14ac:dyDescent="0.2">
      <c r="C1614" s="29"/>
    </row>
    <row r="1615" spans="3:3" x14ac:dyDescent="0.2">
      <c r="C1615" s="29"/>
    </row>
    <row r="1616" spans="3:3" x14ac:dyDescent="0.2">
      <c r="C1616" s="29"/>
    </row>
    <row r="1617" spans="3:3" x14ac:dyDescent="0.2">
      <c r="C1617" s="29"/>
    </row>
    <row r="1618" spans="3:3" x14ac:dyDescent="0.2">
      <c r="C1618" s="29"/>
    </row>
    <row r="1619" spans="3:3" x14ac:dyDescent="0.2">
      <c r="C1619" s="29"/>
    </row>
    <row r="1620" spans="3:3" x14ac:dyDescent="0.2">
      <c r="C1620" s="29"/>
    </row>
    <row r="1621" spans="3:3" x14ac:dyDescent="0.2">
      <c r="C1621" s="29"/>
    </row>
    <row r="1622" spans="3:3" x14ac:dyDescent="0.2">
      <c r="C1622" s="29"/>
    </row>
    <row r="1623" spans="3:3" x14ac:dyDescent="0.2">
      <c r="C1623" s="29"/>
    </row>
    <row r="1624" spans="3:3" x14ac:dyDescent="0.2">
      <c r="C1624" s="29"/>
    </row>
    <row r="1625" spans="3:3" x14ac:dyDescent="0.2">
      <c r="C1625" s="29"/>
    </row>
    <row r="1626" spans="3:3" x14ac:dyDescent="0.2">
      <c r="C1626" s="29"/>
    </row>
    <row r="1627" spans="3:3" x14ac:dyDescent="0.2">
      <c r="C1627" s="29"/>
    </row>
    <row r="1628" spans="3:3" x14ac:dyDescent="0.2">
      <c r="C1628" s="29"/>
    </row>
    <row r="1629" spans="3:3" x14ac:dyDescent="0.2">
      <c r="C1629" s="29"/>
    </row>
    <row r="1630" spans="3:3" x14ac:dyDescent="0.2">
      <c r="C1630" s="29"/>
    </row>
    <row r="1631" spans="3:3" x14ac:dyDescent="0.2">
      <c r="C1631" s="29"/>
    </row>
    <row r="1632" spans="3:3" x14ac:dyDescent="0.2">
      <c r="C1632" s="29"/>
    </row>
    <row r="1633" spans="3:3" x14ac:dyDescent="0.2">
      <c r="C1633" s="29"/>
    </row>
    <row r="1634" spans="3:3" x14ac:dyDescent="0.2">
      <c r="C1634" s="29"/>
    </row>
    <row r="1635" spans="3:3" x14ac:dyDescent="0.2">
      <c r="C1635" s="29"/>
    </row>
    <row r="1636" spans="3:3" x14ac:dyDescent="0.2">
      <c r="C1636" s="29"/>
    </row>
    <row r="1637" spans="3:3" x14ac:dyDescent="0.2">
      <c r="C1637" s="29"/>
    </row>
    <row r="1638" spans="3:3" x14ac:dyDescent="0.2">
      <c r="C1638" s="29"/>
    </row>
    <row r="1639" spans="3:3" x14ac:dyDescent="0.2">
      <c r="C1639" s="29"/>
    </row>
    <row r="1640" spans="3:3" x14ac:dyDescent="0.2">
      <c r="C1640" s="29"/>
    </row>
    <row r="1641" spans="3:3" x14ac:dyDescent="0.2">
      <c r="C1641" s="29"/>
    </row>
    <row r="1642" spans="3:3" x14ac:dyDescent="0.2">
      <c r="C1642" s="29"/>
    </row>
    <row r="1643" spans="3:3" x14ac:dyDescent="0.2">
      <c r="C1643" s="29"/>
    </row>
    <row r="1644" spans="3:3" x14ac:dyDescent="0.2">
      <c r="C1644" s="29"/>
    </row>
    <row r="1645" spans="3:3" x14ac:dyDescent="0.2">
      <c r="C1645" s="29"/>
    </row>
    <row r="1646" spans="3:3" x14ac:dyDescent="0.2">
      <c r="C1646" s="29"/>
    </row>
    <row r="1647" spans="3:3" x14ac:dyDescent="0.2">
      <c r="C1647" s="29"/>
    </row>
    <row r="1648" spans="3:3" x14ac:dyDescent="0.2">
      <c r="C1648" s="29"/>
    </row>
    <row r="1649" spans="3:3" x14ac:dyDescent="0.2">
      <c r="C1649" s="29"/>
    </row>
    <row r="1650" spans="3:3" x14ac:dyDescent="0.2">
      <c r="C1650" s="29"/>
    </row>
    <row r="1651" spans="3:3" x14ac:dyDescent="0.2">
      <c r="C1651" s="29"/>
    </row>
    <row r="1652" spans="3:3" x14ac:dyDescent="0.2">
      <c r="C1652" s="29"/>
    </row>
    <row r="1653" spans="3:3" x14ac:dyDescent="0.2">
      <c r="C1653" s="29"/>
    </row>
    <row r="1654" spans="3:3" x14ac:dyDescent="0.2">
      <c r="C1654" s="29"/>
    </row>
    <row r="1655" spans="3:3" x14ac:dyDescent="0.2">
      <c r="C1655" s="29"/>
    </row>
    <row r="1656" spans="3:3" x14ac:dyDescent="0.2">
      <c r="C1656" s="29"/>
    </row>
    <row r="1657" spans="3:3" x14ac:dyDescent="0.2">
      <c r="C1657" s="29"/>
    </row>
    <row r="1658" spans="3:3" x14ac:dyDescent="0.2">
      <c r="C1658" s="29"/>
    </row>
    <row r="1659" spans="3:3" x14ac:dyDescent="0.2">
      <c r="C1659" s="29"/>
    </row>
    <row r="1660" spans="3:3" x14ac:dyDescent="0.2">
      <c r="C1660" s="29"/>
    </row>
    <row r="1661" spans="3:3" x14ac:dyDescent="0.2">
      <c r="C1661" s="29"/>
    </row>
    <row r="1662" spans="3:3" x14ac:dyDescent="0.2">
      <c r="C1662" s="29"/>
    </row>
    <row r="1663" spans="3:3" x14ac:dyDescent="0.2">
      <c r="C1663" s="29"/>
    </row>
    <row r="1664" spans="3:3" x14ac:dyDescent="0.2">
      <c r="C1664" s="29"/>
    </row>
    <row r="1665" spans="3:3" x14ac:dyDescent="0.2">
      <c r="C1665" s="29"/>
    </row>
    <row r="1666" spans="3:3" x14ac:dyDescent="0.2">
      <c r="C1666" s="29"/>
    </row>
    <row r="1667" spans="3:3" x14ac:dyDescent="0.2">
      <c r="C1667" s="29"/>
    </row>
    <row r="1668" spans="3:3" x14ac:dyDescent="0.2">
      <c r="C1668" s="29"/>
    </row>
    <row r="1669" spans="3:3" x14ac:dyDescent="0.2">
      <c r="C1669" s="29"/>
    </row>
    <row r="1670" spans="3:3" x14ac:dyDescent="0.2">
      <c r="C1670" s="29"/>
    </row>
    <row r="1671" spans="3:3" x14ac:dyDescent="0.2">
      <c r="C1671" s="29"/>
    </row>
    <row r="1672" spans="3:3" x14ac:dyDescent="0.2">
      <c r="C1672" s="29"/>
    </row>
    <row r="1673" spans="3:3" x14ac:dyDescent="0.2">
      <c r="C1673" s="29"/>
    </row>
    <row r="1674" spans="3:3" x14ac:dyDescent="0.2">
      <c r="C1674" s="29"/>
    </row>
    <row r="1675" spans="3:3" x14ac:dyDescent="0.2">
      <c r="C1675" s="29"/>
    </row>
    <row r="1676" spans="3:3" x14ac:dyDescent="0.2">
      <c r="C1676" s="29"/>
    </row>
    <row r="1677" spans="3:3" x14ac:dyDescent="0.2">
      <c r="C1677" s="29"/>
    </row>
    <row r="1678" spans="3:3" x14ac:dyDescent="0.2">
      <c r="C1678" s="29"/>
    </row>
    <row r="1679" spans="3:3" x14ac:dyDescent="0.2">
      <c r="C1679" s="29"/>
    </row>
    <row r="1680" spans="3:3" x14ac:dyDescent="0.2">
      <c r="C1680" s="29"/>
    </row>
    <row r="1681" spans="3:3" x14ac:dyDescent="0.2">
      <c r="C1681" s="29"/>
    </row>
    <row r="1682" spans="3:3" x14ac:dyDescent="0.2">
      <c r="C1682" s="29"/>
    </row>
    <row r="1683" spans="3:3" x14ac:dyDescent="0.2">
      <c r="C1683" s="29"/>
    </row>
    <row r="1684" spans="3:3" x14ac:dyDescent="0.2">
      <c r="C1684" s="29"/>
    </row>
    <row r="1685" spans="3:3" x14ac:dyDescent="0.2">
      <c r="C1685" s="29"/>
    </row>
    <row r="1686" spans="3:3" x14ac:dyDescent="0.2">
      <c r="C1686" s="29"/>
    </row>
    <row r="1687" spans="3:3" x14ac:dyDescent="0.2">
      <c r="C1687" s="29"/>
    </row>
    <row r="1688" spans="3:3" x14ac:dyDescent="0.2">
      <c r="C1688" s="29"/>
    </row>
    <row r="1689" spans="3:3" x14ac:dyDescent="0.2">
      <c r="C1689" s="29"/>
    </row>
    <row r="1690" spans="3:3" x14ac:dyDescent="0.2">
      <c r="C1690" s="29"/>
    </row>
    <row r="1691" spans="3:3" x14ac:dyDescent="0.2">
      <c r="C1691" s="29"/>
    </row>
    <row r="1692" spans="3:3" x14ac:dyDescent="0.2">
      <c r="C1692" s="29"/>
    </row>
    <row r="1693" spans="3:3" x14ac:dyDescent="0.2">
      <c r="C1693" s="29"/>
    </row>
    <row r="1694" spans="3:3" x14ac:dyDescent="0.2">
      <c r="C1694" s="29"/>
    </row>
    <row r="1695" spans="3:3" x14ac:dyDescent="0.2">
      <c r="C1695" s="29"/>
    </row>
    <row r="1696" spans="3:3" x14ac:dyDescent="0.2">
      <c r="C1696" s="29"/>
    </row>
    <row r="1697" spans="3:3" x14ac:dyDescent="0.2">
      <c r="C1697" s="29"/>
    </row>
    <row r="1698" spans="3:3" x14ac:dyDescent="0.2">
      <c r="C1698" s="29"/>
    </row>
    <row r="1699" spans="3:3" x14ac:dyDescent="0.2">
      <c r="C1699" s="29"/>
    </row>
    <row r="1700" spans="3:3" x14ac:dyDescent="0.2">
      <c r="C1700" s="29"/>
    </row>
    <row r="1701" spans="3:3" x14ac:dyDescent="0.2">
      <c r="C1701" s="29"/>
    </row>
    <row r="1702" spans="3:3" x14ac:dyDescent="0.2">
      <c r="C1702" s="29"/>
    </row>
    <row r="1703" spans="3:3" x14ac:dyDescent="0.2">
      <c r="C1703" s="29"/>
    </row>
    <row r="1704" spans="3:3" x14ac:dyDescent="0.2">
      <c r="C1704" s="29"/>
    </row>
    <row r="1705" spans="3:3" x14ac:dyDescent="0.2">
      <c r="C1705" s="29"/>
    </row>
    <row r="1706" spans="3:3" x14ac:dyDescent="0.2">
      <c r="C1706" s="29"/>
    </row>
    <row r="1707" spans="3:3" x14ac:dyDescent="0.2">
      <c r="C1707" s="29"/>
    </row>
    <row r="1708" spans="3:3" x14ac:dyDescent="0.2">
      <c r="C1708" s="29"/>
    </row>
    <row r="1709" spans="3:3" x14ac:dyDescent="0.2">
      <c r="C1709" s="29"/>
    </row>
    <row r="1710" spans="3:3" x14ac:dyDescent="0.2">
      <c r="C1710" s="29"/>
    </row>
    <row r="1711" spans="3:3" x14ac:dyDescent="0.2">
      <c r="C1711" s="29"/>
    </row>
    <row r="1712" spans="3:3" x14ac:dyDescent="0.2">
      <c r="C1712" s="29"/>
    </row>
    <row r="1713" spans="3:3" x14ac:dyDescent="0.2">
      <c r="C1713" s="29"/>
    </row>
    <row r="1714" spans="3:3" x14ac:dyDescent="0.2">
      <c r="C1714" s="29"/>
    </row>
    <row r="1715" spans="3:3" x14ac:dyDescent="0.2">
      <c r="C1715" s="29"/>
    </row>
    <row r="1716" spans="3:3" x14ac:dyDescent="0.2">
      <c r="C1716" s="29"/>
    </row>
    <row r="1717" spans="3:3" x14ac:dyDescent="0.2">
      <c r="C1717" s="29"/>
    </row>
    <row r="1718" spans="3:3" x14ac:dyDescent="0.2">
      <c r="C1718" s="29"/>
    </row>
    <row r="1719" spans="3:3" x14ac:dyDescent="0.2">
      <c r="C1719" s="29"/>
    </row>
    <row r="1720" spans="3:3" x14ac:dyDescent="0.2">
      <c r="C1720" s="29"/>
    </row>
    <row r="1721" spans="3:3" x14ac:dyDescent="0.2">
      <c r="C1721" s="29"/>
    </row>
    <row r="1722" spans="3:3" x14ac:dyDescent="0.2">
      <c r="C1722" s="29"/>
    </row>
    <row r="1723" spans="3:3" x14ac:dyDescent="0.2">
      <c r="C1723" s="29"/>
    </row>
    <row r="1724" spans="3:3" x14ac:dyDescent="0.2">
      <c r="C1724" s="29"/>
    </row>
    <row r="1725" spans="3:3" x14ac:dyDescent="0.2">
      <c r="C1725" s="29"/>
    </row>
    <row r="1726" spans="3:3" x14ac:dyDescent="0.2">
      <c r="C1726" s="29"/>
    </row>
    <row r="1727" spans="3:3" x14ac:dyDescent="0.2">
      <c r="C1727" s="29"/>
    </row>
    <row r="1728" spans="3:3" x14ac:dyDescent="0.2">
      <c r="C1728" s="29"/>
    </row>
    <row r="1729" spans="3:3" x14ac:dyDescent="0.2">
      <c r="C1729" s="29"/>
    </row>
    <row r="1730" spans="3:3" x14ac:dyDescent="0.2">
      <c r="C1730" s="29"/>
    </row>
    <row r="1731" spans="3:3" x14ac:dyDescent="0.2">
      <c r="C1731" s="29"/>
    </row>
    <row r="1732" spans="3:3" x14ac:dyDescent="0.2">
      <c r="C1732" s="29"/>
    </row>
    <row r="1733" spans="3:3" x14ac:dyDescent="0.2">
      <c r="C1733" s="29"/>
    </row>
    <row r="1734" spans="3:3" x14ac:dyDescent="0.2">
      <c r="C1734" s="29"/>
    </row>
    <row r="1735" spans="3:3" x14ac:dyDescent="0.2">
      <c r="C1735" s="29"/>
    </row>
    <row r="1736" spans="3:3" x14ac:dyDescent="0.2">
      <c r="C1736" s="29"/>
    </row>
    <row r="1737" spans="3:3" x14ac:dyDescent="0.2">
      <c r="C1737" s="29"/>
    </row>
    <row r="1738" spans="3:3" x14ac:dyDescent="0.2">
      <c r="C1738" s="29"/>
    </row>
    <row r="1739" spans="3:3" x14ac:dyDescent="0.2">
      <c r="C1739" s="29"/>
    </row>
    <row r="1740" spans="3:3" x14ac:dyDescent="0.2">
      <c r="C1740" s="29"/>
    </row>
    <row r="1741" spans="3:3" x14ac:dyDescent="0.2">
      <c r="C1741" s="29"/>
    </row>
    <row r="1742" spans="3:3" x14ac:dyDescent="0.2">
      <c r="C1742" s="29"/>
    </row>
    <row r="1743" spans="3:3" x14ac:dyDescent="0.2">
      <c r="C1743" s="29"/>
    </row>
    <row r="1744" spans="3:3" x14ac:dyDescent="0.2">
      <c r="C1744" s="29"/>
    </row>
    <row r="1745" spans="3:3" x14ac:dyDescent="0.2">
      <c r="C1745" s="29"/>
    </row>
    <row r="1746" spans="3:3" x14ac:dyDescent="0.2">
      <c r="C1746" s="29"/>
    </row>
    <row r="1747" spans="3:3" x14ac:dyDescent="0.2">
      <c r="C1747" s="29"/>
    </row>
    <row r="1748" spans="3:3" x14ac:dyDescent="0.2">
      <c r="C1748" s="29"/>
    </row>
    <row r="1749" spans="3:3" x14ac:dyDescent="0.2">
      <c r="C1749" s="29"/>
    </row>
    <row r="1750" spans="3:3" x14ac:dyDescent="0.2">
      <c r="C1750" s="29"/>
    </row>
    <row r="1751" spans="3:3" x14ac:dyDescent="0.2">
      <c r="C1751" s="29"/>
    </row>
    <row r="1752" spans="3:3" x14ac:dyDescent="0.2">
      <c r="C1752" s="29"/>
    </row>
    <row r="1753" spans="3:3" x14ac:dyDescent="0.2">
      <c r="C1753" s="29"/>
    </row>
    <row r="1754" spans="3:3" x14ac:dyDescent="0.2">
      <c r="C1754" s="29"/>
    </row>
    <row r="1755" spans="3:3" x14ac:dyDescent="0.2">
      <c r="C1755" s="29"/>
    </row>
    <row r="1756" spans="3:3" x14ac:dyDescent="0.2">
      <c r="C1756" s="29"/>
    </row>
    <row r="1757" spans="3:3" x14ac:dyDescent="0.2">
      <c r="C1757" s="29"/>
    </row>
    <row r="1758" spans="3:3" x14ac:dyDescent="0.2">
      <c r="C1758" s="29"/>
    </row>
    <row r="1759" spans="3:3" x14ac:dyDescent="0.2">
      <c r="C1759" s="29"/>
    </row>
    <row r="1760" spans="3:3" x14ac:dyDescent="0.2">
      <c r="C1760" s="29"/>
    </row>
    <row r="1761" spans="3:3" x14ac:dyDescent="0.2">
      <c r="C1761" s="29"/>
    </row>
    <row r="1762" spans="3:3" x14ac:dyDescent="0.2">
      <c r="C1762" s="29"/>
    </row>
    <row r="1763" spans="3:3" x14ac:dyDescent="0.2">
      <c r="C1763" s="29"/>
    </row>
    <row r="1764" spans="3:3" x14ac:dyDescent="0.2">
      <c r="C1764" s="29"/>
    </row>
    <row r="1765" spans="3:3" x14ac:dyDescent="0.2">
      <c r="C1765" s="29"/>
    </row>
    <row r="1766" spans="3:3" x14ac:dyDescent="0.2">
      <c r="C1766" s="29"/>
    </row>
    <row r="1767" spans="3:3" x14ac:dyDescent="0.2">
      <c r="C1767" s="29"/>
    </row>
    <row r="1768" spans="3:3" x14ac:dyDescent="0.2">
      <c r="C1768" s="29"/>
    </row>
    <row r="1769" spans="3:3" x14ac:dyDescent="0.2">
      <c r="C1769" s="29"/>
    </row>
    <row r="1770" spans="3:3" x14ac:dyDescent="0.2">
      <c r="C1770" s="29"/>
    </row>
    <row r="1771" spans="3:3" x14ac:dyDescent="0.2">
      <c r="C1771" s="29"/>
    </row>
    <row r="1772" spans="3:3" x14ac:dyDescent="0.2">
      <c r="C1772" s="29"/>
    </row>
    <row r="1773" spans="3:3" x14ac:dyDescent="0.2">
      <c r="C1773" s="29"/>
    </row>
    <row r="1774" spans="3:3" x14ac:dyDescent="0.2">
      <c r="C1774" s="29"/>
    </row>
    <row r="1775" spans="3:3" x14ac:dyDescent="0.2">
      <c r="C1775" s="29"/>
    </row>
    <row r="1776" spans="3:3" x14ac:dyDescent="0.2">
      <c r="C1776" s="29"/>
    </row>
    <row r="1777" spans="3:3" x14ac:dyDescent="0.2">
      <c r="C1777" s="29"/>
    </row>
    <row r="1778" spans="3:3" x14ac:dyDescent="0.2">
      <c r="C1778" s="29"/>
    </row>
    <row r="1779" spans="3:3" x14ac:dyDescent="0.2">
      <c r="C1779" s="29"/>
    </row>
    <row r="1780" spans="3:3" x14ac:dyDescent="0.2">
      <c r="C1780" s="29"/>
    </row>
    <row r="1781" spans="3:3" x14ac:dyDescent="0.2">
      <c r="C1781" s="29"/>
    </row>
    <row r="1782" spans="3:3" x14ac:dyDescent="0.2">
      <c r="C1782" s="29"/>
    </row>
    <row r="1783" spans="3:3" x14ac:dyDescent="0.2">
      <c r="C1783" s="29"/>
    </row>
    <row r="1784" spans="3:3" x14ac:dyDescent="0.2">
      <c r="C1784" s="29"/>
    </row>
    <row r="1785" spans="3:3" x14ac:dyDescent="0.2">
      <c r="C1785" s="29"/>
    </row>
    <row r="1786" spans="3:3" x14ac:dyDescent="0.2">
      <c r="C1786" s="29"/>
    </row>
    <row r="1787" spans="3:3" x14ac:dyDescent="0.2">
      <c r="C1787" s="29"/>
    </row>
    <row r="1788" spans="3:3" x14ac:dyDescent="0.2">
      <c r="C1788" s="29"/>
    </row>
    <row r="1789" spans="3:3" x14ac:dyDescent="0.2">
      <c r="C1789" s="29"/>
    </row>
    <row r="1790" spans="3:3" x14ac:dyDescent="0.2">
      <c r="C1790" s="29"/>
    </row>
    <row r="1791" spans="3:3" x14ac:dyDescent="0.2">
      <c r="C1791" s="29"/>
    </row>
    <row r="1792" spans="3:3" x14ac:dyDescent="0.2">
      <c r="C1792" s="29"/>
    </row>
    <row r="1793" spans="3:3" x14ac:dyDescent="0.2">
      <c r="C1793" s="29"/>
    </row>
    <row r="1794" spans="3:3" x14ac:dyDescent="0.2">
      <c r="C1794" s="29"/>
    </row>
    <row r="1795" spans="3:3" x14ac:dyDescent="0.2">
      <c r="C1795" s="29"/>
    </row>
    <row r="1796" spans="3:3" x14ac:dyDescent="0.2">
      <c r="C1796" s="29"/>
    </row>
    <row r="1797" spans="3:3" x14ac:dyDescent="0.2">
      <c r="C1797" s="29"/>
    </row>
    <row r="1798" spans="3:3" x14ac:dyDescent="0.2">
      <c r="C1798" s="29"/>
    </row>
    <row r="1799" spans="3:3" x14ac:dyDescent="0.2">
      <c r="C1799" s="29"/>
    </row>
    <row r="1800" spans="3:3" x14ac:dyDescent="0.2">
      <c r="C1800" s="29"/>
    </row>
    <row r="1801" spans="3:3" x14ac:dyDescent="0.2">
      <c r="C1801" s="29"/>
    </row>
    <row r="1802" spans="3:3" x14ac:dyDescent="0.2">
      <c r="C1802" s="29"/>
    </row>
    <row r="1803" spans="3:3" x14ac:dyDescent="0.2">
      <c r="C1803" s="29"/>
    </row>
    <row r="1804" spans="3:3" x14ac:dyDescent="0.2">
      <c r="C1804" s="29"/>
    </row>
    <row r="1805" spans="3:3" x14ac:dyDescent="0.2">
      <c r="C1805" s="29"/>
    </row>
    <row r="1806" spans="3:3" x14ac:dyDescent="0.2">
      <c r="C1806" s="29"/>
    </row>
    <row r="1807" spans="3:3" x14ac:dyDescent="0.2">
      <c r="C1807" s="29"/>
    </row>
    <row r="1808" spans="3:3" x14ac:dyDescent="0.2">
      <c r="C1808" s="29"/>
    </row>
    <row r="1809" spans="3:3" x14ac:dyDescent="0.2">
      <c r="C1809" s="29"/>
    </row>
    <row r="1810" spans="3:3" x14ac:dyDescent="0.2">
      <c r="C1810" s="29"/>
    </row>
    <row r="1811" spans="3:3" x14ac:dyDescent="0.2">
      <c r="C1811" s="29"/>
    </row>
    <row r="1812" spans="3:3" x14ac:dyDescent="0.2">
      <c r="C1812" s="29"/>
    </row>
    <row r="1813" spans="3:3" x14ac:dyDescent="0.2">
      <c r="C1813" s="29"/>
    </row>
    <row r="1814" spans="3:3" x14ac:dyDescent="0.2">
      <c r="C1814" s="29"/>
    </row>
    <row r="1815" spans="3:3" x14ac:dyDescent="0.2">
      <c r="C1815" s="29"/>
    </row>
    <row r="1816" spans="3:3" x14ac:dyDescent="0.2">
      <c r="C1816" s="29"/>
    </row>
    <row r="1817" spans="3:3" x14ac:dyDescent="0.2">
      <c r="C1817" s="29"/>
    </row>
    <row r="1818" spans="3:3" x14ac:dyDescent="0.2">
      <c r="C1818" s="29"/>
    </row>
    <row r="1819" spans="3:3" x14ac:dyDescent="0.2">
      <c r="C1819" s="29"/>
    </row>
    <row r="1820" spans="3:3" x14ac:dyDescent="0.2">
      <c r="C1820" s="29"/>
    </row>
    <row r="1821" spans="3:3" x14ac:dyDescent="0.2">
      <c r="C1821" s="29"/>
    </row>
    <row r="1822" spans="3:3" x14ac:dyDescent="0.2">
      <c r="C1822" s="29"/>
    </row>
    <row r="1823" spans="3:3" x14ac:dyDescent="0.2">
      <c r="C1823" s="29"/>
    </row>
    <row r="1824" spans="3:3" x14ac:dyDescent="0.2">
      <c r="C1824" s="29"/>
    </row>
    <row r="1825" spans="3:3" x14ac:dyDescent="0.2">
      <c r="C1825" s="29"/>
    </row>
    <row r="1826" spans="3:3" x14ac:dyDescent="0.2">
      <c r="C1826" s="29"/>
    </row>
    <row r="1827" spans="3:3" x14ac:dyDescent="0.2">
      <c r="C1827" s="29"/>
    </row>
    <row r="1828" spans="3:3" x14ac:dyDescent="0.2">
      <c r="C1828" s="29"/>
    </row>
    <row r="1829" spans="3:3" x14ac:dyDescent="0.2">
      <c r="C1829" s="29"/>
    </row>
    <row r="1830" spans="3:3" x14ac:dyDescent="0.2">
      <c r="C1830" s="29"/>
    </row>
    <row r="1831" spans="3:3" x14ac:dyDescent="0.2">
      <c r="C1831" s="29"/>
    </row>
    <row r="1832" spans="3:3" x14ac:dyDescent="0.2">
      <c r="C1832" s="29"/>
    </row>
    <row r="1833" spans="3:3" x14ac:dyDescent="0.2">
      <c r="C1833" s="29"/>
    </row>
    <row r="1834" spans="3:3" x14ac:dyDescent="0.2">
      <c r="C1834" s="29"/>
    </row>
    <row r="1835" spans="3:3" x14ac:dyDescent="0.2">
      <c r="C1835" s="29"/>
    </row>
    <row r="1836" spans="3:3" x14ac:dyDescent="0.2">
      <c r="C1836" s="29"/>
    </row>
    <row r="1837" spans="3:3" x14ac:dyDescent="0.2">
      <c r="C1837" s="29"/>
    </row>
    <row r="1838" spans="3:3" x14ac:dyDescent="0.2">
      <c r="C1838" s="29"/>
    </row>
    <row r="1839" spans="3:3" x14ac:dyDescent="0.2">
      <c r="C1839" s="29"/>
    </row>
    <row r="1840" spans="3:3" x14ac:dyDescent="0.2">
      <c r="C1840" s="29"/>
    </row>
    <row r="1841" spans="3:3" x14ac:dyDescent="0.2">
      <c r="C1841" s="29"/>
    </row>
    <row r="1842" spans="3:3" x14ac:dyDescent="0.2">
      <c r="C1842" s="29"/>
    </row>
    <row r="1843" spans="3:3" x14ac:dyDescent="0.2">
      <c r="C1843" s="29"/>
    </row>
    <row r="1844" spans="3:3" x14ac:dyDescent="0.2">
      <c r="C1844" s="29"/>
    </row>
    <row r="1845" spans="3:3" x14ac:dyDescent="0.2">
      <c r="C1845" s="29"/>
    </row>
    <row r="1846" spans="3:3" x14ac:dyDescent="0.2">
      <c r="C1846" s="29"/>
    </row>
    <row r="1847" spans="3:3" x14ac:dyDescent="0.2">
      <c r="C1847" s="29"/>
    </row>
    <row r="1848" spans="3:3" x14ac:dyDescent="0.2">
      <c r="C1848" s="29"/>
    </row>
    <row r="1849" spans="3:3" x14ac:dyDescent="0.2">
      <c r="C1849" s="29"/>
    </row>
    <row r="1850" spans="3:3" x14ac:dyDescent="0.2">
      <c r="C1850" s="29"/>
    </row>
    <row r="1851" spans="3:3" x14ac:dyDescent="0.2">
      <c r="C1851" s="29"/>
    </row>
    <row r="1852" spans="3:3" x14ac:dyDescent="0.2">
      <c r="C1852" s="29"/>
    </row>
    <row r="1853" spans="3:3" x14ac:dyDescent="0.2">
      <c r="C1853" s="29"/>
    </row>
    <row r="1854" spans="3:3" x14ac:dyDescent="0.2">
      <c r="C1854" s="29"/>
    </row>
    <row r="1855" spans="3:3" x14ac:dyDescent="0.2">
      <c r="C1855" s="29"/>
    </row>
    <row r="1856" spans="3:3" x14ac:dyDescent="0.2">
      <c r="C1856" s="29"/>
    </row>
    <row r="1857" spans="3:3" x14ac:dyDescent="0.2">
      <c r="C1857" s="29"/>
    </row>
    <row r="1858" spans="3:3" x14ac:dyDescent="0.2">
      <c r="C1858" s="29"/>
    </row>
    <row r="1859" spans="3:3" x14ac:dyDescent="0.2">
      <c r="C1859" s="29"/>
    </row>
    <row r="1860" spans="3:3" x14ac:dyDescent="0.2">
      <c r="C1860" s="29"/>
    </row>
    <row r="1861" spans="3:3" x14ac:dyDescent="0.2">
      <c r="C1861" s="29"/>
    </row>
    <row r="1862" spans="3:3" x14ac:dyDescent="0.2">
      <c r="C1862" s="29"/>
    </row>
    <row r="1863" spans="3:3" x14ac:dyDescent="0.2">
      <c r="C1863" s="29"/>
    </row>
    <row r="1864" spans="3:3" x14ac:dyDescent="0.2">
      <c r="C1864" s="29"/>
    </row>
    <row r="1865" spans="3:3" x14ac:dyDescent="0.2">
      <c r="C1865" s="29"/>
    </row>
    <row r="1866" spans="3:3" x14ac:dyDescent="0.2">
      <c r="C1866" s="29"/>
    </row>
    <row r="1867" spans="3:3" x14ac:dyDescent="0.2">
      <c r="C1867" s="29"/>
    </row>
    <row r="1868" spans="3:3" x14ac:dyDescent="0.2">
      <c r="C1868" s="29"/>
    </row>
    <row r="1869" spans="3:3" x14ac:dyDescent="0.2">
      <c r="C1869" s="29"/>
    </row>
    <row r="1870" spans="3:3" x14ac:dyDescent="0.2">
      <c r="C1870" s="29"/>
    </row>
    <row r="1871" spans="3:3" x14ac:dyDescent="0.2">
      <c r="C1871" s="29"/>
    </row>
    <row r="1872" spans="3:3" x14ac:dyDescent="0.2">
      <c r="C1872" s="29"/>
    </row>
    <row r="1873" spans="3:3" x14ac:dyDescent="0.2">
      <c r="C1873" s="29"/>
    </row>
    <row r="1874" spans="3:3" x14ac:dyDescent="0.2">
      <c r="C1874" s="29"/>
    </row>
    <row r="1875" spans="3:3" x14ac:dyDescent="0.2">
      <c r="C1875" s="29"/>
    </row>
    <row r="1876" spans="3:3" x14ac:dyDescent="0.2">
      <c r="C1876" s="29"/>
    </row>
    <row r="1877" spans="3:3" x14ac:dyDescent="0.2">
      <c r="C1877" s="29"/>
    </row>
    <row r="1878" spans="3:3" x14ac:dyDescent="0.2">
      <c r="C1878" s="29"/>
    </row>
    <row r="1879" spans="3:3" x14ac:dyDescent="0.2">
      <c r="C1879" s="29"/>
    </row>
    <row r="1880" spans="3:3" x14ac:dyDescent="0.2">
      <c r="C1880" s="29"/>
    </row>
    <row r="1881" spans="3:3" x14ac:dyDescent="0.2">
      <c r="C1881" s="29"/>
    </row>
    <row r="1882" spans="3:3" x14ac:dyDescent="0.2">
      <c r="C1882" s="29"/>
    </row>
    <row r="1883" spans="3:3" x14ac:dyDescent="0.2">
      <c r="C1883" s="29"/>
    </row>
    <row r="1884" spans="3:3" x14ac:dyDescent="0.2">
      <c r="C1884" s="29"/>
    </row>
    <row r="1885" spans="3:3" x14ac:dyDescent="0.2">
      <c r="C1885" s="29"/>
    </row>
    <row r="1886" spans="3:3" x14ac:dyDescent="0.2">
      <c r="C1886" s="29"/>
    </row>
    <row r="1887" spans="3:3" x14ac:dyDescent="0.2">
      <c r="C1887" s="29"/>
    </row>
    <row r="1888" spans="3:3" x14ac:dyDescent="0.2">
      <c r="C1888" s="29"/>
    </row>
    <row r="1889" spans="3:3" x14ac:dyDescent="0.2">
      <c r="C1889" s="29"/>
    </row>
    <row r="1890" spans="3:3" x14ac:dyDescent="0.2">
      <c r="C1890" s="29"/>
    </row>
    <row r="1891" spans="3:3" x14ac:dyDescent="0.2">
      <c r="C1891" s="29"/>
    </row>
    <row r="1892" spans="3:3" x14ac:dyDescent="0.2">
      <c r="C1892" s="29"/>
    </row>
    <row r="1893" spans="3:3" x14ac:dyDescent="0.2">
      <c r="C1893" s="29"/>
    </row>
    <row r="1894" spans="3:3" x14ac:dyDescent="0.2">
      <c r="C1894" s="29"/>
    </row>
    <row r="1895" spans="3:3" x14ac:dyDescent="0.2">
      <c r="C1895" s="29"/>
    </row>
    <row r="1896" spans="3:3" x14ac:dyDescent="0.2">
      <c r="C1896" s="29"/>
    </row>
    <row r="1897" spans="3:3" x14ac:dyDescent="0.2">
      <c r="C1897" s="29"/>
    </row>
    <row r="1898" spans="3:3" x14ac:dyDescent="0.2">
      <c r="C1898" s="29"/>
    </row>
    <row r="1899" spans="3:3" x14ac:dyDescent="0.2">
      <c r="C1899" s="29"/>
    </row>
    <row r="1900" spans="3:3" x14ac:dyDescent="0.2">
      <c r="C1900" s="29"/>
    </row>
    <row r="1901" spans="3:3" x14ac:dyDescent="0.2">
      <c r="C1901" s="29"/>
    </row>
    <row r="1902" spans="3:3" x14ac:dyDescent="0.2">
      <c r="C1902" s="29"/>
    </row>
    <row r="1903" spans="3:3" x14ac:dyDescent="0.2">
      <c r="C1903" s="29"/>
    </row>
    <row r="1904" spans="3:3" x14ac:dyDescent="0.2">
      <c r="C1904" s="29"/>
    </row>
    <row r="1905" spans="3:3" x14ac:dyDescent="0.2">
      <c r="C1905" s="29"/>
    </row>
    <row r="1906" spans="3:3" x14ac:dyDescent="0.2">
      <c r="C1906" s="29"/>
    </row>
    <row r="1907" spans="3:3" x14ac:dyDescent="0.2">
      <c r="C1907" s="29"/>
    </row>
    <row r="1908" spans="3:3" x14ac:dyDescent="0.2">
      <c r="C1908" s="29"/>
    </row>
    <row r="1909" spans="3:3" x14ac:dyDescent="0.2">
      <c r="C1909" s="29"/>
    </row>
    <row r="1910" spans="3:3" x14ac:dyDescent="0.2">
      <c r="C1910" s="29"/>
    </row>
    <row r="1911" spans="3:3" x14ac:dyDescent="0.2">
      <c r="C1911" s="29"/>
    </row>
    <row r="1912" spans="3:3" x14ac:dyDescent="0.2">
      <c r="C1912" s="29"/>
    </row>
    <row r="1913" spans="3:3" x14ac:dyDescent="0.2">
      <c r="C1913" s="29"/>
    </row>
    <row r="1914" spans="3:3" x14ac:dyDescent="0.2">
      <c r="C1914" s="29"/>
    </row>
    <row r="1915" spans="3:3" x14ac:dyDescent="0.2">
      <c r="C1915" s="29"/>
    </row>
    <row r="1916" spans="3:3" x14ac:dyDescent="0.2">
      <c r="C1916" s="29"/>
    </row>
    <row r="1917" spans="3:3" x14ac:dyDescent="0.2">
      <c r="C1917" s="29"/>
    </row>
    <row r="1918" spans="3:3" x14ac:dyDescent="0.2">
      <c r="C1918" s="29"/>
    </row>
    <row r="1919" spans="3:3" x14ac:dyDescent="0.2">
      <c r="C1919" s="29"/>
    </row>
    <row r="1920" spans="3:3" x14ac:dyDescent="0.2">
      <c r="C1920" s="29"/>
    </row>
    <row r="1921" spans="3:3" x14ac:dyDescent="0.2">
      <c r="C1921" s="29"/>
    </row>
    <row r="1922" spans="3:3" x14ac:dyDescent="0.2">
      <c r="C1922" s="29"/>
    </row>
    <row r="1923" spans="3:3" x14ac:dyDescent="0.2">
      <c r="C1923" s="29"/>
    </row>
    <row r="1924" spans="3:3" x14ac:dyDescent="0.2">
      <c r="C1924" s="29"/>
    </row>
    <row r="1925" spans="3:3" x14ac:dyDescent="0.2">
      <c r="C1925" s="29"/>
    </row>
    <row r="1926" spans="3:3" x14ac:dyDescent="0.2">
      <c r="C1926" s="29"/>
    </row>
    <row r="1927" spans="3:3" x14ac:dyDescent="0.2">
      <c r="C1927" s="29"/>
    </row>
    <row r="1928" spans="3:3" x14ac:dyDescent="0.2">
      <c r="C1928" s="29"/>
    </row>
    <row r="1929" spans="3:3" x14ac:dyDescent="0.2">
      <c r="C1929" s="29"/>
    </row>
    <row r="1930" spans="3:3" x14ac:dyDescent="0.2">
      <c r="C1930" s="29"/>
    </row>
    <row r="1931" spans="3:3" x14ac:dyDescent="0.2">
      <c r="C1931" s="29"/>
    </row>
    <row r="1932" spans="3:3" x14ac:dyDescent="0.2">
      <c r="C1932" s="29"/>
    </row>
    <row r="1933" spans="3:3" x14ac:dyDescent="0.2">
      <c r="C1933" s="29"/>
    </row>
    <row r="1934" spans="3:3" x14ac:dyDescent="0.2">
      <c r="C1934" s="29"/>
    </row>
    <row r="1935" spans="3:3" x14ac:dyDescent="0.2">
      <c r="C1935" s="29"/>
    </row>
    <row r="1936" spans="3:3" x14ac:dyDescent="0.2">
      <c r="C1936" s="29"/>
    </row>
    <row r="1937" spans="3:3" x14ac:dyDescent="0.2">
      <c r="C1937" s="29"/>
    </row>
    <row r="1938" spans="3:3" x14ac:dyDescent="0.2">
      <c r="C1938" s="29"/>
    </row>
    <row r="1939" spans="3:3" x14ac:dyDescent="0.2">
      <c r="C1939" s="29"/>
    </row>
    <row r="1940" spans="3:3" x14ac:dyDescent="0.2">
      <c r="C1940" s="29"/>
    </row>
    <row r="1941" spans="3:3" x14ac:dyDescent="0.2">
      <c r="C1941" s="29"/>
    </row>
    <row r="1942" spans="3:3" x14ac:dyDescent="0.2">
      <c r="C1942" s="29"/>
    </row>
    <row r="1943" spans="3:3" x14ac:dyDescent="0.2">
      <c r="C1943" s="29"/>
    </row>
    <row r="1944" spans="3:3" x14ac:dyDescent="0.2">
      <c r="C1944" s="29"/>
    </row>
    <row r="1945" spans="3:3" x14ac:dyDescent="0.2">
      <c r="C1945" s="29"/>
    </row>
    <row r="1946" spans="3:3" x14ac:dyDescent="0.2">
      <c r="C1946" s="29"/>
    </row>
    <row r="1947" spans="3:3" x14ac:dyDescent="0.2">
      <c r="C1947" s="29"/>
    </row>
    <row r="1948" spans="3:3" x14ac:dyDescent="0.2">
      <c r="C1948" s="29"/>
    </row>
    <row r="1949" spans="3:3" x14ac:dyDescent="0.2">
      <c r="C1949" s="29"/>
    </row>
    <row r="1950" spans="3:3" x14ac:dyDescent="0.2">
      <c r="C1950" s="29"/>
    </row>
    <row r="1951" spans="3:3" x14ac:dyDescent="0.2">
      <c r="C1951" s="29"/>
    </row>
    <row r="1952" spans="3:3" x14ac:dyDescent="0.2">
      <c r="C1952" s="29"/>
    </row>
    <row r="1953" spans="3:3" x14ac:dyDescent="0.2">
      <c r="C1953" s="29"/>
    </row>
    <row r="1954" spans="3:3" x14ac:dyDescent="0.2">
      <c r="C1954" s="29"/>
    </row>
    <row r="1955" spans="3:3" x14ac:dyDescent="0.2">
      <c r="C1955" s="29"/>
    </row>
    <row r="1956" spans="3:3" x14ac:dyDescent="0.2">
      <c r="C1956" s="29"/>
    </row>
    <row r="1957" spans="3:3" x14ac:dyDescent="0.2">
      <c r="C1957" s="29"/>
    </row>
    <row r="1958" spans="3:3" x14ac:dyDescent="0.2">
      <c r="C1958" s="29"/>
    </row>
    <row r="1959" spans="3:3" x14ac:dyDescent="0.2">
      <c r="C1959" s="29"/>
    </row>
    <row r="1960" spans="3:3" x14ac:dyDescent="0.2">
      <c r="C1960" s="29"/>
    </row>
    <row r="1961" spans="3:3" x14ac:dyDescent="0.2">
      <c r="C1961" s="29"/>
    </row>
    <row r="1962" spans="3:3" x14ac:dyDescent="0.2">
      <c r="C1962" s="29"/>
    </row>
    <row r="1963" spans="3:3" x14ac:dyDescent="0.2">
      <c r="C1963" s="29"/>
    </row>
    <row r="1964" spans="3:3" x14ac:dyDescent="0.2">
      <c r="C1964" s="29"/>
    </row>
    <row r="1965" spans="3:3" x14ac:dyDescent="0.2">
      <c r="C1965" s="29"/>
    </row>
    <row r="1966" spans="3:3" x14ac:dyDescent="0.2">
      <c r="C1966" s="29"/>
    </row>
    <row r="1967" spans="3:3" x14ac:dyDescent="0.2">
      <c r="C1967" s="29"/>
    </row>
    <row r="1968" spans="3:3" x14ac:dyDescent="0.2">
      <c r="C1968" s="29"/>
    </row>
    <row r="1969" spans="3:3" x14ac:dyDescent="0.2">
      <c r="C1969" s="29"/>
    </row>
    <row r="1970" spans="3:3" x14ac:dyDescent="0.2">
      <c r="C1970" s="29"/>
    </row>
    <row r="1971" spans="3:3" x14ac:dyDescent="0.2">
      <c r="C1971" s="29"/>
    </row>
    <row r="1972" spans="3:3" x14ac:dyDescent="0.2">
      <c r="C1972" s="29"/>
    </row>
    <row r="1973" spans="3:3" x14ac:dyDescent="0.2">
      <c r="C1973" s="29"/>
    </row>
    <row r="1974" spans="3:3" x14ac:dyDescent="0.2">
      <c r="C1974" s="29"/>
    </row>
    <row r="1975" spans="3:3" x14ac:dyDescent="0.2">
      <c r="C1975" s="29"/>
    </row>
    <row r="1976" spans="3:3" x14ac:dyDescent="0.2">
      <c r="C1976" s="29"/>
    </row>
    <row r="1977" spans="3:3" x14ac:dyDescent="0.2">
      <c r="C1977" s="29"/>
    </row>
    <row r="1978" spans="3:3" x14ac:dyDescent="0.2">
      <c r="C1978" s="29"/>
    </row>
    <row r="1979" spans="3:3" x14ac:dyDescent="0.2">
      <c r="C1979" s="29"/>
    </row>
    <row r="1980" spans="3:3" x14ac:dyDescent="0.2">
      <c r="C1980" s="29"/>
    </row>
    <row r="1981" spans="3:3" x14ac:dyDescent="0.2">
      <c r="C1981" s="29"/>
    </row>
    <row r="1982" spans="3:3" x14ac:dyDescent="0.2">
      <c r="C1982" s="29"/>
    </row>
    <row r="1983" spans="3:3" x14ac:dyDescent="0.2">
      <c r="C1983" s="29"/>
    </row>
    <row r="1984" spans="3:3" x14ac:dyDescent="0.2">
      <c r="C1984" s="29"/>
    </row>
    <row r="1985" spans="3:3" x14ac:dyDescent="0.2">
      <c r="C1985" s="29"/>
    </row>
    <row r="1986" spans="3:3" x14ac:dyDescent="0.2">
      <c r="C1986" s="29"/>
    </row>
    <row r="1987" spans="3:3" x14ac:dyDescent="0.2">
      <c r="C1987" s="29"/>
    </row>
    <row r="1988" spans="3:3" x14ac:dyDescent="0.2">
      <c r="C1988" s="29"/>
    </row>
    <row r="1989" spans="3:3" x14ac:dyDescent="0.2">
      <c r="C1989" s="29"/>
    </row>
    <row r="1990" spans="3:3" x14ac:dyDescent="0.2">
      <c r="C1990" s="29"/>
    </row>
    <row r="1991" spans="3:3" x14ac:dyDescent="0.2">
      <c r="C1991" s="29"/>
    </row>
    <row r="1992" spans="3:3" x14ac:dyDescent="0.2">
      <c r="C1992" s="29"/>
    </row>
    <row r="1993" spans="3:3" x14ac:dyDescent="0.2">
      <c r="C1993" s="29"/>
    </row>
    <row r="1994" spans="3:3" x14ac:dyDescent="0.2">
      <c r="C1994" s="29"/>
    </row>
    <row r="1995" spans="3:3" x14ac:dyDescent="0.2">
      <c r="C1995" s="29"/>
    </row>
    <row r="1996" spans="3:3" x14ac:dyDescent="0.2">
      <c r="C1996" s="29"/>
    </row>
    <row r="1997" spans="3:3" x14ac:dyDescent="0.2">
      <c r="C1997" s="29"/>
    </row>
    <row r="1998" spans="3:3" x14ac:dyDescent="0.2">
      <c r="C1998" s="29"/>
    </row>
    <row r="1999" spans="3:3" x14ac:dyDescent="0.2">
      <c r="C1999" s="29"/>
    </row>
    <row r="2000" spans="3:3" x14ac:dyDescent="0.2">
      <c r="C2000" s="29"/>
    </row>
    <row r="2001" spans="3:3" x14ac:dyDescent="0.2">
      <c r="C2001" s="29"/>
    </row>
    <row r="2002" spans="3:3" x14ac:dyDescent="0.2">
      <c r="C2002" s="29"/>
    </row>
    <row r="2003" spans="3:3" x14ac:dyDescent="0.2">
      <c r="C2003" s="29"/>
    </row>
    <row r="2004" spans="3:3" x14ac:dyDescent="0.2">
      <c r="C2004" s="29"/>
    </row>
    <row r="2005" spans="3:3" x14ac:dyDescent="0.2">
      <c r="C2005" s="29"/>
    </row>
    <row r="2006" spans="3:3" x14ac:dyDescent="0.2">
      <c r="C2006" s="29"/>
    </row>
    <row r="2007" spans="3:3" x14ac:dyDescent="0.2">
      <c r="C2007" s="29"/>
    </row>
    <row r="2008" spans="3:3" x14ac:dyDescent="0.2">
      <c r="C2008" s="29"/>
    </row>
    <row r="2009" spans="3:3" x14ac:dyDescent="0.2">
      <c r="C2009" s="29"/>
    </row>
    <row r="2010" spans="3:3" x14ac:dyDescent="0.2">
      <c r="C2010" s="29"/>
    </row>
    <row r="2011" spans="3:3" x14ac:dyDescent="0.2">
      <c r="C2011" s="29"/>
    </row>
    <row r="2012" spans="3:3" x14ac:dyDescent="0.2">
      <c r="C2012" s="29"/>
    </row>
    <row r="2013" spans="3:3" x14ac:dyDescent="0.2">
      <c r="C2013" s="29"/>
    </row>
    <row r="2014" spans="3:3" x14ac:dyDescent="0.2">
      <c r="C2014" s="29"/>
    </row>
    <row r="2015" spans="3:3" x14ac:dyDescent="0.2">
      <c r="C2015" s="29"/>
    </row>
    <row r="2016" spans="3:3" x14ac:dyDescent="0.2">
      <c r="C2016" s="29"/>
    </row>
    <row r="2017" spans="3:3" x14ac:dyDescent="0.2">
      <c r="C2017" s="29"/>
    </row>
    <row r="2018" spans="3:3" x14ac:dyDescent="0.2">
      <c r="C2018" s="29"/>
    </row>
    <row r="2019" spans="3:3" x14ac:dyDescent="0.2">
      <c r="C2019" s="29"/>
    </row>
    <row r="2020" spans="3:3" x14ac:dyDescent="0.2">
      <c r="C2020" s="29"/>
    </row>
    <row r="2021" spans="3:3" x14ac:dyDescent="0.2">
      <c r="C2021" s="29"/>
    </row>
    <row r="2022" spans="3:3" x14ac:dyDescent="0.2">
      <c r="C2022" s="29"/>
    </row>
    <row r="2023" spans="3:3" x14ac:dyDescent="0.2">
      <c r="C2023" s="29"/>
    </row>
    <row r="2024" spans="3:3" x14ac:dyDescent="0.2">
      <c r="C2024" s="29"/>
    </row>
    <row r="2025" spans="3:3" x14ac:dyDescent="0.2">
      <c r="C2025" s="29"/>
    </row>
    <row r="2026" spans="3:3" x14ac:dyDescent="0.2">
      <c r="C2026" s="29"/>
    </row>
    <row r="2027" spans="3:3" x14ac:dyDescent="0.2">
      <c r="C2027" s="29"/>
    </row>
    <row r="2028" spans="3:3" x14ac:dyDescent="0.2">
      <c r="C2028" s="29"/>
    </row>
    <row r="2029" spans="3:3" x14ac:dyDescent="0.2">
      <c r="C2029" s="29"/>
    </row>
    <row r="2030" spans="3:3" x14ac:dyDescent="0.2">
      <c r="C2030" s="29"/>
    </row>
    <row r="2031" spans="3:3" x14ac:dyDescent="0.2">
      <c r="C2031" s="29"/>
    </row>
    <row r="2032" spans="3:3" x14ac:dyDescent="0.2">
      <c r="C2032" s="29"/>
    </row>
    <row r="2033" spans="3:3" x14ac:dyDescent="0.2">
      <c r="C2033" s="29"/>
    </row>
    <row r="2034" spans="3:3" x14ac:dyDescent="0.2">
      <c r="C2034" s="29"/>
    </row>
    <row r="2035" spans="3:3" x14ac:dyDescent="0.2">
      <c r="C2035" s="29"/>
    </row>
    <row r="2036" spans="3:3" x14ac:dyDescent="0.2">
      <c r="C2036" s="29"/>
    </row>
    <row r="2037" spans="3:3" x14ac:dyDescent="0.2">
      <c r="C2037" s="29"/>
    </row>
    <row r="2038" spans="3:3" x14ac:dyDescent="0.2">
      <c r="C2038" s="29"/>
    </row>
    <row r="2039" spans="3:3" x14ac:dyDescent="0.2">
      <c r="C2039" s="29"/>
    </row>
    <row r="2040" spans="3:3" x14ac:dyDescent="0.2">
      <c r="C2040" s="29"/>
    </row>
    <row r="2041" spans="3:3" x14ac:dyDescent="0.2">
      <c r="C2041" s="29"/>
    </row>
    <row r="2042" spans="3:3" x14ac:dyDescent="0.2">
      <c r="C2042" s="29"/>
    </row>
    <row r="2043" spans="3:3" x14ac:dyDescent="0.2">
      <c r="C2043" s="29"/>
    </row>
    <row r="2044" spans="3:3" x14ac:dyDescent="0.2">
      <c r="C2044" s="29"/>
    </row>
    <row r="2045" spans="3:3" x14ac:dyDescent="0.2">
      <c r="C2045" s="29"/>
    </row>
    <row r="2046" spans="3:3" x14ac:dyDescent="0.2">
      <c r="C2046" s="29"/>
    </row>
    <row r="2047" spans="3:3" x14ac:dyDescent="0.2">
      <c r="C2047" s="29"/>
    </row>
    <row r="2048" spans="3:3" x14ac:dyDescent="0.2">
      <c r="C2048" s="29"/>
    </row>
    <row r="2049" spans="3:3" x14ac:dyDescent="0.2">
      <c r="C2049" s="29"/>
    </row>
    <row r="2050" spans="3:3" x14ac:dyDescent="0.2">
      <c r="C2050" s="29"/>
    </row>
    <row r="2051" spans="3:3" x14ac:dyDescent="0.2">
      <c r="C2051" s="29"/>
    </row>
    <row r="2052" spans="3:3" x14ac:dyDescent="0.2">
      <c r="C2052" s="29"/>
    </row>
    <row r="2053" spans="3:3" x14ac:dyDescent="0.2">
      <c r="C2053" s="29"/>
    </row>
    <row r="2054" spans="3:3" x14ac:dyDescent="0.2">
      <c r="C2054" s="29"/>
    </row>
    <row r="2055" spans="3:3" x14ac:dyDescent="0.2">
      <c r="C2055" s="29"/>
    </row>
    <row r="2056" spans="3:3" x14ac:dyDescent="0.2">
      <c r="C2056" s="29"/>
    </row>
    <row r="2057" spans="3:3" x14ac:dyDescent="0.2">
      <c r="C2057" s="29"/>
    </row>
    <row r="2058" spans="3:3" x14ac:dyDescent="0.2">
      <c r="C2058" s="29"/>
    </row>
    <row r="2059" spans="3:3" x14ac:dyDescent="0.2">
      <c r="C2059" s="29"/>
    </row>
    <row r="2060" spans="3:3" x14ac:dyDescent="0.2">
      <c r="C2060" s="29"/>
    </row>
    <row r="2061" spans="3:3" x14ac:dyDescent="0.2">
      <c r="C2061" s="29"/>
    </row>
    <row r="2062" spans="3:3" x14ac:dyDescent="0.2">
      <c r="C2062" s="29"/>
    </row>
    <row r="2063" spans="3:3" x14ac:dyDescent="0.2">
      <c r="C2063" s="29"/>
    </row>
    <row r="2064" spans="3:3" x14ac:dyDescent="0.2">
      <c r="C2064" s="29"/>
    </row>
    <row r="2065" spans="3:3" x14ac:dyDescent="0.2">
      <c r="C2065" s="29"/>
    </row>
    <row r="2066" spans="3:3" x14ac:dyDescent="0.2">
      <c r="C2066" s="29"/>
    </row>
    <row r="2067" spans="3:3" x14ac:dyDescent="0.2">
      <c r="C2067" s="29"/>
    </row>
    <row r="2068" spans="3:3" x14ac:dyDescent="0.2">
      <c r="C2068" s="29"/>
    </row>
    <row r="2069" spans="3:3" x14ac:dyDescent="0.2">
      <c r="C2069" s="29"/>
    </row>
    <row r="2070" spans="3:3" x14ac:dyDescent="0.2">
      <c r="C2070" s="29"/>
    </row>
    <row r="2071" spans="3:3" x14ac:dyDescent="0.2">
      <c r="C2071" s="29"/>
    </row>
    <row r="2072" spans="3:3" x14ac:dyDescent="0.2">
      <c r="C2072" s="29"/>
    </row>
    <row r="2073" spans="3:3" x14ac:dyDescent="0.2">
      <c r="C2073" s="29"/>
    </row>
    <row r="2074" spans="3:3" x14ac:dyDescent="0.2">
      <c r="C2074" s="29"/>
    </row>
    <row r="2075" spans="3:3" x14ac:dyDescent="0.2">
      <c r="C2075" s="29"/>
    </row>
    <row r="2076" spans="3:3" x14ac:dyDescent="0.2">
      <c r="C2076" s="29"/>
    </row>
    <row r="2077" spans="3:3" x14ac:dyDescent="0.2">
      <c r="C2077" s="29"/>
    </row>
    <row r="2078" spans="3:3" x14ac:dyDescent="0.2">
      <c r="C2078" s="29"/>
    </row>
    <row r="2079" spans="3:3" x14ac:dyDescent="0.2">
      <c r="C2079" s="29"/>
    </row>
    <row r="2080" spans="3:3" x14ac:dyDescent="0.2">
      <c r="C2080" s="29"/>
    </row>
    <row r="2081" spans="3:3" x14ac:dyDescent="0.2">
      <c r="C2081" s="29"/>
    </row>
    <row r="2082" spans="3:3" x14ac:dyDescent="0.2">
      <c r="C2082" s="29"/>
    </row>
    <row r="2083" spans="3:3" x14ac:dyDescent="0.2">
      <c r="C2083" s="29"/>
    </row>
    <row r="2084" spans="3:3" x14ac:dyDescent="0.2">
      <c r="C2084" s="29"/>
    </row>
    <row r="2085" spans="3:3" x14ac:dyDescent="0.2">
      <c r="C2085" s="29"/>
    </row>
    <row r="2086" spans="3:3" x14ac:dyDescent="0.2">
      <c r="C2086" s="29"/>
    </row>
    <row r="2087" spans="3:3" x14ac:dyDescent="0.2">
      <c r="C2087" s="29"/>
    </row>
    <row r="2088" spans="3:3" x14ac:dyDescent="0.2">
      <c r="C2088" s="29"/>
    </row>
    <row r="2089" spans="3:3" x14ac:dyDescent="0.2">
      <c r="C2089" s="29"/>
    </row>
    <row r="2090" spans="3:3" x14ac:dyDescent="0.2">
      <c r="C2090" s="29"/>
    </row>
    <row r="2091" spans="3:3" x14ac:dyDescent="0.2">
      <c r="C2091" s="29"/>
    </row>
    <row r="2092" spans="3:3" x14ac:dyDescent="0.2">
      <c r="C2092" s="29"/>
    </row>
    <row r="2093" spans="3:3" x14ac:dyDescent="0.2">
      <c r="C2093" s="29"/>
    </row>
    <row r="2094" spans="3:3" x14ac:dyDescent="0.2">
      <c r="C2094" s="29"/>
    </row>
    <row r="2095" spans="3:3" x14ac:dyDescent="0.2">
      <c r="C2095" s="29"/>
    </row>
    <row r="2096" spans="3:3" x14ac:dyDescent="0.2">
      <c r="C2096" s="29"/>
    </row>
    <row r="2097" spans="3:3" x14ac:dyDescent="0.2">
      <c r="C2097" s="29"/>
    </row>
    <row r="2098" spans="3:3" x14ac:dyDescent="0.2">
      <c r="C2098" s="29"/>
    </row>
    <row r="2099" spans="3:3" x14ac:dyDescent="0.2">
      <c r="C2099" s="29"/>
    </row>
    <row r="2100" spans="3:3" x14ac:dyDescent="0.2">
      <c r="C2100" s="29"/>
    </row>
    <row r="2101" spans="3:3" x14ac:dyDescent="0.2">
      <c r="C2101" s="29"/>
    </row>
    <row r="2102" spans="3:3" x14ac:dyDescent="0.2">
      <c r="C2102" s="29"/>
    </row>
    <row r="2103" spans="3:3" x14ac:dyDescent="0.2">
      <c r="C2103" s="29"/>
    </row>
    <row r="2104" spans="3:3" x14ac:dyDescent="0.2">
      <c r="C2104" s="29"/>
    </row>
    <row r="2105" spans="3:3" x14ac:dyDescent="0.2">
      <c r="C2105" s="29"/>
    </row>
    <row r="2106" spans="3:3" x14ac:dyDescent="0.2">
      <c r="C2106" s="29"/>
    </row>
    <row r="2107" spans="3:3" x14ac:dyDescent="0.2">
      <c r="C2107" s="29"/>
    </row>
    <row r="2108" spans="3:3" x14ac:dyDescent="0.2">
      <c r="C2108" s="29"/>
    </row>
    <row r="2109" spans="3:3" x14ac:dyDescent="0.2">
      <c r="C2109" s="29"/>
    </row>
    <row r="2110" spans="3:3" x14ac:dyDescent="0.2">
      <c r="C2110" s="29"/>
    </row>
    <row r="2111" spans="3:3" x14ac:dyDescent="0.2">
      <c r="C2111" s="29"/>
    </row>
    <row r="2112" spans="3:3" x14ac:dyDescent="0.2">
      <c r="C2112" s="29"/>
    </row>
    <row r="2113" spans="3:3" x14ac:dyDescent="0.2">
      <c r="C2113" s="29"/>
    </row>
    <row r="2114" spans="3:3" x14ac:dyDescent="0.2">
      <c r="C2114" s="29"/>
    </row>
    <row r="2115" spans="3:3" x14ac:dyDescent="0.2">
      <c r="C2115" s="29"/>
    </row>
    <row r="2116" spans="3:3" x14ac:dyDescent="0.2">
      <c r="C2116" s="29"/>
    </row>
    <row r="2117" spans="3:3" x14ac:dyDescent="0.2">
      <c r="C2117" s="29"/>
    </row>
    <row r="2118" spans="3:3" x14ac:dyDescent="0.2">
      <c r="C2118" s="29"/>
    </row>
    <row r="2119" spans="3:3" x14ac:dyDescent="0.2">
      <c r="C2119" s="29"/>
    </row>
    <row r="2120" spans="3:3" x14ac:dyDescent="0.2">
      <c r="C2120" s="29"/>
    </row>
    <row r="2121" spans="3:3" x14ac:dyDescent="0.2">
      <c r="C2121" s="29"/>
    </row>
    <row r="2122" spans="3:3" x14ac:dyDescent="0.2">
      <c r="C2122" s="29"/>
    </row>
    <row r="2123" spans="3:3" x14ac:dyDescent="0.2">
      <c r="C2123" s="29"/>
    </row>
    <row r="2124" spans="3:3" x14ac:dyDescent="0.2">
      <c r="C2124" s="29"/>
    </row>
    <row r="2125" spans="3:3" x14ac:dyDescent="0.2">
      <c r="C2125" s="29"/>
    </row>
    <row r="2126" spans="3:3" x14ac:dyDescent="0.2">
      <c r="C2126" s="29"/>
    </row>
    <row r="2127" spans="3:3" x14ac:dyDescent="0.2">
      <c r="C2127" s="29"/>
    </row>
    <row r="2128" spans="3:3" x14ac:dyDescent="0.2">
      <c r="C2128" s="29"/>
    </row>
    <row r="2129" spans="3:3" x14ac:dyDescent="0.2">
      <c r="C2129" s="29"/>
    </row>
    <row r="2130" spans="3:3" x14ac:dyDescent="0.2">
      <c r="C2130" s="29"/>
    </row>
    <row r="2131" spans="3:3" x14ac:dyDescent="0.2">
      <c r="C2131" s="29"/>
    </row>
    <row r="2132" spans="3:3" x14ac:dyDescent="0.2">
      <c r="C2132" s="29"/>
    </row>
    <row r="2133" spans="3:3" x14ac:dyDescent="0.2">
      <c r="C2133" s="29"/>
    </row>
    <row r="2134" spans="3:3" x14ac:dyDescent="0.2">
      <c r="C2134" s="29"/>
    </row>
    <row r="2135" spans="3:3" x14ac:dyDescent="0.2">
      <c r="C2135" s="29"/>
    </row>
    <row r="2136" spans="3:3" x14ac:dyDescent="0.2">
      <c r="C2136" s="29"/>
    </row>
    <row r="2137" spans="3:3" x14ac:dyDescent="0.2">
      <c r="C2137" s="29"/>
    </row>
    <row r="2138" spans="3:3" x14ac:dyDescent="0.2">
      <c r="C2138" s="29"/>
    </row>
    <row r="2139" spans="3:3" x14ac:dyDescent="0.2">
      <c r="C2139" s="29"/>
    </row>
    <row r="2140" spans="3:3" x14ac:dyDescent="0.2">
      <c r="C2140" s="29"/>
    </row>
    <row r="2141" spans="3:3" x14ac:dyDescent="0.2">
      <c r="C2141" s="29"/>
    </row>
    <row r="2142" spans="3:3" x14ac:dyDescent="0.2">
      <c r="C2142" s="29"/>
    </row>
    <row r="2143" spans="3:3" x14ac:dyDescent="0.2">
      <c r="C2143" s="29"/>
    </row>
    <row r="2144" spans="3:3" x14ac:dyDescent="0.2">
      <c r="C2144" s="29"/>
    </row>
    <row r="2145" spans="3:3" x14ac:dyDescent="0.2">
      <c r="C2145" s="29"/>
    </row>
    <row r="2146" spans="3:3" x14ac:dyDescent="0.2">
      <c r="C2146" s="29"/>
    </row>
    <row r="2147" spans="3:3" x14ac:dyDescent="0.2">
      <c r="C2147" s="29"/>
    </row>
    <row r="2148" spans="3:3" x14ac:dyDescent="0.2">
      <c r="C2148" s="29"/>
    </row>
    <row r="2149" spans="3:3" x14ac:dyDescent="0.2">
      <c r="C2149" s="29"/>
    </row>
    <row r="2150" spans="3:3" x14ac:dyDescent="0.2">
      <c r="C2150" s="29"/>
    </row>
    <row r="2151" spans="3:3" x14ac:dyDescent="0.2">
      <c r="C2151" s="29"/>
    </row>
    <row r="2152" spans="3:3" x14ac:dyDescent="0.2">
      <c r="C2152" s="29"/>
    </row>
    <row r="2153" spans="3:3" x14ac:dyDescent="0.2">
      <c r="C2153" s="29"/>
    </row>
    <row r="2154" spans="3:3" x14ac:dyDescent="0.2">
      <c r="C2154" s="29"/>
    </row>
    <row r="2155" spans="3:3" x14ac:dyDescent="0.2">
      <c r="C2155" s="29"/>
    </row>
    <row r="2156" spans="3:3" x14ac:dyDescent="0.2">
      <c r="C2156" s="29"/>
    </row>
    <row r="2157" spans="3:3" x14ac:dyDescent="0.2">
      <c r="C2157" s="29"/>
    </row>
    <row r="2158" spans="3:3" x14ac:dyDescent="0.2">
      <c r="C2158" s="29"/>
    </row>
    <row r="2159" spans="3:3" x14ac:dyDescent="0.2">
      <c r="C2159" s="29"/>
    </row>
    <row r="2160" spans="3:3" x14ac:dyDescent="0.2">
      <c r="C2160" s="29"/>
    </row>
    <row r="2161" spans="3:3" x14ac:dyDescent="0.2">
      <c r="C2161" s="29"/>
    </row>
    <row r="2162" spans="3:3" x14ac:dyDescent="0.2">
      <c r="C2162" s="29"/>
    </row>
    <row r="2163" spans="3:3" x14ac:dyDescent="0.2">
      <c r="C2163" s="29"/>
    </row>
    <row r="2164" spans="3:3" x14ac:dyDescent="0.2">
      <c r="C2164" s="29"/>
    </row>
    <row r="2165" spans="3:3" x14ac:dyDescent="0.2">
      <c r="C2165" s="29"/>
    </row>
    <row r="2166" spans="3:3" x14ac:dyDescent="0.2">
      <c r="C2166" s="29"/>
    </row>
    <row r="2167" spans="3:3" x14ac:dyDescent="0.2">
      <c r="C2167" s="29"/>
    </row>
    <row r="2168" spans="3:3" x14ac:dyDescent="0.2">
      <c r="C2168" s="29"/>
    </row>
    <row r="2169" spans="3:3" x14ac:dyDescent="0.2">
      <c r="C2169" s="29"/>
    </row>
    <row r="2170" spans="3:3" x14ac:dyDescent="0.2">
      <c r="C2170" s="29"/>
    </row>
    <row r="2171" spans="3:3" x14ac:dyDescent="0.2">
      <c r="C2171" s="29"/>
    </row>
    <row r="2172" spans="3:3" x14ac:dyDescent="0.2">
      <c r="C2172" s="29"/>
    </row>
    <row r="2173" spans="3:3" x14ac:dyDescent="0.2">
      <c r="C2173" s="29"/>
    </row>
    <row r="2174" spans="3:3" x14ac:dyDescent="0.2">
      <c r="C2174" s="29"/>
    </row>
    <row r="2175" spans="3:3" x14ac:dyDescent="0.2">
      <c r="C2175" s="29"/>
    </row>
    <row r="2176" spans="3:3" x14ac:dyDescent="0.2">
      <c r="C2176" s="29"/>
    </row>
    <row r="2177" spans="3:3" x14ac:dyDescent="0.2">
      <c r="C2177" s="29"/>
    </row>
    <row r="2178" spans="3:3" x14ac:dyDescent="0.2">
      <c r="C2178" s="29"/>
    </row>
    <row r="2179" spans="3:3" x14ac:dyDescent="0.2">
      <c r="C2179" s="29"/>
    </row>
    <row r="2180" spans="3:3" x14ac:dyDescent="0.2">
      <c r="C2180" s="29"/>
    </row>
    <row r="2181" spans="3:3" x14ac:dyDescent="0.2">
      <c r="C2181" s="29"/>
    </row>
    <row r="2182" spans="3:3" x14ac:dyDescent="0.2">
      <c r="C2182" s="29"/>
    </row>
    <row r="2183" spans="3:3" x14ac:dyDescent="0.2">
      <c r="C2183" s="29"/>
    </row>
    <row r="2184" spans="3:3" x14ac:dyDescent="0.2">
      <c r="C2184" s="29"/>
    </row>
    <row r="2185" spans="3:3" x14ac:dyDescent="0.2">
      <c r="C2185" s="29"/>
    </row>
    <row r="2186" spans="3:3" x14ac:dyDescent="0.2">
      <c r="C2186" s="29"/>
    </row>
    <row r="2187" spans="3:3" x14ac:dyDescent="0.2">
      <c r="C2187" s="29"/>
    </row>
    <row r="2188" spans="3:3" x14ac:dyDescent="0.2">
      <c r="C2188" s="29"/>
    </row>
    <row r="2189" spans="3:3" x14ac:dyDescent="0.2">
      <c r="C2189" s="29"/>
    </row>
    <row r="2190" spans="3:3" x14ac:dyDescent="0.2">
      <c r="C2190" s="29"/>
    </row>
    <row r="2191" spans="3:3" x14ac:dyDescent="0.2">
      <c r="C2191" s="29"/>
    </row>
    <row r="2192" spans="3:3" x14ac:dyDescent="0.2">
      <c r="C2192" s="29"/>
    </row>
    <row r="2193" spans="3:3" x14ac:dyDescent="0.2">
      <c r="C2193" s="29"/>
    </row>
    <row r="2194" spans="3:3" x14ac:dyDescent="0.2">
      <c r="C2194" s="29"/>
    </row>
    <row r="2195" spans="3:3" x14ac:dyDescent="0.2">
      <c r="C2195" s="29"/>
    </row>
    <row r="2196" spans="3:3" x14ac:dyDescent="0.2">
      <c r="C2196" s="29"/>
    </row>
    <row r="2197" spans="3:3" x14ac:dyDescent="0.2">
      <c r="C2197" s="29"/>
    </row>
    <row r="2198" spans="3:3" x14ac:dyDescent="0.2">
      <c r="C2198" s="29"/>
    </row>
    <row r="2199" spans="3:3" x14ac:dyDescent="0.2">
      <c r="C2199" s="29"/>
    </row>
    <row r="2200" spans="3:3" x14ac:dyDescent="0.2">
      <c r="C2200" s="29"/>
    </row>
    <row r="2201" spans="3:3" x14ac:dyDescent="0.2">
      <c r="C2201" s="29"/>
    </row>
    <row r="2202" spans="3:3" x14ac:dyDescent="0.2">
      <c r="C2202" s="29"/>
    </row>
    <row r="2203" spans="3:3" x14ac:dyDescent="0.2">
      <c r="C2203" s="29"/>
    </row>
    <row r="2204" spans="3:3" x14ac:dyDescent="0.2">
      <c r="C2204" s="29"/>
    </row>
    <row r="2205" spans="3:3" x14ac:dyDescent="0.2">
      <c r="C2205" s="29"/>
    </row>
    <row r="2206" spans="3:3" x14ac:dyDescent="0.2">
      <c r="C2206" s="29"/>
    </row>
    <row r="2207" spans="3:3" x14ac:dyDescent="0.2">
      <c r="C2207" s="29"/>
    </row>
    <row r="2208" spans="3:3" x14ac:dyDescent="0.2">
      <c r="C2208" s="29"/>
    </row>
    <row r="2209" spans="3:3" x14ac:dyDescent="0.2">
      <c r="C2209" s="29"/>
    </row>
    <row r="2210" spans="3:3" x14ac:dyDescent="0.2">
      <c r="C2210" s="29"/>
    </row>
    <row r="2211" spans="3:3" x14ac:dyDescent="0.2">
      <c r="C2211" s="29"/>
    </row>
    <row r="2212" spans="3:3" x14ac:dyDescent="0.2">
      <c r="C2212" s="29"/>
    </row>
    <row r="2213" spans="3:3" x14ac:dyDescent="0.2">
      <c r="C2213" s="29"/>
    </row>
    <row r="2214" spans="3:3" x14ac:dyDescent="0.2">
      <c r="C2214" s="29"/>
    </row>
    <row r="2215" spans="3:3" x14ac:dyDescent="0.2">
      <c r="C2215" s="29"/>
    </row>
    <row r="2216" spans="3:3" x14ac:dyDescent="0.2">
      <c r="C2216" s="29"/>
    </row>
    <row r="2217" spans="3:3" x14ac:dyDescent="0.2">
      <c r="C2217" s="29"/>
    </row>
    <row r="2218" spans="3:3" x14ac:dyDescent="0.2">
      <c r="C2218" s="29"/>
    </row>
    <row r="2219" spans="3:3" x14ac:dyDescent="0.2">
      <c r="C2219" s="29"/>
    </row>
    <row r="2220" spans="3:3" x14ac:dyDescent="0.2">
      <c r="C2220" s="29"/>
    </row>
    <row r="2221" spans="3:3" x14ac:dyDescent="0.2">
      <c r="C2221" s="29"/>
    </row>
    <row r="2222" spans="3:3" x14ac:dyDescent="0.2">
      <c r="C2222" s="29"/>
    </row>
    <row r="2223" spans="3:3" x14ac:dyDescent="0.2">
      <c r="C2223" s="29"/>
    </row>
    <row r="2224" spans="3:3" x14ac:dyDescent="0.2">
      <c r="C2224" s="29"/>
    </row>
    <row r="2225" spans="3:3" x14ac:dyDescent="0.2">
      <c r="C2225" s="29"/>
    </row>
    <row r="2226" spans="3:3" x14ac:dyDescent="0.2">
      <c r="C2226" s="29"/>
    </row>
    <row r="2227" spans="3:3" x14ac:dyDescent="0.2">
      <c r="C2227" s="29"/>
    </row>
    <row r="2228" spans="3:3" x14ac:dyDescent="0.2">
      <c r="C2228" s="29"/>
    </row>
    <row r="2229" spans="3:3" x14ac:dyDescent="0.2">
      <c r="C2229" s="29"/>
    </row>
    <row r="2230" spans="3:3" x14ac:dyDescent="0.2">
      <c r="C2230" s="29"/>
    </row>
    <row r="2231" spans="3:3" x14ac:dyDescent="0.2">
      <c r="C2231" s="29"/>
    </row>
    <row r="2232" spans="3:3" x14ac:dyDescent="0.2">
      <c r="C2232" s="29"/>
    </row>
    <row r="2233" spans="3:3" x14ac:dyDescent="0.2">
      <c r="C2233" s="29"/>
    </row>
    <row r="2234" spans="3:3" x14ac:dyDescent="0.2">
      <c r="C2234" s="29"/>
    </row>
    <row r="2235" spans="3:3" x14ac:dyDescent="0.2">
      <c r="C2235" s="29"/>
    </row>
    <row r="2236" spans="3:3" x14ac:dyDescent="0.2">
      <c r="C2236" s="29"/>
    </row>
    <row r="2237" spans="3:3" x14ac:dyDescent="0.2">
      <c r="C2237" s="29"/>
    </row>
    <row r="2238" spans="3:3" x14ac:dyDescent="0.2">
      <c r="C2238" s="29"/>
    </row>
    <row r="2239" spans="3:3" x14ac:dyDescent="0.2">
      <c r="C2239" s="29"/>
    </row>
    <row r="2240" spans="3:3" x14ac:dyDescent="0.2">
      <c r="C2240" s="29"/>
    </row>
    <row r="2241" spans="3:3" x14ac:dyDescent="0.2">
      <c r="C2241" s="29"/>
    </row>
    <row r="2242" spans="3:3" x14ac:dyDescent="0.2">
      <c r="C2242" s="29"/>
    </row>
    <row r="2243" spans="3:3" x14ac:dyDescent="0.2">
      <c r="C2243" s="29"/>
    </row>
    <row r="2244" spans="3:3" x14ac:dyDescent="0.2">
      <c r="C2244" s="29"/>
    </row>
    <row r="2245" spans="3:3" x14ac:dyDescent="0.2">
      <c r="C2245" s="29"/>
    </row>
    <row r="2246" spans="3:3" x14ac:dyDescent="0.2">
      <c r="C2246" s="29"/>
    </row>
    <row r="2247" spans="3:3" x14ac:dyDescent="0.2">
      <c r="C2247" s="29"/>
    </row>
    <row r="2248" spans="3:3" x14ac:dyDescent="0.2">
      <c r="C2248" s="29"/>
    </row>
    <row r="2249" spans="3:3" x14ac:dyDescent="0.2">
      <c r="C2249" s="29"/>
    </row>
    <row r="2250" spans="3:3" x14ac:dyDescent="0.2">
      <c r="C2250" s="29"/>
    </row>
    <row r="2251" spans="3:3" x14ac:dyDescent="0.2">
      <c r="C2251" s="29"/>
    </row>
    <row r="2252" spans="3:3" x14ac:dyDescent="0.2">
      <c r="C2252" s="29"/>
    </row>
    <row r="2253" spans="3:3" x14ac:dyDescent="0.2">
      <c r="C2253" s="29"/>
    </row>
    <row r="2254" spans="3:3" x14ac:dyDescent="0.2">
      <c r="C2254" s="29"/>
    </row>
    <row r="2255" spans="3:3" x14ac:dyDescent="0.2">
      <c r="C2255" s="29"/>
    </row>
    <row r="2256" spans="3:3" x14ac:dyDescent="0.2">
      <c r="C2256" s="29"/>
    </row>
    <row r="2257" spans="3:3" x14ac:dyDescent="0.2">
      <c r="C2257" s="29"/>
    </row>
    <row r="2258" spans="3:3" x14ac:dyDescent="0.2">
      <c r="C2258" s="29"/>
    </row>
    <row r="2259" spans="3:3" x14ac:dyDescent="0.2">
      <c r="C2259" s="29"/>
    </row>
    <row r="2260" spans="3:3" x14ac:dyDescent="0.2">
      <c r="C2260" s="29"/>
    </row>
    <row r="2261" spans="3:3" x14ac:dyDescent="0.2">
      <c r="C2261" s="29"/>
    </row>
    <row r="2262" spans="3:3" x14ac:dyDescent="0.2">
      <c r="C2262" s="29"/>
    </row>
    <row r="2263" spans="3:3" x14ac:dyDescent="0.2">
      <c r="C2263" s="29"/>
    </row>
    <row r="2264" spans="3:3" x14ac:dyDescent="0.2">
      <c r="C2264" s="29"/>
    </row>
    <row r="2265" spans="3:3" x14ac:dyDescent="0.2">
      <c r="C2265" s="29"/>
    </row>
    <row r="2266" spans="3:3" x14ac:dyDescent="0.2">
      <c r="C2266" s="29"/>
    </row>
    <row r="2267" spans="3:3" x14ac:dyDescent="0.2">
      <c r="C2267" s="29"/>
    </row>
    <row r="2268" spans="3:3" x14ac:dyDescent="0.2">
      <c r="C2268" s="29"/>
    </row>
    <row r="2269" spans="3:3" x14ac:dyDescent="0.2">
      <c r="C2269" s="29"/>
    </row>
    <row r="2270" spans="3:3" x14ac:dyDescent="0.2">
      <c r="C2270" s="29"/>
    </row>
    <row r="2271" spans="3:3" x14ac:dyDescent="0.2">
      <c r="C2271" s="29"/>
    </row>
    <row r="2272" spans="3:3" x14ac:dyDescent="0.2">
      <c r="C2272" s="29"/>
    </row>
    <row r="2273" spans="3:3" x14ac:dyDescent="0.2">
      <c r="C2273" s="29"/>
    </row>
    <row r="2274" spans="3:3" x14ac:dyDescent="0.2">
      <c r="C2274" s="29"/>
    </row>
    <row r="2275" spans="3:3" x14ac:dyDescent="0.2">
      <c r="C2275" s="29"/>
    </row>
    <row r="2276" spans="3:3" x14ac:dyDescent="0.2">
      <c r="C2276" s="29"/>
    </row>
    <row r="2277" spans="3:3" x14ac:dyDescent="0.2">
      <c r="C2277" s="29"/>
    </row>
    <row r="2278" spans="3:3" x14ac:dyDescent="0.2">
      <c r="C2278" s="29"/>
    </row>
    <row r="2279" spans="3:3" x14ac:dyDescent="0.2">
      <c r="C2279" s="29"/>
    </row>
    <row r="2280" spans="3:3" x14ac:dyDescent="0.2">
      <c r="C2280" s="29"/>
    </row>
    <row r="2281" spans="3:3" x14ac:dyDescent="0.2">
      <c r="C2281" s="29"/>
    </row>
    <row r="2282" spans="3:3" x14ac:dyDescent="0.2">
      <c r="C2282" s="29"/>
    </row>
    <row r="2283" spans="3:3" x14ac:dyDescent="0.2">
      <c r="C2283" s="29"/>
    </row>
    <row r="2284" spans="3:3" x14ac:dyDescent="0.2">
      <c r="C2284" s="29"/>
    </row>
    <row r="2285" spans="3:3" x14ac:dyDescent="0.2">
      <c r="C2285" s="29"/>
    </row>
    <row r="2286" spans="3:3" x14ac:dyDescent="0.2">
      <c r="C2286" s="29"/>
    </row>
    <row r="2287" spans="3:3" x14ac:dyDescent="0.2">
      <c r="C2287" s="29"/>
    </row>
    <row r="2288" spans="3:3" x14ac:dyDescent="0.2">
      <c r="C2288" s="29"/>
    </row>
    <row r="2289" spans="3:3" x14ac:dyDescent="0.2">
      <c r="C2289" s="29"/>
    </row>
    <row r="2290" spans="3:3" x14ac:dyDescent="0.2">
      <c r="C2290" s="29"/>
    </row>
    <row r="2291" spans="3:3" x14ac:dyDescent="0.2">
      <c r="C2291" s="29"/>
    </row>
    <row r="2292" spans="3:3" x14ac:dyDescent="0.2">
      <c r="C2292" s="29"/>
    </row>
    <row r="2293" spans="3:3" x14ac:dyDescent="0.2">
      <c r="C2293" s="29"/>
    </row>
    <row r="2294" spans="3:3" x14ac:dyDescent="0.2">
      <c r="C2294" s="29"/>
    </row>
    <row r="2295" spans="3:3" x14ac:dyDescent="0.2">
      <c r="C2295" s="29"/>
    </row>
    <row r="2296" spans="3:3" x14ac:dyDescent="0.2">
      <c r="C2296" s="29"/>
    </row>
    <row r="2297" spans="3:3" x14ac:dyDescent="0.2">
      <c r="C2297" s="29"/>
    </row>
    <row r="2298" spans="3:3" x14ac:dyDescent="0.2">
      <c r="C2298" s="29"/>
    </row>
    <row r="2299" spans="3:3" x14ac:dyDescent="0.2">
      <c r="C2299" s="29"/>
    </row>
    <row r="2300" spans="3:3" x14ac:dyDescent="0.2">
      <c r="C2300" s="29"/>
    </row>
    <row r="2301" spans="3:3" x14ac:dyDescent="0.2">
      <c r="C2301" s="29"/>
    </row>
    <row r="2302" spans="3:3" x14ac:dyDescent="0.2">
      <c r="C2302" s="29"/>
    </row>
    <row r="2303" spans="3:3" x14ac:dyDescent="0.2">
      <c r="C2303" s="29"/>
    </row>
    <row r="2304" spans="3:3" x14ac:dyDescent="0.2">
      <c r="C2304" s="29"/>
    </row>
    <row r="2305" spans="3:3" x14ac:dyDescent="0.2">
      <c r="C2305" s="29"/>
    </row>
    <row r="2306" spans="3:3" x14ac:dyDescent="0.2">
      <c r="C2306" s="29"/>
    </row>
    <row r="2307" spans="3:3" x14ac:dyDescent="0.2">
      <c r="C2307" s="29"/>
    </row>
    <row r="2308" spans="3:3" x14ac:dyDescent="0.2">
      <c r="C2308" s="29"/>
    </row>
    <row r="2309" spans="3:3" x14ac:dyDescent="0.2">
      <c r="C2309" s="29"/>
    </row>
    <row r="2310" spans="3:3" x14ac:dyDescent="0.2">
      <c r="C2310" s="29"/>
    </row>
    <row r="2311" spans="3:3" x14ac:dyDescent="0.2">
      <c r="C2311" s="29"/>
    </row>
    <row r="2312" spans="3:3" x14ac:dyDescent="0.2">
      <c r="C2312" s="29"/>
    </row>
    <row r="2313" spans="3:3" x14ac:dyDescent="0.2">
      <c r="C2313" s="29"/>
    </row>
    <row r="2314" spans="3:3" x14ac:dyDescent="0.2">
      <c r="C2314" s="29"/>
    </row>
    <row r="2315" spans="3:3" x14ac:dyDescent="0.2">
      <c r="C2315" s="29"/>
    </row>
    <row r="2316" spans="3:3" x14ac:dyDescent="0.2">
      <c r="C2316" s="29"/>
    </row>
    <row r="2317" spans="3:3" x14ac:dyDescent="0.2">
      <c r="C2317" s="29"/>
    </row>
    <row r="2318" spans="3:3" x14ac:dyDescent="0.2">
      <c r="C2318" s="29"/>
    </row>
    <row r="2319" spans="3:3" x14ac:dyDescent="0.2">
      <c r="C2319" s="29"/>
    </row>
    <row r="2320" spans="3:3" x14ac:dyDescent="0.2">
      <c r="C2320" s="29"/>
    </row>
    <row r="2321" spans="3:3" x14ac:dyDescent="0.2">
      <c r="C2321" s="29"/>
    </row>
    <row r="2322" spans="3:3" x14ac:dyDescent="0.2">
      <c r="C2322" s="29"/>
    </row>
    <row r="2323" spans="3:3" x14ac:dyDescent="0.2">
      <c r="C2323" s="29"/>
    </row>
    <row r="2324" spans="3:3" x14ac:dyDescent="0.2">
      <c r="C2324" s="29"/>
    </row>
    <row r="2325" spans="3:3" x14ac:dyDescent="0.2">
      <c r="C2325" s="29"/>
    </row>
    <row r="2326" spans="3:3" x14ac:dyDescent="0.2">
      <c r="C2326" s="29"/>
    </row>
    <row r="2327" spans="3:3" x14ac:dyDescent="0.2">
      <c r="C2327" s="29"/>
    </row>
    <row r="2328" spans="3:3" x14ac:dyDescent="0.2">
      <c r="C2328" s="29"/>
    </row>
    <row r="2329" spans="3:3" x14ac:dyDescent="0.2">
      <c r="C2329" s="29"/>
    </row>
    <row r="2330" spans="3:3" x14ac:dyDescent="0.2">
      <c r="C2330" s="29"/>
    </row>
    <row r="2331" spans="3:3" x14ac:dyDescent="0.2">
      <c r="C2331" s="29"/>
    </row>
    <row r="2332" spans="3:3" x14ac:dyDescent="0.2">
      <c r="C2332" s="29"/>
    </row>
    <row r="2333" spans="3:3" x14ac:dyDescent="0.2">
      <c r="C2333" s="29"/>
    </row>
    <row r="2334" spans="3:3" x14ac:dyDescent="0.2">
      <c r="C2334" s="29"/>
    </row>
    <row r="2335" spans="3:3" x14ac:dyDescent="0.2">
      <c r="C2335" s="29"/>
    </row>
    <row r="2336" spans="3:3" x14ac:dyDescent="0.2">
      <c r="C2336" s="29"/>
    </row>
    <row r="2337" spans="3:3" x14ac:dyDescent="0.2">
      <c r="C2337" s="29"/>
    </row>
    <row r="2338" spans="3:3" x14ac:dyDescent="0.2">
      <c r="C2338" s="29"/>
    </row>
    <row r="2339" spans="3:3" x14ac:dyDescent="0.2">
      <c r="C2339" s="29"/>
    </row>
    <row r="2340" spans="3:3" x14ac:dyDescent="0.2">
      <c r="C2340" s="29"/>
    </row>
    <row r="2341" spans="3:3" x14ac:dyDescent="0.2">
      <c r="C2341" s="29"/>
    </row>
    <row r="2342" spans="3:3" x14ac:dyDescent="0.2">
      <c r="C2342" s="29"/>
    </row>
    <row r="2343" spans="3:3" x14ac:dyDescent="0.2">
      <c r="C2343" s="29"/>
    </row>
    <row r="2344" spans="3:3" x14ac:dyDescent="0.2">
      <c r="C2344" s="29"/>
    </row>
    <row r="2345" spans="3:3" x14ac:dyDescent="0.2">
      <c r="C2345" s="29"/>
    </row>
    <row r="2346" spans="3:3" x14ac:dyDescent="0.2">
      <c r="C2346" s="29"/>
    </row>
    <row r="2347" spans="3:3" x14ac:dyDescent="0.2">
      <c r="C2347" s="29"/>
    </row>
    <row r="2348" spans="3:3" x14ac:dyDescent="0.2">
      <c r="C2348" s="29"/>
    </row>
    <row r="2349" spans="3:3" x14ac:dyDescent="0.2">
      <c r="C2349" s="29"/>
    </row>
    <row r="2350" spans="3:3" x14ac:dyDescent="0.2">
      <c r="C2350" s="29"/>
    </row>
    <row r="2351" spans="3:3" x14ac:dyDescent="0.2">
      <c r="C2351" s="29"/>
    </row>
    <row r="2352" spans="3:3" x14ac:dyDescent="0.2">
      <c r="C2352" s="29"/>
    </row>
    <row r="2353" spans="3:3" x14ac:dyDescent="0.2">
      <c r="C2353" s="29"/>
    </row>
    <row r="2354" spans="3:3" x14ac:dyDescent="0.2">
      <c r="C2354" s="29"/>
    </row>
    <row r="2355" spans="3:3" x14ac:dyDescent="0.2">
      <c r="C2355" s="29"/>
    </row>
    <row r="2356" spans="3:3" x14ac:dyDescent="0.2">
      <c r="C2356" s="29"/>
    </row>
    <row r="2357" spans="3:3" x14ac:dyDescent="0.2">
      <c r="C2357" s="29"/>
    </row>
    <row r="2358" spans="3:3" x14ac:dyDescent="0.2">
      <c r="C2358" s="29"/>
    </row>
    <row r="2359" spans="3:3" x14ac:dyDescent="0.2">
      <c r="C2359" s="29"/>
    </row>
    <row r="2360" spans="3:3" x14ac:dyDescent="0.2">
      <c r="C2360" s="29"/>
    </row>
    <row r="2361" spans="3:3" x14ac:dyDescent="0.2">
      <c r="C2361" s="29"/>
    </row>
    <row r="2362" spans="3:3" x14ac:dyDescent="0.2">
      <c r="C2362" s="29"/>
    </row>
    <row r="2363" spans="3:3" x14ac:dyDescent="0.2">
      <c r="C2363" s="29"/>
    </row>
    <row r="2364" spans="3:3" x14ac:dyDescent="0.2">
      <c r="C2364" s="29"/>
    </row>
    <row r="2365" spans="3:3" x14ac:dyDescent="0.2">
      <c r="C2365" s="29"/>
    </row>
    <row r="2366" spans="3:3" x14ac:dyDescent="0.2">
      <c r="C2366" s="29"/>
    </row>
    <row r="2367" spans="3:3" x14ac:dyDescent="0.2">
      <c r="C2367" s="29"/>
    </row>
    <row r="2368" spans="3:3" x14ac:dyDescent="0.2">
      <c r="C2368" s="29"/>
    </row>
    <row r="2369" spans="3:3" x14ac:dyDescent="0.2">
      <c r="C2369" s="29"/>
    </row>
    <row r="2370" spans="3:3" x14ac:dyDescent="0.2">
      <c r="C2370" s="29"/>
    </row>
    <row r="2371" spans="3:3" x14ac:dyDescent="0.2">
      <c r="C2371" s="29"/>
    </row>
    <row r="2372" spans="3:3" x14ac:dyDescent="0.2">
      <c r="C2372" s="29"/>
    </row>
    <row r="2373" spans="3:3" x14ac:dyDescent="0.2">
      <c r="C2373" s="29"/>
    </row>
    <row r="2374" spans="3:3" x14ac:dyDescent="0.2">
      <c r="C2374" s="29"/>
    </row>
    <row r="2375" spans="3:3" x14ac:dyDescent="0.2">
      <c r="C2375" s="29"/>
    </row>
    <row r="2376" spans="3:3" x14ac:dyDescent="0.2">
      <c r="C2376" s="29"/>
    </row>
    <row r="2377" spans="3:3" x14ac:dyDescent="0.2">
      <c r="C2377" s="29"/>
    </row>
    <row r="2378" spans="3:3" x14ac:dyDescent="0.2">
      <c r="C2378" s="29"/>
    </row>
    <row r="2379" spans="3:3" x14ac:dyDescent="0.2">
      <c r="C2379" s="29"/>
    </row>
    <row r="2380" spans="3:3" x14ac:dyDescent="0.2">
      <c r="C2380" s="29"/>
    </row>
    <row r="2381" spans="3:3" x14ac:dyDescent="0.2">
      <c r="C2381" s="29"/>
    </row>
    <row r="2382" spans="3:3" x14ac:dyDescent="0.2">
      <c r="C2382" s="29"/>
    </row>
    <row r="2383" spans="3:3" x14ac:dyDescent="0.2">
      <c r="C2383" s="29"/>
    </row>
    <row r="2384" spans="3:3" x14ac:dyDescent="0.2">
      <c r="C2384" s="29"/>
    </row>
    <row r="2385" spans="3:3" x14ac:dyDescent="0.2">
      <c r="C2385" s="29"/>
    </row>
    <row r="2386" spans="3:3" x14ac:dyDescent="0.2">
      <c r="C2386" s="29"/>
    </row>
    <row r="2387" spans="3:3" x14ac:dyDescent="0.2">
      <c r="C2387" s="29"/>
    </row>
    <row r="2388" spans="3:3" x14ac:dyDescent="0.2">
      <c r="C2388" s="29"/>
    </row>
    <row r="2389" spans="3:3" x14ac:dyDescent="0.2">
      <c r="C2389" s="29"/>
    </row>
    <row r="2390" spans="3:3" x14ac:dyDescent="0.2">
      <c r="C2390" s="29"/>
    </row>
    <row r="2391" spans="3:3" x14ac:dyDescent="0.2">
      <c r="C2391" s="29"/>
    </row>
    <row r="2392" spans="3:3" x14ac:dyDescent="0.2">
      <c r="C2392" s="29"/>
    </row>
    <row r="2393" spans="3:3" x14ac:dyDescent="0.2">
      <c r="C2393" s="29"/>
    </row>
    <row r="2394" spans="3:3" x14ac:dyDescent="0.2">
      <c r="C2394" s="29"/>
    </row>
    <row r="2395" spans="3:3" x14ac:dyDescent="0.2">
      <c r="C2395" s="29"/>
    </row>
    <row r="2396" spans="3:3" x14ac:dyDescent="0.2">
      <c r="C2396" s="29"/>
    </row>
    <row r="2397" spans="3:3" x14ac:dyDescent="0.2">
      <c r="C2397" s="29"/>
    </row>
    <row r="2398" spans="3:3" x14ac:dyDescent="0.2">
      <c r="C2398" s="29"/>
    </row>
    <row r="2399" spans="3:3" x14ac:dyDescent="0.2">
      <c r="C2399" s="29"/>
    </row>
    <row r="2400" spans="3:3" x14ac:dyDescent="0.2">
      <c r="C2400" s="29"/>
    </row>
    <row r="2401" spans="3:3" x14ac:dyDescent="0.2">
      <c r="C2401" s="29"/>
    </row>
    <row r="2402" spans="3:3" x14ac:dyDescent="0.2">
      <c r="C2402" s="29"/>
    </row>
    <row r="2403" spans="3:3" x14ac:dyDescent="0.2">
      <c r="C2403" s="29"/>
    </row>
    <row r="2404" spans="3:3" x14ac:dyDescent="0.2">
      <c r="C2404" s="29"/>
    </row>
    <row r="2405" spans="3:3" x14ac:dyDescent="0.2">
      <c r="C2405" s="29"/>
    </row>
    <row r="2406" spans="3:3" x14ac:dyDescent="0.2">
      <c r="C2406" s="29"/>
    </row>
    <row r="2407" spans="3:3" x14ac:dyDescent="0.2">
      <c r="C2407" s="29"/>
    </row>
    <row r="2408" spans="3:3" x14ac:dyDescent="0.2">
      <c r="C2408" s="29"/>
    </row>
    <row r="2409" spans="3:3" x14ac:dyDescent="0.2">
      <c r="C2409" s="29"/>
    </row>
    <row r="2410" spans="3:3" x14ac:dyDescent="0.2">
      <c r="C2410" s="29"/>
    </row>
    <row r="2411" spans="3:3" x14ac:dyDescent="0.2">
      <c r="C2411" s="29"/>
    </row>
    <row r="2412" spans="3:3" x14ac:dyDescent="0.2">
      <c r="C2412" s="29"/>
    </row>
    <row r="2413" spans="3:3" x14ac:dyDescent="0.2">
      <c r="C2413" s="29"/>
    </row>
    <row r="2414" spans="3:3" x14ac:dyDescent="0.2">
      <c r="C2414" s="29"/>
    </row>
    <row r="2415" spans="3:3" x14ac:dyDescent="0.2">
      <c r="C2415" s="29"/>
    </row>
    <row r="2416" spans="3:3" x14ac:dyDescent="0.2">
      <c r="C2416" s="29"/>
    </row>
    <row r="2417" spans="3:3" x14ac:dyDescent="0.2">
      <c r="C2417" s="29"/>
    </row>
    <row r="2418" spans="3:3" x14ac:dyDescent="0.2">
      <c r="C2418" s="29"/>
    </row>
    <row r="2419" spans="3:3" x14ac:dyDescent="0.2">
      <c r="C2419" s="29"/>
    </row>
    <row r="2420" spans="3:3" x14ac:dyDescent="0.2">
      <c r="C2420" s="29"/>
    </row>
    <row r="2421" spans="3:3" x14ac:dyDescent="0.2">
      <c r="C2421" s="29"/>
    </row>
    <row r="2422" spans="3:3" x14ac:dyDescent="0.2">
      <c r="C2422" s="29"/>
    </row>
    <row r="2423" spans="3:3" x14ac:dyDescent="0.2">
      <c r="C2423" s="29"/>
    </row>
    <row r="2424" spans="3:3" x14ac:dyDescent="0.2">
      <c r="C2424" s="29"/>
    </row>
    <row r="2425" spans="3:3" x14ac:dyDescent="0.2">
      <c r="C2425" s="29"/>
    </row>
    <row r="2426" spans="3:3" x14ac:dyDescent="0.2">
      <c r="C2426" s="29"/>
    </row>
    <row r="2427" spans="3:3" x14ac:dyDescent="0.2">
      <c r="C2427" s="29"/>
    </row>
    <row r="2428" spans="3:3" x14ac:dyDescent="0.2">
      <c r="C2428" s="29"/>
    </row>
    <row r="2429" spans="3:3" x14ac:dyDescent="0.2">
      <c r="C2429" s="29"/>
    </row>
    <row r="2430" spans="3:3" x14ac:dyDescent="0.2">
      <c r="C2430" s="29"/>
    </row>
    <row r="2431" spans="3:3" x14ac:dyDescent="0.2">
      <c r="C2431" s="29"/>
    </row>
    <row r="2432" spans="3:3" x14ac:dyDescent="0.2">
      <c r="C2432" s="29"/>
    </row>
    <row r="2433" spans="3:3" x14ac:dyDescent="0.2">
      <c r="C2433" s="29"/>
    </row>
    <row r="2434" spans="3:3" x14ac:dyDescent="0.2">
      <c r="C2434" s="29"/>
    </row>
    <row r="2435" spans="3:3" x14ac:dyDescent="0.2">
      <c r="C2435" s="29"/>
    </row>
    <row r="2436" spans="3:3" x14ac:dyDescent="0.2">
      <c r="C2436" s="29"/>
    </row>
    <row r="2437" spans="3:3" x14ac:dyDescent="0.2">
      <c r="C2437" s="29"/>
    </row>
    <row r="2438" spans="3:3" x14ac:dyDescent="0.2">
      <c r="C2438" s="29"/>
    </row>
    <row r="2439" spans="3:3" x14ac:dyDescent="0.2">
      <c r="C2439" s="29"/>
    </row>
    <row r="2440" spans="3:3" x14ac:dyDescent="0.2">
      <c r="C2440" s="29"/>
    </row>
    <row r="2441" spans="3:3" x14ac:dyDescent="0.2">
      <c r="C2441" s="29"/>
    </row>
    <row r="2442" spans="3:3" x14ac:dyDescent="0.2">
      <c r="C2442" s="29"/>
    </row>
    <row r="2443" spans="3:3" x14ac:dyDescent="0.2">
      <c r="C2443" s="29"/>
    </row>
    <row r="2444" spans="3:3" x14ac:dyDescent="0.2">
      <c r="C2444" s="29"/>
    </row>
    <row r="2445" spans="3:3" x14ac:dyDescent="0.2">
      <c r="C2445" s="29"/>
    </row>
    <row r="2446" spans="3:3" x14ac:dyDescent="0.2">
      <c r="C2446" s="29"/>
    </row>
    <row r="2447" spans="3:3" x14ac:dyDescent="0.2">
      <c r="C2447" s="29"/>
    </row>
    <row r="2448" spans="3:3" x14ac:dyDescent="0.2">
      <c r="C2448" s="29"/>
    </row>
    <row r="2449" spans="3:3" x14ac:dyDescent="0.2">
      <c r="C2449" s="29"/>
    </row>
    <row r="2450" spans="3:3" x14ac:dyDescent="0.2">
      <c r="C2450" s="29"/>
    </row>
    <row r="2451" spans="3:3" x14ac:dyDescent="0.2">
      <c r="C2451" s="29"/>
    </row>
    <row r="2452" spans="3:3" x14ac:dyDescent="0.2">
      <c r="C2452" s="29"/>
    </row>
    <row r="2453" spans="3:3" x14ac:dyDescent="0.2">
      <c r="C2453" s="29"/>
    </row>
    <row r="2454" spans="3:3" x14ac:dyDescent="0.2">
      <c r="C2454" s="29"/>
    </row>
    <row r="2455" spans="3:3" x14ac:dyDescent="0.2">
      <c r="C2455" s="29"/>
    </row>
    <row r="2456" spans="3:3" x14ac:dyDescent="0.2">
      <c r="C2456" s="29"/>
    </row>
    <row r="2457" spans="3:3" x14ac:dyDescent="0.2">
      <c r="C2457" s="29"/>
    </row>
    <row r="2458" spans="3:3" x14ac:dyDescent="0.2">
      <c r="C2458" s="29"/>
    </row>
    <row r="2459" spans="3:3" x14ac:dyDescent="0.2">
      <c r="C2459" s="29"/>
    </row>
    <row r="2460" spans="3:3" x14ac:dyDescent="0.2">
      <c r="C2460" s="29"/>
    </row>
    <row r="2461" spans="3:3" x14ac:dyDescent="0.2">
      <c r="C2461" s="29"/>
    </row>
    <row r="2462" spans="3:3" x14ac:dyDescent="0.2">
      <c r="C2462" s="29"/>
    </row>
    <row r="2463" spans="3:3" x14ac:dyDescent="0.2">
      <c r="C2463" s="29"/>
    </row>
    <row r="2464" spans="3:3" x14ac:dyDescent="0.2">
      <c r="C2464" s="29"/>
    </row>
    <row r="2465" spans="3:3" x14ac:dyDescent="0.2">
      <c r="C2465" s="29"/>
    </row>
    <row r="2466" spans="3:3" x14ac:dyDescent="0.2">
      <c r="C2466" s="29"/>
    </row>
    <row r="2467" spans="3:3" x14ac:dyDescent="0.2">
      <c r="C2467" s="29"/>
    </row>
    <row r="2468" spans="3:3" x14ac:dyDescent="0.2">
      <c r="C2468" s="29"/>
    </row>
    <row r="2469" spans="3:3" x14ac:dyDescent="0.2">
      <c r="C2469" s="29"/>
    </row>
    <row r="2470" spans="3:3" x14ac:dyDescent="0.2">
      <c r="C2470" s="29"/>
    </row>
    <row r="2471" spans="3:3" x14ac:dyDescent="0.2">
      <c r="C2471" s="29"/>
    </row>
    <row r="2472" spans="3:3" x14ac:dyDescent="0.2">
      <c r="C2472" s="29"/>
    </row>
    <row r="2473" spans="3:3" x14ac:dyDescent="0.2">
      <c r="C2473" s="29"/>
    </row>
    <row r="2474" spans="3:3" x14ac:dyDescent="0.2">
      <c r="C2474" s="29"/>
    </row>
    <row r="2475" spans="3:3" x14ac:dyDescent="0.2">
      <c r="C2475" s="29"/>
    </row>
    <row r="2476" spans="3:3" x14ac:dyDescent="0.2">
      <c r="C2476" s="29"/>
    </row>
    <row r="2477" spans="3:3" x14ac:dyDescent="0.2">
      <c r="C2477" s="29"/>
    </row>
    <row r="2478" spans="3:3" x14ac:dyDescent="0.2">
      <c r="C2478" s="29"/>
    </row>
    <row r="2479" spans="3:3" x14ac:dyDescent="0.2">
      <c r="C2479" s="29"/>
    </row>
    <row r="2480" spans="3:3" x14ac:dyDescent="0.2">
      <c r="C2480" s="29"/>
    </row>
    <row r="2481" spans="3:3" x14ac:dyDescent="0.2">
      <c r="C2481" s="29"/>
    </row>
    <row r="2482" spans="3:3" x14ac:dyDescent="0.2">
      <c r="C2482" s="29"/>
    </row>
    <row r="2483" spans="3:3" x14ac:dyDescent="0.2">
      <c r="C2483" s="29"/>
    </row>
    <row r="2484" spans="3:3" x14ac:dyDescent="0.2">
      <c r="C2484" s="29"/>
    </row>
    <row r="2485" spans="3:3" x14ac:dyDescent="0.2">
      <c r="C2485" s="29"/>
    </row>
    <row r="2486" spans="3:3" x14ac:dyDescent="0.2">
      <c r="C2486" s="29"/>
    </row>
    <row r="2487" spans="3:3" x14ac:dyDescent="0.2">
      <c r="C2487" s="29"/>
    </row>
    <row r="2488" spans="3:3" x14ac:dyDescent="0.2">
      <c r="C2488" s="29"/>
    </row>
    <row r="2489" spans="3:3" x14ac:dyDescent="0.2">
      <c r="C2489" s="29"/>
    </row>
    <row r="2490" spans="3:3" x14ac:dyDescent="0.2">
      <c r="C2490" s="29"/>
    </row>
    <row r="2491" spans="3:3" x14ac:dyDescent="0.2">
      <c r="C2491" s="29"/>
    </row>
    <row r="2492" spans="3:3" x14ac:dyDescent="0.2">
      <c r="C2492" s="29"/>
    </row>
    <row r="2493" spans="3:3" x14ac:dyDescent="0.2">
      <c r="C2493" s="29"/>
    </row>
    <row r="2494" spans="3:3" x14ac:dyDescent="0.2">
      <c r="C2494" s="29"/>
    </row>
    <row r="2495" spans="3:3" x14ac:dyDescent="0.2">
      <c r="C2495" s="29"/>
    </row>
    <row r="2496" spans="3:3" x14ac:dyDescent="0.2">
      <c r="C2496" s="29"/>
    </row>
    <row r="2497" spans="3:3" x14ac:dyDescent="0.2">
      <c r="C2497" s="29"/>
    </row>
    <row r="2498" spans="3:3" x14ac:dyDescent="0.2">
      <c r="C2498" s="29"/>
    </row>
    <row r="2499" spans="3:3" x14ac:dyDescent="0.2">
      <c r="C2499" s="29"/>
    </row>
    <row r="2500" spans="3:3" x14ac:dyDescent="0.2">
      <c r="C2500" s="29"/>
    </row>
    <row r="2501" spans="3:3" x14ac:dyDescent="0.2">
      <c r="C2501" s="29"/>
    </row>
    <row r="2502" spans="3:3" x14ac:dyDescent="0.2">
      <c r="C2502" s="29"/>
    </row>
    <row r="2503" spans="3:3" x14ac:dyDescent="0.2">
      <c r="C2503" s="29"/>
    </row>
    <row r="2504" spans="3:3" x14ac:dyDescent="0.2">
      <c r="C2504" s="29"/>
    </row>
    <row r="2505" spans="3:3" x14ac:dyDescent="0.2">
      <c r="C2505" s="29"/>
    </row>
    <row r="2506" spans="3:3" x14ac:dyDescent="0.2">
      <c r="C2506" s="29"/>
    </row>
    <row r="2507" spans="3:3" x14ac:dyDescent="0.2">
      <c r="C2507" s="29"/>
    </row>
    <row r="2508" spans="3:3" x14ac:dyDescent="0.2">
      <c r="C2508" s="29"/>
    </row>
    <row r="2509" spans="3:3" x14ac:dyDescent="0.2">
      <c r="C2509" s="29"/>
    </row>
    <row r="2510" spans="3:3" x14ac:dyDescent="0.2">
      <c r="C2510" s="29"/>
    </row>
    <row r="2511" spans="3:3" x14ac:dyDescent="0.2">
      <c r="C2511" s="29"/>
    </row>
    <row r="2512" spans="3:3" x14ac:dyDescent="0.2">
      <c r="C2512" s="29"/>
    </row>
    <row r="2513" spans="3:3" x14ac:dyDescent="0.2">
      <c r="C2513" s="29"/>
    </row>
    <row r="2514" spans="3:3" x14ac:dyDescent="0.2">
      <c r="C2514" s="29"/>
    </row>
    <row r="2515" spans="3:3" x14ac:dyDescent="0.2">
      <c r="C2515" s="29"/>
    </row>
    <row r="2516" spans="3:3" x14ac:dyDescent="0.2">
      <c r="C2516" s="29"/>
    </row>
    <row r="2517" spans="3:3" x14ac:dyDescent="0.2">
      <c r="C2517" s="29"/>
    </row>
    <row r="2518" spans="3:3" x14ac:dyDescent="0.2">
      <c r="C2518" s="29"/>
    </row>
    <row r="2519" spans="3:3" x14ac:dyDescent="0.2">
      <c r="C2519" s="29"/>
    </row>
    <row r="2520" spans="3:3" x14ac:dyDescent="0.2">
      <c r="C2520" s="29"/>
    </row>
    <row r="2521" spans="3:3" x14ac:dyDescent="0.2">
      <c r="C2521" s="29"/>
    </row>
    <row r="2522" spans="3:3" x14ac:dyDescent="0.2">
      <c r="C2522" s="29"/>
    </row>
    <row r="2523" spans="3:3" x14ac:dyDescent="0.2">
      <c r="C2523" s="29"/>
    </row>
    <row r="2524" spans="3:3" x14ac:dyDescent="0.2">
      <c r="C2524" s="29"/>
    </row>
    <row r="2525" spans="3:3" x14ac:dyDescent="0.2">
      <c r="C2525" s="29"/>
    </row>
    <row r="2526" spans="3:3" x14ac:dyDescent="0.2">
      <c r="C2526" s="29"/>
    </row>
    <row r="2527" spans="3:3" x14ac:dyDescent="0.2">
      <c r="C2527" s="29"/>
    </row>
    <row r="2528" spans="3:3" x14ac:dyDescent="0.2">
      <c r="C2528" s="29"/>
    </row>
    <row r="2529" spans="3:3" x14ac:dyDescent="0.2">
      <c r="C2529" s="29"/>
    </row>
    <row r="2530" spans="3:3" x14ac:dyDescent="0.2">
      <c r="C2530" s="29"/>
    </row>
    <row r="2531" spans="3:3" x14ac:dyDescent="0.2">
      <c r="C2531" s="29"/>
    </row>
    <row r="2532" spans="3:3" x14ac:dyDescent="0.2">
      <c r="C2532" s="29"/>
    </row>
    <row r="2533" spans="3:3" x14ac:dyDescent="0.2">
      <c r="C2533" s="29"/>
    </row>
    <row r="2534" spans="3:3" x14ac:dyDescent="0.2">
      <c r="C2534" s="29"/>
    </row>
    <row r="2535" spans="3:3" x14ac:dyDescent="0.2">
      <c r="C2535" s="29"/>
    </row>
    <row r="2536" spans="3:3" x14ac:dyDescent="0.2">
      <c r="C2536" s="29"/>
    </row>
    <row r="2537" spans="3:3" x14ac:dyDescent="0.2">
      <c r="C2537" s="29"/>
    </row>
    <row r="2538" spans="3:3" x14ac:dyDescent="0.2">
      <c r="C2538" s="29"/>
    </row>
    <row r="2539" spans="3:3" x14ac:dyDescent="0.2">
      <c r="C2539" s="29"/>
    </row>
    <row r="2540" spans="3:3" x14ac:dyDescent="0.2">
      <c r="C2540" s="29"/>
    </row>
    <row r="2541" spans="3:3" x14ac:dyDescent="0.2">
      <c r="C2541" s="29"/>
    </row>
    <row r="2542" spans="3:3" x14ac:dyDescent="0.2">
      <c r="C2542" s="29"/>
    </row>
    <row r="2543" spans="3:3" x14ac:dyDescent="0.2">
      <c r="C2543" s="29"/>
    </row>
    <row r="2544" spans="3:3" x14ac:dyDescent="0.2">
      <c r="C2544" s="29"/>
    </row>
    <row r="2545" spans="3:3" x14ac:dyDescent="0.2">
      <c r="C2545" s="29"/>
    </row>
    <row r="2546" spans="3:3" x14ac:dyDescent="0.2">
      <c r="C2546" s="29"/>
    </row>
    <row r="2547" spans="3:3" x14ac:dyDescent="0.2">
      <c r="C2547" s="29"/>
    </row>
    <row r="2548" spans="3:3" x14ac:dyDescent="0.2">
      <c r="C2548" s="29"/>
    </row>
    <row r="2549" spans="3:3" x14ac:dyDescent="0.2">
      <c r="C2549" s="29"/>
    </row>
    <row r="2550" spans="3:3" x14ac:dyDescent="0.2">
      <c r="C2550" s="29"/>
    </row>
    <row r="2551" spans="3:3" x14ac:dyDescent="0.2">
      <c r="C2551" s="29"/>
    </row>
    <row r="2552" spans="3:3" x14ac:dyDescent="0.2">
      <c r="C2552" s="29"/>
    </row>
    <row r="2553" spans="3:3" x14ac:dyDescent="0.2">
      <c r="C2553" s="29"/>
    </row>
    <row r="2554" spans="3:3" x14ac:dyDescent="0.2">
      <c r="C2554" s="29"/>
    </row>
    <row r="2555" spans="3:3" x14ac:dyDescent="0.2">
      <c r="C2555" s="29"/>
    </row>
    <row r="2556" spans="3:3" x14ac:dyDescent="0.2">
      <c r="C2556" s="29"/>
    </row>
    <row r="2557" spans="3:3" x14ac:dyDescent="0.2">
      <c r="C2557" s="29"/>
    </row>
    <row r="2558" spans="3:3" x14ac:dyDescent="0.2">
      <c r="C2558" s="29"/>
    </row>
    <row r="2559" spans="3:3" x14ac:dyDescent="0.2">
      <c r="C2559" s="29"/>
    </row>
    <row r="2560" spans="3:3" x14ac:dyDescent="0.2">
      <c r="C2560" s="29"/>
    </row>
    <row r="2561" spans="3:3" x14ac:dyDescent="0.2">
      <c r="C2561" s="29"/>
    </row>
    <row r="2562" spans="3:3" x14ac:dyDescent="0.2">
      <c r="C2562" s="29"/>
    </row>
    <row r="2563" spans="3:3" x14ac:dyDescent="0.2">
      <c r="C2563" s="29"/>
    </row>
    <row r="2564" spans="3:3" x14ac:dyDescent="0.2">
      <c r="C2564" s="29"/>
    </row>
    <row r="2565" spans="3:3" x14ac:dyDescent="0.2">
      <c r="C2565" s="29"/>
    </row>
    <row r="2566" spans="3:3" x14ac:dyDescent="0.2">
      <c r="C2566" s="29"/>
    </row>
    <row r="2567" spans="3:3" x14ac:dyDescent="0.2">
      <c r="C2567" s="29"/>
    </row>
    <row r="2568" spans="3:3" x14ac:dyDescent="0.2">
      <c r="C2568" s="29"/>
    </row>
    <row r="2569" spans="3:3" x14ac:dyDescent="0.2">
      <c r="C2569" s="29"/>
    </row>
    <row r="2570" spans="3:3" x14ac:dyDescent="0.2">
      <c r="C2570" s="29"/>
    </row>
    <row r="2571" spans="3:3" x14ac:dyDescent="0.2">
      <c r="C2571" s="29"/>
    </row>
    <row r="2572" spans="3:3" x14ac:dyDescent="0.2">
      <c r="C2572" s="29"/>
    </row>
    <row r="2573" spans="3:3" x14ac:dyDescent="0.2">
      <c r="C2573" s="29"/>
    </row>
    <row r="2574" spans="3:3" x14ac:dyDescent="0.2">
      <c r="C2574" s="29"/>
    </row>
    <row r="2575" spans="3:3" x14ac:dyDescent="0.2">
      <c r="C2575" s="29"/>
    </row>
    <row r="2576" spans="3:3" x14ac:dyDescent="0.2">
      <c r="C2576" s="29"/>
    </row>
    <row r="2577" spans="3:3" x14ac:dyDescent="0.2">
      <c r="C2577" s="29"/>
    </row>
    <row r="2578" spans="3:3" x14ac:dyDescent="0.2">
      <c r="C2578" s="29"/>
    </row>
    <row r="2579" spans="3:3" x14ac:dyDescent="0.2">
      <c r="C2579" s="29"/>
    </row>
    <row r="2580" spans="3:3" x14ac:dyDescent="0.2">
      <c r="C2580" s="29"/>
    </row>
    <row r="2581" spans="3:3" x14ac:dyDescent="0.2">
      <c r="C2581" s="29"/>
    </row>
    <row r="2582" spans="3:3" x14ac:dyDescent="0.2">
      <c r="C2582" s="29"/>
    </row>
    <row r="2583" spans="3:3" x14ac:dyDescent="0.2">
      <c r="C2583" s="29"/>
    </row>
    <row r="2584" spans="3:3" x14ac:dyDescent="0.2">
      <c r="C2584" s="29"/>
    </row>
    <row r="2585" spans="3:3" x14ac:dyDescent="0.2">
      <c r="C2585" s="29"/>
    </row>
    <row r="2586" spans="3:3" x14ac:dyDescent="0.2">
      <c r="C2586" s="29"/>
    </row>
    <row r="2587" spans="3:3" x14ac:dyDescent="0.2">
      <c r="C2587" s="29"/>
    </row>
    <row r="2588" spans="3:3" x14ac:dyDescent="0.2">
      <c r="C2588" s="29"/>
    </row>
    <row r="2589" spans="3:3" x14ac:dyDescent="0.2">
      <c r="C2589" s="29"/>
    </row>
    <row r="2590" spans="3:3" x14ac:dyDescent="0.2">
      <c r="C2590" s="29"/>
    </row>
    <row r="2591" spans="3:3" x14ac:dyDescent="0.2">
      <c r="C2591" s="29"/>
    </row>
    <row r="2592" spans="3:3" x14ac:dyDescent="0.2">
      <c r="C2592" s="29"/>
    </row>
    <row r="2593" spans="3:3" x14ac:dyDescent="0.2">
      <c r="C2593" s="29"/>
    </row>
    <row r="2594" spans="3:3" x14ac:dyDescent="0.2">
      <c r="C2594" s="29"/>
    </row>
    <row r="2595" spans="3:3" x14ac:dyDescent="0.2">
      <c r="C2595" s="29"/>
    </row>
    <row r="2596" spans="3:3" x14ac:dyDescent="0.2">
      <c r="C2596" s="29"/>
    </row>
    <row r="2597" spans="3:3" x14ac:dyDescent="0.2">
      <c r="C2597" s="29"/>
    </row>
    <row r="2598" spans="3:3" x14ac:dyDescent="0.2">
      <c r="C2598" s="29"/>
    </row>
    <row r="2599" spans="3:3" x14ac:dyDescent="0.2">
      <c r="C2599" s="29"/>
    </row>
    <row r="2600" spans="3:3" x14ac:dyDescent="0.2">
      <c r="C2600" s="29"/>
    </row>
    <row r="2601" spans="3:3" x14ac:dyDescent="0.2">
      <c r="C2601" s="29"/>
    </row>
    <row r="2602" spans="3:3" x14ac:dyDescent="0.2">
      <c r="C2602" s="29"/>
    </row>
    <row r="2603" spans="3:3" x14ac:dyDescent="0.2">
      <c r="C2603" s="29"/>
    </row>
    <row r="2604" spans="3:3" x14ac:dyDescent="0.2">
      <c r="C2604" s="29"/>
    </row>
    <row r="2605" spans="3:3" x14ac:dyDescent="0.2">
      <c r="C2605" s="29"/>
    </row>
    <row r="2606" spans="3:3" x14ac:dyDescent="0.2">
      <c r="C2606" s="29"/>
    </row>
    <row r="2607" spans="3:3" x14ac:dyDescent="0.2">
      <c r="C2607" s="29"/>
    </row>
    <row r="2608" spans="3:3" x14ac:dyDescent="0.2">
      <c r="C2608" s="29"/>
    </row>
    <row r="2609" spans="3:3" x14ac:dyDescent="0.2">
      <c r="C2609" s="29"/>
    </row>
    <row r="2610" spans="3:3" x14ac:dyDescent="0.2">
      <c r="C2610" s="29"/>
    </row>
    <row r="2611" spans="3:3" x14ac:dyDescent="0.2">
      <c r="C2611" s="29"/>
    </row>
    <row r="2612" spans="3:3" x14ac:dyDescent="0.2">
      <c r="C2612" s="29"/>
    </row>
    <row r="2613" spans="3:3" x14ac:dyDescent="0.2">
      <c r="C2613" s="29"/>
    </row>
    <row r="2614" spans="3:3" x14ac:dyDescent="0.2">
      <c r="C2614" s="29"/>
    </row>
    <row r="2615" spans="3:3" x14ac:dyDescent="0.2">
      <c r="C2615" s="29"/>
    </row>
    <row r="2616" spans="3:3" x14ac:dyDescent="0.2">
      <c r="C2616" s="29"/>
    </row>
    <row r="2617" spans="3:3" x14ac:dyDescent="0.2">
      <c r="C2617" s="29"/>
    </row>
    <row r="2618" spans="3:3" x14ac:dyDescent="0.2">
      <c r="C2618" s="29"/>
    </row>
    <row r="2619" spans="3:3" x14ac:dyDescent="0.2">
      <c r="C2619" s="29"/>
    </row>
    <row r="2620" spans="3:3" x14ac:dyDescent="0.2">
      <c r="C2620" s="29"/>
    </row>
    <row r="2621" spans="3:3" x14ac:dyDescent="0.2">
      <c r="C2621" s="29"/>
    </row>
    <row r="2622" spans="3:3" x14ac:dyDescent="0.2">
      <c r="C2622" s="29"/>
    </row>
    <row r="2623" spans="3:3" x14ac:dyDescent="0.2">
      <c r="C2623" s="29"/>
    </row>
    <row r="2624" spans="3:3" x14ac:dyDescent="0.2">
      <c r="C2624" s="29"/>
    </row>
    <row r="2625" spans="3:3" x14ac:dyDescent="0.2">
      <c r="C2625" s="29"/>
    </row>
    <row r="2626" spans="3:3" x14ac:dyDescent="0.2">
      <c r="C2626" s="29"/>
    </row>
    <row r="2627" spans="3:3" x14ac:dyDescent="0.2">
      <c r="C2627" s="29"/>
    </row>
    <row r="2628" spans="3:3" x14ac:dyDescent="0.2">
      <c r="C2628" s="29"/>
    </row>
    <row r="2629" spans="3:3" x14ac:dyDescent="0.2">
      <c r="C2629" s="29"/>
    </row>
    <row r="2630" spans="3:3" x14ac:dyDescent="0.2">
      <c r="C2630" s="29"/>
    </row>
    <row r="2631" spans="3:3" x14ac:dyDescent="0.2">
      <c r="C2631" s="29"/>
    </row>
    <row r="2632" spans="3:3" x14ac:dyDescent="0.2">
      <c r="C2632" s="29"/>
    </row>
    <row r="2633" spans="3:3" x14ac:dyDescent="0.2">
      <c r="C2633" s="29"/>
    </row>
    <row r="2634" spans="3:3" x14ac:dyDescent="0.2">
      <c r="C2634" s="29"/>
    </row>
    <row r="2635" spans="3:3" x14ac:dyDescent="0.2">
      <c r="C2635" s="29"/>
    </row>
    <row r="2636" spans="3:3" x14ac:dyDescent="0.2">
      <c r="C2636" s="29"/>
    </row>
    <row r="2637" spans="3:3" x14ac:dyDescent="0.2">
      <c r="C2637" s="29"/>
    </row>
    <row r="2638" spans="3:3" x14ac:dyDescent="0.2">
      <c r="C2638" s="29"/>
    </row>
    <row r="2639" spans="3:3" x14ac:dyDescent="0.2">
      <c r="C2639" s="29"/>
    </row>
    <row r="2640" spans="3:3" x14ac:dyDescent="0.2">
      <c r="C2640" s="29"/>
    </row>
    <row r="2641" spans="3:3" x14ac:dyDescent="0.2">
      <c r="C2641" s="29"/>
    </row>
    <row r="2642" spans="3:3" x14ac:dyDescent="0.2">
      <c r="C2642" s="29"/>
    </row>
    <row r="2643" spans="3:3" x14ac:dyDescent="0.2">
      <c r="C2643" s="29"/>
    </row>
    <row r="2644" spans="3:3" x14ac:dyDescent="0.2">
      <c r="C2644" s="29"/>
    </row>
    <row r="2645" spans="3:3" x14ac:dyDescent="0.2">
      <c r="C2645" s="29"/>
    </row>
    <row r="2646" spans="3:3" x14ac:dyDescent="0.2">
      <c r="C2646" s="29"/>
    </row>
    <row r="2647" spans="3:3" x14ac:dyDescent="0.2">
      <c r="C2647" s="29"/>
    </row>
    <row r="2648" spans="3:3" x14ac:dyDescent="0.2">
      <c r="C2648" s="29"/>
    </row>
    <row r="2649" spans="3:3" x14ac:dyDescent="0.2">
      <c r="C2649" s="29"/>
    </row>
    <row r="2650" spans="3:3" x14ac:dyDescent="0.2">
      <c r="C2650" s="29"/>
    </row>
    <row r="2651" spans="3:3" x14ac:dyDescent="0.2">
      <c r="C2651" s="29"/>
    </row>
    <row r="2652" spans="3:3" x14ac:dyDescent="0.2">
      <c r="C2652" s="29"/>
    </row>
    <row r="2653" spans="3:3" x14ac:dyDescent="0.2">
      <c r="C2653" s="29"/>
    </row>
    <row r="2654" spans="3:3" x14ac:dyDescent="0.2">
      <c r="C2654" s="29"/>
    </row>
    <row r="2655" spans="3:3" x14ac:dyDescent="0.2">
      <c r="C2655" s="29"/>
    </row>
    <row r="2656" spans="3:3" x14ac:dyDescent="0.2">
      <c r="C2656" s="29"/>
    </row>
    <row r="2657" spans="3:3" x14ac:dyDescent="0.2">
      <c r="C2657" s="29"/>
    </row>
    <row r="2658" spans="3:3" x14ac:dyDescent="0.2">
      <c r="C2658" s="29"/>
    </row>
    <row r="2659" spans="3:3" x14ac:dyDescent="0.2">
      <c r="C2659" s="29"/>
    </row>
    <row r="2660" spans="3:3" x14ac:dyDescent="0.2">
      <c r="C2660" s="29"/>
    </row>
    <row r="2661" spans="3:3" x14ac:dyDescent="0.2">
      <c r="C2661" s="29"/>
    </row>
    <row r="2662" spans="3:3" x14ac:dyDescent="0.2">
      <c r="C2662" s="29"/>
    </row>
    <row r="2663" spans="3:3" x14ac:dyDescent="0.2">
      <c r="C2663" s="29"/>
    </row>
    <row r="2664" spans="3:3" x14ac:dyDescent="0.2">
      <c r="C2664" s="29"/>
    </row>
    <row r="2665" spans="3:3" x14ac:dyDescent="0.2">
      <c r="C2665" s="29"/>
    </row>
    <row r="2666" spans="3:3" x14ac:dyDescent="0.2">
      <c r="C2666" s="29"/>
    </row>
    <row r="2667" spans="3:3" x14ac:dyDescent="0.2">
      <c r="C2667" s="29"/>
    </row>
    <row r="2668" spans="3:3" x14ac:dyDescent="0.2">
      <c r="C2668" s="29"/>
    </row>
    <row r="2669" spans="3:3" x14ac:dyDescent="0.2">
      <c r="C2669" s="29"/>
    </row>
    <row r="2670" spans="3:3" x14ac:dyDescent="0.2">
      <c r="C2670" s="29"/>
    </row>
    <row r="2671" spans="3:3" x14ac:dyDescent="0.2">
      <c r="C2671" s="29"/>
    </row>
    <row r="2672" spans="3:3" x14ac:dyDescent="0.2">
      <c r="C2672" s="29"/>
    </row>
    <row r="2673" spans="3:3" x14ac:dyDescent="0.2">
      <c r="C2673" s="29"/>
    </row>
    <row r="2674" spans="3:3" x14ac:dyDescent="0.2">
      <c r="C2674" s="29"/>
    </row>
    <row r="2675" spans="3:3" x14ac:dyDescent="0.2">
      <c r="C2675" s="29"/>
    </row>
    <row r="2676" spans="3:3" x14ac:dyDescent="0.2">
      <c r="C2676" s="29"/>
    </row>
    <row r="2677" spans="3:3" x14ac:dyDescent="0.2">
      <c r="C2677" s="29"/>
    </row>
    <row r="2678" spans="3:3" x14ac:dyDescent="0.2">
      <c r="C2678" s="29"/>
    </row>
    <row r="2679" spans="3:3" x14ac:dyDescent="0.2">
      <c r="C2679" s="29"/>
    </row>
    <row r="2680" spans="3:3" x14ac:dyDescent="0.2">
      <c r="C2680" s="29"/>
    </row>
    <row r="2681" spans="3:3" x14ac:dyDescent="0.2">
      <c r="C2681" s="29"/>
    </row>
    <row r="2682" spans="3:3" x14ac:dyDescent="0.2">
      <c r="C2682" s="29"/>
    </row>
    <row r="2683" spans="3:3" x14ac:dyDescent="0.2">
      <c r="C2683" s="29"/>
    </row>
    <row r="2684" spans="3:3" x14ac:dyDescent="0.2">
      <c r="C2684" s="29"/>
    </row>
    <row r="2685" spans="3:3" x14ac:dyDescent="0.2">
      <c r="C2685" s="29"/>
    </row>
    <row r="2686" spans="3:3" x14ac:dyDescent="0.2">
      <c r="C2686" s="29"/>
    </row>
    <row r="2687" spans="3:3" x14ac:dyDescent="0.2">
      <c r="C2687" s="29"/>
    </row>
    <row r="2688" spans="3:3" x14ac:dyDescent="0.2">
      <c r="C2688" s="29"/>
    </row>
    <row r="2689" spans="3:3" x14ac:dyDescent="0.2">
      <c r="C2689" s="29"/>
    </row>
    <row r="2690" spans="3:3" x14ac:dyDescent="0.2">
      <c r="C2690" s="29"/>
    </row>
    <row r="2691" spans="3:3" x14ac:dyDescent="0.2">
      <c r="C2691" s="29"/>
    </row>
    <row r="2692" spans="3:3" x14ac:dyDescent="0.2">
      <c r="C2692" s="29"/>
    </row>
    <row r="2693" spans="3:3" x14ac:dyDescent="0.2">
      <c r="C2693" s="29"/>
    </row>
    <row r="2694" spans="3:3" x14ac:dyDescent="0.2">
      <c r="C2694" s="29"/>
    </row>
    <row r="2695" spans="3:3" x14ac:dyDescent="0.2">
      <c r="C2695" s="29"/>
    </row>
    <row r="2696" spans="3:3" x14ac:dyDescent="0.2">
      <c r="C2696" s="29"/>
    </row>
    <row r="2697" spans="3:3" x14ac:dyDescent="0.2">
      <c r="C2697" s="29"/>
    </row>
    <row r="2698" spans="3:3" x14ac:dyDescent="0.2">
      <c r="C2698" s="29"/>
    </row>
    <row r="2699" spans="3:3" x14ac:dyDescent="0.2">
      <c r="C2699" s="29"/>
    </row>
    <row r="2700" spans="3:3" x14ac:dyDescent="0.2">
      <c r="C2700" s="29"/>
    </row>
    <row r="2701" spans="3:3" x14ac:dyDescent="0.2">
      <c r="C2701" s="29"/>
    </row>
    <row r="2702" spans="3:3" x14ac:dyDescent="0.2">
      <c r="C2702" s="29"/>
    </row>
    <row r="2703" spans="3:3" x14ac:dyDescent="0.2">
      <c r="C2703" s="29"/>
    </row>
    <row r="2704" spans="3:3" x14ac:dyDescent="0.2">
      <c r="C2704" s="29"/>
    </row>
    <row r="2705" spans="3:3" x14ac:dyDescent="0.2">
      <c r="C2705" s="29"/>
    </row>
    <row r="2706" spans="3:3" x14ac:dyDescent="0.2">
      <c r="C2706" s="29"/>
    </row>
    <row r="2707" spans="3:3" x14ac:dyDescent="0.2">
      <c r="C2707" s="29"/>
    </row>
    <row r="2708" spans="3:3" x14ac:dyDescent="0.2">
      <c r="C2708" s="29"/>
    </row>
    <row r="2709" spans="3:3" x14ac:dyDescent="0.2">
      <c r="C2709" s="29"/>
    </row>
    <row r="2710" spans="3:3" x14ac:dyDescent="0.2">
      <c r="C2710" s="29"/>
    </row>
    <row r="2711" spans="3:3" x14ac:dyDescent="0.2">
      <c r="C2711" s="29"/>
    </row>
    <row r="2712" spans="3:3" x14ac:dyDescent="0.2">
      <c r="C2712" s="29"/>
    </row>
    <row r="2713" spans="3:3" x14ac:dyDescent="0.2">
      <c r="C2713" s="29"/>
    </row>
    <row r="2714" spans="3:3" x14ac:dyDescent="0.2">
      <c r="C2714" s="29"/>
    </row>
    <row r="2715" spans="3:3" x14ac:dyDescent="0.2">
      <c r="C2715" s="29"/>
    </row>
    <row r="2716" spans="3:3" x14ac:dyDescent="0.2">
      <c r="C2716" s="29"/>
    </row>
    <row r="2717" spans="3:3" x14ac:dyDescent="0.2">
      <c r="C2717" s="29"/>
    </row>
    <row r="2718" spans="3:3" x14ac:dyDescent="0.2">
      <c r="C2718" s="29"/>
    </row>
    <row r="2719" spans="3:3" x14ac:dyDescent="0.2">
      <c r="C2719" s="29"/>
    </row>
    <row r="2720" spans="3:3" x14ac:dyDescent="0.2">
      <c r="C2720" s="29"/>
    </row>
    <row r="2721" spans="3:3" x14ac:dyDescent="0.2">
      <c r="C2721" s="29"/>
    </row>
    <row r="2722" spans="3:3" x14ac:dyDescent="0.2">
      <c r="C2722" s="29"/>
    </row>
    <row r="2723" spans="3:3" x14ac:dyDescent="0.2">
      <c r="C2723" s="29"/>
    </row>
    <row r="2724" spans="3:3" x14ac:dyDescent="0.2">
      <c r="C2724" s="29"/>
    </row>
    <row r="2725" spans="3:3" x14ac:dyDescent="0.2">
      <c r="C2725" s="29"/>
    </row>
    <row r="2726" spans="3:3" x14ac:dyDescent="0.2">
      <c r="C2726" s="29"/>
    </row>
    <row r="2727" spans="3:3" x14ac:dyDescent="0.2">
      <c r="C2727" s="29"/>
    </row>
    <row r="2728" spans="3:3" x14ac:dyDescent="0.2">
      <c r="C2728" s="29"/>
    </row>
    <row r="2729" spans="3:3" x14ac:dyDescent="0.2">
      <c r="C2729" s="29"/>
    </row>
    <row r="2730" spans="3:3" x14ac:dyDescent="0.2">
      <c r="C2730" s="29"/>
    </row>
    <row r="2731" spans="3:3" x14ac:dyDescent="0.2">
      <c r="C2731" s="29"/>
    </row>
    <row r="2732" spans="3:3" x14ac:dyDescent="0.2">
      <c r="C2732" s="29"/>
    </row>
    <row r="2733" spans="3:3" x14ac:dyDescent="0.2">
      <c r="C2733" s="29"/>
    </row>
    <row r="2734" spans="3:3" x14ac:dyDescent="0.2">
      <c r="C2734" s="29"/>
    </row>
    <row r="2735" spans="3:3" x14ac:dyDescent="0.2">
      <c r="C2735" s="29"/>
    </row>
    <row r="2736" spans="3:3" x14ac:dyDescent="0.2">
      <c r="C2736" s="29"/>
    </row>
    <row r="2737" spans="3:3" x14ac:dyDescent="0.2">
      <c r="C2737" s="29"/>
    </row>
    <row r="2738" spans="3:3" x14ac:dyDescent="0.2">
      <c r="C2738" s="29"/>
    </row>
    <row r="2739" spans="3:3" x14ac:dyDescent="0.2">
      <c r="C2739" s="29"/>
    </row>
    <row r="2740" spans="3:3" x14ac:dyDescent="0.2">
      <c r="C2740" s="29"/>
    </row>
    <row r="2741" spans="3:3" x14ac:dyDescent="0.2">
      <c r="C2741" s="29"/>
    </row>
    <row r="2742" spans="3:3" x14ac:dyDescent="0.2">
      <c r="C2742" s="29"/>
    </row>
    <row r="2743" spans="3:3" x14ac:dyDescent="0.2">
      <c r="C2743" s="29"/>
    </row>
    <row r="2744" spans="3:3" x14ac:dyDescent="0.2">
      <c r="C2744" s="29"/>
    </row>
    <row r="2745" spans="3:3" x14ac:dyDescent="0.2">
      <c r="C2745" s="29"/>
    </row>
    <row r="2746" spans="3:3" x14ac:dyDescent="0.2">
      <c r="C2746" s="29"/>
    </row>
    <row r="2747" spans="3:3" x14ac:dyDescent="0.2">
      <c r="C2747" s="29"/>
    </row>
    <row r="2748" spans="3:3" x14ac:dyDescent="0.2">
      <c r="C2748" s="29"/>
    </row>
    <row r="2749" spans="3:3" x14ac:dyDescent="0.2">
      <c r="C2749" s="29"/>
    </row>
    <row r="2750" spans="3:3" x14ac:dyDescent="0.2">
      <c r="C2750" s="29"/>
    </row>
    <row r="2751" spans="3:3" x14ac:dyDescent="0.2">
      <c r="C2751" s="29"/>
    </row>
    <row r="2752" spans="3:3" x14ac:dyDescent="0.2">
      <c r="C2752" s="29"/>
    </row>
    <row r="2753" spans="3:3" x14ac:dyDescent="0.2">
      <c r="C2753" s="29"/>
    </row>
    <row r="2754" spans="3:3" x14ac:dyDescent="0.2">
      <c r="C2754" s="29"/>
    </row>
    <row r="2755" spans="3:3" x14ac:dyDescent="0.2">
      <c r="C2755" s="29"/>
    </row>
    <row r="2756" spans="3:3" x14ac:dyDescent="0.2">
      <c r="C2756" s="29"/>
    </row>
    <row r="2757" spans="3:3" x14ac:dyDescent="0.2">
      <c r="C2757" s="29"/>
    </row>
    <row r="2758" spans="3:3" x14ac:dyDescent="0.2">
      <c r="C2758" s="29"/>
    </row>
    <row r="2759" spans="3:3" x14ac:dyDescent="0.2">
      <c r="C2759" s="29"/>
    </row>
    <row r="2760" spans="3:3" x14ac:dyDescent="0.2">
      <c r="C2760" s="29"/>
    </row>
    <row r="2761" spans="3:3" x14ac:dyDescent="0.2">
      <c r="C2761" s="29"/>
    </row>
    <row r="2762" spans="3:3" x14ac:dyDescent="0.2">
      <c r="C2762" s="29"/>
    </row>
    <row r="2763" spans="3:3" x14ac:dyDescent="0.2">
      <c r="C2763" s="29"/>
    </row>
    <row r="2764" spans="3:3" x14ac:dyDescent="0.2">
      <c r="C2764" s="29"/>
    </row>
    <row r="2765" spans="3:3" x14ac:dyDescent="0.2">
      <c r="C2765" s="29"/>
    </row>
    <row r="2766" spans="3:3" x14ac:dyDescent="0.2">
      <c r="C2766" s="29"/>
    </row>
    <row r="2767" spans="3:3" x14ac:dyDescent="0.2">
      <c r="C2767" s="29"/>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92DDD-12B3-4DB9-954F-A1A17DF6D0AA}">
  <sheetPr>
    <tabColor theme="9" tint="-0.499984740745262"/>
  </sheetPr>
  <dimension ref="A1:W79"/>
  <sheetViews>
    <sheetView showGridLines="0" tabSelected="1" zoomScaleNormal="100" workbookViewId="0">
      <selection activeCell="AC8" sqref="AC8"/>
    </sheetView>
  </sheetViews>
  <sheetFormatPr defaultRowHeight="14.25" x14ac:dyDescent="0.2"/>
  <cols>
    <col min="1" max="1" width="2.875" style="30" customWidth="1"/>
    <col min="2" max="22" width="9" style="30"/>
    <col min="23" max="23" width="3.125" customWidth="1"/>
  </cols>
  <sheetData>
    <row r="1" spans="1:23" ht="17.25" customHeight="1" x14ac:dyDescent="0.2">
      <c r="A1" s="38"/>
      <c r="B1" s="38"/>
      <c r="C1" s="38"/>
      <c r="D1" s="38"/>
      <c r="E1" s="38"/>
      <c r="F1" s="38"/>
      <c r="G1" s="38"/>
      <c r="H1" s="38"/>
      <c r="I1" s="38"/>
      <c r="J1" s="38"/>
      <c r="K1" s="38"/>
      <c r="L1" s="38"/>
      <c r="M1" s="38"/>
      <c r="N1" s="38"/>
      <c r="O1" s="38"/>
      <c r="P1" s="38"/>
      <c r="Q1" s="38"/>
      <c r="R1" s="38"/>
      <c r="S1" s="38"/>
      <c r="T1" s="38"/>
      <c r="U1" s="38"/>
      <c r="V1" s="38"/>
      <c r="W1" s="38"/>
    </row>
    <row r="2" spans="1:23" ht="47.25" customHeight="1" x14ac:dyDescent="0.2">
      <c r="A2" s="34"/>
      <c r="B2" s="36" t="s">
        <v>10986</v>
      </c>
      <c r="C2" s="37"/>
      <c r="D2" s="37"/>
      <c r="E2" s="37"/>
      <c r="F2" s="37"/>
      <c r="G2" s="37"/>
      <c r="H2" s="37"/>
      <c r="I2" s="37"/>
      <c r="J2" s="37"/>
      <c r="K2" s="37"/>
      <c r="L2" s="37"/>
      <c r="M2" s="37"/>
      <c r="N2" s="37"/>
      <c r="O2" s="37"/>
      <c r="P2" s="37"/>
      <c r="Q2" s="37"/>
      <c r="R2" s="37"/>
      <c r="S2" s="37"/>
      <c r="T2" s="37"/>
      <c r="U2" s="37"/>
      <c r="V2" s="37"/>
      <c r="W2" s="34"/>
    </row>
    <row r="3" spans="1:23" x14ac:dyDescent="0.2">
      <c r="A3" s="34"/>
      <c r="B3" s="35"/>
      <c r="C3" s="35"/>
      <c r="D3" s="35"/>
      <c r="T3" s="35"/>
      <c r="U3" s="35"/>
      <c r="V3" s="35"/>
      <c r="W3" s="34"/>
    </row>
    <row r="4" spans="1:23" x14ac:dyDescent="0.2">
      <c r="A4" s="34"/>
      <c r="B4" s="35"/>
      <c r="C4" s="35"/>
      <c r="D4" s="35"/>
      <c r="T4" s="35"/>
      <c r="U4" s="35"/>
      <c r="V4" s="35"/>
      <c r="W4" s="34"/>
    </row>
    <row r="5" spans="1:23" x14ac:dyDescent="0.2">
      <c r="A5" s="34"/>
      <c r="B5" s="35"/>
      <c r="C5" s="35"/>
      <c r="D5" s="35"/>
      <c r="T5" s="35"/>
      <c r="U5" s="35"/>
      <c r="V5" s="35"/>
      <c r="W5" s="34"/>
    </row>
    <row r="6" spans="1:23" x14ac:dyDescent="0.2">
      <c r="A6" s="34"/>
      <c r="B6" s="35"/>
      <c r="C6" s="35"/>
      <c r="D6" s="35"/>
      <c r="T6" s="35"/>
      <c r="U6" s="35"/>
      <c r="V6" s="35"/>
      <c r="W6" s="34"/>
    </row>
    <row r="7" spans="1:23" x14ac:dyDescent="0.2">
      <c r="A7" s="34"/>
      <c r="B7" s="35"/>
      <c r="C7" s="35"/>
      <c r="D7" s="35"/>
      <c r="T7" s="35"/>
      <c r="U7" s="35"/>
      <c r="V7" s="35"/>
      <c r="W7" s="34"/>
    </row>
    <row r="8" spans="1:23" x14ac:dyDescent="0.2">
      <c r="A8" s="34"/>
      <c r="B8" s="35"/>
      <c r="C8" s="35"/>
      <c r="D8" s="35"/>
      <c r="T8" s="35"/>
      <c r="U8" s="35"/>
      <c r="V8" s="35"/>
      <c r="W8" s="34"/>
    </row>
    <row r="9" spans="1:23" x14ac:dyDescent="0.2">
      <c r="A9" s="34"/>
      <c r="B9" s="35"/>
      <c r="C9" s="35"/>
      <c r="D9" s="35"/>
      <c r="T9" s="35"/>
      <c r="U9" s="35"/>
      <c r="V9" s="35"/>
      <c r="W9" s="34"/>
    </row>
    <row r="10" spans="1:23" x14ac:dyDescent="0.2">
      <c r="A10" s="34"/>
      <c r="B10" s="35"/>
      <c r="C10" s="35"/>
      <c r="D10" s="35"/>
      <c r="T10" s="35"/>
      <c r="U10" s="35"/>
      <c r="V10" s="35"/>
      <c r="W10" s="34"/>
    </row>
    <row r="11" spans="1:23" x14ac:dyDescent="0.2">
      <c r="A11" s="34"/>
      <c r="B11" s="35"/>
      <c r="C11" s="35"/>
      <c r="D11" s="35"/>
      <c r="T11" s="35"/>
      <c r="U11" s="35"/>
      <c r="V11" s="35"/>
      <c r="W11" s="34"/>
    </row>
    <row r="12" spans="1:23" x14ac:dyDescent="0.2">
      <c r="A12" s="34"/>
      <c r="B12" s="35"/>
      <c r="C12" s="35"/>
      <c r="D12" s="35"/>
      <c r="T12" s="35"/>
      <c r="U12" s="35"/>
      <c r="V12" s="35"/>
      <c r="W12" s="34"/>
    </row>
    <row r="13" spans="1:23" x14ac:dyDescent="0.2">
      <c r="A13" s="34"/>
      <c r="B13" s="35"/>
      <c r="C13" s="35"/>
      <c r="D13" s="35"/>
      <c r="T13" s="35"/>
      <c r="U13" s="35"/>
      <c r="V13" s="35"/>
      <c r="W13" s="34"/>
    </row>
    <row r="14" spans="1:23" x14ac:dyDescent="0.2">
      <c r="A14" s="34"/>
      <c r="B14" s="35"/>
      <c r="C14" s="35"/>
      <c r="D14" s="35"/>
      <c r="T14" s="35"/>
      <c r="U14" s="35"/>
      <c r="V14" s="35"/>
      <c r="W14" s="34"/>
    </row>
    <row r="15" spans="1:23" x14ac:dyDescent="0.2">
      <c r="A15" s="34"/>
      <c r="B15" s="35"/>
      <c r="C15" s="35"/>
      <c r="D15" s="35"/>
      <c r="T15" s="35"/>
      <c r="U15" s="35"/>
      <c r="V15" s="35"/>
      <c r="W15" s="34"/>
    </row>
    <row r="16" spans="1:23" x14ac:dyDescent="0.2">
      <c r="A16" s="34"/>
      <c r="B16" s="35"/>
      <c r="C16" s="35"/>
      <c r="D16" s="35"/>
      <c r="T16" s="35"/>
      <c r="U16" s="35"/>
      <c r="V16" s="35"/>
      <c r="W16" s="34"/>
    </row>
    <row r="17" spans="1:23" x14ac:dyDescent="0.2">
      <c r="A17" s="34"/>
      <c r="B17" s="35"/>
      <c r="C17" s="35"/>
      <c r="D17" s="35"/>
      <c r="T17" s="35"/>
      <c r="U17" s="35"/>
      <c r="V17" s="35"/>
      <c r="W17" s="34"/>
    </row>
    <row r="18" spans="1:23" x14ac:dyDescent="0.2">
      <c r="A18" s="34"/>
      <c r="B18" s="35"/>
      <c r="C18" s="35"/>
      <c r="D18" s="35"/>
      <c r="T18" s="35"/>
      <c r="U18" s="35"/>
      <c r="V18" s="35"/>
      <c r="W18" s="34"/>
    </row>
    <row r="19" spans="1:23" x14ac:dyDescent="0.2">
      <c r="A19" s="34"/>
      <c r="B19" s="35"/>
      <c r="C19" s="35"/>
      <c r="D19" s="35"/>
      <c r="T19" s="35"/>
      <c r="U19" s="35"/>
      <c r="V19" s="35"/>
      <c r="W19" s="34"/>
    </row>
    <row r="20" spans="1:23" x14ac:dyDescent="0.2">
      <c r="A20" s="34"/>
      <c r="B20" s="35"/>
      <c r="C20" s="35"/>
      <c r="D20" s="35"/>
      <c r="T20" s="35"/>
      <c r="U20" s="35"/>
      <c r="V20" s="35"/>
      <c r="W20" s="34"/>
    </row>
    <row r="21" spans="1:23" x14ac:dyDescent="0.2">
      <c r="A21" s="34"/>
      <c r="B21" s="35"/>
      <c r="C21" s="35"/>
      <c r="D21" s="35"/>
      <c r="T21" s="35"/>
      <c r="U21" s="35"/>
      <c r="V21" s="35"/>
      <c r="W21" s="34"/>
    </row>
    <row r="22" spans="1:23" x14ac:dyDescent="0.2">
      <c r="A22" s="34"/>
      <c r="B22" s="35"/>
      <c r="C22" s="35"/>
      <c r="D22" s="35"/>
      <c r="T22" s="35"/>
      <c r="U22" s="35"/>
      <c r="V22" s="35"/>
      <c r="W22" s="34"/>
    </row>
    <row r="23" spans="1:23" x14ac:dyDescent="0.2">
      <c r="A23" s="34"/>
      <c r="B23" s="35"/>
      <c r="C23" s="35"/>
      <c r="D23" s="35"/>
      <c r="T23" s="35"/>
      <c r="U23" s="35"/>
      <c r="V23" s="35"/>
      <c r="W23" s="34"/>
    </row>
    <row r="24" spans="1:23" x14ac:dyDescent="0.2">
      <c r="A24" s="34"/>
      <c r="B24" s="35"/>
      <c r="C24" s="35"/>
      <c r="D24" s="35"/>
      <c r="T24" s="35"/>
      <c r="U24" s="35"/>
      <c r="V24" s="35"/>
      <c r="W24" s="34"/>
    </row>
    <row r="25" spans="1:23" x14ac:dyDescent="0.2">
      <c r="A25" s="34"/>
      <c r="B25" s="35"/>
      <c r="C25" s="35"/>
      <c r="D25" s="35"/>
      <c r="T25" s="35"/>
      <c r="U25" s="35"/>
      <c r="V25" s="35"/>
      <c r="W25" s="34"/>
    </row>
    <row r="26" spans="1:23" x14ac:dyDescent="0.2">
      <c r="A26" s="34"/>
      <c r="B26" s="35"/>
      <c r="C26" s="35"/>
      <c r="D26" s="35"/>
      <c r="T26" s="35"/>
      <c r="U26" s="35"/>
      <c r="V26" s="35"/>
      <c r="W26" s="34"/>
    </row>
    <row r="27" spans="1:23" x14ac:dyDescent="0.2">
      <c r="A27" s="34"/>
      <c r="B27" s="35"/>
      <c r="C27" s="35"/>
      <c r="D27" s="35"/>
      <c r="T27" s="35"/>
      <c r="U27" s="35"/>
      <c r="V27" s="35"/>
      <c r="W27" s="34"/>
    </row>
    <row r="28" spans="1:23" x14ac:dyDescent="0.2">
      <c r="A28" s="34"/>
      <c r="B28" s="35"/>
      <c r="C28" s="35"/>
      <c r="D28" s="35"/>
      <c r="T28" s="35"/>
      <c r="U28" s="35"/>
      <c r="V28" s="35"/>
      <c r="W28" s="34"/>
    </row>
    <row r="29" spans="1:23" x14ac:dyDescent="0.2">
      <c r="A29" s="34"/>
      <c r="B29" s="35"/>
      <c r="C29" s="35"/>
      <c r="D29" s="35"/>
      <c r="T29" s="35"/>
      <c r="U29" s="35"/>
      <c r="V29" s="35"/>
      <c r="W29" s="34"/>
    </row>
    <row r="30" spans="1:23" x14ac:dyDescent="0.2">
      <c r="A30" s="34"/>
      <c r="B30" s="35"/>
      <c r="C30" s="35"/>
      <c r="D30" s="35"/>
      <c r="T30" s="35"/>
      <c r="U30" s="35"/>
      <c r="V30" s="35"/>
      <c r="W30" s="34"/>
    </row>
    <row r="31" spans="1:23" x14ac:dyDescent="0.2">
      <c r="A31" s="34"/>
      <c r="B31" s="35"/>
      <c r="C31" s="35"/>
      <c r="D31" s="35"/>
      <c r="T31" s="35"/>
      <c r="U31" s="35"/>
      <c r="V31" s="35"/>
      <c r="W31" s="34"/>
    </row>
    <row r="32" spans="1:23" x14ac:dyDescent="0.2">
      <c r="A32" s="34"/>
      <c r="B32" s="35"/>
      <c r="C32" s="35"/>
      <c r="D32" s="35"/>
      <c r="T32" s="35"/>
      <c r="U32" s="35"/>
      <c r="V32" s="35"/>
      <c r="W32" s="34"/>
    </row>
    <row r="33" spans="1:23" x14ac:dyDescent="0.2">
      <c r="A33" s="34"/>
      <c r="B33" s="35"/>
      <c r="C33" s="35"/>
      <c r="D33" s="35"/>
      <c r="T33" s="35"/>
      <c r="U33" s="35"/>
      <c r="V33" s="35"/>
      <c r="W33" s="34"/>
    </row>
    <row r="34" spans="1:23" x14ac:dyDescent="0.2">
      <c r="A34" s="34"/>
      <c r="B34" s="35"/>
      <c r="C34" s="35"/>
      <c r="D34" s="35"/>
      <c r="T34" s="35"/>
      <c r="U34" s="35"/>
      <c r="V34" s="35"/>
      <c r="W34" s="34"/>
    </row>
    <row r="35" spans="1:23" x14ac:dyDescent="0.2">
      <c r="A35" s="34"/>
      <c r="B35" s="35"/>
      <c r="C35" s="35"/>
      <c r="D35" s="35"/>
      <c r="T35" s="35"/>
      <c r="U35" s="35"/>
      <c r="V35" s="35"/>
      <c r="W35" s="34"/>
    </row>
    <row r="36" spans="1:23" x14ac:dyDescent="0.2">
      <c r="A36" s="34"/>
      <c r="B36" s="35"/>
      <c r="C36" s="35"/>
      <c r="D36" s="35"/>
      <c r="T36" s="35"/>
      <c r="U36" s="35"/>
      <c r="V36" s="35"/>
      <c r="W36" s="34"/>
    </row>
    <row r="37" spans="1:23" x14ac:dyDescent="0.2">
      <c r="A37" s="34"/>
      <c r="B37" s="35"/>
      <c r="C37" s="35"/>
      <c r="D37" s="35"/>
      <c r="T37" s="35"/>
      <c r="U37" s="35"/>
      <c r="V37" s="35"/>
      <c r="W37" s="34"/>
    </row>
    <row r="38" spans="1:23" x14ac:dyDescent="0.2">
      <c r="A38" s="34"/>
      <c r="B38" s="35"/>
      <c r="C38" s="35"/>
      <c r="D38" s="35"/>
      <c r="T38" s="35"/>
      <c r="U38" s="35"/>
      <c r="V38" s="35"/>
      <c r="W38" s="34"/>
    </row>
    <row r="39" spans="1:23" x14ac:dyDescent="0.2">
      <c r="A39" s="34"/>
      <c r="B39" s="35"/>
      <c r="C39" s="35"/>
      <c r="D39" s="35"/>
      <c r="T39" s="35"/>
      <c r="U39" s="35"/>
      <c r="V39" s="35"/>
      <c r="W39" s="34"/>
    </row>
    <row r="40" spans="1:23" x14ac:dyDescent="0.2">
      <c r="A40" s="34"/>
      <c r="B40" s="35"/>
      <c r="C40" s="35"/>
      <c r="D40" s="35"/>
      <c r="T40" s="35"/>
      <c r="U40" s="35"/>
      <c r="V40" s="35"/>
      <c r="W40" s="34"/>
    </row>
    <row r="41" spans="1:23" x14ac:dyDescent="0.2">
      <c r="A41" s="34"/>
      <c r="B41" s="35"/>
      <c r="C41" s="35"/>
      <c r="D41" s="35"/>
      <c r="T41" s="35"/>
      <c r="U41" s="35"/>
      <c r="V41" s="35"/>
      <c r="W41" s="34"/>
    </row>
    <row r="42" spans="1:23" x14ac:dyDescent="0.2">
      <c r="A42" s="34"/>
      <c r="B42" s="35"/>
      <c r="C42" s="35"/>
      <c r="D42" s="35"/>
      <c r="T42" s="35"/>
      <c r="U42" s="35"/>
      <c r="V42" s="35"/>
      <c r="W42" s="34"/>
    </row>
    <row r="43" spans="1:23" x14ac:dyDescent="0.2">
      <c r="A43" s="34"/>
      <c r="B43" s="35"/>
      <c r="C43" s="35"/>
      <c r="D43" s="35"/>
      <c r="T43" s="35"/>
      <c r="U43" s="35"/>
      <c r="V43" s="35"/>
      <c r="W43" s="34"/>
    </row>
    <row r="44" spans="1:23" x14ac:dyDescent="0.2">
      <c r="A44" s="34"/>
      <c r="B44" s="35"/>
      <c r="C44" s="35"/>
      <c r="D44" s="35"/>
      <c r="T44" s="35"/>
      <c r="U44" s="35"/>
      <c r="V44" s="35"/>
      <c r="W44" s="34"/>
    </row>
    <row r="45" spans="1:23" x14ac:dyDescent="0.2">
      <c r="A45" s="34"/>
      <c r="B45" s="35"/>
      <c r="C45" s="35"/>
      <c r="D45" s="35"/>
      <c r="T45" s="35"/>
      <c r="U45" s="35"/>
      <c r="V45" s="35"/>
      <c r="W45" s="34"/>
    </row>
    <row r="46" spans="1:23" x14ac:dyDescent="0.2">
      <c r="A46" s="34"/>
      <c r="B46" s="35"/>
      <c r="C46" s="35"/>
      <c r="D46" s="35"/>
      <c r="T46" s="35"/>
      <c r="U46" s="35"/>
      <c r="V46" s="35"/>
      <c r="W46" s="34"/>
    </row>
    <row r="47" spans="1:23" x14ac:dyDescent="0.2">
      <c r="A47" s="34"/>
      <c r="B47" s="35"/>
      <c r="C47" s="35"/>
      <c r="D47" s="35"/>
      <c r="T47" s="35"/>
      <c r="U47" s="35"/>
      <c r="V47" s="35"/>
      <c r="W47" s="34"/>
    </row>
    <row r="48" spans="1:23" x14ac:dyDescent="0.2">
      <c r="A48" s="34"/>
      <c r="B48" s="35"/>
      <c r="C48" s="35"/>
      <c r="D48" s="35"/>
      <c r="T48" s="35"/>
      <c r="U48" s="35"/>
      <c r="V48" s="35"/>
      <c r="W48" s="34"/>
    </row>
    <row r="49" spans="1:23" x14ac:dyDescent="0.2">
      <c r="A49" s="34"/>
      <c r="B49" s="35"/>
      <c r="C49" s="35"/>
      <c r="D49" s="35"/>
      <c r="T49" s="35"/>
      <c r="U49" s="35"/>
      <c r="V49" s="35"/>
      <c r="W49" s="34"/>
    </row>
    <row r="50" spans="1:23" x14ac:dyDescent="0.2">
      <c r="A50" s="34"/>
      <c r="B50" s="35"/>
      <c r="C50" s="35"/>
      <c r="D50" s="35"/>
      <c r="T50" s="35"/>
      <c r="U50" s="35"/>
      <c r="V50" s="35"/>
      <c r="W50" s="34"/>
    </row>
    <row r="51" spans="1:23" x14ac:dyDescent="0.2">
      <c r="A51" s="34"/>
      <c r="B51" s="35"/>
      <c r="C51" s="35"/>
      <c r="D51" s="35"/>
      <c r="T51" s="35"/>
      <c r="U51" s="35"/>
      <c r="V51" s="35"/>
      <c r="W51" s="34"/>
    </row>
    <row r="52" spans="1:23" x14ac:dyDescent="0.2">
      <c r="A52" s="34"/>
      <c r="B52" s="35"/>
      <c r="C52" s="35"/>
      <c r="D52" s="35"/>
      <c r="T52" s="35"/>
      <c r="U52" s="35"/>
      <c r="V52" s="35"/>
      <c r="W52" s="34"/>
    </row>
    <row r="53" spans="1:23" x14ac:dyDescent="0.2">
      <c r="A53" s="34"/>
      <c r="B53" s="35"/>
      <c r="C53" s="35"/>
      <c r="D53" s="35"/>
      <c r="E53" s="35"/>
      <c r="F53" s="35"/>
      <c r="G53" s="35"/>
      <c r="H53" s="35"/>
      <c r="I53" s="35"/>
      <c r="J53" s="35"/>
      <c r="K53" s="35"/>
      <c r="L53" s="35"/>
      <c r="M53" s="35"/>
      <c r="N53" s="35"/>
      <c r="O53" s="35"/>
      <c r="P53" s="35"/>
      <c r="Q53" s="35"/>
      <c r="R53" s="35"/>
      <c r="S53" s="35"/>
      <c r="T53" s="35"/>
      <c r="U53" s="35"/>
      <c r="V53" s="35"/>
      <c r="W53" s="34"/>
    </row>
    <row r="54" spans="1:23" x14ac:dyDescent="0.2">
      <c r="A54" s="34"/>
      <c r="B54" s="34"/>
      <c r="C54" s="34"/>
      <c r="D54" s="34"/>
      <c r="E54" s="34"/>
      <c r="F54" s="34"/>
      <c r="G54" s="34"/>
      <c r="H54" s="34"/>
      <c r="I54" s="34"/>
      <c r="J54" s="34"/>
      <c r="K54" s="34"/>
      <c r="L54" s="34"/>
      <c r="M54" s="34"/>
      <c r="N54" s="34"/>
      <c r="O54" s="34"/>
      <c r="P54" s="34"/>
      <c r="Q54" s="34"/>
      <c r="R54" s="34"/>
      <c r="S54" s="34"/>
      <c r="T54" s="34"/>
      <c r="U54" s="34"/>
      <c r="V54" s="34"/>
      <c r="W54" s="34"/>
    </row>
    <row r="55" spans="1:23" x14ac:dyDescent="0.2">
      <c r="B55" s="31"/>
      <c r="C55" s="31"/>
      <c r="D55" s="31"/>
      <c r="E55" s="31"/>
      <c r="F55" s="31"/>
      <c r="G55" s="31"/>
      <c r="H55" s="31"/>
      <c r="I55" s="31"/>
      <c r="J55" s="31"/>
      <c r="K55" s="31"/>
      <c r="L55" s="31"/>
      <c r="M55" s="31"/>
      <c r="N55" s="31"/>
      <c r="O55" s="31"/>
      <c r="P55" s="31"/>
      <c r="Q55" s="31"/>
      <c r="R55" s="31"/>
      <c r="S55" s="31"/>
      <c r="T55" s="31"/>
      <c r="U55" s="31"/>
      <c r="V55" s="31"/>
    </row>
    <row r="56" spans="1:23" x14ac:dyDescent="0.2">
      <c r="B56" s="31"/>
      <c r="C56" s="31"/>
      <c r="D56" s="31"/>
      <c r="E56" s="31"/>
      <c r="F56" s="31"/>
      <c r="G56" s="31"/>
      <c r="H56" s="31"/>
      <c r="I56" s="31"/>
      <c r="J56" s="31"/>
      <c r="K56" s="31"/>
      <c r="L56" s="31"/>
      <c r="M56" s="31"/>
      <c r="N56" s="31"/>
      <c r="O56" s="31"/>
      <c r="P56" s="31"/>
      <c r="Q56" s="31"/>
      <c r="R56" s="31"/>
      <c r="S56" s="31"/>
      <c r="T56" s="31"/>
      <c r="U56" s="31"/>
      <c r="V56" s="31"/>
    </row>
    <row r="57" spans="1:23" x14ac:dyDescent="0.2">
      <c r="E57" s="31"/>
      <c r="F57" s="31"/>
      <c r="G57" s="31"/>
      <c r="H57" s="31"/>
      <c r="I57" s="31"/>
      <c r="J57" s="31"/>
      <c r="K57" s="31"/>
      <c r="L57" s="31"/>
      <c r="M57" s="31"/>
      <c r="N57" s="31"/>
      <c r="O57" s="31"/>
      <c r="P57" s="31"/>
      <c r="Q57" s="31"/>
      <c r="R57" s="31"/>
      <c r="S57" s="31"/>
    </row>
    <row r="58" spans="1:23" x14ac:dyDescent="0.2">
      <c r="E58" s="31"/>
      <c r="F58" s="31"/>
      <c r="G58" s="31"/>
      <c r="H58" s="31"/>
      <c r="I58" s="31"/>
      <c r="J58" s="31"/>
      <c r="K58" s="31"/>
      <c r="L58" s="31"/>
      <c r="M58" s="31"/>
      <c r="N58" s="31"/>
      <c r="O58" s="31"/>
      <c r="P58" s="31"/>
      <c r="Q58" s="31"/>
      <c r="R58" s="31"/>
      <c r="S58" s="31"/>
    </row>
    <row r="59" spans="1:23" x14ac:dyDescent="0.2">
      <c r="E59" s="31"/>
      <c r="F59" s="31"/>
      <c r="G59" s="31"/>
      <c r="H59" s="31"/>
      <c r="I59" s="31"/>
      <c r="J59" s="31"/>
      <c r="K59" s="31"/>
      <c r="L59" s="31"/>
      <c r="M59" s="31"/>
      <c r="N59" s="31"/>
      <c r="O59" s="31"/>
      <c r="P59" s="31"/>
      <c r="Q59" s="31"/>
      <c r="R59" s="31"/>
      <c r="S59" s="31"/>
    </row>
    <row r="60" spans="1:23" x14ac:dyDescent="0.2">
      <c r="E60" s="31"/>
      <c r="F60" s="31"/>
      <c r="G60" s="31"/>
      <c r="H60" s="31"/>
      <c r="I60" s="31"/>
      <c r="J60" s="31"/>
      <c r="K60" s="31"/>
      <c r="L60" s="31"/>
      <c r="M60" s="31"/>
      <c r="N60" s="31"/>
      <c r="O60" s="31"/>
      <c r="P60" s="31"/>
      <c r="Q60" s="31"/>
      <c r="R60" s="31"/>
      <c r="S60" s="31"/>
    </row>
    <row r="61" spans="1:23" x14ac:dyDescent="0.2">
      <c r="E61" s="31"/>
      <c r="F61" s="31"/>
      <c r="G61" s="31"/>
      <c r="H61" s="31"/>
      <c r="I61" s="31"/>
      <c r="J61" s="31"/>
      <c r="K61" s="31"/>
      <c r="L61" s="31"/>
      <c r="M61" s="31"/>
      <c r="N61" s="31"/>
      <c r="O61" s="31"/>
      <c r="P61" s="31"/>
      <c r="Q61" s="31"/>
      <c r="R61" s="31"/>
      <c r="S61" s="31"/>
    </row>
    <row r="62" spans="1:23" x14ac:dyDescent="0.2">
      <c r="E62" s="31"/>
      <c r="F62" s="31"/>
      <c r="G62" s="31"/>
      <c r="H62" s="31"/>
      <c r="I62" s="31"/>
      <c r="J62" s="31"/>
      <c r="K62" s="31"/>
      <c r="L62" s="31"/>
      <c r="M62" s="31"/>
      <c r="N62" s="31"/>
      <c r="O62" s="31"/>
      <c r="P62" s="31"/>
      <c r="Q62" s="31"/>
      <c r="R62" s="31"/>
      <c r="S62" s="31"/>
    </row>
    <row r="63" spans="1:23" x14ac:dyDescent="0.2">
      <c r="E63" s="31"/>
      <c r="F63" s="31"/>
      <c r="G63" s="31"/>
      <c r="H63" s="31"/>
      <c r="I63" s="31"/>
      <c r="J63" s="31"/>
      <c r="K63" s="31"/>
      <c r="L63" s="31"/>
      <c r="M63" s="31"/>
      <c r="N63" s="31"/>
      <c r="O63" s="31"/>
      <c r="P63" s="31"/>
      <c r="Q63" s="31"/>
      <c r="R63" s="31"/>
      <c r="S63" s="31"/>
    </row>
    <row r="64" spans="1:23" x14ac:dyDescent="0.2">
      <c r="E64" s="31"/>
      <c r="F64" s="31"/>
      <c r="G64" s="31"/>
      <c r="H64" s="31"/>
      <c r="I64" s="31"/>
      <c r="J64" s="31"/>
      <c r="K64" s="31"/>
      <c r="L64" s="31"/>
      <c r="M64" s="31"/>
      <c r="N64" s="31"/>
      <c r="O64" s="31"/>
      <c r="P64" s="31"/>
      <c r="Q64" s="31"/>
      <c r="R64" s="31"/>
      <c r="S64" s="31"/>
    </row>
    <row r="65" spans="5:19" x14ac:dyDescent="0.2">
      <c r="E65" s="31"/>
      <c r="F65" s="31"/>
      <c r="G65" s="31"/>
      <c r="H65" s="31"/>
      <c r="I65" s="31"/>
      <c r="J65" s="31"/>
      <c r="K65" s="31"/>
      <c r="L65" s="31"/>
      <c r="M65" s="31"/>
      <c r="N65" s="31"/>
      <c r="O65" s="31"/>
      <c r="P65" s="31"/>
      <c r="Q65" s="31"/>
      <c r="R65" s="31"/>
      <c r="S65" s="31"/>
    </row>
    <row r="66" spans="5:19" x14ac:dyDescent="0.2">
      <c r="E66" s="31"/>
      <c r="F66" s="31"/>
      <c r="G66" s="31"/>
      <c r="H66" s="31"/>
      <c r="I66" s="31"/>
      <c r="J66" s="31"/>
      <c r="K66" s="31"/>
      <c r="L66" s="31"/>
      <c r="M66" s="31"/>
      <c r="N66" s="31"/>
      <c r="O66" s="31"/>
      <c r="P66" s="31"/>
      <c r="Q66" s="31"/>
      <c r="R66" s="31"/>
      <c r="S66" s="31"/>
    </row>
    <row r="67" spans="5:19" x14ac:dyDescent="0.2">
      <c r="E67" s="31"/>
      <c r="F67" s="31"/>
      <c r="G67" s="31"/>
      <c r="H67" s="31"/>
      <c r="I67" s="31"/>
      <c r="J67" s="31"/>
      <c r="K67" s="31"/>
      <c r="L67" s="31"/>
      <c r="M67" s="31"/>
      <c r="N67" s="31"/>
      <c r="O67" s="31"/>
      <c r="P67" s="31"/>
      <c r="Q67" s="31"/>
      <c r="R67" s="31"/>
      <c r="S67" s="31"/>
    </row>
    <row r="68" spans="5:19" x14ac:dyDescent="0.2">
      <c r="E68" s="31"/>
      <c r="F68" s="31"/>
      <c r="G68" s="31"/>
      <c r="H68" s="31"/>
      <c r="I68" s="31"/>
      <c r="J68" s="31"/>
      <c r="K68" s="31"/>
      <c r="L68" s="31"/>
      <c r="M68" s="31"/>
      <c r="N68" s="31"/>
      <c r="O68" s="31"/>
      <c r="P68" s="31"/>
      <c r="Q68" s="31"/>
      <c r="R68" s="31"/>
      <c r="S68" s="31"/>
    </row>
    <row r="69" spans="5:19" x14ac:dyDescent="0.2">
      <c r="E69" s="31"/>
      <c r="F69" s="31"/>
      <c r="G69" s="31"/>
      <c r="H69" s="31"/>
      <c r="I69" s="31"/>
      <c r="J69" s="31"/>
      <c r="K69" s="31"/>
      <c r="L69" s="31"/>
      <c r="M69" s="31"/>
      <c r="N69" s="31"/>
      <c r="O69" s="31"/>
      <c r="P69" s="31"/>
      <c r="Q69" s="31"/>
      <c r="R69" s="31"/>
      <c r="S69" s="31"/>
    </row>
    <row r="70" spans="5:19" x14ac:dyDescent="0.2">
      <c r="E70" s="31"/>
      <c r="F70" s="31"/>
      <c r="G70" s="31"/>
      <c r="H70" s="31"/>
      <c r="I70" s="31"/>
      <c r="J70" s="31"/>
      <c r="K70" s="31"/>
      <c r="L70" s="31"/>
      <c r="M70" s="31"/>
      <c r="N70" s="31"/>
      <c r="O70" s="31"/>
      <c r="P70" s="31"/>
      <c r="Q70" s="31"/>
      <c r="R70" s="31"/>
      <c r="S70" s="31"/>
    </row>
    <row r="71" spans="5:19" x14ac:dyDescent="0.2">
      <c r="E71" s="31"/>
      <c r="F71" s="31"/>
      <c r="G71" s="31"/>
      <c r="H71" s="31"/>
      <c r="I71" s="31"/>
      <c r="J71" s="31"/>
      <c r="K71" s="31"/>
      <c r="L71" s="31"/>
      <c r="M71" s="31"/>
      <c r="N71" s="31"/>
      <c r="O71" s="31"/>
      <c r="P71" s="31"/>
      <c r="Q71" s="31"/>
      <c r="R71" s="31"/>
      <c r="S71" s="31"/>
    </row>
    <row r="72" spans="5:19" x14ac:dyDescent="0.2">
      <c r="E72" s="31"/>
      <c r="F72" s="31"/>
      <c r="G72" s="31"/>
      <c r="H72" s="31"/>
      <c r="I72" s="31"/>
      <c r="J72" s="31"/>
      <c r="K72" s="31"/>
      <c r="L72" s="31"/>
      <c r="M72" s="31"/>
      <c r="N72" s="31"/>
      <c r="O72" s="31"/>
      <c r="P72" s="31"/>
      <c r="Q72" s="31"/>
      <c r="R72" s="31"/>
      <c r="S72" s="31"/>
    </row>
    <row r="73" spans="5:19" x14ac:dyDescent="0.2">
      <c r="E73" s="31"/>
      <c r="F73" s="31"/>
      <c r="G73" s="31"/>
      <c r="H73" s="31"/>
      <c r="I73" s="31"/>
      <c r="J73" s="31"/>
      <c r="K73" s="31"/>
      <c r="L73" s="31"/>
      <c r="M73" s="31"/>
      <c r="N73" s="31"/>
      <c r="O73" s="31"/>
      <c r="P73" s="31"/>
      <c r="Q73" s="31"/>
      <c r="R73" s="31"/>
      <c r="S73" s="31"/>
    </row>
    <row r="74" spans="5:19" x14ac:dyDescent="0.2">
      <c r="E74" s="31"/>
      <c r="F74" s="31"/>
      <c r="G74" s="31"/>
      <c r="H74" s="31"/>
      <c r="I74" s="31"/>
      <c r="J74" s="31"/>
      <c r="K74" s="31"/>
      <c r="L74" s="31"/>
      <c r="M74" s="31"/>
      <c r="N74" s="31"/>
      <c r="O74" s="31"/>
      <c r="P74" s="31"/>
      <c r="Q74" s="31"/>
      <c r="R74" s="31"/>
      <c r="S74" s="31"/>
    </row>
    <row r="75" spans="5:19" x14ac:dyDescent="0.2">
      <c r="E75" s="31"/>
      <c r="F75" s="31"/>
      <c r="G75" s="31"/>
      <c r="H75" s="31"/>
      <c r="I75" s="31"/>
      <c r="J75" s="31"/>
      <c r="K75" s="31"/>
      <c r="L75" s="31"/>
      <c r="M75" s="31"/>
      <c r="N75" s="31"/>
      <c r="O75" s="31"/>
      <c r="P75" s="31"/>
      <c r="Q75" s="31"/>
      <c r="R75" s="31"/>
      <c r="S75" s="31"/>
    </row>
    <row r="76" spans="5:19" x14ac:dyDescent="0.2">
      <c r="E76" s="31"/>
      <c r="F76" s="31"/>
      <c r="G76" s="31"/>
      <c r="H76" s="31"/>
      <c r="I76" s="31"/>
      <c r="J76" s="31"/>
      <c r="K76" s="31"/>
      <c r="L76" s="31"/>
      <c r="M76" s="31"/>
      <c r="N76" s="31"/>
      <c r="O76" s="31"/>
      <c r="P76" s="31"/>
      <c r="Q76" s="31"/>
      <c r="R76" s="31"/>
      <c r="S76" s="31"/>
    </row>
    <row r="77" spans="5:19" x14ac:dyDescent="0.2">
      <c r="E77" s="31"/>
      <c r="F77" s="31"/>
      <c r="G77" s="31"/>
      <c r="H77" s="31"/>
      <c r="I77" s="31"/>
      <c r="J77" s="31"/>
      <c r="K77" s="31"/>
      <c r="L77" s="31"/>
      <c r="M77" s="31"/>
      <c r="N77" s="31"/>
      <c r="O77" s="31"/>
      <c r="P77" s="31"/>
      <c r="Q77" s="31"/>
      <c r="R77" s="31"/>
      <c r="S77" s="31"/>
    </row>
    <row r="78" spans="5:19" x14ac:dyDescent="0.2">
      <c r="E78" s="31"/>
      <c r="F78" s="31"/>
      <c r="G78" s="31"/>
      <c r="H78" s="31"/>
      <c r="I78" s="31"/>
      <c r="J78" s="31"/>
      <c r="K78" s="31"/>
      <c r="L78" s="31"/>
      <c r="M78" s="31"/>
      <c r="N78" s="31"/>
      <c r="O78" s="31"/>
      <c r="P78" s="31"/>
      <c r="Q78" s="31"/>
      <c r="R78" s="31"/>
      <c r="S78" s="31"/>
    </row>
    <row r="79" spans="5:19" x14ac:dyDescent="0.2">
      <c r="E79" s="31"/>
      <c r="F79" s="31"/>
      <c r="G79" s="31"/>
      <c r="H79" s="31"/>
      <c r="I79" s="31"/>
      <c r="J79" s="31"/>
      <c r="K79" s="31"/>
      <c r="L79" s="31"/>
      <c r="M79" s="31"/>
      <c r="N79" s="31"/>
      <c r="O79" s="31"/>
      <c r="P79" s="31"/>
      <c r="Q79" s="31"/>
      <c r="R79" s="31"/>
      <c r="S79" s="31"/>
    </row>
  </sheetData>
  <mergeCells count="2">
    <mergeCell ref="B2:V2"/>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Details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KANISHK RAJ</cp:lastModifiedBy>
  <dcterms:created xsi:type="dcterms:W3CDTF">2015-06-05T18:17:20Z</dcterms:created>
  <dcterms:modified xsi:type="dcterms:W3CDTF">2026-09-20T14:44:06Z</dcterms:modified>
</cp:coreProperties>
</file>